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omments1.xml" ContentType="application/vnd.openxmlformats-officedocument.spreadsheetml.comments+xml"/>
  <Override PartName="/xl/namedSheetViews/namedSheetView1.xml" ContentType="application/vnd.ms-excel.namedsheetview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8"/>
  <workbookPr codeName="EstaPastaDeTrabalho" hidePivotFieldList="1"/>
  <mc:AlternateContent xmlns:mc="http://schemas.openxmlformats.org/markup-compatibility/2006">
    <mc:Choice Requires="x15">
      <x15ac:absPath xmlns:x15ac="http://schemas.microsoft.com/office/spreadsheetml/2010/11/ac" url="C:\Users\erikbinek\Desktop\PROGRAMAÇÃO DIARIA\"/>
    </mc:Choice>
  </mc:AlternateContent>
  <xr:revisionPtr revIDLastSave="61900" documentId="8_{B6337239-1A00-434D-AAD0-422EA1FEB5AE}" xr6:coauthVersionLast="47" xr6:coauthVersionMax="47" xr10:uidLastSave="{57A1E3F2-2CD1-45A5-8F9C-A733C4A512F3}"/>
  <bookViews>
    <workbookView xWindow="-120" yWindow="-120" windowWidth="20730" windowHeight="11040" firstSheet="3" activeTab="3" xr2:uid="{E583DE9D-8FF9-4720-948B-08A99B4D9C5B}"/>
  </bookViews>
  <sheets>
    <sheet name="BS_ATIVO" sheetId="8" r:id="rId1"/>
    <sheet name="BASE_MAPA" sheetId="7" r:id="rId2"/>
    <sheet name="SELEÇÕES" sheetId="9" r:id="rId3"/>
    <sheet name="FN_MC" sheetId="1" r:id="rId4"/>
    <sheet name="Diesel" sheetId="14" r:id="rId5"/>
    <sheet name="CONTROLE - MAQUINISTAS" sheetId="13" r:id="rId6"/>
    <sheet name="CONTROLE D+1" sheetId="16" r:id="rId7"/>
    <sheet name="Maquinista" sheetId="15" r:id="rId8"/>
    <sheet name="CONTROLE D" sheetId="11" r:id="rId9"/>
  </sheets>
  <definedNames>
    <definedName name="_xlnm._FilterDatabase" localSheetId="1" hidden="1">BASE_MAPA!$A$1:$G$420</definedName>
    <definedName name="_xlnm._FilterDatabase" localSheetId="0" hidden="1">BS_ATIVO!$A$1:$A$192</definedName>
    <definedName name="_xlnm._FilterDatabase" localSheetId="5" hidden="1">'CONTROLE - MAQUINISTAS'!$B$2:$K$515</definedName>
    <definedName name="_xlnm._FilterDatabase" localSheetId="8" hidden="1">'CONTROLE D'!$A$6:$R$7</definedName>
    <definedName name="_xlnm._FilterDatabase" localSheetId="3" hidden="1">FN_MC!#REF!</definedName>
    <definedName name="_xlnm._FilterDatabase" localSheetId="6" hidden="1">'CONTROLE D+1'!$A$3:$AT$902</definedName>
    <definedName name="Anomalia">SELEÇÕES!$Q$14:$Q$15</definedName>
    <definedName name="AnomaliaMecânica">SELEÇÕES!$AD$29</definedName>
    <definedName name="AnomaliaVia">SELEÇÕES!$AC$29</definedName>
    <definedName name="ATIVOS">BS_ATIVO!$A$2:$A$250</definedName>
    <definedName name="CCOCirculação">SELEÇÕES!$K$14:$K$17</definedName>
    <definedName name="CCOCirculaçãoIntervaloContrato">SELEÇÕES!$Q$29:$Q$39</definedName>
    <definedName name="CCOCirculaçãoIntervaloExtra">SELEÇÕES!$AH$29</definedName>
    <definedName name="CCOCirculaçãoIntervaloOportunidade">SELEÇÕES!$S$29:$S$39</definedName>
    <definedName name="CCOCirculaçãoProgramação">SELEÇÕES!$R$29</definedName>
    <definedName name="CCOEscala">SELEÇÕES!$J$14</definedName>
    <definedName name="CCOEscalaEquipagem">SELEÇÕES!$P$29:$P$32</definedName>
    <definedName name="CondiçõesClimática">SELEÇÕES!$R$14:$R$16</definedName>
    <definedName name="CondiçõesClimáticaChuva">SELEÇÕES!$AG$29</definedName>
    <definedName name="CondiçõesClimáticaTemperatura">SELEÇÕES!$AE$29:$AE$31</definedName>
    <definedName name="CondiçõesClimáticaVentosFortes">SELEÇÕES!$AF$29:$AF$29</definedName>
    <definedName name="Confiabilidade">SELEÇÕES!$S$14:$S$15</definedName>
    <definedName name="ConfiabilidadeAtivo">SELEÇÕES!$AJ$29:$AJ$30</definedName>
    <definedName name="ConfiabilidadeOperação">SELEÇÕES!$AI$29:$AI$33</definedName>
    <definedName name="DIN_ATIVIDADE">BS_ATIVO!$C$2:$C$100</definedName>
    <definedName name="Engenharia">SELEÇÕES!$T$14:$T$17</definedName>
    <definedName name="EngenhariaAtivo">SELEÇÕES!$AL$29:$AL$39</definedName>
    <definedName name="EngenhariaOperação">SELEÇÕES!$AK$29:$AK$39</definedName>
    <definedName name="Expansão">SELEÇÕES!$M$14:$M$15</definedName>
    <definedName name="ExpansãoEquipamento">SELEÇÕES!$V$29:$V$30</definedName>
    <definedName name="ExpansãoExecução">SELEÇÕES!$W$29:$W$38</definedName>
    <definedName name="FaltadeContrato">SELEÇÕES!$U$14</definedName>
    <definedName name="FaltadeContratoFaltadeContrato">SELEÇÕES!$AM$29</definedName>
    <definedName name="IMPCAUSADOR">SELEÇÕES!$A$13:$W$13</definedName>
    <definedName name="Infraestrutura">SELEÇÕES!$O$14:$O$15</definedName>
    <definedName name="InfraestruturaEquipamento">SELEÇÕES!$Z$29:$Z$30</definedName>
    <definedName name="InfraestruturaExecução">SELEÇÕES!$AA$29:$AA$38</definedName>
    <definedName name="Mecânica">SELEÇÕES!$G$14:$G$15</definedName>
    <definedName name="MecânicaLocomotiva">SELEÇÕES!$J$29</definedName>
    <definedName name="MecânicaVagão">SELEÇÕES!$K$29</definedName>
    <definedName name="Mecanização">SELEÇÕES!$H$14:$H$15</definedName>
    <definedName name="MecanizaçãoAtivos">SELEÇÕES!$M$29:$M$31</definedName>
    <definedName name="MecanizaçãoOperação">SELEÇÕES!$L$29:$L$35</definedName>
    <definedName name="Modernização">SELEÇÕES!$N$14:$N$17</definedName>
    <definedName name="ModernizaçãoEquipamento">SELEÇÕES!$X$29:$X$30</definedName>
    <definedName name="ModernizaçãoExecução">SELEÇÕES!$Y$29:$Y$38</definedName>
    <definedName name="NãoControláveis">SELEÇÕES!$B$14:$B$15</definedName>
    <definedName name="NãoControláveisAcidente">SELEÇÕES!$E$29</definedName>
    <definedName name="NãoControláveisVandalismo">SELEÇÕES!$D$29:$D$33</definedName>
    <definedName name="OK">SELEÇÕES!$P$14</definedName>
    <definedName name="OKOK">SELEÇÕES!$AB$29</definedName>
    <definedName name="OutrasFerrovias">SELEÇÕES!$W$14:$W$14</definedName>
    <definedName name="OutrasFerroviasOutrasFerrovias">SELEÇÕES!$AO$29:$AO$29</definedName>
    <definedName name="Pátio">SELEÇÕES!$D$14</definedName>
    <definedName name="PátioOperação">SELEÇÕES!$G$29:$G$30</definedName>
    <definedName name="PCMMecânica">SELEÇÕES!$F$14</definedName>
    <definedName name="PCMMecânicaLocomotiva">SELEÇÕES!$I$29:$I$30</definedName>
    <definedName name="PCMVIA">SELEÇÕES!$I$14:$I$15</definedName>
    <definedName name="PCMVIAProgramação">SELEÇÕES!$O$29:$O$31</definedName>
    <definedName name="PCMVIARecursosInternos">SELEÇÕES!$N$29:$N$31</definedName>
    <definedName name="Qualidade">SELEÇÕES!$T$14:$T$15</definedName>
    <definedName name="QualidadeAtivo">SELEÇÕES!$AL$29</definedName>
    <definedName name="QualidadeOperação">SELEÇÕES!$AK$29:$AK$30</definedName>
    <definedName name="SemOportunidade">SELEÇÕES!$V$14</definedName>
    <definedName name="SemOportunidadeSemOportunidade">SELEÇÕES!$AN$29</definedName>
    <definedName name="SUBs">SELEÇÕES!$A$44:$A$50</definedName>
    <definedName name="Super">SELEÇÕES!$L$14:$L$15</definedName>
    <definedName name="SuperEquipamento">SELEÇÕES!$T$29:$T$30</definedName>
    <definedName name="SuperExecução">SELEÇÕES!$U$29:$U$38</definedName>
    <definedName name="TI">SELEÇÕES!$C$14</definedName>
    <definedName name="TISistema">SELEÇÕES!$F$29:$F$30</definedName>
    <definedName name="TO">SELEÇÕES!$A$14:$A$16</definedName>
    <definedName name="TOEmbarcado">SELEÇÕES!$A$29:$A$30</definedName>
    <definedName name="TONãoEmbarcado">SELEÇÕES!$B$29</definedName>
    <definedName name="TOOperação">SELEÇÕES!$C$29</definedName>
    <definedName name="Tração">SELEÇÕES!$E$14</definedName>
    <definedName name="TraçãoOperação">SELEÇÕES!$H$29:$H$30</definedName>
    <definedName name="UNIDADE">BS_ATIVO!$D$2:$D$73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01" i="1" l="1"/>
  <c r="C101" i="1"/>
  <c r="G101" i="1"/>
  <c r="M101" i="1" a="1"/>
  <c r="M101" i="1"/>
  <c r="N101" i="1" a="1"/>
  <c r="N101" i="1"/>
  <c r="R101" i="1"/>
  <c r="S101" i="1" a="1"/>
  <c r="S101" i="1"/>
  <c r="T101" i="1" a="1"/>
  <c r="T101" i="1"/>
  <c r="U101" i="1"/>
  <c r="AI101" i="1"/>
  <c r="AJ101" i="1"/>
  <c r="AK101" i="1"/>
  <c r="AL101" i="1"/>
  <c r="AM101" i="1"/>
  <c r="AN101" i="1"/>
  <c r="AO101" i="1"/>
  <c r="AP101" i="1"/>
  <c r="AQ101" i="1"/>
  <c r="AY101" i="1"/>
  <c r="BB101" i="1"/>
  <c r="BC101" i="1" a="1"/>
  <c r="BC101" i="1"/>
  <c r="BD101" i="1" a="1"/>
  <c r="BD101" i="1"/>
  <c r="BE101" i="1"/>
  <c r="BF101" i="1"/>
  <c r="BR101" i="1"/>
  <c r="BS101" i="1"/>
  <c r="A7" i="16"/>
  <c r="B7" i="16"/>
  <c r="C7" i="16"/>
  <c r="F7" i="16"/>
  <c r="G7" i="16"/>
  <c r="H7" i="16"/>
  <c r="I7" i="16"/>
  <c r="J7" i="16"/>
  <c r="M7" i="16"/>
  <c r="N7" i="16"/>
  <c r="O7" i="16"/>
  <c r="P7" i="16"/>
  <c r="Q7" i="16"/>
  <c r="S7" i="16"/>
  <c r="T7" i="16"/>
  <c r="A8" i="16"/>
  <c r="B8" i="16"/>
  <c r="C8" i="16"/>
  <c r="F8" i="16"/>
  <c r="G8" i="16"/>
  <c r="H8" i="16"/>
  <c r="I8" i="16"/>
  <c r="J8" i="16"/>
  <c r="M8" i="16"/>
  <c r="N8" i="16"/>
  <c r="O8" i="16"/>
  <c r="P8" i="16"/>
  <c r="Q8" i="16"/>
  <c r="S8" i="16"/>
  <c r="T8" i="16"/>
  <c r="A9" i="16"/>
  <c r="B9" i="16"/>
  <c r="C9" i="16"/>
  <c r="F9" i="16"/>
  <c r="G9" i="16"/>
  <c r="H9" i="16"/>
  <c r="I9" i="16"/>
  <c r="J9" i="16"/>
  <c r="M9" i="16"/>
  <c r="N9" i="16"/>
  <c r="O9" i="16"/>
  <c r="P9" i="16"/>
  <c r="Q9" i="16"/>
  <c r="S9" i="16"/>
  <c r="T9" i="16"/>
  <c r="A10" i="16"/>
  <c r="B10" i="16"/>
  <c r="C10" i="16"/>
  <c r="F10" i="16"/>
  <c r="G10" i="16"/>
  <c r="H10" i="16"/>
  <c r="J10" i="16"/>
  <c r="M10" i="16"/>
  <c r="N10" i="16"/>
  <c r="O10" i="16"/>
  <c r="P10" i="16"/>
  <c r="Q10" i="16"/>
  <c r="S10" i="16"/>
  <c r="T10" i="16"/>
  <c r="A11" i="16"/>
  <c r="B11" i="16"/>
  <c r="C11" i="16"/>
  <c r="F11" i="16"/>
  <c r="G11" i="16"/>
  <c r="H11" i="16"/>
  <c r="I11" i="16"/>
  <c r="J11" i="16"/>
  <c r="M11" i="16"/>
  <c r="N11" i="16"/>
  <c r="O11" i="16"/>
  <c r="P11" i="16"/>
  <c r="Q11" i="16"/>
  <c r="S11" i="16"/>
  <c r="T11" i="16"/>
  <c r="A12" i="16"/>
  <c r="B12" i="16"/>
  <c r="C12" i="16"/>
  <c r="F12" i="16"/>
  <c r="G12" i="16"/>
  <c r="H12" i="16"/>
  <c r="I12" i="16"/>
  <c r="J12" i="16"/>
  <c r="M12" i="16"/>
  <c r="N12" i="16"/>
  <c r="O12" i="16"/>
  <c r="P12" i="16"/>
  <c r="Q12" i="16"/>
  <c r="S12" i="16"/>
  <c r="T12" i="16"/>
  <c r="A13" i="16"/>
  <c r="B13" i="16"/>
  <c r="C13" i="16"/>
  <c r="F13" i="16"/>
  <c r="G13" i="16"/>
  <c r="H13" i="16"/>
  <c r="J13" i="16"/>
  <c r="M13" i="16"/>
  <c r="N13" i="16"/>
  <c r="O13" i="16"/>
  <c r="P13" i="16"/>
  <c r="Q13" i="16"/>
  <c r="S13" i="16"/>
  <c r="T13" i="16"/>
  <c r="A14" i="16"/>
  <c r="B14" i="16"/>
  <c r="C14" i="16"/>
  <c r="F14" i="16"/>
  <c r="G14" i="16"/>
  <c r="H14" i="16"/>
  <c r="I14" i="16"/>
  <c r="J14" i="16"/>
  <c r="M14" i="16"/>
  <c r="N14" i="16"/>
  <c r="O14" i="16"/>
  <c r="P14" i="16"/>
  <c r="Q14" i="16"/>
  <c r="S14" i="16"/>
  <c r="T14" i="16"/>
  <c r="A15" i="16"/>
  <c r="B15" i="16"/>
  <c r="C15" i="16"/>
  <c r="F15" i="16"/>
  <c r="G15" i="16"/>
  <c r="H15" i="16"/>
  <c r="I15" i="16"/>
  <c r="J15" i="16"/>
  <c r="L15" i="16"/>
  <c r="M15" i="16"/>
  <c r="N15" i="16"/>
  <c r="O15" i="16"/>
  <c r="P15" i="16"/>
  <c r="Q15" i="16"/>
  <c r="S15" i="16"/>
  <c r="T15" i="16"/>
  <c r="A16" i="16"/>
  <c r="B16" i="16"/>
  <c r="C16" i="16"/>
  <c r="F16" i="16"/>
  <c r="G16" i="16"/>
  <c r="H16" i="16"/>
  <c r="I16" i="16"/>
  <c r="J16" i="16"/>
  <c r="M16" i="16"/>
  <c r="N16" i="16"/>
  <c r="O16" i="16"/>
  <c r="P16" i="16"/>
  <c r="Q16" i="16"/>
  <c r="S16" i="16"/>
  <c r="T16" i="16"/>
  <c r="A17" i="16"/>
  <c r="B17" i="16"/>
  <c r="C17" i="16"/>
  <c r="F17" i="16"/>
  <c r="G17" i="16"/>
  <c r="H17" i="16"/>
  <c r="I17" i="16"/>
  <c r="J17" i="16"/>
  <c r="K17" i="16"/>
  <c r="L17" i="16"/>
  <c r="M17" i="16"/>
  <c r="N17" i="16"/>
  <c r="O17" i="16"/>
  <c r="P17" i="16"/>
  <c r="Q17" i="16"/>
  <c r="S17" i="16"/>
  <c r="T17" i="16"/>
  <c r="A18" i="16"/>
  <c r="B18" i="16"/>
  <c r="C18" i="16"/>
  <c r="F18" i="16"/>
  <c r="G18" i="16"/>
  <c r="H18" i="16"/>
  <c r="J18" i="16"/>
  <c r="M18" i="16"/>
  <c r="N18" i="16"/>
  <c r="O18" i="16"/>
  <c r="P18" i="16"/>
  <c r="Q18" i="16"/>
  <c r="S18" i="16"/>
  <c r="T18" i="16"/>
  <c r="A19" i="16"/>
  <c r="B19" i="16"/>
  <c r="C19" i="16"/>
  <c r="F19" i="16"/>
  <c r="G19" i="16"/>
  <c r="H19" i="16"/>
  <c r="I19" i="16"/>
  <c r="J19" i="16"/>
  <c r="L19" i="16"/>
  <c r="M19" i="16"/>
  <c r="N19" i="16"/>
  <c r="O19" i="16"/>
  <c r="P19" i="16"/>
  <c r="Q19" i="16"/>
  <c r="S19" i="16"/>
  <c r="T19" i="16"/>
  <c r="A20" i="16"/>
  <c r="B20" i="16"/>
  <c r="C20" i="16"/>
  <c r="F20" i="16"/>
  <c r="G20" i="16"/>
  <c r="H20" i="16"/>
  <c r="I20" i="16"/>
  <c r="J20" i="16"/>
  <c r="K20" i="16"/>
  <c r="L20" i="16"/>
  <c r="M20" i="16"/>
  <c r="N20" i="16"/>
  <c r="O20" i="16"/>
  <c r="P20" i="16"/>
  <c r="Q20" i="16"/>
  <c r="S20" i="16"/>
  <c r="T20" i="16"/>
  <c r="A21" i="16"/>
  <c r="B21" i="16"/>
  <c r="C21" i="16"/>
  <c r="F21" i="16"/>
  <c r="G21" i="16"/>
  <c r="H21" i="16"/>
  <c r="I21" i="16"/>
  <c r="J21" i="16"/>
  <c r="M21" i="16"/>
  <c r="N21" i="16"/>
  <c r="O21" i="16"/>
  <c r="P21" i="16"/>
  <c r="Q21" i="16"/>
  <c r="S21" i="16"/>
  <c r="T21" i="16"/>
  <c r="A22" i="16"/>
  <c r="B22" i="16"/>
  <c r="C22" i="16"/>
  <c r="F22" i="16"/>
  <c r="G22" i="16"/>
  <c r="H22" i="16"/>
  <c r="I22" i="16"/>
  <c r="J22" i="16"/>
  <c r="M22" i="16"/>
  <c r="N22" i="16"/>
  <c r="O22" i="16"/>
  <c r="P22" i="16"/>
  <c r="Q22" i="16"/>
  <c r="S22" i="16"/>
  <c r="T22" i="16"/>
  <c r="A23" i="16"/>
  <c r="B23" i="16"/>
  <c r="C23" i="16"/>
  <c r="F23" i="16"/>
  <c r="G23" i="16"/>
  <c r="H23" i="16"/>
  <c r="I23" i="16"/>
  <c r="J23" i="16"/>
  <c r="K23" i="16"/>
  <c r="L23" i="16"/>
  <c r="M23" i="16"/>
  <c r="N23" i="16"/>
  <c r="O23" i="16"/>
  <c r="P23" i="16"/>
  <c r="Q23" i="16"/>
  <c r="S23" i="16"/>
  <c r="T23" i="16"/>
  <c r="A24" i="16"/>
  <c r="B24" i="16"/>
  <c r="C24" i="16"/>
  <c r="F24" i="16"/>
  <c r="G24" i="16"/>
  <c r="H24" i="16"/>
  <c r="I24" i="16"/>
  <c r="J24" i="16"/>
  <c r="M24" i="16"/>
  <c r="N24" i="16"/>
  <c r="O24" i="16"/>
  <c r="P24" i="16"/>
  <c r="Q24" i="16"/>
  <c r="S24" i="16"/>
  <c r="T24" i="16"/>
  <c r="A25" i="16"/>
  <c r="B25" i="16"/>
  <c r="C25" i="16"/>
  <c r="F25" i="16"/>
  <c r="G25" i="16"/>
  <c r="H25" i="16"/>
  <c r="I25" i="16"/>
  <c r="J25" i="16"/>
  <c r="K25" i="16"/>
  <c r="L25" i="16"/>
  <c r="M25" i="16"/>
  <c r="N25" i="16"/>
  <c r="O25" i="16"/>
  <c r="P25" i="16"/>
  <c r="Q25" i="16"/>
  <c r="S25" i="16"/>
  <c r="T25" i="16"/>
  <c r="A26" i="16"/>
  <c r="B26" i="16"/>
  <c r="C26" i="16"/>
  <c r="F26" i="16"/>
  <c r="G26" i="16"/>
  <c r="H26" i="16"/>
  <c r="I26" i="16"/>
  <c r="J26" i="16"/>
  <c r="M26" i="16"/>
  <c r="N26" i="16"/>
  <c r="O26" i="16"/>
  <c r="P26" i="16"/>
  <c r="Q26" i="16"/>
  <c r="R26" i="16"/>
  <c r="S26" i="16"/>
  <c r="T26" i="16"/>
  <c r="A27" i="16"/>
  <c r="B27" i="16"/>
  <c r="C27" i="16"/>
  <c r="F27" i="16"/>
  <c r="G27" i="16"/>
  <c r="H27" i="16"/>
  <c r="I27" i="16"/>
  <c r="J27" i="16"/>
  <c r="M27" i="16"/>
  <c r="N27" i="16"/>
  <c r="O27" i="16"/>
  <c r="P27" i="16"/>
  <c r="Q27" i="16"/>
  <c r="R27" i="16"/>
  <c r="S27" i="16"/>
  <c r="T27" i="16"/>
  <c r="A28" i="16"/>
  <c r="B28" i="16"/>
  <c r="C28" i="16"/>
  <c r="D28" i="16"/>
  <c r="E28" i="16"/>
  <c r="F28" i="16"/>
  <c r="G28" i="16"/>
  <c r="H28" i="16"/>
  <c r="I28" i="16"/>
  <c r="J28" i="16"/>
  <c r="K28" i="16"/>
  <c r="L28" i="16"/>
  <c r="M28" i="16"/>
  <c r="N28" i="16"/>
  <c r="O28" i="16"/>
  <c r="P28" i="16"/>
  <c r="Q28" i="16"/>
  <c r="R28" i="16"/>
  <c r="S28" i="16"/>
  <c r="T28" i="16"/>
  <c r="A29" i="16"/>
  <c r="B29" i="16"/>
  <c r="C29" i="16"/>
  <c r="F29" i="16"/>
  <c r="G29" i="16"/>
  <c r="H29" i="16"/>
  <c r="I29" i="16"/>
  <c r="J29" i="16"/>
  <c r="M29" i="16"/>
  <c r="N29" i="16"/>
  <c r="O29" i="16"/>
  <c r="P29" i="16"/>
  <c r="Q29" i="16"/>
  <c r="S29" i="16"/>
  <c r="T29" i="16"/>
  <c r="A30" i="16"/>
  <c r="B30" i="16"/>
  <c r="C30" i="16"/>
  <c r="D30" i="16"/>
  <c r="E30" i="16"/>
  <c r="F30" i="16"/>
  <c r="G30" i="16"/>
  <c r="H30" i="16"/>
  <c r="I30" i="16"/>
  <c r="J30" i="16"/>
  <c r="K30" i="16"/>
  <c r="L30" i="16"/>
  <c r="M30" i="16"/>
  <c r="N30" i="16"/>
  <c r="O30" i="16"/>
  <c r="P30" i="16"/>
  <c r="Q30" i="16"/>
  <c r="R30" i="16"/>
  <c r="S30" i="16"/>
  <c r="T30" i="16"/>
  <c r="A31" i="16"/>
  <c r="B31" i="16"/>
  <c r="C31" i="16"/>
  <c r="F31" i="16"/>
  <c r="G31" i="16"/>
  <c r="H31" i="16"/>
  <c r="I31" i="16"/>
  <c r="J31" i="16"/>
  <c r="K31" i="16"/>
  <c r="L31" i="16"/>
  <c r="M31" i="16"/>
  <c r="N31" i="16"/>
  <c r="O31" i="16"/>
  <c r="P31" i="16"/>
  <c r="Q31" i="16"/>
  <c r="S31" i="16"/>
  <c r="T31" i="16"/>
  <c r="A32" i="16"/>
  <c r="B32" i="16"/>
  <c r="C32" i="16"/>
  <c r="D32" i="16"/>
  <c r="E32" i="16"/>
  <c r="F32" i="16"/>
  <c r="G32" i="16"/>
  <c r="H32" i="16"/>
  <c r="I32" i="16"/>
  <c r="J32" i="16"/>
  <c r="K32" i="16"/>
  <c r="L32" i="16"/>
  <c r="M32" i="16"/>
  <c r="N32" i="16"/>
  <c r="O32" i="16"/>
  <c r="P32" i="16"/>
  <c r="Q32" i="16"/>
  <c r="R32" i="16"/>
  <c r="S32" i="16"/>
  <c r="T32" i="16"/>
  <c r="A33" i="16"/>
  <c r="B33" i="16"/>
  <c r="C33" i="16"/>
  <c r="F33" i="16"/>
  <c r="G33" i="16"/>
  <c r="H33" i="16"/>
  <c r="I33" i="16"/>
  <c r="J33" i="16"/>
  <c r="M33" i="16"/>
  <c r="N33" i="16"/>
  <c r="O33" i="16"/>
  <c r="P33" i="16"/>
  <c r="Q33" i="16"/>
  <c r="S33" i="16"/>
  <c r="T33" i="16"/>
  <c r="A34" i="16"/>
  <c r="B34" i="16"/>
  <c r="C34" i="16"/>
  <c r="D34" i="16"/>
  <c r="E34" i="16"/>
  <c r="F34" i="16"/>
  <c r="G34" i="16"/>
  <c r="H34" i="16"/>
  <c r="I34" i="16"/>
  <c r="J34" i="16"/>
  <c r="K34" i="16"/>
  <c r="L34" i="16"/>
  <c r="M34" i="16"/>
  <c r="N34" i="16"/>
  <c r="O34" i="16"/>
  <c r="P34" i="16"/>
  <c r="Q34" i="16"/>
  <c r="R34" i="16"/>
  <c r="S34" i="16"/>
  <c r="T34" i="16"/>
  <c r="A35" i="16"/>
  <c r="B35" i="16"/>
  <c r="C35" i="16"/>
  <c r="F35" i="16"/>
  <c r="G35" i="16"/>
  <c r="H35" i="16"/>
  <c r="I35" i="16"/>
  <c r="J35" i="16"/>
  <c r="K35" i="16"/>
  <c r="L35" i="16"/>
  <c r="M35" i="16"/>
  <c r="N35" i="16"/>
  <c r="O35" i="16"/>
  <c r="P35" i="16"/>
  <c r="Q35" i="16"/>
  <c r="S35" i="16"/>
  <c r="T35" i="16"/>
  <c r="A36" i="16"/>
  <c r="B36" i="16"/>
  <c r="C36" i="16"/>
  <c r="F36" i="16"/>
  <c r="G36" i="16"/>
  <c r="H36" i="16"/>
  <c r="I36" i="16"/>
  <c r="J36" i="16"/>
  <c r="M36" i="16"/>
  <c r="N36" i="16"/>
  <c r="O36" i="16"/>
  <c r="P36" i="16"/>
  <c r="Q36" i="16"/>
  <c r="S36" i="16"/>
  <c r="T36" i="16"/>
  <c r="A37" i="16"/>
  <c r="B37" i="16"/>
  <c r="C37" i="16"/>
  <c r="F37" i="16"/>
  <c r="G37" i="16"/>
  <c r="H37" i="16"/>
  <c r="I37" i="16"/>
  <c r="J37" i="16"/>
  <c r="M37" i="16"/>
  <c r="N37" i="16"/>
  <c r="O37" i="16"/>
  <c r="P37" i="16"/>
  <c r="Q37" i="16"/>
  <c r="S37" i="16"/>
  <c r="T37" i="16"/>
  <c r="A38" i="16"/>
  <c r="B38" i="16"/>
  <c r="C38" i="16"/>
  <c r="F38" i="16"/>
  <c r="G38" i="16"/>
  <c r="H38" i="16"/>
  <c r="I38" i="16"/>
  <c r="J38" i="16"/>
  <c r="M38" i="16"/>
  <c r="N38" i="16"/>
  <c r="O38" i="16"/>
  <c r="P38" i="16"/>
  <c r="Q38" i="16"/>
  <c r="S38" i="16"/>
  <c r="T38" i="16"/>
  <c r="A39" i="16"/>
  <c r="B39" i="16"/>
  <c r="C39" i="16"/>
  <c r="F39" i="16"/>
  <c r="G39" i="16"/>
  <c r="H39" i="16"/>
  <c r="I39" i="16"/>
  <c r="J39" i="16"/>
  <c r="M39" i="16"/>
  <c r="N39" i="16"/>
  <c r="O39" i="16"/>
  <c r="P39" i="16"/>
  <c r="Q39" i="16"/>
  <c r="R39" i="16"/>
  <c r="S39" i="16"/>
  <c r="T39" i="16"/>
  <c r="A40" i="16"/>
  <c r="B40" i="16"/>
  <c r="C40" i="16"/>
  <c r="F40" i="16"/>
  <c r="G40" i="16"/>
  <c r="H40" i="16"/>
  <c r="I40" i="16"/>
  <c r="J40" i="16"/>
  <c r="M40" i="16"/>
  <c r="N40" i="16"/>
  <c r="O40" i="16"/>
  <c r="P40" i="16"/>
  <c r="Q40" i="16"/>
  <c r="R40" i="16"/>
  <c r="S40" i="16"/>
  <c r="T40" i="16"/>
  <c r="A41" i="16"/>
  <c r="B41" i="16"/>
  <c r="C41" i="16"/>
  <c r="F41" i="16"/>
  <c r="G41" i="16"/>
  <c r="H41" i="16"/>
  <c r="I41" i="16"/>
  <c r="J41" i="16"/>
  <c r="M41" i="16"/>
  <c r="N41" i="16"/>
  <c r="O41" i="16"/>
  <c r="P41" i="16"/>
  <c r="Q41" i="16"/>
  <c r="S41" i="16"/>
  <c r="T41" i="16"/>
  <c r="A42" i="16"/>
  <c r="B42" i="16"/>
  <c r="C42" i="16"/>
  <c r="D42" i="16"/>
  <c r="E42" i="16"/>
  <c r="F42" i="16"/>
  <c r="G42" i="16"/>
  <c r="H42" i="16"/>
  <c r="I42" i="16"/>
  <c r="J42" i="16"/>
  <c r="K42" i="16"/>
  <c r="L42" i="16"/>
  <c r="M42" i="16"/>
  <c r="N42" i="16"/>
  <c r="O42" i="16"/>
  <c r="P42" i="16"/>
  <c r="Q42" i="16"/>
  <c r="R42" i="16"/>
  <c r="S42" i="16"/>
  <c r="T42" i="16"/>
  <c r="A43" i="16"/>
  <c r="B43" i="16"/>
  <c r="C43" i="16"/>
  <c r="F43" i="16"/>
  <c r="G43" i="16"/>
  <c r="H43" i="16"/>
  <c r="I43" i="16"/>
  <c r="J43" i="16"/>
  <c r="K43" i="16"/>
  <c r="L43" i="16"/>
  <c r="M43" i="16"/>
  <c r="N43" i="16"/>
  <c r="O43" i="16"/>
  <c r="P43" i="16"/>
  <c r="Q43" i="16"/>
  <c r="S43" i="16"/>
  <c r="T43" i="16"/>
  <c r="A44" i="16"/>
  <c r="B44" i="16"/>
  <c r="C44" i="16"/>
  <c r="D44" i="16"/>
  <c r="E44" i="16"/>
  <c r="F44" i="16"/>
  <c r="G44" i="16"/>
  <c r="H44" i="16"/>
  <c r="I44" i="16"/>
  <c r="J44" i="16"/>
  <c r="K44" i="16"/>
  <c r="L44" i="16"/>
  <c r="M44" i="16"/>
  <c r="N44" i="16"/>
  <c r="O44" i="16"/>
  <c r="P44" i="16"/>
  <c r="Q44" i="16"/>
  <c r="R44" i="16"/>
  <c r="S44" i="16"/>
  <c r="T44" i="16"/>
  <c r="A45" i="16"/>
  <c r="B45" i="16"/>
  <c r="C45" i="16"/>
  <c r="F45" i="16"/>
  <c r="G45" i="16"/>
  <c r="H45" i="16"/>
  <c r="I45" i="16"/>
  <c r="J45" i="16"/>
  <c r="M45" i="16"/>
  <c r="N45" i="16"/>
  <c r="O45" i="16"/>
  <c r="P45" i="16"/>
  <c r="Q45" i="16"/>
  <c r="S45" i="16"/>
  <c r="T45" i="16"/>
  <c r="A46" i="16"/>
  <c r="B46" i="16"/>
  <c r="C46" i="16"/>
  <c r="D46" i="16"/>
  <c r="E46" i="16"/>
  <c r="F46" i="16"/>
  <c r="G46" i="16"/>
  <c r="H46" i="16"/>
  <c r="I46" i="16"/>
  <c r="J46" i="16"/>
  <c r="K46" i="16"/>
  <c r="L46" i="16"/>
  <c r="M46" i="16"/>
  <c r="N46" i="16"/>
  <c r="O46" i="16"/>
  <c r="P46" i="16"/>
  <c r="Q46" i="16"/>
  <c r="R46" i="16"/>
  <c r="S46" i="16"/>
  <c r="T46" i="16"/>
  <c r="A47" i="16"/>
  <c r="B47" i="16"/>
  <c r="C47" i="16"/>
  <c r="D47" i="16"/>
  <c r="E47" i="16"/>
  <c r="F47" i="16"/>
  <c r="G47" i="16"/>
  <c r="H47" i="16"/>
  <c r="I47" i="16"/>
  <c r="J47" i="16"/>
  <c r="K47" i="16"/>
  <c r="L47" i="16"/>
  <c r="M47" i="16"/>
  <c r="N47" i="16"/>
  <c r="O47" i="16"/>
  <c r="P47" i="16"/>
  <c r="Q47" i="16"/>
  <c r="R47" i="16"/>
  <c r="S47" i="16"/>
  <c r="T47" i="16"/>
  <c r="A48" i="16"/>
  <c r="B48" i="16"/>
  <c r="C48" i="16"/>
  <c r="F48" i="16"/>
  <c r="G48" i="16"/>
  <c r="H48" i="16"/>
  <c r="I48" i="16"/>
  <c r="J48" i="16"/>
  <c r="K48" i="16"/>
  <c r="L48" i="16"/>
  <c r="M48" i="16"/>
  <c r="N48" i="16"/>
  <c r="O48" i="16"/>
  <c r="P48" i="16"/>
  <c r="Q48" i="16"/>
  <c r="S48" i="16"/>
  <c r="T48" i="16"/>
  <c r="A49" i="16"/>
  <c r="B49" i="16"/>
  <c r="C49" i="16"/>
  <c r="F49" i="16"/>
  <c r="G49" i="16"/>
  <c r="H49" i="16"/>
  <c r="I49" i="16"/>
  <c r="J49" i="16"/>
  <c r="M49" i="16"/>
  <c r="N49" i="16"/>
  <c r="O49" i="16"/>
  <c r="P49" i="16"/>
  <c r="Q49" i="16"/>
  <c r="S49" i="16"/>
  <c r="T49" i="16"/>
  <c r="A50" i="16"/>
  <c r="B50" i="16"/>
  <c r="C50" i="16"/>
  <c r="F50" i="16"/>
  <c r="G50" i="16"/>
  <c r="H50" i="16"/>
  <c r="I50" i="16"/>
  <c r="J50" i="16"/>
  <c r="M50" i="16"/>
  <c r="N50" i="16"/>
  <c r="O50" i="16"/>
  <c r="P50" i="16"/>
  <c r="Q50" i="16"/>
  <c r="R50" i="16"/>
  <c r="S50" i="16"/>
  <c r="T50" i="16"/>
  <c r="A51" i="16"/>
  <c r="B51" i="16"/>
  <c r="C51" i="16"/>
  <c r="F51" i="16"/>
  <c r="G51" i="16"/>
  <c r="H51" i="16"/>
  <c r="I51" i="16"/>
  <c r="J51" i="16"/>
  <c r="M51" i="16"/>
  <c r="N51" i="16"/>
  <c r="O51" i="16"/>
  <c r="P51" i="16"/>
  <c r="Q51" i="16"/>
  <c r="R51" i="16"/>
  <c r="S51" i="16"/>
  <c r="T51" i="16"/>
  <c r="A52" i="16"/>
  <c r="B52" i="16"/>
  <c r="C52" i="16"/>
  <c r="F52" i="16"/>
  <c r="G52" i="16"/>
  <c r="H52" i="16"/>
  <c r="I52" i="16"/>
  <c r="J52" i="16"/>
  <c r="M52" i="16"/>
  <c r="N52" i="16"/>
  <c r="O52" i="16"/>
  <c r="P52" i="16"/>
  <c r="Q52" i="16"/>
  <c r="R52" i="16"/>
  <c r="S52" i="16"/>
  <c r="T52" i="16"/>
  <c r="A53" i="16"/>
  <c r="B53" i="16"/>
  <c r="C53" i="16"/>
  <c r="F53" i="16"/>
  <c r="G53" i="16"/>
  <c r="H53" i="16"/>
  <c r="I53" i="16"/>
  <c r="J53" i="16"/>
  <c r="M53" i="16"/>
  <c r="N53" i="16"/>
  <c r="O53" i="16"/>
  <c r="P53" i="16"/>
  <c r="Q53" i="16"/>
  <c r="S53" i="16"/>
  <c r="T53" i="16"/>
  <c r="A54" i="16"/>
  <c r="B54" i="16"/>
  <c r="C54" i="16"/>
  <c r="D54" i="16"/>
  <c r="E54" i="16"/>
  <c r="F54" i="16"/>
  <c r="G54" i="16"/>
  <c r="H54" i="16"/>
  <c r="I54" i="16"/>
  <c r="J54" i="16"/>
  <c r="K54" i="16"/>
  <c r="M54" i="16"/>
  <c r="N54" i="16"/>
  <c r="O54" i="16"/>
  <c r="P54" i="16"/>
  <c r="Q54" i="16"/>
  <c r="R54" i="16"/>
  <c r="S54" i="16"/>
  <c r="T54" i="16"/>
  <c r="A55" i="16"/>
  <c r="B55" i="16"/>
  <c r="C55" i="16"/>
  <c r="D55" i="16"/>
  <c r="E55" i="16"/>
  <c r="F55" i="16"/>
  <c r="G55" i="16"/>
  <c r="H55" i="16"/>
  <c r="I55" i="16"/>
  <c r="J55" i="16"/>
  <c r="K55" i="16"/>
  <c r="L55" i="16"/>
  <c r="M55" i="16"/>
  <c r="N55" i="16"/>
  <c r="O55" i="16"/>
  <c r="P55" i="16"/>
  <c r="Q55" i="16"/>
  <c r="R55" i="16"/>
  <c r="S55" i="16"/>
  <c r="T55" i="16"/>
  <c r="A56" i="16"/>
  <c r="B56" i="16"/>
  <c r="C56" i="16"/>
  <c r="F56" i="16"/>
  <c r="G56" i="16"/>
  <c r="H56" i="16"/>
  <c r="J56" i="16"/>
  <c r="L56" i="16"/>
  <c r="M56" i="16"/>
  <c r="N56" i="16"/>
  <c r="O56" i="16"/>
  <c r="P56" i="16"/>
  <c r="Q56" i="16"/>
  <c r="S56" i="16"/>
  <c r="T56" i="16"/>
  <c r="A57" i="16"/>
  <c r="B57" i="16"/>
  <c r="C57" i="16"/>
  <c r="F57" i="16"/>
  <c r="G57" i="16"/>
  <c r="H57" i="16"/>
  <c r="I57" i="16"/>
  <c r="J57" i="16"/>
  <c r="K57" i="16"/>
  <c r="L57" i="16"/>
  <c r="M57" i="16"/>
  <c r="N57" i="16"/>
  <c r="O57" i="16"/>
  <c r="P57" i="16"/>
  <c r="Q57" i="16"/>
  <c r="S57" i="16"/>
  <c r="T57" i="16"/>
  <c r="A58" i="16"/>
  <c r="B58" i="16"/>
  <c r="C58" i="16"/>
  <c r="F58" i="16"/>
  <c r="G58" i="16"/>
  <c r="H58" i="16"/>
  <c r="J58" i="16"/>
  <c r="M58" i="16"/>
  <c r="N58" i="16"/>
  <c r="O58" i="16"/>
  <c r="P58" i="16"/>
  <c r="Q58" i="16"/>
  <c r="S58" i="16"/>
  <c r="T58" i="16"/>
  <c r="A59" i="16"/>
  <c r="B59" i="16"/>
  <c r="C59" i="16"/>
  <c r="D59" i="16"/>
  <c r="E59" i="16"/>
  <c r="F59" i="16"/>
  <c r="G59" i="16"/>
  <c r="H59" i="16"/>
  <c r="I59" i="16"/>
  <c r="J59" i="16"/>
  <c r="K59" i="16"/>
  <c r="L59" i="16"/>
  <c r="M59" i="16"/>
  <c r="N59" i="16"/>
  <c r="O59" i="16"/>
  <c r="P59" i="16"/>
  <c r="Q59" i="16"/>
  <c r="R59" i="16"/>
  <c r="S59" i="16"/>
  <c r="T59" i="16"/>
  <c r="A60" i="16"/>
  <c r="B60" i="16"/>
  <c r="C60" i="16"/>
  <c r="F60" i="16"/>
  <c r="G60" i="16"/>
  <c r="H60" i="16"/>
  <c r="I60" i="16"/>
  <c r="J60" i="16"/>
  <c r="M60" i="16"/>
  <c r="N60" i="16"/>
  <c r="O60" i="16"/>
  <c r="P60" i="16"/>
  <c r="Q60" i="16"/>
  <c r="R60" i="16"/>
  <c r="S60" i="16"/>
  <c r="T60" i="16"/>
  <c r="A61" i="16"/>
  <c r="B61" i="16"/>
  <c r="C61" i="16"/>
  <c r="F61" i="16"/>
  <c r="G61" i="16"/>
  <c r="H61" i="16"/>
  <c r="I61" i="16"/>
  <c r="J61" i="16"/>
  <c r="K61" i="16"/>
  <c r="L61" i="16"/>
  <c r="M61" i="16"/>
  <c r="N61" i="16"/>
  <c r="O61" i="16"/>
  <c r="P61" i="16"/>
  <c r="Q61" i="16"/>
  <c r="S61" i="16"/>
  <c r="T61" i="16"/>
  <c r="A62" i="16"/>
  <c r="B62" i="16"/>
  <c r="C62" i="16"/>
  <c r="F62" i="16"/>
  <c r="G62" i="16"/>
  <c r="H62" i="16"/>
  <c r="I62" i="16"/>
  <c r="J62" i="16"/>
  <c r="M62" i="16"/>
  <c r="N62" i="16"/>
  <c r="O62" i="16"/>
  <c r="P62" i="16"/>
  <c r="Q62" i="16"/>
  <c r="R62" i="16"/>
  <c r="S62" i="16"/>
  <c r="T62" i="16"/>
  <c r="A63" i="16"/>
  <c r="B63" i="16"/>
  <c r="C63" i="16"/>
  <c r="F63" i="16"/>
  <c r="G63" i="16"/>
  <c r="H63" i="16"/>
  <c r="I63" i="16"/>
  <c r="J63" i="16"/>
  <c r="M63" i="16"/>
  <c r="N63" i="16"/>
  <c r="O63" i="16"/>
  <c r="P63" i="16"/>
  <c r="Q63" i="16"/>
  <c r="S63" i="16"/>
  <c r="T63" i="16"/>
  <c r="A64" i="16"/>
  <c r="B64" i="16"/>
  <c r="C64" i="16"/>
  <c r="F64" i="16"/>
  <c r="G64" i="16"/>
  <c r="H64" i="16"/>
  <c r="I64" i="16"/>
  <c r="J64" i="16"/>
  <c r="M64" i="16"/>
  <c r="N64" i="16"/>
  <c r="O64" i="16"/>
  <c r="P64" i="16"/>
  <c r="Q64" i="16"/>
  <c r="S64" i="16"/>
  <c r="T64" i="16"/>
  <c r="A65" i="16"/>
  <c r="B65" i="16"/>
  <c r="C65" i="16"/>
  <c r="F65" i="16"/>
  <c r="G65" i="16"/>
  <c r="H65" i="16"/>
  <c r="I65" i="16"/>
  <c r="J65" i="16"/>
  <c r="M65" i="16"/>
  <c r="N65" i="16"/>
  <c r="O65" i="16"/>
  <c r="P65" i="16"/>
  <c r="Q65" i="16"/>
  <c r="S65" i="16"/>
  <c r="T65" i="16"/>
  <c r="A66" i="16"/>
  <c r="B66" i="16"/>
  <c r="C66" i="16"/>
  <c r="F66" i="16"/>
  <c r="G66" i="16"/>
  <c r="H66" i="16"/>
  <c r="I66" i="16"/>
  <c r="J66" i="16"/>
  <c r="M66" i="16"/>
  <c r="N66" i="16"/>
  <c r="O66" i="16"/>
  <c r="P66" i="16"/>
  <c r="Q66" i="16"/>
  <c r="S66" i="16"/>
  <c r="T66" i="16"/>
  <c r="A67" i="16"/>
  <c r="B67" i="16"/>
  <c r="C67" i="16"/>
  <c r="F67" i="16"/>
  <c r="G67" i="16"/>
  <c r="H67" i="16"/>
  <c r="I67" i="16"/>
  <c r="J67" i="16"/>
  <c r="K67" i="16"/>
  <c r="L67" i="16"/>
  <c r="M67" i="16"/>
  <c r="N67" i="16"/>
  <c r="O67" i="16"/>
  <c r="P67" i="16"/>
  <c r="Q67" i="16"/>
  <c r="S67" i="16"/>
  <c r="T67" i="16"/>
  <c r="A68" i="16"/>
  <c r="B68" i="16"/>
  <c r="C68" i="16"/>
  <c r="F68" i="16"/>
  <c r="G68" i="16"/>
  <c r="H68" i="16"/>
  <c r="I68" i="16"/>
  <c r="J68" i="16"/>
  <c r="M68" i="16"/>
  <c r="N68" i="16"/>
  <c r="O68" i="16"/>
  <c r="P68" i="16"/>
  <c r="Q68" i="16"/>
  <c r="S68" i="16"/>
  <c r="T68" i="16"/>
  <c r="A69" i="16"/>
  <c r="B69" i="16"/>
  <c r="C69" i="16"/>
  <c r="D69" i="16"/>
  <c r="E69" i="16"/>
  <c r="F69" i="16"/>
  <c r="G69" i="16"/>
  <c r="H69" i="16"/>
  <c r="I69" i="16"/>
  <c r="J69" i="16"/>
  <c r="K69" i="16"/>
  <c r="L69" i="16"/>
  <c r="M69" i="16"/>
  <c r="N69" i="16"/>
  <c r="O69" i="16"/>
  <c r="P69" i="16"/>
  <c r="Q69" i="16"/>
  <c r="R69" i="16"/>
  <c r="S69" i="16"/>
  <c r="T69" i="16"/>
  <c r="A70" i="16"/>
  <c r="B70" i="16"/>
  <c r="C70" i="16"/>
  <c r="F70" i="16"/>
  <c r="G70" i="16"/>
  <c r="H70" i="16"/>
  <c r="I70" i="16"/>
  <c r="J70" i="16"/>
  <c r="M70" i="16"/>
  <c r="N70" i="16"/>
  <c r="O70" i="16"/>
  <c r="P70" i="16"/>
  <c r="Q70" i="16"/>
  <c r="R70" i="16"/>
  <c r="S70" i="16"/>
  <c r="T70" i="16"/>
  <c r="A71" i="16"/>
  <c r="B71" i="16"/>
  <c r="C71" i="16"/>
  <c r="F71" i="16"/>
  <c r="G71" i="16"/>
  <c r="H71" i="16"/>
  <c r="I71" i="16"/>
  <c r="J71" i="16"/>
  <c r="M71" i="16"/>
  <c r="N71" i="16"/>
  <c r="O71" i="16"/>
  <c r="P71" i="16"/>
  <c r="Q71" i="16"/>
  <c r="S71" i="16"/>
  <c r="T71" i="16"/>
  <c r="A72" i="16"/>
  <c r="B72" i="16"/>
  <c r="C72" i="16"/>
  <c r="F72" i="16"/>
  <c r="G72" i="16"/>
  <c r="H72" i="16"/>
  <c r="I72" i="16"/>
  <c r="J72" i="16"/>
  <c r="M72" i="16"/>
  <c r="N72" i="16"/>
  <c r="O72" i="16"/>
  <c r="P72" i="16"/>
  <c r="Q72" i="16"/>
  <c r="S72" i="16"/>
  <c r="T72" i="16"/>
  <c r="A73" i="16"/>
  <c r="B73" i="16"/>
  <c r="C73" i="16"/>
  <c r="F73" i="16"/>
  <c r="G73" i="16"/>
  <c r="H73" i="16"/>
  <c r="I73" i="16"/>
  <c r="J73" i="16"/>
  <c r="L73" i="16"/>
  <c r="M73" i="16"/>
  <c r="N73" i="16"/>
  <c r="O73" i="16"/>
  <c r="P73" i="16"/>
  <c r="Q73" i="16"/>
  <c r="S73" i="16"/>
  <c r="T73" i="16"/>
  <c r="A74" i="16"/>
  <c r="B74" i="16"/>
  <c r="C74" i="16"/>
  <c r="F74" i="16"/>
  <c r="G74" i="16"/>
  <c r="H74" i="16"/>
  <c r="I74" i="16"/>
  <c r="J74" i="16"/>
  <c r="M74" i="16"/>
  <c r="N74" i="16"/>
  <c r="O74" i="16"/>
  <c r="P74" i="16"/>
  <c r="Q74" i="16"/>
  <c r="S74" i="16"/>
  <c r="T74" i="16"/>
  <c r="A75" i="16"/>
  <c r="B75" i="16"/>
  <c r="C75" i="16"/>
  <c r="F75" i="16"/>
  <c r="G75" i="16"/>
  <c r="H75" i="16"/>
  <c r="I75" i="16"/>
  <c r="J75" i="16"/>
  <c r="M75" i="16"/>
  <c r="N75" i="16"/>
  <c r="O75" i="16"/>
  <c r="P75" i="16"/>
  <c r="Q75" i="16"/>
  <c r="S75" i="16"/>
  <c r="T75" i="16"/>
  <c r="A76" i="16"/>
  <c r="B76" i="16"/>
  <c r="C76" i="16"/>
  <c r="F76" i="16"/>
  <c r="G76" i="16"/>
  <c r="H76" i="16"/>
  <c r="J76" i="16"/>
  <c r="M76" i="16"/>
  <c r="N76" i="16"/>
  <c r="O76" i="16"/>
  <c r="P76" i="16"/>
  <c r="Q76" i="16"/>
  <c r="S76" i="16"/>
  <c r="T76" i="16"/>
  <c r="A77" i="16"/>
  <c r="B77" i="16"/>
  <c r="C77" i="16"/>
  <c r="F77" i="16"/>
  <c r="G77" i="16"/>
  <c r="H77" i="16"/>
  <c r="I77" i="16"/>
  <c r="J77" i="16"/>
  <c r="M77" i="16"/>
  <c r="N77" i="16"/>
  <c r="O77" i="16"/>
  <c r="P77" i="16"/>
  <c r="Q77" i="16"/>
  <c r="S77" i="16"/>
  <c r="T77" i="16"/>
  <c r="A78" i="16"/>
  <c r="B78" i="16"/>
  <c r="C78" i="16"/>
  <c r="F78" i="16"/>
  <c r="G78" i="16"/>
  <c r="H78" i="16"/>
  <c r="I78" i="16"/>
  <c r="J78" i="16"/>
  <c r="M78" i="16"/>
  <c r="N78" i="16"/>
  <c r="O78" i="16"/>
  <c r="P78" i="16"/>
  <c r="Q78" i="16"/>
  <c r="S78" i="16"/>
  <c r="T78" i="16"/>
  <c r="A79" i="16"/>
  <c r="B79" i="16"/>
  <c r="C79" i="16"/>
  <c r="F79" i="16"/>
  <c r="G79" i="16"/>
  <c r="H79" i="16"/>
  <c r="I79" i="16"/>
  <c r="J79" i="16"/>
  <c r="M79" i="16"/>
  <c r="N79" i="16"/>
  <c r="O79" i="16"/>
  <c r="P79" i="16"/>
  <c r="Q79" i="16"/>
  <c r="S79" i="16"/>
  <c r="T79" i="16"/>
  <c r="A80" i="16"/>
  <c r="B80" i="16"/>
  <c r="C80" i="16"/>
  <c r="F80" i="16"/>
  <c r="G80" i="16"/>
  <c r="H80" i="16"/>
  <c r="I80" i="16"/>
  <c r="J80" i="16"/>
  <c r="M80" i="16"/>
  <c r="N80" i="16"/>
  <c r="O80" i="16"/>
  <c r="P80" i="16"/>
  <c r="Q80" i="16"/>
  <c r="S80" i="16"/>
  <c r="T80" i="16"/>
  <c r="A81" i="16"/>
  <c r="B81" i="16"/>
  <c r="C81" i="16"/>
  <c r="F81" i="16"/>
  <c r="G81" i="16"/>
  <c r="H81" i="16"/>
  <c r="I81" i="16"/>
  <c r="J81" i="16"/>
  <c r="M81" i="16"/>
  <c r="N81" i="16"/>
  <c r="O81" i="16"/>
  <c r="P81" i="16"/>
  <c r="Q81" i="16"/>
  <c r="S81" i="16"/>
  <c r="T81" i="16"/>
  <c r="A82" i="16"/>
  <c r="B82" i="16"/>
  <c r="C82" i="16"/>
  <c r="F82" i="16"/>
  <c r="G82" i="16"/>
  <c r="H82" i="16"/>
  <c r="I82" i="16"/>
  <c r="J82" i="16"/>
  <c r="M82" i="16"/>
  <c r="N82" i="16"/>
  <c r="O82" i="16"/>
  <c r="P82" i="16"/>
  <c r="Q82" i="16"/>
  <c r="S82" i="16"/>
  <c r="T82" i="16"/>
  <c r="A83" i="16"/>
  <c r="B83" i="16"/>
  <c r="C83" i="16"/>
  <c r="F83" i="16"/>
  <c r="G83" i="16"/>
  <c r="H83" i="16"/>
  <c r="I83" i="16"/>
  <c r="J83" i="16"/>
  <c r="M83" i="16"/>
  <c r="N83" i="16"/>
  <c r="O83" i="16"/>
  <c r="P83" i="16"/>
  <c r="Q83" i="16"/>
  <c r="S83" i="16"/>
  <c r="T83" i="16"/>
  <c r="A84" i="16"/>
  <c r="B84" i="16"/>
  <c r="C84" i="16"/>
  <c r="F84" i="16"/>
  <c r="G84" i="16"/>
  <c r="H84" i="16"/>
  <c r="I84" i="16"/>
  <c r="J84" i="16"/>
  <c r="M84" i="16"/>
  <c r="N84" i="16"/>
  <c r="O84" i="16"/>
  <c r="P84" i="16"/>
  <c r="Q84" i="16"/>
  <c r="R84" i="16"/>
  <c r="S84" i="16"/>
  <c r="T84" i="16"/>
  <c r="A85" i="16"/>
  <c r="B85" i="16"/>
  <c r="C85" i="16"/>
  <c r="F85" i="16"/>
  <c r="G85" i="16"/>
  <c r="H85" i="16"/>
  <c r="I85" i="16"/>
  <c r="J85" i="16"/>
  <c r="L85" i="16"/>
  <c r="M85" i="16"/>
  <c r="N85" i="16"/>
  <c r="O85" i="16"/>
  <c r="P85" i="16"/>
  <c r="Q85" i="16"/>
  <c r="S85" i="16"/>
  <c r="T85" i="16"/>
  <c r="A86" i="16"/>
  <c r="B86" i="16"/>
  <c r="C86" i="16"/>
  <c r="F86" i="16"/>
  <c r="G86" i="16"/>
  <c r="H86" i="16"/>
  <c r="I86" i="16"/>
  <c r="J86" i="16"/>
  <c r="M86" i="16"/>
  <c r="N86" i="16"/>
  <c r="O86" i="16"/>
  <c r="P86" i="16"/>
  <c r="Q86" i="16"/>
  <c r="S86" i="16"/>
  <c r="T86" i="16"/>
  <c r="A87" i="16"/>
  <c r="B87" i="16"/>
  <c r="C87" i="16"/>
  <c r="F87" i="16"/>
  <c r="G87" i="16"/>
  <c r="H87" i="16"/>
  <c r="I87" i="16"/>
  <c r="J87" i="16"/>
  <c r="M87" i="16"/>
  <c r="N87" i="16"/>
  <c r="O87" i="16"/>
  <c r="P87" i="16"/>
  <c r="Q87" i="16"/>
  <c r="R87" i="16"/>
  <c r="S87" i="16"/>
  <c r="T87" i="16"/>
  <c r="A88" i="16"/>
  <c r="B88" i="16"/>
  <c r="C88" i="16"/>
  <c r="F88" i="16"/>
  <c r="G88" i="16"/>
  <c r="H88" i="16"/>
  <c r="I88" i="16"/>
  <c r="J88" i="16"/>
  <c r="M88" i="16"/>
  <c r="N88" i="16"/>
  <c r="O88" i="16"/>
  <c r="P88" i="16"/>
  <c r="Q88" i="16"/>
  <c r="R88" i="16"/>
  <c r="S88" i="16"/>
  <c r="T88" i="16"/>
  <c r="A89" i="16"/>
  <c r="B89" i="16"/>
  <c r="C89" i="16"/>
  <c r="F89" i="16"/>
  <c r="G89" i="16"/>
  <c r="H89" i="16"/>
  <c r="I89" i="16"/>
  <c r="J89" i="16"/>
  <c r="M89" i="16"/>
  <c r="N89" i="16"/>
  <c r="O89" i="16"/>
  <c r="P89" i="16"/>
  <c r="Q89" i="16"/>
  <c r="R89" i="16"/>
  <c r="S89" i="16"/>
  <c r="T89" i="16"/>
  <c r="A90" i="16"/>
  <c r="B90" i="16"/>
  <c r="C90" i="16"/>
  <c r="F90" i="16"/>
  <c r="G90" i="16"/>
  <c r="H90" i="16"/>
  <c r="I90" i="16"/>
  <c r="J90" i="16"/>
  <c r="M90" i="16"/>
  <c r="N90" i="16"/>
  <c r="O90" i="16"/>
  <c r="P90" i="16"/>
  <c r="Q90" i="16"/>
  <c r="S90" i="16"/>
  <c r="T90" i="16"/>
  <c r="A91" i="16"/>
  <c r="B91" i="16"/>
  <c r="C91" i="16"/>
  <c r="F91" i="16"/>
  <c r="G91" i="16"/>
  <c r="H91" i="16"/>
  <c r="I91" i="16"/>
  <c r="J91" i="16"/>
  <c r="M91" i="16"/>
  <c r="N91" i="16"/>
  <c r="O91" i="16"/>
  <c r="P91" i="16"/>
  <c r="Q91" i="16"/>
  <c r="R91" i="16"/>
  <c r="S91" i="16"/>
  <c r="T91" i="16"/>
  <c r="A92" i="16"/>
  <c r="B92" i="16"/>
  <c r="C92" i="16"/>
  <c r="F92" i="16"/>
  <c r="G92" i="16"/>
  <c r="H92" i="16"/>
  <c r="I92" i="16"/>
  <c r="J92" i="16"/>
  <c r="M92" i="16"/>
  <c r="N92" i="16"/>
  <c r="O92" i="16"/>
  <c r="P92" i="16"/>
  <c r="Q92" i="16"/>
  <c r="S92" i="16"/>
  <c r="T92" i="16"/>
  <c r="A93" i="16"/>
  <c r="B93" i="16"/>
  <c r="C93" i="16"/>
  <c r="F93" i="16"/>
  <c r="G93" i="16"/>
  <c r="H93" i="16"/>
  <c r="I93" i="16"/>
  <c r="J93" i="16"/>
  <c r="M93" i="16"/>
  <c r="N93" i="16"/>
  <c r="O93" i="16"/>
  <c r="P93" i="16"/>
  <c r="Q93" i="16"/>
  <c r="R93" i="16"/>
  <c r="S93" i="16"/>
  <c r="T93" i="16"/>
  <c r="A94" i="16"/>
  <c r="B94" i="16"/>
  <c r="C94" i="16"/>
  <c r="F94" i="16"/>
  <c r="G94" i="16"/>
  <c r="H94" i="16"/>
  <c r="I94" i="16"/>
  <c r="J94" i="16"/>
  <c r="M94" i="16"/>
  <c r="N94" i="16"/>
  <c r="O94" i="16"/>
  <c r="P94" i="16"/>
  <c r="Q94" i="16"/>
  <c r="S94" i="16"/>
  <c r="T94" i="16"/>
  <c r="A95" i="16"/>
  <c r="B95" i="16"/>
  <c r="C95" i="16"/>
  <c r="F95" i="16"/>
  <c r="G95" i="16"/>
  <c r="H95" i="16"/>
  <c r="I95" i="16"/>
  <c r="J95" i="16"/>
  <c r="M95" i="16"/>
  <c r="N95" i="16"/>
  <c r="O95" i="16"/>
  <c r="P95" i="16"/>
  <c r="Q95" i="16"/>
  <c r="S95" i="16"/>
  <c r="T95" i="16"/>
  <c r="A96" i="16"/>
  <c r="B96" i="16"/>
  <c r="C96" i="16"/>
  <c r="F96" i="16"/>
  <c r="G96" i="16"/>
  <c r="H96" i="16"/>
  <c r="I96" i="16"/>
  <c r="J96" i="16"/>
  <c r="M96" i="16"/>
  <c r="N96" i="16"/>
  <c r="O96" i="16"/>
  <c r="P96" i="16"/>
  <c r="Q96" i="16"/>
  <c r="S96" i="16"/>
  <c r="T96" i="16"/>
  <c r="A97" i="16"/>
  <c r="B97" i="16"/>
  <c r="C97" i="16"/>
  <c r="F97" i="16"/>
  <c r="G97" i="16"/>
  <c r="H97" i="16"/>
  <c r="I97" i="16"/>
  <c r="J97" i="16"/>
  <c r="M97" i="16"/>
  <c r="N97" i="16"/>
  <c r="O97" i="16"/>
  <c r="P97" i="16"/>
  <c r="Q97" i="16"/>
  <c r="S97" i="16"/>
  <c r="T97" i="16"/>
  <c r="A98" i="16"/>
  <c r="B98" i="16"/>
  <c r="C98" i="16"/>
  <c r="F98" i="16"/>
  <c r="G98" i="16"/>
  <c r="H98" i="16"/>
  <c r="I98" i="16"/>
  <c r="J98" i="16"/>
  <c r="M98" i="16"/>
  <c r="N98" i="16"/>
  <c r="O98" i="16"/>
  <c r="P98" i="16"/>
  <c r="Q98" i="16"/>
  <c r="S98" i="16"/>
  <c r="T98" i="16"/>
  <c r="A99" i="16"/>
  <c r="B99" i="16"/>
  <c r="C99" i="16"/>
  <c r="F99" i="16"/>
  <c r="G99" i="16"/>
  <c r="H99" i="16"/>
  <c r="I99" i="16"/>
  <c r="J99" i="16"/>
  <c r="M99" i="16"/>
  <c r="N99" i="16"/>
  <c r="O99" i="16"/>
  <c r="P99" i="16"/>
  <c r="Q99" i="16"/>
  <c r="S99" i="16"/>
  <c r="T99" i="16"/>
  <c r="A100" i="16"/>
  <c r="B100" i="16"/>
  <c r="C100" i="16"/>
  <c r="F100" i="16"/>
  <c r="G100" i="16"/>
  <c r="H100" i="16"/>
  <c r="J100" i="16"/>
  <c r="M100" i="16"/>
  <c r="N100" i="16"/>
  <c r="O100" i="16"/>
  <c r="P100" i="16"/>
  <c r="Q100" i="16"/>
  <c r="S100" i="16"/>
  <c r="T100" i="16"/>
  <c r="A101" i="16"/>
  <c r="B101" i="16"/>
  <c r="C101" i="16"/>
  <c r="F101" i="16"/>
  <c r="G101" i="16"/>
  <c r="H101" i="16"/>
  <c r="J101" i="16"/>
  <c r="L101" i="16"/>
  <c r="M101" i="16"/>
  <c r="N101" i="16"/>
  <c r="O101" i="16"/>
  <c r="P101" i="16"/>
  <c r="Q101" i="16"/>
  <c r="S101" i="16"/>
  <c r="T101" i="16"/>
  <c r="A102" i="16"/>
  <c r="B102" i="16"/>
  <c r="C102" i="16"/>
  <c r="F102" i="16"/>
  <c r="G102" i="16"/>
  <c r="H102" i="16"/>
  <c r="I102" i="16"/>
  <c r="J102" i="16"/>
  <c r="K102" i="16"/>
  <c r="L102" i="16"/>
  <c r="M102" i="16"/>
  <c r="N102" i="16"/>
  <c r="O102" i="16"/>
  <c r="P102" i="16"/>
  <c r="Q102" i="16"/>
  <c r="S102" i="16"/>
  <c r="T102" i="16"/>
  <c r="A103" i="16"/>
  <c r="B103" i="16"/>
  <c r="C103" i="16"/>
  <c r="F103" i="16"/>
  <c r="G103" i="16"/>
  <c r="H103" i="16"/>
  <c r="I103" i="16"/>
  <c r="J103" i="16"/>
  <c r="M103" i="16"/>
  <c r="N103" i="16"/>
  <c r="O103" i="16"/>
  <c r="P103" i="16"/>
  <c r="Q103" i="16"/>
  <c r="S103" i="16"/>
  <c r="T103" i="16"/>
  <c r="A104" i="16"/>
  <c r="B104" i="16"/>
  <c r="C104" i="16"/>
  <c r="F104" i="16"/>
  <c r="G104" i="16"/>
  <c r="H104" i="16"/>
  <c r="I104" i="16"/>
  <c r="J104" i="16"/>
  <c r="K104" i="16"/>
  <c r="L104" i="16"/>
  <c r="M104" i="16"/>
  <c r="N104" i="16"/>
  <c r="O104" i="16"/>
  <c r="P104" i="16"/>
  <c r="Q104" i="16"/>
  <c r="S104" i="16"/>
  <c r="T104" i="16"/>
  <c r="A105" i="16"/>
  <c r="B105" i="16"/>
  <c r="C105" i="16"/>
  <c r="F105" i="16"/>
  <c r="G105" i="16"/>
  <c r="H105" i="16"/>
  <c r="I105" i="16"/>
  <c r="J105" i="16"/>
  <c r="M105" i="16"/>
  <c r="N105" i="16"/>
  <c r="O105" i="16"/>
  <c r="P105" i="16"/>
  <c r="Q105" i="16"/>
  <c r="S105" i="16"/>
  <c r="T105" i="16"/>
  <c r="A106" i="16"/>
  <c r="B106" i="16"/>
  <c r="C106" i="16"/>
  <c r="F106" i="16"/>
  <c r="G106" i="16"/>
  <c r="H106" i="16"/>
  <c r="I106" i="16"/>
  <c r="J106" i="16"/>
  <c r="M106" i="16"/>
  <c r="N106" i="16"/>
  <c r="O106" i="16"/>
  <c r="P106" i="16"/>
  <c r="Q106" i="16"/>
  <c r="S106" i="16"/>
  <c r="T106" i="16"/>
  <c r="A107" i="16"/>
  <c r="B107" i="16"/>
  <c r="C107" i="16"/>
  <c r="F107" i="16"/>
  <c r="G107" i="16"/>
  <c r="H107" i="16"/>
  <c r="J107" i="16"/>
  <c r="M107" i="16"/>
  <c r="N107" i="16"/>
  <c r="O107" i="16"/>
  <c r="P107" i="16"/>
  <c r="Q107" i="16"/>
  <c r="S107" i="16"/>
  <c r="T107" i="16"/>
  <c r="A108" i="16"/>
  <c r="B108" i="16"/>
  <c r="C108" i="16"/>
  <c r="F108" i="16"/>
  <c r="G108" i="16"/>
  <c r="H108" i="16"/>
  <c r="J108" i="16"/>
  <c r="M108" i="16"/>
  <c r="N108" i="16"/>
  <c r="O108" i="16"/>
  <c r="P108" i="16"/>
  <c r="Q108" i="16"/>
  <c r="S108" i="16"/>
  <c r="T108" i="16"/>
  <c r="A109" i="16"/>
  <c r="B109" i="16"/>
  <c r="C109" i="16"/>
  <c r="F109" i="16"/>
  <c r="G109" i="16"/>
  <c r="H109" i="16"/>
  <c r="I109" i="16"/>
  <c r="J109" i="16"/>
  <c r="M109" i="16"/>
  <c r="N109" i="16"/>
  <c r="O109" i="16"/>
  <c r="P109" i="16"/>
  <c r="Q109" i="16"/>
  <c r="S109" i="16"/>
  <c r="T109" i="16"/>
  <c r="A110" i="16"/>
  <c r="B110" i="16"/>
  <c r="C110" i="16"/>
  <c r="F110" i="16"/>
  <c r="G110" i="16"/>
  <c r="H110" i="16"/>
  <c r="I110" i="16"/>
  <c r="J110" i="16"/>
  <c r="M110" i="16"/>
  <c r="N110" i="16"/>
  <c r="O110" i="16"/>
  <c r="P110" i="16"/>
  <c r="Q110" i="16"/>
  <c r="S110" i="16"/>
  <c r="T110" i="16"/>
  <c r="A111" i="16"/>
  <c r="B111" i="16"/>
  <c r="C111" i="16"/>
  <c r="F111" i="16"/>
  <c r="G111" i="16"/>
  <c r="H111" i="16"/>
  <c r="I111" i="16"/>
  <c r="J111" i="16"/>
  <c r="M111" i="16"/>
  <c r="N111" i="16"/>
  <c r="O111" i="16"/>
  <c r="P111" i="16"/>
  <c r="Q111" i="16"/>
  <c r="R111" i="16"/>
  <c r="S111" i="16"/>
  <c r="T111" i="16"/>
  <c r="A112" i="16"/>
  <c r="B112" i="16"/>
  <c r="C112" i="16"/>
  <c r="F112" i="16"/>
  <c r="G112" i="16"/>
  <c r="H112" i="16"/>
  <c r="I112" i="16"/>
  <c r="J112" i="16"/>
  <c r="M112" i="16"/>
  <c r="N112" i="16"/>
  <c r="O112" i="16"/>
  <c r="P112" i="16"/>
  <c r="Q112" i="16"/>
  <c r="S112" i="16"/>
  <c r="T112" i="16"/>
  <c r="A113" i="16"/>
  <c r="B113" i="16"/>
  <c r="C113" i="16"/>
  <c r="F113" i="16"/>
  <c r="G113" i="16"/>
  <c r="H113" i="16"/>
  <c r="I113" i="16"/>
  <c r="J113" i="16"/>
  <c r="M113" i="16"/>
  <c r="N113" i="16"/>
  <c r="O113" i="16"/>
  <c r="P113" i="16"/>
  <c r="Q113" i="16"/>
  <c r="S113" i="16"/>
  <c r="T113" i="16"/>
  <c r="A114" i="16"/>
  <c r="B114" i="16"/>
  <c r="C114" i="16"/>
  <c r="F114" i="16"/>
  <c r="G114" i="16"/>
  <c r="H114" i="16"/>
  <c r="I114" i="16"/>
  <c r="J114" i="16"/>
  <c r="M114" i="16"/>
  <c r="N114" i="16"/>
  <c r="O114" i="16"/>
  <c r="P114" i="16"/>
  <c r="Q114" i="16"/>
  <c r="R114" i="16"/>
  <c r="S114" i="16"/>
  <c r="T114" i="16"/>
  <c r="A115" i="16"/>
  <c r="B115" i="16"/>
  <c r="C115" i="16"/>
  <c r="F115" i="16"/>
  <c r="G115" i="16"/>
  <c r="H115" i="16"/>
  <c r="I115" i="16"/>
  <c r="J115" i="16"/>
  <c r="M115" i="16"/>
  <c r="N115" i="16"/>
  <c r="O115" i="16"/>
  <c r="P115" i="16"/>
  <c r="Q115" i="16"/>
  <c r="S115" i="16"/>
  <c r="T115" i="16"/>
  <c r="A116" i="16"/>
  <c r="B116" i="16"/>
  <c r="C116" i="16"/>
  <c r="F116" i="16"/>
  <c r="G116" i="16"/>
  <c r="H116" i="16"/>
  <c r="I116" i="16"/>
  <c r="J116" i="16"/>
  <c r="M116" i="16"/>
  <c r="N116" i="16"/>
  <c r="O116" i="16"/>
  <c r="P116" i="16"/>
  <c r="Q116" i="16"/>
  <c r="R116" i="16"/>
  <c r="S116" i="16"/>
  <c r="T116" i="16"/>
  <c r="A117" i="16"/>
  <c r="B117" i="16"/>
  <c r="C117" i="16"/>
  <c r="F117" i="16"/>
  <c r="G117" i="16"/>
  <c r="H117" i="16"/>
  <c r="I117" i="16"/>
  <c r="J117" i="16"/>
  <c r="M117" i="16"/>
  <c r="N117" i="16"/>
  <c r="O117" i="16"/>
  <c r="P117" i="16"/>
  <c r="Q117" i="16"/>
  <c r="S117" i="16"/>
  <c r="T117" i="16"/>
  <c r="A118" i="16"/>
  <c r="B118" i="16"/>
  <c r="C118" i="16"/>
  <c r="F118" i="16"/>
  <c r="G118" i="16"/>
  <c r="H118" i="16"/>
  <c r="I118" i="16"/>
  <c r="J118" i="16"/>
  <c r="M118" i="16"/>
  <c r="N118" i="16"/>
  <c r="O118" i="16"/>
  <c r="P118" i="16"/>
  <c r="Q118" i="16"/>
  <c r="R118" i="16"/>
  <c r="S118" i="16"/>
  <c r="T118" i="16"/>
  <c r="A119" i="16"/>
  <c r="B119" i="16"/>
  <c r="C119" i="16"/>
  <c r="D119" i="16"/>
  <c r="E119" i="16"/>
  <c r="F119" i="16"/>
  <c r="G119" i="16"/>
  <c r="H119" i="16"/>
  <c r="I119" i="16"/>
  <c r="J119" i="16"/>
  <c r="K119" i="16"/>
  <c r="L119" i="16"/>
  <c r="M119" i="16"/>
  <c r="N119" i="16"/>
  <c r="O119" i="16"/>
  <c r="P119" i="16"/>
  <c r="Q119" i="16"/>
  <c r="R119" i="16"/>
  <c r="S119" i="16"/>
  <c r="T119" i="16"/>
  <c r="A120" i="16"/>
  <c r="B120" i="16"/>
  <c r="C120" i="16"/>
  <c r="F120" i="16"/>
  <c r="G120" i="16"/>
  <c r="H120" i="16"/>
  <c r="I120" i="16"/>
  <c r="J120" i="16"/>
  <c r="M120" i="16"/>
  <c r="N120" i="16"/>
  <c r="O120" i="16"/>
  <c r="P120" i="16"/>
  <c r="Q120" i="16"/>
  <c r="R120" i="16"/>
  <c r="S120" i="16"/>
  <c r="T120" i="16"/>
  <c r="A121" i="16"/>
  <c r="B121" i="16"/>
  <c r="C121" i="16"/>
  <c r="F121" i="16"/>
  <c r="G121" i="16"/>
  <c r="H121" i="16"/>
  <c r="I121" i="16"/>
  <c r="J121" i="16"/>
  <c r="M121" i="16"/>
  <c r="N121" i="16"/>
  <c r="O121" i="16"/>
  <c r="P121" i="16"/>
  <c r="Q121" i="16"/>
  <c r="S121" i="16"/>
  <c r="T121" i="16"/>
  <c r="A122" i="16"/>
  <c r="B122" i="16"/>
  <c r="C122" i="16"/>
  <c r="F122" i="16"/>
  <c r="G122" i="16"/>
  <c r="H122" i="16"/>
  <c r="I122" i="16"/>
  <c r="J122" i="16"/>
  <c r="M122" i="16"/>
  <c r="N122" i="16"/>
  <c r="O122" i="16"/>
  <c r="P122" i="16"/>
  <c r="Q122" i="16"/>
  <c r="S122" i="16"/>
  <c r="T122" i="16"/>
  <c r="A123" i="16"/>
  <c r="B123" i="16"/>
  <c r="C123" i="16"/>
  <c r="F123" i="16"/>
  <c r="G123" i="16"/>
  <c r="H123" i="16"/>
  <c r="I123" i="16"/>
  <c r="J123" i="16"/>
  <c r="M123" i="16"/>
  <c r="N123" i="16"/>
  <c r="O123" i="16"/>
  <c r="P123" i="16"/>
  <c r="Q123" i="16"/>
  <c r="S123" i="16"/>
  <c r="T123" i="16"/>
  <c r="A124" i="16"/>
  <c r="B124" i="16"/>
  <c r="C124" i="16"/>
  <c r="F124" i="16"/>
  <c r="G124" i="16"/>
  <c r="H124" i="16"/>
  <c r="I124" i="16"/>
  <c r="J124" i="16"/>
  <c r="M124" i="16"/>
  <c r="N124" i="16"/>
  <c r="O124" i="16"/>
  <c r="P124" i="16"/>
  <c r="Q124" i="16"/>
  <c r="R124" i="16"/>
  <c r="S124" i="16"/>
  <c r="T124" i="16"/>
  <c r="A125" i="16"/>
  <c r="B125" i="16"/>
  <c r="C125" i="16"/>
  <c r="F125" i="16"/>
  <c r="G125" i="16"/>
  <c r="H125" i="16"/>
  <c r="I125" i="16"/>
  <c r="J125" i="16"/>
  <c r="M125" i="16"/>
  <c r="N125" i="16"/>
  <c r="O125" i="16"/>
  <c r="P125" i="16"/>
  <c r="Q125" i="16"/>
  <c r="S125" i="16"/>
  <c r="T125" i="16"/>
  <c r="A126" i="16"/>
  <c r="B126" i="16"/>
  <c r="C126" i="16"/>
  <c r="F126" i="16"/>
  <c r="G126" i="16"/>
  <c r="H126" i="16"/>
  <c r="I126" i="16"/>
  <c r="J126" i="16"/>
  <c r="M126" i="16"/>
  <c r="N126" i="16"/>
  <c r="O126" i="16"/>
  <c r="P126" i="16"/>
  <c r="Q126" i="16"/>
  <c r="R126" i="16"/>
  <c r="S126" i="16"/>
  <c r="T126" i="16"/>
  <c r="A127" i="16"/>
  <c r="B127" i="16"/>
  <c r="C127" i="16"/>
  <c r="F127" i="16"/>
  <c r="G127" i="16"/>
  <c r="H127" i="16"/>
  <c r="I127" i="16"/>
  <c r="J127" i="16"/>
  <c r="M127" i="16"/>
  <c r="N127" i="16"/>
  <c r="O127" i="16"/>
  <c r="P127" i="16"/>
  <c r="Q127" i="16"/>
  <c r="S127" i="16"/>
  <c r="T127" i="16"/>
  <c r="A128" i="16"/>
  <c r="B128" i="16"/>
  <c r="C128" i="16"/>
  <c r="F128" i="16"/>
  <c r="G128" i="16"/>
  <c r="H128" i="16"/>
  <c r="I128" i="16"/>
  <c r="J128" i="16"/>
  <c r="M128" i="16"/>
  <c r="N128" i="16"/>
  <c r="O128" i="16"/>
  <c r="P128" i="16"/>
  <c r="Q128" i="16"/>
  <c r="R128" i="16"/>
  <c r="S128" i="16"/>
  <c r="T128" i="16"/>
  <c r="A129" i="16"/>
  <c r="B129" i="16"/>
  <c r="C129" i="16"/>
  <c r="F129" i="16"/>
  <c r="G129" i="16"/>
  <c r="H129" i="16"/>
  <c r="I129" i="16"/>
  <c r="J129" i="16"/>
  <c r="M129" i="16"/>
  <c r="N129" i="16"/>
  <c r="O129" i="16"/>
  <c r="P129" i="16"/>
  <c r="Q129" i="16"/>
  <c r="R129" i="16"/>
  <c r="S129" i="16"/>
  <c r="T129" i="16"/>
  <c r="A130" i="16"/>
  <c r="B130" i="16"/>
  <c r="C130" i="16"/>
  <c r="F130" i="16"/>
  <c r="G130" i="16"/>
  <c r="H130" i="16"/>
  <c r="I130" i="16"/>
  <c r="J130" i="16"/>
  <c r="M130" i="16"/>
  <c r="N130" i="16"/>
  <c r="O130" i="16"/>
  <c r="P130" i="16"/>
  <c r="Q130" i="16"/>
  <c r="R130" i="16"/>
  <c r="S130" i="16"/>
  <c r="T130" i="16"/>
  <c r="A131" i="16"/>
  <c r="B131" i="16"/>
  <c r="C131" i="16"/>
  <c r="F131" i="16"/>
  <c r="G131" i="16"/>
  <c r="H131" i="16"/>
  <c r="I131" i="16"/>
  <c r="J131" i="16"/>
  <c r="M131" i="16"/>
  <c r="N131" i="16"/>
  <c r="O131" i="16"/>
  <c r="P131" i="16"/>
  <c r="Q131" i="16"/>
  <c r="R131" i="16"/>
  <c r="S131" i="16"/>
  <c r="T131" i="16"/>
  <c r="A132" i="16"/>
  <c r="B132" i="16"/>
  <c r="C132" i="16"/>
  <c r="F132" i="16"/>
  <c r="G132" i="16"/>
  <c r="H132" i="16"/>
  <c r="I132" i="16"/>
  <c r="J132" i="16"/>
  <c r="M132" i="16"/>
  <c r="N132" i="16"/>
  <c r="O132" i="16"/>
  <c r="P132" i="16"/>
  <c r="Q132" i="16"/>
  <c r="R132" i="16"/>
  <c r="S132" i="16"/>
  <c r="T132" i="16"/>
  <c r="A133" i="16"/>
  <c r="B133" i="16"/>
  <c r="C133" i="16"/>
  <c r="F133" i="16"/>
  <c r="G133" i="16"/>
  <c r="H133" i="16"/>
  <c r="I133" i="16"/>
  <c r="J133" i="16"/>
  <c r="M133" i="16"/>
  <c r="N133" i="16"/>
  <c r="O133" i="16"/>
  <c r="P133" i="16"/>
  <c r="Q133" i="16"/>
  <c r="R133" i="16"/>
  <c r="S133" i="16"/>
  <c r="T133" i="16"/>
  <c r="A134" i="16"/>
  <c r="B134" i="16"/>
  <c r="C134" i="16"/>
  <c r="F134" i="16"/>
  <c r="G134" i="16"/>
  <c r="H134" i="16"/>
  <c r="I134" i="16"/>
  <c r="J134" i="16"/>
  <c r="M134" i="16"/>
  <c r="N134" i="16"/>
  <c r="O134" i="16"/>
  <c r="P134" i="16"/>
  <c r="Q134" i="16"/>
  <c r="R134" i="16"/>
  <c r="S134" i="16"/>
  <c r="T134" i="16"/>
  <c r="A135" i="16"/>
  <c r="B135" i="16"/>
  <c r="C135" i="16"/>
  <c r="F135" i="16"/>
  <c r="G135" i="16"/>
  <c r="H135" i="16"/>
  <c r="I135" i="16"/>
  <c r="J135" i="16"/>
  <c r="M135" i="16"/>
  <c r="N135" i="16"/>
  <c r="O135" i="16"/>
  <c r="P135" i="16"/>
  <c r="Q135" i="16"/>
  <c r="R135" i="16"/>
  <c r="S135" i="16"/>
  <c r="T135" i="16"/>
  <c r="A136" i="16"/>
  <c r="B136" i="16"/>
  <c r="C136" i="16"/>
  <c r="F136" i="16"/>
  <c r="G136" i="16"/>
  <c r="H136" i="16"/>
  <c r="I136" i="16"/>
  <c r="J136" i="16"/>
  <c r="M136" i="16"/>
  <c r="N136" i="16"/>
  <c r="O136" i="16"/>
  <c r="P136" i="16"/>
  <c r="Q136" i="16"/>
  <c r="R136" i="16"/>
  <c r="S136" i="16"/>
  <c r="T136" i="16"/>
  <c r="A137" i="16"/>
  <c r="B137" i="16"/>
  <c r="C137" i="16"/>
  <c r="F137" i="16"/>
  <c r="G137" i="16"/>
  <c r="H137" i="16"/>
  <c r="I137" i="16"/>
  <c r="J137" i="16"/>
  <c r="M137" i="16"/>
  <c r="N137" i="16"/>
  <c r="O137" i="16"/>
  <c r="P137" i="16"/>
  <c r="Q137" i="16"/>
  <c r="R137" i="16"/>
  <c r="S137" i="16"/>
  <c r="T137" i="16"/>
  <c r="A138" i="16"/>
  <c r="B138" i="16"/>
  <c r="C138" i="16"/>
  <c r="F138" i="16"/>
  <c r="G138" i="16"/>
  <c r="H138" i="16"/>
  <c r="I138" i="16"/>
  <c r="J138" i="16"/>
  <c r="M138" i="16"/>
  <c r="N138" i="16"/>
  <c r="O138" i="16"/>
  <c r="P138" i="16"/>
  <c r="Q138" i="16"/>
  <c r="R138" i="16"/>
  <c r="S138" i="16"/>
  <c r="T138" i="16"/>
  <c r="A139" i="16"/>
  <c r="B139" i="16"/>
  <c r="C139" i="16"/>
  <c r="F139" i="16"/>
  <c r="G139" i="16"/>
  <c r="H139" i="16"/>
  <c r="I139" i="16"/>
  <c r="J139" i="16"/>
  <c r="M139" i="16"/>
  <c r="N139" i="16"/>
  <c r="O139" i="16"/>
  <c r="P139" i="16"/>
  <c r="Q139" i="16"/>
  <c r="R139" i="16"/>
  <c r="S139" i="16"/>
  <c r="T139" i="16"/>
  <c r="A140" i="16"/>
  <c r="B140" i="16"/>
  <c r="C140" i="16"/>
  <c r="F140" i="16"/>
  <c r="G140" i="16"/>
  <c r="H140" i="16"/>
  <c r="I140" i="16"/>
  <c r="J140" i="16"/>
  <c r="M140" i="16"/>
  <c r="N140" i="16"/>
  <c r="O140" i="16"/>
  <c r="P140" i="16"/>
  <c r="Q140" i="16"/>
  <c r="R140" i="16"/>
  <c r="S140" i="16"/>
  <c r="T140" i="16"/>
  <c r="A141" i="16"/>
  <c r="B141" i="16"/>
  <c r="C141" i="16"/>
  <c r="F141" i="16"/>
  <c r="G141" i="16"/>
  <c r="H141" i="16"/>
  <c r="I141" i="16"/>
  <c r="J141" i="16"/>
  <c r="M141" i="16"/>
  <c r="N141" i="16"/>
  <c r="O141" i="16"/>
  <c r="P141" i="16"/>
  <c r="Q141" i="16"/>
  <c r="R141" i="16"/>
  <c r="S141" i="16"/>
  <c r="T141" i="16"/>
  <c r="A142" i="16"/>
  <c r="B142" i="16"/>
  <c r="C142" i="16"/>
  <c r="F142" i="16"/>
  <c r="G142" i="16"/>
  <c r="H142" i="16"/>
  <c r="I142" i="16"/>
  <c r="J142" i="16"/>
  <c r="M142" i="16"/>
  <c r="N142" i="16"/>
  <c r="O142" i="16"/>
  <c r="P142" i="16"/>
  <c r="Q142" i="16"/>
  <c r="R142" i="16"/>
  <c r="S142" i="16"/>
  <c r="T142" i="16"/>
  <c r="A108" i="1"/>
  <c r="C108" i="1"/>
  <c r="G108" i="1"/>
  <c r="M108" i="1" a="1"/>
  <c r="M108" i="1"/>
  <c r="K105" i="16" s="1"/>
  <c r="N108" i="1" a="1"/>
  <c r="N108" i="1"/>
  <c r="L105" i="16" s="1"/>
  <c r="R108" i="1"/>
  <c r="R105" i="16" s="1"/>
  <c r="S108" i="1" a="1"/>
  <c r="S108" i="1"/>
  <c r="D105" i="16" s="1"/>
  <c r="T108" i="1" a="1"/>
  <c r="T108" i="1"/>
  <c r="E105" i="16" s="1"/>
  <c r="U108" i="1"/>
  <c r="AI108" i="1"/>
  <c r="AJ108" i="1"/>
  <c r="AK108" i="1"/>
  <c r="AL108" i="1"/>
  <c r="AM108" i="1"/>
  <c r="AN108" i="1"/>
  <c r="AO108" i="1"/>
  <c r="AP108" i="1"/>
  <c r="AQ108" i="1"/>
  <c r="AY108" i="1"/>
  <c r="BB108" i="1"/>
  <c r="BC108" i="1" a="1"/>
  <c r="BC108" i="1"/>
  <c r="BD108" i="1" a="1"/>
  <c r="BD108" i="1"/>
  <c r="BE108" i="1"/>
  <c r="BF108" i="1"/>
  <c r="BR108" i="1"/>
  <c r="BS108" i="1"/>
  <c r="H111" i="1" a="1"/>
  <c r="H111" i="1" s="1"/>
  <c r="I108" i="16" s="1"/>
  <c r="H110" i="1" a="1"/>
  <c r="H110" i="1" s="1"/>
  <c r="I107" i="16" s="1"/>
  <c r="H104" i="1" a="1"/>
  <c r="H104" i="1" s="1"/>
  <c r="I101" i="16" s="1"/>
  <c r="H103" i="1" a="1"/>
  <c r="H103" i="1" s="1"/>
  <c r="I100" i="16" s="1"/>
  <c r="M77" i="1" a="1"/>
  <c r="M77" i="1" s="1"/>
  <c r="K75" i="16" s="1"/>
  <c r="N77" i="1" a="1"/>
  <c r="N77" i="1" s="1"/>
  <c r="L75" i="16" s="1"/>
  <c r="H78" i="1" a="1"/>
  <c r="H78" i="1" s="1"/>
  <c r="I76" i="16" s="1"/>
  <c r="M78" i="1" a="1"/>
  <c r="M78" i="1" s="1"/>
  <c r="K76" i="16" s="1"/>
  <c r="N78" i="1" a="1"/>
  <c r="N78" i="1" s="1"/>
  <c r="L76" i="16" s="1"/>
  <c r="M79" i="1" a="1"/>
  <c r="M79" i="1" s="1"/>
  <c r="K77" i="16" s="1"/>
  <c r="N79" i="1" a="1"/>
  <c r="N79" i="1" s="1"/>
  <c r="L77" i="16" s="1"/>
  <c r="M80" i="1" a="1"/>
  <c r="M80" i="1" s="1"/>
  <c r="K78" i="16" s="1"/>
  <c r="N80" i="1" a="1"/>
  <c r="N80" i="1" s="1"/>
  <c r="L78" i="16" s="1"/>
  <c r="A143" i="16"/>
  <c r="B143" i="16"/>
  <c r="C143" i="16"/>
  <c r="F143" i="16"/>
  <c r="G143" i="16"/>
  <c r="H143" i="16"/>
  <c r="I143" i="16"/>
  <c r="J143" i="16"/>
  <c r="M143" i="16"/>
  <c r="N143" i="16"/>
  <c r="O143" i="16"/>
  <c r="P143" i="16"/>
  <c r="Q143" i="16"/>
  <c r="R143" i="16"/>
  <c r="S143" i="16"/>
  <c r="T143" i="16"/>
  <c r="A144" i="16"/>
  <c r="B144" i="16"/>
  <c r="C144" i="16"/>
  <c r="F144" i="16"/>
  <c r="G144" i="16"/>
  <c r="H144" i="16"/>
  <c r="I144" i="16"/>
  <c r="J144" i="16"/>
  <c r="M144" i="16"/>
  <c r="N144" i="16"/>
  <c r="O144" i="16"/>
  <c r="P144" i="16"/>
  <c r="Q144" i="16"/>
  <c r="R144" i="16"/>
  <c r="S144" i="16"/>
  <c r="T144" i="16"/>
  <c r="A145" i="16"/>
  <c r="B145" i="16"/>
  <c r="C145" i="16"/>
  <c r="F145" i="16"/>
  <c r="G145" i="16"/>
  <c r="H145" i="16"/>
  <c r="I145" i="16"/>
  <c r="J145" i="16"/>
  <c r="M145" i="16"/>
  <c r="N145" i="16"/>
  <c r="O145" i="16"/>
  <c r="P145" i="16"/>
  <c r="Q145" i="16"/>
  <c r="R145" i="16"/>
  <c r="S145" i="16"/>
  <c r="T145" i="16"/>
  <c r="A146" i="16"/>
  <c r="B146" i="16"/>
  <c r="C146" i="16"/>
  <c r="F146" i="16"/>
  <c r="G146" i="16"/>
  <c r="H146" i="16"/>
  <c r="I146" i="16"/>
  <c r="J146" i="16"/>
  <c r="M146" i="16"/>
  <c r="N146" i="16"/>
  <c r="O146" i="16"/>
  <c r="P146" i="16"/>
  <c r="Q146" i="16"/>
  <c r="R146" i="16"/>
  <c r="S146" i="16"/>
  <c r="T146" i="16"/>
  <c r="A147" i="16"/>
  <c r="B147" i="16"/>
  <c r="C147" i="16"/>
  <c r="F147" i="16"/>
  <c r="G147" i="16"/>
  <c r="H147" i="16"/>
  <c r="I147" i="16"/>
  <c r="J147" i="16"/>
  <c r="M147" i="16"/>
  <c r="N147" i="16"/>
  <c r="O147" i="16"/>
  <c r="P147" i="16"/>
  <c r="Q147" i="16"/>
  <c r="R147" i="16"/>
  <c r="S147" i="16"/>
  <c r="T147" i="16"/>
  <c r="A148" i="16"/>
  <c r="B148" i="16"/>
  <c r="C148" i="16"/>
  <c r="F148" i="16"/>
  <c r="G148" i="16"/>
  <c r="H148" i="16"/>
  <c r="I148" i="16"/>
  <c r="J148" i="16"/>
  <c r="M148" i="16"/>
  <c r="N148" i="16"/>
  <c r="O148" i="16"/>
  <c r="P148" i="16"/>
  <c r="Q148" i="16"/>
  <c r="R148" i="16"/>
  <c r="S148" i="16"/>
  <c r="T148" i="16"/>
  <c r="A149" i="16"/>
  <c r="B149" i="16"/>
  <c r="C149" i="16"/>
  <c r="F149" i="16"/>
  <c r="G149" i="16"/>
  <c r="H149" i="16"/>
  <c r="I149" i="16"/>
  <c r="J149" i="16"/>
  <c r="M149" i="16"/>
  <c r="N149" i="16"/>
  <c r="O149" i="16"/>
  <c r="P149" i="16"/>
  <c r="Q149" i="16"/>
  <c r="R149" i="16"/>
  <c r="S149" i="16"/>
  <c r="T149" i="16"/>
  <c r="A150" i="16"/>
  <c r="B150" i="16"/>
  <c r="C150" i="16"/>
  <c r="F150" i="16"/>
  <c r="G150" i="16"/>
  <c r="H150" i="16"/>
  <c r="I150" i="16"/>
  <c r="J150" i="16"/>
  <c r="M150" i="16"/>
  <c r="N150" i="16"/>
  <c r="O150" i="16"/>
  <c r="P150" i="16"/>
  <c r="Q150" i="16"/>
  <c r="R150" i="16"/>
  <c r="S150" i="16"/>
  <c r="T150" i="16"/>
  <c r="A151" i="16"/>
  <c r="B151" i="16"/>
  <c r="C151" i="16"/>
  <c r="F151" i="16"/>
  <c r="G151" i="16"/>
  <c r="H151" i="16"/>
  <c r="I151" i="16"/>
  <c r="J151" i="16"/>
  <c r="M151" i="16"/>
  <c r="N151" i="16"/>
  <c r="O151" i="16"/>
  <c r="P151" i="16"/>
  <c r="Q151" i="16"/>
  <c r="R151" i="16"/>
  <c r="S151" i="16"/>
  <c r="T151" i="16"/>
  <c r="A152" i="16"/>
  <c r="B152" i="16"/>
  <c r="C152" i="16"/>
  <c r="F152" i="16"/>
  <c r="G152" i="16"/>
  <c r="H152" i="16"/>
  <c r="I152" i="16"/>
  <c r="J152" i="16"/>
  <c r="M152" i="16"/>
  <c r="N152" i="16"/>
  <c r="O152" i="16"/>
  <c r="P152" i="16"/>
  <c r="Q152" i="16"/>
  <c r="R152" i="16"/>
  <c r="S152" i="16"/>
  <c r="T152" i="16"/>
  <c r="A153" i="16"/>
  <c r="B153" i="16"/>
  <c r="C153" i="16"/>
  <c r="F153" i="16"/>
  <c r="G153" i="16"/>
  <c r="H153" i="16"/>
  <c r="I153" i="16"/>
  <c r="J153" i="16"/>
  <c r="M153" i="16"/>
  <c r="N153" i="16"/>
  <c r="O153" i="16"/>
  <c r="P153" i="16"/>
  <c r="Q153" i="16"/>
  <c r="R153" i="16"/>
  <c r="S153" i="16"/>
  <c r="T153" i="16"/>
  <c r="A154" i="16"/>
  <c r="B154" i="16"/>
  <c r="C154" i="16"/>
  <c r="F154" i="16"/>
  <c r="G154" i="16"/>
  <c r="H154" i="16"/>
  <c r="I154" i="16"/>
  <c r="J154" i="16"/>
  <c r="M154" i="16"/>
  <c r="N154" i="16"/>
  <c r="O154" i="16"/>
  <c r="P154" i="16"/>
  <c r="Q154" i="16"/>
  <c r="R154" i="16"/>
  <c r="S154" i="16"/>
  <c r="T154" i="16"/>
  <c r="A155" i="16"/>
  <c r="B155" i="16"/>
  <c r="C155" i="16"/>
  <c r="F155" i="16"/>
  <c r="G155" i="16"/>
  <c r="H155" i="16"/>
  <c r="I155" i="16"/>
  <c r="J155" i="16"/>
  <c r="M155" i="16"/>
  <c r="N155" i="16"/>
  <c r="O155" i="16"/>
  <c r="P155" i="16"/>
  <c r="Q155" i="16"/>
  <c r="R155" i="16"/>
  <c r="S155" i="16"/>
  <c r="T155" i="16"/>
  <c r="A156" i="16"/>
  <c r="B156" i="16"/>
  <c r="C156" i="16"/>
  <c r="F156" i="16"/>
  <c r="G156" i="16"/>
  <c r="H156" i="16"/>
  <c r="I156" i="16"/>
  <c r="J156" i="16"/>
  <c r="M156" i="16"/>
  <c r="N156" i="16"/>
  <c r="O156" i="16"/>
  <c r="P156" i="16"/>
  <c r="Q156" i="16"/>
  <c r="R156" i="16"/>
  <c r="S156" i="16"/>
  <c r="T156" i="16"/>
  <c r="A157" i="16"/>
  <c r="B157" i="16"/>
  <c r="C157" i="16"/>
  <c r="F157" i="16"/>
  <c r="G157" i="16"/>
  <c r="H157" i="16"/>
  <c r="I157" i="16"/>
  <c r="J157" i="16"/>
  <c r="M157" i="16"/>
  <c r="N157" i="16"/>
  <c r="O157" i="16"/>
  <c r="P157" i="16"/>
  <c r="Q157" i="16"/>
  <c r="R157" i="16"/>
  <c r="S157" i="16"/>
  <c r="T157" i="16"/>
  <c r="A158" i="16"/>
  <c r="B158" i="16"/>
  <c r="C158" i="16"/>
  <c r="F158" i="16"/>
  <c r="G158" i="16"/>
  <c r="H158" i="16"/>
  <c r="I158" i="16"/>
  <c r="J158" i="16"/>
  <c r="M158" i="16"/>
  <c r="N158" i="16"/>
  <c r="O158" i="16"/>
  <c r="P158" i="16"/>
  <c r="Q158" i="16"/>
  <c r="R158" i="16"/>
  <c r="S158" i="16"/>
  <c r="T158" i="16"/>
  <c r="A159" i="16"/>
  <c r="B159" i="16"/>
  <c r="C159" i="16"/>
  <c r="F159" i="16"/>
  <c r="G159" i="16"/>
  <c r="H159" i="16"/>
  <c r="I159" i="16"/>
  <c r="J159" i="16"/>
  <c r="M159" i="16"/>
  <c r="N159" i="16"/>
  <c r="O159" i="16"/>
  <c r="P159" i="16"/>
  <c r="Q159" i="16"/>
  <c r="R159" i="16"/>
  <c r="S159" i="16"/>
  <c r="T159" i="16"/>
  <c r="A160" i="16"/>
  <c r="B160" i="16"/>
  <c r="C160" i="16"/>
  <c r="F160" i="16"/>
  <c r="G160" i="16"/>
  <c r="H160" i="16"/>
  <c r="I160" i="16"/>
  <c r="J160" i="16"/>
  <c r="M160" i="16"/>
  <c r="N160" i="16"/>
  <c r="O160" i="16"/>
  <c r="P160" i="16"/>
  <c r="Q160" i="16"/>
  <c r="R160" i="16"/>
  <c r="S160" i="16"/>
  <c r="T160" i="16"/>
  <c r="A161" i="16"/>
  <c r="B161" i="16"/>
  <c r="C161" i="16"/>
  <c r="F161" i="16"/>
  <c r="G161" i="16"/>
  <c r="H161" i="16"/>
  <c r="I161" i="16"/>
  <c r="J161" i="16"/>
  <c r="M161" i="16"/>
  <c r="N161" i="16"/>
  <c r="O161" i="16"/>
  <c r="P161" i="16"/>
  <c r="Q161" i="16"/>
  <c r="R161" i="16"/>
  <c r="S161" i="16"/>
  <c r="T161" i="16"/>
  <c r="A162" i="16"/>
  <c r="B162" i="16"/>
  <c r="C162" i="16"/>
  <c r="F162" i="16"/>
  <c r="G162" i="16"/>
  <c r="H162" i="16"/>
  <c r="I162" i="16"/>
  <c r="J162" i="16"/>
  <c r="M162" i="16"/>
  <c r="N162" i="16"/>
  <c r="O162" i="16"/>
  <c r="P162" i="16"/>
  <c r="Q162" i="16"/>
  <c r="R162" i="16"/>
  <c r="S162" i="16"/>
  <c r="T162" i="16"/>
  <c r="A163" i="16"/>
  <c r="B163" i="16"/>
  <c r="C163" i="16"/>
  <c r="F163" i="16"/>
  <c r="G163" i="16"/>
  <c r="H163" i="16"/>
  <c r="I163" i="16"/>
  <c r="J163" i="16"/>
  <c r="M163" i="16"/>
  <c r="N163" i="16"/>
  <c r="O163" i="16"/>
  <c r="P163" i="16"/>
  <c r="Q163" i="16"/>
  <c r="R163" i="16"/>
  <c r="S163" i="16"/>
  <c r="T163" i="16"/>
  <c r="A164" i="16"/>
  <c r="B164" i="16"/>
  <c r="C164" i="16"/>
  <c r="F164" i="16"/>
  <c r="G164" i="16"/>
  <c r="H164" i="16"/>
  <c r="I164" i="16"/>
  <c r="J164" i="16"/>
  <c r="M164" i="16"/>
  <c r="N164" i="16"/>
  <c r="O164" i="16"/>
  <c r="P164" i="16"/>
  <c r="Q164" i="16"/>
  <c r="R164" i="16"/>
  <c r="S164" i="16"/>
  <c r="T164" i="16"/>
  <c r="A165" i="16"/>
  <c r="B165" i="16"/>
  <c r="C165" i="16"/>
  <c r="F165" i="16"/>
  <c r="G165" i="16"/>
  <c r="H165" i="16"/>
  <c r="I165" i="16"/>
  <c r="J165" i="16"/>
  <c r="M165" i="16"/>
  <c r="N165" i="16"/>
  <c r="O165" i="16"/>
  <c r="P165" i="16"/>
  <c r="Q165" i="16"/>
  <c r="R165" i="16"/>
  <c r="S165" i="16"/>
  <c r="T165" i="16"/>
  <c r="A166" i="16"/>
  <c r="B166" i="16"/>
  <c r="C166" i="16"/>
  <c r="F166" i="16"/>
  <c r="G166" i="16"/>
  <c r="H166" i="16"/>
  <c r="I166" i="16"/>
  <c r="J166" i="16"/>
  <c r="M166" i="16"/>
  <c r="N166" i="16"/>
  <c r="O166" i="16"/>
  <c r="P166" i="16"/>
  <c r="Q166" i="16"/>
  <c r="R166" i="16"/>
  <c r="S166" i="16"/>
  <c r="T166" i="16"/>
  <c r="A167" i="16"/>
  <c r="B167" i="16"/>
  <c r="C167" i="16"/>
  <c r="F167" i="16"/>
  <c r="G167" i="16"/>
  <c r="H167" i="16"/>
  <c r="I167" i="16"/>
  <c r="J167" i="16"/>
  <c r="M167" i="16"/>
  <c r="N167" i="16"/>
  <c r="O167" i="16"/>
  <c r="P167" i="16"/>
  <c r="Q167" i="16"/>
  <c r="R167" i="16"/>
  <c r="S167" i="16"/>
  <c r="T167" i="16"/>
  <c r="A168" i="16"/>
  <c r="B168" i="16"/>
  <c r="C168" i="16"/>
  <c r="F168" i="16"/>
  <c r="G168" i="16"/>
  <c r="H168" i="16"/>
  <c r="I168" i="16"/>
  <c r="J168" i="16"/>
  <c r="M168" i="16"/>
  <c r="N168" i="16"/>
  <c r="O168" i="16"/>
  <c r="P168" i="16"/>
  <c r="Q168" i="16"/>
  <c r="R168" i="16"/>
  <c r="S168" i="16"/>
  <c r="T168" i="16"/>
  <c r="A169" i="16"/>
  <c r="B169" i="16"/>
  <c r="C169" i="16"/>
  <c r="F169" i="16"/>
  <c r="G169" i="16"/>
  <c r="H169" i="16"/>
  <c r="I169" i="16"/>
  <c r="J169" i="16"/>
  <c r="M169" i="16"/>
  <c r="N169" i="16"/>
  <c r="O169" i="16"/>
  <c r="P169" i="16"/>
  <c r="Q169" i="16"/>
  <c r="R169" i="16"/>
  <c r="S169" i="16"/>
  <c r="T169" i="16"/>
  <c r="A170" i="16"/>
  <c r="B170" i="16"/>
  <c r="C170" i="16"/>
  <c r="F170" i="16"/>
  <c r="G170" i="16"/>
  <c r="H170" i="16"/>
  <c r="I170" i="16"/>
  <c r="J170" i="16"/>
  <c r="M170" i="16"/>
  <c r="N170" i="16"/>
  <c r="O170" i="16"/>
  <c r="P170" i="16"/>
  <c r="Q170" i="16"/>
  <c r="R170" i="16"/>
  <c r="S170" i="16"/>
  <c r="T170" i="16"/>
  <c r="A171" i="16"/>
  <c r="B171" i="16"/>
  <c r="C171" i="16"/>
  <c r="F171" i="16"/>
  <c r="G171" i="16"/>
  <c r="H171" i="16"/>
  <c r="I171" i="16"/>
  <c r="J171" i="16"/>
  <c r="M171" i="16"/>
  <c r="N171" i="16"/>
  <c r="O171" i="16"/>
  <c r="P171" i="16"/>
  <c r="Q171" i="16"/>
  <c r="R171" i="16"/>
  <c r="S171" i="16"/>
  <c r="T171" i="16"/>
  <c r="A172" i="16"/>
  <c r="B172" i="16"/>
  <c r="C172" i="16"/>
  <c r="F172" i="16"/>
  <c r="G172" i="16"/>
  <c r="H172" i="16"/>
  <c r="I172" i="16"/>
  <c r="J172" i="16"/>
  <c r="M172" i="16"/>
  <c r="N172" i="16"/>
  <c r="O172" i="16"/>
  <c r="P172" i="16"/>
  <c r="Q172" i="16"/>
  <c r="R172" i="16"/>
  <c r="S172" i="16"/>
  <c r="T172" i="16"/>
  <c r="A173" i="16"/>
  <c r="B173" i="16"/>
  <c r="C173" i="16"/>
  <c r="F173" i="16"/>
  <c r="G173" i="16"/>
  <c r="H173" i="16"/>
  <c r="I173" i="16"/>
  <c r="J173" i="16"/>
  <c r="M173" i="16"/>
  <c r="N173" i="16"/>
  <c r="O173" i="16"/>
  <c r="P173" i="16"/>
  <c r="Q173" i="16"/>
  <c r="R173" i="16"/>
  <c r="S173" i="16"/>
  <c r="T173" i="16"/>
  <c r="A174" i="16"/>
  <c r="B174" i="16"/>
  <c r="C174" i="16"/>
  <c r="F174" i="16"/>
  <c r="G174" i="16"/>
  <c r="H174" i="16"/>
  <c r="I174" i="16"/>
  <c r="J174" i="16"/>
  <c r="M174" i="16"/>
  <c r="N174" i="16"/>
  <c r="O174" i="16"/>
  <c r="P174" i="16"/>
  <c r="Q174" i="16"/>
  <c r="R174" i="16"/>
  <c r="S174" i="16"/>
  <c r="T174" i="16"/>
  <c r="A175" i="16"/>
  <c r="B175" i="16"/>
  <c r="C175" i="16"/>
  <c r="F175" i="16"/>
  <c r="G175" i="16"/>
  <c r="H175" i="16"/>
  <c r="I175" i="16"/>
  <c r="J175" i="16"/>
  <c r="M175" i="16"/>
  <c r="N175" i="16"/>
  <c r="O175" i="16"/>
  <c r="P175" i="16"/>
  <c r="Q175" i="16"/>
  <c r="R175" i="16"/>
  <c r="S175" i="16"/>
  <c r="T175" i="16"/>
  <c r="A176" i="16"/>
  <c r="B176" i="16"/>
  <c r="C176" i="16"/>
  <c r="F176" i="16"/>
  <c r="G176" i="16"/>
  <c r="H176" i="16"/>
  <c r="I176" i="16"/>
  <c r="J176" i="16"/>
  <c r="M176" i="16"/>
  <c r="N176" i="16"/>
  <c r="O176" i="16"/>
  <c r="P176" i="16"/>
  <c r="Q176" i="16"/>
  <c r="R176" i="16"/>
  <c r="S176" i="16"/>
  <c r="T176" i="16"/>
  <c r="A177" i="16"/>
  <c r="B177" i="16"/>
  <c r="C177" i="16"/>
  <c r="F177" i="16"/>
  <c r="G177" i="16"/>
  <c r="H177" i="16"/>
  <c r="I177" i="16"/>
  <c r="J177" i="16"/>
  <c r="M177" i="16"/>
  <c r="N177" i="16"/>
  <c r="O177" i="16"/>
  <c r="P177" i="16"/>
  <c r="Q177" i="16"/>
  <c r="R177" i="16"/>
  <c r="S177" i="16"/>
  <c r="T177" i="16"/>
  <c r="A178" i="16"/>
  <c r="B178" i="16"/>
  <c r="C178" i="16"/>
  <c r="F178" i="16"/>
  <c r="G178" i="16"/>
  <c r="H178" i="16"/>
  <c r="I178" i="16"/>
  <c r="J178" i="16"/>
  <c r="M178" i="16"/>
  <c r="N178" i="16"/>
  <c r="O178" i="16"/>
  <c r="P178" i="16"/>
  <c r="Q178" i="16"/>
  <c r="R178" i="16"/>
  <c r="S178" i="16"/>
  <c r="T178" i="16"/>
  <c r="A179" i="16"/>
  <c r="B179" i="16"/>
  <c r="C179" i="16"/>
  <c r="F179" i="16"/>
  <c r="G179" i="16"/>
  <c r="H179" i="16"/>
  <c r="I179" i="16"/>
  <c r="J179" i="16"/>
  <c r="M179" i="16"/>
  <c r="N179" i="16"/>
  <c r="O179" i="16"/>
  <c r="P179" i="16"/>
  <c r="Q179" i="16"/>
  <c r="R179" i="16"/>
  <c r="S179" i="16"/>
  <c r="T179" i="16"/>
  <c r="A180" i="16"/>
  <c r="B180" i="16"/>
  <c r="C180" i="16"/>
  <c r="F180" i="16"/>
  <c r="G180" i="16"/>
  <c r="H180" i="16"/>
  <c r="I180" i="16"/>
  <c r="J180" i="16"/>
  <c r="M180" i="16"/>
  <c r="N180" i="16"/>
  <c r="O180" i="16"/>
  <c r="P180" i="16"/>
  <c r="Q180" i="16"/>
  <c r="R180" i="16"/>
  <c r="S180" i="16"/>
  <c r="T180" i="16"/>
  <c r="A181" i="16"/>
  <c r="B181" i="16"/>
  <c r="C181" i="16"/>
  <c r="F181" i="16"/>
  <c r="G181" i="16"/>
  <c r="H181" i="16"/>
  <c r="I181" i="16"/>
  <c r="J181" i="16"/>
  <c r="M181" i="16"/>
  <c r="N181" i="16"/>
  <c r="O181" i="16"/>
  <c r="P181" i="16"/>
  <c r="Q181" i="16"/>
  <c r="R181" i="16"/>
  <c r="S181" i="16"/>
  <c r="T181" i="16"/>
  <c r="A182" i="16"/>
  <c r="B182" i="16"/>
  <c r="C182" i="16"/>
  <c r="F182" i="16"/>
  <c r="G182" i="16"/>
  <c r="H182" i="16"/>
  <c r="I182" i="16"/>
  <c r="J182" i="16"/>
  <c r="M182" i="16"/>
  <c r="N182" i="16"/>
  <c r="O182" i="16"/>
  <c r="P182" i="16"/>
  <c r="Q182" i="16"/>
  <c r="R182" i="16"/>
  <c r="S182" i="16"/>
  <c r="T182" i="16"/>
  <c r="A183" i="16"/>
  <c r="B183" i="16"/>
  <c r="C183" i="16"/>
  <c r="F183" i="16"/>
  <c r="G183" i="16"/>
  <c r="H183" i="16"/>
  <c r="I183" i="16"/>
  <c r="J183" i="16"/>
  <c r="M183" i="16"/>
  <c r="N183" i="16"/>
  <c r="O183" i="16"/>
  <c r="P183" i="16"/>
  <c r="Q183" i="16"/>
  <c r="R183" i="16"/>
  <c r="S183" i="16"/>
  <c r="T183" i="16"/>
  <c r="A184" i="16"/>
  <c r="B184" i="16"/>
  <c r="C184" i="16"/>
  <c r="F184" i="16"/>
  <c r="G184" i="16"/>
  <c r="H184" i="16"/>
  <c r="I184" i="16"/>
  <c r="J184" i="16"/>
  <c r="M184" i="16"/>
  <c r="N184" i="16"/>
  <c r="O184" i="16"/>
  <c r="P184" i="16"/>
  <c r="Q184" i="16"/>
  <c r="R184" i="16"/>
  <c r="S184" i="16"/>
  <c r="T184" i="16"/>
  <c r="A185" i="16"/>
  <c r="B185" i="16"/>
  <c r="C185" i="16"/>
  <c r="F185" i="16"/>
  <c r="G185" i="16"/>
  <c r="H185" i="16"/>
  <c r="I185" i="16"/>
  <c r="J185" i="16"/>
  <c r="M185" i="16"/>
  <c r="N185" i="16"/>
  <c r="O185" i="16"/>
  <c r="P185" i="16"/>
  <c r="Q185" i="16"/>
  <c r="R185" i="16"/>
  <c r="S185" i="16"/>
  <c r="T185" i="16"/>
  <c r="A186" i="16"/>
  <c r="B186" i="16"/>
  <c r="C186" i="16"/>
  <c r="F186" i="16"/>
  <c r="G186" i="16"/>
  <c r="H186" i="16"/>
  <c r="I186" i="16"/>
  <c r="J186" i="16"/>
  <c r="M186" i="16"/>
  <c r="N186" i="16"/>
  <c r="O186" i="16"/>
  <c r="P186" i="16"/>
  <c r="Q186" i="16"/>
  <c r="R186" i="16"/>
  <c r="S186" i="16"/>
  <c r="T186" i="16"/>
  <c r="A187" i="16"/>
  <c r="B187" i="16"/>
  <c r="C187" i="16"/>
  <c r="F187" i="16"/>
  <c r="G187" i="16"/>
  <c r="H187" i="16"/>
  <c r="I187" i="16"/>
  <c r="J187" i="16"/>
  <c r="M187" i="16"/>
  <c r="N187" i="16"/>
  <c r="O187" i="16"/>
  <c r="P187" i="16"/>
  <c r="Q187" i="16"/>
  <c r="R187" i="16"/>
  <c r="S187" i="16"/>
  <c r="T187" i="16"/>
  <c r="A188" i="16"/>
  <c r="B188" i="16"/>
  <c r="C188" i="16"/>
  <c r="F188" i="16"/>
  <c r="G188" i="16"/>
  <c r="H188" i="16"/>
  <c r="I188" i="16"/>
  <c r="J188" i="16"/>
  <c r="M188" i="16"/>
  <c r="N188" i="16"/>
  <c r="O188" i="16"/>
  <c r="P188" i="16"/>
  <c r="Q188" i="16"/>
  <c r="R188" i="16"/>
  <c r="S188" i="16"/>
  <c r="T188" i="16"/>
  <c r="A189" i="16"/>
  <c r="B189" i="16"/>
  <c r="C189" i="16"/>
  <c r="F189" i="16"/>
  <c r="G189" i="16"/>
  <c r="H189" i="16"/>
  <c r="I189" i="16"/>
  <c r="J189" i="16"/>
  <c r="M189" i="16"/>
  <c r="N189" i="16"/>
  <c r="O189" i="16"/>
  <c r="P189" i="16"/>
  <c r="Q189" i="16"/>
  <c r="R189" i="16"/>
  <c r="S189" i="16"/>
  <c r="T189" i="16"/>
  <c r="A190" i="16"/>
  <c r="B190" i="16"/>
  <c r="C190" i="16"/>
  <c r="F190" i="16"/>
  <c r="G190" i="16"/>
  <c r="H190" i="16"/>
  <c r="I190" i="16"/>
  <c r="J190" i="16"/>
  <c r="M190" i="16"/>
  <c r="N190" i="16"/>
  <c r="O190" i="16"/>
  <c r="P190" i="16"/>
  <c r="Q190" i="16"/>
  <c r="R190" i="16"/>
  <c r="S190" i="16"/>
  <c r="T190" i="16"/>
  <c r="A191" i="16"/>
  <c r="B191" i="16"/>
  <c r="C191" i="16"/>
  <c r="F191" i="16"/>
  <c r="G191" i="16"/>
  <c r="H191" i="16"/>
  <c r="I191" i="16"/>
  <c r="J191" i="16"/>
  <c r="M191" i="16"/>
  <c r="N191" i="16"/>
  <c r="O191" i="16"/>
  <c r="P191" i="16"/>
  <c r="Q191" i="16"/>
  <c r="R191" i="16"/>
  <c r="S191" i="16"/>
  <c r="T191" i="16"/>
  <c r="A192" i="16"/>
  <c r="B192" i="16"/>
  <c r="C192" i="16"/>
  <c r="F192" i="16"/>
  <c r="G192" i="16"/>
  <c r="H192" i="16"/>
  <c r="I192" i="16"/>
  <c r="J192" i="16"/>
  <c r="M192" i="16"/>
  <c r="N192" i="16"/>
  <c r="O192" i="16"/>
  <c r="P192" i="16"/>
  <c r="Q192" i="16"/>
  <c r="R192" i="16"/>
  <c r="S192" i="16"/>
  <c r="T192" i="16"/>
  <c r="A193" i="16"/>
  <c r="B193" i="16"/>
  <c r="C193" i="16"/>
  <c r="F193" i="16"/>
  <c r="G193" i="16"/>
  <c r="H193" i="16"/>
  <c r="I193" i="16"/>
  <c r="J193" i="16"/>
  <c r="M193" i="16"/>
  <c r="N193" i="16"/>
  <c r="O193" i="16"/>
  <c r="P193" i="16"/>
  <c r="Q193" i="16"/>
  <c r="R193" i="16"/>
  <c r="S193" i="16"/>
  <c r="T193" i="16"/>
  <c r="A194" i="16"/>
  <c r="B194" i="16"/>
  <c r="C194" i="16"/>
  <c r="F194" i="16"/>
  <c r="G194" i="16"/>
  <c r="H194" i="16"/>
  <c r="I194" i="16"/>
  <c r="J194" i="16"/>
  <c r="M194" i="16"/>
  <c r="N194" i="16"/>
  <c r="O194" i="16"/>
  <c r="P194" i="16"/>
  <c r="Q194" i="16"/>
  <c r="R194" i="16"/>
  <c r="S194" i="16"/>
  <c r="T194" i="16"/>
  <c r="A195" i="16"/>
  <c r="B195" i="16"/>
  <c r="C195" i="16"/>
  <c r="F195" i="16"/>
  <c r="G195" i="16"/>
  <c r="H195" i="16"/>
  <c r="I195" i="16"/>
  <c r="J195" i="16"/>
  <c r="M195" i="16"/>
  <c r="N195" i="16"/>
  <c r="O195" i="16"/>
  <c r="P195" i="16"/>
  <c r="Q195" i="16"/>
  <c r="R195" i="16"/>
  <c r="S195" i="16"/>
  <c r="T195" i="16"/>
  <c r="A196" i="16"/>
  <c r="B196" i="16"/>
  <c r="C196" i="16"/>
  <c r="F196" i="16"/>
  <c r="G196" i="16"/>
  <c r="H196" i="16"/>
  <c r="I196" i="16"/>
  <c r="J196" i="16"/>
  <c r="M196" i="16"/>
  <c r="N196" i="16"/>
  <c r="O196" i="16"/>
  <c r="P196" i="16"/>
  <c r="Q196" i="16"/>
  <c r="R196" i="16"/>
  <c r="S196" i="16"/>
  <c r="T196" i="16"/>
  <c r="A197" i="16"/>
  <c r="B197" i="16"/>
  <c r="C197" i="16"/>
  <c r="F197" i="16"/>
  <c r="G197" i="16"/>
  <c r="H197" i="16"/>
  <c r="I197" i="16"/>
  <c r="J197" i="16"/>
  <c r="M197" i="16"/>
  <c r="N197" i="16"/>
  <c r="O197" i="16"/>
  <c r="P197" i="16"/>
  <c r="Q197" i="16"/>
  <c r="R197" i="16"/>
  <c r="S197" i="16"/>
  <c r="T197" i="16"/>
  <c r="A198" i="16"/>
  <c r="B198" i="16"/>
  <c r="C198" i="16"/>
  <c r="F198" i="16"/>
  <c r="G198" i="16"/>
  <c r="H198" i="16"/>
  <c r="I198" i="16"/>
  <c r="J198" i="16"/>
  <c r="M198" i="16"/>
  <c r="N198" i="16"/>
  <c r="O198" i="16"/>
  <c r="P198" i="16"/>
  <c r="Q198" i="16"/>
  <c r="R198" i="16"/>
  <c r="S198" i="16"/>
  <c r="T198" i="16"/>
  <c r="A199" i="16"/>
  <c r="B199" i="16"/>
  <c r="C199" i="16"/>
  <c r="F199" i="16"/>
  <c r="G199" i="16"/>
  <c r="H199" i="16"/>
  <c r="I199" i="16"/>
  <c r="J199" i="16"/>
  <c r="M199" i="16"/>
  <c r="N199" i="16"/>
  <c r="O199" i="16"/>
  <c r="P199" i="16"/>
  <c r="Q199" i="16"/>
  <c r="R199" i="16"/>
  <c r="S199" i="16"/>
  <c r="T199" i="16"/>
  <c r="A200" i="16"/>
  <c r="B200" i="16"/>
  <c r="C200" i="16"/>
  <c r="F200" i="16"/>
  <c r="G200" i="16"/>
  <c r="H200" i="16"/>
  <c r="I200" i="16"/>
  <c r="J200" i="16"/>
  <c r="M200" i="16"/>
  <c r="N200" i="16"/>
  <c r="O200" i="16"/>
  <c r="P200" i="16"/>
  <c r="Q200" i="16"/>
  <c r="R200" i="16"/>
  <c r="S200" i="16"/>
  <c r="T200" i="16"/>
  <c r="A201" i="16"/>
  <c r="B201" i="16"/>
  <c r="C201" i="16"/>
  <c r="F201" i="16"/>
  <c r="G201" i="16"/>
  <c r="H201" i="16"/>
  <c r="I201" i="16"/>
  <c r="J201" i="16"/>
  <c r="M201" i="16"/>
  <c r="N201" i="16"/>
  <c r="O201" i="16"/>
  <c r="P201" i="16"/>
  <c r="Q201" i="16"/>
  <c r="R201" i="16"/>
  <c r="S201" i="16"/>
  <c r="T201" i="16"/>
  <c r="A202" i="16"/>
  <c r="B202" i="16"/>
  <c r="C202" i="16"/>
  <c r="F202" i="16"/>
  <c r="G202" i="16"/>
  <c r="H202" i="16"/>
  <c r="I202" i="16"/>
  <c r="J202" i="16"/>
  <c r="M202" i="16"/>
  <c r="N202" i="16"/>
  <c r="O202" i="16"/>
  <c r="P202" i="16"/>
  <c r="Q202" i="16"/>
  <c r="R202" i="16"/>
  <c r="S202" i="16"/>
  <c r="T202" i="16"/>
  <c r="A203" i="16"/>
  <c r="B203" i="16"/>
  <c r="C203" i="16"/>
  <c r="F203" i="16"/>
  <c r="G203" i="16"/>
  <c r="H203" i="16"/>
  <c r="I203" i="16"/>
  <c r="J203" i="16"/>
  <c r="M203" i="16"/>
  <c r="N203" i="16"/>
  <c r="O203" i="16"/>
  <c r="P203" i="16"/>
  <c r="Q203" i="16"/>
  <c r="R203" i="16"/>
  <c r="S203" i="16"/>
  <c r="T203" i="16"/>
  <c r="A204" i="16"/>
  <c r="B204" i="16"/>
  <c r="C204" i="16"/>
  <c r="F204" i="16"/>
  <c r="G204" i="16"/>
  <c r="H204" i="16"/>
  <c r="I204" i="16"/>
  <c r="J204" i="16"/>
  <c r="M204" i="16"/>
  <c r="N204" i="16"/>
  <c r="O204" i="16"/>
  <c r="P204" i="16"/>
  <c r="Q204" i="16"/>
  <c r="R204" i="16"/>
  <c r="S204" i="16"/>
  <c r="T204" i="16"/>
  <c r="A205" i="16"/>
  <c r="B205" i="16"/>
  <c r="C205" i="16"/>
  <c r="F205" i="16"/>
  <c r="G205" i="16"/>
  <c r="H205" i="16"/>
  <c r="I205" i="16"/>
  <c r="J205" i="16"/>
  <c r="M205" i="16"/>
  <c r="N205" i="16"/>
  <c r="O205" i="16"/>
  <c r="P205" i="16"/>
  <c r="Q205" i="16"/>
  <c r="R205" i="16"/>
  <c r="S205" i="16"/>
  <c r="T205" i="16"/>
  <c r="A206" i="16"/>
  <c r="B206" i="16"/>
  <c r="C206" i="16"/>
  <c r="F206" i="16"/>
  <c r="G206" i="16"/>
  <c r="H206" i="16"/>
  <c r="I206" i="16"/>
  <c r="J206" i="16"/>
  <c r="M206" i="16"/>
  <c r="N206" i="16"/>
  <c r="O206" i="16"/>
  <c r="P206" i="16"/>
  <c r="Q206" i="16"/>
  <c r="R206" i="16"/>
  <c r="S206" i="16"/>
  <c r="T206" i="16"/>
  <c r="A207" i="16"/>
  <c r="B207" i="16"/>
  <c r="C207" i="16"/>
  <c r="F207" i="16"/>
  <c r="G207" i="16"/>
  <c r="H207" i="16"/>
  <c r="I207" i="16"/>
  <c r="J207" i="16"/>
  <c r="M207" i="16"/>
  <c r="N207" i="16"/>
  <c r="O207" i="16"/>
  <c r="P207" i="16"/>
  <c r="Q207" i="16"/>
  <c r="R207" i="16"/>
  <c r="S207" i="16"/>
  <c r="T207" i="16"/>
  <c r="A208" i="16"/>
  <c r="B208" i="16"/>
  <c r="C208" i="16"/>
  <c r="F208" i="16"/>
  <c r="G208" i="16"/>
  <c r="H208" i="16"/>
  <c r="I208" i="16"/>
  <c r="J208" i="16"/>
  <c r="M208" i="16"/>
  <c r="N208" i="16"/>
  <c r="O208" i="16"/>
  <c r="P208" i="16"/>
  <c r="Q208" i="16"/>
  <c r="R208" i="16"/>
  <c r="S208" i="16"/>
  <c r="T208" i="16"/>
  <c r="A209" i="16"/>
  <c r="B209" i="16"/>
  <c r="C209" i="16"/>
  <c r="F209" i="16"/>
  <c r="G209" i="16"/>
  <c r="H209" i="16"/>
  <c r="I209" i="16"/>
  <c r="J209" i="16"/>
  <c r="M209" i="16"/>
  <c r="N209" i="16"/>
  <c r="O209" i="16"/>
  <c r="P209" i="16"/>
  <c r="Q209" i="16"/>
  <c r="R209" i="16"/>
  <c r="S209" i="16"/>
  <c r="T209" i="16"/>
  <c r="A210" i="16"/>
  <c r="B210" i="16"/>
  <c r="C210" i="16"/>
  <c r="F210" i="16"/>
  <c r="G210" i="16"/>
  <c r="H210" i="16"/>
  <c r="I210" i="16"/>
  <c r="J210" i="16"/>
  <c r="M210" i="16"/>
  <c r="N210" i="16"/>
  <c r="O210" i="16"/>
  <c r="P210" i="16"/>
  <c r="Q210" i="16"/>
  <c r="R210" i="16"/>
  <c r="S210" i="16"/>
  <c r="T210" i="16"/>
  <c r="A211" i="16"/>
  <c r="B211" i="16"/>
  <c r="C211" i="16"/>
  <c r="F211" i="16"/>
  <c r="G211" i="16"/>
  <c r="H211" i="16"/>
  <c r="I211" i="16"/>
  <c r="J211" i="16"/>
  <c r="M211" i="16"/>
  <c r="N211" i="16"/>
  <c r="O211" i="16"/>
  <c r="P211" i="16"/>
  <c r="Q211" i="16"/>
  <c r="R211" i="16"/>
  <c r="S211" i="16"/>
  <c r="T211" i="16"/>
  <c r="A212" i="16"/>
  <c r="B212" i="16"/>
  <c r="C212" i="16"/>
  <c r="F212" i="16"/>
  <c r="G212" i="16"/>
  <c r="H212" i="16"/>
  <c r="I212" i="16"/>
  <c r="J212" i="16"/>
  <c r="M212" i="16"/>
  <c r="N212" i="16"/>
  <c r="O212" i="16"/>
  <c r="P212" i="16"/>
  <c r="Q212" i="16"/>
  <c r="R212" i="16"/>
  <c r="S212" i="16"/>
  <c r="T212" i="16"/>
  <c r="A213" i="16"/>
  <c r="B213" i="16"/>
  <c r="C213" i="16"/>
  <c r="F213" i="16"/>
  <c r="G213" i="16"/>
  <c r="H213" i="16"/>
  <c r="I213" i="16"/>
  <c r="J213" i="16"/>
  <c r="M213" i="16"/>
  <c r="N213" i="16"/>
  <c r="O213" i="16"/>
  <c r="P213" i="16"/>
  <c r="Q213" i="16"/>
  <c r="R213" i="16"/>
  <c r="S213" i="16"/>
  <c r="T213" i="16"/>
  <c r="A214" i="16"/>
  <c r="B214" i="16"/>
  <c r="C214" i="16"/>
  <c r="F214" i="16"/>
  <c r="G214" i="16"/>
  <c r="H214" i="16"/>
  <c r="I214" i="16"/>
  <c r="J214" i="16"/>
  <c r="M214" i="16"/>
  <c r="N214" i="16"/>
  <c r="O214" i="16"/>
  <c r="P214" i="16"/>
  <c r="Q214" i="16"/>
  <c r="R214" i="16"/>
  <c r="S214" i="16"/>
  <c r="T214" i="16"/>
  <c r="A215" i="16"/>
  <c r="B215" i="16"/>
  <c r="C215" i="16"/>
  <c r="F215" i="16"/>
  <c r="G215" i="16"/>
  <c r="H215" i="16"/>
  <c r="I215" i="16"/>
  <c r="J215" i="16"/>
  <c r="M215" i="16"/>
  <c r="N215" i="16"/>
  <c r="O215" i="16"/>
  <c r="P215" i="16"/>
  <c r="Q215" i="16"/>
  <c r="R215" i="16"/>
  <c r="S215" i="16"/>
  <c r="T215" i="16"/>
  <c r="A216" i="16"/>
  <c r="B216" i="16"/>
  <c r="C216" i="16"/>
  <c r="F216" i="16"/>
  <c r="G216" i="16"/>
  <c r="H216" i="16"/>
  <c r="I216" i="16"/>
  <c r="J216" i="16"/>
  <c r="M216" i="16"/>
  <c r="N216" i="16"/>
  <c r="O216" i="16"/>
  <c r="P216" i="16"/>
  <c r="Q216" i="16"/>
  <c r="R216" i="16"/>
  <c r="S216" i="16"/>
  <c r="T216" i="16"/>
  <c r="A217" i="16"/>
  <c r="B217" i="16"/>
  <c r="C217" i="16"/>
  <c r="F217" i="16"/>
  <c r="G217" i="16"/>
  <c r="H217" i="16"/>
  <c r="I217" i="16"/>
  <c r="J217" i="16"/>
  <c r="M217" i="16"/>
  <c r="N217" i="16"/>
  <c r="O217" i="16"/>
  <c r="P217" i="16"/>
  <c r="Q217" i="16"/>
  <c r="R217" i="16"/>
  <c r="S217" i="16"/>
  <c r="T217" i="16"/>
  <c r="A218" i="16"/>
  <c r="B218" i="16"/>
  <c r="C218" i="16"/>
  <c r="F218" i="16"/>
  <c r="G218" i="16"/>
  <c r="H218" i="16"/>
  <c r="I218" i="16"/>
  <c r="J218" i="16"/>
  <c r="M218" i="16"/>
  <c r="N218" i="16"/>
  <c r="O218" i="16"/>
  <c r="P218" i="16"/>
  <c r="Q218" i="16"/>
  <c r="R218" i="16"/>
  <c r="S218" i="16"/>
  <c r="T218" i="16"/>
  <c r="A219" i="16"/>
  <c r="B219" i="16"/>
  <c r="C219" i="16"/>
  <c r="F219" i="16"/>
  <c r="G219" i="16"/>
  <c r="H219" i="16"/>
  <c r="I219" i="16"/>
  <c r="J219" i="16"/>
  <c r="M219" i="16"/>
  <c r="N219" i="16"/>
  <c r="O219" i="16"/>
  <c r="P219" i="16"/>
  <c r="Q219" i="16"/>
  <c r="R219" i="16"/>
  <c r="S219" i="16"/>
  <c r="T219" i="16"/>
  <c r="A220" i="16"/>
  <c r="B220" i="16"/>
  <c r="C220" i="16"/>
  <c r="F220" i="16"/>
  <c r="G220" i="16"/>
  <c r="H220" i="16"/>
  <c r="I220" i="16"/>
  <c r="J220" i="16"/>
  <c r="M220" i="16"/>
  <c r="N220" i="16"/>
  <c r="O220" i="16"/>
  <c r="P220" i="16"/>
  <c r="Q220" i="16"/>
  <c r="R220" i="16"/>
  <c r="S220" i="16"/>
  <c r="T220" i="16"/>
  <c r="A221" i="16"/>
  <c r="B221" i="16"/>
  <c r="C221" i="16"/>
  <c r="F221" i="16"/>
  <c r="G221" i="16"/>
  <c r="H221" i="16"/>
  <c r="I221" i="16"/>
  <c r="J221" i="16"/>
  <c r="M221" i="16"/>
  <c r="N221" i="16"/>
  <c r="O221" i="16"/>
  <c r="P221" i="16"/>
  <c r="Q221" i="16"/>
  <c r="R221" i="16"/>
  <c r="S221" i="16"/>
  <c r="T221" i="16"/>
  <c r="A222" i="16"/>
  <c r="B222" i="16"/>
  <c r="C222" i="16"/>
  <c r="F222" i="16"/>
  <c r="G222" i="16"/>
  <c r="H222" i="16"/>
  <c r="I222" i="16"/>
  <c r="J222" i="16"/>
  <c r="M222" i="16"/>
  <c r="N222" i="16"/>
  <c r="O222" i="16"/>
  <c r="P222" i="16"/>
  <c r="Q222" i="16"/>
  <c r="R222" i="16"/>
  <c r="S222" i="16"/>
  <c r="T222" i="16"/>
  <c r="A223" i="16"/>
  <c r="B223" i="16"/>
  <c r="C223" i="16"/>
  <c r="F223" i="16"/>
  <c r="G223" i="16"/>
  <c r="H223" i="16"/>
  <c r="I223" i="16"/>
  <c r="J223" i="16"/>
  <c r="M223" i="16"/>
  <c r="N223" i="16"/>
  <c r="O223" i="16"/>
  <c r="P223" i="16"/>
  <c r="Q223" i="16"/>
  <c r="R223" i="16"/>
  <c r="S223" i="16"/>
  <c r="T223" i="16"/>
  <c r="A224" i="16"/>
  <c r="B224" i="16"/>
  <c r="C224" i="16"/>
  <c r="F224" i="16"/>
  <c r="G224" i="16"/>
  <c r="H224" i="16"/>
  <c r="I224" i="16"/>
  <c r="J224" i="16"/>
  <c r="M224" i="16"/>
  <c r="N224" i="16"/>
  <c r="O224" i="16"/>
  <c r="P224" i="16"/>
  <c r="Q224" i="16"/>
  <c r="R224" i="16"/>
  <c r="S224" i="16"/>
  <c r="T224" i="16"/>
  <c r="A225" i="16"/>
  <c r="B225" i="16"/>
  <c r="C225" i="16"/>
  <c r="F225" i="16"/>
  <c r="G225" i="16"/>
  <c r="H225" i="16"/>
  <c r="I225" i="16"/>
  <c r="J225" i="16"/>
  <c r="M225" i="16"/>
  <c r="N225" i="16"/>
  <c r="O225" i="16"/>
  <c r="P225" i="16"/>
  <c r="Q225" i="16"/>
  <c r="R225" i="16"/>
  <c r="S225" i="16"/>
  <c r="T225" i="16"/>
  <c r="A226" i="16"/>
  <c r="B226" i="16"/>
  <c r="C226" i="16"/>
  <c r="F226" i="16"/>
  <c r="G226" i="16"/>
  <c r="H226" i="16"/>
  <c r="I226" i="16"/>
  <c r="J226" i="16"/>
  <c r="M226" i="16"/>
  <c r="N226" i="16"/>
  <c r="O226" i="16"/>
  <c r="P226" i="16"/>
  <c r="Q226" i="16"/>
  <c r="R226" i="16"/>
  <c r="S226" i="16"/>
  <c r="T226" i="16"/>
  <c r="A227" i="16"/>
  <c r="B227" i="16"/>
  <c r="C227" i="16"/>
  <c r="F227" i="16"/>
  <c r="G227" i="16"/>
  <c r="H227" i="16"/>
  <c r="I227" i="16"/>
  <c r="J227" i="16"/>
  <c r="M227" i="16"/>
  <c r="N227" i="16"/>
  <c r="O227" i="16"/>
  <c r="P227" i="16"/>
  <c r="Q227" i="16"/>
  <c r="R227" i="16"/>
  <c r="S227" i="16"/>
  <c r="T227" i="16"/>
  <c r="A228" i="16"/>
  <c r="B228" i="16"/>
  <c r="C228" i="16"/>
  <c r="F228" i="16"/>
  <c r="G228" i="16"/>
  <c r="H228" i="16"/>
  <c r="I228" i="16"/>
  <c r="J228" i="16"/>
  <c r="M228" i="16"/>
  <c r="N228" i="16"/>
  <c r="O228" i="16"/>
  <c r="P228" i="16"/>
  <c r="Q228" i="16"/>
  <c r="R228" i="16"/>
  <c r="S228" i="16"/>
  <c r="T228" i="16"/>
  <c r="A229" i="16"/>
  <c r="B229" i="16"/>
  <c r="C229" i="16"/>
  <c r="F229" i="16"/>
  <c r="G229" i="16"/>
  <c r="H229" i="16"/>
  <c r="I229" i="16"/>
  <c r="J229" i="16"/>
  <c r="M229" i="16"/>
  <c r="N229" i="16"/>
  <c r="O229" i="16"/>
  <c r="P229" i="16"/>
  <c r="Q229" i="16"/>
  <c r="R229" i="16"/>
  <c r="S229" i="16"/>
  <c r="T229" i="16"/>
  <c r="A230" i="16"/>
  <c r="B230" i="16"/>
  <c r="C230" i="16"/>
  <c r="F230" i="16"/>
  <c r="G230" i="16"/>
  <c r="H230" i="16"/>
  <c r="I230" i="16"/>
  <c r="J230" i="16"/>
  <c r="M230" i="16"/>
  <c r="N230" i="16"/>
  <c r="O230" i="16"/>
  <c r="P230" i="16"/>
  <c r="Q230" i="16"/>
  <c r="R230" i="16"/>
  <c r="S230" i="16"/>
  <c r="T230" i="16"/>
  <c r="A231" i="16"/>
  <c r="B231" i="16"/>
  <c r="C231" i="16"/>
  <c r="F231" i="16"/>
  <c r="G231" i="16"/>
  <c r="H231" i="16"/>
  <c r="I231" i="16"/>
  <c r="J231" i="16"/>
  <c r="M231" i="16"/>
  <c r="N231" i="16"/>
  <c r="O231" i="16"/>
  <c r="P231" i="16"/>
  <c r="Q231" i="16"/>
  <c r="R231" i="16"/>
  <c r="S231" i="16"/>
  <c r="T231" i="16"/>
  <c r="A232" i="16"/>
  <c r="B232" i="16"/>
  <c r="C232" i="16"/>
  <c r="F232" i="16"/>
  <c r="G232" i="16"/>
  <c r="H232" i="16"/>
  <c r="I232" i="16"/>
  <c r="J232" i="16"/>
  <c r="M232" i="16"/>
  <c r="N232" i="16"/>
  <c r="O232" i="16"/>
  <c r="P232" i="16"/>
  <c r="Q232" i="16"/>
  <c r="R232" i="16"/>
  <c r="S232" i="16"/>
  <c r="T232" i="16"/>
  <c r="A233" i="16"/>
  <c r="B233" i="16"/>
  <c r="C233" i="16"/>
  <c r="F233" i="16"/>
  <c r="G233" i="16"/>
  <c r="H233" i="16"/>
  <c r="I233" i="16"/>
  <c r="J233" i="16"/>
  <c r="M233" i="16"/>
  <c r="N233" i="16"/>
  <c r="O233" i="16"/>
  <c r="P233" i="16"/>
  <c r="Q233" i="16"/>
  <c r="R233" i="16"/>
  <c r="S233" i="16"/>
  <c r="T233" i="16"/>
  <c r="A234" i="16"/>
  <c r="B234" i="16"/>
  <c r="C234" i="16"/>
  <c r="F234" i="16"/>
  <c r="G234" i="16"/>
  <c r="H234" i="16"/>
  <c r="I234" i="16"/>
  <c r="J234" i="16"/>
  <c r="M234" i="16"/>
  <c r="N234" i="16"/>
  <c r="O234" i="16"/>
  <c r="P234" i="16"/>
  <c r="Q234" i="16"/>
  <c r="R234" i="16"/>
  <c r="S234" i="16"/>
  <c r="T234" i="16"/>
  <c r="A235" i="16"/>
  <c r="B235" i="16"/>
  <c r="C235" i="16"/>
  <c r="F235" i="16"/>
  <c r="G235" i="16"/>
  <c r="H235" i="16"/>
  <c r="I235" i="16"/>
  <c r="J235" i="16"/>
  <c r="M235" i="16"/>
  <c r="N235" i="16"/>
  <c r="O235" i="16"/>
  <c r="P235" i="16"/>
  <c r="Q235" i="16"/>
  <c r="R235" i="16"/>
  <c r="S235" i="16"/>
  <c r="T235" i="16"/>
  <c r="A236" i="16"/>
  <c r="B236" i="16"/>
  <c r="C236" i="16"/>
  <c r="F236" i="16"/>
  <c r="G236" i="16"/>
  <c r="H236" i="16"/>
  <c r="I236" i="16"/>
  <c r="J236" i="16"/>
  <c r="M236" i="16"/>
  <c r="N236" i="16"/>
  <c r="O236" i="16"/>
  <c r="P236" i="16"/>
  <c r="Q236" i="16"/>
  <c r="R236" i="16"/>
  <c r="S236" i="16"/>
  <c r="T236" i="16"/>
  <c r="A237" i="16"/>
  <c r="B237" i="16"/>
  <c r="C237" i="16"/>
  <c r="F237" i="16"/>
  <c r="G237" i="16"/>
  <c r="H237" i="16"/>
  <c r="I237" i="16"/>
  <c r="J237" i="16"/>
  <c r="M237" i="16"/>
  <c r="N237" i="16"/>
  <c r="O237" i="16"/>
  <c r="P237" i="16"/>
  <c r="Q237" i="16"/>
  <c r="R237" i="16"/>
  <c r="S237" i="16"/>
  <c r="T237" i="16"/>
  <c r="A238" i="16"/>
  <c r="B238" i="16"/>
  <c r="C238" i="16"/>
  <c r="F238" i="16"/>
  <c r="G238" i="16"/>
  <c r="H238" i="16"/>
  <c r="I238" i="16"/>
  <c r="J238" i="16"/>
  <c r="M238" i="16"/>
  <c r="N238" i="16"/>
  <c r="O238" i="16"/>
  <c r="P238" i="16"/>
  <c r="Q238" i="16"/>
  <c r="R238" i="16"/>
  <c r="S238" i="16"/>
  <c r="T238" i="16"/>
  <c r="A239" i="16"/>
  <c r="B239" i="16"/>
  <c r="C239" i="16"/>
  <c r="F239" i="16"/>
  <c r="G239" i="16"/>
  <c r="H239" i="16"/>
  <c r="I239" i="16"/>
  <c r="J239" i="16"/>
  <c r="M239" i="16"/>
  <c r="N239" i="16"/>
  <c r="O239" i="16"/>
  <c r="P239" i="16"/>
  <c r="Q239" i="16"/>
  <c r="R239" i="16"/>
  <c r="S239" i="16"/>
  <c r="T239" i="16"/>
  <c r="A240" i="16"/>
  <c r="B240" i="16"/>
  <c r="C240" i="16"/>
  <c r="F240" i="16"/>
  <c r="G240" i="16"/>
  <c r="H240" i="16"/>
  <c r="I240" i="16"/>
  <c r="J240" i="16"/>
  <c r="M240" i="16"/>
  <c r="N240" i="16"/>
  <c r="O240" i="16"/>
  <c r="P240" i="16"/>
  <c r="Q240" i="16"/>
  <c r="R240" i="16"/>
  <c r="S240" i="16"/>
  <c r="T240" i="16"/>
  <c r="A241" i="16"/>
  <c r="B241" i="16"/>
  <c r="C241" i="16"/>
  <c r="F241" i="16"/>
  <c r="G241" i="16"/>
  <c r="H241" i="16"/>
  <c r="I241" i="16"/>
  <c r="J241" i="16"/>
  <c r="M241" i="16"/>
  <c r="N241" i="16"/>
  <c r="O241" i="16"/>
  <c r="P241" i="16"/>
  <c r="Q241" i="16"/>
  <c r="R241" i="16"/>
  <c r="S241" i="16"/>
  <c r="T241" i="16"/>
  <c r="A242" i="16"/>
  <c r="B242" i="16"/>
  <c r="C242" i="16"/>
  <c r="F242" i="16"/>
  <c r="G242" i="16"/>
  <c r="H242" i="16"/>
  <c r="I242" i="16"/>
  <c r="J242" i="16"/>
  <c r="M242" i="16"/>
  <c r="N242" i="16"/>
  <c r="O242" i="16"/>
  <c r="P242" i="16"/>
  <c r="Q242" i="16"/>
  <c r="R242" i="16"/>
  <c r="S242" i="16"/>
  <c r="T242" i="16"/>
  <c r="A243" i="16"/>
  <c r="B243" i="16"/>
  <c r="C243" i="16"/>
  <c r="F243" i="16"/>
  <c r="G243" i="16"/>
  <c r="H243" i="16"/>
  <c r="I243" i="16"/>
  <c r="J243" i="16"/>
  <c r="M243" i="16"/>
  <c r="N243" i="16"/>
  <c r="O243" i="16"/>
  <c r="P243" i="16"/>
  <c r="Q243" i="16"/>
  <c r="R243" i="16"/>
  <c r="S243" i="16"/>
  <c r="T243" i="16"/>
  <c r="A244" i="16"/>
  <c r="B244" i="16"/>
  <c r="C244" i="16"/>
  <c r="F244" i="16"/>
  <c r="G244" i="16"/>
  <c r="H244" i="16"/>
  <c r="I244" i="16"/>
  <c r="J244" i="16"/>
  <c r="M244" i="16"/>
  <c r="N244" i="16"/>
  <c r="O244" i="16"/>
  <c r="P244" i="16"/>
  <c r="Q244" i="16"/>
  <c r="R244" i="16"/>
  <c r="S244" i="16"/>
  <c r="T244" i="16"/>
  <c r="A245" i="16"/>
  <c r="B245" i="16"/>
  <c r="C245" i="16"/>
  <c r="F245" i="16"/>
  <c r="G245" i="16"/>
  <c r="H245" i="16"/>
  <c r="I245" i="16"/>
  <c r="J245" i="16"/>
  <c r="M245" i="16"/>
  <c r="N245" i="16"/>
  <c r="O245" i="16"/>
  <c r="P245" i="16"/>
  <c r="Q245" i="16"/>
  <c r="R245" i="16"/>
  <c r="S245" i="16"/>
  <c r="T245" i="16"/>
  <c r="A246" i="16"/>
  <c r="B246" i="16"/>
  <c r="C246" i="16"/>
  <c r="F246" i="16"/>
  <c r="G246" i="16"/>
  <c r="H246" i="16"/>
  <c r="I246" i="16"/>
  <c r="J246" i="16"/>
  <c r="M246" i="16"/>
  <c r="N246" i="16"/>
  <c r="O246" i="16"/>
  <c r="P246" i="16"/>
  <c r="Q246" i="16"/>
  <c r="R246" i="16"/>
  <c r="S246" i="16"/>
  <c r="T246" i="16"/>
  <c r="A247" i="16"/>
  <c r="B247" i="16"/>
  <c r="C247" i="16"/>
  <c r="F247" i="16"/>
  <c r="G247" i="16"/>
  <c r="H247" i="16"/>
  <c r="I247" i="16"/>
  <c r="J247" i="16"/>
  <c r="M247" i="16"/>
  <c r="N247" i="16"/>
  <c r="O247" i="16"/>
  <c r="P247" i="16"/>
  <c r="Q247" i="16"/>
  <c r="R247" i="16"/>
  <c r="S247" i="16"/>
  <c r="T247" i="16"/>
  <c r="A248" i="16"/>
  <c r="B248" i="16"/>
  <c r="C248" i="16"/>
  <c r="F248" i="16"/>
  <c r="G248" i="16"/>
  <c r="H248" i="16"/>
  <c r="I248" i="16"/>
  <c r="J248" i="16"/>
  <c r="M248" i="16"/>
  <c r="N248" i="16"/>
  <c r="O248" i="16"/>
  <c r="P248" i="16"/>
  <c r="Q248" i="16"/>
  <c r="R248" i="16"/>
  <c r="S248" i="16"/>
  <c r="T248" i="16"/>
  <c r="A249" i="16"/>
  <c r="B249" i="16"/>
  <c r="C249" i="16"/>
  <c r="F249" i="16"/>
  <c r="G249" i="16"/>
  <c r="H249" i="16"/>
  <c r="I249" i="16"/>
  <c r="J249" i="16"/>
  <c r="M249" i="16"/>
  <c r="N249" i="16"/>
  <c r="O249" i="16"/>
  <c r="P249" i="16"/>
  <c r="Q249" i="16"/>
  <c r="R249" i="16"/>
  <c r="S249" i="16"/>
  <c r="T249" i="16"/>
  <c r="A250" i="16"/>
  <c r="B250" i="16"/>
  <c r="C250" i="16"/>
  <c r="F250" i="16"/>
  <c r="G250" i="16"/>
  <c r="H250" i="16"/>
  <c r="I250" i="16"/>
  <c r="J250" i="16"/>
  <c r="M250" i="16"/>
  <c r="N250" i="16"/>
  <c r="O250" i="16"/>
  <c r="P250" i="16"/>
  <c r="Q250" i="16"/>
  <c r="R250" i="16"/>
  <c r="S250" i="16"/>
  <c r="T250" i="16"/>
  <c r="A251" i="16"/>
  <c r="B251" i="16"/>
  <c r="C251" i="16"/>
  <c r="F251" i="16"/>
  <c r="G251" i="16"/>
  <c r="H251" i="16"/>
  <c r="I251" i="16"/>
  <c r="J251" i="16"/>
  <c r="M251" i="16"/>
  <c r="N251" i="16"/>
  <c r="O251" i="16"/>
  <c r="P251" i="16"/>
  <c r="Q251" i="16"/>
  <c r="R251" i="16"/>
  <c r="S251" i="16"/>
  <c r="T251" i="16"/>
  <c r="A252" i="16"/>
  <c r="B252" i="16"/>
  <c r="C252" i="16"/>
  <c r="F252" i="16"/>
  <c r="G252" i="16"/>
  <c r="H252" i="16"/>
  <c r="I252" i="16"/>
  <c r="J252" i="16"/>
  <c r="M252" i="16"/>
  <c r="N252" i="16"/>
  <c r="O252" i="16"/>
  <c r="P252" i="16"/>
  <c r="Q252" i="16"/>
  <c r="R252" i="16"/>
  <c r="S252" i="16"/>
  <c r="T252" i="16"/>
  <c r="A253" i="16"/>
  <c r="B253" i="16"/>
  <c r="C253" i="16"/>
  <c r="F253" i="16"/>
  <c r="G253" i="16"/>
  <c r="H253" i="16"/>
  <c r="I253" i="16"/>
  <c r="J253" i="16"/>
  <c r="M253" i="16"/>
  <c r="N253" i="16"/>
  <c r="O253" i="16"/>
  <c r="P253" i="16"/>
  <c r="Q253" i="16"/>
  <c r="R253" i="16"/>
  <c r="S253" i="16"/>
  <c r="T253" i="16"/>
  <c r="A254" i="16"/>
  <c r="B254" i="16"/>
  <c r="C254" i="16"/>
  <c r="F254" i="16"/>
  <c r="G254" i="16"/>
  <c r="H254" i="16"/>
  <c r="I254" i="16"/>
  <c r="J254" i="16"/>
  <c r="M254" i="16"/>
  <c r="N254" i="16"/>
  <c r="O254" i="16"/>
  <c r="P254" i="16"/>
  <c r="Q254" i="16"/>
  <c r="R254" i="16"/>
  <c r="S254" i="16"/>
  <c r="T254" i="16"/>
  <c r="A255" i="16"/>
  <c r="B255" i="16"/>
  <c r="C255" i="16"/>
  <c r="F255" i="16"/>
  <c r="G255" i="16"/>
  <c r="H255" i="16"/>
  <c r="I255" i="16"/>
  <c r="J255" i="16"/>
  <c r="M255" i="16"/>
  <c r="N255" i="16"/>
  <c r="O255" i="16"/>
  <c r="P255" i="16"/>
  <c r="Q255" i="16"/>
  <c r="R255" i="16"/>
  <c r="S255" i="16"/>
  <c r="T255" i="16"/>
  <c r="A256" i="16"/>
  <c r="B256" i="16"/>
  <c r="C256" i="16"/>
  <c r="F256" i="16"/>
  <c r="G256" i="16"/>
  <c r="H256" i="16"/>
  <c r="I256" i="16"/>
  <c r="J256" i="16"/>
  <c r="M256" i="16"/>
  <c r="N256" i="16"/>
  <c r="O256" i="16"/>
  <c r="P256" i="16"/>
  <c r="Q256" i="16"/>
  <c r="R256" i="16"/>
  <c r="S256" i="16"/>
  <c r="T256" i="16"/>
  <c r="A257" i="16"/>
  <c r="B257" i="16"/>
  <c r="C257" i="16"/>
  <c r="F257" i="16"/>
  <c r="G257" i="16"/>
  <c r="H257" i="16"/>
  <c r="I257" i="16"/>
  <c r="J257" i="16"/>
  <c r="M257" i="16"/>
  <c r="N257" i="16"/>
  <c r="O257" i="16"/>
  <c r="P257" i="16"/>
  <c r="Q257" i="16"/>
  <c r="R257" i="16"/>
  <c r="S257" i="16"/>
  <c r="T257" i="16"/>
  <c r="A258" i="16"/>
  <c r="B258" i="16"/>
  <c r="C258" i="16"/>
  <c r="F258" i="16"/>
  <c r="G258" i="16"/>
  <c r="H258" i="16"/>
  <c r="I258" i="16"/>
  <c r="J258" i="16"/>
  <c r="M258" i="16"/>
  <c r="N258" i="16"/>
  <c r="O258" i="16"/>
  <c r="P258" i="16"/>
  <c r="Q258" i="16"/>
  <c r="R258" i="16"/>
  <c r="S258" i="16"/>
  <c r="T258" i="16"/>
  <c r="A259" i="16"/>
  <c r="B259" i="16"/>
  <c r="C259" i="16"/>
  <c r="F259" i="16"/>
  <c r="G259" i="16"/>
  <c r="H259" i="16"/>
  <c r="I259" i="16"/>
  <c r="J259" i="16"/>
  <c r="M259" i="16"/>
  <c r="N259" i="16"/>
  <c r="O259" i="16"/>
  <c r="P259" i="16"/>
  <c r="Q259" i="16"/>
  <c r="R259" i="16"/>
  <c r="S259" i="16"/>
  <c r="T259" i="16"/>
  <c r="A260" i="16"/>
  <c r="B260" i="16"/>
  <c r="C260" i="16"/>
  <c r="F260" i="16"/>
  <c r="G260" i="16"/>
  <c r="H260" i="16"/>
  <c r="I260" i="16"/>
  <c r="J260" i="16"/>
  <c r="M260" i="16"/>
  <c r="N260" i="16"/>
  <c r="O260" i="16"/>
  <c r="P260" i="16"/>
  <c r="Q260" i="16"/>
  <c r="R260" i="16"/>
  <c r="S260" i="16"/>
  <c r="T260" i="16"/>
  <c r="A261" i="16"/>
  <c r="B261" i="16"/>
  <c r="C261" i="16"/>
  <c r="F261" i="16"/>
  <c r="G261" i="16"/>
  <c r="H261" i="16"/>
  <c r="I261" i="16"/>
  <c r="J261" i="16"/>
  <c r="M261" i="16"/>
  <c r="N261" i="16"/>
  <c r="O261" i="16"/>
  <c r="P261" i="16"/>
  <c r="Q261" i="16"/>
  <c r="R261" i="16"/>
  <c r="S261" i="16"/>
  <c r="T261" i="16"/>
  <c r="A262" i="16"/>
  <c r="B262" i="16"/>
  <c r="C262" i="16"/>
  <c r="F262" i="16"/>
  <c r="G262" i="16"/>
  <c r="H262" i="16"/>
  <c r="I262" i="16"/>
  <c r="J262" i="16"/>
  <c r="M262" i="16"/>
  <c r="N262" i="16"/>
  <c r="O262" i="16"/>
  <c r="P262" i="16"/>
  <c r="Q262" i="16"/>
  <c r="R262" i="16"/>
  <c r="S262" i="16"/>
  <c r="T262" i="16"/>
  <c r="A263" i="16"/>
  <c r="B263" i="16"/>
  <c r="C263" i="16"/>
  <c r="F263" i="16"/>
  <c r="G263" i="16"/>
  <c r="H263" i="16"/>
  <c r="I263" i="16"/>
  <c r="J263" i="16"/>
  <c r="M263" i="16"/>
  <c r="N263" i="16"/>
  <c r="O263" i="16"/>
  <c r="P263" i="16"/>
  <c r="Q263" i="16"/>
  <c r="R263" i="16"/>
  <c r="S263" i="16"/>
  <c r="T263" i="16"/>
  <c r="A264" i="16"/>
  <c r="B264" i="16"/>
  <c r="C264" i="16"/>
  <c r="F264" i="16"/>
  <c r="G264" i="16"/>
  <c r="H264" i="16"/>
  <c r="I264" i="16"/>
  <c r="J264" i="16"/>
  <c r="M264" i="16"/>
  <c r="N264" i="16"/>
  <c r="O264" i="16"/>
  <c r="P264" i="16"/>
  <c r="Q264" i="16"/>
  <c r="R264" i="16"/>
  <c r="S264" i="16"/>
  <c r="T264" i="16"/>
  <c r="A265" i="16"/>
  <c r="B265" i="16"/>
  <c r="C265" i="16"/>
  <c r="F265" i="16"/>
  <c r="G265" i="16"/>
  <c r="H265" i="16"/>
  <c r="I265" i="16"/>
  <c r="J265" i="16"/>
  <c r="M265" i="16"/>
  <c r="N265" i="16"/>
  <c r="O265" i="16"/>
  <c r="P265" i="16"/>
  <c r="Q265" i="16"/>
  <c r="R265" i="16"/>
  <c r="S265" i="16"/>
  <c r="T265" i="16"/>
  <c r="A266" i="16"/>
  <c r="B266" i="16"/>
  <c r="C266" i="16"/>
  <c r="F266" i="16"/>
  <c r="G266" i="16"/>
  <c r="H266" i="16"/>
  <c r="I266" i="16"/>
  <c r="J266" i="16"/>
  <c r="M266" i="16"/>
  <c r="N266" i="16"/>
  <c r="O266" i="16"/>
  <c r="P266" i="16"/>
  <c r="Q266" i="16"/>
  <c r="R266" i="16"/>
  <c r="S266" i="16"/>
  <c r="T266" i="16"/>
  <c r="A267" i="16"/>
  <c r="B267" i="16"/>
  <c r="C267" i="16"/>
  <c r="F267" i="16"/>
  <c r="G267" i="16"/>
  <c r="H267" i="16"/>
  <c r="I267" i="16"/>
  <c r="J267" i="16"/>
  <c r="M267" i="16"/>
  <c r="N267" i="16"/>
  <c r="O267" i="16"/>
  <c r="P267" i="16"/>
  <c r="Q267" i="16"/>
  <c r="R267" i="16"/>
  <c r="S267" i="16"/>
  <c r="T267" i="16"/>
  <c r="A268" i="16"/>
  <c r="B268" i="16"/>
  <c r="C268" i="16"/>
  <c r="F268" i="16"/>
  <c r="G268" i="16"/>
  <c r="H268" i="16"/>
  <c r="I268" i="16"/>
  <c r="J268" i="16"/>
  <c r="M268" i="16"/>
  <c r="N268" i="16"/>
  <c r="O268" i="16"/>
  <c r="P268" i="16"/>
  <c r="Q268" i="16"/>
  <c r="R268" i="16"/>
  <c r="S268" i="16"/>
  <c r="T268" i="16"/>
  <c r="A269" i="16"/>
  <c r="B269" i="16"/>
  <c r="C269" i="16"/>
  <c r="F269" i="16"/>
  <c r="G269" i="16"/>
  <c r="H269" i="16"/>
  <c r="I269" i="16"/>
  <c r="J269" i="16"/>
  <c r="M269" i="16"/>
  <c r="N269" i="16"/>
  <c r="O269" i="16"/>
  <c r="P269" i="16"/>
  <c r="Q269" i="16"/>
  <c r="R269" i="16"/>
  <c r="S269" i="16"/>
  <c r="T269" i="16"/>
  <c r="A270" i="16"/>
  <c r="B270" i="16"/>
  <c r="C270" i="16"/>
  <c r="F270" i="16"/>
  <c r="G270" i="16"/>
  <c r="H270" i="16"/>
  <c r="I270" i="16"/>
  <c r="J270" i="16"/>
  <c r="M270" i="16"/>
  <c r="N270" i="16"/>
  <c r="O270" i="16"/>
  <c r="P270" i="16"/>
  <c r="Q270" i="16"/>
  <c r="R270" i="16"/>
  <c r="S270" i="16"/>
  <c r="T270" i="16"/>
  <c r="A271" i="16"/>
  <c r="B271" i="16"/>
  <c r="C271" i="16"/>
  <c r="F271" i="16"/>
  <c r="G271" i="16"/>
  <c r="H271" i="16"/>
  <c r="I271" i="16"/>
  <c r="J271" i="16"/>
  <c r="M271" i="16"/>
  <c r="N271" i="16"/>
  <c r="O271" i="16"/>
  <c r="P271" i="16"/>
  <c r="Q271" i="16"/>
  <c r="R271" i="16"/>
  <c r="S271" i="16"/>
  <c r="T271" i="16"/>
  <c r="A272" i="16"/>
  <c r="B272" i="16"/>
  <c r="C272" i="16"/>
  <c r="F272" i="16"/>
  <c r="G272" i="16"/>
  <c r="H272" i="16"/>
  <c r="I272" i="16"/>
  <c r="J272" i="16"/>
  <c r="M272" i="16"/>
  <c r="N272" i="16"/>
  <c r="O272" i="16"/>
  <c r="P272" i="16"/>
  <c r="Q272" i="16"/>
  <c r="R272" i="16"/>
  <c r="S272" i="16"/>
  <c r="T272" i="16"/>
  <c r="A273" i="16"/>
  <c r="B273" i="16"/>
  <c r="C273" i="16"/>
  <c r="F273" i="16"/>
  <c r="G273" i="16"/>
  <c r="H273" i="16"/>
  <c r="I273" i="16"/>
  <c r="J273" i="16"/>
  <c r="M273" i="16"/>
  <c r="N273" i="16"/>
  <c r="O273" i="16"/>
  <c r="P273" i="16"/>
  <c r="Q273" i="16"/>
  <c r="R273" i="16"/>
  <c r="S273" i="16"/>
  <c r="T273" i="16"/>
  <c r="A274" i="16"/>
  <c r="B274" i="16"/>
  <c r="C274" i="16"/>
  <c r="F274" i="16"/>
  <c r="G274" i="16"/>
  <c r="H274" i="16"/>
  <c r="I274" i="16"/>
  <c r="J274" i="16"/>
  <c r="M274" i="16"/>
  <c r="N274" i="16"/>
  <c r="O274" i="16"/>
  <c r="P274" i="16"/>
  <c r="Q274" i="16"/>
  <c r="R274" i="16"/>
  <c r="S274" i="16"/>
  <c r="T274" i="16"/>
  <c r="A275" i="16"/>
  <c r="B275" i="16"/>
  <c r="C275" i="16"/>
  <c r="F275" i="16"/>
  <c r="G275" i="16"/>
  <c r="H275" i="16"/>
  <c r="I275" i="16"/>
  <c r="J275" i="16"/>
  <c r="M275" i="16"/>
  <c r="N275" i="16"/>
  <c r="O275" i="16"/>
  <c r="P275" i="16"/>
  <c r="Q275" i="16"/>
  <c r="R275" i="16"/>
  <c r="S275" i="16"/>
  <c r="T275" i="16"/>
  <c r="A276" i="16"/>
  <c r="B276" i="16"/>
  <c r="C276" i="16"/>
  <c r="F276" i="16"/>
  <c r="G276" i="16"/>
  <c r="H276" i="16"/>
  <c r="I276" i="16"/>
  <c r="J276" i="16"/>
  <c r="M276" i="16"/>
  <c r="N276" i="16"/>
  <c r="O276" i="16"/>
  <c r="P276" i="16"/>
  <c r="Q276" i="16"/>
  <c r="R276" i="16"/>
  <c r="S276" i="16"/>
  <c r="T276" i="16"/>
  <c r="A277" i="16"/>
  <c r="B277" i="16"/>
  <c r="C277" i="16"/>
  <c r="F277" i="16"/>
  <c r="G277" i="16"/>
  <c r="H277" i="16"/>
  <c r="I277" i="16"/>
  <c r="J277" i="16"/>
  <c r="M277" i="16"/>
  <c r="N277" i="16"/>
  <c r="O277" i="16"/>
  <c r="P277" i="16"/>
  <c r="Q277" i="16"/>
  <c r="R277" i="16"/>
  <c r="S277" i="16"/>
  <c r="T277" i="16"/>
  <c r="A278" i="16"/>
  <c r="B278" i="16"/>
  <c r="C278" i="16"/>
  <c r="F278" i="16"/>
  <c r="G278" i="16"/>
  <c r="H278" i="16"/>
  <c r="I278" i="16"/>
  <c r="J278" i="16"/>
  <c r="M278" i="16"/>
  <c r="N278" i="16"/>
  <c r="O278" i="16"/>
  <c r="P278" i="16"/>
  <c r="Q278" i="16"/>
  <c r="R278" i="16"/>
  <c r="S278" i="16"/>
  <c r="T278" i="16"/>
  <c r="A279" i="16"/>
  <c r="B279" i="16"/>
  <c r="C279" i="16"/>
  <c r="F279" i="16"/>
  <c r="G279" i="16"/>
  <c r="H279" i="16"/>
  <c r="I279" i="16"/>
  <c r="J279" i="16"/>
  <c r="M279" i="16"/>
  <c r="N279" i="16"/>
  <c r="O279" i="16"/>
  <c r="P279" i="16"/>
  <c r="Q279" i="16"/>
  <c r="R279" i="16"/>
  <c r="S279" i="16"/>
  <c r="T279" i="16"/>
  <c r="A280" i="16"/>
  <c r="B280" i="16"/>
  <c r="C280" i="16"/>
  <c r="F280" i="16"/>
  <c r="G280" i="16"/>
  <c r="H280" i="16"/>
  <c r="I280" i="16"/>
  <c r="J280" i="16"/>
  <c r="M280" i="16"/>
  <c r="N280" i="16"/>
  <c r="O280" i="16"/>
  <c r="P280" i="16"/>
  <c r="Q280" i="16"/>
  <c r="R280" i="16"/>
  <c r="S280" i="16"/>
  <c r="T280" i="16"/>
  <c r="A281" i="16"/>
  <c r="B281" i="16"/>
  <c r="C281" i="16"/>
  <c r="F281" i="16"/>
  <c r="G281" i="16"/>
  <c r="H281" i="16"/>
  <c r="I281" i="16"/>
  <c r="J281" i="16"/>
  <c r="M281" i="16"/>
  <c r="N281" i="16"/>
  <c r="O281" i="16"/>
  <c r="P281" i="16"/>
  <c r="Q281" i="16"/>
  <c r="R281" i="16"/>
  <c r="S281" i="16"/>
  <c r="T281" i="16"/>
  <c r="A282" i="16"/>
  <c r="B282" i="16"/>
  <c r="C282" i="16"/>
  <c r="F282" i="16"/>
  <c r="G282" i="16"/>
  <c r="H282" i="16"/>
  <c r="I282" i="16"/>
  <c r="J282" i="16"/>
  <c r="M282" i="16"/>
  <c r="N282" i="16"/>
  <c r="O282" i="16"/>
  <c r="P282" i="16"/>
  <c r="Q282" i="16"/>
  <c r="R282" i="16"/>
  <c r="S282" i="16"/>
  <c r="T282" i="16"/>
  <c r="A283" i="16"/>
  <c r="B283" i="16"/>
  <c r="C283" i="16"/>
  <c r="F283" i="16"/>
  <c r="G283" i="16"/>
  <c r="H283" i="16"/>
  <c r="I283" i="16"/>
  <c r="J283" i="16"/>
  <c r="M283" i="16"/>
  <c r="N283" i="16"/>
  <c r="O283" i="16"/>
  <c r="P283" i="16"/>
  <c r="Q283" i="16"/>
  <c r="R283" i="16"/>
  <c r="S283" i="16"/>
  <c r="T283" i="16"/>
  <c r="A284" i="16"/>
  <c r="B284" i="16"/>
  <c r="C284" i="16"/>
  <c r="F284" i="16"/>
  <c r="G284" i="16"/>
  <c r="H284" i="16"/>
  <c r="I284" i="16"/>
  <c r="J284" i="16"/>
  <c r="M284" i="16"/>
  <c r="N284" i="16"/>
  <c r="O284" i="16"/>
  <c r="P284" i="16"/>
  <c r="Q284" i="16"/>
  <c r="R284" i="16"/>
  <c r="S284" i="16"/>
  <c r="T284" i="16"/>
  <c r="A285" i="16"/>
  <c r="B285" i="16"/>
  <c r="C285" i="16"/>
  <c r="F285" i="16"/>
  <c r="G285" i="16"/>
  <c r="H285" i="16"/>
  <c r="I285" i="16"/>
  <c r="J285" i="16"/>
  <c r="M285" i="16"/>
  <c r="N285" i="16"/>
  <c r="O285" i="16"/>
  <c r="P285" i="16"/>
  <c r="Q285" i="16"/>
  <c r="R285" i="16"/>
  <c r="S285" i="16"/>
  <c r="T285" i="16"/>
  <c r="A286" i="16"/>
  <c r="B286" i="16"/>
  <c r="C286" i="16"/>
  <c r="F286" i="16"/>
  <c r="G286" i="16"/>
  <c r="H286" i="16"/>
  <c r="I286" i="16"/>
  <c r="J286" i="16"/>
  <c r="M286" i="16"/>
  <c r="N286" i="16"/>
  <c r="O286" i="16"/>
  <c r="P286" i="16"/>
  <c r="Q286" i="16"/>
  <c r="R286" i="16"/>
  <c r="S286" i="16"/>
  <c r="T286" i="16"/>
  <c r="A287" i="16"/>
  <c r="B287" i="16"/>
  <c r="C287" i="16"/>
  <c r="F287" i="16"/>
  <c r="G287" i="16"/>
  <c r="H287" i="16"/>
  <c r="I287" i="16"/>
  <c r="J287" i="16"/>
  <c r="M287" i="16"/>
  <c r="N287" i="16"/>
  <c r="O287" i="16"/>
  <c r="P287" i="16"/>
  <c r="Q287" i="16"/>
  <c r="R287" i="16"/>
  <c r="S287" i="16"/>
  <c r="T287" i="16"/>
  <c r="A288" i="16"/>
  <c r="B288" i="16"/>
  <c r="C288" i="16"/>
  <c r="F288" i="16"/>
  <c r="G288" i="16"/>
  <c r="H288" i="16"/>
  <c r="I288" i="16"/>
  <c r="J288" i="16"/>
  <c r="M288" i="16"/>
  <c r="N288" i="16"/>
  <c r="O288" i="16"/>
  <c r="P288" i="16"/>
  <c r="Q288" i="16"/>
  <c r="R288" i="16"/>
  <c r="S288" i="16"/>
  <c r="T288" i="16"/>
  <c r="A289" i="16"/>
  <c r="B289" i="16"/>
  <c r="C289" i="16"/>
  <c r="F289" i="16"/>
  <c r="G289" i="16"/>
  <c r="H289" i="16"/>
  <c r="I289" i="16"/>
  <c r="J289" i="16"/>
  <c r="M289" i="16"/>
  <c r="N289" i="16"/>
  <c r="O289" i="16"/>
  <c r="P289" i="16"/>
  <c r="Q289" i="16"/>
  <c r="R289" i="16"/>
  <c r="S289" i="16"/>
  <c r="T289" i="16"/>
  <c r="A290" i="16"/>
  <c r="B290" i="16"/>
  <c r="C290" i="16"/>
  <c r="F290" i="16"/>
  <c r="G290" i="16"/>
  <c r="H290" i="16"/>
  <c r="I290" i="16"/>
  <c r="J290" i="16"/>
  <c r="M290" i="16"/>
  <c r="N290" i="16"/>
  <c r="O290" i="16"/>
  <c r="P290" i="16"/>
  <c r="Q290" i="16"/>
  <c r="R290" i="16"/>
  <c r="S290" i="16"/>
  <c r="T290" i="16"/>
  <c r="A291" i="16"/>
  <c r="B291" i="16"/>
  <c r="C291" i="16"/>
  <c r="F291" i="16"/>
  <c r="G291" i="16"/>
  <c r="H291" i="16"/>
  <c r="I291" i="16"/>
  <c r="J291" i="16"/>
  <c r="M291" i="16"/>
  <c r="N291" i="16"/>
  <c r="O291" i="16"/>
  <c r="P291" i="16"/>
  <c r="Q291" i="16"/>
  <c r="R291" i="16"/>
  <c r="S291" i="16"/>
  <c r="T291" i="16"/>
  <c r="A292" i="16"/>
  <c r="B292" i="16"/>
  <c r="C292" i="16"/>
  <c r="F292" i="16"/>
  <c r="G292" i="16"/>
  <c r="H292" i="16"/>
  <c r="I292" i="16"/>
  <c r="J292" i="16"/>
  <c r="M292" i="16"/>
  <c r="N292" i="16"/>
  <c r="O292" i="16"/>
  <c r="P292" i="16"/>
  <c r="Q292" i="16"/>
  <c r="R292" i="16"/>
  <c r="S292" i="16"/>
  <c r="T292" i="16"/>
  <c r="A293" i="16"/>
  <c r="B293" i="16"/>
  <c r="C293" i="16"/>
  <c r="F293" i="16"/>
  <c r="G293" i="16"/>
  <c r="H293" i="16"/>
  <c r="I293" i="16"/>
  <c r="J293" i="16"/>
  <c r="M293" i="16"/>
  <c r="N293" i="16"/>
  <c r="O293" i="16"/>
  <c r="P293" i="16"/>
  <c r="Q293" i="16"/>
  <c r="R293" i="16"/>
  <c r="S293" i="16"/>
  <c r="T293" i="16"/>
  <c r="A294" i="16"/>
  <c r="B294" i="16"/>
  <c r="C294" i="16"/>
  <c r="F294" i="16"/>
  <c r="G294" i="16"/>
  <c r="H294" i="16"/>
  <c r="I294" i="16"/>
  <c r="J294" i="16"/>
  <c r="M294" i="16"/>
  <c r="N294" i="16"/>
  <c r="O294" i="16"/>
  <c r="P294" i="16"/>
  <c r="Q294" i="16"/>
  <c r="R294" i="16"/>
  <c r="S294" i="16"/>
  <c r="T294" i="16"/>
  <c r="A295" i="16"/>
  <c r="B295" i="16"/>
  <c r="C295" i="16"/>
  <c r="F295" i="16"/>
  <c r="G295" i="16"/>
  <c r="H295" i="16"/>
  <c r="I295" i="16"/>
  <c r="J295" i="16"/>
  <c r="M295" i="16"/>
  <c r="N295" i="16"/>
  <c r="O295" i="16"/>
  <c r="P295" i="16"/>
  <c r="Q295" i="16"/>
  <c r="R295" i="16"/>
  <c r="S295" i="16"/>
  <c r="T295" i="16"/>
  <c r="A296" i="16"/>
  <c r="B296" i="16"/>
  <c r="C296" i="16"/>
  <c r="F296" i="16"/>
  <c r="G296" i="16"/>
  <c r="H296" i="16"/>
  <c r="I296" i="16"/>
  <c r="J296" i="16"/>
  <c r="M296" i="16"/>
  <c r="N296" i="16"/>
  <c r="O296" i="16"/>
  <c r="P296" i="16"/>
  <c r="Q296" i="16"/>
  <c r="R296" i="16"/>
  <c r="S296" i="16"/>
  <c r="T296" i="16"/>
  <c r="A297" i="16"/>
  <c r="B297" i="16"/>
  <c r="C297" i="16"/>
  <c r="F297" i="16"/>
  <c r="G297" i="16"/>
  <c r="H297" i="16"/>
  <c r="I297" i="16"/>
  <c r="J297" i="16"/>
  <c r="M297" i="16"/>
  <c r="N297" i="16"/>
  <c r="O297" i="16"/>
  <c r="P297" i="16"/>
  <c r="Q297" i="16"/>
  <c r="R297" i="16"/>
  <c r="S297" i="16"/>
  <c r="T297" i="16"/>
  <c r="A298" i="16"/>
  <c r="B298" i="16"/>
  <c r="C298" i="16"/>
  <c r="F298" i="16"/>
  <c r="G298" i="16"/>
  <c r="H298" i="16"/>
  <c r="I298" i="16"/>
  <c r="J298" i="16"/>
  <c r="M298" i="16"/>
  <c r="N298" i="16"/>
  <c r="O298" i="16"/>
  <c r="P298" i="16"/>
  <c r="Q298" i="16"/>
  <c r="R298" i="16"/>
  <c r="S298" i="16"/>
  <c r="T298" i="16"/>
  <c r="A299" i="16"/>
  <c r="B299" i="16"/>
  <c r="C299" i="16"/>
  <c r="F299" i="16"/>
  <c r="G299" i="16"/>
  <c r="H299" i="16"/>
  <c r="I299" i="16"/>
  <c r="J299" i="16"/>
  <c r="M299" i="16"/>
  <c r="N299" i="16"/>
  <c r="O299" i="16"/>
  <c r="P299" i="16"/>
  <c r="Q299" i="16"/>
  <c r="R299" i="16"/>
  <c r="S299" i="16"/>
  <c r="T299" i="16"/>
  <c r="A300" i="16"/>
  <c r="B300" i="16"/>
  <c r="C300" i="16"/>
  <c r="F300" i="16"/>
  <c r="G300" i="16"/>
  <c r="H300" i="16"/>
  <c r="I300" i="16"/>
  <c r="J300" i="16"/>
  <c r="M300" i="16"/>
  <c r="N300" i="16"/>
  <c r="O300" i="16"/>
  <c r="P300" i="16"/>
  <c r="Q300" i="16"/>
  <c r="R300" i="16"/>
  <c r="S300" i="16"/>
  <c r="T300" i="16"/>
  <c r="A301" i="16"/>
  <c r="B301" i="16"/>
  <c r="C301" i="16"/>
  <c r="F301" i="16"/>
  <c r="G301" i="16"/>
  <c r="H301" i="16"/>
  <c r="I301" i="16"/>
  <c r="J301" i="16"/>
  <c r="M301" i="16"/>
  <c r="N301" i="16"/>
  <c r="O301" i="16"/>
  <c r="P301" i="16"/>
  <c r="Q301" i="16"/>
  <c r="R301" i="16"/>
  <c r="S301" i="16"/>
  <c r="T301" i="16"/>
  <c r="A302" i="16"/>
  <c r="B302" i="16"/>
  <c r="C302" i="16"/>
  <c r="F302" i="16"/>
  <c r="G302" i="16"/>
  <c r="H302" i="16"/>
  <c r="I302" i="16"/>
  <c r="J302" i="16"/>
  <c r="M302" i="16"/>
  <c r="N302" i="16"/>
  <c r="O302" i="16"/>
  <c r="P302" i="16"/>
  <c r="Q302" i="16"/>
  <c r="R302" i="16"/>
  <c r="S302" i="16"/>
  <c r="T302" i="16"/>
  <c r="A303" i="16"/>
  <c r="B303" i="16"/>
  <c r="C303" i="16"/>
  <c r="F303" i="16"/>
  <c r="G303" i="16"/>
  <c r="H303" i="16"/>
  <c r="I303" i="16"/>
  <c r="J303" i="16"/>
  <c r="M303" i="16"/>
  <c r="N303" i="16"/>
  <c r="O303" i="16"/>
  <c r="P303" i="16"/>
  <c r="Q303" i="16"/>
  <c r="R303" i="16"/>
  <c r="S303" i="16"/>
  <c r="T303" i="16"/>
  <c r="A304" i="16"/>
  <c r="B304" i="16"/>
  <c r="C304" i="16"/>
  <c r="F304" i="16"/>
  <c r="G304" i="16"/>
  <c r="H304" i="16"/>
  <c r="I304" i="16"/>
  <c r="J304" i="16"/>
  <c r="M304" i="16"/>
  <c r="N304" i="16"/>
  <c r="O304" i="16"/>
  <c r="P304" i="16"/>
  <c r="Q304" i="16"/>
  <c r="R304" i="16"/>
  <c r="S304" i="16"/>
  <c r="T304" i="16"/>
  <c r="A305" i="16"/>
  <c r="B305" i="16"/>
  <c r="C305" i="16"/>
  <c r="F305" i="16"/>
  <c r="G305" i="16"/>
  <c r="H305" i="16"/>
  <c r="I305" i="16"/>
  <c r="J305" i="16"/>
  <c r="M305" i="16"/>
  <c r="N305" i="16"/>
  <c r="O305" i="16"/>
  <c r="P305" i="16"/>
  <c r="Q305" i="16"/>
  <c r="R305" i="16"/>
  <c r="S305" i="16"/>
  <c r="T305" i="16"/>
  <c r="A306" i="16"/>
  <c r="B306" i="16"/>
  <c r="C306" i="16"/>
  <c r="F306" i="16"/>
  <c r="G306" i="16"/>
  <c r="H306" i="16"/>
  <c r="I306" i="16"/>
  <c r="J306" i="16"/>
  <c r="M306" i="16"/>
  <c r="N306" i="16"/>
  <c r="O306" i="16"/>
  <c r="P306" i="16"/>
  <c r="Q306" i="16"/>
  <c r="R306" i="16"/>
  <c r="S306" i="16"/>
  <c r="T306" i="16"/>
  <c r="A307" i="16"/>
  <c r="B307" i="16"/>
  <c r="C307" i="16"/>
  <c r="F307" i="16"/>
  <c r="G307" i="16"/>
  <c r="H307" i="16"/>
  <c r="I307" i="16"/>
  <c r="J307" i="16"/>
  <c r="M307" i="16"/>
  <c r="N307" i="16"/>
  <c r="O307" i="16"/>
  <c r="P307" i="16"/>
  <c r="Q307" i="16"/>
  <c r="R307" i="16"/>
  <c r="S307" i="16"/>
  <c r="T307" i="16"/>
  <c r="A308" i="16"/>
  <c r="B308" i="16"/>
  <c r="C308" i="16"/>
  <c r="F308" i="16"/>
  <c r="G308" i="16"/>
  <c r="H308" i="16"/>
  <c r="I308" i="16"/>
  <c r="J308" i="16"/>
  <c r="M308" i="16"/>
  <c r="N308" i="16"/>
  <c r="O308" i="16"/>
  <c r="P308" i="16"/>
  <c r="Q308" i="16"/>
  <c r="R308" i="16"/>
  <c r="S308" i="16"/>
  <c r="T308" i="16"/>
  <c r="A309" i="16"/>
  <c r="B309" i="16"/>
  <c r="C309" i="16"/>
  <c r="F309" i="16"/>
  <c r="G309" i="16"/>
  <c r="H309" i="16"/>
  <c r="I309" i="16"/>
  <c r="J309" i="16"/>
  <c r="M309" i="16"/>
  <c r="N309" i="16"/>
  <c r="O309" i="16"/>
  <c r="P309" i="16"/>
  <c r="Q309" i="16"/>
  <c r="R309" i="16"/>
  <c r="S309" i="16"/>
  <c r="T309" i="16"/>
  <c r="A310" i="16"/>
  <c r="B310" i="16"/>
  <c r="C310" i="16"/>
  <c r="F310" i="16"/>
  <c r="G310" i="16"/>
  <c r="H310" i="16"/>
  <c r="I310" i="16"/>
  <c r="J310" i="16"/>
  <c r="M310" i="16"/>
  <c r="N310" i="16"/>
  <c r="O310" i="16"/>
  <c r="P310" i="16"/>
  <c r="Q310" i="16"/>
  <c r="R310" i="16"/>
  <c r="S310" i="16"/>
  <c r="T310" i="16"/>
  <c r="A311" i="16"/>
  <c r="B311" i="16"/>
  <c r="C311" i="16"/>
  <c r="F311" i="16"/>
  <c r="G311" i="16"/>
  <c r="H311" i="16"/>
  <c r="I311" i="16"/>
  <c r="J311" i="16"/>
  <c r="M311" i="16"/>
  <c r="N311" i="16"/>
  <c r="O311" i="16"/>
  <c r="P311" i="16"/>
  <c r="Q311" i="16"/>
  <c r="R311" i="16"/>
  <c r="S311" i="16"/>
  <c r="T311" i="16"/>
  <c r="A312" i="16"/>
  <c r="B312" i="16"/>
  <c r="C312" i="16"/>
  <c r="F312" i="16"/>
  <c r="G312" i="16"/>
  <c r="H312" i="16"/>
  <c r="I312" i="16"/>
  <c r="J312" i="16"/>
  <c r="M312" i="16"/>
  <c r="N312" i="16"/>
  <c r="O312" i="16"/>
  <c r="P312" i="16"/>
  <c r="Q312" i="16"/>
  <c r="R312" i="16"/>
  <c r="S312" i="16"/>
  <c r="T312" i="16"/>
  <c r="A313" i="16"/>
  <c r="B313" i="16"/>
  <c r="C313" i="16"/>
  <c r="F313" i="16"/>
  <c r="G313" i="16"/>
  <c r="H313" i="16"/>
  <c r="I313" i="16"/>
  <c r="J313" i="16"/>
  <c r="M313" i="16"/>
  <c r="N313" i="16"/>
  <c r="O313" i="16"/>
  <c r="P313" i="16"/>
  <c r="Q313" i="16"/>
  <c r="R313" i="16"/>
  <c r="S313" i="16"/>
  <c r="T313" i="16"/>
  <c r="A314" i="16"/>
  <c r="B314" i="16"/>
  <c r="C314" i="16"/>
  <c r="F314" i="16"/>
  <c r="G314" i="16"/>
  <c r="H314" i="16"/>
  <c r="I314" i="16"/>
  <c r="J314" i="16"/>
  <c r="M314" i="16"/>
  <c r="N314" i="16"/>
  <c r="O314" i="16"/>
  <c r="P314" i="16"/>
  <c r="Q314" i="16"/>
  <c r="R314" i="16"/>
  <c r="S314" i="16"/>
  <c r="T314" i="16"/>
  <c r="A315" i="16"/>
  <c r="B315" i="16"/>
  <c r="C315" i="16"/>
  <c r="F315" i="16"/>
  <c r="G315" i="16"/>
  <c r="H315" i="16"/>
  <c r="I315" i="16"/>
  <c r="J315" i="16"/>
  <c r="M315" i="16"/>
  <c r="N315" i="16"/>
  <c r="O315" i="16"/>
  <c r="P315" i="16"/>
  <c r="Q315" i="16"/>
  <c r="R315" i="16"/>
  <c r="S315" i="16"/>
  <c r="T315" i="16"/>
  <c r="A316" i="16"/>
  <c r="B316" i="16"/>
  <c r="C316" i="16"/>
  <c r="F316" i="16"/>
  <c r="G316" i="16"/>
  <c r="H316" i="16"/>
  <c r="I316" i="16"/>
  <c r="J316" i="16"/>
  <c r="M316" i="16"/>
  <c r="N316" i="16"/>
  <c r="O316" i="16"/>
  <c r="P316" i="16"/>
  <c r="Q316" i="16"/>
  <c r="R316" i="16"/>
  <c r="S316" i="16"/>
  <c r="T316" i="16"/>
  <c r="A317" i="16"/>
  <c r="B317" i="16"/>
  <c r="C317" i="16"/>
  <c r="F317" i="16"/>
  <c r="G317" i="16"/>
  <c r="H317" i="16"/>
  <c r="I317" i="16"/>
  <c r="J317" i="16"/>
  <c r="M317" i="16"/>
  <c r="N317" i="16"/>
  <c r="O317" i="16"/>
  <c r="P317" i="16"/>
  <c r="Q317" i="16"/>
  <c r="R317" i="16"/>
  <c r="S317" i="16"/>
  <c r="T317" i="16"/>
  <c r="A318" i="16"/>
  <c r="B318" i="16"/>
  <c r="C318" i="16"/>
  <c r="F318" i="16"/>
  <c r="G318" i="16"/>
  <c r="H318" i="16"/>
  <c r="I318" i="16"/>
  <c r="J318" i="16"/>
  <c r="M318" i="16"/>
  <c r="N318" i="16"/>
  <c r="O318" i="16"/>
  <c r="P318" i="16"/>
  <c r="Q318" i="16"/>
  <c r="R318" i="16"/>
  <c r="S318" i="16"/>
  <c r="T318" i="16"/>
  <c r="A319" i="16"/>
  <c r="B319" i="16"/>
  <c r="C319" i="16"/>
  <c r="F319" i="16"/>
  <c r="G319" i="16"/>
  <c r="H319" i="16"/>
  <c r="I319" i="16"/>
  <c r="J319" i="16"/>
  <c r="M319" i="16"/>
  <c r="N319" i="16"/>
  <c r="O319" i="16"/>
  <c r="P319" i="16"/>
  <c r="Q319" i="16"/>
  <c r="R319" i="16"/>
  <c r="S319" i="16"/>
  <c r="T319" i="16"/>
  <c r="A320" i="16"/>
  <c r="B320" i="16"/>
  <c r="C320" i="16"/>
  <c r="F320" i="16"/>
  <c r="G320" i="16"/>
  <c r="H320" i="16"/>
  <c r="I320" i="16"/>
  <c r="J320" i="16"/>
  <c r="M320" i="16"/>
  <c r="N320" i="16"/>
  <c r="O320" i="16"/>
  <c r="P320" i="16"/>
  <c r="Q320" i="16"/>
  <c r="R320" i="16"/>
  <c r="S320" i="16"/>
  <c r="T320" i="16"/>
  <c r="A321" i="16"/>
  <c r="B321" i="16"/>
  <c r="C321" i="16"/>
  <c r="F321" i="16"/>
  <c r="G321" i="16"/>
  <c r="H321" i="16"/>
  <c r="I321" i="16"/>
  <c r="J321" i="16"/>
  <c r="M321" i="16"/>
  <c r="N321" i="16"/>
  <c r="O321" i="16"/>
  <c r="P321" i="16"/>
  <c r="Q321" i="16"/>
  <c r="R321" i="16"/>
  <c r="S321" i="16"/>
  <c r="T321" i="16"/>
  <c r="A322" i="16"/>
  <c r="B322" i="16"/>
  <c r="C322" i="16"/>
  <c r="F322" i="16"/>
  <c r="G322" i="16"/>
  <c r="H322" i="16"/>
  <c r="I322" i="16"/>
  <c r="J322" i="16"/>
  <c r="M322" i="16"/>
  <c r="N322" i="16"/>
  <c r="O322" i="16"/>
  <c r="P322" i="16"/>
  <c r="Q322" i="16"/>
  <c r="R322" i="16"/>
  <c r="S322" i="16"/>
  <c r="T322" i="16"/>
  <c r="A323" i="16"/>
  <c r="B323" i="16"/>
  <c r="C323" i="16"/>
  <c r="F323" i="16"/>
  <c r="G323" i="16"/>
  <c r="H323" i="16"/>
  <c r="I323" i="16"/>
  <c r="J323" i="16"/>
  <c r="M323" i="16"/>
  <c r="N323" i="16"/>
  <c r="O323" i="16"/>
  <c r="P323" i="16"/>
  <c r="Q323" i="16"/>
  <c r="R323" i="16"/>
  <c r="S323" i="16"/>
  <c r="T323" i="16"/>
  <c r="A324" i="16"/>
  <c r="B324" i="16"/>
  <c r="C324" i="16"/>
  <c r="F324" i="16"/>
  <c r="G324" i="16"/>
  <c r="H324" i="16"/>
  <c r="I324" i="16"/>
  <c r="J324" i="16"/>
  <c r="M324" i="16"/>
  <c r="N324" i="16"/>
  <c r="O324" i="16"/>
  <c r="P324" i="16"/>
  <c r="Q324" i="16"/>
  <c r="R324" i="16"/>
  <c r="S324" i="16"/>
  <c r="T324" i="16"/>
  <c r="A325" i="16"/>
  <c r="B325" i="16"/>
  <c r="C325" i="16"/>
  <c r="F325" i="16"/>
  <c r="G325" i="16"/>
  <c r="H325" i="16"/>
  <c r="I325" i="16"/>
  <c r="J325" i="16"/>
  <c r="M325" i="16"/>
  <c r="N325" i="16"/>
  <c r="O325" i="16"/>
  <c r="P325" i="16"/>
  <c r="Q325" i="16"/>
  <c r="R325" i="16"/>
  <c r="S325" i="16"/>
  <c r="T325" i="16"/>
  <c r="A326" i="16"/>
  <c r="B326" i="16"/>
  <c r="C326" i="16"/>
  <c r="F326" i="16"/>
  <c r="G326" i="16"/>
  <c r="H326" i="16"/>
  <c r="I326" i="16"/>
  <c r="J326" i="16"/>
  <c r="M326" i="16"/>
  <c r="N326" i="16"/>
  <c r="O326" i="16"/>
  <c r="P326" i="16"/>
  <c r="Q326" i="16"/>
  <c r="R326" i="16"/>
  <c r="S326" i="16"/>
  <c r="T326" i="16"/>
  <c r="A327" i="16"/>
  <c r="B327" i="16"/>
  <c r="C327" i="16"/>
  <c r="F327" i="16"/>
  <c r="G327" i="16"/>
  <c r="H327" i="16"/>
  <c r="I327" i="16"/>
  <c r="J327" i="16"/>
  <c r="M327" i="16"/>
  <c r="N327" i="16"/>
  <c r="O327" i="16"/>
  <c r="P327" i="16"/>
  <c r="Q327" i="16"/>
  <c r="R327" i="16"/>
  <c r="S327" i="16"/>
  <c r="T327" i="16"/>
  <c r="A328" i="16"/>
  <c r="B328" i="16"/>
  <c r="C328" i="16"/>
  <c r="F328" i="16"/>
  <c r="G328" i="16"/>
  <c r="H328" i="16"/>
  <c r="I328" i="16"/>
  <c r="J328" i="16"/>
  <c r="M328" i="16"/>
  <c r="N328" i="16"/>
  <c r="O328" i="16"/>
  <c r="P328" i="16"/>
  <c r="Q328" i="16"/>
  <c r="R328" i="16"/>
  <c r="S328" i="16"/>
  <c r="T328" i="16"/>
  <c r="A329" i="16"/>
  <c r="B329" i="16"/>
  <c r="C329" i="16"/>
  <c r="F329" i="16"/>
  <c r="G329" i="16"/>
  <c r="H329" i="16"/>
  <c r="I329" i="16"/>
  <c r="J329" i="16"/>
  <c r="M329" i="16"/>
  <c r="N329" i="16"/>
  <c r="O329" i="16"/>
  <c r="P329" i="16"/>
  <c r="Q329" i="16"/>
  <c r="R329" i="16"/>
  <c r="S329" i="16"/>
  <c r="T329" i="16"/>
  <c r="A330" i="16"/>
  <c r="B330" i="16"/>
  <c r="C330" i="16"/>
  <c r="F330" i="16"/>
  <c r="G330" i="16"/>
  <c r="H330" i="16"/>
  <c r="I330" i="16"/>
  <c r="J330" i="16"/>
  <c r="M330" i="16"/>
  <c r="N330" i="16"/>
  <c r="O330" i="16"/>
  <c r="P330" i="16"/>
  <c r="Q330" i="16"/>
  <c r="R330" i="16"/>
  <c r="S330" i="16"/>
  <c r="T330" i="16"/>
  <c r="A331" i="16"/>
  <c r="B331" i="16"/>
  <c r="C331" i="16"/>
  <c r="F331" i="16"/>
  <c r="G331" i="16"/>
  <c r="H331" i="16"/>
  <c r="I331" i="16"/>
  <c r="J331" i="16"/>
  <c r="M331" i="16"/>
  <c r="N331" i="16"/>
  <c r="O331" i="16"/>
  <c r="P331" i="16"/>
  <c r="Q331" i="16"/>
  <c r="R331" i="16"/>
  <c r="S331" i="16"/>
  <c r="T331" i="16"/>
  <c r="A332" i="16"/>
  <c r="B332" i="16"/>
  <c r="C332" i="16"/>
  <c r="F332" i="16"/>
  <c r="G332" i="16"/>
  <c r="H332" i="16"/>
  <c r="I332" i="16"/>
  <c r="J332" i="16"/>
  <c r="M332" i="16"/>
  <c r="N332" i="16"/>
  <c r="O332" i="16"/>
  <c r="P332" i="16"/>
  <c r="Q332" i="16"/>
  <c r="R332" i="16"/>
  <c r="S332" i="16"/>
  <c r="T332" i="16"/>
  <c r="A333" i="16"/>
  <c r="B333" i="16"/>
  <c r="C333" i="16"/>
  <c r="F333" i="16"/>
  <c r="G333" i="16"/>
  <c r="H333" i="16"/>
  <c r="I333" i="16"/>
  <c r="J333" i="16"/>
  <c r="M333" i="16"/>
  <c r="N333" i="16"/>
  <c r="O333" i="16"/>
  <c r="P333" i="16"/>
  <c r="Q333" i="16"/>
  <c r="R333" i="16"/>
  <c r="S333" i="16"/>
  <c r="T333" i="16"/>
  <c r="A334" i="16"/>
  <c r="B334" i="16"/>
  <c r="C334" i="16"/>
  <c r="F334" i="16"/>
  <c r="G334" i="16"/>
  <c r="H334" i="16"/>
  <c r="I334" i="16"/>
  <c r="J334" i="16"/>
  <c r="M334" i="16"/>
  <c r="N334" i="16"/>
  <c r="O334" i="16"/>
  <c r="P334" i="16"/>
  <c r="Q334" i="16"/>
  <c r="R334" i="16"/>
  <c r="S334" i="16"/>
  <c r="T334" i="16"/>
  <c r="A335" i="16"/>
  <c r="B335" i="16"/>
  <c r="C335" i="16"/>
  <c r="F335" i="16"/>
  <c r="G335" i="16"/>
  <c r="H335" i="16"/>
  <c r="I335" i="16"/>
  <c r="J335" i="16"/>
  <c r="M335" i="16"/>
  <c r="N335" i="16"/>
  <c r="O335" i="16"/>
  <c r="P335" i="16"/>
  <c r="Q335" i="16"/>
  <c r="R335" i="16"/>
  <c r="S335" i="16"/>
  <c r="T335" i="16"/>
  <c r="A336" i="16"/>
  <c r="B336" i="16"/>
  <c r="C336" i="16"/>
  <c r="F336" i="16"/>
  <c r="G336" i="16"/>
  <c r="H336" i="16"/>
  <c r="I336" i="16"/>
  <c r="J336" i="16"/>
  <c r="M336" i="16"/>
  <c r="N336" i="16"/>
  <c r="O336" i="16"/>
  <c r="P336" i="16"/>
  <c r="Q336" i="16"/>
  <c r="R336" i="16"/>
  <c r="S336" i="16"/>
  <c r="T336" i="16"/>
  <c r="A337" i="16"/>
  <c r="B337" i="16"/>
  <c r="C337" i="16"/>
  <c r="F337" i="16"/>
  <c r="G337" i="16"/>
  <c r="H337" i="16"/>
  <c r="I337" i="16"/>
  <c r="J337" i="16"/>
  <c r="M337" i="16"/>
  <c r="N337" i="16"/>
  <c r="O337" i="16"/>
  <c r="P337" i="16"/>
  <c r="Q337" i="16"/>
  <c r="R337" i="16"/>
  <c r="S337" i="16"/>
  <c r="T337" i="16"/>
  <c r="A338" i="16"/>
  <c r="B338" i="16"/>
  <c r="C338" i="16"/>
  <c r="F338" i="16"/>
  <c r="G338" i="16"/>
  <c r="H338" i="16"/>
  <c r="I338" i="16"/>
  <c r="J338" i="16"/>
  <c r="M338" i="16"/>
  <c r="N338" i="16"/>
  <c r="O338" i="16"/>
  <c r="P338" i="16"/>
  <c r="Q338" i="16"/>
  <c r="R338" i="16"/>
  <c r="S338" i="16"/>
  <c r="T338" i="16"/>
  <c r="A339" i="16"/>
  <c r="B339" i="16"/>
  <c r="C339" i="16"/>
  <c r="F339" i="16"/>
  <c r="G339" i="16"/>
  <c r="H339" i="16"/>
  <c r="I339" i="16"/>
  <c r="J339" i="16"/>
  <c r="M339" i="16"/>
  <c r="N339" i="16"/>
  <c r="O339" i="16"/>
  <c r="P339" i="16"/>
  <c r="Q339" i="16"/>
  <c r="R339" i="16"/>
  <c r="S339" i="16"/>
  <c r="T339" i="16"/>
  <c r="A340" i="16"/>
  <c r="B340" i="16"/>
  <c r="C340" i="16"/>
  <c r="F340" i="16"/>
  <c r="G340" i="16"/>
  <c r="H340" i="16"/>
  <c r="I340" i="16"/>
  <c r="J340" i="16"/>
  <c r="M340" i="16"/>
  <c r="N340" i="16"/>
  <c r="O340" i="16"/>
  <c r="P340" i="16"/>
  <c r="Q340" i="16"/>
  <c r="R340" i="16"/>
  <c r="S340" i="16"/>
  <c r="T340" i="16"/>
  <c r="A341" i="16"/>
  <c r="B341" i="16"/>
  <c r="C341" i="16"/>
  <c r="F341" i="16"/>
  <c r="G341" i="16"/>
  <c r="H341" i="16"/>
  <c r="I341" i="16"/>
  <c r="J341" i="16"/>
  <c r="M341" i="16"/>
  <c r="N341" i="16"/>
  <c r="O341" i="16"/>
  <c r="P341" i="16"/>
  <c r="Q341" i="16"/>
  <c r="R341" i="16"/>
  <c r="S341" i="16"/>
  <c r="T341" i="16"/>
  <c r="A342" i="16"/>
  <c r="B342" i="16"/>
  <c r="C342" i="16"/>
  <c r="F342" i="16"/>
  <c r="G342" i="16"/>
  <c r="H342" i="16"/>
  <c r="I342" i="16"/>
  <c r="J342" i="16"/>
  <c r="M342" i="16"/>
  <c r="N342" i="16"/>
  <c r="O342" i="16"/>
  <c r="P342" i="16"/>
  <c r="Q342" i="16"/>
  <c r="R342" i="16"/>
  <c r="S342" i="16"/>
  <c r="T342" i="16"/>
  <c r="A343" i="16"/>
  <c r="B343" i="16"/>
  <c r="C343" i="16"/>
  <c r="F343" i="16"/>
  <c r="G343" i="16"/>
  <c r="H343" i="16"/>
  <c r="I343" i="16"/>
  <c r="J343" i="16"/>
  <c r="M343" i="16"/>
  <c r="N343" i="16"/>
  <c r="O343" i="16"/>
  <c r="P343" i="16"/>
  <c r="Q343" i="16"/>
  <c r="R343" i="16"/>
  <c r="S343" i="16"/>
  <c r="T343" i="16"/>
  <c r="A344" i="16"/>
  <c r="B344" i="16"/>
  <c r="C344" i="16"/>
  <c r="F344" i="16"/>
  <c r="G344" i="16"/>
  <c r="H344" i="16"/>
  <c r="I344" i="16"/>
  <c r="J344" i="16"/>
  <c r="M344" i="16"/>
  <c r="N344" i="16"/>
  <c r="O344" i="16"/>
  <c r="P344" i="16"/>
  <c r="Q344" i="16"/>
  <c r="R344" i="16"/>
  <c r="S344" i="16"/>
  <c r="T344" i="16"/>
  <c r="A345" i="16"/>
  <c r="B345" i="16"/>
  <c r="C345" i="16"/>
  <c r="F345" i="16"/>
  <c r="G345" i="16"/>
  <c r="H345" i="16"/>
  <c r="I345" i="16"/>
  <c r="J345" i="16"/>
  <c r="M345" i="16"/>
  <c r="N345" i="16"/>
  <c r="O345" i="16"/>
  <c r="P345" i="16"/>
  <c r="Q345" i="16"/>
  <c r="R345" i="16"/>
  <c r="S345" i="16"/>
  <c r="T345" i="16"/>
  <c r="A346" i="16"/>
  <c r="B346" i="16"/>
  <c r="C346" i="16"/>
  <c r="F346" i="16"/>
  <c r="G346" i="16"/>
  <c r="H346" i="16"/>
  <c r="I346" i="16"/>
  <c r="J346" i="16"/>
  <c r="M346" i="16"/>
  <c r="N346" i="16"/>
  <c r="O346" i="16"/>
  <c r="P346" i="16"/>
  <c r="Q346" i="16"/>
  <c r="R346" i="16"/>
  <c r="S346" i="16"/>
  <c r="T346" i="16"/>
  <c r="A347" i="16"/>
  <c r="B347" i="16"/>
  <c r="C347" i="16"/>
  <c r="F347" i="16"/>
  <c r="G347" i="16"/>
  <c r="H347" i="16"/>
  <c r="I347" i="16"/>
  <c r="J347" i="16"/>
  <c r="M347" i="16"/>
  <c r="N347" i="16"/>
  <c r="O347" i="16"/>
  <c r="P347" i="16"/>
  <c r="Q347" i="16"/>
  <c r="R347" i="16"/>
  <c r="S347" i="16"/>
  <c r="T347" i="16"/>
  <c r="A348" i="16"/>
  <c r="B348" i="16"/>
  <c r="C348" i="16"/>
  <c r="F348" i="16"/>
  <c r="G348" i="16"/>
  <c r="H348" i="16"/>
  <c r="I348" i="16"/>
  <c r="J348" i="16"/>
  <c r="M348" i="16"/>
  <c r="N348" i="16"/>
  <c r="O348" i="16"/>
  <c r="P348" i="16"/>
  <c r="Q348" i="16"/>
  <c r="R348" i="16"/>
  <c r="S348" i="16"/>
  <c r="T348" i="16"/>
  <c r="A349" i="16"/>
  <c r="B349" i="16"/>
  <c r="C349" i="16"/>
  <c r="F349" i="16"/>
  <c r="G349" i="16"/>
  <c r="H349" i="16"/>
  <c r="I349" i="16"/>
  <c r="J349" i="16"/>
  <c r="M349" i="16"/>
  <c r="N349" i="16"/>
  <c r="O349" i="16"/>
  <c r="P349" i="16"/>
  <c r="Q349" i="16"/>
  <c r="R349" i="16"/>
  <c r="S349" i="16"/>
  <c r="T349" i="16"/>
  <c r="A350" i="16"/>
  <c r="B350" i="16"/>
  <c r="C350" i="16"/>
  <c r="F350" i="16"/>
  <c r="G350" i="16"/>
  <c r="H350" i="16"/>
  <c r="I350" i="16"/>
  <c r="J350" i="16"/>
  <c r="M350" i="16"/>
  <c r="N350" i="16"/>
  <c r="O350" i="16"/>
  <c r="P350" i="16"/>
  <c r="Q350" i="16"/>
  <c r="R350" i="16"/>
  <c r="S350" i="16"/>
  <c r="T350" i="16"/>
  <c r="A351" i="16"/>
  <c r="B351" i="16"/>
  <c r="C351" i="16"/>
  <c r="F351" i="16"/>
  <c r="G351" i="16"/>
  <c r="H351" i="16"/>
  <c r="I351" i="16"/>
  <c r="J351" i="16"/>
  <c r="M351" i="16"/>
  <c r="N351" i="16"/>
  <c r="O351" i="16"/>
  <c r="P351" i="16"/>
  <c r="Q351" i="16"/>
  <c r="R351" i="16"/>
  <c r="S351" i="16"/>
  <c r="T351" i="16"/>
  <c r="A352" i="16"/>
  <c r="B352" i="16"/>
  <c r="C352" i="16"/>
  <c r="F352" i="16"/>
  <c r="G352" i="16"/>
  <c r="H352" i="16"/>
  <c r="I352" i="16"/>
  <c r="J352" i="16"/>
  <c r="M352" i="16"/>
  <c r="N352" i="16"/>
  <c r="O352" i="16"/>
  <c r="P352" i="16"/>
  <c r="Q352" i="16"/>
  <c r="R352" i="16"/>
  <c r="S352" i="16"/>
  <c r="T352" i="16"/>
  <c r="A353" i="16"/>
  <c r="B353" i="16"/>
  <c r="C353" i="16"/>
  <c r="F353" i="16"/>
  <c r="G353" i="16"/>
  <c r="H353" i="16"/>
  <c r="I353" i="16"/>
  <c r="J353" i="16"/>
  <c r="M353" i="16"/>
  <c r="N353" i="16"/>
  <c r="O353" i="16"/>
  <c r="P353" i="16"/>
  <c r="Q353" i="16"/>
  <c r="R353" i="16"/>
  <c r="S353" i="16"/>
  <c r="T353" i="16"/>
  <c r="A354" i="16"/>
  <c r="B354" i="16"/>
  <c r="C354" i="16"/>
  <c r="F354" i="16"/>
  <c r="G354" i="16"/>
  <c r="H354" i="16"/>
  <c r="I354" i="16"/>
  <c r="J354" i="16"/>
  <c r="M354" i="16"/>
  <c r="N354" i="16"/>
  <c r="O354" i="16"/>
  <c r="P354" i="16"/>
  <c r="Q354" i="16"/>
  <c r="R354" i="16"/>
  <c r="S354" i="16"/>
  <c r="T354" i="16"/>
  <c r="A355" i="16"/>
  <c r="B355" i="16"/>
  <c r="C355" i="16"/>
  <c r="F355" i="16"/>
  <c r="G355" i="16"/>
  <c r="H355" i="16"/>
  <c r="I355" i="16"/>
  <c r="J355" i="16"/>
  <c r="M355" i="16"/>
  <c r="N355" i="16"/>
  <c r="O355" i="16"/>
  <c r="P355" i="16"/>
  <c r="Q355" i="16"/>
  <c r="R355" i="16"/>
  <c r="S355" i="16"/>
  <c r="T355" i="16"/>
  <c r="A356" i="16"/>
  <c r="B356" i="16"/>
  <c r="C356" i="16"/>
  <c r="F356" i="16"/>
  <c r="G356" i="16"/>
  <c r="H356" i="16"/>
  <c r="I356" i="16"/>
  <c r="J356" i="16"/>
  <c r="M356" i="16"/>
  <c r="N356" i="16"/>
  <c r="O356" i="16"/>
  <c r="P356" i="16"/>
  <c r="Q356" i="16"/>
  <c r="R356" i="16"/>
  <c r="S356" i="16"/>
  <c r="T356" i="16"/>
  <c r="A357" i="16"/>
  <c r="B357" i="16"/>
  <c r="C357" i="16"/>
  <c r="F357" i="16"/>
  <c r="G357" i="16"/>
  <c r="H357" i="16"/>
  <c r="I357" i="16"/>
  <c r="J357" i="16"/>
  <c r="M357" i="16"/>
  <c r="N357" i="16"/>
  <c r="O357" i="16"/>
  <c r="P357" i="16"/>
  <c r="Q357" i="16"/>
  <c r="R357" i="16"/>
  <c r="S357" i="16"/>
  <c r="T357" i="16"/>
  <c r="A358" i="16"/>
  <c r="B358" i="16"/>
  <c r="C358" i="16"/>
  <c r="F358" i="16"/>
  <c r="G358" i="16"/>
  <c r="H358" i="16"/>
  <c r="I358" i="16"/>
  <c r="J358" i="16"/>
  <c r="M358" i="16"/>
  <c r="N358" i="16"/>
  <c r="O358" i="16"/>
  <c r="P358" i="16"/>
  <c r="Q358" i="16"/>
  <c r="R358" i="16"/>
  <c r="S358" i="16"/>
  <c r="T358" i="16"/>
  <c r="A359" i="16"/>
  <c r="B359" i="16"/>
  <c r="C359" i="16"/>
  <c r="F359" i="16"/>
  <c r="G359" i="16"/>
  <c r="H359" i="16"/>
  <c r="I359" i="16"/>
  <c r="J359" i="16"/>
  <c r="M359" i="16"/>
  <c r="N359" i="16"/>
  <c r="O359" i="16"/>
  <c r="P359" i="16"/>
  <c r="Q359" i="16"/>
  <c r="R359" i="16"/>
  <c r="S359" i="16"/>
  <c r="T359" i="16"/>
  <c r="A360" i="16"/>
  <c r="B360" i="16"/>
  <c r="C360" i="16"/>
  <c r="F360" i="16"/>
  <c r="G360" i="16"/>
  <c r="H360" i="16"/>
  <c r="I360" i="16"/>
  <c r="J360" i="16"/>
  <c r="M360" i="16"/>
  <c r="N360" i="16"/>
  <c r="O360" i="16"/>
  <c r="P360" i="16"/>
  <c r="Q360" i="16"/>
  <c r="R360" i="16"/>
  <c r="S360" i="16"/>
  <c r="T360" i="16"/>
  <c r="A361" i="16"/>
  <c r="B361" i="16"/>
  <c r="C361" i="16"/>
  <c r="F361" i="16"/>
  <c r="G361" i="16"/>
  <c r="H361" i="16"/>
  <c r="I361" i="16"/>
  <c r="J361" i="16"/>
  <c r="M361" i="16"/>
  <c r="N361" i="16"/>
  <c r="O361" i="16"/>
  <c r="P361" i="16"/>
  <c r="Q361" i="16"/>
  <c r="R361" i="16"/>
  <c r="S361" i="16"/>
  <c r="T361" i="16"/>
  <c r="A362" i="16"/>
  <c r="B362" i="16"/>
  <c r="C362" i="16"/>
  <c r="F362" i="16"/>
  <c r="G362" i="16"/>
  <c r="H362" i="16"/>
  <c r="I362" i="16"/>
  <c r="J362" i="16"/>
  <c r="M362" i="16"/>
  <c r="N362" i="16"/>
  <c r="O362" i="16"/>
  <c r="P362" i="16"/>
  <c r="Q362" i="16"/>
  <c r="R362" i="16"/>
  <c r="S362" i="16"/>
  <c r="T362" i="16"/>
  <c r="A363" i="16"/>
  <c r="B363" i="16"/>
  <c r="C363" i="16"/>
  <c r="F363" i="16"/>
  <c r="G363" i="16"/>
  <c r="H363" i="16"/>
  <c r="I363" i="16"/>
  <c r="J363" i="16"/>
  <c r="M363" i="16"/>
  <c r="N363" i="16"/>
  <c r="O363" i="16"/>
  <c r="P363" i="16"/>
  <c r="Q363" i="16"/>
  <c r="R363" i="16"/>
  <c r="S363" i="16"/>
  <c r="T363" i="16"/>
  <c r="A364" i="16"/>
  <c r="B364" i="16"/>
  <c r="C364" i="16"/>
  <c r="F364" i="16"/>
  <c r="G364" i="16"/>
  <c r="H364" i="16"/>
  <c r="I364" i="16"/>
  <c r="J364" i="16"/>
  <c r="M364" i="16"/>
  <c r="N364" i="16"/>
  <c r="O364" i="16"/>
  <c r="P364" i="16"/>
  <c r="Q364" i="16"/>
  <c r="R364" i="16"/>
  <c r="S364" i="16"/>
  <c r="T364" i="16"/>
  <c r="A365" i="16"/>
  <c r="B365" i="16"/>
  <c r="C365" i="16"/>
  <c r="F365" i="16"/>
  <c r="G365" i="16"/>
  <c r="H365" i="16"/>
  <c r="I365" i="16"/>
  <c r="J365" i="16"/>
  <c r="M365" i="16"/>
  <c r="N365" i="16"/>
  <c r="O365" i="16"/>
  <c r="P365" i="16"/>
  <c r="Q365" i="16"/>
  <c r="R365" i="16"/>
  <c r="S365" i="16"/>
  <c r="T365" i="16"/>
  <c r="A366" i="16"/>
  <c r="B366" i="16"/>
  <c r="C366" i="16"/>
  <c r="F366" i="16"/>
  <c r="G366" i="16"/>
  <c r="H366" i="16"/>
  <c r="I366" i="16"/>
  <c r="J366" i="16"/>
  <c r="M366" i="16"/>
  <c r="N366" i="16"/>
  <c r="O366" i="16"/>
  <c r="P366" i="16"/>
  <c r="Q366" i="16"/>
  <c r="R366" i="16"/>
  <c r="S366" i="16"/>
  <c r="T366" i="16"/>
  <c r="A367" i="16"/>
  <c r="B367" i="16"/>
  <c r="C367" i="16"/>
  <c r="F367" i="16"/>
  <c r="G367" i="16"/>
  <c r="H367" i="16"/>
  <c r="I367" i="16"/>
  <c r="J367" i="16"/>
  <c r="M367" i="16"/>
  <c r="N367" i="16"/>
  <c r="O367" i="16"/>
  <c r="P367" i="16"/>
  <c r="Q367" i="16"/>
  <c r="R367" i="16"/>
  <c r="S367" i="16"/>
  <c r="T367" i="16"/>
  <c r="A368" i="16"/>
  <c r="B368" i="16"/>
  <c r="C368" i="16"/>
  <c r="F368" i="16"/>
  <c r="G368" i="16"/>
  <c r="H368" i="16"/>
  <c r="I368" i="16"/>
  <c r="J368" i="16"/>
  <c r="M368" i="16"/>
  <c r="N368" i="16"/>
  <c r="O368" i="16"/>
  <c r="P368" i="16"/>
  <c r="Q368" i="16"/>
  <c r="R368" i="16"/>
  <c r="S368" i="16"/>
  <c r="T368" i="16"/>
  <c r="A369" i="16"/>
  <c r="B369" i="16"/>
  <c r="C369" i="16"/>
  <c r="F369" i="16"/>
  <c r="G369" i="16"/>
  <c r="H369" i="16"/>
  <c r="I369" i="16"/>
  <c r="J369" i="16"/>
  <c r="M369" i="16"/>
  <c r="N369" i="16"/>
  <c r="O369" i="16"/>
  <c r="P369" i="16"/>
  <c r="Q369" i="16"/>
  <c r="R369" i="16"/>
  <c r="S369" i="16"/>
  <c r="T369" i="16"/>
  <c r="A370" i="16"/>
  <c r="B370" i="16"/>
  <c r="C370" i="16"/>
  <c r="F370" i="16"/>
  <c r="G370" i="16"/>
  <c r="H370" i="16"/>
  <c r="I370" i="16"/>
  <c r="J370" i="16"/>
  <c r="M370" i="16"/>
  <c r="N370" i="16"/>
  <c r="O370" i="16"/>
  <c r="P370" i="16"/>
  <c r="Q370" i="16"/>
  <c r="R370" i="16"/>
  <c r="S370" i="16"/>
  <c r="T370" i="16"/>
  <c r="A371" i="16"/>
  <c r="B371" i="16"/>
  <c r="C371" i="16"/>
  <c r="F371" i="16"/>
  <c r="G371" i="16"/>
  <c r="H371" i="16"/>
  <c r="I371" i="16"/>
  <c r="J371" i="16"/>
  <c r="M371" i="16"/>
  <c r="N371" i="16"/>
  <c r="O371" i="16"/>
  <c r="P371" i="16"/>
  <c r="Q371" i="16"/>
  <c r="R371" i="16"/>
  <c r="S371" i="16"/>
  <c r="T371" i="16"/>
  <c r="A372" i="16"/>
  <c r="B372" i="16"/>
  <c r="C372" i="16"/>
  <c r="F372" i="16"/>
  <c r="G372" i="16"/>
  <c r="H372" i="16"/>
  <c r="I372" i="16"/>
  <c r="J372" i="16"/>
  <c r="M372" i="16"/>
  <c r="N372" i="16"/>
  <c r="O372" i="16"/>
  <c r="P372" i="16"/>
  <c r="Q372" i="16"/>
  <c r="R372" i="16"/>
  <c r="S372" i="16"/>
  <c r="T372" i="16"/>
  <c r="A373" i="16"/>
  <c r="B373" i="16"/>
  <c r="C373" i="16"/>
  <c r="F373" i="16"/>
  <c r="G373" i="16"/>
  <c r="H373" i="16"/>
  <c r="I373" i="16"/>
  <c r="J373" i="16"/>
  <c r="M373" i="16"/>
  <c r="N373" i="16"/>
  <c r="O373" i="16"/>
  <c r="P373" i="16"/>
  <c r="Q373" i="16"/>
  <c r="R373" i="16"/>
  <c r="S373" i="16"/>
  <c r="T373" i="16"/>
  <c r="A374" i="16"/>
  <c r="B374" i="16"/>
  <c r="C374" i="16"/>
  <c r="F374" i="16"/>
  <c r="G374" i="16"/>
  <c r="H374" i="16"/>
  <c r="I374" i="16"/>
  <c r="J374" i="16"/>
  <c r="M374" i="16"/>
  <c r="N374" i="16"/>
  <c r="O374" i="16"/>
  <c r="P374" i="16"/>
  <c r="Q374" i="16"/>
  <c r="R374" i="16"/>
  <c r="S374" i="16"/>
  <c r="T374" i="16"/>
  <c r="A375" i="16"/>
  <c r="B375" i="16"/>
  <c r="C375" i="16"/>
  <c r="F375" i="16"/>
  <c r="G375" i="16"/>
  <c r="H375" i="16"/>
  <c r="I375" i="16"/>
  <c r="J375" i="16"/>
  <c r="M375" i="16"/>
  <c r="N375" i="16"/>
  <c r="O375" i="16"/>
  <c r="P375" i="16"/>
  <c r="Q375" i="16"/>
  <c r="R375" i="16"/>
  <c r="S375" i="16"/>
  <c r="T375" i="16"/>
  <c r="A376" i="16"/>
  <c r="B376" i="16"/>
  <c r="C376" i="16"/>
  <c r="F376" i="16"/>
  <c r="G376" i="16"/>
  <c r="H376" i="16"/>
  <c r="I376" i="16"/>
  <c r="J376" i="16"/>
  <c r="M376" i="16"/>
  <c r="N376" i="16"/>
  <c r="O376" i="16"/>
  <c r="P376" i="16"/>
  <c r="Q376" i="16"/>
  <c r="R376" i="16"/>
  <c r="S376" i="16"/>
  <c r="T376" i="16"/>
  <c r="A377" i="16"/>
  <c r="B377" i="16"/>
  <c r="C377" i="16"/>
  <c r="F377" i="16"/>
  <c r="G377" i="16"/>
  <c r="H377" i="16"/>
  <c r="I377" i="16"/>
  <c r="J377" i="16"/>
  <c r="M377" i="16"/>
  <c r="N377" i="16"/>
  <c r="O377" i="16"/>
  <c r="P377" i="16"/>
  <c r="Q377" i="16"/>
  <c r="R377" i="16"/>
  <c r="S377" i="16"/>
  <c r="T377" i="16"/>
  <c r="A378" i="16"/>
  <c r="B378" i="16"/>
  <c r="C378" i="16"/>
  <c r="F378" i="16"/>
  <c r="G378" i="16"/>
  <c r="H378" i="16"/>
  <c r="I378" i="16"/>
  <c r="J378" i="16"/>
  <c r="M378" i="16"/>
  <c r="N378" i="16"/>
  <c r="O378" i="16"/>
  <c r="P378" i="16"/>
  <c r="Q378" i="16"/>
  <c r="R378" i="16"/>
  <c r="S378" i="16"/>
  <c r="T378" i="16"/>
  <c r="A379" i="16"/>
  <c r="B379" i="16"/>
  <c r="C379" i="16"/>
  <c r="F379" i="16"/>
  <c r="G379" i="16"/>
  <c r="H379" i="16"/>
  <c r="I379" i="16"/>
  <c r="J379" i="16"/>
  <c r="M379" i="16"/>
  <c r="N379" i="16"/>
  <c r="O379" i="16"/>
  <c r="P379" i="16"/>
  <c r="Q379" i="16"/>
  <c r="R379" i="16"/>
  <c r="S379" i="16"/>
  <c r="T379" i="16"/>
  <c r="A380" i="16"/>
  <c r="B380" i="16"/>
  <c r="C380" i="16"/>
  <c r="F380" i="16"/>
  <c r="G380" i="16"/>
  <c r="H380" i="16"/>
  <c r="I380" i="16"/>
  <c r="J380" i="16"/>
  <c r="M380" i="16"/>
  <c r="N380" i="16"/>
  <c r="O380" i="16"/>
  <c r="P380" i="16"/>
  <c r="Q380" i="16"/>
  <c r="R380" i="16"/>
  <c r="S380" i="16"/>
  <c r="T380" i="16"/>
  <c r="A381" i="16"/>
  <c r="B381" i="16"/>
  <c r="C381" i="16"/>
  <c r="F381" i="16"/>
  <c r="G381" i="16"/>
  <c r="H381" i="16"/>
  <c r="I381" i="16"/>
  <c r="J381" i="16"/>
  <c r="M381" i="16"/>
  <c r="N381" i="16"/>
  <c r="O381" i="16"/>
  <c r="P381" i="16"/>
  <c r="Q381" i="16"/>
  <c r="R381" i="16"/>
  <c r="S381" i="16"/>
  <c r="T381" i="16"/>
  <c r="A382" i="16"/>
  <c r="B382" i="16"/>
  <c r="C382" i="16"/>
  <c r="F382" i="16"/>
  <c r="G382" i="16"/>
  <c r="H382" i="16"/>
  <c r="I382" i="16"/>
  <c r="J382" i="16"/>
  <c r="M382" i="16"/>
  <c r="N382" i="16"/>
  <c r="O382" i="16"/>
  <c r="P382" i="16"/>
  <c r="Q382" i="16"/>
  <c r="R382" i="16"/>
  <c r="S382" i="16"/>
  <c r="T382" i="16"/>
  <c r="A383" i="16"/>
  <c r="B383" i="16"/>
  <c r="C383" i="16"/>
  <c r="F383" i="16"/>
  <c r="G383" i="16"/>
  <c r="H383" i="16"/>
  <c r="I383" i="16"/>
  <c r="J383" i="16"/>
  <c r="M383" i="16"/>
  <c r="N383" i="16"/>
  <c r="O383" i="16"/>
  <c r="P383" i="16"/>
  <c r="Q383" i="16"/>
  <c r="R383" i="16"/>
  <c r="S383" i="16"/>
  <c r="T383" i="16"/>
  <c r="A384" i="16"/>
  <c r="B384" i="16"/>
  <c r="C384" i="16"/>
  <c r="F384" i="16"/>
  <c r="G384" i="16"/>
  <c r="H384" i="16"/>
  <c r="I384" i="16"/>
  <c r="J384" i="16"/>
  <c r="M384" i="16"/>
  <c r="N384" i="16"/>
  <c r="O384" i="16"/>
  <c r="P384" i="16"/>
  <c r="Q384" i="16"/>
  <c r="R384" i="16"/>
  <c r="S384" i="16"/>
  <c r="T384" i="16"/>
  <c r="A385" i="16"/>
  <c r="B385" i="16"/>
  <c r="C385" i="16"/>
  <c r="F385" i="16"/>
  <c r="G385" i="16"/>
  <c r="H385" i="16"/>
  <c r="I385" i="16"/>
  <c r="J385" i="16"/>
  <c r="M385" i="16"/>
  <c r="N385" i="16"/>
  <c r="O385" i="16"/>
  <c r="P385" i="16"/>
  <c r="Q385" i="16"/>
  <c r="R385" i="16"/>
  <c r="S385" i="16"/>
  <c r="T385" i="16"/>
  <c r="A386" i="16"/>
  <c r="B386" i="16"/>
  <c r="C386" i="16"/>
  <c r="F386" i="16"/>
  <c r="G386" i="16"/>
  <c r="H386" i="16"/>
  <c r="I386" i="16"/>
  <c r="J386" i="16"/>
  <c r="M386" i="16"/>
  <c r="N386" i="16"/>
  <c r="O386" i="16"/>
  <c r="P386" i="16"/>
  <c r="Q386" i="16"/>
  <c r="R386" i="16"/>
  <c r="S386" i="16"/>
  <c r="T386" i="16"/>
  <c r="A387" i="16"/>
  <c r="B387" i="16"/>
  <c r="C387" i="16"/>
  <c r="F387" i="16"/>
  <c r="G387" i="16"/>
  <c r="H387" i="16"/>
  <c r="I387" i="16"/>
  <c r="J387" i="16"/>
  <c r="M387" i="16"/>
  <c r="N387" i="16"/>
  <c r="O387" i="16"/>
  <c r="P387" i="16"/>
  <c r="Q387" i="16"/>
  <c r="R387" i="16"/>
  <c r="S387" i="16"/>
  <c r="T387" i="16"/>
  <c r="A388" i="16"/>
  <c r="B388" i="16"/>
  <c r="C388" i="16"/>
  <c r="F388" i="16"/>
  <c r="G388" i="16"/>
  <c r="H388" i="16"/>
  <c r="I388" i="16"/>
  <c r="J388" i="16"/>
  <c r="M388" i="16"/>
  <c r="N388" i="16"/>
  <c r="O388" i="16"/>
  <c r="P388" i="16"/>
  <c r="Q388" i="16"/>
  <c r="R388" i="16"/>
  <c r="S388" i="16"/>
  <c r="T388" i="16"/>
  <c r="A389" i="16"/>
  <c r="B389" i="16"/>
  <c r="C389" i="16"/>
  <c r="F389" i="16"/>
  <c r="G389" i="16"/>
  <c r="H389" i="16"/>
  <c r="I389" i="16"/>
  <c r="J389" i="16"/>
  <c r="M389" i="16"/>
  <c r="N389" i="16"/>
  <c r="O389" i="16"/>
  <c r="P389" i="16"/>
  <c r="Q389" i="16"/>
  <c r="R389" i="16"/>
  <c r="S389" i="16"/>
  <c r="T389" i="16"/>
  <c r="A390" i="16"/>
  <c r="B390" i="16"/>
  <c r="C390" i="16"/>
  <c r="F390" i="16"/>
  <c r="G390" i="16"/>
  <c r="H390" i="16"/>
  <c r="I390" i="16"/>
  <c r="J390" i="16"/>
  <c r="M390" i="16"/>
  <c r="N390" i="16"/>
  <c r="O390" i="16"/>
  <c r="P390" i="16"/>
  <c r="Q390" i="16"/>
  <c r="R390" i="16"/>
  <c r="S390" i="16"/>
  <c r="T390" i="16"/>
  <c r="A391" i="16"/>
  <c r="B391" i="16"/>
  <c r="C391" i="16"/>
  <c r="F391" i="16"/>
  <c r="G391" i="16"/>
  <c r="H391" i="16"/>
  <c r="I391" i="16"/>
  <c r="J391" i="16"/>
  <c r="M391" i="16"/>
  <c r="N391" i="16"/>
  <c r="O391" i="16"/>
  <c r="P391" i="16"/>
  <c r="Q391" i="16"/>
  <c r="R391" i="16"/>
  <c r="S391" i="16"/>
  <c r="T391" i="16"/>
  <c r="A392" i="16"/>
  <c r="B392" i="16"/>
  <c r="C392" i="16"/>
  <c r="F392" i="16"/>
  <c r="G392" i="16"/>
  <c r="H392" i="16"/>
  <c r="I392" i="16"/>
  <c r="J392" i="16"/>
  <c r="M392" i="16"/>
  <c r="N392" i="16"/>
  <c r="O392" i="16"/>
  <c r="P392" i="16"/>
  <c r="Q392" i="16"/>
  <c r="R392" i="16"/>
  <c r="S392" i="16"/>
  <c r="T392" i="16"/>
  <c r="A393" i="16"/>
  <c r="B393" i="16"/>
  <c r="C393" i="16"/>
  <c r="F393" i="16"/>
  <c r="G393" i="16"/>
  <c r="H393" i="16"/>
  <c r="I393" i="16"/>
  <c r="J393" i="16"/>
  <c r="M393" i="16"/>
  <c r="N393" i="16"/>
  <c r="O393" i="16"/>
  <c r="P393" i="16"/>
  <c r="Q393" i="16"/>
  <c r="R393" i="16"/>
  <c r="S393" i="16"/>
  <c r="T393" i="16"/>
  <c r="A394" i="16"/>
  <c r="B394" i="16"/>
  <c r="C394" i="16"/>
  <c r="F394" i="16"/>
  <c r="G394" i="16"/>
  <c r="H394" i="16"/>
  <c r="I394" i="16"/>
  <c r="J394" i="16"/>
  <c r="M394" i="16"/>
  <c r="N394" i="16"/>
  <c r="O394" i="16"/>
  <c r="P394" i="16"/>
  <c r="Q394" i="16"/>
  <c r="R394" i="16"/>
  <c r="S394" i="16"/>
  <c r="T394" i="16"/>
  <c r="A395" i="16"/>
  <c r="B395" i="16"/>
  <c r="C395" i="16"/>
  <c r="F395" i="16"/>
  <c r="G395" i="16"/>
  <c r="H395" i="16"/>
  <c r="I395" i="16"/>
  <c r="J395" i="16"/>
  <c r="M395" i="16"/>
  <c r="N395" i="16"/>
  <c r="O395" i="16"/>
  <c r="P395" i="16"/>
  <c r="Q395" i="16"/>
  <c r="R395" i="16"/>
  <c r="S395" i="16"/>
  <c r="T395" i="16"/>
  <c r="A396" i="16"/>
  <c r="B396" i="16"/>
  <c r="C396" i="16"/>
  <c r="F396" i="16"/>
  <c r="G396" i="16"/>
  <c r="H396" i="16"/>
  <c r="I396" i="16"/>
  <c r="J396" i="16"/>
  <c r="M396" i="16"/>
  <c r="N396" i="16"/>
  <c r="O396" i="16"/>
  <c r="P396" i="16"/>
  <c r="Q396" i="16"/>
  <c r="R396" i="16"/>
  <c r="S396" i="16"/>
  <c r="T396" i="16"/>
  <c r="A397" i="16"/>
  <c r="B397" i="16"/>
  <c r="C397" i="16"/>
  <c r="F397" i="16"/>
  <c r="G397" i="16"/>
  <c r="H397" i="16"/>
  <c r="I397" i="16"/>
  <c r="J397" i="16"/>
  <c r="M397" i="16"/>
  <c r="N397" i="16"/>
  <c r="O397" i="16"/>
  <c r="P397" i="16"/>
  <c r="Q397" i="16"/>
  <c r="R397" i="16"/>
  <c r="S397" i="16"/>
  <c r="T397" i="16"/>
  <c r="A398" i="16"/>
  <c r="B398" i="16"/>
  <c r="C398" i="16"/>
  <c r="F398" i="16"/>
  <c r="G398" i="16"/>
  <c r="H398" i="16"/>
  <c r="I398" i="16"/>
  <c r="J398" i="16"/>
  <c r="M398" i="16"/>
  <c r="N398" i="16"/>
  <c r="O398" i="16"/>
  <c r="P398" i="16"/>
  <c r="Q398" i="16"/>
  <c r="R398" i="16"/>
  <c r="S398" i="16"/>
  <c r="T398" i="16"/>
  <c r="A399" i="16"/>
  <c r="B399" i="16"/>
  <c r="C399" i="16"/>
  <c r="F399" i="16"/>
  <c r="G399" i="16"/>
  <c r="H399" i="16"/>
  <c r="I399" i="16"/>
  <c r="J399" i="16"/>
  <c r="M399" i="16"/>
  <c r="N399" i="16"/>
  <c r="O399" i="16"/>
  <c r="P399" i="16"/>
  <c r="Q399" i="16"/>
  <c r="R399" i="16"/>
  <c r="S399" i="16"/>
  <c r="T399" i="16"/>
  <c r="A400" i="16"/>
  <c r="B400" i="16"/>
  <c r="C400" i="16"/>
  <c r="F400" i="16"/>
  <c r="G400" i="16"/>
  <c r="H400" i="16"/>
  <c r="I400" i="16"/>
  <c r="J400" i="16"/>
  <c r="M400" i="16"/>
  <c r="N400" i="16"/>
  <c r="O400" i="16"/>
  <c r="P400" i="16"/>
  <c r="Q400" i="16"/>
  <c r="R400" i="16"/>
  <c r="S400" i="16"/>
  <c r="T400" i="16"/>
  <c r="A401" i="16"/>
  <c r="B401" i="16"/>
  <c r="C401" i="16"/>
  <c r="F401" i="16"/>
  <c r="G401" i="16"/>
  <c r="H401" i="16"/>
  <c r="I401" i="16"/>
  <c r="J401" i="16"/>
  <c r="M401" i="16"/>
  <c r="N401" i="16"/>
  <c r="O401" i="16"/>
  <c r="P401" i="16"/>
  <c r="Q401" i="16"/>
  <c r="R401" i="16"/>
  <c r="S401" i="16"/>
  <c r="T401" i="16"/>
  <c r="A402" i="16"/>
  <c r="B402" i="16"/>
  <c r="C402" i="16"/>
  <c r="F402" i="16"/>
  <c r="G402" i="16"/>
  <c r="H402" i="16"/>
  <c r="I402" i="16"/>
  <c r="J402" i="16"/>
  <c r="M402" i="16"/>
  <c r="N402" i="16"/>
  <c r="O402" i="16"/>
  <c r="P402" i="16"/>
  <c r="Q402" i="16"/>
  <c r="R402" i="16"/>
  <c r="S402" i="16"/>
  <c r="T402" i="16"/>
  <c r="A403" i="16"/>
  <c r="B403" i="16"/>
  <c r="C403" i="16"/>
  <c r="F403" i="16"/>
  <c r="G403" i="16"/>
  <c r="H403" i="16"/>
  <c r="I403" i="16"/>
  <c r="J403" i="16"/>
  <c r="M403" i="16"/>
  <c r="N403" i="16"/>
  <c r="O403" i="16"/>
  <c r="P403" i="16"/>
  <c r="Q403" i="16"/>
  <c r="R403" i="16"/>
  <c r="S403" i="16"/>
  <c r="T403" i="16"/>
  <c r="A404" i="16"/>
  <c r="B404" i="16"/>
  <c r="C404" i="16"/>
  <c r="F404" i="16"/>
  <c r="G404" i="16"/>
  <c r="H404" i="16"/>
  <c r="I404" i="16"/>
  <c r="J404" i="16"/>
  <c r="M404" i="16"/>
  <c r="N404" i="16"/>
  <c r="O404" i="16"/>
  <c r="P404" i="16"/>
  <c r="Q404" i="16"/>
  <c r="R404" i="16"/>
  <c r="S404" i="16"/>
  <c r="T404" i="16"/>
  <c r="A405" i="16"/>
  <c r="B405" i="16"/>
  <c r="C405" i="16"/>
  <c r="F405" i="16"/>
  <c r="G405" i="16"/>
  <c r="H405" i="16"/>
  <c r="I405" i="16"/>
  <c r="J405" i="16"/>
  <c r="M405" i="16"/>
  <c r="N405" i="16"/>
  <c r="O405" i="16"/>
  <c r="P405" i="16"/>
  <c r="Q405" i="16"/>
  <c r="R405" i="16"/>
  <c r="S405" i="16"/>
  <c r="T405" i="16"/>
  <c r="A406" i="16"/>
  <c r="B406" i="16"/>
  <c r="C406" i="16"/>
  <c r="F406" i="16"/>
  <c r="G406" i="16"/>
  <c r="H406" i="16"/>
  <c r="I406" i="16"/>
  <c r="J406" i="16"/>
  <c r="M406" i="16"/>
  <c r="N406" i="16"/>
  <c r="O406" i="16"/>
  <c r="P406" i="16"/>
  <c r="Q406" i="16"/>
  <c r="R406" i="16"/>
  <c r="S406" i="16"/>
  <c r="T406" i="16"/>
  <c r="A407" i="16"/>
  <c r="B407" i="16"/>
  <c r="C407" i="16"/>
  <c r="F407" i="16"/>
  <c r="G407" i="16"/>
  <c r="H407" i="16"/>
  <c r="I407" i="16"/>
  <c r="J407" i="16"/>
  <c r="M407" i="16"/>
  <c r="N407" i="16"/>
  <c r="O407" i="16"/>
  <c r="P407" i="16"/>
  <c r="Q407" i="16"/>
  <c r="R407" i="16"/>
  <c r="S407" i="16"/>
  <c r="T407" i="16"/>
  <c r="A408" i="16"/>
  <c r="B408" i="16"/>
  <c r="C408" i="16"/>
  <c r="F408" i="16"/>
  <c r="G408" i="16"/>
  <c r="H408" i="16"/>
  <c r="I408" i="16"/>
  <c r="J408" i="16"/>
  <c r="M408" i="16"/>
  <c r="N408" i="16"/>
  <c r="O408" i="16"/>
  <c r="P408" i="16"/>
  <c r="Q408" i="16"/>
  <c r="R408" i="16"/>
  <c r="S408" i="16"/>
  <c r="T408" i="16"/>
  <c r="A409" i="16"/>
  <c r="B409" i="16"/>
  <c r="C409" i="16"/>
  <c r="F409" i="16"/>
  <c r="G409" i="16"/>
  <c r="H409" i="16"/>
  <c r="I409" i="16"/>
  <c r="J409" i="16"/>
  <c r="M409" i="16"/>
  <c r="N409" i="16"/>
  <c r="O409" i="16"/>
  <c r="P409" i="16"/>
  <c r="Q409" i="16"/>
  <c r="R409" i="16"/>
  <c r="S409" i="16"/>
  <c r="T409" i="16"/>
  <c r="A410" i="16"/>
  <c r="B410" i="16"/>
  <c r="C410" i="16"/>
  <c r="F410" i="16"/>
  <c r="G410" i="16"/>
  <c r="H410" i="16"/>
  <c r="I410" i="16"/>
  <c r="J410" i="16"/>
  <c r="M410" i="16"/>
  <c r="N410" i="16"/>
  <c r="O410" i="16"/>
  <c r="P410" i="16"/>
  <c r="Q410" i="16"/>
  <c r="R410" i="16"/>
  <c r="S410" i="16"/>
  <c r="T410" i="16"/>
  <c r="A411" i="16"/>
  <c r="B411" i="16"/>
  <c r="C411" i="16"/>
  <c r="F411" i="16"/>
  <c r="G411" i="16"/>
  <c r="H411" i="16"/>
  <c r="I411" i="16"/>
  <c r="J411" i="16"/>
  <c r="M411" i="16"/>
  <c r="N411" i="16"/>
  <c r="O411" i="16"/>
  <c r="P411" i="16"/>
  <c r="Q411" i="16"/>
  <c r="R411" i="16"/>
  <c r="S411" i="16"/>
  <c r="T411" i="16"/>
  <c r="A412" i="16"/>
  <c r="B412" i="16"/>
  <c r="C412" i="16"/>
  <c r="F412" i="16"/>
  <c r="G412" i="16"/>
  <c r="H412" i="16"/>
  <c r="I412" i="16"/>
  <c r="J412" i="16"/>
  <c r="M412" i="16"/>
  <c r="N412" i="16"/>
  <c r="O412" i="16"/>
  <c r="P412" i="16"/>
  <c r="Q412" i="16"/>
  <c r="R412" i="16"/>
  <c r="S412" i="16"/>
  <c r="T412" i="16"/>
  <c r="A413" i="16"/>
  <c r="B413" i="16"/>
  <c r="C413" i="16"/>
  <c r="F413" i="16"/>
  <c r="G413" i="16"/>
  <c r="H413" i="16"/>
  <c r="I413" i="16"/>
  <c r="J413" i="16"/>
  <c r="M413" i="16"/>
  <c r="N413" i="16"/>
  <c r="O413" i="16"/>
  <c r="P413" i="16"/>
  <c r="Q413" i="16"/>
  <c r="R413" i="16"/>
  <c r="S413" i="16"/>
  <c r="T413" i="16"/>
  <c r="A414" i="16"/>
  <c r="B414" i="16"/>
  <c r="C414" i="16"/>
  <c r="F414" i="16"/>
  <c r="G414" i="16"/>
  <c r="H414" i="16"/>
  <c r="I414" i="16"/>
  <c r="J414" i="16"/>
  <c r="M414" i="16"/>
  <c r="N414" i="16"/>
  <c r="O414" i="16"/>
  <c r="P414" i="16"/>
  <c r="Q414" i="16"/>
  <c r="R414" i="16"/>
  <c r="S414" i="16"/>
  <c r="T414" i="16"/>
  <c r="A415" i="16"/>
  <c r="B415" i="16"/>
  <c r="C415" i="16"/>
  <c r="F415" i="16"/>
  <c r="G415" i="16"/>
  <c r="H415" i="16"/>
  <c r="I415" i="16"/>
  <c r="J415" i="16"/>
  <c r="M415" i="16"/>
  <c r="N415" i="16"/>
  <c r="O415" i="16"/>
  <c r="P415" i="16"/>
  <c r="Q415" i="16"/>
  <c r="R415" i="16"/>
  <c r="S415" i="16"/>
  <c r="T415" i="16"/>
  <c r="A416" i="16"/>
  <c r="B416" i="16"/>
  <c r="C416" i="16"/>
  <c r="F416" i="16"/>
  <c r="G416" i="16"/>
  <c r="H416" i="16"/>
  <c r="I416" i="16"/>
  <c r="J416" i="16"/>
  <c r="M416" i="16"/>
  <c r="N416" i="16"/>
  <c r="O416" i="16"/>
  <c r="P416" i="16"/>
  <c r="Q416" i="16"/>
  <c r="R416" i="16"/>
  <c r="S416" i="16"/>
  <c r="T416" i="16"/>
  <c r="A417" i="16"/>
  <c r="B417" i="16"/>
  <c r="C417" i="16"/>
  <c r="F417" i="16"/>
  <c r="G417" i="16"/>
  <c r="H417" i="16"/>
  <c r="I417" i="16"/>
  <c r="J417" i="16"/>
  <c r="M417" i="16"/>
  <c r="N417" i="16"/>
  <c r="O417" i="16"/>
  <c r="P417" i="16"/>
  <c r="Q417" i="16"/>
  <c r="R417" i="16"/>
  <c r="S417" i="16"/>
  <c r="T417" i="16"/>
  <c r="A418" i="16"/>
  <c r="B418" i="16"/>
  <c r="C418" i="16"/>
  <c r="F418" i="16"/>
  <c r="G418" i="16"/>
  <c r="H418" i="16"/>
  <c r="I418" i="16"/>
  <c r="J418" i="16"/>
  <c r="M418" i="16"/>
  <c r="N418" i="16"/>
  <c r="O418" i="16"/>
  <c r="P418" i="16"/>
  <c r="Q418" i="16"/>
  <c r="R418" i="16"/>
  <c r="S418" i="16"/>
  <c r="T418" i="16"/>
  <c r="A419" i="16"/>
  <c r="B419" i="16"/>
  <c r="C419" i="16"/>
  <c r="F419" i="16"/>
  <c r="G419" i="16"/>
  <c r="H419" i="16"/>
  <c r="I419" i="16"/>
  <c r="J419" i="16"/>
  <c r="M419" i="16"/>
  <c r="N419" i="16"/>
  <c r="O419" i="16"/>
  <c r="P419" i="16"/>
  <c r="Q419" i="16"/>
  <c r="R419" i="16"/>
  <c r="S419" i="16"/>
  <c r="T419" i="16"/>
  <c r="A420" i="16"/>
  <c r="B420" i="16"/>
  <c r="C420" i="16"/>
  <c r="F420" i="16"/>
  <c r="G420" i="16"/>
  <c r="H420" i="16"/>
  <c r="I420" i="16"/>
  <c r="J420" i="16"/>
  <c r="M420" i="16"/>
  <c r="N420" i="16"/>
  <c r="O420" i="16"/>
  <c r="P420" i="16"/>
  <c r="Q420" i="16"/>
  <c r="R420" i="16"/>
  <c r="S420" i="16"/>
  <c r="T420" i="16"/>
  <c r="A421" i="16"/>
  <c r="B421" i="16"/>
  <c r="C421" i="16"/>
  <c r="F421" i="16"/>
  <c r="G421" i="16"/>
  <c r="H421" i="16"/>
  <c r="I421" i="16"/>
  <c r="J421" i="16"/>
  <c r="M421" i="16"/>
  <c r="N421" i="16"/>
  <c r="O421" i="16"/>
  <c r="P421" i="16"/>
  <c r="Q421" i="16"/>
  <c r="R421" i="16"/>
  <c r="S421" i="16"/>
  <c r="T421" i="16"/>
  <c r="A422" i="16"/>
  <c r="B422" i="16"/>
  <c r="C422" i="16"/>
  <c r="F422" i="16"/>
  <c r="G422" i="16"/>
  <c r="H422" i="16"/>
  <c r="I422" i="16"/>
  <c r="J422" i="16"/>
  <c r="M422" i="16"/>
  <c r="N422" i="16"/>
  <c r="O422" i="16"/>
  <c r="P422" i="16"/>
  <c r="Q422" i="16"/>
  <c r="R422" i="16"/>
  <c r="S422" i="16"/>
  <c r="T422" i="16"/>
  <c r="A423" i="16"/>
  <c r="B423" i="16"/>
  <c r="C423" i="16"/>
  <c r="F423" i="16"/>
  <c r="G423" i="16"/>
  <c r="H423" i="16"/>
  <c r="I423" i="16"/>
  <c r="J423" i="16"/>
  <c r="M423" i="16"/>
  <c r="N423" i="16"/>
  <c r="O423" i="16"/>
  <c r="P423" i="16"/>
  <c r="Q423" i="16"/>
  <c r="R423" i="16"/>
  <c r="S423" i="16"/>
  <c r="T423" i="16"/>
  <c r="A424" i="16"/>
  <c r="B424" i="16"/>
  <c r="C424" i="16"/>
  <c r="F424" i="16"/>
  <c r="G424" i="16"/>
  <c r="H424" i="16"/>
  <c r="I424" i="16"/>
  <c r="J424" i="16"/>
  <c r="M424" i="16"/>
  <c r="N424" i="16"/>
  <c r="O424" i="16"/>
  <c r="P424" i="16"/>
  <c r="Q424" i="16"/>
  <c r="R424" i="16"/>
  <c r="S424" i="16"/>
  <c r="T424" i="16"/>
  <c r="A425" i="16"/>
  <c r="B425" i="16"/>
  <c r="C425" i="16"/>
  <c r="F425" i="16"/>
  <c r="G425" i="16"/>
  <c r="H425" i="16"/>
  <c r="I425" i="16"/>
  <c r="J425" i="16"/>
  <c r="M425" i="16"/>
  <c r="N425" i="16"/>
  <c r="O425" i="16"/>
  <c r="P425" i="16"/>
  <c r="Q425" i="16"/>
  <c r="R425" i="16"/>
  <c r="S425" i="16"/>
  <c r="T425" i="16"/>
  <c r="A426" i="16"/>
  <c r="B426" i="16"/>
  <c r="C426" i="16"/>
  <c r="F426" i="16"/>
  <c r="G426" i="16"/>
  <c r="H426" i="16"/>
  <c r="I426" i="16"/>
  <c r="J426" i="16"/>
  <c r="M426" i="16"/>
  <c r="N426" i="16"/>
  <c r="O426" i="16"/>
  <c r="P426" i="16"/>
  <c r="Q426" i="16"/>
  <c r="R426" i="16"/>
  <c r="S426" i="16"/>
  <c r="T426" i="16"/>
  <c r="A427" i="16"/>
  <c r="B427" i="16"/>
  <c r="C427" i="16"/>
  <c r="F427" i="16"/>
  <c r="G427" i="16"/>
  <c r="H427" i="16"/>
  <c r="I427" i="16"/>
  <c r="J427" i="16"/>
  <c r="M427" i="16"/>
  <c r="N427" i="16"/>
  <c r="O427" i="16"/>
  <c r="P427" i="16"/>
  <c r="Q427" i="16"/>
  <c r="R427" i="16"/>
  <c r="S427" i="16"/>
  <c r="T427" i="16"/>
  <c r="A428" i="16"/>
  <c r="B428" i="16"/>
  <c r="C428" i="16"/>
  <c r="F428" i="16"/>
  <c r="G428" i="16"/>
  <c r="H428" i="16"/>
  <c r="I428" i="16"/>
  <c r="J428" i="16"/>
  <c r="M428" i="16"/>
  <c r="N428" i="16"/>
  <c r="O428" i="16"/>
  <c r="P428" i="16"/>
  <c r="Q428" i="16"/>
  <c r="R428" i="16"/>
  <c r="S428" i="16"/>
  <c r="T428" i="16"/>
  <c r="A429" i="16"/>
  <c r="B429" i="16"/>
  <c r="C429" i="16"/>
  <c r="F429" i="16"/>
  <c r="G429" i="16"/>
  <c r="H429" i="16"/>
  <c r="I429" i="16"/>
  <c r="J429" i="16"/>
  <c r="M429" i="16"/>
  <c r="N429" i="16"/>
  <c r="O429" i="16"/>
  <c r="P429" i="16"/>
  <c r="Q429" i="16"/>
  <c r="R429" i="16"/>
  <c r="S429" i="16"/>
  <c r="T429" i="16"/>
  <c r="A430" i="16"/>
  <c r="B430" i="16"/>
  <c r="C430" i="16"/>
  <c r="F430" i="16"/>
  <c r="G430" i="16"/>
  <c r="H430" i="16"/>
  <c r="I430" i="16"/>
  <c r="J430" i="16"/>
  <c r="M430" i="16"/>
  <c r="N430" i="16"/>
  <c r="O430" i="16"/>
  <c r="P430" i="16"/>
  <c r="Q430" i="16"/>
  <c r="R430" i="16"/>
  <c r="S430" i="16"/>
  <c r="T430" i="16"/>
  <c r="A431" i="16"/>
  <c r="B431" i="16"/>
  <c r="C431" i="16"/>
  <c r="F431" i="16"/>
  <c r="G431" i="16"/>
  <c r="H431" i="16"/>
  <c r="I431" i="16"/>
  <c r="J431" i="16"/>
  <c r="M431" i="16"/>
  <c r="N431" i="16"/>
  <c r="O431" i="16"/>
  <c r="P431" i="16"/>
  <c r="Q431" i="16"/>
  <c r="R431" i="16"/>
  <c r="S431" i="16"/>
  <c r="T431" i="16"/>
  <c r="A432" i="16"/>
  <c r="B432" i="16"/>
  <c r="C432" i="16"/>
  <c r="F432" i="16"/>
  <c r="G432" i="16"/>
  <c r="H432" i="16"/>
  <c r="I432" i="16"/>
  <c r="J432" i="16"/>
  <c r="M432" i="16"/>
  <c r="N432" i="16"/>
  <c r="O432" i="16"/>
  <c r="P432" i="16"/>
  <c r="Q432" i="16"/>
  <c r="R432" i="16"/>
  <c r="S432" i="16"/>
  <c r="T432" i="16"/>
  <c r="A433" i="16"/>
  <c r="B433" i="16"/>
  <c r="C433" i="16"/>
  <c r="F433" i="16"/>
  <c r="G433" i="16"/>
  <c r="H433" i="16"/>
  <c r="I433" i="16"/>
  <c r="J433" i="16"/>
  <c r="M433" i="16"/>
  <c r="N433" i="16"/>
  <c r="O433" i="16"/>
  <c r="P433" i="16"/>
  <c r="Q433" i="16"/>
  <c r="R433" i="16"/>
  <c r="S433" i="16"/>
  <c r="T433" i="16"/>
  <c r="A434" i="16"/>
  <c r="B434" i="16"/>
  <c r="C434" i="16"/>
  <c r="F434" i="16"/>
  <c r="G434" i="16"/>
  <c r="H434" i="16"/>
  <c r="I434" i="16"/>
  <c r="J434" i="16"/>
  <c r="M434" i="16"/>
  <c r="N434" i="16"/>
  <c r="O434" i="16"/>
  <c r="P434" i="16"/>
  <c r="Q434" i="16"/>
  <c r="R434" i="16"/>
  <c r="S434" i="16"/>
  <c r="T434" i="16"/>
  <c r="A435" i="16"/>
  <c r="B435" i="16"/>
  <c r="C435" i="16"/>
  <c r="F435" i="16"/>
  <c r="G435" i="16"/>
  <c r="H435" i="16"/>
  <c r="I435" i="16"/>
  <c r="J435" i="16"/>
  <c r="M435" i="16"/>
  <c r="N435" i="16"/>
  <c r="O435" i="16"/>
  <c r="P435" i="16"/>
  <c r="Q435" i="16"/>
  <c r="R435" i="16"/>
  <c r="S435" i="16"/>
  <c r="T435" i="16"/>
  <c r="A436" i="16"/>
  <c r="B436" i="16"/>
  <c r="C436" i="16"/>
  <c r="F436" i="16"/>
  <c r="G436" i="16"/>
  <c r="H436" i="16"/>
  <c r="I436" i="16"/>
  <c r="J436" i="16"/>
  <c r="M436" i="16"/>
  <c r="N436" i="16"/>
  <c r="O436" i="16"/>
  <c r="P436" i="16"/>
  <c r="Q436" i="16"/>
  <c r="R436" i="16"/>
  <c r="S436" i="16"/>
  <c r="T436" i="16"/>
  <c r="A437" i="16"/>
  <c r="B437" i="16"/>
  <c r="C437" i="16"/>
  <c r="F437" i="16"/>
  <c r="G437" i="16"/>
  <c r="H437" i="16"/>
  <c r="I437" i="16"/>
  <c r="J437" i="16"/>
  <c r="M437" i="16"/>
  <c r="N437" i="16"/>
  <c r="O437" i="16"/>
  <c r="P437" i="16"/>
  <c r="Q437" i="16"/>
  <c r="R437" i="16"/>
  <c r="S437" i="16"/>
  <c r="T437" i="16"/>
  <c r="A438" i="16"/>
  <c r="B438" i="16"/>
  <c r="C438" i="16"/>
  <c r="F438" i="16"/>
  <c r="G438" i="16"/>
  <c r="H438" i="16"/>
  <c r="I438" i="16"/>
  <c r="J438" i="16"/>
  <c r="M438" i="16"/>
  <c r="N438" i="16"/>
  <c r="O438" i="16"/>
  <c r="P438" i="16"/>
  <c r="Q438" i="16"/>
  <c r="R438" i="16"/>
  <c r="S438" i="16"/>
  <c r="T438" i="16"/>
  <c r="A439" i="16"/>
  <c r="B439" i="16"/>
  <c r="C439" i="16"/>
  <c r="F439" i="16"/>
  <c r="G439" i="16"/>
  <c r="H439" i="16"/>
  <c r="I439" i="16"/>
  <c r="J439" i="16"/>
  <c r="M439" i="16"/>
  <c r="N439" i="16"/>
  <c r="O439" i="16"/>
  <c r="P439" i="16"/>
  <c r="Q439" i="16"/>
  <c r="R439" i="16"/>
  <c r="S439" i="16"/>
  <c r="T439" i="16"/>
  <c r="A440" i="16"/>
  <c r="B440" i="16"/>
  <c r="C440" i="16"/>
  <c r="F440" i="16"/>
  <c r="G440" i="16"/>
  <c r="H440" i="16"/>
  <c r="I440" i="16"/>
  <c r="J440" i="16"/>
  <c r="M440" i="16"/>
  <c r="N440" i="16"/>
  <c r="O440" i="16"/>
  <c r="P440" i="16"/>
  <c r="Q440" i="16"/>
  <c r="R440" i="16"/>
  <c r="S440" i="16"/>
  <c r="T440" i="16"/>
  <c r="A441" i="16"/>
  <c r="B441" i="16"/>
  <c r="C441" i="16"/>
  <c r="F441" i="16"/>
  <c r="G441" i="16"/>
  <c r="H441" i="16"/>
  <c r="I441" i="16"/>
  <c r="J441" i="16"/>
  <c r="M441" i="16"/>
  <c r="N441" i="16"/>
  <c r="O441" i="16"/>
  <c r="P441" i="16"/>
  <c r="Q441" i="16"/>
  <c r="R441" i="16"/>
  <c r="S441" i="16"/>
  <c r="T441" i="16"/>
  <c r="A442" i="16"/>
  <c r="B442" i="16"/>
  <c r="C442" i="16"/>
  <c r="F442" i="16"/>
  <c r="G442" i="16"/>
  <c r="H442" i="16"/>
  <c r="I442" i="16"/>
  <c r="J442" i="16"/>
  <c r="M442" i="16"/>
  <c r="N442" i="16"/>
  <c r="O442" i="16"/>
  <c r="P442" i="16"/>
  <c r="Q442" i="16"/>
  <c r="R442" i="16"/>
  <c r="S442" i="16"/>
  <c r="T442" i="16"/>
  <c r="A443" i="16"/>
  <c r="B443" i="16"/>
  <c r="C443" i="16"/>
  <c r="F443" i="16"/>
  <c r="G443" i="16"/>
  <c r="H443" i="16"/>
  <c r="I443" i="16"/>
  <c r="J443" i="16"/>
  <c r="M443" i="16"/>
  <c r="N443" i="16"/>
  <c r="O443" i="16"/>
  <c r="P443" i="16"/>
  <c r="Q443" i="16"/>
  <c r="R443" i="16"/>
  <c r="S443" i="16"/>
  <c r="T443" i="16"/>
  <c r="A444" i="16"/>
  <c r="B444" i="16"/>
  <c r="C444" i="16"/>
  <c r="F444" i="16"/>
  <c r="G444" i="16"/>
  <c r="H444" i="16"/>
  <c r="I444" i="16"/>
  <c r="J444" i="16"/>
  <c r="M444" i="16"/>
  <c r="N444" i="16"/>
  <c r="O444" i="16"/>
  <c r="P444" i="16"/>
  <c r="Q444" i="16"/>
  <c r="R444" i="16"/>
  <c r="S444" i="16"/>
  <c r="T444" i="16"/>
  <c r="A445" i="16"/>
  <c r="B445" i="16"/>
  <c r="C445" i="16"/>
  <c r="F445" i="16"/>
  <c r="G445" i="16"/>
  <c r="H445" i="16"/>
  <c r="I445" i="16"/>
  <c r="J445" i="16"/>
  <c r="M445" i="16"/>
  <c r="N445" i="16"/>
  <c r="O445" i="16"/>
  <c r="P445" i="16"/>
  <c r="Q445" i="16"/>
  <c r="R445" i="16"/>
  <c r="S445" i="16"/>
  <c r="T445" i="16"/>
  <c r="A446" i="16"/>
  <c r="B446" i="16"/>
  <c r="C446" i="16"/>
  <c r="F446" i="16"/>
  <c r="G446" i="16"/>
  <c r="H446" i="16"/>
  <c r="I446" i="16"/>
  <c r="J446" i="16"/>
  <c r="M446" i="16"/>
  <c r="N446" i="16"/>
  <c r="O446" i="16"/>
  <c r="P446" i="16"/>
  <c r="Q446" i="16"/>
  <c r="R446" i="16"/>
  <c r="S446" i="16"/>
  <c r="T446" i="16"/>
  <c r="A447" i="16"/>
  <c r="B447" i="16"/>
  <c r="C447" i="16"/>
  <c r="F447" i="16"/>
  <c r="G447" i="16"/>
  <c r="H447" i="16"/>
  <c r="I447" i="16"/>
  <c r="J447" i="16"/>
  <c r="M447" i="16"/>
  <c r="N447" i="16"/>
  <c r="O447" i="16"/>
  <c r="P447" i="16"/>
  <c r="Q447" i="16"/>
  <c r="R447" i="16"/>
  <c r="S447" i="16"/>
  <c r="T447" i="16"/>
  <c r="A448" i="16"/>
  <c r="B448" i="16"/>
  <c r="C448" i="16"/>
  <c r="F448" i="16"/>
  <c r="G448" i="16"/>
  <c r="H448" i="16"/>
  <c r="I448" i="16"/>
  <c r="J448" i="16"/>
  <c r="M448" i="16"/>
  <c r="N448" i="16"/>
  <c r="O448" i="16"/>
  <c r="P448" i="16"/>
  <c r="Q448" i="16"/>
  <c r="R448" i="16"/>
  <c r="S448" i="16"/>
  <c r="T448" i="16"/>
  <c r="A449" i="16"/>
  <c r="B449" i="16"/>
  <c r="C449" i="16"/>
  <c r="F449" i="16"/>
  <c r="G449" i="16"/>
  <c r="H449" i="16"/>
  <c r="I449" i="16"/>
  <c r="J449" i="16"/>
  <c r="M449" i="16"/>
  <c r="N449" i="16"/>
  <c r="O449" i="16"/>
  <c r="P449" i="16"/>
  <c r="Q449" i="16"/>
  <c r="R449" i="16"/>
  <c r="S449" i="16"/>
  <c r="T449" i="16"/>
  <c r="A450" i="16"/>
  <c r="B450" i="16"/>
  <c r="C450" i="16"/>
  <c r="F450" i="16"/>
  <c r="G450" i="16"/>
  <c r="H450" i="16"/>
  <c r="I450" i="16"/>
  <c r="J450" i="16"/>
  <c r="M450" i="16"/>
  <c r="N450" i="16"/>
  <c r="O450" i="16"/>
  <c r="P450" i="16"/>
  <c r="Q450" i="16"/>
  <c r="R450" i="16"/>
  <c r="S450" i="16"/>
  <c r="T450" i="16"/>
  <c r="A451" i="16"/>
  <c r="B451" i="16"/>
  <c r="C451" i="16"/>
  <c r="F451" i="16"/>
  <c r="G451" i="16"/>
  <c r="H451" i="16"/>
  <c r="I451" i="16"/>
  <c r="J451" i="16"/>
  <c r="M451" i="16"/>
  <c r="N451" i="16"/>
  <c r="O451" i="16"/>
  <c r="P451" i="16"/>
  <c r="Q451" i="16"/>
  <c r="R451" i="16"/>
  <c r="S451" i="16"/>
  <c r="T451" i="16"/>
  <c r="A452" i="16"/>
  <c r="B452" i="16"/>
  <c r="C452" i="16"/>
  <c r="F452" i="16"/>
  <c r="G452" i="16"/>
  <c r="H452" i="16"/>
  <c r="I452" i="16"/>
  <c r="J452" i="16"/>
  <c r="M452" i="16"/>
  <c r="N452" i="16"/>
  <c r="O452" i="16"/>
  <c r="P452" i="16"/>
  <c r="Q452" i="16"/>
  <c r="R452" i="16"/>
  <c r="S452" i="16"/>
  <c r="T452" i="16"/>
  <c r="A453" i="16"/>
  <c r="B453" i="16"/>
  <c r="C453" i="16"/>
  <c r="F453" i="16"/>
  <c r="G453" i="16"/>
  <c r="H453" i="16"/>
  <c r="I453" i="16"/>
  <c r="J453" i="16"/>
  <c r="M453" i="16"/>
  <c r="N453" i="16"/>
  <c r="O453" i="16"/>
  <c r="P453" i="16"/>
  <c r="Q453" i="16"/>
  <c r="R453" i="16"/>
  <c r="S453" i="16"/>
  <c r="T453" i="16"/>
  <c r="A454" i="16"/>
  <c r="B454" i="16"/>
  <c r="C454" i="16"/>
  <c r="F454" i="16"/>
  <c r="G454" i="16"/>
  <c r="H454" i="16"/>
  <c r="I454" i="16"/>
  <c r="J454" i="16"/>
  <c r="M454" i="16"/>
  <c r="N454" i="16"/>
  <c r="O454" i="16"/>
  <c r="P454" i="16"/>
  <c r="Q454" i="16"/>
  <c r="R454" i="16"/>
  <c r="S454" i="16"/>
  <c r="T454" i="16"/>
  <c r="A455" i="16"/>
  <c r="B455" i="16"/>
  <c r="C455" i="16"/>
  <c r="F455" i="16"/>
  <c r="G455" i="16"/>
  <c r="H455" i="16"/>
  <c r="I455" i="16"/>
  <c r="J455" i="16"/>
  <c r="M455" i="16"/>
  <c r="N455" i="16"/>
  <c r="O455" i="16"/>
  <c r="P455" i="16"/>
  <c r="Q455" i="16"/>
  <c r="R455" i="16"/>
  <c r="S455" i="16"/>
  <c r="T455" i="16"/>
  <c r="A456" i="16"/>
  <c r="B456" i="16"/>
  <c r="C456" i="16"/>
  <c r="F456" i="16"/>
  <c r="G456" i="16"/>
  <c r="H456" i="16"/>
  <c r="I456" i="16"/>
  <c r="J456" i="16"/>
  <c r="M456" i="16"/>
  <c r="N456" i="16"/>
  <c r="O456" i="16"/>
  <c r="P456" i="16"/>
  <c r="Q456" i="16"/>
  <c r="R456" i="16"/>
  <c r="S456" i="16"/>
  <c r="T456" i="16"/>
  <c r="A457" i="16"/>
  <c r="B457" i="16"/>
  <c r="C457" i="16"/>
  <c r="F457" i="16"/>
  <c r="G457" i="16"/>
  <c r="H457" i="16"/>
  <c r="I457" i="16"/>
  <c r="J457" i="16"/>
  <c r="M457" i="16"/>
  <c r="N457" i="16"/>
  <c r="O457" i="16"/>
  <c r="P457" i="16"/>
  <c r="Q457" i="16"/>
  <c r="R457" i="16"/>
  <c r="S457" i="16"/>
  <c r="T457" i="16"/>
  <c r="A458" i="16"/>
  <c r="B458" i="16"/>
  <c r="C458" i="16"/>
  <c r="F458" i="16"/>
  <c r="G458" i="16"/>
  <c r="H458" i="16"/>
  <c r="I458" i="16"/>
  <c r="J458" i="16"/>
  <c r="M458" i="16"/>
  <c r="N458" i="16"/>
  <c r="O458" i="16"/>
  <c r="P458" i="16"/>
  <c r="Q458" i="16"/>
  <c r="R458" i="16"/>
  <c r="S458" i="16"/>
  <c r="T458" i="16"/>
  <c r="A459" i="16"/>
  <c r="B459" i="16"/>
  <c r="C459" i="16"/>
  <c r="F459" i="16"/>
  <c r="G459" i="16"/>
  <c r="H459" i="16"/>
  <c r="I459" i="16"/>
  <c r="J459" i="16"/>
  <c r="M459" i="16"/>
  <c r="N459" i="16"/>
  <c r="O459" i="16"/>
  <c r="P459" i="16"/>
  <c r="Q459" i="16"/>
  <c r="R459" i="16"/>
  <c r="S459" i="16"/>
  <c r="T459" i="16"/>
  <c r="A460" i="16"/>
  <c r="B460" i="16"/>
  <c r="C460" i="16"/>
  <c r="F460" i="16"/>
  <c r="G460" i="16"/>
  <c r="H460" i="16"/>
  <c r="I460" i="16"/>
  <c r="J460" i="16"/>
  <c r="M460" i="16"/>
  <c r="N460" i="16"/>
  <c r="O460" i="16"/>
  <c r="P460" i="16"/>
  <c r="Q460" i="16"/>
  <c r="R460" i="16"/>
  <c r="S460" i="16"/>
  <c r="T460" i="16"/>
  <c r="A461" i="16"/>
  <c r="B461" i="16"/>
  <c r="C461" i="16"/>
  <c r="F461" i="16"/>
  <c r="G461" i="16"/>
  <c r="H461" i="16"/>
  <c r="I461" i="16"/>
  <c r="J461" i="16"/>
  <c r="M461" i="16"/>
  <c r="N461" i="16"/>
  <c r="O461" i="16"/>
  <c r="P461" i="16"/>
  <c r="Q461" i="16"/>
  <c r="R461" i="16"/>
  <c r="S461" i="16"/>
  <c r="T461" i="16"/>
  <c r="A462" i="16"/>
  <c r="B462" i="16"/>
  <c r="C462" i="16"/>
  <c r="F462" i="16"/>
  <c r="G462" i="16"/>
  <c r="H462" i="16"/>
  <c r="I462" i="16"/>
  <c r="J462" i="16"/>
  <c r="M462" i="16"/>
  <c r="N462" i="16"/>
  <c r="O462" i="16"/>
  <c r="P462" i="16"/>
  <c r="Q462" i="16"/>
  <c r="R462" i="16"/>
  <c r="S462" i="16"/>
  <c r="T462" i="16"/>
  <c r="A463" i="16"/>
  <c r="B463" i="16"/>
  <c r="C463" i="16"/>
  <c r="F463" i="16"/>
  <c r="G463" i="16"/>
  <c r="H463" i="16"/>
  <c r="I463" i="16"/>
  <c r="J463" i="16"/>
  <c r="M463" i="16"/>
  <c r="N463" i="16"/>
  <c r="O463" i="16"/>
  <c r="P463" i="16"/>
  <c r="Q463" i="16"/>
  <c r="R463" i="16"/>
  <c r="S463" i="16"/>
  <c r="T463" i="16"/>
  <c r="A464" i="16"/>
  <c r="B464" i="16"/>
  <c r="C464" i="16"/>
  <c r="F464" i="16"/>
  <c r="G464" i="16"/>
  <c r="H464" i="16"/>
  <c r="I464" i="16"/>
  <c r="J464" i="16"/>
  <c r="M464" i="16"/>
  <c r="N464" i="16"/>
  <c r="O464" i="16"/>
  <c r="P464" i="16"/>
  <c r="Q464" i="16"/>
  <c r="R464" i="16"/>
  <c r="S464" i="16"/>
  <c r="T464" i="16"/>
  <c r="A465" i="16"/>
  <c r="B465" i="16"/>
  <c r="C465" i="16"/>
  <c r="F465" i="16"/>
  <c r="G465" i="16"/>
  <c r="H465" i="16"/>
  <c r="I465" i="16"/>
  <c r="J465" i="16"/>
  <c r="M465" i="16"/>
  <c r="N465" i="16"/>
  <c r="O465" i="16"/>
  <c r="P465" i="16"/>
  <c r="Q465" i="16"/>
  <c r="R465" i="16"/>
  <c r="S465" i="16"/>
  <c r="T465" i="16"/>
  <c r="A466" i="16"/>
  <c r="B466" i="16"/>
  <c r="C466" i="16"/>
  <c r="F466" i="16"/>
  <c r="G466" i="16"/>
  <c r="H466" i="16"/>
  <c r="I466" i="16"/>
  <c r="J466" i="16"/>
  <c r="M466" i="16"/>
  <c r="N466" i="16"/>
  <c r="O466" i="16"/>
  <c r="P466" i="16"/>
  <c r="Q466" i="16"/>
  <c r="R466" i="16"/>
  <c r="S466" i="16"/>
  <c r="T466" i="16"/>
  <c r="A467" i="16"/>
  <c r="B467" i="16"/>
  <c r="C467" i="16"/>
  <c r="F467" i="16"/>
  <c r="G467" i="16"/>
  <c r="H467" i="16"/>
  <c r="I467" i="16"/>
  <c r="J467" i="16"/>
  <c r="M467" i="16"/>
  <c r="N467" i="16"/>
  <c r="O467" i="16"/>
  <c r="P467" i="16"/>
  <c r="Q467" i="16"/>
  <c r="R467" i="16"/>
  <c r="S467" i="16"/>
  <c r="T467" i="16"/>
  <c r="A468" i="16"/>
  <c r="B468" i="16"/>
  <c r="C468" i="16"/>
  <c r="F468" i="16"/>
  <c r="G468" i="16"/>
  <c r="H468" i="16"/>
  <c r="I468" i="16"/>
  <c r="J468" i="16"/>
  <c r="M468" i="16"/>
  <c r="N468" i="16"/>
  <c r="O468" i="16"/>
  <c r="P468" i="16"/>
  <c r="Q468" i="16"/>
  <c r="R468" i="16"/>
  <c r="S468" i="16"/>
  <c r="T468" i="16"/>
  <c r="A469" i="16"/>
  <c r="B469" i="16"/>
  <c r="C469" i="16"/>
  <c r="F469" i="16"/>
  <c r="G469" i="16"/>
  <c r="H469" i="16"/>
  <c r="I469" i="16"/>
  <c r="J469" i="16"/>
  <c r="M469" i="16"/>
  <c r="N469" i="16"/>
  <c r="O469" i="16"/>
  <c r="P469" i="16"/>
  <c r="Q469" i="16"/>
  <c r="R469" i="16"/>
  <c r="S469" i="16"/>
  <c r="T469" i="16"/>
  <c r="A470" i="16"/>
  <c r="B470" i="16"/>
  <c r="C470" i="16"/>
  <c r="F470" i="16"/>
  <c r="G470" i="16"/>
  <c r="H470" i="16"/>
  <c r="I470" i="16"/>
  <c r="J470" i="16"/>
  <c r="M470" i="16"/>
  <c r="N470" i="16"/>
  <c r="O470" i="16"/>
  <c r="P470" i="16"/>
  <c r="Q470" i="16"/>
  <c r="R470" i="16"/>
  <c r="S470" i="16"/>
  <c r="T470" i="16"/>
  <c r="A471" i="16"/>
  <c r="B471" i="16"/>
  <c r="C471" i="16"/>
  <c r="F471" i="16"/>
  <c r="G471" i="16"/>
  <c r="H471" i="16"/>
  <c r="I471" i="16"/>
  <c r="J471" i="16"/>
  <c r="M471" i="16"/>
  <c r="N471" i="16"/>
  <c r="O471" i="16"/>
  <c r="P471" i="16"/>
  <c r="Q471" i="16"/>
  <c r="R471" i="16"/>
  <c r="S471" i="16"/>
  <c r="T471" i="16"/>
  <c r="A472" i="16"/>
  <c r="B472" i="16"/>
  <c r="C472" i="16"/>
  <c r="F472" i="16"/>
  <c r="G472" i="16"/>
  <c r="H472" i="16"/>
  <c r="I472" i="16"/>
  <c r="J472" i="16"/>
  <c r="M472" i="16"/>
  <c r="N472" i="16"/>
  <c r="O472" i="16"/>
  <c r="P472" i="16"/>
  <c r="Q472" i="16"/>
  <c r="R472" i="16"/>
  <c r="S472" i="16"/>
  <c r="T472" i="16"/>
  <c r="A473" i="16"/>
  <c r="B473" i="16"/>
  <c r="C473" i="16"/>
  <c r="F473" i="16"/>
  <c r="G473" i="16"/>
  <c r="H473" i="16"/>
  <c r="I473" i="16"/>
  <c r="J473" i="16"/>
  <c r="M473" i="16"/>
  <c r="N473" i="16"/>
  <c r="O473" i="16"/>
  <c r="P473" i="16"/>
  <c r="Q473" i="16"/>
  <c r="R473" i="16"/>
  <c r="S473" i="16"/>
  <c r="T473" i="16"/>
  <c r="A474" i="16"/>
  <c r="B474" i="16"/>
  <c r="C474" i="16"/>
  <c r="F474" i="16"/>
  <c r="G474" i="16"/>
  <c r="H474" i="16"/>
  <c r="I474" i="16"/>
  <c r="J474" i="16"/>
  <c r="M474" i="16"/>
  <c r="N474" i="16"/>
  <c r="O474" i="16"/>
  <c r="P474" i="16"/>
  <c r="Q474" i="16"/>
  <c r="R474" i="16"/>
  <c r="S474" i="16"/>
  <c r="T474" i="16"/>
  <c r="A475" i="16"/>
  <c r="B475" i="16"/>
  <c r="C475" i="16"/>
  <c r="F475" i="16"/>
  <c r="G475" i="16"/>
  <c r="H475" i="16"/>
  <c r="I475" i="16"/>
  <c r="J475" i="16"/>
  <c r="M475" i="16"/>
  <c r="N475" i="16"/>
  <c r="O475" i="16"/>
  <c r="P475" i="16"/>
  <c r="Q475" i="16"/>
  <c r="R475" i="16"/>
  <c r="S475" i="16"/>
  <c r="T475" i="16"/>
  <c r="A476" i="16"/>
  <c r="B476" i="16"/>
  <c r="C476" i="16"/>
  <c r="F476" i="16"/>
  <c r="G476" i="16"/>
  <c r="H476" i="16"/>
  <c r="I476" i="16"/>
  <c r="J476" i="16"/>
  <c r="M476" i="16"/>
  <c r="N476" i="16"/>
  <c r="O476" i="16"/>
  <c r="P476" i="16"/>
  <c r="Q476" i="16"/>
  <c r="R476" i="16"/>
  <c r="S476" i="16"/>
  <c r="T476" i="16"/>
  <c r="A477" i="16"/>
  <c r="B477" i="16"/>
  <c r="C477" i="16"/>
  <c r="F477" i="16"/>
  <c r="G477" i="16"/>
  <c r="H477" i="16"/>
  <c r="I477" i="16"/>
  <c r="J477" i="16"/>
  <c r="M477" i="16"/>
  <c r="N477" i="16"/>
  <c r="O477" i="16"/>
  <c r="P477" i="16"/>
  <c r="Q477" i="16"/>
  <c r="R477" i="16"/>
  <c r="S477" i="16"/>
  <c r="T477" i="16"/>
  <c r="A478" i="16"/>
  <c r="B478" i="16"/>
  <c r="C478" i="16"/>
  <c r="F478" i="16"/>
  <c r="G478" i="16"/>
  <c r="H478" i="16"/>
  <c r="I478" i="16"/>
  <c r="J478" i="16"/>
  <c r="M478" i="16"/>
  <c r="N478" i="16"/>
  <c r="O478" i="16"/>
  <c r="P478" i="16"/>
  <c r="Q478" i="16"/>
  <c r="R478" i="16"/>
  <c r="S478" i="16"/>
  <c r="T478" i="16"/>
  <c r="A479" i="16"/>
  <c r="B479" i="16"/>
  <c r="C479" i="16"/>
  <c r="F479" i="16"/>
  <c r="G479" i="16"/>
  <c r="H479" i="16"/>
  <c r="I479" i="16"/>
  <c r="J479" i="16"/>
  <c r="M479" i="16"/>
  <c r="N479" i="16"/>
  <c r="O479" i="16"/>
  <c r="P479" i="16"/>
  <c r="Q479" i="16"/>
  <c r="R479" i="16"/>
  <c r="S479" i="16"/>
  <c r="T479" i="16"/>
  <c r="A480" i="16"/>
  <c r="B480" i="16"/>
  <c r="C480" i="16"/>
  <c r="F480" i="16"/>
  <c r="G480" i="16"/>
  <c r="H480" i="16"/>
  <c r="I480" i="16"/>
  <c r="J480" i="16"/>
  <c r="M480" i="16"/>
  <c r="N480" i="16"/>
  <c r="O480" i="16"/>
  <c r="P480" i="16"/>
  <c r="Q480" i="16"/>
  <c r="R480" i="16"/>
  <c r="S480" i="16"/>
  <c r="T480" i="16"/>
  <c r="A481" i="16"/>
  <c r="B481" i="16"/>
  <c r="C481" i="16"/>
  <c r="F481" i="16"/>
  <c r="G481" i="16"/>
  <c r="H481" i="16"/>
  <c r="I481" i="16"/>
  <c r="J481" i="16"/>
  <c r="M481" i="16"/>
  <c r="N481" i="16"/>
  <c r="O481" i="16"/>
  <c r="P481" i="16"/>
  <c r="Q481" i="16"/>
  <c r="R481" i="16"/>
  <c r="S481" i="16"/>
  <c r="T481" i="16"/>
  <c r="A482" i="16"/>
  <c r="B482" i="16"/>
  <c r="C482" i="16"/>
  <c r="F482" i="16"/>
  <c r="G482" i="16"/>
  <c r="H482" i="16"/>
  <c r="I482" i="16"/>
  <c r="J482" i="16"/>
  <c r="M482" i="16"/>
  <c r="N482" i="16"/>
  <c r="O482" i="16"/>
  <c r="P482" i="16"/>
  <c r="Q482" i="16"/>
  <c r="R482" i="16"/>
  <c r="S482" i="16"/>
  <c r="T482" i="16"/>
  <c r="A483" i="16"/>
  <c r="B483" i="16"/>
  <c r="C483" i="16"/>
  <c r="F483" i="16"/>
  <c r="G483" i="16"/>
  <c r="H483" i="16"/>
  <c r="I483" i="16"/>
  <c r="J483" i="16"/>
  <c r="M483" i="16"/>
  <c r="N483" i="16"/>
  <c r="O483" i="16"/>
  <c r="P483" i="16"/>
  <c r="Q483" i="16"/>
  <c r="R483" i="16"/>
  <c r="S483" i="16"/>
  <c r="T483" i="16"/>
  <c r="A484" i="16"/>
  <c r="B484" i="16"/>
  <c r="C484" i="16"/>
  <c r="F484" i="16"/>
  <c r="G484" i="16"/>
  <c r="H484" i="16"/>
  <c r="I484" i="16"/>
  <c r="J484" i="16"/>
  <c r="M484" i="16"/>
  <c r="N484" i="16"/>
  <c r="O484" i="16"/>
  <c r="P484" i="16"/>
  <c r="Q484" i="16"/>
  <c r="R484" i="16"/>
  <c r="S484" i="16"/>
  <c r="T484" i="16"/>
  <c r="A485" i="16"/>
  <c r="B485" i="16"/>
  <c r="C485" i="16"/>
  <c r="F485" i="16"/>
  <c r="G485" i="16"/>
  <c r="H485" i="16"/>
  <c r="I485" i="16"/>
  <c r="J485" i="16"/>
  <c r="M485" i="16"/>
  <c r="N485" i="16"/>
  <c r="O485" i="16"/>
  <c r="P485" i="16"/>
  <c r="Q485" i="16"/>
  <c r="R485" i="16"/>
  <c r="S485" i="16"/>
  <c r="T485" i="16"/>
  <c r="A486" i="16"/>
  <c r="B486" i="16"/>
  <c r="C486" i="16"/>
  <c r="F486" i="16"/>
  <c r="G486" i="16"/>
  <c r="H486" i="16"/>
  <c r="I486" i="16"/>
  <c r="J486" i="16"/>
  <c r="M486" i="16"/>
  <c r="N486" i="16"/>
  <c r="O486" i="16"/>
  <c r="P486" i="16"/>
  <c r="Q486" i="16"/>
  <c r="R486" i="16"/>
  <c r="S486" i="16"/>
  <c r="T486" i="16"/>
  <c r="A487" i="16"/>
  <c r="B487" i="16"/>
  <c r="C487" i="16"/>
  <c r="F487" i="16"/>
  <c r="G487" i="16"/>
  <c r="H487" i="16"/>
  <c r="I487" i="16"/>
  <c r="J487" i="16"/>
  <c r="M487" i="16"/>
  <c r="N487" i="16"/>
  <c r="O487" i="16"/>
  <c r="P487" i="16"/>
  <c r="Q487" i="16"/>
  <c r="R487" i="16"/>
  <c r="S487" i="16"/>
  <c r="T487" i="16"/>
  <c r="A488" i="16"/>
  <c r="B488" i="16"/>
  <c r="C488" i="16"/>
  <c r="F488" i="16"/>
  <c r="G488" i="16"/>
  <c r="H488" i="16"/>
  <c r="I488" i="16"/>
  <c r="J488" i="16"/>
  <c r="M488" i="16"/>
  <c r="N488" i="16"/>
  <c r="O488" i="16"/>
  <c r="P488" i="16"/>
  <c r="Q488" i="16"/>
  <c r="R488" i="16"/>
  <c r="S488" i="16"/>
  <c r="T488" i="16"/>
  <c r="A489" i="16"/>
  <c r="B489" i="16"/>
  <c r="C489" i="16"/>
  <c r="F489" i="16"/>
  <c r="G489" i="16"/>
  <c r="H489" i="16"/>
  <c r="I489" i="16"/>
  <c r="J489" i="16"/>
  <c r="M489" i="16"/>
  <c r="N489" i="16"/>
  <c r="O489" i="16"/>
  <c r="P489" i="16"/>
  <c r="Q489" i="16"/>
  <c r="R489" i="16"/>
  <c r="S489" i="16"/>
  <c r="T489" i="16"/>
  <c r="A490" i="16"/>
  <c r="B490" i="16"/>
  <c r="C490" i="16"/>
  <c r="F490" i="16"/>
  <c r="G490" i="16"/>
  <c r="H490" i="16"/>
  <c r="I490" i="16"/>
  <c r="J490" i="16"/>
  <c r="M490" i="16"/>
  <c r="N490" i="16"/>
  <c r="O490" i="16"/>
  <c r="P490" i="16"/>
  <c r="Q490" i="16"/>
  <c r="R490" i="16"/>
  <c r="S490" i="16"/>
  <c r="T490" i="16"/>
  <c r="A491" i="16"/>
  <c r="B491" i="16"/>
  <c r="C491" i="16"/>
  <c r="F491" i="16"/>
  <c r="G491" i="16"/>
  <c r="H491" i="16"/>
  <c r="I491" i="16"/>
  <c r="J491" i="16"/>
  <c r="M491" i="16"/>
  <c r="N491" i="16"/>
  <c r="O491" i="16"/>
  <c r="P491" i="16"/>
  <c r="Q491" i="16"/>
  <c r="R491" i="16"/>
  <c r="S491" i="16"/>
  <c r="T491" i="16"/>
  <c r="A492" i="16"/>
  <c r="B492" i="16"/>
  <c r="C492" i="16"/>
  <c r="F492" i="16"/>
  <c r="G492" i="16"/>
  <c r="H492" i="16"/>
  <c r="I492" i="16"/>
  <c r="J492" i="16"/>
  <c r="M492" i="16"/>
  <c r="N492" i="16"/>
  <c r="O492" i="16"/>
  <c r="P492" i="16"/>
  <c r="Q492" i="16"/>
  <c r="R492" i="16"/>
  <c r="S492" i="16"/>
  <c r="T492" i="16"/>
  <c r="A493" i="16"/>
  <c r="B493" i="16"/>
  <c r="C493" i="16"/>
  <c r="F493" i="16"/>
  <c r="G493" i="16"/>
  <c r="H493" i="16"/>
  <c r="I493" i="16"/>
  <c r="J493" i="16"/>
  <c r="M493" i="16"/>
  <c r="N493" i="16"/>
  <c r="O493" i="16"/>
  <c r="P493" i="16"/>
  <c r="Q493" i="16"/>
  <c r="R493" i="16"/>
  <c r="S493" i="16"/>
  <c r="T493" i="16"/>
  <c r="A494" i="16"/>
  <c r="B494" i="16"/>
  <c r="C494" i="16"/>
  <c r="F494" i="16"/>
  <c r="G494" i="16"/>
  <c r="H494" i="16"/>
  <c r="I494" i="16"/>
  <c r="J494" i="16"/>
  <c r="M494" i="16"/>
  <c r="N494" i="16"/>
  <c r="O494" i="16"/>
  <c r="P494" i="16"/>
  <c r="Q494" i="16"/>
  <c r="R494" i="16"/>
  <c r="S494" i="16"/>
  <c r="T494" i="16"/>
  <c r="A495" i="16"/>
  <c r="B495" i="16"/>
  <c r="C495" i="16"/>
  <c r="F495" i="16"/>
  <c r="G495" i="16"/>
  <c r="H495" i="16"/>
  <c r="I495" i="16"/>
  <c r="J495" i="16"/>
  <c r="M495" i="16"/>
  <c r="N495" i="16"/>
  <c r="O495" i="16"/>
  <c r="P495" i="16"/>
  <c r="Q495" i="16"/>
  <c r="R495" i="16"/>
  <c r="S495" i="16"/>
  <c r="T495" i="16"/>
  <c r="A496" i="16"/>
  <c r="B496" i="16"/>
  <c r="C496" i="16"/>
  <c r="F496" i="16"/>
  <c r="G496" i="16"/>
  <c r="H496" i="16"/>
  <c r="I496" i="16"/>
  <c r="J496" i="16"/>
  <c r="M496" i="16"/>
  <c r="N496" i="16"/>
  <c r="O496" i="16"/>
  <c r="P496" i="16"/>
  <c r="Q496" i="16"/>
  <c r="R496" i="16"/>
  <c r="S496" i="16"/>
  <c r="T496" i="16"/>
  <c r="A497" i="16"/>
  <c r="B497" i="16"/>
  <c r="C497" i="16"/>
  <c r="F497" i="16"/>
  <c r="G497" i="16"/>
  <c r="H497" i="16"/>
  <c r="I497" i="16"/>
  <c r="J497" i="16"/>
  <c r="M497" i="16"/>
  <c r="N497" i="16"/>
  <c r="O497" i="16"/>
  <c r="P497" i="16"/>
  <c r="Q497" i="16"/>
  <c r="R497" i="16"/>
  <c r="S497" i="16"/>
  <c r="T497" i="16"/>
  <c r="A498" i="16"/>
  <c r="B498" i="16"/>
  <c r="C498" i="16"/>
  <c r="F498" i="16"/>
  <c r="G498" i="16"/>
  <c r="H498" i="16"/>
  <c r="I498" i="16"/>
  <c r="J498" i="16"/>
  <c r="M498" i="16"/>
  <c r="N498" i="16"/>
  <c r="O498" i="16"/>
  <c r="P498" i="16"/>
  <c r="Q498" i="16"/>
  <c r="R498" i="16"/>
  <c r="S498" i="16"/>
  <c r="T498" i="16"/>
  <c r="A499" i="16"/>
  <c r="B499" i="16"/>
  <c r="C499" i="16"/>
  <c r="F499" i="16"/>
  <c r="G499" i="16"/>
  <c r="H499" i="16"/>
  <c r="I499" i="16"/>
  <c r="J499" i="16"/>
  <c r="M499" i="16"/>
  <c r="N499" i="16"/>
  <c r="O499" i="16"/>
  <c r="P499" i="16"/>
  <c r="Q499" i="16"/>
  <c r="R499" i="16"/>
  <c r="S499" i="16"/>
  <c r="T499" i="16"/>
  <c r="A500" i="16"/>
  <c r="B500" i="16"/>
  <c r="C500" i="16"/>
  <c r="F500" i="16"/>
  <c r="G500" i="16"/>
  <c r="H500" i="16"/>
  <c r="I500" i="16"/>
  <c r="J500" i="16"/>
  <c r="M500" i="16"/>
  <c r="N500" i="16"/>
  <c r="O500" i="16"/>
  <c r="P500" i="16"/>
  <c r="Q500" i="16"/>
  <c r="R500" i="16"/>
  <c r="S500" i="16"/>
  <c r="T500" i="16"/>
  <c r="A501" i="16"/>
  <c r="B501" i="16"/>
  <c r="C501" i="16"/>
  <c r="F501" i="16"/>
  <c r="G501" i="16"/>
  <c r="H501" i="16"/>
  <c r="I501" i="16"/>
  <c r="J501" i="16"/>
  <c r="M501" i="16"/>
  <c r="N501" i="16"/>
  <c r="O501" i="16"/>
  <c r="P501" i="16"/>
  <c r="Q501" i="16"/>
  <c r="R501" i="16"/>
  <c r="S501" i="16"/>
  <c r="T501" i="16"/>
  <c r="A502" i="16"/>
  <c r="B502" i="16"/>
  <c r="C502" i="16"/>
  <c r="F502" i="16"/>
  <c r="G502" i="16"/>
  <c r="H502" i="16"/>
  <c r="I502" i="16"/>
  <c r="J502" i="16"/>
  <c r="M502" i="16"/>
  <c r="N502" i="16"/>
  <c r="O502" i="16"/>
  <c r="P502" i="16"/>
  <c r="Q502" i="16"/>
  <c r="R502" i="16"/>
  <c r="S502" i="16"/>
  <c r="T502" i="16"/>
  <c r="A503" i="16"/>
  <c r="B503" i="16"/>
  <c r="C503" i="16"/>
  <c r="F503" i="16"/>
  <c r="G503" i="16"/>
  <c r="H503" i="16"/>
  <c r="I503" i="16"/>
  <c r="J503" i="16"/>
  <c r="M503" i="16"/>
  <c r="N503" i="16"/>
  <c r="O503" i="16"/>
  <c r="P503" i="16"/>
  <c r="Q503" i="16"/>
  <c r="R503" i="16"/>
  <c r="S503" i="16"/>
  <c r="T503" i="16"/>
  <c r="A504" i="16"/>
  <c r="B504" i="16"/>
  <c r="C504" i="16"/>
  <c r="F504" i="16"/>
  <c r="G504" i="16"/>
  <c r="H504" i="16"/>
  <c r="I504" i="16"/>
  <c r="J504" i="16"/>
  <c r="M504" i="16"/>
  <c r="N504" i="16"/>
  <c r="O504" i="16"/>
  <c r="P504" i="16"/>
  <c r="Q504" i="16"/>
  <c r="R504" i="16"/>
  <c r="S504" i="16"/>
  <c r="T504" i="16"/>
  <c r="A505" i="16"/>
  <c r="B505" i="16"/>
  <c r="C505" i="16"/>
  <c r="F505" i="16"/>
  <c r="G505" i="16"/>
  <c r="H505" i="16"/>
  <c r="I505" i="16"/>
  <c r="J505" i="16"/>
  <c r="M505" i="16"/>
  <c r="N505" i="16"/>
  <c r="O505" i="16"/>
  <c r="P505" i="16"/>
  <c r="Q505" i="16"/>
  <c r="R505" i="16"/>
  <c r="S505" i="16"/>
  <c r="T505" i="16"/>
  <c r="A506" i="16"/>
  <c r="B506" i="16"/>
  <c r="C506" i="16"/>
  <c r="F506" i="16"/>
  <c r="G506" i="16"/>
  <c r="H506" i="16"/>
  <c r="I506" i="16"/>
  <c r="J506" i="16"/>
  <c r="M506" i="16"/>
  <c r="N506" i="16"/>
  <c r="O506" i="16"/>
  <c r="P506" i="16"/>
  <c r="Q506" i="16"/>
  <c r="R506" i="16"/>
  <c r="S506" i="16"/>
  <c r="T506" i="16"/>
  <c r="A507" i="16"/>
  <c r="B507" i="16"/>
  <c r="C507" i="16"/>
  <c r="F507" i="16"/>
  <c r="G507" i="16"/>
  <c r="H507" i="16"/>
  <c r="I507" i="16"/>
  <c r="J507" i="16"/>
  <c r="M507" i="16"/>
  <c r="N507" i="16"/>
  <c r="O507" i="16"/>
  <c r="P507" i="16"/>
  <c r="Q507" i="16"/>
  <c r="R507" i="16"/>
  <c r="S507" i="16"/>
  <c r="T507" i="16"/>
  <c r="A508" i="16"/>
  <c r="B508" i="16"/>
  <c r="C508" i="16"/>
  <c r="F508" i="16"/>
  <c r="G508" i="16"/>
  <c r="H508" i="16"/>
  <c r="I508" i="16"/>
  <c r="J508" i="16"/>
  <c r="M508" i="16"/>
  <c r="N508" i="16"/>
  <c r="O508" i="16"/>
  <c r="P508" i="16"/>
  <c r="Q508" i="16"/>
  <c r="R508" i="16"/>
  <c r="S508" i="16"/>
  <c r="T508" i="16"/>
  <c r="A509" i="16"/>
  <c r="B509" i="16"/>
  <c r="C509" i="16"/>
  <c r="F509" i="16"/>
  <c r="G509" i="16"/>
  <c r="H509" i="16"/>
  <c r="I509" i="16"/>
  <c r="J509" i="16"/>
  <c r="M509" i="16"/>
  <c r="N509" i="16"/>
  <c r="O509" i="16"/>
  <c r="P509" i="16"/>
  <c r="Q509" i="16"/>
  <c r="R509" i="16"/>
  <c r="S509" i="16"/>
  <c r="T509" i="16"/>
  <c r="A510" i="16"/>
  <c r="B510" i="16"/>
  <c r="C510" i="16"/>
  <c r="F510" i="16"/>
  <c r="G510" i="16"/>
  <c r="H510" i="16"/>
  <c r="I510" i="16"/>
  <c r="J510" i="16"/>
  <c r="M510" i="16"/>
  <c r="N510" i="16"/>
  <c r="O510" i="16"/>
  <c r="P510" i="16"/>
  <c r="Q510" i="16"/>
  <c r="R510" i="16"/>
  <c r="S510" i="16"/>
  <c r="T510" i="16"/>
  <c r="A511" i="16"/>
  <c r="B511" i="16"/>
  <c r="C511" i="16"/>
  <c r="F511" i="16"/>
  <c r="G511" i="16"/>
  <c r="H511" i="16"/>
  <c r="I511" i="16"/>
  <c r="J511" i="16"/>
  <c r="M511" i="16"/>
  <c r="N511" i="16"/>
  <c r="O511" i="16"/>
  <c r="P511" i="16"/>
  <c r="Q511" i="16"/>
  <c r="R511" i="16"/>
  <c r="S511" i="16"/>
  <c r="T511" i="16"/>
  <c r="A512" i="16"/>
  <c r="B512" i="16"/>
  <c r="C512" i="16"/>
  <c r="F512" i="16"/>
  <c r="G512" i="16"/>
  <c r="H512" i="16"/>
  <c r="I512" i="16"/>
  <c r="J512" i="16"/>
  <c r="M512" i="16"/>
  <c r="N512" i="16"/>
  <c r="O512" i="16"/>
  <c r="P512" i="16"/>
  <c r="Q512" i="16"/>
  <c r="R512" i="16"/>
  <c r="S512" i="16"/>
  <c r="T512" i="16"/>
  <c r="A513" i="16"/>
  <c r="B513" i="16"/>
  <c r="C513" i="16"/>
  <c r="F513" i="16"/>
  <c r="G513" i="16"/>
  <c r="H513" i="16"/>
  <c r="I513" i="16"/>
  <c r="J513" i="16"/>
  <c r="M513" i="16"/>
  <c r="N513" i="16"/>
  <c r="O513" i="16"/>
  <c r="P513" i="16"/>
  <c r="Q513" i="16"/>
  <c r="R513" i="16"/>
  <c r="S513" i="16"/>
  <c r="T513" i="16"/>
  <c r="A514" i="16"/>
  <c r="B514" i="16"/>
  <c r="C514" i="16"/>
  <c r="F514" i="16"/>
  <c r="G514" i="16"/>
  <c r="H514" i="16"/>
  <c r="I514" i="16"/>
  <c r="J514" i="16"/>
  <c r="M514" i="16"/>
  <c r="N514" i="16"/>
  <c r="O514" i="16"/>
  <c r="P514" i="16"/>
  <c r="Q514" i="16"/>
  <c r="R514" i="16"/>
  <c r="S514" i="16"/>
  <c r="T514" i="16"/>
  <c r="A515" i="16"/>
  <c r="B515" i="16"/>
  <c r="C515" i="16"/>
  <c r="F515" i="16"/>
  <c r="G515" i="16"/>
  <c r="H515" i="16"/>
  <c r="I515" i="16"/>
  <c r="J515" i="16"/>
  <c r="M515" i="16"/>
  <c r="N515" i="16"/>
  <c r="O515" i="16"/>
  <c r="P515" i="16"/>
  <c r="Q515" i="16"/>
  <c r="R515" i="16"/>
  <c r="S515" i="16"/>
  <c r="T515" i="16"/>
  <c r="A516" i="16"/>
  <c r="B516" i="16"/>
  <c r="C516" i="16"/>
  <c r="F516" i="16"/>
  <c r="G516" i="16"/>
  <c r="H516" i="16"/>
  <c r="I516" i="16"/>
  <c r="J516" i="16"/>
  <c r="M516" i="16"/>
  <c r="N516" i="16"/>
  <c r="O516" i="16"/>
  <c r="P516" i="16"/>
  <c r="Q516" i="16"/>
  <c r="R516" i="16"/>
  <c r="S516" i="16"/>
  <c r="T516" i="16"/>
  <c r="A517" i="16"/>
  <c r="B517" i="16"/>
  <c r="C517" i="16"/>
  <c r="F517" i="16"/>
  <c r="G517" i="16"/>
  <c r="H517" i="16"/>
  <c r="I517" i="16"/>
  <c r="J517" i="16"/>
  <c r="M517" i="16"/>
  <c r="N517" i="16"/>
  <c r="O517" i="16"/>
  <c r="P517" i="16"/>
  <c r="Q517" i="16"/>
  <c r="R517" i="16"/>
  <c r="S517" i="16"/>
  <c r="T517" i="16"/>
  <c r="A518" i="16"/>
  <c r="B518" i="16"/>
  <c r="C518" i="16"/>
  <c r="F518" i="16"/>
  <c r="G518" i="16"/>
  <c r="H518" i="16"/>
  <c r="I518" i="16"/>
  <c r="J518" i="16"/>
  <c r="M518" i="16"/>
  <c r="N518" i="16"/>
  <c r="O518" i="16"/>
  <c r="P518" i="16"/>
  <c r="Q518" i="16"/>
  <c r="R518" i="16"/>
  <c r="S518" i="16"/>
  <c r="T518" i="16"/>
  <c r="A519" i="16"/>
  <c r="B519" i="16"/>
  <c r="C519" i="16"/>
  <c r="F519" i="16"/>
  <c r="G519" i="16"/>
  <c r="H519" i="16"/>
  <c r="I519" i="16"/>
  <c r="J519" i="16"/>
  <c r="M519" i="16"/>
  <c r="N519" i="16"/>
  <c r="O519" i="16"/>
  <c r="P519" i="16"/>
  <c r="Q519" i="16"/>
  <c r="R519" i="16"/>
  <c r="S519" i="16"/>
  <c r="T519" i="16"/>
  <c r="A520" i="16"/>
  <c r="B520" i="16"/>
  <c r="C520" i="16"/>
  <c r="F520" i="16"/>
  <c r="G520" i="16"/>
  <c r="H520" i="16"/>
  <c r="I520" i="16"/>
  <c r="J520" i="16"/>
  <c r="M520" i="16"/>
  <c r="N520" i="16"/>
  <c r="O520" i="16"/>
  <c r="P520" i="16"/>
  <c r="Q520" i="16"/>
  <c r="R520" i="16"/>
  <c r="S520" i="16"/>
  <c r="T520" i="16"/>
  <c r="A521" i="16"/>
  <c r="B521" i="16"/>
  <c r="C521" i="16"/>
  <c r="F521" i="16"/>
  <c r="G521" i="16"/>
  <c r="H521" i="16"/>
  <c r="I521" i="16"/>
  <c r="J521" i="16"/>
  <c r="M521" i="16"/>
  <c r="N521" i="16"/>
  <c r="O521" i="16"/>
  <c r="P521" i="16"/>
  <c r="Q521" i="16"/>
  <c r="R521" i="16"/>
  <c r="S521" i="16"/>
  <c r="T521" i="16"/>
  <c r="A522" i="16"/>
  <c r="B522" i="16"/>
  <c r="C522" i="16"/>
  <c r="F522" i="16"/>
  <c r="G522" i="16"/>
  <c r="H522" i="16"/>
  <c r="I522" i="16"/>
  <c r="J522" i="16"/>
  <c r="M522" i="16"/>
  <c r="N522" i="16"/>
  <c r="O522" i="16"/>
  <c r="P522" i="16"/>
  <c r="Q522" i="16"/>
  <c r="R522" i="16"/>
  <c r="S522" i="16"/>
  <c r="T522" i="16"/>
  <c r="A523" i="16"/>
  <c r="B523" i="16"/>
  <c r="C523" i="16"/>
  <c r="F523" i="16"/>
  <c r="G523" i="16"/>
  <c r="H523" i="16"/>
  <c r="I523" i="16"/>
  <c r="J523" i="16"/>
  <c r="M523" i="16"/>
  <c r="N523" i="16"/>
  <c r="O523" i="16"/>
  <c r="P523" i="16"/>
  <c r="Q523" i="16"/>
  <c r="R523" i="16"/>
  <c r="S523" i="16"/>
  <c r="T523" i="16"/>
  <c r="A524" i="16"/>
  <c r="B524" i="16"/>
  <c r="C524" i="16"/>
  <c r="F524" i="16"/>
  <c r="G524" i="16"/>
  <c r="H524" i="16"/>
  <c r="I524" i="16"/>
  <c r="J524" i="16"/>
  <c r="M524" i="16"/>
  <c r="N524" i="16"/>
  <c r="O524" i="16"/>
  <c r="P524" i="16"/>
  <c r="Q524" i="16"/>
  <c r="R524" i="16"/>
  <c r="S524" i="16"/>
  <c r="T524" i="16"/>
  <c r="A525" i="16"/>
  <c r="B525" i="16"/>
  <c r="C525" i="16"/>
  <c r="F525" i="16"/>
  <c r="G525" i="16"/>
  <c r="H525" i="16"/>
  <c r="I525" i="16"/>
  <c r="J525" i="16"/>
  <c r="M525" i="16"/>
  <c r="N525" i="16"/>
  <c r="O525" i="16"/>
  <c r="P525" i="16"/>
  <c r="Q525" i="16"/>
  <c r="R525" i="16"/>
  <c r="S525" i="16"/>
  <c r="T525" i="16"/>
  <c r="A526" i="16"/>
  <c r="B526" i="16"/>
  <c r="C526" i="16"/>
  <c r="F526" i="16"/>
  <c r="G526" i="16"/>
  <c r="H526" i="16"/>
  <c r="I526" i="16"/>
  <c r="J526" i="16"/>
  <c r="M526" i="16"/>
  <c r="N526" i="16"/>
  <c r="O526" i="16"/>
  <c r="P526" i="16"/>
  <c r="Q526" i="16"/>
  <c r="R526" i="16"/>
  <c r="S526" i="16"/>
  <c r="T526" i="16"/>
  <c r="A527" i="16"/>
  <c r="B527" i="16"/>
  <c r="C527" i="16"/>
  <c r="F527" i="16"/>
  <c r="G527" i="16"/>
  <c r="H527" i="16"/>
  <c r="I527" i="16"/>
  <c r="J527" i="16"/>
  <c r="M527" i="16"/>
  <c r="N527" i="16"/>
  <c r="O527" i="16"/>
  <c r="P527" i="16"/>
  <c r="Q527" i="16"/>
  <c r="R527" i="16"/>
  <c r="S527" i="16"/>
  <c r="T527" i="16"/>
  <c r="A528" i="16"/>
  <c r="B528" i="16"/>
  <c r="C528" i="16"/>
  <c r="F528" i="16"/>
  <c r="G528" i="16"/>
  <c r="H528" i="16"/>
  <c r="I528" i="16"/>
  <c r="J528" i="16"/>
  <c r="M528" i="16"/>
  <c r="N528" i="16"/>
  <c r="O528" i="16"/>
  <c r="P528" i="16"/>
  <c r="Q528" i="16"/>
  <c r="R528" i="16"/>
  <c r="S528" i="16"/>
  <c r="T528" i="16"/>
  <c r="A529" i="16"/>
  <c r="B529" i="16"/>
  <c r="C529" i="16"/>
  <c r="F529" i="16"/>
  <c r="G529" i="16"/>
  <c r="H529" i="16"/>
  <c r="I529" i="16"/>
  <c r="J529" i="16"/>
  <c r="M529" i="16"/>
  <c r="N529" i="16"/>
  <c r="O529" i="16"/>
  <c r="P529" i="16"/>
  <c r="Q529" i="16"/>
  <c r="R529" i="16"/>
  <c r="S529" i="16"/>
  <c r="T529" i="16"/>
  <c r="A530" i="16"/>
  <c r="B530" i="16"/>
  <c r="C530" i="16"/>
  <c r="F530" i="16"/>
  <c r="G530" i="16"/>
  <c r="H530" i="16"/>
  <c r="I530" i="16"/>
  <c r="J530" i="16"/>
  <c r="M530" i="16"/>
  <c r="N530" i="16"/>
  <c r="O530" i="16"/>
  <c r="P530" i="16"/>
  <c r="Q530" i="16"/>
  <c r="R530" i="16"/>
  <c r="S530" i="16"/>
  <c r="T530" i="16"/>
  <c r="A531" i="16"/>
  <c r="B531" i="16"/>
  <c r="C531" i="16"/>
  <c r="F531" i="16"/>
  <c r="G531" i="16"/>
  <c r="H531" i="16"/>
  <c r="I531" i="16"/>
  <c r="J531" i="16"/>
  <c r="M531" i="16"/>
  <c r="N531" i="16"/>
  <c r="O531" i="16"/>
  <c r="P531" i="16"/>
  <c r="Q531" i="16"/>
  <c r="R531" i="16"/>
  <c r="S531" i="16"/>
  <c r="T531" i="16"/>
  <c r="A532" i="16"/>
  <c r="B532" i="16"/>
  <c r="C532" i="16"/>
  <c r="F532" i="16"/>
  <c r="G532" i="16"/>
  <c r="H532" i="16"/>
  <c r="I532" i="16"/>
  <c r="J532" i="16"/>
  <c r="M532" i="16"/>
  <c r="N532" i="16"/>
  <c r="O532" i="16"/>
  <c r="P532" i="16"/>
  <c r="Q532" i="16"/>
  <c r="R532" i="16"/>
  <c r="S532" i="16"/>
  <c r="T532" i="16"/>
  <c r="A533" i="16"/>
  <c r="B533" i="16"/>
  <c r="C533" i="16"/>
  <c r="F533" i="16"/>
  <c r="G533" i="16"/>
  <c r="H533" i="16"/>
  <c r="I533" i="16"/>
  <c r="J533" i="16"/>
  <c r="M533" i="16"/>
  <c r="N533" i="16"/>
  <c r="O533" i="16"/>
  <c r="P533" i="16"/>
  <c r="Q533" i="16"/>
  <c r="R533" i="16"/>
  <c r="S533" i="16"/>
  <c r="T533" i="16"/>
  <c r="A534" i="16"/>
  <c r="B534" i="16"/>
  <c r="C534" i="16"/>
  <c r="F534" i="16"/>
  <c r="G534" i="16"/>
  <c r="H534" i="16"/>
  <c r="I534" i="16"/>
  <c r="J534" i="16"/>
  <c r="M534" i="16"/>
  <c r="N534" i="16"/>
  <c r="O534" i="16"/>
  <c r="P534" i="16"/>
  <c r="Q534" i="16"/>
  <c r="R534" i="16"/>
  <c r="S534" i="16"/>
  <c r="T534" i="16"/>
  <c r="A535" i="16"/>
  <c r="B535" i="16"/>
  <c r="C535" i="16"/>
  <c r="F535" i="16"/>
  <c r="G535" i="16"/>
  <c r="H535" i="16"/>
  <c r="I535" i="16"/>
  <c r="J535" i="16"/>
  <c r="M535" i="16"/>
  <c r="N535" i="16"/>
  <c r="O535" i="16"/>
  <c r="P535" i="16"/>
  <c r="Q535" i="16"/>
  <c r="R535" i="16"/>
  <c r="S535" i="16"/>
  <c r="T535" i="16"/>
  <c r="A536" i="16"/>
  <c r="B536" i="16"/>
  <c r="C536" i="16"/>
  <c r="F536" i="16"/>
  <c r="G536" i="16"/>
  <c r="H536" i="16"/>
  <c r="I536" i="16"/>
  <c r="J536" i="16"/>
  <c r="M536" i="16"/>
  <c r="N536" i="16"/>
  <c r="O536" i="16"/>
  <c r="P536" i="16"/>
  <c r="Q536" i="16"/>
  <c r="R536" i="16"/>
  <c r="S536" i="16"/>
  <c r="T536" i="16"/>
  <c r="A537" i="16"/>
  <c r="B537" i="16"/>
  <c r="C537" i="16"/>
  <c r="F537" i="16"/>
  <c r="G537" i="16"/>
  <c r="H537" i="16"/>
  <c r="I537" i="16"/>
  <c r="J537" i="16"/>
  <c r="M537" i="16"/>
  <c r="N537" i="16"/>
  <c r="O537" i="16"/>
  <c r="P537" i="16"/>
  <c r="Q537" i="16"/>
  <c r="R537" i="16"/>
  <c r="S537" i="16"/>
  <c r="T537" i="16"/>
  <c r="A538" i="16"/>
  <c r="B538" i="16"/>
  <c r="C538" i="16"/>
  <c r="F538" i="16"/>
  <c r="G538" i="16"/>
  <c r="H538" i="16"/>
  <c r="I538" i="16"/>
  <c r="J538" i="16"/>
  <c r="M538" i="16"/>
  <c r="N538" i="16"/>
  <c r="O538" i="16"/>
  <c r="P538" i="16"/>
  <c r="Q538" i="16"/>
  <c r="R538" i="16"/>
  <c r="S538" i="16"/>
  <c r="T538" i="16"/>
  <c r="A539" i="16"/>
  <c r="B539" i="16"/>
  <c r="C539" i="16"/>
  <c r="F539" i="16"/>
  <c r="G539" i="16"/>
  <c r="H539" i="16"/>
  <c r="I539" i="16"/>
  <c r="J539" i="16"/>
  <c r="M539" i="16"/>
  <c r="N539" i="16"/>
  <c r="O539" i="16"/>
  <c r="P539" i="16"/>
  <c r="Q539" i="16"/>
  <c r="R539" i="16"/>
  <c r="S539" i="16"/>
  <c r="T539" i="16"/>
  <c r="A540" i="16"/>
  <c r="B540" i="16"/>
  <c r="C540" i="16"/>
  <c r="F540" i="16"/>
  <c r="G540" i="16"/>
  <c r="H540" i="16"/>
  <c r="I540" i="16"/>
  <c r="J540" i="16"/>
  <c r="M540" i="16"/>
  <c r="N540" i="16"/>
  <c r="O540" i="16"/>
  <c r="P540" i="16"/>
  <c r="Q540" i="16"/>
  <c r="R540" i="16"/>
  <c r="S540" i="16"/>
  <c r="T540" i="16"/>
  <c r="A541" i="16"/>
  <c r="B541" i="16"/>
  <c r="C541" i="16"/>
  <c r="F541" i="16"/>
  <c r="G541" i="16"/>
  <c r="H541" i="16"/>
  <c r="I541" i="16"/>
  <c r="J541" i="16"/>
  <c r="M541" i="16"/>
  <c r="N541" i="16"/>
  <c r="O541" i="16"/>
  <c r="P541" i="16"/>
  <c r="Q541" i="16"/>
  <c r="R541" i="16"/>
  <c r="S541" i="16"/>
  <c r="T541" i="16"/>
  <c r="A542" i="16"/>
  <c r="B542" i="16"/>
  <c r="C542" i="16"/>
  <c r="F542" i="16"/>
  <c r="G542" i="16"/>
  <c r="H542" i="16"/>
  <c r="I542" i="16"/>
  <c r="J542" i="16"/>
  <c r="M542" i="16"/>
  <c r="N542" i="16"/>
  <c r="O542" i="16"/>
  <c r="P542" i="16"/>
  <c r="Q542" i="16"/>
  <c r="R542" i="16"/>
  <c r="S542" i="16"/>
  <c r="T542" i="16"/>
  <c r="A543" i="16"/>
  <c r="B543" i="16"/>
  <c r="C543" i="16"/>
  <c r="F543" i="16"/>
  <c r="G543" i="16"/>
  <c r="H543" i="16"/>
  <c r="I543" i="16"/>
  <c r="J543" i="16"/>
  <c r="M543" i="16"/>
  <c r="N543" i="16"/>
  <c r="O543" i="16"/>
  <c r="P543" i="16"/>
  <c r="Q543" i="16"/>
  <c r="R543" i="16"/>
  <c r="S543" i="16"/>
  <c r="T543" i="16"/>
  <c r="A544" i="16"/>
  <c r="B544" i="16"/>
  <c r="C544" i="16"/>
  <c r="F544" i="16"/>
  <c r="G544" i="16"/>
  <c r="H544" i="16"/>
  <c r="I544" i="16"/>
  <c r="J544" i="16"/>
  <c r="M544" i="16"/>
  <c r="N544" i="16"/>
  <c r="O544" i="16"/>
  <c r="P544" i="16"/>
  <c r="Q544" i="16"/>
  <c r="R544" i="16"/>
  <c r="S544" i="16"/>
  <c r="T544" i="16"/>
  <c r="A545" i="16"/>
  <c r="B545" i="16"/>
  <c r="C545" i="16"/>
  <c r="F545" i="16"/>
  <c r="G545" i="16"/>
  <c r="H545" i="16"/>
  <c r="I545" i="16"/>
  <c r="J545" i="16"/>
  <c r="M545" i="16"/>
  <c r="N545" i="16"/>
  <c r="O545" i="16"/>
  <c r="P545" i="16"/>
  <c r="Q545" i="16"/>
  <c r="R545" i="16"/>
  <c r="S545" i="16"/>
  <c r="T545" i="16"/>
  <c r="A546" i="16"/>
  <c r="B546" i="16"/>
  <c r="C546" i="16"/>
  <c r="F546" i="16"/>
  <c r="G546" i="16"/>
  <c r="H546" i="16"/>
  <c r="I546" i="16"/>
  <c r="J546" i="16"/>
  <c r="M546" i="16"/>
  <c r="N546" i="16"/>
  <c r="O546" i="16"/>
  <c r="P546" i="16"/>
  <c r="Q546" i="16"/>
  <c r="R546" i="16"/>
  <c r="S546" i="16"/>
  <c r="T546" i="16"/>
  <c r="A547" i="16"/>
  <c r="B547" i="16"/>
  <c r="C547" i="16"/>
  <c r="F547" i="16"/>
  <c r="G547" i="16"/>
  <c r="H547" i="16"/>
  <c r="I547" i="16"/>
  <c r="J547" i="16"/>
  <c r="M547" i="16"/>
  <c r="N547" i="16"/>
  <c r="O547" i="16"/>
  <c r="P547" i="16"/>
  <c r="Q547" i="16"/>
  <c r="R547" i="16"/>
  <c r="S547" i="16"/>
  <c r="T547" i="16"/>
  <c r="A548" i="16"/>
  <c r="B548" i="16"/>
  <c r="C548" i="16"/>
  <c r="F548" i="16"/>
  <c r="G548" i="16"/>
  <c r="H548" i="16"/>
  <c r="I548" i="16"/>
  <c r="J548" i="16"/>
  <c r="M548" i="16"/>
  <c r="N548" i="16"/>
  <c r="O548" i="16"/>
  <c r="P548" i="16"/>
  <c r="Q548" i="16"/>
  <c r="R548" i="16"/>
  <c r="S548" i="16"/>
  <c r="T548" i="16"/>
  <c r="A549" i="16"/>
  <c r="B549" i="16"/>
  <c r="C549" i="16"/>
  <c r="F549" i="16"/>
  <c r="G549" i="16"/>
  <c r="H549" i="16"/>
  <c r="I549" i="16"/>
  <c r="J549" i="16"/>
  <c r="M549" i="16"/>
  <c r="N549" i="16"/>
  <c r="O549" i="16"/>
  <c r="P549" i="16"/>
  <c r="Q549" i="16"/>
  <c r="R549" i="16"/>
  <c r="S549" i="16"/>
  <c r="T549" i="16"/>
  <c r="A550" i="16"/>
  <c r="B550" i="16"/>
  <c r="C550" i="16"/>
  <c r="F550" i="16"/>
  <c r="G550" i="16"/>
  <c r="H550" i="16"/>
  <c r="I550" i="16"/>
  <c r="J550" i="16"/>
  <c r="M550" i="16"/>
  <c r="N550" i="16"/>
  <c r="O550" i="16"/>
  <c r="P550" i="16"/>
  <c r="Q550" i="16"/>
  <c r="R550" i="16"/>
  <c r="S550" i="16"/>
  <c r="T550" i="16"/>
  <c r="A551" i="16"/>
  <c r="B551" i="16"/>
  <c r="C551" i="16"/>
  <c r="F551" i="16"/>
  <c r="G551" i="16"/>
  <c r="H551" i="16"/>
  <c r="I551" i="16"/>
  <c r="J551" i="16"/>
  <c r="M551" i="16"/>
  <c r="N551" i="16"/>
  <c r="O551" i="16"/>
  <c r="P551" i="16"/>
  <c r="Q551" i="16"/>
  <c r="R551" i="16"/>
  <c r="S551" i="16"/>
  <c r="T551" i="16"/>
  <c r="A552" i="16"/>
  <c r="B552" i="16"/>
  <c r="C552" i="16"/>
  <c r="F552" i="16"/>
  <c r="G552" i="16"/>
  <c r="H552" i="16"/>
  <c r="I552" i="16"/>
  <c r="J552" i="16"/>
  <c r="M552" i="16"/>
  <c r="N552" i="16"/>
  <c r="O552" i="16"/>
  <c r="P552" i="16"/>
  <c r="Q552" i="16"/>
  <c r="R552" i="16"/>
  <c r="S552" i="16"/>
  <c r="T552" i="16"/>
  <c r="A553" i="16"/>
  <c r="B553" i="16"/>
  <c r="C553" i="16"/>
  <c r="F553" i="16"/>
  <c r="G553" i="16"/>
  <c r="H553" i="16"/>
  <c r="I553" i="16"/>
  <c r="J553" i="16"/>
  <c r="M553" i="16"/>
  <c r="N553" i="16"/>
  <c r="O553" i="16"/>
  <c r="P553" i="16"/>
  <c r="Q553" i="16"/>
  <c r="R553" i="16"/>
  <c r="S553" i="16"/>
  <c r="T553" i="16"/>
  <c r="A554" i="16"/>
  <c r="B554" i="16"/>
  <c r="C554" i="16"/>
  <c r="F554" i="16"/>
  <c r="G554" i="16"/>
  <c r="H554" i="16"/>
  <c r="I554" i="16"/>
  <c r="J554" i="16"/>
  <c r="M554" i="16"/>
  <c r="N554" i="16"/>
  <c r="O554" i="16"/>
  <c r="P554" i="16"/>
  <c r="Q554" i="16"/>
  <c r="R554" i="16"/>
  <c r="S554" i="16"/>
  <c r="T554" i="16"/>
  <c r="A555" i="16"/>
  <c r="B555" i="16"/>
  <c r="C555" i="16"/>
  <c r="F555" i="16"/>
  <c r="G555" i="16"/>
  <c r="H555" i="16"/>
  <c r="I555" i="16"/>
  <c r="J555" i="16"/>
  <c r="M555" i="16"/>
  <c r="N555" i="16"/>
  <c r="O555" i="16"/>
  <c r="P555" i="16"/>
  <c r="Q555" i="16"/>
  <c r="R555" i="16"/>
  <c r="S555" i="16"/>
  <c r="T555" i="16"/>
  <c r="A556" i="16"/>
  <c r="B556" i="16"/>
  <c r="C556" i="16"/>
  <c r="F556" i="16"/>
  <c r="G556" i="16"/>
  <c r="H556" i="16"/>
  <c r="I556" i="16"/>
  <c r="J556" i="16"/>
  <c r="M556" i="16"/>
  <c r="N556" i="16"/>
  <c r="O556" i="16"/>
  <c r="P556" i="16"/>
  <c r="Q556" i="16"/>
  <c r="R556" i="16"/>
  <c r="S556" i="16"/>
  <c r="T556" i="16"/>
  <c r="A557" i="16"/>
  <c r="B557" i="16"/>
  <c r="C557" i="16"/>
  <c r="F557" i="16"/>
  <c r="G557" i="16"/>
  <c r="H557" i="16"/>
  <c r="I557" i="16"/>
  <c r="J557" i="16"/>
  <c r="M557" i="16"/>
  <c r="N557" i="16"/>
  <c r="O557" i="16"/>
  <c r="P557" i="16"/>
  <c r="Q557" i="16"/>
  <c r="R557" i="16"/>
  <c r="S557" i="16"/>
  <c r="T557" i="16"/>
  <c r="A558" i="16"/>
  <c r="B558" i="16"/>
  <c r="C558" i="16"/>
  <c r="F558" i="16"/>
  <c r="G558" i="16"/>
  <c r="H558" i="16"/>
  <c r="I558" i="16"/>
  <c r="J558" i="16"/>
  <c r="M558" i="16"/>
  <c r="N558" i="16"/>
  <c r="O558" i="16"/>
  <c r="P558" i="16"/>
  <c r="Q558" i="16"/>
  <c r="R558" i="16"/>
  <c r="S558" i="16"/>
  <c r="T558" i="16"/>
  <c r="A559" i="16"/>
  <c r="B559" i="16"/>
  <c r="C559" i="16"/>
  <c r="F559" i="16"/>
  <c r="G559" i="16"/>
  <c r="H559" i="16"/>
  <c r="I559" i="16"/>
  <c r="J559" i="16"/>
  <c r="M559" i="16"/>
  <c r="N559" i="16"/>
  <c r="O559" i="16"/>
  <c r="P559" i="16"/>
  <c r="Q559" i="16"/>
  <c r="R559" i="16"/>
  <c r="S559" i="16"/>
  <c r="T559" i="16"/>
  <c r="A560" i="16"/>
  <c r="B560" i="16"/>
  <c r="C560" i="16"/>
  <c r="F560" i="16"/>
  <c r="G560" i="16"/>
  <c r="H560" i="16"/>
  <c r="I560" i="16"/>
  <c r="J560" i="16"/>
  <c r="M560" i="16"/>
  <c r="N560" i="16"/>
  <c r="O560" i="16"/>
  <c r="P560" i="16"/>
  <c r="Q560" i="16"/>
  <c r="R560" i="16"/>
  <c r="S560" i="16"/>
  <c r="T560" i="16"/>
  <c r="A561" i="16"/>
  <c r="B561" i="16"/>
  <c r="C561" i="16"/>
  <c r="F561" i="16"/>
  <c r="G561" i="16"/>
  <c r="H561" i="16"/>
  <c r="I561" i="16"/>
  <c r="J561" i="16"/>
  <c r="M561" i="16"/>
  <c r="N561" i="16"/>
  <c r="O561" i="16"/>
  <c r="P561" i="16"/>
  <c r="Q561" i="16"/>
  <c r="R561" i="16"/>
  <c r="S561" i="16"/>
  <c r="T561" i="16"/>
  <c r="A562" i="16"/>
  <c r="B562" i="16"/>
  <c r="C562" i="16"/>
  <c r="F562" i="16"/>
  <c r="G562" i="16"/>
  <c r="H562" i="16"/>
  <c r="I562" i="16"/>
  <c r="J562" i="16"/>
  <c r="M562" i="16"/>
  <c r="N562" i="16"/>
  <c r="O562" i="16"/>
  <c r="P562" i="16"/>
  <c r="Q562" i="16"/>
  <c r="R562" i="16"/>
  <c r="S562" i="16"/>
  <c r="T562" i="16"/>
  <c r="A563" i="16"/>
  <c r="B563" i="16"/>
  <c r="C563" i="16"/>
  <c r="F563" i="16"/>
  <c r="G563" i="16"/>
  <c r="H563" i="16"/>
  <c r="I563" i="16"/>
  <c r="J563" i="16"/>
  <c r="M563" i="16"/>
  <c r="N563" i="16"/>
  <c r="O563" i="16"/>
  <c r="P563" i="16"/>
  <c r="Q563" i="16"/>
  <c r="R563" i="16"/>
  <c r="S563" i="16"/>
  <c r="T563" i="16"/>
  <c r="A564" i="16"/>
  <c r="B564" i="16"/>
  <c r="C564" i="16"/>
  <c r="F564" i="16"/>
  <c r="G564" i="16"/>
  <c r="H564" i="16"/>
  <c r="I564" i="16"/>
  <c r="J564" i="16"/>
  <c r="M564" i="16"/>
  <c r="N564" i="16"/>
  <c r="O564" i="16"/>
  <c r="P564" i="16"/>
  <c r="Q564" i="16"/>
  <c r="R564" i="16"/>
  <c r="S564" i="16"/>
  <c r="T564" i="16"/>
  <c r="A565" i="16"/>
  <c r="B565" i="16"/>
  <c r="C565" i="16"/>
  <c r="F565" i="16"/>
  <c r="G565" i="16"/>
  <c r="H565" i="16"/>
  <c r="I565" i="16"/>
  <c r="J565" i="16"/>
  <c r="M565" i="16"/>
  <c r="N565" i="16"/>
  <c r="O565" i="16"/>
  <c r="P565" i="16"/>
  <c r="Q565" i="16"/>
  <c r="R565" i="16"/>
  <c r="S565" i="16"/>
  <c r="T565" i="16"/>
  <c r="A566" i="16"/>
  <c r="B566" i="16"/>
  <c r="C566" i="16"/>
  <c r="F566" i="16"/>
  <c r="G566" i="16"/>
  <c r="H566" i="16"/>
  <c r="I566" i="16"/>
  <c r="J566" i="16"/>
  <c r="M566" i="16"/>
  <c r="N566" i="16"/>
  <c r="O566" i="16"/>
  <c r="P566" i="16"/>
  <c r="Q566" i="16"/>
  <c r="R566" i="16"/>
  <c r="S566" i="16"/>
  <c r="T566" i="16"/>
  <c r="A567" i="16"/>
  <c r="B567" i="16"/>
  <c r="C567" i="16"/>
  <c r="F567" i="16"/>
  <c r="G567" i="16"/>
  <c r="H567" i="16"/>
  <c r="I567" i="16"/>
  <c r="J567" i="16"/>
  <c r="M567" i="16"/>
  <c r="N567" i="16"/>
  <c r="O567" i="16"/>
  <c r="P567" i="16"/>
  <c r="Q567" i="16"/>
  <c r="R567" i="16"/>
  <c r="S567" i="16"/>
  <c r="T567" i="16"/>
  <c r="A568" i="16"/>
  <c r="B568" i="16"/>
  <c r="C568" i="16"/>
  <c r="F568" i="16"/>
  <c r="G568" i="16"/>
  <c r="H568" i="16"/>
  <c r="I568" i="16"/>
  <c r="J568" i="16"/>
  <c r="M568" i="16"/>
  <c r="N568" i="16"/>
  <c r="O568" i="16"/>
  <c r="P568" i="16"/>
  <c r="Q568" i="16"/>
  <c r="R568" i="16"/>
  <c r="S568" i="16"/>
  <c r="T568" i="16"/>
  <c r="A569" i="16"/>
  <c r="B569" i="16"/>
  <c r="C569" i="16"/>
  <c r="F569" i="16"/>
  <c r="G569" i="16"/>
  <c r="H569" i="16"/>
  <c r="I569" i="16"/>
  <c r="J569" i="16"/>
  <c r="M569" i="16"/>
  <c r="N569" i="16"/>
  <c r="O569" i="16"/>
  <c r="P569" i="16"/>
  <c r="Q569" i="16"/>
  <c r="R569" i="16"/>
  <c r="S569" i="16"/>
  <c r="T569" i="16"/>
  <c r="A570" i="16"/>
  <c r="B570" i="16"/>
  <c r="C570" i="16"/>
  <c r="F570" i="16"/>
  <c r="G570" i="16"/>
  <c r="H570" i="16"/>
  <c r="I570" i="16"/>
  <c r="J570" i="16"/>
  <c r="M570" i="16"/>
  <c r="N570" i="16"/>
  <c r="O570" i="16"/>
  <c r="P570" i="16"/>
  <c r="Q570" i="16"/>
  <c r="R570" i="16"/>
  <c r="S570" i="16"/>
  <c r="T570" i="16"/>
  <c r="A571" i="16"/>
  <c r="B571" i="16"/>
  <c r="C571" i="16"/>
  <c r="F571" i="16"/>
  <c r="G571" i="16"/>
  <c r="H571" i="16"/>
  <c r="I571" i="16"/>
  <c r="J571" i="16"/>
  <c r="M571" i="16"/>
  <c r="N571" i="16"/>
  <c r="O571" i="16"/>
  <c r="P571" i="16"/>
  <c r="Q571" i="16"/>
  <c r="R571" i="16"/>
  <c r="S571" i="16"/>
  <c r="T571" i="16"/>
  <c r="A572" i="16"/>
  <c r="B572" i="16"/>
  <c r="C572" i="16"/>
  <c r="F572" i="16"/>
  <c r="G572" i="16"/>
  <c r="H572" i="16"/>
  <c r="I572" i="16"/>
  <c r="J572" i="16"/>
  <c r="M572" i="16"/>
  <c r="N572" i="16"/>
  <c r="O572" i="16"/>
  <c r="P572" i="16"/>
  <c r="Q572" i="16"/>
  <c r="R572" i="16"/>
  <c r="S572" i="16"/>
  <c r="T572" i="16"/>
  <c r="A573" i="16"/>
  <c r="B573" i="16"/>
  <c r="C573" i="16"/>
  <c r="F573" i="16"/>
  <c r="G573" i="16"/>
  <c r="H573" i="16"/>
  <c r="I573" i="16"/>
  <c r="J573" i="16"/>
  <c r="M573" i="16"/>
  <c r="N573" i="16"/>
  <c r="O573" i="16"/>
  <c r="P573" i="16"/>
  <c r="Q573" i="16"/>
  <c r="R573" i="16"/>
  <c r="S573" i="16"/>
  <c r="T573" i="16"/>
  <c r="A574" i="16"/>
  <c r="B574" i="16"/>
  <c r="C574" i="16"/>
  <c r="F574" i="16"/>
  <c r="G574" i="16"/>
  <c r="H574" i="16"/>
  <c r="I574" i="16"/>
  <c r="J574" i="16"/>
  <c r="M574" i="16"/>
  <c r="N574" i="16"/>
  <c r="O574" i="16"/>
  <c r="P574" i="16"/>
  <c r="Q574" i="16"/>
  <c r="R574" i="16"/>
  <c r="S574" i="16"/>
  <c r="T574" i="16"/>
  <c r="A575" i="16"/>
  <c r="B575" i="16"/>
  <c r="C575" i="16"/>
  <c r="F575" i="16"/>
  <c r="G575" i="16"/>
  <c r="H575" i="16"/>
  <c r="I575" i="16"/>
  <c r="J575" i="16"/>
  <c r="M575" i="16"/>
  <c r="N575" i="16"/>
  <c r="O575" i="16"/>
  <c r="P575" i="16"/>
  <c r="Q575" i="16"/>
  <c r="R575" i="16"/>
  <c r="S575" i="16"/>
  <c r="T575" i="16"/>
  <c r="A576" i="16"/>
  <c r="B576" i="16"/>
  <c r="C576" i="16"/>
  <c r="F576" i="16"/>
  <c r="G576" i="16"/>
  <c r="H576" i="16"/>
  <c r="I576" i="16"/>
  <c r="J576" i="16"/>
  <c r="M576" i="16"/>
  <c r="N576" i="16"/>
  <c r="O576" i="16"/>
  <c r="P576" i="16"/>
  <c r="Q576" i="16"/>
  <c r="R576" i="16"/>
  <c r="S576" i="16"/>
  <c r="T576" i="16"/>
  <c r="A577" i="16"/>
  <c r="B577" i="16"/>
  <c r="C577" i="16"/>
  <c r="F577" i="16"/>
  <c r="G577" i="16"/>
  <c r="H577" i="16"/>
  <c r="I577" i="16"/>
  <c r="J577" i="16"/>
  <c r="M577" i="16"/>
  <c r="N577" i="16"/>
  <c r="O577" i="16"/>
  <c r="P577" i="16"/>
  <c r="Q577" i="16"/>
  <c r="R577" i="16"/>
  <c r="S577" i="16"/>
  <c r="T577" i="16"/>
  <c r="A578" i="16"/>
  <c r="B578" i="16"/>
  <c r="C578" i="16"/>
  <c r="F578" i="16"/>
  <c r="G578" i="16"/>
  <c r="H578" i="16"/>
  <c r="I578" i="16"/>
  <c r="J578" i="16"/>
  <c r="M578" i="16"/>
  <c r="N578" i="16"/>
  <c r="O578" i="16"/>
  <c r="P578" i="16"/>
  <c r="Q578" i="16"/>
  <c r="R578" i="16"/>
  <c r="S578" i="16"/>
  <c r="T578" i="16"/>
  <c r="A579" i="16"/>
  <c r="B579" i="16"/>
  <c r="C579" i="16"/>
  <c r="F579" i="16"/>
  <c r="G579" i="16"/>
  <c r="H579" i="16"/>
  <c r="I579" i="16"/>
  <c r="J579" i="16"/>
  <c r="M579" i="16"/>
  <c r="N579" i="16"/>
  <c r="O579" i="16"/>
  <c r="P579" i="16"/>
  <c r="Q579" i="16"/>
  <c r="R579" i="16"/>
  <c r="S579" i="16"/>
  <c r="T579" i="16"/>
  <c r="A580" i="16"/>
  <c r="B580" i="16"/>
  <c r="C580" i="16"/>
  <c r="F580" i="16"/>
  <c r="G580" i="16"/>
  <c r="H580" i="16"/>
  <c r="I580" i="16"/>
  <c r="J580" i="16"/>
  <c r="M580" i="16"/>
  <c r="N580" i="16"/>
  <c r="O580" i="16"/>
  <c r="P580" i="16"/>
  <c r="Q580" i="16"/>
  <c r="R580" i="16"/>
  <c r="S580" i="16"/>
  <c r="T580" i="16"/>
  <c r="A581" i="16"/>
  <c r="B581" i="16"/>
  <c r="C581" i="16"/>
  <c r="F581" i="16"/>
  <c r="G581" i="16"/>
  <c r="H581" i="16"/>
  <c r="I581" i="16"/>
  <c r="J581" i="16"/>
  <c r="M581" i="16"/>
  <c r="N581" i="16"/>
  <c r="O581" i="16"/>
  <c r="P581" i="16"/>
  <c r="Q581" i="16"/>
  <c r="R581" i="16"/>
  <c r="S581" i="16"/>
  <c r="T581" i="16"/>
  <c r="A582" i="16"/>
  <c r="B582" i="16"/>
  <c r="C582" i="16"/>
  <c r="F582" i="16"/>
  <c r="G582" i="16"/>
  <c r="H582" i="16"/>
  <c r="I582" i="16"/>
  <c r="J582" i="16"/>
  <c r="M582" i="16"/>
  <c r="N582" i="16"/>
  <c r="O582" i="16"/>
  <c r="P582" i="16"/>
  <c r="Q582" i="16"/>
  <c r="R582" i="16"/>
  <c r="S582" i="16"/>
  <c r="T582" i="16"/>
  <c r="A583" i="16"/>
  <c r="B583" i="16"/>
  <c r="C583" i="16"/>
  <c r="F583" i="16"/>
  <c r="G583" i="16"/>
  <c r="H583" i="16"/>
  <c r="I583" i="16"/>
  <c r="J583" i="16"/>
  <c r="M583" i="16"/>
  <c r="N583" i="16"/>
  <c r="O583" i="16"/>
  <c r="P583" i="16"/>
  <c r="Q583" i="16"/>
  <c r="R583" i="16"/>
  <c r="S583" i="16"/>
  <c r="T583" i="16"/>
  <c r="A584" i="16"/>
  <c r="B584" i="16"/>
  <c r="C584" i="16"/>
  <c r="F584" i="16"/>
  <c r="G584" i="16"/>
  <c r="H584" i="16"/>
  <c r="I584" i="16"/>
  <c r="J584" i="16"/>
  <c r="M584" i="16"/>
  <c r="N584" i="16"/>
  <c r="O584" i="16"/>
  <c r="P584" i="16"/>
  <c r="Q584" i="16"/>
  <c r="R584" i="16"/>
  <c r="S584" i="16"/>
  <c r="T584" i="16"/>
  <c r="A585" i="16"/>
  <c r="B585" i="16"/>
  <c r="C585" i="16"/>
  <c r="F585" i="16"/>
  <c r="G585" i="16"/>
  <c r="H585" i="16"/>
  <c r="I585" i="16"/>
  <c r="J585" i="16"/>
  <c r="M585" i="16"/>
  <c r="N585" i="16"/>
  <c r="O585" i="16"/>
  <c r="P585" i="16"/>
  <c r="Q585" i="16"/>
  <c r="R585" i="16"/>
  <c r="S585" i="16"/>
  <c r="T585" i="16"/>
  <c r="A586" i="16"/>
  <c r="B586" i="16"/>
  <c r="C586" i="16"/>
  <c r="F586" i="16"/>
  <c r="G586" i="16"/>
  <c r="H586" i="16"/>
  <c r="I586" i="16"/>
  <c r="J586" i="16"/>
  <c r="M586" i="16"/>
  <c r="N586" i="16"/>
  <c r="O586" i="16"/>
  <c r="P586" i="16"/>
  <c r="Q586" i="16"/>
  <c r="R586" i="16"/>
  <c r="S586" i="16"/>
  <c r="T586" i="16"/>
  <c r="A587" i="16"/>
  <c r="B587" i="16"/>
  <c r="C587" i="16"/>
  <c r="F587" i="16"/>
  <c r="G587" i="16"/>
  <c r="H587" i="16"/>
  <c r="I587" i="16"/>
  <c r="J587" i="16"/>
  <c r="M587" i="16"/>
  <c r="N587" i="16"/>
  <c r="O587" i="16"/>
  <c r="P587" i="16"/>
  <c r="Q587" i="16"/>
  <c r="R587" i="16"/>
  <c r="S587" i="16"/>
  <c r="T587" i="16"/>
  <c r="A588" i="16"/>
  <c r="B588" i="16"/>
  <c r="C588" i="16"/>
  <c r="F588" i="16"/>
  <c r="G588" i="16"/>
  <c r="H588" i="16"/>
  <c r="I588" i="16"/>
  <c r="J588" i="16"/>
  <c r="M588" i="16"/>
  <c r="N588" i="16"/>
  <c r="O588" i="16"/>
  <c r="P588" i="16"/>
  <c r="Q588" i="16"/>
  <c r="R588" i="16"/>
  <c r="S588" i="16"/>
  <c r="T588" i="16"/>
  <c r="A589" i="16"/>
  <c r="B589" i="16"/>
  <c r="C589" i="16"/>
  <c r="F589" i="16"/>
  <c r="G589" i="16"/>
  <c r="H589" i="16"/>
  <c r="I589" i="16"/>
  <c r="J589" i="16"/>
  <c r="M589" i="16"/>
  <c r="N589" i="16"/>
  <c r="O589" i="16"/>
  <c r="P589" i="16"/>
  <c r="Q589" i="16"/>
  <c r="R589" i="16"/>
  <c r="S589" i="16"/>
  <c r="T589" i="16"/>
  <c r="A590" i="16"/>
  <c r="B590" i="16"/>
  <c r="C590" i="16"/>
  <c r="F590" i="16"/>
  <c r="G590" i="16"/>
  <c r="H590" i="16"/>
  <c r="I590" i="16"/>
  <c r="J590" i="16"/>
  <c r="M590" i="16"/>
  <c r="N590" i="16"/>
  <c r="O590" i="16"/>
  <c r="P590" i="16"/>
  <c r="Q590" i="16"/>
  <c r="R590" i="16"/>
  <c r="S590" i="16"/>
  <c r="T590" i="16"/>
  <c r="A591" i="16"/>
  <c r="B591" i="16"/>
  <c r="C591" i="16"/>
  <c r="F591" i="16"/>
  <c r="G591" i="16"/>
  <c r="H591" i="16"/>
  <c r="I591" i="16"/>
  <c r="J591" i="16"/>
  <c r="M591" i="16"/>
  <c r="N591" i="16"/>
  <c r="O591" i="16"/>
  <c r="P591" i="16"/>
  <c r="Q591" i="16"/>
  <c r="R591" i="16"/>
  <c r="S591" i="16"/>
  <c r="T591" i="16"/>
  <c r="A592" i="16"/>
  <c r="B592" i="16"/>
  <c r="C592" i="16"/>
  <c r="F592" i="16"/>
  <c r="G592" i="16"/>
  <c r="H592" i="16"/>
  <c r="I592" i="16"/>
  <c r="J592" i="16"/>
  <c r="M592" i="16"/>
  <c r="N592" i="16"/>
  <c r="O592" i="16"/>
  <c r="P592" i="16"/>
  <c r="Q592" i="16"/>
  <c r="R592" i="16"/>
  <c r="S592" i="16"/>
  <c r="T592" i="16"/>
  <c r="A593" i="16"/>
  <c r="B593" i="16"/>
  <c r="C593" i="16"/>
  <c r="F593" i="16"/>
  <c r="G593" i="16"/>
  <c r="H593" i="16"/>
  <c r="I593" i="16"/>
  <c r="J593" i="16"/>
  <c r="M593" i="16"/>
  <c r="N593" i="16"/>
  <c r="O593" i="16"/>
  <c r="P593" i="16"/>
  <c r="Q593" i="16"/>
  <c r="R593" i="16"/>
  <c r="S593" i="16"/>
  <c r="T593" i="16"/>
  <c r="A594" i="16"/>
  <c r="B594" i="16"/>
  <c r="C594" i="16"/>
  <c r="F594" i="16"/>
  <c r="G594" i="16"/>
  <c r="H594" i="16"/>
  <c r="I594" i="16"/>
  <c r="J594" i="16"/>
  <c r="M594" i="16"/>
  <c r="N594" i="16"/>
  <c r="O594" i="16"/>
  <c r="P594" i="16"/>
  <c r="Q594" i="16"/>
  <c r="R594" i="16"/>
  <c r="S594" i="16"/>
  <c r="T594" i="16"/>
  <c r="A595" i="16"/>
  <c r="B595" i="16"/>
  <c r="C595" i="16"/>
  <c r="F595" i="16"/>
  <c r="G595" i="16"/>
  <c r="H595" i="16"/>
  <c r="I595" i="16"/>
  <c r="J595" i="16"/>
  <c r="M595" i="16"/>
  <c r="N595" i="16"/>
  <c r="O595" i="16"/>
  <c r="P595" i="16"/>
  <c r="Q595" i="16"/>
  <c r="R595" i="16"/>
  <c r="S595" i="16"/>
  <c r="T595" i="16"/>
  <c r="A596" i="16"/>
  <c r="B596" i="16"/>
  <c r="C596" i="16"/>
  <c r="F596" i="16"/>
  <c r="G596" i="16"/>
  <c r="H596" i="16"/>
  <c r="I596" i="16"/>
  <c r="J596" i="16"/>
  <c r="M596" i="16"/>
  <c r="N596" i="16"/>
  <c r="O596" i="16"/>
  <c r="P596" i="16"/>
  <c r="Q596" i="16"/>
  <c r="R596" i="16"/>
  <c r="S596" i="16"/>
  <c r="T596" i="16"/>
  <c r="A597" i="16"/>
  <c r="B597" i="16"/>
  <c r="C597" i="16"/>
  <c r="F597" i="16"/>
  <c r="G597" i="16"/>
  <c r="H597" i="16"/>
  <c r="I597" i="16"/>
  <c r="J597" i="16"/>
  <c r="M597" i="16"/>
  <c r="N597" i="16"/>
  <c r="O597" i="16"/>
  <c r="P597" i="16"/>
  <c r="Q597" i="16"/>
  <c r="R597" i="16"/>
  <c r="S597" i="16"/>
  <c r="T597" i="16"/>
  <c r="A598" i="16"/>
  <c r="B598" i="16"/>
  <c r="C598" i="16"/>
  <c r="F598" i="16"/>
  <c r="G598" i="16"/>
  <c r="H598" i="16"/>
  <c r="I598" i="16"/>
  <c r="J598" i="16"/>
  <c r="M598" i="16"/>
  <c r="N598" i="16"/>
  <c r="O598" i="16"/>
  <c r="P598" i="16"/>
  <c r="Q598" i="16"/>
  <c r="R598" i="16"/>
  <c r="S598" i="16"/>
  <c r="T598" i="16"/>
  <c r="A599" i="16"/>
  <c r="B599" i="16"/>
  <c r="C599" i="16"/>
  <c r="F599" i="16"/>
  <c r="G599" i="16"/>
  <c r="H599" i="16"/>
  <c r="I599" i="16"/>
  <c r="J599" i="16"/>
  <c r="M599" i="16"/>
  <c r="N599" i="16"/>
  <c r="O599" i="16"/>
  <c r="P599" i="16"/>
  <c r="Q599" i="16"/>
  <c r="R599" i="16"/>
  <c r="S599" i="16"/>
  <c r="T599" i="16"/>
  <c r="A600" i="16"/>
  <c r="B600" i="16"/>
  <c r="C600" i="16"/>
  <c r="F600" i="16"/>
  <c r="G600" i="16"/>
  <c r="H600" i="16"/>
  <c r="I600" i="16"/>
  <c r="J600" i="16"/>
  <c r="M600" i="16"/>
  <c r="N600" i="16"/>
  <c r="O600" i="16"/>
  <c r="P600" i="16"/>
  <c r="Q600" i="16"/>
  <c r="R600" i="16"/>
  <c r="S600" i="16"/>
  <c r="T600" i="16"/>
  <c r="A601" i="16"/>
  <c r="B601" i="16"/>
  <c r="C601" i="16"/>
  <c r="F601" i="16"/>
  <c r="G601" i="16"/>
  <c r="H601" i="16"/>
  <c r="I601" i="16"/>
  <c r="J601" i="16"/>
  <c r="M601" i="16"/>
  <c r="N601" i="16"/>
  <c r="O601" i="16"/>
  <c r="P601" i="16"/>
  <c r="Q601" i="16"/>
  <c r="R601" i="16"/>
  <c r="S601" i="16"/>
  <c r="T601" i="16"/>
  <c r="A602" i="16"/>
  <c r="B602" i="16"/>
  <c r="C602" i="16"/>
  <c r="F602" i="16"/>
  <c r="G602" i="16"/>
  <c r="H602" i="16"/>
  <c r="I602" i="16"/>
  <c r="J602" i="16"/>
  <c r="M602" i="16"/>
  <c r="N602" i="16"/>
  <c r="O602" i="16"/>
  <c r="P602" i="16"/>
  <c r="Q602" i="16"/>
  <c r="R602" i="16"/>
  <c r="S602" i="16"/>
  <c r="T602" i="16"/>
  <c r="A603" i="16"/>
  <c r="B603" i="16"/>
  <c r="C603" i="16"/>
  <c r="F603" i="16"/>
  <c r="G603" i="16"/>
  <c r="H603" i="16"/>
  <c r="I603" i="16"/>
  <c r="J603" i="16"/>
  <c r="M603" i="16"/>
  <c r="N603" i="16"/>
  <c r="O603" i="16"/>
  <c r="P603" i="16"/>
  <c r="Q603" i="16"/>
  <c r="R603" i="16"/>
  <c r="S603" i="16"/>
  <c r="T603" i="16"/>
  <c r="A604" i="16"/>
  <c r="B604" i="16"/>
  <c r="C604" i="16"/>
  <c r="F604" i="16"/>
  <c r="G604" i="16"/>
  <c r="H604" i="16"/>
  <c r="I604" i="16"/>
  <c r="J604" i="16"/>
  <c r="M604" i="16"/>
  <c r="N604" i="16"/>
  <c r="O604" i="16"/>
  <c r="P604" i="16"/>
  <c r="Q604" i="16"/>
  <c r="R604" i="16"/>
  <c r="S604" i="16"/>
  <c r="T604" i="16"/>
  <c r="A605" i="16"/>
  <c r="B605" i="16"/>
  <c r="C605" i="16"/>
  <c r="F605" i="16"/>
  <c r="G605" i="16"/>
  <c r="H605" i="16"/>
  <c r="I605" i="16"/>
  <c r="J605" i="16"/>
  <c r="M605" i="16"/>
  <c r="N605" i="16"/>
  <c r="O605" i="16"/>
  <c r="P605" i="16"/>
  <c r="Q605" i="16"/>
  <c r="R605" i="16"/>
  <c r="S605" i="16"/>
  <c r="T605" i="16"/>
  <c r="A606" i="16"/>
  <c r="B606" i="16"/>
  <c r="C606" i="16"/>
  <c r="F606" i="16"/>
  <c r="G606" i="16"/>
  <c r="H606" i="16"/>
  <c r="I606" i="16"/>
  <c r="J606" i="16"/>
  <c r="M606" i="16"/>
  <c r="N606" i="16"/>
  <c r="O606" i="16"/>
  <c r="P606" i="16"/>
  <c r="Q606" i="16"/>
  <c r="R606" i="16"/>
  <c r="S606" i="16"/>
  <c r="T606" i="16"/>
  <c r="A607" i="16"/>
  <c r="B607" i="16"/>
  <c r="C607" i="16"/>
  <c r="F607" i="16"/>
  <c r="G607" i="16"/>
  <c r="H607" i="16"/>
  <c r="I607" i="16"/>
  <c r="J607" i="16"/>
  <c r="M607" i="16"/>
  <c r="N607" i="16"/>
  <c r="O607" i="16"/>
  <c r="P607" i="16"/>
  <c r="Q607" i="16"/>
  <c r="R607" i="16"/>
  <c r="S607" i="16"/>
  <c r="T607" i="16"/>
  <c r="A608" i="16"/>
  <c r="B608" i="16"/>
  <c r="C608" i="16"/>
  <c r="F608" i="16"/>
  <c r="G608" i="16"/>
  <c r="H608" i="16"/>
  <c r="I608" i="16"/>
  <c r="J608" i="16"/>
  <c r="M608" i="16"/>
  <c r="N608" i="16"/>
  <c r="O608" i="16"/>
  <c r="P608" i="16"/>
  <c r="Q608" i="16"/>
  <c r="R608" i="16"/>
  <c r="S608" i="16"/>
  <c r="T608" i="16"/>
  <c r="A609" i="16"/>
  <c r="B609" i="16"/>
  <c r="C609" i="16"/>
  <c r="F609" i="16"/>
  <c r="G609" i="16"/>
  <c r="H609" i="16"/>
  <c r="I609" i="16"/>
  <c r="J609" i="16"/>
  <c r="M609" i="16"/>
  <c r="N609" i="16"/>
  <c r="O609" i="16"/>
  <c r="P609" i="16"/>
  <c r="Q609" i="16"/>
  <c r="R609" i="16"/>
  <c r="S609" i="16"/>
  <c r="T609" i="16"/>
  <c r="A610" i="16"/>
  <c r="B610" i="16"/>
  <c r="C610" i="16"/>
  <c r="F610" i="16"/>
  <c r="G610" i="16"/>
  <c r="H610" i="16"/>
  <c r="I610" i="16"/>
  <c r="J610" i="16"/>
  <c r="M610" i="16"/>
  <c r="N610" i="16"/>
  <c r="O610" i="16"/>
  <c r="P610" i="16"/>
  <c r="Q610" i="16"/>
  <c r="R610" i="16"/>
  <c r="S610" i="16"/>
  <c r="T610" i="16"/>
  <c r="A611" i="16"/>
  <c r="B611" i="16"/>
  <c r="C611" i="16"/>
  <c r="F611" i="16"/>
  <c r="G611" i="16"/>
  <c r="H611" i="16"/>
  <c r="I611" i="16"/>
  <c r="J611" i="16"/>
  <c r="M611" i="16"/>
  <c r="N611" i="16"/>
  <c r="O611" i="16"/>
  <c r="P611" i="16"/>
  <c r="Q611" i="16"/>
  <c r="R611" i="16"/>
  <c r="S611" i="16"/>
  <c r="T611" i="16"/>
  <c r="A612" i="16"/>
  <c r="B612" i="16"/>
  <c r="C612" i="16"/>
  <c r="F612" i="16"/>
  <c r="G612" i="16"/>
  <c r="H612" i="16"/>
  <c r="I612" i="16"/>
  <c r="J612" i="16"/>
  <c r="M612" i="16"/>
  <c r="N612" i="16"/>
  <c r="O612" i="16"/>
  <c r="P612" i="16"/>
  <c r="Q612" i="16"/>
  <c r="R612" i="16"/>
  <c r="S612" i="16"/>
  <c r="T612" i="16"/>
  <c r="A613" i="16"/>
  <c r="B613" i="16"/>
  <c r="C613" i="16"/>
  <c r="F613" i="16"/>
  <c r="G613" i="16"/>
  <c r="H613" i="16"/>
  <c r="I613" i="16"/>
  <c r="J613" i="16"/>
  <c r="M613" i="16"/>
  <c r="N613" i="16"/>
  <c r="O613" i="16"/>
  <c r="P613" i="16"/>
  <c r="Q613" i="16"/>
  <c r="R613" i="16"/>
  <c r="S613" i="16"/>
  <c r="T613" i="16"/>
  <c r="A614" i="16"/>
  <c r="B614" i="16"/>
  <c r="C614" i="16"/>
  <c r="F614" i="16"/>
  <c r="G614" i="16"/>
  <c r="H614" i="16"/>
  <c r="I614" i="16"/>
  <c r="J614" i="16"/>
  <c r="M614" i="16"/>
  <c r="N614" i="16"/>
  <c r="O614" i="16"/>
  <c r="P614" i="16"/>
  <c r="Q614" i="16"/>
  <c r="R614" i="16"/>
  <c r="S614" i="16"/>
  <c r="T614" i="16"/>
  <c r="A615" i="16"/>
  <c r="B615" i="16"/>
  <c r="C615" i="16"/>
  <c r="F615" i="16"/>
  <c r="G615" i="16"/>
  <c r="H615" i="16"/>
  <c r="I615" i="16"/>
  <c r="J615" i="16"/>
  <c r="M615" i="16"/>
  <c r="N615" i="16"/>
  <c r="O615" i="16"/>
  <c r="P615" i="16"/>
  <c r="Q615" i="16"/>
  <c r="R615" i="16"/>
  <c r="S615" i="16"/>
  <c r="T615" i="16"/>
  <c r="A616" i="16"/>
  <c r="B616" i="16"/>
  <c r="C616" i="16"/>
  <c r="F616" i="16"/>
  <c r="G616" i="16"/>
  <c r="H616" i="16"/>
  <c r="I616" i="16"/>
  <c r="J616" i="16"/>
  <c r="M616" i="16"/>
  <c r="N616" i="16"/>
  <c r="O616" i="16"/>
  <c r="P616" i="16"/>
  <c r="Q616" i="16"/>
  <c r="R616" i="16"/>
  <c r="S616" i="16"/>
  <c r="T616" i="16"/>
  <c r="A617" i="16"/>
  <c r="B617" i="16"/>
  <c r="C617" i="16"/>
  <c r="F617" i="16"/>
  <c r="G617" i="16"/>
  <c r="H617" i="16"/>
  <c r="I617" i="16"/>
  <c r="J617" i="16"/>
  <c r="M617" i="16"/>
  <c r="N617" i="16"/>
  <c r="O617" i="16"/>
  <c r="P617" i="16"/>
  <c r="Q617" i="16"/>
  <c r="R617" i="16"/>
  <c r="S617" i="16"/>
  <c r="T617" i="16"/>
  <c r="A618" i="16"/>
  <c r="B618" i="16"/>
  <c r="C618" i="16"/>
  <c r="F618" i="16"/>
  <c r="G618" i="16"/>
  <c r="H618" i="16"/>
  <c r="I618" i="16"/>
  <c r="J618" i="16"/>
  <c r="M618" i="16"/>
  <c r="N618" i="16"/>
  <c r="O618" i="16"/>
  <c r="P618" i="16"/>
  <c r="Q618" i="16"/>
  <c r="R618" i="16"/>
  <c r="S618" i="16"/>
  <c r="T618" i="16"/>
  <c r="A619" i="16"/>
  <c r="B619" i="16"/>
  <c r="C619" i="16"/>
  <c r="F619" i="16"/>
  <c r="G619" i="16"/>
  <c r="H619" i="16"/>
  <c r="I619" i="16"/>
  <c r="J619" i="16"/>
  <c r="M619" i="16"/>
  <c r="N619" i="16"/>
  <c r="O619" i="16"/>
  <c r="P619" i="16"/>
  <c r="Q619" i="16"/>
  <c r="R619" i="16"/>
  <c r="S619" i="16"/>
  <c r="T619" i="16"/>
  <c r="A620" i="16"/>
  <c r="B620" i="16"/>
  <c r="C620" i="16"/>
  <c r="F620" i="16"/>
  <c r="G620" i="16"/>
  <c r="H620" i="16"/>
  <c r="I620" i="16"/>
  <c r="J620" i="16"/>
  <c r="M620" i="16"/>
  <c r="N620" i="16"/>
  <c r="O620" i="16"/>
  <c r="P620" i="16"/>
  <c r="Q620" i="16"/>
  <c r="R620" i="16"/>
  <c r="S620" i="16"/>
  <c r="T620" i="16"/>
  <c r="A621" i="16"/>
  <c r="B621" i="16"/>
  <c r="C621" i="16"/>
  <c r="F621" i="16"/>
  <c r="G621" i="16"/>
  <c r="H621" i="16"/>
  <c r="I621" i="16"/>
  <c r="J621" i="16"/>
  <c r="M621" i="16"/>
  <c r="N621" i="16"/>
  <c r="O621" i="16"/>
  <c r="P621" i="16"/>
  <c r="Q621" i="16"/>
  <c r="R621" i="16"/>
  <c r="S621" i="16"/>
  <c r="T621" i="16"/>
  <c r="A622" i="16"/>
  <c r="B622" i="16"/>
  <c r="C622" i="16"/>
  <c r="F622" i="16"/>
  <c r="G622" i="16"/>
  <c r="H622" i="16"/>
  <c r="I622" i="16"/>
  <c r="J622" i="16"/>
  <c r="M622" i="16"/>
  <c r="N622" i="16"/>
  <c r="O622" i="16"/>
  <c r="P622" i="16"/>
  <c r="Q622" i="16"/>
  <c r="R622" i="16"/>
  <c r="S622" i="16"/>
  <c r="T622" i="16"/>
  <c r="A623" i="16"/>
  <c r="B623" i="16"/>
  <c r="C623" i="16"/>
  <c r="F623" i="16"/>
  <c r="G623" i="16"/>
  <c r="H623" i="16"/>
  <c r="I623" i="16"/>
  <c r="J623" i="16"/>
  <c r="M623" i="16"/>
  <c r="N623" i="16"/>
  <c r="O623" i="16"/>
  <c r="P623" i="16"/>
  <c r="Q623" i="16"/>
  <c r="R623" i="16"/>
  <c r="S623" i="16"/>
  <c r="T623" i="16"/>
  <c r="A624" i="16"/>
  <c r="B624" i="16"/>
  <c r="C624" i="16"/>
  <c r="F624" i="16"/>
  <c r="G624" i="16"/>
  <c r="H624" i="16"/>
  <c r="I624" i="16"/>
  <c r="J624" i="16"/>
  <c r="M624" i="16"/>
  <c r="N624" i="16"/>
  <c r="O624" i="16"/>
  <c r="P624" i="16"/>
  <c r="Q624" i="16"/>
  <c r="R624" i="16"/>
  <c r="S624" i="16"/>
  <c r="T624" i="16"/>
  <c r="A625" i="16"/>
  <c r="B625" i="16"/>
  <c r="C625" i="16"/>
  <c r="F625" i="16"/>
  <c r="G625" i="16"/>
  <c r="H625" i="16"/>
  <c r="I625" i="16"/>
  <c r="J625" i="16"/>
  <c r="M625" i="16"/>
  <c r="N625" i="16"/>
  <c r="O625" i="16"/>
  <c r="P625" i="16"/>
  <c r="Q625" i="16"/>
  <c r="R625" i="16"/>
  <c r="S625" i="16"/>
  <c r="T625" i="16"/>
  <c r="A626" i="16"/>
  <c r="B626" i="16"/>
  <c r="C626" i="16"/>
  <c r="F626" i="16"/>
  <c r="G626" i="16"/>
  <c r="H626" i="16"/>
  <c r="I626" i="16"/>
  <c r="J626" i="16"/>
  <c r="M626" i="16"/>
  <c r="N626" i="16"/>
  <c r="O626" i="16"/>
  <c r="P626" i="16"/>
  <c r="Q626" i="16"/>
  <c r="R626" i="16"/>
  <c r="S626" i="16"/>
  <c r="T626" i="16"/>
  <c r="A627" i="16"/>
  <c r="B627" i="16"/>
  <c r="C627" i="16"/>
  <c r="F627" i="16"/>
  <c r="G627" i="16"/>
  <c r="H627" i="16"/>
  <c r="I627" i="16"/>
  <c r="J627" i="16"/>
  <c r="M627" i="16"/>
  <c r="N627" i="16"/>
  <c r="O627" i="16"/>
  <c r="P627" i="16"/>
  <c r="Q627" i="16"/>
  <c r="R627" i="16"/>
  <c r="S627" i="16"/>
  <c r="T627" i="16"/>
  <c r="A628" i="16"/>
  <c r="B628" i="16"/>
  <c r="C628" i="16"/>
  <c r="F628" i="16"/>
  <c r="G628" i="16"/>
  <c r="H628" i="16"/>
  <c r="I628" i="16"/>
  <c r="J628" i="16"/>
  <c r="M628" i="16"/>
  <c r="N628" i="16"/>
  <c r="O628" i="16"/>
  <c r="P628" i="16"/>
  <c r="Q628" i="16"/>
  <c r="R628" i="16"/>
  <c r="S628" i="16"/>
  <c r="T628" i="16"/>
  <c r="A629" i="16"/>
  <c r="B629" i="16"/>
  <c r="C629" i="16"/>
  <c r="F629" i="16"/>
  <c r="G629" i="16"/>
  <c r="H629" i="16"/>
  <c r="I629" i="16"/>
  <c r="J629" i="16"/>
  <c r="M629" i="16"/>
  <c r="N629" i="16"/>
  <c r="O629" i="16"/>
  <c r="P629" i="16"/>
  <c r="Q629" i="16"/>
  <c r="R629" i="16"/>
  <c r="S629" i="16"/>
  <c r="T629" i="16"/>
  <c r="A630" i="16"/>
  <c r="B630" i="16"/>
  <c r="C630" i="16"/>
  <c r="F630" i="16"/>
  <c r="G630" i="16"/>
  <c r="H630" i="16"/>
  <c r="I630" i="16"/>
  <c r="J630" i="16"/>
  <c r="M630" i="16"/>
  <c r="N630" i="16"/>
  <c r="O630" i="16"/>
  <c r="P630" i="16"/>
  <c r="Q630" i="16"/>
  <c r="R630" i="16"/>
  <c r="S630" i="16"/>
  <c r="T630" i="16"/>
  <c r="A631" i="16"/>
  <c r="B631" i="16"/>
  <c r="C631" i="16"/>
  <c r="F631" i="16"/>
  <c r="G631" i="16"/>
  <c r="H631" i="16"/>
  <c r="I631" i="16"/>
  <c r="J631" i="16"/>
  <c r="M631" i="16"/>
  <c r="N631" i="16"/>
  <c r="O631" i="16"/>
  <c r="P631" i="16"/>
  <c r="Q631" i="16"/>
  <c r="R631" i="16"/>
  <c r="S631" i="16"/>
  <c r="T631" i="16"/>
  <c r="A632" i="16"/>
  <c r="B632" i="16"/>
  <c r="C632" i="16"/>
  <c r="F632" i="16"/>
  <c r="G632" i="16"/>
  <c r="H632" i="16"/>
  <c r="I632" i="16"/>
  <c r="J632" i="16"/>
  <c r="M632" i="16"/>
  <c r="N632" i="16"/>
  <c r="O632" i="16"/>
  <c r="P632" i="16"/>
  <c r="Q632" i="16"/>
  <c r="R632" i="16"/>
  <c r="S632" i="16"/>
  <c r="T632" i="16"/>
  <c r="A633" i="16"/>
  <c r="B633" i="16"/>
  <c r="C633" i="16"/>
  <c r="F633" i="16"/>
  <c r="G633" i="16"/>
  <c r="H633" i="16"/>
  <c r="I633" i="16"/>
  <c r="J633" i="16"/>
  <c r="M633" i="16"/>
  <c r="N633" i="16"/>
  <c r="O633" i="16"/>
  <c r="P633" i="16"/>
  <c r="Q633" i="16"/>
  <c r="R633" i="16"/>
  <c r="S633" i="16"/>
  <c r="T633" i="16"/>
  <c r="A634" i="16"/>
  <c r="B634" i="16"/>
  <c r="C634" i="16"/>
  <c r="F634" i="16"/>
  <c r="G634" i="16"/>
  <c r="H634" i="16"/>
  <c r="I634" i="16"/>
  <c r="J634" i="16"/>
  <c r="M634" i="16"/>
  <c r="N634" i="16"/>
  <c r="O634" i="16"/>
  <c r="P634" i="16"/>
  <c r="Q634" i="16"/>
  <c r="R634" i="16"/>
  <c r="S634" i="16"/>
  <c r="T634" i="16"/>
  <c r="A635" i="16"/>
  <c r="B635" i="16"/>
  <c r="C635" i="16"/>
  <c r="F635" i="16"/>
  <c r="G635" i="16"/>
  <c r="H635" i="16"/>
  <c r="I635" i="16"/>
  <c r="J635" i="16"/>
  <c r="M635" i="16"/>
  <c r="N635" i="16"/>
  <c r="O635" i="16"/>
  <c r="P635" i="16"/>
  <c r="Q635" i="16"/>
  <c r="R635" i="16"/>
  <c r="S635" i="16"/>
  <c r="T635" i="16"/>
  <c r="A636" i="16"/>
  <c r="B636" i="16"/>
  <c r="C636" i="16"/>
  <c r="F636" i="16"/>
  <c r="G636" i="16"/>
  <c r="H636" i="16"/>
  <c r="I636" i="16"/>
  <c r="J636" i="16"/>
  <c r="M636" i="16"/>
  <c r="N636" i="16"/>
  <c r="O636" i="16"/>
  <c r="P636" i="16"/>
  <c r="Q636" i="16"/>
  <c r="R636" i="16"/>
  <c r="S636" i="16"/>
  <c r="T636" i="16"/>
  <c r="A637" i="16"/>
  <c r="B637" i="16"/>
  <c r="C637" i="16"/>
  <c r="F637" i="16"/>
  <c r="G637" i="16"/>
  <c r="H637" i="16"/>
  <c r="I637" i="16"/>
  <c r="J637" i="16"/>
  <c r="M637" i="16"/>
  <c r="N637" i="16"/>
  <c r="O637" i="16"/>
  <c r="P637" i="16"/>
  <c r="Q637" i="16"/>
  <c r="R637" i="16"/>
  <c r="S637" i="16"/>
  <c r="T637" i="16"/>
  <c r="A638" i="16"/>
  <c r="B638" i="16"/>
  <c r="C638" i="16"/>
  <c r="F638" i="16"/>
  <c r="G638" i="16"/>
  <c r="H638" i="16"/>
  <c r="I638" i="16"/>
  <c r="J638" i="16"/>
  <c r="M638" i="16"/>
  <c r="N638" i="16"/>
  <c r="O638" i="16"/>
  <c r="P638" i="16"/>
  <c r="Q638" i="16"/>
  <c r="R638" i="16"/>
  <c r="S638" i="16"/>
  <c r="T638" i="16"/>
  <c r="A639" i="16"/>
  <c r="B639" i="16"/>
  <c r="C639" i="16"/>
  <c r="F639" i="16"/>
  <c r="G639" i="16"/>
  <c r="H639" i="16"/>
  <c r="I639" i="16"/>
  <c r="J639" i="16"/>
  <c r="M639" i="16"/>
  <c r="N639" i="16"/>
  <c r="O639" i="16"/>
  <c r="P639" i="16"/>
  <c r="Q639" i="16"/>
  <c r="R639" i="16"/>
  <c r="S639" i="16"/>
  <c r="T639" i="16"/>
  <c r="A640" i="16"/>
  <c r="B640" i="16"/>
  <c r="C640" i="16"/>
  <c r="F640" i="16"/>
  <c r="G640" i="16"/>
  <c r="H640" i="16"/>
  <c r="I640" i="16"/>
  <c r="J640" i="16"/>
  <c r="M640" i="16"/>
  <c r="N640" i="16"/>
  <c r="O640" i="16"/>
  <c r="P640" i="16"/>
  <c r="Q640" i="16"/>
  <c r="R640" i="16"/>
  <c r="S640" i="16"/>
  <c r="T640" i="16"/>
  <c r="A641" i="16"/>
  <c r="B641" i="16"/>
  <c r="C641" i="16"/>
  <c r="F641" i="16"/>
  <c r="G641" i="16"/>
  <c r="H641" i="16"/>
  <c r="I641" i="16"/>
  <c r="J641" i="16"/>
  <c r="M641" i="16"/>
  <c r="N641" i="16"/>
  <c r="O641" i="16"/>
  <c r="P641" i="16"/>
  <c r="Q641" i="16"/>
  <c r="R641" i="16"/>
  <c r="S641" i="16"/>
  <c r="T641" i="16"/>
  <c r="A642" i="16"/>
  <c r="B642" i="16"/>
  <c r="C642" i="16"/>
  <c r="F642" i="16"/>
  <c r="G642" i="16"/>
  <c r="H642" i="16"/>
  <c r="I642" i="16"/>
  <c r="J642" i="16"/>
  <c r="M642" i="16"/>
  <c r="N642" i="16"/>
  <c r="O642" i="16"/>
  <c r="P642" i="16"/>
  <c r="Q642" i="16"/>
  <c r="R642" i="16"/>
  <c r="S642" i="16"/>
  <c r="T642" i="16"/>
  <c r="A643" i="16"/>
  <c r="B643" i="16"/>
  <c r="C643" i="16"/>
  <c r="F643" i="16"/>
  <c r="G643" i="16"/>
  <c r="H643" i="16"/>
  <c r="I643" i="16"/>
  <c r="J643" i="16"/>
  <c r="M643" i="16"/>
  <c r="N643" i="16"/>
  <c r="O643" i="16"/>
  <c r="P643" i="16"/>
  <c r="Q643" i="16"/>
  <c r="R643" i="16"/>
  <c r="S643" i="16"/>
  <c r="T643" i="16"/>
  <c r="A644" i="16"/>
  <c r="B644" i="16"/>
  <c r="C644" i="16"/>
  <c r="F644" i="16"/>
  <c r="G644" i="16"/>
  <c r="H644" i="16"/>
  <c r="I644" i="16"/>
  <c r="J644" i="16"/>
  <c r="M644" i="16"/>
  <c r="N644" i="16"/>
  <c r="O644" i="16"/>
  <c r="P644" i="16"/>
  <c r="Q644" i="16"/>
  <c r="R644" i="16"/>
  <c r="S644" i="16"/>
  <c r="T644" i="16"/>
  <c r="A645" i="16"/>
  <c r="B645" i="16"/>
  <c r="C645" i="16"/>
  <c r="F645" i="16"/>
  <c r="G645" i="16"/>
  <c r="H645" i="16"/>
  <c r="I645" i="16"/>
  <c r="J645" i="16"/>
  <c r="M645" i="16"/>
  <c r="N645" i="16"/>
  <c r="O645" i="16"/>
  <c r="P645" i="16"/>
  <c r="Q645" i="16"/>
  <c r="R645" i="16"/>
  <c r="S645" i="16"/>
  <c r="T645" i="16"/>
  <c r="A646" i="16"/>
  <c r="B646" i="16"/>
  <c r="C646" i="16"/>
  <c r="F646" i="16"/>
  <c r="G646" i="16"/>
  <c r="H646" i="16"/>
  <c r="I646" i="16"/>
  <c r="J646" i="16"/>
  <c r="M646" i="16"/>
  <c r="N646" i="16"/>
  <c r="O646" i="16"/>
  <c r="P646" i="16"/>
  <c r="Q646" i="16"/>
  <c r="R646" i="16"/>
  <c r="S646" i="16"/>
  <c r="T646" i="16"/>
  <c r="A647" i="16"/>
  <c r="B647" i="16"/>
  <c r="C647" i="16"/>
  <c r="F647" i="16"/>
  <c r="G647" i="16"/>
  <c r="H647" i="16"/>
  <c r="I647" i="16"/>
  <c r="J647" i="16"/>
  <c r="M647" i="16"/>
  <c r="N647" i="16"/>
  <c r="O647" i="16"/>
  <c r="P647" i="16"/>
  <c r="Q647" i="16"/>
  <c r="R647" i="16"/>
  <c r="S647" i="16"/>
  <c r="T647" i="16"/>
  <c r="A648" i="16"/>
  <c r="B648" i="16"/>
  <c r="C648" i="16"/>
  <c r="F648" i="16"/>
  <c r="G648" i="16"/>
  <c r="H648" i="16"/>
  <c r="I648" i="16"/>
  <c r="J648" i="16"/>
  <c r="M648" i="16"/>
  <c r="N648" i="16"/>
  <c r="O648" i="16"/>
  <c r="P648" i="16"/>
  <c r="Q648" i="16"/>
  <c r="R648" i="16"/>
  <c r="S648" i="16"/>
  <c r="T648" i="16"/>
  <c r="A649" i="16"/>
  <c r="B649" i="16"/>
  <c r="C649" i="16"/>
  <c r="F649" i="16"/>
  <c r="G649" i="16"/>
  <c r="H649" i="16"/>
  <c r="I649" i="16"/>
  <c r="J649" i="16"/>
  <c r="M649" i="16"/>
  <c r="N649" i="16"/>
  <c r="O649" i="16"/>
  <c r="P649" i="16"/>
  <c r="Q649" i="16"/>
  <c r="R649" i="16"/>
  <c r="S649" i="16"/>
  <c r="T649" i="16"/>
  <c r="A650" i="16"/>
  <c r="B650" i="16"/>
  <c r="C650" i="16"/>
  <c r="F650" i="16"/>
  <c r="G650" i="16"/>
  <c r="H650" i="16"/>
  <c r="I650" i="16"/>
  <c r="J650" i="16"/>
  <c r="M650" i="16"/>
  <c r="N650" i="16"/>
  <c r="O650" i="16"/>
  <c r="P650" i="16"/>
  <c r="Q650" i="16"/>
  <c r="R650" i="16"/>
  <c r="S650" i="16"/>
  <c r="T650" i="16"/>
  <c r="A651" i="16"/>
  <c r="B651" i="16"/>
  <c r="C651" i="16"/>
  <c r="F651" i="16"/>
  <c r="G651" i="16"/>
  <c r="H651" i="16"/>
  <c r="I651" i="16"/>
  <c r="J651" i="16"/>
  <c r="M651" i="16"/>
  <c r="N651" i="16"/>
  <c r="O651" i="16"/>
  <c r="P651" i="16"/>
  <c r="Q651" i="16"/>
  <c r="R651" i="16"/>
  <c r="S651" i="16"/>
  <c r="T651" i="16"/>
  <c r="A652" i="16"/>
  <c r="B652" i="16"/>
  <c r="C652" i="16"/>
  <c r="F652" i="16"/>
  <c r="G652" i="16"/>
  <c r="H652" i="16"/>
  <c r="I652" i="16"/>
  <c r="J652" i="16"/>
  <c r="M652" i="16"/>
  <c r="N652" i="16"/>
  <c r="O652" i="16"/>
  <c r="P652" i="16"/>
  <c r="Q652" i="16"/>
  <c r="R652" i="16"/>
  <c r="S652" i="16"/>
  <c r="T652" i="16"/>
  <c r="A653" i="16"/>
  <c r="B653" i="16"/>
  <c r="C653" i="16"/>
  <c r="F653" i="16"/>
  <c r="G653" i="16"/>
  <c r="H653" i="16"/>
  <c r="I653" i="16"/>
  <c r="J653" i="16"/>
  <c r="M653" i="16"/>
  <c r="N653" i="16"/>
  <c r="O653" i="16"/>
  <c r="P653" i="16"/>
  <c r="Q653" i="16"/>
  <c r="R653" i="16"/>
  <c r="S653" i="16"/>
  <c r="T653" i="16"/>
  <c r="A654" i="16"/>
  <c r="B654" i="16"/>
  <c r="C654" i="16"/>
  <c r="F654" i="16"/>
  <c r="G654" i="16"/>
  <c r="H654" i="16"/>
  <c r="I654" i="16"/>
  <c r="J654" i="16"/>
  <c r="M654" i="16"/>
  <c r="N654" i="16"/>
  <c r="O654" i="16"/>
  <c r="P654" i="16"/>
  <c r="Q654" i="16"/>
  <c r="R654" i="16"/>
  <c r="S654" i="16"/>
  <c r="T654" i="16"/>
  <c r="A655" i="16"/>
  <c r="B655" i="16"/>
  <c r="C655" i="16"/>
  <c r="F655" i="16"/>
  <c r="G655" i="16"/>
  <c r="H655" i="16"/>
  <c r="I655" i="16"/>
  <c r="J655" i="16"/>
  <c r="M655" i="16"/>
  <c r="N655" i="16"/>
  <c r="O655" i="16"/>
  <c r="P655" i="16"/>
  <c r="Q655" i="16"/>
  <c r="R655" i="16"/>
  <c r="S655" i="16"/>
  <c r="T655" i="16"/>
  <c r="A656" i="16"/>
  <c r="B656" i="16"/>
  <c r="C656" i="16"/>
  <c r="F656" i="16"/>
  <c r="G656" i="16"/>
  <c r="H656" i="16"/>
  <c r="I656" i="16"/>
  <c r="J656" i="16"/>
  <c r="M656" i="16"/>
  <c r="N656" i="16"/>
  <c r="O656" i="16"/>
  <c r="P656" i="16"/>
  <c r="Q656" i="16"/>
  <c r="R656" i="16"/>
  <c r="S656" i="16"/>
  <c r="T656" i="16"/>
  <c r="A657" i="16"/>
  <c r="B657" i="16"/>
  <c r="C657" i="16"/>
  <c r="F657" i="16"/>
  <c r="G657" i="16"/>
  <c r="H657" i="16"/>
  <c r="I657" i="16"/>
  <c r="J657" i="16"/>
  <c r="M657" i="16"/>
  <c r="N657" i="16"/>
  <c r="O657" i="16"/>
  <c r="P657" i="16"/>
  <c r="Q657" i="16"/>
  <c r="R657" i="16"/>
  <c r="S657" i="16"/>
  <c r="T657" i="16"/>
  <c r="A658" i="16"/>
  <c r="B658" i="16"/>
  <c r="C658" i="16"/>
  <c r="F658" i="16"/>
  <c r="G658" i="16"/>
  <c r="H658" i="16"/>
  <c r="I658" i="16"/>
  <c r="J658" i="16"/>
  <c r="M658" i="16"/>
  <c r="N658" i="16"/>
  <c r="O658" i="16"/>
  <c r="P658" i="16"/>
  <c r="Q658" i="16"/>
  <c r="R658" i="16"/>
  <c r="S658" i="16"/>
  <c r="T658" i="16"/>
  <c r="A659" i="16"/>
  <c r="B659" i="16"/>
  <c r="C659" i="16"/>
  <c r="F659" i="16"/>
  <c r="G659" i="16"/>
  <c r="H659" i="16"/>
  <c r="I659" i="16"/>
  <c r="J659" i="16"/>
  <c r="M659" i="16"/>
  <c r="N659" i="16"/>
  <c r="O659" i="16"/>
  <c r="P659" i="16"/>
  <c r="Q659" i="16"/>
  <c r="R659" i="16"/>
  <c r="S659" i="16"/>
  <c r="T659" i="16"/>
  <c r="A660" i="16"/>
  <c r="B660" i="16"/>
  <c r="C660" i="16"/>
  <c r="F660" i="16"/>
  <c r="G660" i="16"/>
  <c r="H660" i="16"/>
  <c r="I660" i="16"/>
  <c r="J660" i="16"/>
  <c r="M660" i="16"/>
  <c r="N660" i="16"/>
  <c r="O660" i="16"/>
  <c r="P660" i="16"/>
  <c r="Q660" i="16"/>
  <c r="R660" i="16"/>
  <c r="S660" i="16"/>
  <c r="T660" i="16"/>
  <c r="A661" i="16"/>
  <c r="B661" i="16"/>
  <c r="C661" i="16"/>
  <c r="F661" i="16"/>
  <c r="G661" i="16"/>
  <c r="H661" i="16"/>
  <c r="I661" i="16"/>
  <c r="J661" i="16"/>
  <c r="M661" i="16"/>
  <c r="N661" i="16"/>
  <c r="O661" i="16"/>
  <c r="P661" i="16"/>
  <c r="Q661" i="16"/>
  <c r="R661" i="16"/>
  <c r="S661" i="16"/>
  <c r="T661" i="16"/>
  <c r="A662" i="16"/>
  <c r="B662" i="16"/>
  <c r="C662" i="16"/>
  <c r="F662" i="16"/>
  <c r="G662" i="16"/>
  <c r="H662" i="16"/>
  <c r="I662" i="16"/>
  <c r="J662" i="16"/>
  <c r="M662" i="16"/>
  <c r="N662" i="16"/>
  <c r="O662" i="16"/>
  <c r="P662" i="16"/>
  <c r="Q662" i="16"/>
  <c r="R662" i="16"/>
  <c r="S662" i="16"/>
  <c r="T662" i="16"/>
  <c r="A663" i="16"/>
  <c r="B663" i="16"/>
  <c r="C663" i="16"/>
  <c r="F663" i="16"/>
  <c r="G663" i="16"/>
  <c r="H663" i="16"/>
  <c r="I663" i="16"/>
  <c r="J663" i="16"/>
  <c r="M663" i="16"/>
  <c r="N663" i="16"/>
  <c r="O663" i="16"/>
  <c r="P663" i="16"/>
  <c r="Q663" i="16"/>
  <c r="R663" i="16"/>
  <c r="S663" i="16"/>
  <c r="T663" i="16"/>
  <c r="A664" i="16"/>
  <c r="B664" i="16"/>
  <c r="C664" i="16"/>
  <c r="F664" i="16"/>
  <c r="G664" i="16"/>
  <c r="H664" i="16"/>
  <c r="I664" i="16"/>
  <c r="J664" i="16"/>
  <c r="M664" i="16"/>
  <c r="N664" i="16"/>
  <c r="O664" i="16"/>
  <c r="P664" i="16"/>
  <c r="Q664" i="16"/>
  <c r="R664" i="16"/>
  <c r="S664" i="16"/>
  <c r="T664" i="16"/>
  <c r="A665" i="16"/>
  <c r="B665" i="16"/>
  <c r="C665" i="16"/>
  <c r="F665" i="16"/>
  <c r="G665" i="16"/>
  <c r="H665" i="16"/>
  <c r="I665" i="16"/>
  <c r="J665" i="16"/>
  <c r="M665" i="16"/>
  <c r="N665" i="16"/>
  <c r="O665" i="16"/>
  <c r="P665" i="16"/>
  <c r="Q665" i="16"/>
  <c r="R665" i="16"/>
  <c r="S665" i="16"/>
  <c r="T665" i="16"/>
  <c r="A666" i="16"/>
  <c r="B666" i="16"/>
  <c r="C666" i="16"/>
  <c r="F666" i="16"/>
  <c r="G666" i="16"/>
  <c r="H666" i="16"/>
  <c r="I666" i="16"/>
  <c r="J666" i="16"/>
  <c r="M666" i="16"/>
  <c r="N666" i="16"/>
  <c r="O666" i="16"/>
  <c r="P666" i="16"/>
  <c r="Q666" i="16"/>
  <c r="R666" i="16"/>
  <c r="S666" i="16"/>
  <c r="T666" i="16"/>
  <c r="A667" i="16"/>
  <c r="B667" i="16"/>
  <c r="C667" i="16"/>
  <c r="F667" i="16"/>
  <c r="G667" i="16"/>
  <c r="H667" i="16"/>
  <c r="I667" i="16"/>
  <c r="J667" i="16"/>
  <c r="M667" i="16"/>
  <c r="N667" i="16"/>
  <c r="O667" i="16"/>
  <c r="P667" i="16"/>
  <c r="Q667" i="16"/>
  <c r="R667" i="16"/>
  <c r="S667" i="16"/>
  <c r="T667" i="16"/>
  <c r="A668" i="16"/>
  <c r="B668" i="16"/>
  <c r="C668" i="16"/>
  <c r="F668" i="16"/>
  <c r="G668" i="16"/>
  <c r="H668" i="16"/>
  <c r="I668" i="16"/>
  <c r="J668" i="16"/>
  <c r="M668" i="16"/>
  <c r="N668" i="16"/>
  <c r="O668" i="16"/>
  <c r="P668" i="16"/>
  <c r="Q668" i="16"/>
  <c r="R668" i="16"/>
  <c r="S668" i="16"/>
  <c r="T668" i="16"/>
  <c r="A669" i="16"/>
  <c r="B669" i="16"/>
  <c r="C669" i="16"/>
  <c r="F669" i="16"/>
  <c r="G669" i="16"/>
  <c r="H669" i="16"/>
  <c r="I669" i="16"/>
  <c r="J669" i="16"/>
  <c r="M669" i="16"/>
  <c r="N669" i="16"/>
  <c r="O669" i="16"/>
  <c r="P669" i="16"/>
  <c r="Q669" i="16"/>
  <c r="R669" i="16"/>
  <c r="S669" i="16"/>
  <c r="T669" i="16"/>
  <c r="A670" i="16"/>
  <c r="B670" i="16"/>
  <c r="C670" i="16"/>
  <c r="F670" i="16"/>
  <c r="G670" i="16"/>
  <c r="H670" i="16"/>
  <c r="I670" i="16"/>
  <c r="J670" i="16"/>
  <c r="M670" i="16"/>
  <c r="N670" i="16"/>
  <c r="O670" i="16"/>
  <c r="P670" i="16"/>
  <c r="Q670" i="16"/>
  <c r="R670" i="16"/>
  <c r="S670" i="16"/>
  <c r="T670" i="16"/>
  <c r="A671" i="16"/>
  <c r="B671" i="16"/>
  <c r="C671" i="16"/>
  <c r="F671" i="16"/>
  <c r="G671" i="16"/>
  <c r="H671" i="16"/>
  <c r="I671" i="16"/>
  <c r="J671" i="16"/>
  <c r="M671" i="16"/>
  <c r="N671" i="16"/>
  <c r="O671" i="16"/>
  <c r="P671" i="16"/>
  <c r="Q671" i="16"/>
  <c r="R671" i="16"/>
  <c r="S671" i="16"/>
  <c r="T671" i="16"/>
  <c r="A672" i="16"/>
  <c r="B672" i="16"/>
  <c r="C672" i="16"/>
  <c r="F672" i="16"/>
  <c r="G672" i="16"/>
  <c r="H672" i="16"/>
  <c r="I672" i="16"/>
  <c r="J672" i="16"/>
  <c r="M672" i="16"/>
  <c r="N672" i="16"/>
  <c r="O672" i="16"/>
  <c r="P672" i="16"/>
  <c r="Q672" i="16"/>
  <c r="R672" i="16"/>
  <c r="S672" i="16"/>
  <c r="T672" i="16"/>
  <c r="A673" i="16"/>
  <c r="B673" i="16"/>
  <c r="C673" i="16"/>
  <c r="F673" i="16"/>
  <c r="G673" i="16"/>
  <c r="H673" i="16"/>
  <c r="I673" i="16"/>
  <c r="J673" i="16"/>
  <c r="M673" i="16"/>
  <c r="N673" i="16"/>
  <c r="O673" i="16"/>
  <c r="P673" i="16"/>
  <c r="Q673" i="16"/>
  <c r="R673" i="16"/>
  <c r="S673" i="16"/>
  <c r="T673" i="16"/>
  <c r="A674" i="16"/>
  <c r="B674" i="16"/>
  <c r="C674" i="16"/>
  <c r="F674" i="16"/>
  <c r="G674" i="16"/>
  <c r="H674" i="16"/>
  <c r="I674" i="16"/>
  <c r="J674" i="16"/>
  <c r="M674" i="16"/>
  <c r="N674" i="16"/>
  <c r="O674" i="16"/>
  <c r="P674" i="16"/>
  <c r="Q674" i="16"/>
  <c r="R674" i="16"/>
  <c r="S674" i="16"/>
  <c r="T674" i="16"/>
  <c r="A675" i="16"/>
  <c r="B675" i="16"/>
  <c r="C675" i="16"/>
  <c r="F675" i="16"/>
  <c r="G675" i="16"/>
  <c r="H675" i="16"/>
  <c r="I675" i="16"/>
  <c r="J675" i="16"/>
  <c r="M675" i="16"/>
  <c r="N675" i="16"/>
  <c r="O675" i="16"/>
  <c r="P675" i="16"/>
  <c r="Q675" i="16"/>
  <c r="R675" i="16"/>
  <c r="S675" i="16"/>
  <c r="T675" i="16"/>
  <c r="A676" i="16"/>
  <c r="B676" i="16"/>
  <c r="C676" i="16"/>
  <c r="F676" i="16"/>
  <c r="G676" i="16"/>
  <c r="H676" i="16"/>
  <c r="I676" i="16"/>
  <c r="J676" i="16"/>
  <c r="M676" i="16"/>
  <c r="N676" i="16"/>
  <c r="O676" i="16"/>
  <c r="P676" i="16"/>
  <c r="Q676" i="16"/>
  <c r="R676" i="16"/>
  <c r="S676" i="16"/>
  <c r="T676" i="16"/>
  <c r="A677" i="16"/>
  <c r="B677" i="16"/>
  <c r="C677" i="16"/>
  <c r="F677" i="16"/>
  <c r="G677" i="16"/>
  <c r="H677" i="16"/>
  <c r="I677" i="16"/>
  <c r="J677" i="16"/>
  <c r="M677" i="16"/>
  <c r="N677" i="16"/>
  <c r="O677" i="16"/>
  <c r="P677" i="16"/>
  <c r="Q677" i="16"/>
  <c r="R677" i="16"/>
  <c r="S677" i="16"/>
  <c r="T677" i="16"/>
  <c r="A678" i="16"/>
  <c r="B678" i="16"/>
  <c r="C678" i="16"/>
  <c r="F678" i="16"/>
  <c r="G678" i="16"/>
  <c r="H678" i="16"/>
  <c r="I678" i="16"/>
  <c r="J678" i="16"/>
  <c r="M678" i="16"/>
  <c r="N678" i="16"/>
  <c r="O678" i="16"/>
  <c r="P678" i="16"/>
  <c r="Q678" i="16"/>
  <c r="R678" i="16"/>
  <c r="S678" i="16"/>
  <c r="T678" i="16"/>
  <c r="A679" i="16"/>
  <c r="B679" i="16"/>
  <c r="C679" i="16"/>
  <c r="F679" i="16"/>
  <c r="G679" i="16"/>
  <c r="H679" i="16"/>
  <c r="I679" i="16"/>
  <c r="J679" i="16"/>
  <c r="M679" i="16"/>
  <c r="N679" i="16"/>
  <c r="O679" i="16"/>
  <c r="P679" i="16"/>
  <c r="Q679" i="16"/>
  <c r="R679" i="16"/>
  <c r="S679" i="16"/>
  <c r="T679" i="16"/>
  <c r="A680" i="16"/>
  <c r="B680" i="16"/>
  <c r="C680" i="16"/>
  <c r="F680" i="16"/>
  <c r="G680" i="16"/>
  <c r="H680" i="16"/>
  <c r="I680" i="16"/>
  <c r="J680" i="16"/>
  <c r="M680" i="16"/>
  <c r="N680" i="16"/>
  <c r="O680" i="16"/>
  <c r="P680" i="16"/>
  <c r="Q680" i="16"/>
  <c r="R680" i="16"/>
  <c r="S680" i="16"/>
  <c r="T680" i="16"/>
  <c r="A681" i="16"/>
  <c r="B681" i="16"/>
  <c r="C681" i="16"/>
  <c r="F681" i="16"/>
  <c r="G681" i="16"/>
  <c r="H681" i="16"/>
  <c r="I681" i="16"/>
  <c r="J681" i="16"/>
  <c r="M681" i="16"/>
  <c r="N681" i="16"/>
  <c r="O681" i="16"/>
  <c r="P681" i="16"/>
  <c r="Q681" i="16"/>
  <c r="R681" i="16"/>
  <c r="S681" i="16"/>
  <c r="T681" i="16"/>
  <c r="A682" i="16"/>
  <c r="B682" i="16"/>
  <c r="C682" i="16"/>
  <c r="F682" i="16"/>
  <c r="G682" i="16"/>
  <c r="H682" i="16"/>
  <c r="I682" i="16"/>
  <c r="J682" i="16"/>
  <c r="M682" i="16"/>
  <c r="N682" i="16"/>
  <c r="O682" i="16"/>
  <c r="P682" i="16"/>
  <c r="Q682" i="16"/>
  <c r="R682" i="16"/>
  <c r="S682" i="16"/>
  <c r="T682" i="16"/>
  <c r="A683" i="16"/>
  <c r="B683" i="16"/>
  <c r="C683" i="16"/>
  <c r="F683" i="16"/>
  <c r="G683" i="16"/>
  <c r="H683" i="16"/>
  <c r="I683" i="16"/>
  <c r="J683" i="16"/>
  <c r="M683" i="16"/>
  <c r="N683" i="16"/>
  <c r="O683" i="16"/>
  <c r="P683" i="16"/>
  <c r="Q683" i="16"/>
  <c r="R683" i="16"/>
  <c r="S683" i="16"/>
  <c r="T683" i="16"/>
  <c r="A684" i="16"/>
  <c r="B684" i="16"/>
  <c r="C684" i="16"/>
  <c r="F684" i="16"/>
  <c r="G684" i="16"/>
  <c r="H684" i="16"/>
  <c r="I684" i="16"/>
  <c r="J684" i="16"/>
  <c r="M684" i="16"/>
  <c r="N684" i="16"/>
  <c r="O684" i="16"/>
  <c r="P684" i="16"/>
  <c r="Q684" i="16"/>
  <c r="R684" i="16"/>
  <c r="S684" i="16"/>
  <c r="T684" i="16"/>
  <c r="A685" i="16"/>
  <c r="B685" i="16"/>
  <c r="C685" i="16"/>
  <c r="F685" i="16"/>
  <c r="G685" i="16"/>
  <c r="H685" i="16"/>
  <c r="I685" i="16"/>
  <c r="J685" i="16"/>
  <c r="M685" i="16"/>
  <c r="N685" i="16"/>
  <c r="O685" i="16"/>
  <c r="P685" i="16"/>
  <c r="Q685" i="16"/>
  <c r="R685" i="16"/>
  <c r="S685" i="16"/>
  <c r="T685" i="16"/>
  <c r="A686" i="16"/>
  <c r="B686" i="16"/>
  <c r="C686" i="16"/>
  <c r="F686" i="16"/>
  <c r="G686" i="16"/>
  <c r="H686" i="16"/>
  <c r="I686" i="16"/>
  <c r="J686" i="16"/>
  <c r="M686" i="16"/>
  <c r="N686" i="16"/>
  <c r="O686" i="16"/>
  <c r="P686" i="16"/>
  <c r="Q686" i="16"/>
  <c r="R686" i="16"/>
  <c r="S686" i="16"/>
  <c r="T686" i="16"/>
  <c r="A687" i="16"/>
  <c r="B687" i="16"/>
  <c r="C687" i="16"/>
  <c r="F687" i="16"/>
  <c r="G687" i="16"/>
  <c r="H687" i="16"/>
  <c r="I687" i="16"/>
  <c r="J687" i="16"/>
  <c r="M687" i="16"/>
  <c r="N687" i="16"/>
  <c r="O687" i="16"/>
  <c r="P687" i="16"/>
  <c r="Q687" i="16"/>
  <c r="R687" i="16"/>
  <c r="S687" i="16"/>
  <c r="T687" i="16"/>
  <c r="A688" i="16"/>
  <c r="B688" i="16"/>
  <c r="C688" i="16"/>
  <c r="F688" i="16"/>
  <c r="G688" i="16"/>
  <c r="H688" i="16"/>
  <c r="I688" i="16"/>
  <c r="J688" i="16"/>
  <c r="M688" i="16"/>
  <c r="N688" i="16"/>
  <c r="O688" i="16"/>
  <c r="P688" i="16"/>
  <c r="Q688" i="16"/>
  <c r="R688" i="16"/>
  <c r="S688" i="16"/>
  <c r="T688" i="16"/>
  <c r="A689" i="16"/>
  <c r="B689" i="16"/>
  <c r="C689" i="16"/>
  <c r="F689" i="16"/>
  <c r="G689" i="16"/>
  <c r="H689" i="16"/>
  <c r="I689" i="16"/>
  <c r="J689" i="16"/>
  <c r="M689" i="16"/>
  <c r="N689" i="16"/>
  <c r="O689" i="16"/>
  <c r="P689" i="16"/>
  <c r="Q689" i="16"/>
  <c r="R689" i="16"/>
  <c r="S689" i="16"/>
  <c r="T689" i="16"/>
  <c r="A690" i="16"/>
  <c r="B690" i="16"/>
  <c r="C690" i="16"/>
  <c r="F690" i="16"/>
  <c r="G690" i="16"/>
  <c r="H690" i="16"/>
  <c r="I690" i="16"/>
  <c r="J690" i="16"/>
  <c r="M690" i="16"/>
  <c r="N690" i="16"/>
  <c r="O690" i="16"/>
  <c r="P690" i="16"/>
  <c r="Q690" i="16"/>
  <c r="R690" i="16"/>
  <c r="S690" i="16"/>
  <c r="T690" i="16"/>
  <c r="A691" i="16"/>
  <c r="B691" i="16"/>
  <c r="C691" i="16"/>
  <c r="F691" i="16"/>
  <c r="G691" i="16"/>
  <c r="H691" i="16"/>
  <c r="I691" i="16"/>
  <c r="J691" i="16"/>
  <c r="M691" i="16"/>
  <c r="N691" i="16"/>
  <c r="O691" i="16"/>
  <c r="P691" i="16"/>
  <c r="Q691" i="16"/>
  <c r="R691" i="16"/>
  <c r="S691" i="16"/>
  <c r="T691" i="16"/>
  <c r="A692" i="16"/>
  <c r="B692" i="16"/>
  <c r="C692" i="16"/>
  <c r="F692" i="16"/>
  <c r="G692" i="16"/>
  <c r="H692" i="16"/>
  <c r="I692" i="16"/>
  <c r="J692" i="16"/>
  <c r="M692" i="16"/>
  <c r="N692" i="16"/>
  <c r="O692" i="16"/>
  <c r="P692" i="16"/>
  <c r="Q692" i="16"/>
  <c r="R692" i="16"/>
  <c r="S692" i="16"/>
  <c r="T692" i="16"/>
  <c r="A693" i="16"/>
  <c r="B693" i="16"/>
  <c r="C693" i="16"/>
  <c r="F693" i="16"/>
  <c r="G693" i="16"/>
  <c r="H693" i="16"/>
  <c r="I693" i="16"/>
  <c r="J693" i="16"/>
  <c r="M693" i="16"/>
  <c r="N693" i="16"/>
  <c r="O693" i="16"/>
  <c r="P693" i="16"/>
  <c r="Q693" i="16"/>
  <c r="R693" i="16"/>
  <c r="S693" i="16"/>
  <c r="T693" i="16"/>
  <c r="A694" i="16"/>
  <c r="B694" i="16"/>
  <c r="C694" i="16"/>
  <c r="F694" i="16"/>
  <c r="G694" i="16"/>
  <c r="H694" i="16"/>
  <c r="I694" i="16"/>
  <c r="J694" i="16"/>
  <c r="M694" i="16"/>
  <c r="N694" i="16"/>
  <c r="O694" i="16"/>
  <c r="P694" i="16"/>
  <c r="Q694" i="16"/>
  <c r="R694" i="16"/>
  <c r="S694" i="16"/>
  <c r="T694" i="16"/>
  <c r="A695" i="16"/>
  <c r="B695" i="16"/>
  <c r="C695" i="16"/>
  <c r="F695" i="16"/>
  <c r="G695" i="16"/>
  <c r="H695" i="16"/>
  <c r="I695" i="16"/>
  <c r="J695" i="16"/>
  <c r="M695" i="16"/>
  <c r="N695" i="16"/>
  <c r="O695" i="16"/>
  <c r="P695" i="16"/>
  <c r="Q695" i="16"/>
  <c r="R695" i="16"/>
  <c r="S695" i="16"/>
  <c r="T695" i="16"/>
  <c r="A696" i="16"/>
  <c r="B696" i="16"/>
  <c r="C696" i="16"/>
  <c r="F696" i="16"/>
  <c r="G696" i="16"/>
  <c r="H696" i="16"/>
  <c r="I696" i="16"/>
  <c r="J696" i="16"/>
  <c r="M696" i="16"/>
  <c r="N696" i="16"/>
  <c r="O696" i="16"/>
  <c r="P696" i="16"/>
  <c r="Q696" i="16"/>
  <c r="R696" i="16"/>
  <c r="S696" i="16"/>
  <c r="T696" i="16"/>
  <c r="A697" i="16"/>
  <c r="B697" i="16"/>
  <c r="C697" i="16"/>
  <c r="F697" i="16"/>
  <c r="G697" i="16"/>
  <c r="H697" i="16"/>
  <c r="I697" i="16"/>
  <c r="J697" i="16"/>
  <c r="M697" i="16"/>
  <c r="N697" i="16"/>
  <c r="O697" i="16"/>
  <c r="P697" i="16"/>
  <c r="Q697" i="16"/>
  <c r="R697" i="16"/>
  <c r="S697" i="16"/>
  <c r="T697" i="16"/>
  <c r="A698" i="16"/>
  <c r="B698" i="16"/>
  <c r="C698" i="16"/>
  <c r="F698" i="16"/>
  <c r="G698" i="16"/>
  <c r="H698" i="16"/>
  <c r="I698" i="16"/>
  <c r="J698" i="16"/>
  <c r="M698" i="16"/>
  <c r="N698" i="16"/>
  <c r="O698" i="16"/>
  <c r="P698" i="16"/>
  <c r="Q698" i="16"/>
  <c r="R698" i="16"/>
  <c r="S698" i="16"/>
  <c r="T698" i="16"/>
  <c r="A699" i="16"/>
  <c r="B699" i="16"/>
  <c r="C699" i="16"/>
  <c r="F699" i="16"/>
  <c r="G699" i="16"/>
  <c r="H699" i="16"/>
  <c r="I699" i="16"/>
  <c r="J699" i="16"/>
  <c r="M699" i="16"/>
  <c r="N699" i="16"/>
  <c r="O699" i="16"/>
  <c r="P699" i="16"/>
  <c r="Q699" i="16"/>
  <c r="R699" i="16"/>
  <c r="S699" i="16"/>
  <c r="T699" i="16"/>
  <c r="A700" i="16"/>
  <c r="B700" i="16"/>
  <c r="C700" i="16"/>
  <c r="F700" i="16"/>
  <c r="G700" i="16"/>
  <c r="H700" i="16"/>
  <c r="I700" i="16"/>
  <c r="J700" i="16"/>
  <c r="M700" i="16"/>
  <c r="N700" i="16"/>
  <c r="O700" i="16"/>
  <c r="P700" i="16"/>
  <c r="Q700" i="16"/>
  <c r="R700" i="16"/>
  <c r="S700" i="16"/>
  <c r="T700" i="16"/>
  <c r="A701" i="16"/>
  <c r="B701" i="16"/>
  <c r="C701" i="16"/>
  <c r="F701" i="16"/>
  <c r="G701" i="16"/>
  <c r="H701" i="16"/>
  <c r="I701" i="16"/>
  <c r="J701" i="16"/>
  <c r="M701" i="16"/>
  <c r="N701" i="16"/>
  <c r="O701" i="16"/>
  <c r="P701" i="16"/>
  <c r="Q701" i="16"/>
  <c r="R701" i="16"/>
  <c r="S701" i="16"/>
  <c r="T701" i="16"/>
  <c r="A702" i="16"/>
  <c r="B702" i="16"/>
  <c r="C702" i="16"/>
  <c r="F702" i="16"/>
  <c r="G702" i="16"/>
  <c r="H702" i="16"/>
  <c r="I702" i="16"/>
  <c r="J702" i="16"/>
  <c r="M702" i="16"/>
  <c r="N702" i="16"/>
  <c r="O702" i="16"/>
  <c r="P702" i="16"/>
  <c r="Q702" i="16"/>
  <c r="R702" i="16"/>
  <c r="S702" i="16"/>
  <c r="T702" i="16"/>
  <c r="A703" i="16"/>
  <c r="B703" i="16"/>
  <c r="C703" i="16"/>
  <c r="F703" i="16"/>
  <c r="G703" i="16"/>
  <c r="H703" i="16"/>
  <c r="I703" i="16"/>
  <c r="J703" i="16"/>
  <c r="M703" i="16"/>
  <c r="N703" i="16"/>
  <c r="O703" i="16"/>
  <c r="P703" i="16"/>
  <c r="Q703" i="16"/>
  <c r="R703" i="16"/>
  <c r="S703" i="16"/>
  <c r="T703" i="16"/>
  <c r="A704" i="16"/>
  <c r="B704" i="16"/>
  <c r="C704" i="16"/>
  <c r="F704" i="16"/>
  <c r="G704" i="16"/>
  <c r="H704" i="16"/>
  <c r="I704" i="16"/>
  <c r="J704" i="16"/>
  <c r="M704" i="16"/>
  <c r="N704" i="16"/>
  <c r="O704" i="16"/>
  <c r="P704" i="16"/>
  <c r="Q704" i="16"/>
  <c r="R704" i="16"/>
  <c r="S704" i="16"/>
  <c r="T704" i="16"/>
  <c r="A705" i="16"/>
  <c r="B705" i="16"/>
  <c r="C705" i="16"/>
  <c r="F705" i="16"/>
  <c r="G705" i="16"/>
  <c r="H705" i="16"/>
  <c r="I705" i="16"/>
  <c r="J705" i="16"/>
  <c r="M705" i="16"/>
  <c r="N705" i="16"/>
  <c r="O705" i="16"/>
  <c r="P705" i="16"/>
  <c r="Q705" i="16"/>
  <c r="R705" i="16"/>
  <c r="S705" i="16"/>
  <c r="T705" i="16"/>
  <c r="A706" i="16"/>
  <c r="B706" i="16"/>
  <c r="C706" i="16"/>
  <c r="F706" i="16"/>
  <c r="G706" i="16"/>
  <c r="H706" i="16"/>
  <c r="I706" i="16"/>
  <c r="J706" i="16"/>
  <c r="M706" i="16"/>
  <c r="N706" i="16"/>
  <c r="O706" i="16"/>
  <c r="P706" i="16"/>
  <c r="Q706" i="16"/>
  <c r="R706" i="16"/>
  <c r="S706" i="16"/>
  <c r="T706" i="16"/>
  <c r="A707" i="16"/>
  <c r="B707" i="16"/>
  <c r="C707" i="16"/>
  <c r="F707" i="16"/>
  <c r="G707" i="16"/>
  <c r="H707" i="16"/>
  <c r="I707" i="16"/>
  <c r="J707" i="16"/>
  <c r="M707" i="16"/>
  <c r="N707" i="16"/>
  <c r="O707" i="16"/>
  <c r="P707" i="16"/>
  <c r="Q707" i="16"/>
  <c r="R707" i="16"/>
  <c r="S707" i="16"/>
  <c r="T707" i="16"/>
  <c r="A708" i="16"/>
  <c r="B708" i="16"/>
  <c r="C708" i="16"/>
  <c r="F708" i="16"/>
  <c r="G708" i="16"/>
  <c r="H708" i="16"/>
  <c r="I708" i="16"/>
  <c r="J708" i="16"/>
  <c r="M708" i="16"/>
  <c r="N708" i="16"/>
  <c r="O708" i="16"/>
  <c r="P708" i="16"/>
  <c r="Q708" i="16"/>
  <c r="R708" i="16"/>
  <c r="S708" i="16"/>
  <c r="T708" i="16"/>
  <c r="A709" i="16"/>
  <c r="B709" i="16"/>
  <c r="C709" i="16"/>
  <c r="F709" i="16"/>
  <c r="G709" i="16"/>
  <c r="H709" i="16"/>
  <c r="I709" i="16"/>
  <c r="J709" i="16"/>
  <c r="M709" i="16"/>
  <c r="N709" i="16"/>
  <c r="O709" i="16"/>
  <c r="P709" i="16"/>
  <c r="Q709" i="16"/>
  <c r="R709" i="16"/>
  <c r="S709" i="16"/>
  <c r="T709" i="16"/>
  <c r="A710" i="16"/>
  <c r="B710" i="16"/>
  <c r="C710" i="16"/>
  <c r="F710" i="16"/>
  <c r="G710" i="16"/>
  <c r="H710" i="16"/>
  <c r="I710" i="16"/>
  <c r="J710" i="16"/>
  <c r="M710" i="16"/>
  <c r="N710" i="16"/>
  <c r="O710" i="16"/>
  <c r="P710" i="16"/>
  <c r="Q710" i="16"/>
  <c r="R710" i="16"/>
  <c r="S710" i="16"/>
  <c r="T710" i="16"/>
  <c r="A711" i="16"/>
  <c r="B711" i="16"/>
  <c r="C711" i="16"/>
  <c r="F711" i="16"/>
  <c r="G711" i="16"/>
  <c r="H711" i="16"/>
  <c r="I711" i="16"/>
  <c r="J711" i="16"/>
  <c r="M711" i="16"/>
  <c r="N711" i="16"/>
  <c r="O711" i="16"/>
  <c r="P711" i="16"/>
  <c r="Q711" i="16"/>
  <c r="R711" i="16"/>
  <c r="S711" i="16"/>
  <c r="T711" i="16"/>
  <c r="A712" i="16"/>
  <c r="B712" i="16"/>
  <c r="C712" i="16"/>
  <c r="F712" i="16"/>
  <c r="G712" i="16"/>
  <c r="H712" i="16"/>
  <c r="I712" i="16"/>
  <c r="J712" i="16"/>
  <c r="M712" i="16"/>
  <c r="N712" i="16"/>
  <c r="O712" i="16"/>
  <c r="P712" i="16"/>
  <c r="Q712" i="16"/>
  <c r="R712" i="16"/>
  <c r="S712" i="16"/>
  <c r="T712" i="16"/>
  <c r="A713" i="16"/>
  <c r="B713" i="16"/>
  <c r="C713" i="16"/>
  <c r="F713" i="16"/>
  <c r="G713" i="16"/>
  <c r="H713" i="16"/>
  <c r="I713" i="16"/>
  <c r="J713" i="16"/>
  <c r="M713" i="16"/>
  <c r="N713" i="16"/>
  <c r="O713" i="16"/>
  <c r="P713" i="16"/>
  <c r="Q713" i="16"/>
  <c r="R713" i="16"/>
  <c r="S713" i="16"/>
  <c r="T713" i="16"/>
  <c r="A714" i="16"/>
  <c r="B714" i="16"/>
  <c r="C714" i="16"/>
  <c r="F714" i="16"/>
  <c r="G714" i="16"/>
  <c r="H714" i="16"/>
  <c r="I714" i="16"/>
  <c r="J714" i="16"/>
  <c r="M714" i="16"/>
  <c r="N714" i="16"/>
  <c r="O714" i="16"/>
  <c r="P714" i="16"/>
  <c r="Q714" i="16"/>
  <c r="R714" i="16"/>
  <c r="S714" i="16"/>
  <c r="T714" i="16"/>
  <c r="A715" i="16"/>
  <c r="B715" i="16"/>
  <c r="C715" i="16"/>
  <c r="F715" i="16"/>
  <c r="G715" i="16"/>
  <c r="H715" i="16"/>
  <c r="I715" i="16"/>
  <c r="J715" i="16"/>
  <c r="M715" i="16"/>
  <c r="N715" i="16"/>
  <c r="O715" i="16"/>
  <c r="P715" i="16"/>
  <c r="Q715" i="16"/>
  <c r="R715" i="16"/>
  <c r="S715" i="16"/>
  <c r="T715" i="16"/>
  <c r="A716" i="16"/>
  <c r="B716" i="16"/>
  <c r="C716" i="16"/>
  <c r="F716" i="16"/>
  <c r="G716" i="16"/>
  <c r="H716" i="16"/>
  <c r="I716" i="16"/>
  <c r="J716" i="16"/>
  <c r="M716" i="16"/>
  <c r="N716" i="16"/>
  <c r="O716" i="16"/>
  <c r="P716" i="16"/>
  <c r="Q716" i="16"/>
  <c r="R716" i="16"/>
  <c r="S716" i="16"/>
  <c r="T716" i="16"/>
  <c r="A717" i="16"/>
  <c r="B717" i="16"/>
  <c r="C717" i="16"/>
  <c r="F717" i="16"/>
  <c r="G717" i="16"/>
  <c r="H717" i="16"/>
  <c r="I717" i="16"/>
  <c r="J717" i="16"/>
  <c r="M717" i="16"/>
  <c r="N717" i="16"/>
  <c r="O717" i="16"/>
  <c r="P717" i="16"/>
  <c r="Q717" i="16"/>
  <c r="R717" i="16"/>
  <c r="S717" i="16"/>
  <c r="T717" i="16"/>
  <c r="A718" i="16"/>
  <c r="B718" i="16"/>
  <c r="C718" i="16"/>
  <c r="F718" i="16"/>
  <c r="G718" i="16"/>
  <c r="H718" i="16"/>
  <c r="I718" i="16"/>
  <c r="J718" i="16"/>
  <c r="M718" i="16"/>
  <c r="N718" i="16"/>
  <c r="O718" i="16"/>
  <c r="P718" i="16"/>
  <c r="Q718" i="16"/>
  <c r="R718" i="16"/>
  <c r="S718" i="16"/>
  <c r="T718" i="16"/>
  <c r="A719" i="16"/>
  <c r="B719" i="16"/>
  <c r="C719" i="16"/>
  <c r="F719" i="16"/>
  <c r="G719" i="16"/>
  <c r="H719" i="16"/>
  <c r="I719" i="16"/>
  <c r="J719" i="16"/>
  <c r="M719" i="16"/>
  <c r="N719" i="16"/>
  <c r="O719" i="16"/>
  <c r="P719" i="16"/>
  <c r="Q719" i="16"/>
  <c r="R719" i="16"/>
  <c r="S719" i="16"/>
  <c r="T719" i="16"/>
  <c r="A720" i="16"/>
  <c r="B720" i="16"/>
  <c r="C720" i="16"/>
  <c r="F720" i="16"/>
  <c r="G720" i="16"/>
  <c r="H720" i="16"/>
  <c r="I720" i="16"/>
  <c r="J720" i="16"/>
  <c r="M720" i="16"/>
  <c r="N720" i="16"/>
  <c r="O720" i="16"/>
  <c r="P720" i="16"/>
  <c r="Q720" i="16"/>
  <c r="R720" i="16"/>
  <c r="S720" i="16"/>
  <c r="T720" i="16"/>
  <c r="A721" i="16"/>
  <c r="B721" i="16"/>
  <c r="C721" i="16"/>
  <c r="F721" i="16"/>
  <c r="G721" i="16"/>
  <c r="H721" i="16"/>
  <c r="I721" i="16"/>
  <c r="J721" i="16"/>
  <c r="M721" i="16"/>
  <c r="N721" i="16"/>
  <c r="O721" i="16"/>
  <c r="P721" i="16"/>
  <c r="Q721" i="16"/>
  <c r="R721" i="16"/>
  <c r="S721" i="16"/>
  <c r="T721" i="16"/>
  <c r="A722" i="16"/>
  <c r="B722" i="16"/>
  <c r="C722" i="16"/>
  <c r="F722" i="16"/>
  <c r="G722" i="16"/>
  <c r="H722" i="16"/>
  <c r="I722" i="16"/>
  <c r="J722" i="16"/>
  <c r="M722" i="16"/>
  <c r="N722" i="16"/>
  <c r="O722" i="16"/>
  <c r="P722" i="16"/>
  <c r="Q722" i="16"/>
  <c r="R722" i="16"/>
  <c r="S722" i="16"/>
  <c r="T722" i="16"/>
  <c r="A723" i="16"/>
  <c r="B723" i="16"/>
  <c r="C723" i="16"/>
  <c r="F723" i="16"/>
  <c r="G723" i="16"/>
  <c r="H723" i="16"/>
  <c r="I723" i="16"/>
  <c r="J723" i="16"/>
  <c r="M723" i="16"/>
  <c r="N723" i="16"/>
  <c r="O723" i="16"/>
  <c r="P723" i="16"/>
  <c r="Q723" i="16"/>
  <c r="R723" i="16"/>
  <c r="S723" i="16"/>
  <c r="T723" i="16"/>
  <c r="A724" i="16"/>
  <c r="B724" i="16"/>
  <c r="C724" i="16"/>
  <c r="F724" i="16"/>
  <c r="G724" i="16"/>
  <c r="H724" i="16"/>
  <c r="I724" i="16"/>
  <c r="J724" i="16"/>
  <c r="M724" i="16"/>
  <c r="N724" i="16"/>
  <c r="O724" i="16"/>
  <c r="P724" i="16"/>
  <c r="Q724" i="16"/>
  <c r="R724" i="16"/>
  <c r="S724" i="16"/>
  <c r="T724" i="16"/>
  <c r="A725" i="16"/>
  <c r="B725" i="16"/>
  <c r="C725" i="16"/>
  <c r="F725" i="16"/>
  <c r="G725" i="16"/>
  <c r="H725" i="16"/>
  <c r="I725" i="16"/>
  <c r="J725" i="16"/>
  <c r="M725" i="16"/>
  <c r="N725" i="16"/>
  <c r="O725" i="16"/>
  <c r="P725" i="16"/>
  <c r="Q725" i="16"/>
  <c r="R725" i="16"/>
  <c r="S725" i="16"/>
  <c r="T725" i="16"/>
  <c r="A726" i="16"/>
  <c r="B726" i="16"/>
  <c r="C726" i="16"/>
  <c r="F726" i="16"/>
  <c r="G726" i="16"/>
  <c r="H726" i="16"/>
  <c r="I726" i="16"/>
  <c r="J726" i="16"/>
  <c r="M726" i="16"/>
  <c r="N726" i="16"/>
  <c r="O726" i="16"/>
  <c r="P726" i="16"/>
  <c r="Q726" i="16"/>
  <c r="R726" i="16"/>
  <c r="S726" i="16"/>
  <c r="T726" i="16"/>
  <c r="A727" i="16"/>
  <c r="B727" i="16"/>
  <c r="C727" i="16"/>
  <c r="F727" i="16"/>
  <c r="G727" i="16"/>
  <c r="H727" i="16"/>
  <c r="I727" i="16"/>
  <c r="J727" i="16"/>
  <c r="M727" i="16"/>
  <c r="N727" i="16"/>
  <c r="O727" i="16"/>
  <c r="P727" i="16"/>
  <c r="Q727" i="16"/>
  <c r="R727" i="16"/>
  <c r="S727" i="16"/>
  <c r="T727" i="16"/>
  <c r="A728" i="16"/>
  <c r="B728" i="16"/>
  <c r="C728" i="16"/>
  <c r="F728" i="16"/>
  <c r="G728" i="16"/>
  <c r="H728" i="16"/>
  <c r="I728" i="16"/>
  <c r="J728" i="16"/>
  <c r="M728" i="16"/>
  <c r="N728" i="16"/>
  <c r="O728" i="16"/>
  <c r="P728" i="16"/>
  <c r="Q728" i="16"/>
  <c r="R728" i="16"/>
  <c r="S728" i="16"/>
  <c r="T728" i="16"/>
  <c r="A729" i="16"/>
  <c r="B729" i="16"/>
  <c r="C729" i="16"/>
  <c r="F729" i="16"/>
  <c r="G729" i="16"/>
  <c r="H729" i="16"/>
  <c r="I729" i="16"/>
  <c r="J729" i="16"/>
  <c r="M729" i="16"/>
  <c r="N729" i="16"/>
  <c r="O729" i="16"/>
  <c r="P729" i="16"/>
  <c r="Q729" i="16"/>
  <c r="R729" i="16"/>
  <c r="S729" i="16"/>
  <c r="T729" i="16"/>
  <c r="A730" i="16"/>
  <c r="B730" i="16"/>
  <c r="C730" i="16"/>
  <c r="F730" i="16"/>
  <c r="G730" i="16"/>
  <c r="H730" i="16"/>
  <c r="I730" i="16"/>
  <c r="J730" i="16"/>
  <c r="M730" i="16"/>
  <c r="N730" i="16"/>
  <c r="O730" i="16"/>
  <c r="P730" i="16"/>
  <c r="Q730" i="16"/>
  <c r="R730" i="16"/>
  <c r="S730" i="16"/>
  <c r="T730" i="16"/>
  <c r="A731" i="16"/>
  <c r="B731" i="16"/>
  <c r="C731" i="16"/>
  <c r="F731" i="16"/>
  <c r="G731" i="16"/>
  <c r="H731" i="16"/>
  <c r="I731" i="16"/>
  <c r="J731" i="16"/>
  <c r="M731" i="16"/>
  <c r="N731" i="16"/>
  <c r="O731" i="16"/>
  <c r="P731" i="16"/>
  <c r="Q731" i="16"/>
  <c r="R731" i="16"/>
  <c r="S731" i="16"/>
  <c r="T731" i="16"/>
  <c r="A732" i="16"/>
  <c r="B732" i="16"/>
  <c r="C732" i="16"/>
  <c r="F732" i="16"/>
  <c r="G732" i="16"/>
  <c r="H732" i="16"/>
  <c r="I732" i="16"/>
  <c r="J732" i="16"/>
  <c r="M732" i="16"/>
  <c r="N732" i="16"/>
  <c r="O732" i="16"/>
  <c r="P732" i="16"/>
  <c r="Q732" i="16"/>
  <c r="R732" i="16"/>
  <c r="S732" i="16"/>
  <c r="T732" i="16"/>
  <c r="A733" i="16"/>
  <c r="B733" i="16"/>
  <c r="C733" i="16"/>
  <c r="F733" i="16"/>
  <c r="G733" i="16"/>
  <c r="H733" i="16"/>
  <c r="I733" i="16"/>
  <c r="J733" i="16"/>
  <c r="M733" i="16"/>
  <c r="N733" i="16"/>
  <c r="O733" i="16"/>
  <c r="P733" i="16"/>
  <c r="Q733" i="16"/>
  <c r="R733" i="16"/>
  <c r="S733" i="16"/>
  <c r="T733" i="16"/>
  <c r="A734" i="16"/>
  <c r="B734" i="16"/>
  <c r="C734" i="16"/>
  <c r="F734" i="16"/>
  <c r="G734" i="16"/>
  <c r="H734" i="16"/>
  <c r="I734" i="16"/>
  <c r="J734" i="16"/>
  <c r="M734" i="16"/>
  <c r="N734" i="16"/>
  <c r="O734" i="16"/>
  <c r="P734" i="16"/>
  <c r="Q734" i="16"/>
  <c r="R734" i="16"/>
  <c r="S734" i="16"/>
  <c r="T734" i="16"/>
  <c r="A735" i="16"/>
  <c r="B735" i="16"/>
  <c r="C735" i="16"/>
  <c r="F735" i="16"/>
  <c r="G735" i="16"/>
  <c r="H735" i="16"/>
  <c r="I735" i="16"/>
  <c r="J735" i="16"/>
  <c r="M735" i="16"/>
  <c r="N735" i="16"/>
  <c r="O735" i="16"/>
  <c r="P735" i="16"/>
  <c r="Q735" i="16"/>
  <c r="R735" i="16"/>
  <c r="S735" i="16"/>
  <c r="T735" i="16"/>
  <c r="A736" i="16"/>
  <c r="B736" i="16"/>
  <c r="C736" i="16"/>
  <c r="F736" i="16"/>
  <c r="G736" i="16"/>
  <c r="H736" i="16"/>
  <c r="I736" i="16"/>
  <c r="J736" i="16"/>
  <c r="M736" i="16"/>
  <c r="N736" i="16"/>
  <c r="O736" i="16"/>
  <c r="P736" i="16"/>
  <c r="Q736" i="16"/>
  <c r="R736" i="16"/>
  <c r="S736" i="16"/>
  <c r="T736" i="16"/>
  <c r="A737" i="16"/>
  <c r="B737" i="16"/>
  <c r="C737" i="16"/>
  <c r="F737" i="16"/>
  <c r="G737" i="16"/>
  <c r="H737" i="16"/>
  <c r="I737" i="16"/>
  <c r="J737" i="16"/>
  <c r="M737" i="16"/>
  <c r="N737" i="16"/>
  <c r="O737" i="16"/>
  <c r="P737" i="16"/>
  <c r="Q737" i="16"/>
  <c r="R737" i="16"/>
  <c r="S737" i="16"/>
  <c r="T737" i="16"/>
  <c r="A738" i="16"/>
  <c r="B738" i="16"/>
  <c r="C738" i="16"/>
  <c r="F738" i="16"/>
  <c r="G738" i="16"/>
  <c r="H738" i="16"/>
  <c r="I738" i="16"/>
  <c r="J738" i="16"/>
  <c r="M738" i="16"/>
  <c r="N738" i="16"/>
  <c r="O738" i="16"/>
  <c r="P738" i="16"/>
  <c r="Q738" i="16"/>
  <c r="R738" i="16"/>
  <c r="S738" i="16"/>
  <c r="T738" i="16"/>
  <c r="A739" i="16"/>
  <c r="B739" i="16"/>
  <c r="C739" i="16"/>
  <c r="F739" i="16"/>
  <c r="G739" i="16"/>
  <c r="H739" i="16"/>
  <c r="I739" i="16"/>
  <c r="J739" i="16"/>
  <c r="M739" i="16"/>
  <c r="N739" i="16"/>
  <c r="O739" i="16"/>
  <c r="P739" i="16"/>
  <c r="Q739" i="16"/>
  <c r="R739" i="16"/>
  <c r="S739" i="16"/>
  <c r="T739" i="16"/>
  <c r="A740" i="16"/>
  <c r="B740" i="16"/>
  <c r="C740" i="16"/>
  <c r="F740" i="16"/>
  <c r="G740" i="16"/>
  <c r="H740" i="16"/>
  <c r="I740" i="16"/>
  <c r="J740" i="16"/>
  <c r="M740" i="16"/>
  <c r="N740" i="16"/>
  <c r="O740" i="16"/>
  <c r="P740" i="16"/>
  <c r="Q740" i="16"/>
  <c r="R740" i="16"/>
  <c r="S740" i="16"/>
  <c r="T740" i="16"/>
  <c r="A741" i="16"/>
  <c r="B741" i="16"/>
  <c r="C741" i="16"/>
  <c r="F741" i="16"/>
  <c r="G741" i="16"/>
  <c r="H741" i="16"/>
  <c r="I741" i="16"/>
  <c r="J741" i="16"/>
  <c r="M741" i="16"/>
  <c r="N741" i="16"/>
  <c r="O741" i="16"/>
  <c r="P741" i="16"/>
  <c r="Q741" i="16"/>
  <c r="R741" i="16"/>
  <c r="S741" i="16"/>
  <c r="T741" i="16"/>
  <c r="A742" i="16"/>
  <c r="B742" i="16"/>
  <c r="C742" i="16"/>
  <c r="F742" i="16"/>
  <c r="G742" i="16"/>
  <c r="H742" i="16"/>
  <c r="I742" i="16"/>
  <c r="J742" i="16"/>
  <c r="M742" i="16"/>
  <c r="N742" i="16"/>
  <c r="O742" i="16"/>
  <c r="P742" i="16"/>
  <c r="Q742" i="16"/>
  <c r="R742" i="16"/>
  <c r="S742" i="16"/>
  <c r="T742" i="16"/>
  <c r="A743" i="16"/>
  <c r="B743" i="16"/>
  <c r="C743" i="16"/>
  <c r="F743" i="16"/>
  <c r="G743" i="16"/>
  <c r="H743" i="16"/>
  <c r="I743" i="16"/>
  <c r="J743" i="16"/>
  <c r="M743" i="16"/>
  <c r="N743" i="16"/>
  <c r="O743" i="16"/>
  <c r="P743" i="16"/>
  <c r="Q743" i="16"/>
  <c r="R743" i="16"/>
  <c r="S743" i="16"/>
  <c r="T743" i="16"/>
  <c r="A744" i="16"/>
  <c r="B744" i="16"/>
  <c r="C744" i="16"/>
  <c r="F744" i="16"/>
  <c r="G744" i="16"/>
  <c r="H744" i="16"/>
  <c r="I744" i="16"/>
  <c r="J744" i="16"/>
  <c r="M744" i="16"/>
  <c r="N744" i="16"/>
  <c r="O744" i="16"/>
  <c r="P744" i="16"/>
  <c r="Q744" i="16"/>
  <c r="R744" i="16"/>
  <c r="S744" i="16"/>
  <c r="T744" i="16"/>
  <c r="A745" i="16"/>
  <c r="B745" i="16"/>
  <c r="C745" i="16"/>
  <c r="F745" i="16"/>
  <c r="G745" i="16"/>
  <c r="H745" i="16"/>
  <c r="I745" i="16"/>
  <c r="J745" i="16"/>
  <c r="M745" i="16"/>
  <c r="N745" i="16"/>
  <c r="O745" i="16"/>
  <c r="P745" i="16"/>
  <c r="Q745" i="16"/>
  <c r="R745" i="16"/>
  <c r="S745" i="16"/>
  <c r="T745" i="16"/>
  <c r="A746" i="16"/>
  <c r="B746" i="16"/>
  <c r="C746" i="16"/>
  <c r="F746" i="16"/>
  <c r="G746" i="16"/>
  <c r="H746" i="16"/>
  <c r="I746" i="16"/>
  <c r="J746" i="16"/>
  <c r="M746" i="16"/>
  <c r="N746" i="16"/>
  <c r="O746" i="16"/>
  <c r="P746" i="16"/>
  <c r="Q746" i="16"/>
  <c r="R746" i="16"/>
  <c r="S746" i="16"/>
  <c r="T746" i="16"/>
  <c r="A747" i="16"/>
  <c r="B747" i="16"/>
  <c r="C747" i="16"/>
  <c r="F747" i="16"/>
  <c r="G747" i="16"/>
  <c r="H747" i="16"/>
  <c r="I747" i="16"/>
  <c r="J747" i="16"/>
  <c r="M747" i="16"/>
  <c r="N747" i="16"/>
  <c r="O747" i="16"/>
  <c r="P747" i="16"/>
  <c r="Q747" i="16"/>
  <c r="R747" i="16"/>
  <c r="S747" i="16"/>
  <c r="T747" i="16"/>
  <c r="A748" i="16"/>
  <c r="B748" i="16"/>
  <c r="C748" i="16"/>
  <c r="F748" i="16"/>
  <c r="G748" i="16"/>
  <c r="H748" i="16"/>
  <c r="I748" i="16"/>
  <c r="J748" i="16"/>
  <c r="M748" i="16"/>
  <c r="N748" i="16"/>
  <c r="O748" i="16"/>
  <c r="P748" i="16"/>
  <c r="Q748" i="16"/>
  <c r="R748" i="16"/>
  <c r="S748" i="16"/>
  <c r="T748" i="16"/>
  <c r="A749" i="16"/>
  <c r="B749" i="16"/>
  <c r="C749" i="16"/>
  <c r="F749" i="16"/>
  <c r="G749" i="16"/>
  <c r="H749" i="16"/>
  <c r="I749" i="16"/>
  <c r="J749" i="16"/>
  <c r="M749" i="16"/>
  <c r="N749" i="16"/>
  <c r="O749" i="16"/>
  <c r="P749" i="16"/>
  <c r="Q749" i="16"/>
  <c r="R749" i="16"/>
  <c r="S749" i="16"/>
  <c r="T749" i="16"/>
  <c r="A750" i="16"/>
  <c r="B750" i="16"/>
  <c r="C750" i="16"/>
  <c r="F750" i="16"/>
  <c r="G750" i="16"/>
  <c r="H750" i="16"/>
  <c r="I750" i="16"/>
  <c r="J750" i="16"/>
  <c r="M750" i="16"/>
  <c r="N750" i="16"/>
  <c r="O750" i="16"/>
  <c r="P750" i="16"/>
  <c r="Q750" i="16"/>
  <c r="R750" i="16"/>
  <c r="S750" i="16"/>
  <c r="T750" i="16"/>
  <c r="A751" i="16"/>
  <c r="B751" i="16"/>
  <c r="C751" i="16"/>
  <c r="F751" i="16"/>
  <c r="G751" i="16"/>
  <c r="H751" i="16"/>
  <c r="I751" i="16"/>
  <c r="J751" i="16"/>
  <c r="M751" i="16"/>
  <c r="N751" i="16"/>
  <c r="O751" i="16"/>
  <c r="P751" i="16"/>
  <c r="Q751" i="16"/>
  <c r="R751" i="16"/>
  <c r="S751" i="16"/>
  <c r="T751" i="16"/>
  <c r="A752" i="16"/>
  <c r="B752" i="16"/>
  <c r="C752" i="16"/>
  <c r="F752" i="16"/>
  <c r="G752" i="16"/>
  <c r="H752" i="16"/>
  <c r="I752" i="16"/>
  <c r="J752" i="16"/>
  <c r="M752" i="16"/>
  <c r="N752" i="16"/>
  <c r="O752" i="16"/>
  <c r="P752" i="16"/>
  <c r="Q752" i="16"/>
  <c r="R752" i="16"/>
  <c r="S752" i="16"/>
  <c r="T752" i="16"/>
  <c r="A753" i="16"/>
  <c r="B753" i="16"/>
  <c r="C753" i="16"/>
  <c r="F753" i="16"/>
  <c r="G753" i="16"/>
  <c r="H753" i="16"/>
  <c r="I753" i="16"/>
  <c r="J753" i="16"/>
  <c r="M753" i="16"/>
  <c r="N753" i="16"/>
  <c r="O753" i="16"/>
  <c r="P753" i="16"/>
  <c r="Q753" i="16"/>
  <c r="R753" i="16"/>
  <c r="S753" i="16"/>
  <c r="T753" i="16"/>
  <c r="A754" i="16"/>
  <c r="B754" i="16"/>
  <c r="C754" i="16"/>
  <c r="F754" i="16"/>
  <c r="G754" i="16"/>
  <c r="H754" i="16"/>
  <c r="I754" i="16"/>
  <c r="J754" i="16"/>
  <c r="M754" i="16"/>
  <c r="N754" i="16"/>
  <c r="O754" i="16"/>
  <c r="P754" i="16"/>
  <c r="Q754" i="16"/>
  <c r="R754" i="16"/>
  <c r="S754" i="16"/>
  <c r="T754" i="16"/>
  <c r="A755" i="16"/>
  <c r="B755" i="16"/>
  <c r="C755" i="16"/>
  <c r="F755" i="16"/>
  <c r="G755" i="16"/>
  <c r="H755" i="16"/>
  <c r="I755" i="16"/>
  <c r="J755" i="16"/>
  <c r="M755" i="16"/>
  <c r="N755" i="16"/>
  <c r="O755" i="16"/>
  <c r="P755" i="16"/>
  <c r="Q755" i="16"/>
  <c r="R755" i="16"/>
  <c r="S755" i="16"/>
  <c r="T755" i="16"/>
  <c r="A756" i="16"/>
  <c r="B756" i="16"/>
  <c r="C756" i="16"/>
  <c r="F756" i="16"/>
  <c r="G756" i="16"/>
  <c r="H756" i="16"/>
  <c r="I756" i="16"/>
  <c r="J756" i="16"/>
  <c r="M756" i="16"/>
  <c r="N756" i="16"/>
  <c r="O756" i="16"/>
  <c r="P756" i="16"/>
  <c r="Q756" i="16"/>
  <c r="R756" i="16"/>
  <c r="S756" i="16"/>
  <c r="T756" i="16"/>
  <c r="A757" i="16"/>
  <c r="B757" i="16"/>
  <c r="C757" i="16"/>
  <c r="F757" i="16"/>
  <c r="G757" i="16"/>
  <c r="H757" i="16"/>
  <c r="I757" i="16"/>
  <c r="J757" i="16"/>
  <c r="M757" i="16"/>
  <c r="N757" i="16"/>
  <c r="O757" i="16"/>
  <c r="P757" i="16"/>
  <c r="Q757" i="16"/>
  <c r="R757" i="16"/>
  <c r="S757" i="16"/>
  <c r="T757" i="16"/>
  <c r="A758" i="16"/>
  <c r="B758" i="16"/>
  <c r="C758" i="16"/>
  <c r="F758" i="16"/>
  <c r="G758" i="16"/>
  <c r="H758" i="16"/>
  <c r="I758" i="16"/>
  <c r="J758" i="16"/>
  <c r="M758" i="16"/>
  <c r="N758" i="16"/>
  <c r="O758" i="16"/>
  <c r="P758" i="16"/>
  <c r="Q758" i="16"/>
  <c r="R758" i="16"/>
  <c r="S758" i="16"/>
  <c r="T758" i="16"/>
  <c r="A759" i="16"/>
  <c r="B759" i="16"/>
  <c r="C759" i="16"/>
  <c r="F759" i="16"/>
  <c r="G759" i="16"/>
  <c r="H759" i="16"/>
  <c r="I759" i="16"/>
  <c r="J759" i="16"/>
  <c r="M759" i="16"/>
  <c r="N759" i="16"/>
  <c r="O759" i="16"/>
  <c r="P759" i="16"/>
  <c r="Q759" i="16"/>
  <c r="R759" i="16"/>
  <c r="S759" i="16"/>
  <c r="T759" i="16"/>
  <c r="A760" i="16"/>
  <c r="B760" i="16"/>
  <c r="C760" i="16"/>
  <c r="F760" i="16"/>
  <c r="G760" i="16"/>
  <c r="H760" i="16"/>
  <c r="I760" i="16"/>
  <c r="J760" i="16"/>
  <c r="M760" i="16"/>
  <c r="N760" i="16"/>
  <c r="O760" i="16"/>
  <c r="P760" i="16"/>
  <c r="Q760" i="16"/>
  <c r="R760" i="16"/>
  <c r="S760" i="16"/>
  <c r="T760" i="16"/>
  <c r="A761" i="16"/>
  <c r="B761" i="16"/>
  <c r="C761" i="16"/>
  <c r="F761" i="16"/>
  <c r="G761" i="16"/>
  <c r="H761" i="16"/>
  <c r="I761" i="16"/>
  <c r="J761" i="16"/>
  <c r="M761" i="16"/>
  <c r="N761" i="16"/>
  <c r="O761" i="16"/>
  <c r="P761" i="16"/>
  <c r="Q761" i="16"/>
  <c r="R761" i="16"/>
  <c r="S761" i="16"/>
  <c r="T761" i="16"/>
  <c r="A762" i="16"/>
  <c r="B762" i="16"/>
  <c r="C762" i="16"/>
  <c r="F762" i="16"/>
  <c r="G762" i="16"/>
  <c r="H762" i="16"/>
  <c r="I762" i="16"/>
  <c r="J762" i="16"/>
  <c r="M762" i="16"/>
  <c r="N762" i="16"/>
  <c r="O762" i="16"/>
  <c r="P762" i="16"/>
  <c r="Q762" i="16"/>
  <c r="R762" i="16"/>
  <c r="S762" i="16"/>
  <c r="T762" i="16"/>
  <c r="A763" i="16"/>
  <c r="B763" i="16"/>
  <c r="C763" i="16"/>
  <c r="F763" i="16"/>
  <c r="G763" i="16"/>
  <c r="H763" i="16"/>
  <c r="I763" i="16"/>
  <c r="J763" i="16"/>
  <c r="M763" i="16"/>
  <c r="N763" i="16"/>
  <c r="O763" i="16"/>
  <c r="P763" i="16"/>
  <c r="Q763" i="16"/>
  <c r="R763" i="16"/>
  <c r="S763" i="16"/>
  <c r="T763" i="16"/>
  <c r="A764" i="16"/>
  <c r="B764" i="16"/>
  <c r="C764" i="16"/>
  <c r="F764" i="16"/>
  <c r="G764" i="16"/>
  <c r="H764" i="16"/>
  <c r="I764" i="16"/>
  <c r="J764" i="16"/>
  <c r="M764" i="16"/>
  <c r="N764" i="16"/>
  <c r="O764" i="16"/>
  <c r="P764" i="16"/>
  <c r="Q764" i="16"/>
  <c r="R764" i="16"/>
  <c r="S764" i="16"/>
  <c r="T764" i="16"/>
  <c r="A765" i="16"/>
  <c r="B765" i="16"/>
  <c r="C765" i="16"/>
  <c r="F765" i="16"/>
  <c r="G765" i="16"/>
  <c r="H765" i="16"/>
  <c r="I765" i="16"/>
  <c r="J765" i="16"/>
  <c r="M765" i="16"/>
  <c r="N765" i="16"/>
  <c r="O765" i="16"/>
  <c r="P765" i="16"/>
  <c r="Q765" i="16"/>
  <c r="R765" i="16"/>
  <c r="S765" i="16"/>
  <c r="T765" i="16"/>
  <c r="A766" i="16"/>
  <c r="B766" i="16"/>
  <c r="C766" i="16"/>
  <c r="F766" i="16"/>
  <c r="G766" i="16"/>
  <c r="H766" i="16"/>
  <c r="I766" i="16"/>
  <c r="J766" i="16"/>
  <c r="M766" i="16"/>
  <c r="N766" i="16"/>
  <c r="O766" i="16"/>
  <c r="P766" i="16"/>
  <c r="Q766" i="16"/>
  <c r="R766" i="16"/>
  <c r="S766" i="16"/>
  <c r="T766" i="16"/>
  <c r="A767" i="16"/>
  <c r="B767" i="16"/>
  <c r="C767" i="16"/>
  <c r="F767" i="16"/>
  <c r="G767" i="16"/>
  <c r="H767" i="16"/>
  <c r="I767" i="16"/>
  <c r="J767" i="16"/>
  <c r="M767" i="16"/>
  <c r="N767" i="16"/>
  <c r="O767" i="16"/>
  <c r="P767" i="16"/>
  <c r="Q767" i="16"/>
  <c r="R767" i="16"/>
  <c r="S767" i="16"/>
  <c r="T767" i="16"/>
  <c r="A768" i="16"/>
  <c r="B768" i="16"/>
  <c r="C768" i="16"/>
  <c r="F768" i="16"/>
  <c r="G768" i="16"/>
  <c r="H768" i="16"/>
  <c r="I768" i="16"/>
  <c r="J768" i="16"/>
  <c r="M768" i="16"/>
  <c r="N768" i="16"/>
  <c r="O768" i="16"/>
  <c r="P768" i="16"/>
  <c r="Q768" i="16"/>
  <c r="R768" i="16"/>
  <c r="S768" i="16"/>
  <c r="T768" i="16"/>
  <c r="A769" i="16"/>
  <c r="B769" i="16"/>
  <c r="C769" i="16"/>
  <c r="F769" i="16"/>
  <c r="G769" i="16"/>
  <c r="H769" i="16"/>
  <c r="I769" i="16"/>
  <c r="J769" i="16"/>
  <c r="M769" i="16"/>
  <c r="N769" i="16"/>
  <c r="O769" i="16"/>
  <c r="P769" i="16"/>
  <c r="Q769" i="16"/>
  <c r="R769" i="16"/>
  <c r="S769" i="16"/>
  <c r="T769" i="16"/>
  <c r="A770" i="16"/>
  <c r="B770" i="16"/>
  <c r="C770" i="16"/>
  <c r="F770" i="16"/>
  <c r="G770" i="16"/>
  <c r="H770" i="16"/>
  <c r="I770" i="16"/>
  <c r="J770" i="16"/>
  <c r="M770" i="16"/>
  <c r="N770" i="16"/>
  <c r="O770" i="16"/>
  <c r="P770" i="16"/>
  <c r="Q770" i="16"/>
  <c r="R770" i="16"/>
  <c r="S770" i="16"/>
  <c r="T770" i="16"/>
  <c r="A771" i="16"/>
  <c r="B771" i="16"/>
  <c r="C771" i="16"/>
  <c r="F771" i="16"/>
  <c r="G771" i="16"/>
  <c r="H771" i="16"/>
  <c r="I771" i="16"/>
  <c r="J771" i="16"/>
  <c r="M771" i="16"/>
  <c r="N771" i="16"/>
  <c r="O771" i="16"/>
  <c r="P771" i="16"/>
  <c r="Q771" i="16"/>
  <c r="R771" i="16"/>
  <c r="S771" i="16"/>
  <c r="T771" i="16"/>
  <c r="A772" i="16"/>
  <c r="B772" i="16"/>
  <c r="C772" i="16"/>
  <c r="F772" i="16"/>
  <c r="G772" i="16"/>
  <c r="H772" i="16"/>
  <c r="I772" i="16"/>
  <c r="J772" i="16"/>
  <c r="M772" i="16"/>
  <c r="N772" i="16"/>
  <c r="O772" i="16"/>
  <c r="P772" i="16"/>
  <c r="Q772" i="16"/>
  <c r="R772" i="16"/>
  <c r="S772" i="16"/>
  <c r="T772" i="16"/>
  <c r="A773" i="16"/>
  <c r="B773" i="16"/>
  <c r="C773" i="16"/>
  <c r="F773" i="16"/>
  <c r="G773" i="16"/>
  <c r="H773" i="16"/>
  <c r="I773" i="16"/>
  <c r="J773" i="16"/>
  <c r="M773" i="16"/>
  <c r="N773" i="16"/>
  <c r="O773" i="16"/>
  <c r="P773" i="16"/>
  <c r="Q773" i="16"/>
  <c r="R773" i="16"/>
  <c r="S773" i="16"/>
  <c r="T773" i="16"/>
  <c r="A774" i="16"/>
  <c r="B774" i="16"/>
  <c r="C774" i="16"/>
  <c r="F774" i="16"/>
  <c r="G774" i="16"/>
  <c r="H774" i="16"/>
  <c r="I774" i="16"/>
  <c r="J774" i="16"/>
  <c r="M774" i="16"/>
  <c r="N774" i="16"/>
  <c r="O774" i="16"/>
  <c r="P774" i="16"/>
  <c r="Q774" i="16"/>
  <c r="R774" i="16"/>
  <c r="S774" i="16"/>
  <c r="T774" i="16"/>
  <c r="A775" i="16"/>
  <c r="B775" i="16"/>
  <c r="C775" i="16"/>
  <c r="F775" i="16"/>
  <c r="G775" i="16"/>
  <c r="H775" i="16"/>
  <c r="I775" i="16"/>
  <c r="J775" i="16"/>
  <c r="M775" i="16"/>
  <c r="N775" i="16"/>
  <c r="O775" i="16"/>
  <c r="P775" i="16"/>
  <c r="Q775" i="16"/>
  <c r="R775" i="16"/>
  <c r="S775" i="16"/>
  <c r="T775" i="16"/>
  <c r="A776" i="16"/>
  <c r="B776" i="16"/>
  <c r="C776" i="16"/>
  <c r="F776" i="16"/>
  <c r="G776" i="16"/>
  <c r="H776" i="16"/>
  <c r="I776" i="16"/>
  <c r="J776" i="16"/>
  <c r="M776" i="16"/>
  <c r="N776" i="16"/>
  <c r="O776" i="16"/>
  <c r="P776" i="16"/>
  <c r="Q776" i="16"/>
  <c r="R776" i="16"/>
  <c r="S776" i="16"/>
  <c r="T776" i="16"/>
  <c r="A777" i="16"/>
  <c r="B777" i="16"/>
  <c r="C777" i="16"/>
  <c r="D777" i="16"/>
  <c r="E777" i="16"/>
  <c r="F777" i="16"/>
  <c r="G777" i="16"/>
  <c r="H777" i="16"/>
  <c r="I777" i="16"/>
  <c r="J777" i="16"/>
  <c r="K777" i="16"/>
  <c r="L777" i="16"/>
  <c r="M777" i="16"/>
  <c r="N777" i="16"/>
  <c r="O777" i="16"/>
  <c r="P777" i="16"/>
  <c r="Q777" i="16"/>
  <c r="R777" i="16"/>
  <c r="S777" i="16"/>
  <c r="T777" i="16"/>
  <c r="A778" i="16"/>
  <c r="B778" i="16"/>
  <c r="C778" i="16"/>
  <c r="D778" i="16"/>
  <c r="E778" i="16"/>
  <c r="F778" i="16"/>
  <c r="G778" i="16"/>
  <c r="H778" i="16"/>
  <c r="I778" i="16"/>
  <c r="J778" i="16"/>
  <c r="K778" i="16"/>
  <c r="L778" i="16"/>
  <c r="M778" i="16"/>
  <c r="N778" i="16"/>
  <c r="O778" i="16"/>
  <c r="P778" i="16"/>
  <c r="Q778" i="16"/>
  <c r="R778" i="16"/>
  <c r="S778" i="16"/>
  <c r="T778" i="16"/>
  <c r="A779" i="16"/>
  <c r="B779" i="16"/>
  <c r="C779" i="16"/>
  <c r="D779" i="16"/>
  <c r="E779" i="16"/>
  <c r="F779" i="16"/>
  <c r="G779" i="16"/>
  <c r="H779" i="16"/>
  <c r="I779" i="16"/>
  <c r="J779" i="16"/>
  <c r="K779" i="16"/>
  <c r="L779" i="16"/>
  <c r="M779" i="16"/>
  <c r="N779" i="16"/>
  <c r="O779" i="16"/>
  <c r="P779" i="16"/>
  <c r="Q779" i="16"/>
  <c r="R779" i="16"/>
  <c r="S779" i="16"/>
  <c r="T779" i="16"/>
  <c r="A780" i="16"/>
  <c r="B780" i="16"/>
  <c r="C780" i="16"/>
  <c r="D780" i="16"/>
  <c r="E780" i="16"/>
  <c r="F780" i="16"/>
  <c r="G780" i="16"/>
  <c r="H780" i="16"/>
  <c r="I780" i="16"/>
  <c r="J780" i="16"/>
  <c r="K780" i="16"/>
  <c r="L780" i="16"/>
  <c r="M780" i="16"/>
  <c r="N780" i="16"/>
  <c r="O780" i="16"/>
  <c r="P780" i="16"/>
  <c r="Q780" i="16"/>
  <c r="R780" i="16"/>
  <c r="S780" i="16"/>
  <c r="T780" i="16"/>
  <c r="A781" i="16"/>
  <c r="B781" i="16"/>
  <c r="C781" i="16"/>
  <c r="D781" i="16"/>
  <c r="E781" i="16"/>
  <c r="F781" i="16"/>
  <c r="G781" i="16"/>
  <c r="H781" i="16"/>
  <c r="I781" i="16"/>
  <c r="J781" i="16"/>
  <c r="K781" i="16"/>
  <c r="L781" i="16"/>
  <c r="M781" i="16"/>
  <c r="N781" i="16"/>
  <c r="O781" i="16"/>
  <c r="P781" i="16"/>
  <c r="Q781" i="16"/>
  <c r="R781" i="16"/>
  <c r="S781" i="16"/>
  <c r="T781" i="16"/>
  <c r="A782" i="16"/>
  <c r="B782" i="16"/>
  <c r="C782" i="16"/>
  <c r="D782" i="16"/>
  <c r="E782" i="16"/>
  <c r="F782" i="16"/>
  <c r="G782" i="16"/>
  <c r="H782" i="16"/>
  <c r="I782" i="16"/>
  <c r="J782" i="16"/>
  <c r="K782" i="16"/>
  <c r="L782" i="16"/>
  <c r="M782" i="16"/>
  <c r="N782" i="16"/>
  <c r="O782" i="16"/>
  <c r="P782" i="16"/>
  <c r="Q782" i="16"/>
  <c r="R782" i="16"/>
  <c r="S782" i="16"/>
  <c r="T782" i="16"/>
  <c r="A783" i="16"/>
  <c r="B783" i="16"/>
  <c r="C783" i="16"/>
  <c r="D783" i="16"/>
  <c r="E783" i="16"/>
  <c r="F783" i="16"/>
  <c r="G783" i="16"/>
  <c r="H783" i="16"/>
  <c r="I783" i="16"/>
  <c r="J783" i="16"/>
  <c r="K783" i="16"/>
  <c r="L783" i="16"/>
  <c r="M783" i="16"/>
  <c r="N783" i="16"/>
  <c r="O783" i="16"/>
  <c r="P783" i="16"/>
  <c r="Q783" i="16"/>
  <c r="R783" i="16"/>
  <c r="S783" i="16"/>
  <c r="T783" i="16"/>
  <c r="A784" i="16"/>
  <c r="B784" i="16"/>
  <c r="C784" i="16"/>
  <c r="D784" i="16"/>
  <c r="E784" i="16"/>
  <c r="F784" i="16"/>
  <c r="G784" i="16"/>
  <c r="H784" i="16"/>
  <c r="I784" i="16"/>
  <c r="J784" i="16"/>
  <c r="K784" i="16"/>
  <c r="L784" i="16"/>
  <c r="M784" i="16"/>
  <c r="N784" i="16"/>
  <c r="O784" i="16"/>
  <c r="P784" i="16"/>
  <c r="Q784" i="16"/>
  <c r="R784" i="16"/>
  <c r="S784" i="16"/>
  <c r="T784" i="16"/>
  <c r="A785" i="16"/>
  <c r="B785" i="16"/>
  <c r="C785" i="16"/>
  <c r="D785" i="16"/>
  <c r="E785" i="16"/>
  <c r="F785" i="16"/>
  <c r="G785" i="16"/>
  <c r="H785" i="16"/>
  <c r="I785" i="16"/>
  <c r="J785" i="16"/>
  <c r="K785" i="16"/>
  <c r="L785" i="16"/>
  <c r="M785" i="16"/>
  <c r="N785" i="16"/>
  <c r="O785" i="16"/>
  <c r="P785" i="16"/>
  <c r="Q785" i="16"/>
  <c r="R785" i="16"/>
  <c r="S785" i="16"/>
  <c r="T785" i="16"/>
  <c r="A786" i="16"/>
  <c r="B786" i="16"/>
  <c r="C786" i="16"/>
  <c r="D786" i="16"/>
  <c r="E786" i="16"/>
  <c r="F786" i="16"/>
  <c r="G786" i="16"/>
  <c r="H786" i="16"/>
  <c r="I786" i="16"/>
  <c r="J786" i="16"/>
  <c r="K786" i="16"/>
  <c r="L786" i="16"/>
  <c r="M786" i="16"/>
  <c r="N786" i="16"/>
  <c r="O786" i="16"/>
  <c r="P786" i="16"/>
  <c r="Q786" i="16"/>
  <c r="R786" i="16"/>
  <c r="S786" i="16"/>
  <c r="T786" i="16"/>
  <c r="A787" i="16"/>
  <c r="B787" i="16"/>
  <c r="C787" i="16"/>
  <c r="D787" i="16"/>
  <c r="E787" i="16"/>
  <c r="F787" i="16"/>
  <c r="G787" i="16"/>
  <c r="H787" i="16"/>
  <c r="I787" i="16"/>
  <c r="J787" i="16"/>
  <c r="K787" i="16"/>
  <c r="L787" i="16"/>
  <c r="M787" i="16"/>
  <c r="N787" i="16"/>
  <c r="O787" i="16"/>
  <c r="P787" i="16"/>
  <c r="Q787" i="16"/>
  <c r="R787" i="16"/>
  <c r="S787" i="16"/>
  <c r="T787" i="16"/>
  <c r="A788" i="16"/>
  <c r="B788" i="16"/>
  <c r="C788" i="16"/>
  <c r="D788" i="16"/>
  <c r="E788" i="16"/>
  <c r="F788" i="16"/>
  <c r="G788" i="16"/>
  <c r="H788" i="16"/>
  <c r="I788" i="16"/>
  <c r="J788" i="16"/>
  <c r="K788" i="16"/>
  <c r="L788" i="16"/>
  <c r="M788" i="16"/>
  <c r="N788" i="16"/>
  <c r="O788" i="16"/>
  <c r="P788" i="16"/>
  <c r="Q788" i="16"/>
  <c r="R788" i="16"/>
  <c r="S788" i="16"/>
  <c r="T788" i="16"/>
  <c r="A789" i="16"/>
  <c r="B789" i="16"/>
  <c r="C789" i="16"/>
  <c r="D789" i="16"/>
  <c r="E789" i="16"/>
  <c r="F789" i="16"/>
  <c r="G789" i="16"/>
  <c r="H789" i="16"/>
  <c r="I789" i="16"/>
  <c r="J789" i="16"/>
  <c r="K789" i="16"/>
  <c r="L789" i="16"/>
  <c r="M789" i="16"/>
  <c r="N789" i="16"/>
  <c r="O789" i="16"/>
  <c r="P789" i="16"/>
  <c r="Q789" i="16"/>
  <c r="R789" i="16"/>
  <c r="S789" i="16"/>
  <c r="T789" i="16"/>
  <c r="A790" i="16"/>
  <c r="B790" i="16"/>
  <c r="C790" i="16"/>
  <c r="D790" i="16"/>
  <c r="E790" i="16"/>
  <c r="F790" i="16"/>
  <c r="G790" i="16"/>
  <c r="H790" i="16"/>
  <c r="I790" i="16"/>
  <c r="J790" i="16"/>
  <c r="K790" i="16"/>
  <c r="L790" i="16"/>
  <c r="M790" i="16"/>
  <c r="N790" i="16"/>
  <c r="O790" i="16"/>
  <c r="P790" i="16"/>
  <c r="Q790" i="16"/>
  <c r="R790" i="16"/>
  <c r="S790" i="16"/>
  <c r="T790" i="16"/>
  <c r="A791" i="16"/>
  <c r="B791" i="16"/>
  <c r="C791" i="16"/>
  <c r="D791" i="16"/>
  <c r="E791" i="16"/>
  <c r="F791" i="16"/>
  <c r="G791" i="16"/>
  <c r="H791" i="16"/>
  <c r="I791" i="16"/>
  <c r="J791" i="16"/>
  <c r="K791" i="16"/>
  <c r="L791" i="16"/>
  <c r="M791" i="16"/>
  <c r="N791" i="16"/>
  <c r="O791" i="16"/>
  <c r="P791" i="16"/>
  <c r="Q791" i="16"/>
  <c r="R791" i="16"/>
  <c r="S791" i="16"/>
  <c r="T791" i="16"/>
  <c r="A792" i="16"/>
  <c r="B792" i="16"/>
  <c r="C792" i="16"/>
  <c r="D792" i="16"/>
  <c r="E792" i="16"/>
  <c r="F792" i="16"/>
  <c r="G792" i="16"/>
  <c r="H792" i="16"/>
  <c r="I792" i="16"/>
  <c r="J792" i="16"/>
  <c r="K792" i="16"/>
  <c r="L792" i="16"/>
  <c r="M792" i="16"/>
  <c r="N792" i="16"/>
  <c r="O792" i="16"/>
  <c r="P792" i="16"/>
  <c r="Q792" i="16"/>
  <c r="R792" i="16"/>
  <c r="S792" i="16"/>
  <c r="T792" i="16"/>
  <c r="A793" i="16"/>
  <c r="B793" i="16"/>
  <c r="C793" i="16"/>
  <c r="D793" i="16"/>
  <c r="E793" i="16"/>
  <c r="F793" i="16"/>
  <c r="G793" i="16"/>
  <c r="H793" i="16"/>
  <c r="I793" i="16"/>
  <c r="J793" i="16"/>
  <c r="K793" i="16"/>
  <c r="L793" i="16"/>
  <c r="M793" i="16"/>
  <c r="N793" i="16"/>
  <c r="O793" i="16"/>
  <c r="P793" i="16"/>
  <c r="Q793" i="16"/>
  <c r="R793" i="16"/>
  <c r="S793" i="16"/>
  <c r="T793" i="16"/>
  <c r="A794" i="16"/>
  <c r="B794" i="16"/>
  <c r="C794" i="16"/>
  <c r="D794" i="16"/>
  <c r="E794" i="16"/>
  <c r="F794" i="16"/>
  <c r="G794" i="16"/>
  <c r="H794" i="16"/>
  <c r="I794" i="16"/>
  <c r="J794" i="16"/>
  <c r="K794" i="16"/>
  <c r="L794" i="16"/>
  <c r="M794" i="16"/>
  <c r="N794" i="16"/>
  <c r="O794" i="16"/>
  <c r="P794" i="16"/>
  <c r="Q794" i="16"/>
  <c r="R794" i="16"/>
  <c r="S794" i="16"/>
  <c r="T794" i="16"/>
  <c r="A795" i="16"/>
  <c r="B795" i="16"/>
  <c r="C795" i="16"/>
  <c r="D795" i="16"/>
  <c r="E795" i="16"/>
  <c r="F795" i="16"/>
  <c r="G795" i="16"/>
  <c r="H795" i="16"/>
  <c r="I795" i="16"/>
  <c r="J795" i="16"/>
  <c r="K795" i="16"/>
  <c r="L795" i="16"/>
  <c r="M795" i="16"/>
  <c r="N795" i="16"/>
  <c r="O795" i="16"/>
  <c r="P795" i="16"/>
  <c r="Q795" i="16"/>
  <c r="R795" i="16"/>
  <c r="S795" i="16"/>
  <c r="T795" i="16"/>
  <c r="A796" i="16"/>
  <c r="B796" i="16"/>
  <c r="C796" i="16"/>
  <c r="D796" i="16"/>
  <c r="E796" i="16"/>
  <c r="F796" i="16"/>
  <c r="G796" i="16"/>
  <c r="H796" i="16"/>
  <c r="I796" i="16"/>
  <c r="J796" i="16"/>
  <c r="K796" i="16"/>
  <c r="L796" i="16"/>
  <c r="M796" i="16"/>
  <c r="N796" i="16"/>
  <c r="O796" i="16"/>
  <c r="P796" i="16"/>
  <c r="Q796" i="16"/>
  <c r="R796" i="16"/>
  <c r="S796" i="16"/>
  <c r="T796" i="16"/>
  <c r="A797" i="16"/>
  <c r="B797" i="16"/>
  <c r="C797" i="16"/>
  <c r="D797" i="16"/>
  <c r="E797" i="16"/>
  <c r="F797" i="16"/>
  <c r="G797" i="16"/>
  <c r="H797" i="16"/>
  <c r="I797" i="16"/>
  <c r="J797" i="16"/>
  <c r="K797" i="16"/>
  <c r="L797" i="16"/>
  <c r="M797" i="16"/>
  <c r="N797" i="16"/>
  <c r="O797" i="16"/>
  <c r="P797" i="16"/>
  <c r="Q797" i="16"/>
  <c r="R797" i="16"/>
  <c r="S797" i="16"/>
  <c r="T797" i="16"/>
  <c r="A798" i="16"/>
  <c r="B798" i="16"/>
  <c r="C798" i="16"/>
  <c r="D798" i="16"/>
  <c r="E798" i="16"/>
  <c r="F798" i="16"/>
  <c r="G798" i="16"/>
  <c r="H798" i="16"/>
  <c r="I798" i="16"/>
  <c r="J798" i="16"/>
  <c r="K798" i="16"/>
  <c r="L798" i="16"/>
  <c r="M798" i="16"/>
  <c r="N798" i="16"/>
  <c r="O798" i="16"/>
  <c r="P798" i="16"/>
  <c r="Q798" i="16"/>
  <c r="R798" i="16"/>
  <c r="S798" i="16"/>
  <c r="T798" i="16"/>
  <c r="A799" i="16"/>
  <c r="B799" i="16"/>
  <c r="C799" i="16"/>
  <c r="D799" i="16"/>
  <c r="E799" i="16"/>
  <c r="F799" i="16"/>
  <c r="G799" i="16"/>
  <c r="H799" i="16"/>
  <c r="I799" i="16"/>
  <c r="J799" i="16"/>
  <c r="K799" i="16"/>
  <c r="L799" i="16"/>
  <c r="M799" i="16"/>
  <c r="N799" i="16"/>
  <c r="O799" i="16"/>
  <c r="P799" i="16"/>
  <c r="Q799" i="16"/>
  <c r="R799" i="16"/>
  <c r="S799" i="16"/>
  <c r="T799" i="16"/>
  <c r="A800" i="16"/>
  <c r="B800" i="16"/>
  <c r="C800" i="16"/>
  <c r="D800" i="16"/>
  <c r="E800" i="16"/>
  <c r="F800" i="16"/>
  <c r="G800" i="16"/>
  <c r="H800" i="16"/>
  <c r="I800" i="16"/>
  <c r="J800" i="16"/>
  <c r="K800" i="16"/>
  <c r="L800" i="16"/>
  <c r="M800" i="16"/>
  <c r="N800" i="16"/>
  <c r="O800" i="16"/>
  <c r="P800" i="16"/>
  <c r="Q800" i="16"/>
  <c r="R800" i="16"/>
  <c r="S800" i="16"/>
  <c r="T800" i="16"/>
  <c r="A801" i="16"/>
  <c r="B801" i="16"/>
  <c r="C801" i="16"/>
  <c r="D801" i="16"/>
  <c r="E801" i="16"/>
  <c r="F801" i="16"/>
  <c r="G801" i="16"/>
  <c r="H801" i="16"/>
  <c r="I801" i="16"/>
  <c r="J801" i="16"/>
  <c r="K801" i="16"/>
  <c r="L801" i="16"/>
  <c r="M801" i="16"/>
  <c r="N801" i="16"/>
  <c r="O801" i="16"/>
  <c r="P801" i="16"/>
  <c r="Q801" i="16"/>
  <c r="R801" i="16"/>
  <c r="S801" i="16"/>
  <c r="T801" i="16"/>
  <c r="A802" i="16"/>
  <c r="B802" i="16"/>
  <c r="C802" i="16"/>
  <c r="D802" i="16"/>
  <c r="E802" i="16"/>
  <c r="F802" i="16"/>
  <c r="G802" i="16"/>
  <c r="H802" i="16"/>
  <c r="I802" i="16"/>
  <c r="J802" i="16"/>
  <c r="K802" i="16"/>
  <c r="L802" i="16"/>
  <c r="M802" i="16"/>
  <c r="N802" i="16"/>
  <c r="O802" i="16"/>
  <c r="P802" i="16"/>
  <c r="Q802" i="16"/>
  <c r="R802" i="16"/>
  <c r="S802" i="16"/>
  <c r="T802" i="16"/>
  <c r="A803" i="16"/>
  <c r="B803" i="16"/>
  <c r="C803" i="16"/>
  <c r="D803" i="16"/>
  <c r="E803" i="16"/>
  <c r="F803" i="16"/>
  <c r="G803" i="16"/>
  <c r="H803" i="16"/>
  <c r="I803" i="16"/>
  <c r="J803" i="16"/>
  <c r="K803" i="16"/>
  <c r="L803" i="16"/>
  <c r="M803" i="16"/>
  <c r="N803" i="16"/>
  <c r="O803" i="16"/>
  <c r="P803" i="16"/>
  <c r="Q803" i="16"/>
  <c r="R803" i="16"/>
  <c r="S803" i="16"/>
  <c r="T803" i="16"/>
  <c r="A804" i="16"/>
  <c r="B804" i="16"/>
  <c r="C804" i="16"/>
  <c r="D804" i="16"/>
  <c r="E804" i="16"/>
  <c r="F804" i="16"/>
  <c r="G804" i="16"/>
  <c r="H804" i="16"/>
  <c r="I804" i="16"/>
  <c r="J804" i="16"/>
  <c r="K804" i="16"/>
  <c r="L804" i="16"/>
  <c r="M804" i="16"/>
  <c r="N804" i="16"/>
  <c r="O804" i="16"/>
  <c r="P804" i="16"/>
  <c r="Q804" i="16"/>
  <c r="R804" i="16"/>
  <c r="S804" i="16"/>
  <c r="T804" i="16"/>
  <c r="A805" i="16"/>
  <c r="B805" i="16"/>
  <c r="C805" i="16"/>
  <c r="D805" i="16"/>
  <c r="E805" i="16"/>
  <c r="F805" i="16"/>
  <c r="G805" i="16"/>
  <c r="H805" i="16"/>
  <c r="I805" i="16"/>
  <c r="J805" i="16"/>
  <c r="K805" i="16"/>
  <c r="L805" i="16"/>
  <c r="M805" i="16"/>
  <c r="N805" i="16"/>
  <c r="O805" i="16"/>
  <c r="P805" i="16"/>
  <c r="Q805" i="16"/>
  <c r="R805" i="16"/>
  <c r="S805" i="16"/>
  <c r="T805" i="16"/>
  <c r="A806" i="16"/>
  <c r="B806" i="16"/>
  <c r="C806" i="16"/>
  <c r="D806" i="16"/>
  <c r="E806" i="16"/>
  <c r="F806" i="16"/>
  <c r="G806" i="16"/>
  <c r="H806" i="16"/>
  <c r="I806" i="16"/>
  <c r="J806" i="16"/>
  <c r="K806" i="16"/>
  <c r="L806" i="16"/>
  <c r="M806" i="16"/>
  <c r="N806" i="16"/>
  <c r="O806" i="16"/>
  <c r="P806" i="16"/>
  <c r="Q806" i="16"/>
  <c r="R806" i="16"/>
  <c r="S806" i="16"/>
  <c r="T806" i="16"/>
  <c r="A807" i="16"/>
  <c r="B807" i="16"/>
  <c r="C807" i="16"/>
  <c r="D807" i="16"/>
  <c r="E807" i="16"/>
  <c r="F807" i="16"/>
  <c r="G807" i="16"/>
  <c r="H807" i="16"/>
  <c r="I807" i="16"/>
  <c r="J807" i="16"/>
  <c r="K807" i="16"/>
  <c r="L807" i="16"/>
  <c r="M807" i="16"/>
  <c r="N807" i="16"/>
  <c r="O807" i="16"/>
  <c r="P807" i="16"/>
  <c r="Q807" i="16"/>
  <c r="R807" i="16"/>
  <c r="S807" i="16"/>
  <c r="T807" i="16"/>
  <c r="A808" i="16"/>
  <c r="B808" i="16"/>
  <c r="C808" i="16"/>
  <c r="D808" i="16"/>
  <c r="E808" i="16"/>
  <c r="F808" i="16"/>
  <c r="G808" i="16"/>
  <c r="H808" i="16"/>
  <c r="I808" i="16"/>
  <c r="J808" i="16"/>
  <c r="K808" i="16"/>
  <c r="L808" i="16"/>
  <c r="M808" i="16"/>
  <c r="N808" i="16"/>
  <c r="O808" i="16"/>
  <c r="P808" i="16"/>
  <c r="Q808" i="16"/>
  <c r="R808" i="16"/>
  <c r="S808" i="16"/>
  <c r="T808" i="16"/>
  <c r="A809" i="16"/>
  <c r="B809" i="16"/>
  <c r="C809" i="16"/>
  <c r="D809" i="16"/>
  <c r="E809" i="16"/>
  <c r="F809" i="16"/>
  <c r="G809" i="16"/>
  <c r="H809" i="16"/>
  <c r="I809" i="16"/>
  <c r="J809" i="16"/>
  <c r="K809" i="16"/>
  <c r="L809" i="16"/>
  <c r="M809" i="16"/>
  <c r="N809" i="16"/>
  <c r="O809" i="16"/>
  <c r="P809" i="16"/>
  <c r="Q809" i="16"/>
  <c r="R809" i="16"/>
  <c r="S809" i="16"/>
  <c r="T809" i="16"/>
  <c r="A810" i="16"/>
  <c r="B810" i="16"/>
  <c r="C810" i="16"/>
  <c r="D810" i="16"/>
  <c r="E810" i="16"/>
  <c r="F810" i="16"/>
  <c r="G810" i="16"/>
  <c r="H810" i="16"/>
  <c r="I810" i="16"/>
  <c r="J810" i="16"/>
  <c r="K810" i="16"/>
  <c r="L810" i="16"/>
  <c r="M810" i="16"/>
  <c r="N810" i="16"/>
  <c r="O810" i="16"/>
  <c r="P810" i="16"/>
  <c r="Q810" i="16"/>
  <c r="R810" i="16"/>
  <c r="S810" i="16"/>
  <c r="T810" i="16"/>
  <c r="A811" i="16"/>
  <c r="B811" i="16"/>
  <c r="C811" i="16"/>
  <c r="D811" i="16"/>
  <c r="E811" i="16"/>
  <c r="F811" i="16"/>
  <c r="G811" i="16"/>
  <c r="H811" i="16"/>
  <c r="I811" i="16"/>
  <c r="J811" i="16"/>
  <c r="K811" i="16"/>
  <c r="L811" i="16"/>
  <c r="M811" i="16"/>
  <c r="N811" i="16"/>
  <c r="O811" i="16"/>
  <c r="P811" i="16"/>
  <c r="Q811" i="16"/>
  <c r="R811" i="16"/>
  <c r="S811" i="16"/>
  <c r="T811" i="16"/>
  <c r="A812" i="16"/>
  <c r="B812" i="16"/>
  <c r="C812" i="16"/>
  <c r="D812" i="16"/>
  <c r="E812" i="16"/>
  <c r="F812" i="16"/>
  <c r="G812" i="16"/>
  <c r="H812" i="16"/>
  <c r="I812" i="16"/>
  <c r="J812" i="16"/>
  <c r="K812" i="16"/>
  <c r="L812" i="16"/>
  <c r="M812" i="16"/>
  <c r="N812" i="16"/>
  <c r="O812" i="16"/>
  <c r="P812" i="16"/>
  <c r="Q812" i="16"/>
  <c r="R812" i="16"/>
  <c r="S812" i="16"/>
  <c r="T812" i="16"/>
  <c r="A813" i="16"/>
  <c r="B813" i="16"/>
  <c r="C813" i="16"/>
  <c r="D813" i="16"/>
  <c r="E813" i="16"/>
  <c r="F813" i="16"/>
  <c r="G813" i="16"/>
  <c r="H813" i="16"/>
  <c r="I813" i="16"/>
  <c r="J813" i="16"/>
  <c r="K813" i="16"/>
  <c r="L813" i="16"/>
  <c r="M813" i="16"/>
  <c r="N813" i="16"/>
  <c r="O813" i="16"/>
  <c r="P813" i="16"/>
  <c r="Q813" i="16"/>
  <c r="R813" i="16"/>
  <c r="S813" i="16"/>
  <c r="T813" i="16"/>
  <c r="A814" i="16"/>
  <c r="B814" i="16"/>
  <c r="C814" i="16"/>
  <c r="D814" i="16"/>
  <c r="E814" i="16"/>
  <c r="F814" i="16"/>
  <c r="G814" i="16"/>
  <c r="H814" i="16"/>
  <c r="I814" i="16"/>
  <c r="J814" i="16"/>
  <c r="K814" i="16"/>
  <c r="L814" i="16"/>
  <c r="M814" i="16"/>
  <c r="N814" i="16"/>
  <c r="O814" i="16"/>
  <c r="P814" i="16"/>
  <c r="Q814" i="16"/>
  <c r="R814" i="16"/>
  <c r="S814" i="16"/>
  <c r="T814" i="16"/>
  <c r="A815" i="16"/>
  <c r="B815" i="16"/>
  <c r="C815" i="16"/>
  <c r="D815" i="16"/>
  <c r="E815" i="16"/>
  <c r="F815" i="16"/>
  <c r="G815" i="16"/>
  <c r="H815" i="16"/>
  <c r="I815" i="16"/>
  <c r="J815" i="16"/>
  <c r="K815" i="16"/>
  <c r="L815" i="16"/>
  <c r="M815" i="16"/>
  <c r="N815" i="16"/>
  <c r="O815" i="16"/>
  <c r="P815" i="16"/>
  <c r="Q815" i="16"/>
  <c r="R815" i="16"/>
  <c r="S815" i="16"/>
  <c r="T815" i="16"/>
  <c r="A816" i="16"/>
  <c r="B816" i="16"/>
  <c r="C816" i="16"/>
  <c r="D816" i="16"/>
  <c r="E816" i="16"/>
  <c r="F816" i="16"/>
  <c r="G816" i="16"/>
  <c r="H816" i="16"/>
  <c r="I816" i="16"/>
  <c r="J816" i="16"/>
  <c r="K816" i="16"/>
  <c r="L816" i="16"/>
  <c r="M816" i="16"/>
  <c r="N816" i="16"/>
  <c r="O816" i="16"/>
  <c r="P816" i="16"/>
  <c r="Q816" i="16"/>
  <c r="R816" i="16"/>
  <c r="S816" i="16"/>
  <c r="T816" i="16"/>
  <c r="A817" i="16"/>
  <c r="B817" i="16"/>
  <c r="C817" i="16"/>
  <c r="D817" i="16"/>
  <c r="E817" i="16"/>
  <c r="F817" i="16"/>
  <c r="G817" i="16"/>
  <c r="H817" i="16"/>
  <c r="I817" i="16"/>
  <c r="J817" i="16"/>
  <c r="K817" i="16"/>
  <c r="L817" i="16"/>
  <c r="M817" i="16"/>
  <c r="N817" i="16"/>
  <c r="O817" i="16"/>
  <c r="P817" i="16"/>
  <c r="Q817" i="16"/>
  <c r="R817" i="16"/>
  <c r="S817" i="16"/>
  <c r="T817" i="16"/>
  <c r="A818" i="16"/>
  <c r="B818" i="16"/>
  <c r="C818" i="16"/>
  <c r="D818" i="16"/>
  <c r="E818" i="16"/>
  <c r="F818" i="16"/>
  <c r="G818" i="16"/>
  <c r="H818" i="16"/>
  <c r="I818" i="16"/>
  <c r="J818" i="16"/>
  <c r="K818" i="16"/>
  <c r="L818" i="16"/>
  <c r="M818" i="16"/>
  <c r="N818" i="16"/>
  <c r="O818" i="16"/>
  <c r="P818" i="16"/>
  <c r="Q818" i="16"/>
  <c r="R818" i="16"/>
  <c r="S818" i="16"/>
  <c r="T818" i="16"/>
  <c r="A819" i="16"/>
  <c r="B819" i="16"/>
  <c r="C819" i="16"/>
  <c r="D819" i="16"/>
  <c r="E819" i="16"/>
  <c r="F819" i="16"/>
  <c r="G819" i="16"/>
  <c r="H819" i="16"/>
  <c r="I819" i="16"/>
  <c r="J819" i="16"/>
  <c r="K819" i="16"/>
  <c r="L819" i="16"/>
  <c r="M819" i="16"/>
  <c r="N819" i="16"/>
  <c r="O819" i="16"/>
  <c r="P819" i="16"/>
  <c r="Q819" i="16"/>
  <c r="R819" i="16"/>
  <c r="S819" i="16"/>
  <c r="T819" i="16"/>
  <c r="A820" i="16"/>
  <c r="B820" i="16"/>
  <c r="C820" i="16"/>
  <c r="D820" i="16"/>
  <c r="E820" i="16"/>
  <c r="F820" i="16"/>
  <c r="G820" i="16"/>
  <c r="H820" i="16"/>
  <c r="I820" i="16"/>
  <c r="J820" i="16"/>
  <c r="K820" i="16"/>
  <c r="L820" i="16"/>
  <c r="M820" i="16"/>
  <c r="N820" i="16"/>
  <c r="O820" i="16"/>
  <c r="P820" i="16"/>
  <c r="Q820" i="16"/>
  <c r="R820" i="16"/>
  <c r="S820" i="16"/>
  <c r="T820" i="16"/>
  <c r="A821" i="16"/>
  <c r="B821" i="16"/>
  <c r="C821" i="16"/>
  <c r="D821" i="16"/>
  <c r="E821" i="16"/>
  <c r="F821" i="16"/>
  <c r="G821" i="16"/>
  <c r="H821" i="16"/>
  <c r="I821" i="16"/>
  <c r="J821" i="16"/>
  <c r="K821" i="16"/>
  <c r="L821" i="16"/>
  <c r="M821" i="16"/>
  <c r="N821" i="16"/>
  <c r="O821" i="16"/>
  <c r="P821" i="16"/>
  <c r="Q821" i="16"/>
  <c r="R821" i="16"/>
  <c r="S821" i="16"/>
  <c r="T821" i="16"/>
  <c r="A822" i="16"/>
  <c r="B822" i="16"/>
  <c r="C822" i="16"/>
  <c r="D822" i="16"/>
  <c r="E822" i="16"/>
  <c r="F822" i="16"/>
  <c r="G822" i="16"/>
  <c r="H822" i="16"/>
  <c r="I822" i="16"/>
  <c r="J822" i="16"/>
  <c r="K822" i="16"/>
  <c r="L822" i="16"/>
  <c r="M822" i="16"/>
  <c r="N822" i="16"/>
  <c r="O822" i="16"/>
  <c r="P822" i="16"/>
  <c r="Q822" i="16"/>
  <c r="R822" i="16"/>
  <c r="S822" i="16"/>
  <c r="T822" i="16"/>
  <c r="A823" i="16"/>
  <c r="B823" i="16"/>
  <c r="C823" i="16"/>
  <c r="D823" i="16"/>
  <c r="E823" i="16"/>
  <c r="F823" i="16"/>
  <c r="G823" i="16"/>
  <c r="H823" i="16"/>
  <c r="I823" i="16"/>
  <c r="J823" i="16"/>
  <c r="K823" i="16"/>
  <c r="L823" i="16"/>
  <c r="M823" i="16"/>
  <c r="N823" i="16"/>
  <c r="O823" i="16"/>
  <c r="P823" i="16"/>
  <c r="Q823" i="16"/>
  <c r="R823" i="16"/>
  <c r="S823" i="16"/>
  <c r="T823" i="16"/>
  <c r="A824" i="16"/>
  <c r="B824" i="16"/>
  <c r="C824" i="16"/>
  <c r="D824" i="16"/>
  <c r="E824" i="16"/>
  <c r="F824" i="16"/>
  <c r="G824" i="16"/>
  <c r="H824" i="16"/>
  <c r="I824" i="16"/>
  <c r="J824" i="16"/>
  <c r="K824" i="16"/>
  <c r="L824" i="16"/>
  <c r="M824" i="16"/>
  <c r="N824" i="16"/>
  <c r="O824" i="16"/>
  <c r="P824" i="16"/>
  <c r="Q824" i="16"/>
  <c r="R824" i="16"/>
  <c r="S824" i="16"/>
  <c r="T824" i="16"/>
  <c r="A825" i="16"/>
  <c r="B825" i="16"/>
  <c r="C825" i="16"/>
  <c r="D825" i="16"/>
  <c r="E825" i="16"/>
  <c r="F825" i="16"/>
  <c r="G825" i="16"/>
  <c r="H825" i="16"/>
  <c r="I825" i="16"/>
  <c r="J825" i="16"/>
  <c r="K825" i="16"/>
  <c r="L825" i="16"/>
  <c r="M825" i="16"/>
  <c r="N825" i="16"/>
  <c r="O825" i="16"/>
  <c r="P825" i="16"/>
  <c r="Q825" i="16"/>
  <c r="R825" i="16"/>
  <c r="S825" i="16"/>
  <c r="T825" i="16"/>
  <c r="A826" i="16"/>
  <c r="B826" i="16"/>
  <c r="C826" i="16"/>
  <c r="D826" i="16"/>
  <c r="E826" i="16"/>
  <c r="F826" i="16"/>
  <c r="G826" i="16"/>
  <c r="H826" i="16"/>
  <c r="I826" i="16"/>
  <c r="J826" i="16"/>
  <c r="K826" i="16"/>
  <c r="L826" i="16"/>
  <c r="M826" i="16"/>
  <c r="N826" i="16"/>
  <c r="O826" i="16"/>
  <c r="P826" i="16"/>
  <c r="Q826" i="16"/>
  <c r="R826" i="16"/>
  <c r="S826" i="16"/>
  <c r="T826" i="16"/>
  <c r="A827" i="16"/>
  <c r="B827" i="16"/>
  <c r="C827" i="16"/>
  <c r="D827" i="16"/>
  <c r="E827" i="16"/>
  <c r="F827" i="16"/>
  <c r="G827" i="16"/>
  <c r="H827" i="16"/>
  <c r="I827" i="16"/>
  <c r="J827" i="16"/>
  <c r="K827" i="16"/>
  <c r="L827" i="16"/>
  <c r="M827" i="16"/>
  <c r="N827" i="16"/>
  <c r="O827" i="16"/>
  <c r="P827" i="16"/>
  <c r="Q827" i="16"/>
  <c r="R827" i="16"/>
  <c r="S827" i="16"/>
  <c r="T827" i="16"/>
  <c r="A828" i="16"/>
  <c r="B828" i="16"/>
  <c r="C828" i="16"/>
  <c r="D828" i="16"/>
  <c r="E828" i="16"/>
  <c r="F828" i="16"/>
  <c r="G828" i="16"/>
  <c r="H828" i="16"/>
  <c r="I828" i="16"/>
  <c r="J828" i="16"/>
  <c r="K828" i="16"/>
  <c r="L828" i="16"/>
  <c r="M828" i="16"/>
  <c r="N828" i="16"/>
  <c r="O828" i="16"/>
  <c r="P828" i="16"/>
  <c r="Q828" i="16"/>
  <c r="R828" i="16"/>
  <c r="S828" i="16"/>
  <c r="T828" i="16"/>
  <c r="A829" i="16"/>
  <c r="B829" i="16"/>
  <c r="C829" i="16"/>
  <c r="D829" i="16"/>
  <c r="E829" i="16"/>
  <c r="F829" i="16"/>
  <c r="G829" i="16"/>
  <c r="H829" i="16"/>
  <c r="I829" i="16"/>
  <c r="J829" i="16"/>
  <c r="K829" i="16"/>
  <c r="L829" i="16"/>
  <c r="M829" i="16"/>
  <c r="N829" i="16"/>
  <c r="O829" i="16"/>
  <c r="P829" i="16"/>
  <c r="Q829" i="16"/>
  <c r="R829" i="16"/>
  <c r="S829" i="16"/>
  <c r="T829" i="16"/>
  <c r="A830" i="16"/>
  <c r="B830" i="16"/>
  <c r="C830" i="16"/>
  <c r="D830" i="16"/>
  <c r="E830" i="16"/>
  <c r="F830" i="16"/>
  <c r="G830" i="16"/>
  <c r="H830" i="16"/>
  <c r="I830" i="16"/>
  <c r="J830" i="16"/>
  <c r="K830" i="16"/>
  <c r="L830" i="16"/>
  <c r="M830" i="16"/>
  <c r="N830" i="16"/>
  <c r="O830" i="16"/>
  <c r="P830" i="16"/>
  <c r="Q830" i="16"/>
  <c r="R830" i="16"/>
  <c r="S830" i="16"/>
  <c r="T830" i="16"/>
  <c r="A831" i="16"/>
  <c r="B831" i="16"/>
  <c r="C831" i="16"/>
  <c r="D831" i="16"/>
  <c r="E831" i="16"/>
  <c r="F831" i="16"/>
  <c r="G831" i="16"/>
  <c r="H831" i="16"/>
  <c r="I831" i="16"/>
  <c r="J831" i="16"/>
  <c r="K831" i="16"/>
  <c r="L831" i="16"/>
  <c r="M831" i="16"/>
  <c r="N831" i="16"/>
  <c r="O831" i="16"/>
  <c r="P831" i="16"/>
  <c r="Q831" i="16"/>
  <c r="R831" i="16"/>
  <c r="S831" i="16"/>
  <c r="T831" i="16"/>
  <c r="A832" i="16"/>
  <c r="B832" i="16"/>
  <c r="C832" i="16"/>
  <c r="D832" i="16"/>
  <c r="E832" i="16"/>
  <c r="F832" i="16"/>
  <c r="G832" i="16"/>
  <c r="H832" i="16"/>
  <c r="I832" i="16"/>
  <c r="J832" i="16"/>
  <c r="K832" i="16"/>
  <c r="L832" i="16"/>
  <c r="M832" i="16"/>
  <c r="N832" i="16"/>
  <c r="O832" i="16"/>
  <c r="P832" i="16"/>
  <c r="Q832" i="16"/>
  <c r="R832" i="16"/>
  <c r="S832" i="16"/>
  <c r="T832" i="16"/>
  <c r="A833" i="16"/>
  <c r="B833" i="16"/>
  <c r="C833" i="16"/>
  <c r="D833" i="16"/>
  <c r="E833" i="16"/>
  <c r="F833" i="16"/>
  <c r="G833" i="16"/>
  <c r="H833" i="16"/>
  <c r="I833" i="16"/>
  <c r="J833" i="16"/>
  <c r="K833" i="16"/>
  <c r="L833" i="16"/>
  <c r="M833" i="16"/>
  <c r="N833" i="16"/>
  <c r="O833" i="16"/>
  <c r="P833" i="16"/>
  <c r="Q833" i="16"/>
  <c r="R833" i="16"/>
  <c r="S833" i="16"/>
  <c r="T833" i="16"/>
  <c r="A834" i="16"/>
  <c r="B834" i="16"/>
  <c r="C834" i="16"/>
  <c r="D834" i="16"/>
  <c r="E834" i="16"/>
  <c r="F834" i="16"/>
  <c r="G834" i="16"/>
  <c r="H834" i="16"/>
  <c r="I834" i="16"/>
  <c r="J834" i="16"/>
  <c r="K834" i="16"/>
  <c r="L834" i="16"/>
  <c r="M834" i="16"/>
  <c r="N834" i="16"/>
  <c r="O834" i="16"/>
  <c r="P834" i="16"/>
  <c r="Q834" i="16"/>
  <c r="R834" i="16"/>
  <c r="S834" i="16"/>
  <c r="T834" i="16"/>
  <c r="A835" i="16"/>
  <c r="B835" i="16"/>
  <c r="C835" i="16"/>
  <c r="D835" i="16"/>
  <c r="E835" i="16"/>
  <c r="F835" i="16"/>
  <c r="G835" i="16"/>
  <c r="H835" i="16"/>
  <c r="I835" i="16"/>
  <c r="J835" i="16"/>
  <c r="K835" i="16"/>
  <c r="L835" i="16"/>
  <c r="M835" i="16"/>
  <c r="N835" i="16"/>
  <c r="O835" i="16"/>
  <c r="P835" i="16"/>
  <c r="Q835" i="16"/>
  <c r="R835" i="16"/>
  <c r="S835" i="16"/>
  <c r="T835" i="16"/>
  <c r="A836" i="16"/>
  <c r="B836" i="16"/>
  <c r="C836" i="16"/>
  <c r="D836" i="16"/>
  <c r="E836" i="16"/>
  <c r="F836" i="16"/>
  <c r="G836" i="16"/>
  <c r="H836" i="16"/>
  <c r="I836" i="16"/>
  <c r="J836" i="16"/>
  <c r="K836" i="16"/>
  <c r="L836" i="16"/>
  <c r="M836" i="16"/>
  <c r="N836" i="16"/>
  <c r="O836" i="16"/>
  <c r="P836" i="16"/>
  <c r="Q836" i="16"/>
  <c r="R836" i="16"/>
  <c r="S836" i="16"/>
  <c r="T836" i="16"/>
  <c r="A837" i="16"/>
  <c r="B837" i="16"/>
  <c r="C837" i="16"/>
  <c r="D837" i="16"/>
  <c r="E837" i="16"/>
  <c r="F837" i="16"/>
  <c r="G837" i="16"/>
  <c r="H837" i="16"/>
  <c r="I837" i="16"/>
  <c r="J837" i="16"/>
  <c r="K837" i="16"/>
  <c r="L837" i="16"/>
  <c r="M837" i="16"/>
  <c r="N837" i="16"/>
  <c r="O837" i="16"/>
  <c r="P837" i="16"/>
  <c r="Q837" i="16"/>
  <c r="R837" i="16"/>
  <c r="S837" i="16"/>
  <c r="T837" i="16"/>
  <c r="A838" i="16"/>
  <c r="B838" i="16"/>
  <c r="C838" i="16"/>
  <c r="D838" i="16"/>
  <c r="E838" i="16"/>
  <c r="F838" i="16"/>
  <c r="G838" i="16"/>
  <c r="H838" i="16"/>
  <c r="I838" i="16"/>
  <c r="J838" i="16"/>
  <c r="K838" i="16"/>
  <c r="L838" i="16"/>
  <c r="M838" i="16"/>
  <c r="N838" i="16"/>
  <c r="O838" i="16"/>
  <c r="P838" i="16"/>
  <c r="Q838" i="16"/>
  <c r="R838" i="16"/>
  <c r="S838" i="16"/>
  <c r="T838" i="16"/>
  <c r="A839" i="16"/>
  <c r="B839" i="16"/>
  <c r="C839" i="16"/>
  <c r="D839" i="16"/>
  <c r="E839" i="16"/>
  <c r="F839" i="16"/>
  <c r="G839" i="16"/>
  <c r="H839" i="16"/>
  <c r="I839" i="16"/>
  <c r="J839" i="16"/>
  <c r="K839" i="16"/>
  <c r="L839" i="16"/>
  <c r="M839" i="16"/>
  <c r="N839" i="16"/>
  <c r="O839" i="16"/>
  <c r="P839" i="16"/>
  <c r="Q839" i="16"/>
  <c r="R839" i="16"/>
  <c r="S839" i="16"/>
  <c r="T839" i="16"/>
  <c r="A840" i="16"/>
  <c r="B840" i="16"/>
  <c r="C840" i="16"/>
  <c r="D840" i="16"/>
  <c r="E840" i="16"/>
  <c r="F840" i="16"/>
  <c r="G840" i="16"/>
  <c r="H840" i="16"/>
  <c r="I840" i="16"/>
  <c r="J840" i="16"/>
  <c r="K840" i="16"/>
  <c r="L840" i="16"/>
  <c r="M840" i="16"/>
  <c r="N840" i="16"/>
  <c r="O840" i="16"/>
  <c r="P840" i="16"/>
  <c r="Q840" i="16"/>
  <c r="R840" i="16"/>
  <c r="S840" i="16"/>
  <c r="T840" i="16"/>
  <c r="A841" i="16"/>
  <c r="B841" i="16"/>
  <c r="C841" i="16"/>
  <c r="D841" i="16"/>
  <c r="E841" i="16"/>
  <c r="F841" i="16"/>
  <c r="G841" i="16"/>
  <c r="H841" i="16"/>
  <c r="I841" i="16"/>
  <c r="J841" i="16"/>
  <c r="K841" i="16"/>
  <c r="L841" i="16"/>
  <c r="M841" i="16"/>
  <c r="N841" i="16"/>
  <c r="O841" i="16"/>
  <c r="P841" i="16"/>
  <c r="Q841" i="16"/>
  <c r="R841" i="16"/>
  <c r="S841" i="16"/>
  <c r="T841" i="16"/>
  <c r="A842" i="16"/>
  <c r="B842" i="16"/>
  <c r="C842" i="16"/>
  <c r="D842" i="16"/>
  <c r="E842" i="16"/>
  <c r="F842" i="16"/>
  <c r="G842" i="16"/>
  <c r="H842" i="16"/>
  <c r="I842" i="16"/>
  <c r="J842" i="16"/>
  <c r="K842" i="16"/>
  <c r="L842" i="16"/>
  <c r="M842" i="16"/>
  <c r="N842" i="16"/>
  <c r="O842" i="16"/>
  <c r="P842" i="16"/>
  <c r="Q842" i="16"/>
  <c r="R842" i="16"/>
  <c r="S842" i="16"/>
  <c r="T842" i="16"/>
  <c r="A843" i="16"/>
  <c r="B843" i="16"/>
  <c r="C843" i="16"/>
  <c r="D843" i="16"/>
  <c r="E843" i="16"/>
  <c r="F843" i="16"/>
  <c r="G843" i="16"/>
  <c r="H843" i="16"/>
  <c r="I843" i="16"/>
  <c r="J843" i="16"/>
  <c r="K843" i="16"/>
  <c r="L843" i="16"/>
  <c r="M843" i="16"/>
  <c r="N843" i="16"/>
  <c r="O843" i="16"/>
  <c r="P843" i="16"/>
  <c r="Q843" i="16"/>
  <c r="R843" i="16"/>
  <c r="S843" i="16"/>
  <c r="T843" i="16"/>
  <c r="A844" i="16"/>
  <c r="B844" i="16"/>
  <c r="C844" i="16"/>
  <c r="D844" i="16"/>
  <c r="E844" i="16"/>
  <c r="F844" i="16"/>
  <c r="G844" i="16"/>
  <c r="H844" i="16"/>
  <c r="I844" i="16"/>
  <c r="J844" i="16"/>
  <c r="K844" i="16"/>
  <c r="L844" i="16"/>
  <c r="M844" i="16"/>
  <c r="N844" i="16"/>
  <c r="O844" i="16"/>
  <c r="P844" i="16"/>
  <c r="Q844" i="16"/>
  <c r="R844" i="16"/>
  <c r="S844" i="16"/>
  <c r="T844" i="16"/>
  <c r="A845" i="16"/>
  <c r="B845" i="16"/>
  <c r="C845" i="16"/>
  <c r="D845" i="16"/>
  <c r="E845" i="16"/>
  <c r="F845" i="16"/>
  <c r="G845" i="16"/>
  <c r="H845" i="16"/>
  <c r="I845" i="16"/>
  <c r="J845" i="16"/>
  <c r="K845" i="16"/>
  <c r="L845" i="16"/>
  <c r="M845" i="16"/>
  <c r="N845" i="16"/>
  <c r="O845" i="16"/>
  <c r="P845" i="16"/>
  <c r="Q845" i="16"/>
  <c r="R845" i="16"/>
  <c r="S845" i="16"/>
  <c r="T845" i="16"/>
  <c r="A846" i="16"/>
  <c r="B846" i="16"/>
  <c r="C846" i="16"/>
  <c r="D846" i="16"/>
  <c r="E846" i="16"/>
  <c r="F846" i="16"/>
  <c r="G846" i="16"/>
  <c r="H846" i="16"/>
  <c r="I846" i="16"/>
  <c r="J846" i="16"/>
  <c r="K846" i="16"/>
  <c r="L846" i="16"/>
  <c r="M846" i="16"/>
  <c r="N846" i="16"/>
  <c r="O846" i="16"/>
  <c r="P846" i="16"/>
  <c r="Q846" i="16"/>
  <c r="R846" i="16"/>
  <c r="S846" i="16"/>
  <c r="T846" i="16"/>
  <c r="A847" i="16"/>
  <c r="B847" i="16"/>
  <c r="C847" i="16"/>
  <c r="D847" i="16"/>
  <c r="E847" i="16"/>
  <c r="F847" i="16"/>
  <c r="G847" i="16"/>
  <c r="H847" i="16"/>
  <c r="I847" i="16"/>
  <c r="J847" i="16"/>
  <c r="K847" i="16"/>
  <c r="L847" i="16"/>
  <c r="M847" i="16"/>
  <c r="N847" i="16"/>
  <c r="O847" i="16"/>
  <c r="P847" i="16"/>
  <c r="Q847" i="16"/>
  <c r="R847" i="16"/>
  <c r="S847" i="16"/>
  <c r="T847" i="16"/>
  <c r="A848" i="16"/>
  <c r="B848" i="16"/>
  <c r="C848" i="16"/>
  <c r="D848" i="16"/>
  <c r="E848" i="16"/>
  <c r="F848" i="16"/>
  <c r="G848" i="16"/>
  <c r="H848" i="16"/>
  <c r="I848" i="16"/>
  <c r="J848" i="16"/>
  <c r="K848" i="16"/>
  <c r="L848" i="16"/>
  <c r="M848" i="16"/>
  <c r="N848" i="16"/>
  <c r="O848" i="16"/>
  <c r="P848" i="16"/>
  <c r="Q848" i="16"/>
  <c r="R848" i="16"/>
  <c r="S848" i="16"/>
  <c r="T848" i="16"/>
  <c r="A849" i="16"/>
  <c r="B849" i="16"/>
  <c r="C849" i="16"/>
  <c r="D849" i="16"/>
  <c r="E849" i="16"/>
  <c r="F849" i="16"/>
  <c r="G849" i="16"/>
  <c r="H849" i="16"/>
  <c r="I849" i="16"/>
  <c r="J849" i="16"/>
  <c r="K849" i="16"/>
  <c r="L849" i="16"/>
  <c r="M849" i="16"/>
  <c r="N849" i="16"/>
  <c r="O849" i="16"/>
  <c r="P849" i="16"/>
  <c r="Q849" i="16"/>
  <c r="R849" i="16"/>
  <c r="S849" i="16"/>
  <c r="T849" i="16"/>
  <c r="A850" i="16"/>
  <c r="B850" i="16"/>
  <c r="C850" i="16"/>
  <c r="D850" i="16"/>
  <c r="E850" i="16"/>
  <c r="F850" i="16"/>
  <c r="G850" i="16"/>
  <c r="H850" i="16"/>
  <c r="I850" i="16"/>
  <c r="J850" i="16"/>
  <c r="K850" i="16"/>
  <c r="L850" i="16"/>
  <c r="M850" i="16"/>
  <c r="N850" i="16"/>
  <c r="O850" i="16"/>
  <c r="P850" i="16"/>
  <c r="Q850" i="16"/>
  <c r="R850" i="16"/>
  <c r="S850" i="16"/>
  <c r="T850" i="16"/>
  <c r="A851" i="16"/>
  <c r="B851" i="16"/>
  <c r="C851" i="16"/>
  <c r="D851" i="16"/>
  <c r="E851" i="16"/>
  <c r="F851" i="16"/>
  <c r="G851" i="16"/>
  <c r="H851" i="16"/>
  <c r="I851" i="16"/>
  <c r="J851" i="16"/>
  <c r="K851" i="16"/>
  <c r="L851" i="16"/>
  <c r="M851" i="16"/>
  <c r="N851" i="16"/>
  <c r="O851" i="16"/>
  <c r="P851" i="16"/>
  <c r="Q851" i="16"/>
  <c r="R851" i="16"/>
  <c r="S851" i="16"/>
  <c r="T851" i="16"/>
  <c r="A852" i="16"/>
  <c r="B852" i="16"/>
  <c r="C852" i="16"/>
  <c r="D852" i="16"/>
  <c r="E852" i="16"/>
  <c r="F852" i="16"/>
  <c r="G852" i="16"/>
  <c r="H852" i="16"/>
  <c r="I852" i="16"/>
  <c r="J852" i="16"/>
  <c r="K852" i="16"/>
  <c r="L852" i="16"/>
  <c r="M852" i="16"/>
  <c r="N852" i="16"/>
  <c r="O852" i="16"/>
  <c r="P852" i="16"/>
  <c r="Q852" i="16"/>
  <c r="R852" i="16"/>
  <c r="S852" i="16"/>
  <c r="T852" i="16"/>
  <c r="A853" i="16"/>
  <c r="B853" i="16"/>
  <c r="C853" i="16"/>
  <c r="D853" i="16"/>
  <c r="E853" i="16"/>
  <c r="F853" i="16"/>
  <c r="G853" i="16"/>
  <c r="H853" i="16"/>
  <c r="I853" i="16"/>
  <c r="J853" i="16"/>
  <c r="K853" i="16"/>
  <c r="L853" i="16"/>
  <c r="M853" i="16"/>
  <c r="N853" i="16"/>
  <c r="O853" i="16"/>
  <c r="P853" i="16"/>
  <c r="Q853" i="16"/>
  <c r="R853" i="16"/>
  <c r="S853" i="16"/>
  <c r="T853" i="16"/>
  <c r="A854" i="16"/>
  <c r="B854" i="16"/>
  <c r="C854" i="16"/>
  <c r="D854" i="16"/>
  <c r="E854" i="16"/>
  <c r="F854" i="16"/>
  <c r="G854" i="16"/>
  <c r="H854" i="16"/>
  <c r="I854" i="16"/>
  <c r="J854" i="16"/>
  <c r="K854" i="16"/>
  <c r="L854" i="16"/>
  <c r="M854" i="16"/>
  <c r="N854" i="16"/>
  <c r="O854" i="16"/>
  <c r="P854" i="16"/>
  <c r="Q854" i="16"/>
  <c r="R854" i="16"/>
  <c r="S854" i="16"/>
  <c r="T854" i="16"/>
  <c r="A855" i="16"/>
  <c r="B855" i="16"/>
  <c r="C855" i="16"/>
  <c r="D855" i="16"/>
  <c r="E855" i="16"/>
  <c r="F855" i="16"/>
  <c r="G855" i="16"/>
  <c r="H855" i="16"/>
  <c r="I855" i="16"/>
  <c r="J855" i="16"/>
  <c r="K855" i="16"/>
  <c r="L855" i="16"/>
  <c r="M855" i="16"/>
  <c r="N855" i="16"/>
  <c r="O855" i="16"/>
  <c r="P855" i="16"/>
  <c r="Q855" i="16"/>
  <c r="R855" i="16"/>
  <c r="S855" i="16"/>
  <c r="T855" i="16"/>
  <c r="A856" i="16"/>
  <c r="B856" i="16"/>
  <c r="C856" i="16"/>
  <c r="D856" i="16"/>
  <c r="E856" i="16"/>
  <c r="F856" i="16"/>
  <c r="G856" i="16"/>
  <c r="H856" i="16"/>
  <c r="I856" i="16"/>
  <c r="J856" i="16"/>
  <c r="K856" i="16"/>
  <c r="L856" i="16"/>
  <c r="M856" i="16"/>
  <c r="N856" i="16"/>
  <c r="O856" i="16"/>
  <c r="P856" i="16"/>
  <c r="Q856" i="16"/>
  <c r="R856" i="16"/>
  <c r="S856" i="16"/>
  <c r="T856" i="16"/>
  <c r="A857" i="16"/>
  <c r="B857" i="16"/>
  <c r="C857" i="16"/>
  <c r="D857" i="16"/>
  <c r="E857" i="16"/>
  <c r="F857" i="16"/>
  <c r="G857" i="16"/>
  <c r="H857" i="16"/>
  <c r="I857" i="16"/>
  <c r="J857" i="16"/>
  <c r="K857" i="16"/>
  <c r="L857" i="16"/>
  <c r="M857" i="16"/>
  <c r="N857" i="16"/>
  <c r="O857" i="16"/>
  <c r="P857" i="16"/>
  <c r="Q857" i="16"/>
  <c r="R857" i="16"/>
  <c r="S857" i="16"/>
  <c r="T857" i="16"/>
  <c r="A858" i="16"/>
  <c r="B858" i="16"/>
  <c r="C858" i="16"/>
  <c r="D858" i="16"/>
  <c r="E858" i="16"/>
  <c r="F858" i="16"/>
  <c r="G858" i="16"/>
  <c r="H858" i="16"/>
  <c r="I858" i="16"/>
  <c r="J858" i="16"/>
  <c r="K858" i="16"/>
  <c r="L858" i="16"/>
  <c r="M858" i="16"/>
  <c r="N858" i="16"/>
  <c r="O858" i="16"/>
  <c r="P858" i="16"/>
  <c r="Q858" i="16"/>
  <c r="R858" i="16"/>
  <c r="S858" i="16"/>
  <c r="T858" i="16"/>
  <c r="A859" i="16"/>
  <c r="B859" i="16"/>
  <c r="C859" i="16"/>
  <c r="D859" i="16"/>
  <c r="E859" i="16"/>
  <c r="F859" i="16"/>
  <c r="G859" i="16"/>
  <c r="H859" i="16"/>
  <c r="I859" i="16"/>
  <c r="J859" i="16"/>
  <c r="K859" i="16"/>
  <c r="L859" i="16"/>
  <c r="M859" i="16"/>
  <c r="N859" i="16"/>
  <c r="O859" i="16"/>
  <c r="P859" i="16"/>
  <c r="Q859" i="16"/>
  <c r="R859" i="16"/>
  <c r="S859" i="16"/>
  <c r="T859" i="16"/>
  <c r="A860" i="16"/>
  <c r="B860" i="16"/>
  <c r="C860" i="16"/>
  <c r="D860" i="16"/>
  <c r="E860" i="16"/>
  <c r="F860" i="16"/>
  <c r="G860" i="16"/>
  <c r="H860" i="16"/>
  <c r="I860" i="16"/>
  <c r="J860" i="16"/>
  <c r="K860" i="16"/>
  <c r="L860" i="16"/>
  <c r="M860" i="16"/>
  <c r="N860" i="16"/>
  <c r="O860" i="16"/>
  <c r="P860" i="16"/>
  <c r="Q860" i="16"/>
  <c r="R860" i="16"/>
  <c r="S860" i="16"/>
  <c r="T860" i="16"/>
  <c r="A861" i="16"/>
  <c r="B861" i="16"/>
  <c r="C861" i="16"/>
  <c r="D861" i="16"/>
  <c r="E861" i="16"/>
  <c r="F861" i="16"/>
  <c r="G861" i="16"/>
  <c r="H861" i="16"/>
  <c r="I861" i="16"/>
  <c r="J861" i="16"/>
  <c r="K861" i="16"/>
  <c r="L861" i="16"/>
  <c r="M861" i="16"/>
  <c r="N861" i="16"/>
  <c r="O861" i="16"/>
  <c r="P861" i="16"/>
  <c r="Q861" i="16"/>
  <c r="R861" i="16"/>
  <c r="S861" i="16"/>
  <c r="T861" i="16"/>
  <c r="A862" i="16"/>
  <c r="B862" i="16"/>
  <c r="C862" i="16"/>
  <c r="D862" i="16"/>
  <c r="E862" i="16"/>
  <c r="F862" i="16"/>
  <c r="G862" i="16"/>
  <c r="H862" i="16"/>
  <c r="I862" i="16"/>
  <c r="J862" i="16"/>
  <c r="K862" i="16"/>
  <c r="L862" i="16"/>
  <c r="M862" i="16"/>
  <c r="N862" i="16"/>
  <c r="O862" i="16"/>
  <c r="P862" i="16"/>
  <c r="Q862" i="16"/>
  <c r="R862" i="16"/>
  <c r="S862" i="16"/>
  <c r="T862" i="16"/>
  <c r="A863" i="16"/>
  <c r="B863" i="16"/>
  <c r="C863" i="16"/>
  <c r="D863" i="16"/>
  <c r="E863" i="16"/>
  <c r="F863" i="16"/>
  <c r="G863" i="16"/>
  <c r="H863" i="16"/>
  <c r="I863" i="16"/>
  <c r="J863" i="16"/>
  <c r="K863" i="16"/>
  <c r="L863" i="16"/>
  <c r="M863" i="16"/>
  <c r="N863" i="16"/>
  <c r="O863" i="16"/>
  <c r="P863" i="16"/>
  <c r="Q863" i="16"/>
  <c r="R863" i="16"/>
  <c r="S863" i="16"/>
  <c r="T863" i="16"/>
  <c r="A864" i="16"/>
  <c r="B864" i="16"/>
  <c r="C864" i="16"/>
  <c r="D864" i="16"/>
  <c r="E864" i="16"/>
  <c r="F864" i="16"/>
  <c r="G864" i="16"/>
  <c r="H864" i="16"/>
  <c r="I864" i="16"/>
  <c r="J864" i="16"/>
  <c r="K864" i="16"/>
  <c r="L864" i="16"/>
  <c r="M864" i="16"/>
  <c r="N864" i="16"/>
  <c r="O864" i="16"/>
  <c r="P864" i="16"/>
  <c r="Q864" i="16"/>
  <c r="R864" i="16"/>
  <c r="S864" i="16"/>
  <c r="T864" i="16"/>
  <c r="A865" i="16"/>
  <c r="B865" i="16"/>
  <c r="C865" i="16"/>
  <c r="D865" i="16"/>
  <c r="E865" i="16"/>
  <c r="F865" i="16"/>
  <c r="G865" i="16"/>
  <c r="H865" i="16"/>
  <c r="I865" i="16"/>
  <c r="J865" i="16"/>
  <c r="K865" i="16"/>
  <c r="L865" i="16"/>
  <c r="M865" i="16"/>
  <c r="N865" i="16"/>
  <c r="O865" i="16"/>
  <c r="P865" i="16"/>
  <c r="Q865" i="16"/>
  <c r="R865" i="16"/>
  <c r="S865" i="16"/>
  <c r="T865" i="16"/>
  <c r="A866" i="16"/>
  <c r="B866" i="16"/>
  <c r="C866" i="16"/>
  <c r="D866" i="16"/>
  <c r="E866" i="16"/>
  <c r="F866" i="16"/>
  <c r="G866" i="16"/>
  <c r="H866" i="16"/>
  <c r="I866" i="16"/>
  <c r="J866" i="16"/>
  <c r="K866" i="16"/>
  <c r="L866" i="16"/>
  <c r="M866" i="16"/>
  <c r="N866" i="16"/>
  <c r="O866" i="16"/>
  <c r="P866" i="16"/>
  <c r="Q866" i="16"/>
  <c r="R866" i="16"/>
  <c r="S866" i="16"/>
  <c r="T866" i="16"/>
  <c r="A867" i="16"/>
  <c r="B867" i="16"/>
  <c r="C867" i="16"/>
  <c r="D867" i="16"/>
  <c r="E867" i="16"/>
  <c r="F867" i="16"/>
  <c r="G867" i="16"/>
  <c r="H867" i="16"/>
  <c r="I867" i="16"/>
  <c r="J867" i="16"/>
  <c r="K867" i="16"/>
  <c r="L867" i="16"/>
  <c r="M867" i="16"/>
  <c r="N867" i="16"/>
  <c r="O867" i="16"/>
  <c r="P867" i="16"/>
  <c r="Q867" i="16"/>
  <c r="R867" i="16"/>
  <c r="S867" i="16"/>
  <c r="T867" i="16"/>
  <c r="A868" i="16"/>
  <c r="B868" i="16"/>
  <c r="C868" i="16"/>
  <c r="D868" i="16"/>
  <c r="E868" i="16"/>
  <c r="F868" i="16"/>
  <c r="G868" i="16"/>
  <c r="H868" i="16"/>
  <c r="I868" i="16"/>
  <c r="J868" i="16"/>
  <c r="K868" i="16"/>
  <c r="L868" i="16"/>
  <c r="M868" i="16"/>
  <c r="N868" i="16"/>
  <c r="O868" i="16"/>
  <c r="P868" i="16"/>
  <c r="Q868" i="16"/>
  <c r="R868" i="16"/>
  <c r="S868" i="16"/>
  <c r="T868" i="16"/>
  <c r="A869" i="16"/>
  <c r="B869" i="16"/>
  <c r="C869" i="16"/>
  <c r="D869" i="16"/>
  <c r="E869" i="16"/>
  <c r="F869" i="16"/>
  <c r="G869" i="16"/>
  <c r="H869" i="16"/>
  <c r="I869" i="16"/>
  <c r="J869" i="16"/>
  <c r="K869" i="16"/>
  <c r="L869" i="16"/>
  <c r="M869" i="16"/>
  <c r="N869" i="16"/>
  <c r="O869" i="16"/>
  <c r="P869" i="16"/>
  <c r="Q869" i="16"/>
  <c r="R869" i="16"/>
  <c r="S869" i="16"/>
  <c r="T869" i="16"/>
  <c r="A870" i="16"/>
  <c r="B870" i="16"/>
  <c r="C870" i="16"/>
  <c r="D870" i="16"/>
  <c r="E870" i="16"/>
  <c r="F870" i="16"/>
  <c r="G870" i="16"/>
  <c r="H870" i="16"/>
  <c r="I870" i="16"/>
  <c r="J870" i="16"/>
  <c r="K870" i="16"/>
  <c r="L870" i="16"/>
  <c r="M870" i="16"/>
  <c r="N870" i="16"/>
  <c r="O870" i="16"/>
  <c r="P870" i="16"/>
  <c r="Q870" i="16"/>
  <c r="R870" i="16"/>
  <c r="S870" i="16"/>
  <c r="T870" i="16"/>
  <c r="A871" i="16"/>
  <c r="B871" i="16"/>
  <c r="C871" i="16"/>
  <c r="D871" i="16"/>
  <c r="E871" i="16"/>
  <c r="F871" i="16"/>
  <c r="G871" i="16"/>
  <c r="H871" i="16"/>
  <c r="I871" i="16"/>
  <c r="J871" i="16"/>
  <c r="K871" i="16"/>
  <c r="L871" i="16"/>
  <c r="M871" i="16"/>
  <c r="N871" i="16"/>
  <c r="O871" i="16"/>
  <c r="P871" i="16"/>
  <c r="Q871" i="16"/>
  <c r="R871" i="16"/>
  <c r="S871" i="16"/>
  <c r="T871" i="16"/>
  <c r="A872" i="16"/>
  <c r="B872" i="16"/>
  <c r="C872" i="16"/>
  <c r="D872" i="16"/>
  <c r="E872" i="16"/>
  <c r="F872" i="16"/>
  <c r="G872" i="16"/>
  <c r="H872" i="16"/>
  <c r="I872" i="16"/>
  <c r="J872" i="16"/>
  <c r="K872" i="16"/>
  <c r="L872" i="16"/>
  <c r="M872" i="16"/>
  <c r="N872" i="16"/>
  <c r="O872" i="16"/>
  <c r="P872" i="16"/>
  <c r="Q872" i="16"/>
  <c r="R872" i="16"/>
  <c r="S872" i="16"/>
  <c r="T872" i="16"/>
  <c r="A873" i="16"/>
  <c r="B873" i="16"/>
  <c r="C873" i="16"/>
  <c r="D873" i="16"/>
  <c r="E873" i="16"/>
  <c r="F873" i="16"/>
  <c r="G873" i="16"/>
  <c r="H873" i="16"/>
  <c r="I873" i="16"/>
  <c r="J873" i="16"/>
  <c r="K873" i="16"/>
  <c r="L873" i="16"/>
  <c r="M873" i="16"/>
  <c r="N873" i="16"/>
  <c r="O873" i="16"/>
  <c r="P873" i="16"/>
  <c r="Q873" i="16"/>
  <c r="R873" i="16"/>
  <c r="S873" i="16"/>
  <c r="T873" i="16"/>
  <c r="A874" i="16"/>
  <c r="B874" i="16"/>
  <c r="C874" i="16"/>
  <c r="D874" i="16"/>
  <c r="E874" i="16"/>
  <c r="F874" i="16"/>
  <c r="G874" i="16"/>
  <c r="H874" i="16"/>
  <c r="I874" i="16"/>
  <c r="J874" i="16"/>
  <c r="K874" i="16"/>
  <c r="L874" i="16"/>
  <c r="M874" i="16"/>
  <c r="N874" i="16"/>
  <c r="O874" i="16"/>
  <c r="P874" i="16"/>
  <c r="Q874" i="16"/>
  <c r="R874" i="16"/>
  <c r="S874" i="16"/>
  <c r="T874" i="16"/>
  <c r="A875" i="16"/>
  <c r="B875" i="16"/>
  <c r="C875" i="16"/>
  <c r="D875" i="16"/>
  <c r="E875" i="16"/>
  <c r="F875" i="16"/>
  <c r="G875" i="16"/>
  <c r="H875" i="16"/>
  <c r="I875" i="16"/>
  <c r="J875" i="16"/>
  <c r="K875" i="16"/>
  <c r="L875" i="16"/>
  <c r="M875" i="16"/>
  <c r="N875" i="16"/>
  <c r="O875" i="16"/>
  <c r="P875" i="16"/>
  <c r="Q875" i="16"/>
  <c r="R875" i="16"/>
  <c r="S875" i="16"/>
  <c r="T875" i="16"/>
  <c r="A876" i="16"/>
  <c r="B876" i="16"/>
  <c r="C876" i="16"/>
  <c r="D876" i="16"/>
  <c r="E876" i="16"/>
  <c r="F876" i="16"/>
  <c r="G876" i="16"/>
  <c r="H876" i="16"/>
  <c r="I876" i="16"/>
  <c r="J876" i="16"/>
  <c r="K876" i="16"/>
  <c r="L876" i="16"/>
  <c r="M876" i="16"/>
  <c r="N876" i="16"/>
  <c r="O876" i="16"/>
  <c r="P876" i="16"/>
  <c r="Q876" i="16"/>
  <c r="R876" i="16"/>
  <c r="S876" i="16"/>
  <c r="T876" i="16"/>
  <c r="A877" i="16"/>
  <c r="B877" i="16"/>
  <c r="C877" i="16"/>
  <c r="D877" i="16"/>
  <c r="E877" i="16"/>
  <c r="F877" i="16"/>
  <c r="G877" i="16"/>
  <c r="H877" i="16"/>
  <c r="I877" i="16"/>
  <c r="J877" i="16"/>
  <c r="K877" i="16"/>
  <c r="L877" i="16"/>
  <c r="M877" i="16"/>
  <c r="N877" i="16"/>
  <c r="O877" i="16"/>
  <c r="P877" i="16"/>
  <c r="Q877" i="16"/>
  <c r="R877" i="16"/>
  <c r="S877" i="16"/>
  <c r="T877" i="16"/>
  <c r="A878" i="16"/>
  <c r="B878" i="16"/>
  <c r="C878" i="16"/>
  <c r="D878" i="16"/>
  <c r="E878" i="16"/>
  <c r="F878" i="16"/>
  <c r="G878" i="16"/>
  <c r="H878" i="16"/>
  <c r="I878" i="16"/>
  <c r="J878" i="16"/>
  <c r="K878" i="16"/>
  <c r="L878" i="16"/>
  <c r="M878" i="16"/>
  <c r="N878" i="16"/>
  <c r="O878" i="16"/>
  <c r="P878" i="16"/>
  <c r="Q878" i="16"/>
  <c r="R878" i="16"/>
  <c r="S878" i="16"/>
  <c r="T878" i="16"/>
  <c r="A879" i="16"/>
  <c r="B879" i="16"/>
  <c r="C879" i="16"/>
  <c r="D879" i="16"/>
  <c r="E879" i="16"/>
  <c r="F879" i="16"/>
  <c r="G879" i="16"/>
  <c r="H879" i="16"/>
  <c r="I879" i="16"/>
  <c r="J879" i="16"/>
  <c r="K879" i="16"/>
  <c r="L879" i="16"/>
  <c r="M879" i="16"/>
  <c r="N879" i="16"/>
  <c r="O879" i="16"/>
  <c r="P879" i="16"/>
  <c r="Q879" i="16"/>
  <c r="R879" i="16"/>
  <c r="S879" i="16"/>
  <c r="T879" i="16"/>
  <c r="A880" i="16"/>
  <c r="B880" i="16"/>
  <c r="C880" i="16"/>
  <c r="D880" i="16"/>
  <c r="E880" i="16"/>
  <c r="F880" i="16"/>
  <c r="G880" i="16"/>
  <c r="H880" i="16"/>
  <c r="I880" i="16"/>
  <c r="J880" i="16"/>
  <c r="K880" i="16"/>
  <c r="L880" i="16"/>
  <c r="M880" i="16"/>
  <c r="N880" i="16"/>
  <c r="O880" i="16"/>
  <c r="P880" i="16"/>
  <c r="Q880" i="16"/>
  <c r="R880" i="16"/>
  <c r="S880" i="16"/>
  <c r="T880" i="16"/>
  <c r="A881" i="16"/>
  <c r="B881" i="16"/>
  <c r="C881" i="16"/>
  <c r="D881" i="16"/>
  <c r="E881" i="16"/>
  <c r="F881" i="16"/>
  <c r="G881" i="16"/>
  <c r="H881" i="16"/>
  <c r="I881" i="16"/>
  <c r="J881" i="16"/>
  <c r="K881" i="16"/>
  <c r="L881" i="16"/>
  <c r="M881" i="16"/>
  <c r="N881" i="16"/>
  <c r="O881" i="16"/>
  <c r="P881" i="16"/>
  <c r="Q881" i="16"/>
  <c r="R881" i="16"/>
  <c r="S881" i="16"/>
  <c r="T881" i="16"/>
  <c r="A882" i="16"/>
  <c r="B882" i="16"/>
  <c r="C882" i="16"/>
  <c r="D882" i="16"/>
  <c r="E882" i="16"/>
  <c r="F882" i="16"/>
  <c r="G882" i="16"/>
  <c r="H882" i="16"/>
  <c r="I882" i="16"/>
  <c r="J882" i="16"/>
  <c r="K882" i="16"/>
  <c r="L882" i="16"/>
  <c r="M882" i="16"/>
  <c r="N882" i="16"/>
  <c r="O882" i="16"/>
  <c r="P882" i="16"/>
  <c r="Q882" i="16"/>
  <c r="R882" i="16"/>
  <c r="S882" i="16"/>
  <c r="T882" i="16"/>
  <c r="A883" i="16"/>
  <c r="B883" i="16"/>
  <c r="C883" i="16"/>
  <c r="D883" i="16"/>
  <c r="E883" i="16"/>
  <c r="F883" i="16"/>
  <c r="G883" i="16"/>
  <c r="H883" i="16"/>
  <c r="I883" i="16"/>
  <c r="J883" i="16"/>
  <c r="K883" i="16"/>
  <c r="L883" i="16"/>
  <c r="M883" i="16"/>
  <c r="N883" i="16"/>
  <c r="O883" i="16"/>
  <c r="P883" i="16"/>
  <c r="Q883" i="16"/>
  <c r="R883" i="16"/>
  <c r="S883" i="16"/>
  <c r="T883" i="16"/>
  <c r="A884" i="16"/>
  <c r="B884" i="16"/>
  <c r="C884" i="16"/>
  <c r="D884" i="16"/>
  <c r="E884" i="16"/>
  <c r="F884" i="16"/>
  <c r="G884" i="16"/>
  <c r="H884" i="16"/>
  <c r="I884" i="16"/>
  <c r="J884" i="16"/>
  <c r="K884" i="16"/>
  <c r="L884" i="16"/>
  <c r="M884" i="16"/>
  <c r="N884" i="16"/>
  <c r="O884" i="16"/>
  <c r="P884" i="16"/>
  <c r="Q884" i="16"/>
  <c r="R884" i="16"/>
  <c r="S884" i="16"/>
  <c r="T884" i="16"/>
  <c r="A885" i="16"/>
  <c r="B885" i="16"/>
  <c r="C885" i="16"/>
  <c r="D885" i="16"/>
  <c r="E885" i="16"/>
  <c r="F885" i="16"/>
  <c r="G885" i="16"/>
  <c r="H885" i="16"/>
  <c r="I885" i="16"/>
  <c r="J885" i="16"/>
  <c r="K885" i="16"/>
  <c r="L885" i="16"/>
  <c r="M885" i="16"/>
  <c r="N885" i="16"/>
  <c r="O885" i="16"/>
  <c r="P885" i="16"/>
  <c r="Q885" i="16"/>
  <c r="R885" i="16"/>
  <c r="S885" i="16"/>
  <c r="T885" i="16"/>
  <c r="A886" i="16"/>
  <c r="B886" i="16"/>
  <c r="C886" i="16"/>
  <c r="D886" i="16"/>
  <c r="E886" i="16"/>
  <c r="F886" i="16"/>
  <c r="G886" i="16"/>
  <c r="H886" i="16"/>
  <c r="I886" i="16"/>
  <c r="J886" i="16"/>
  <c r="K886" i="16"/>
  <c r="L886" i="16"/>
  <c r="M886" i="16"/>
  <c r="N886" i="16"/>
  <c r="O886" i="16"/>
  <c r="P886" i="16"/>
  <c r="Q886" i="16"/>
  <c r="R886" i="16"/>
  <c r="S886" i="16"/>
  <c r="T886" i="16"/>
  <c r="A887" i="16"/>
  <c r="B887" i="16"/>
  <c r="C887" i="16"/>
  <c r="D887" i="16"/>
  <c r="E887" i="16"/>
  <c r="F887" i="16"/>
  <c r="G887" i="16"/>
  <c r="H887" i="16"/>
  <c r="I887" i="16"/>
  <c r="J887" i="16"/>
  <c r="K887" i="16"/>
  <c r="L887" i="16"/>
  <c r="M887" i="16"/>
  <c r="N887" i="16"/>
  <c r="O887" i="16"/>
  <c r="P887" i="16"/>
  <c r="Q887" i="16"/>
  <c r="R887" i="16"/>
  <c r="S887" i="16"/>
  <c r="T887" i="16"/>
  <c r="A888" i="16"/>
  <c r="B888" i="16"/>
  <c r="C888" i="16"/>
  <c r="D888" i="16"/>
  <c r="E888" i="16"/>
  <c r="F888" i="16"/>
  <c r="G888" i="16"/>
  <c r="H888" i="16"/>
  <c r="I888" i="16"/>
  <c r="J888" i="16"/>
  <c r="K888" i="16"/>
  <c r="L888" i="16"/>
  <c r="M888" i="16"/>
  <c r="N888" i="16"/>
  <c r="O888" i="16"/>
  <c r="P888" i="16"/>
  <c r="Q888" i="16"/>
  <c r="R888" i="16"/>
  <c r="S888" i="16"/>
  <c r="T888" i="16"/>
  <c r="A889" i="16"/>
  <c r="B889" i="16"/>
  <c r="C889" i="16"/>
  <c r="D889" i="16"/>
  <c r="E889" i="16"/>
  <c r="F889" i="16"/>
  <c r="G889" i="16"/>
  <c r="H889" i="16"/>
  <c r="I889" i="16"/>
  <c r="J889" i="16"/>
  <c r="K889" i="16"/>
  <c r="L889" i="16"/>
  <c r="M889" i="16"/>
  <c r="N889" i="16"/>
  <c r="O889" i="16"/>
  <c r="P889" i="16"/>
  <c r="Q889" i="16"/>
  <c r="R889" i="16"/>
  <c r="S889" i="16"/>
  <c r="T889" i="16"/>
  <c r="A890" i="16"/>
  <c r="B890" i="16"/>
  <c r="C890" i="16"/>
  <c r="D890" i="16"/>
  <c r="E890" i="16"/>
  <c r="F890" i="16"/>
  <c r="G890" i="16"/>
  <c r="H890" i="16"/>
  <c r="I890" i="16"/>
  <c r="J890" i="16"/>
  <c r="K890" i="16"/>
  <c r="L890" i="16"/>
  <c r="M890" i="16"/>
  <c r="N890" i="16"/>
  <c r="O890" i="16"/>
  <c r="P890" i="16"/>
  <c r="Q890" i="16"/>
  <c r="R890" i="16"/>
  <c r="S890" i="16"/>
  <c r="T890" i="16"/>
  <c r="A891" i="16"/>
  <c r="B891" i="16"/>
  <c r="C891" i="16"/>
  <c r="D891" i="16"/>
  <c r="E891" i="16"/>
  <c r="F891" i="16"/>
  <c r="G891" i="16"/>
  <c r="H891" i="16"/>
  <c r="I891" i="16"/>
  <c r="J891" i="16"/>
  <c r="K891" i="16"/>
  <c r="L891" i="16"/>
  <c r="M891" i="16"/>
  <c r="N891" i="16"/>
  <c r="O891" i="16"/>
  <c r="P891" i="16"/>
  <c r="Q891" i="16"/>
  <c r="R891" i="16"/>
  <c r="S891" i="16"/>
  <c r="T891" i="16"/>
  <c r="A892" i="16"/>
  <c r="B892" i="16"/>
  <c r="C892" i="16"/>
  <c r="D892" i="16"/>
  <c r="E892" i="16"/>
  <c r="F892" i="16"/>
  <c r="G892" i="16"/>
  <c r="H892" i="16"/>
  <c r="I892" i="16"/>
  <c r="J892" i="16"/>
  <c r="K892" i="16"/>
  <c r="L892" i="16"/>
  <c r="M892" i="16"/>
  <c r="N892" i="16"/>
  <c r="O892" i="16"/>
  <c r="P892" i="16"/>
  <c r="Q892" i="16"/>
  <c r="R892" i="16"/>
  <c r="S892" i="16"/>
  <c r="T892" i="16"/>
  <c r="A893" i="16"/>
  <c r="B893" i="16"/>
  <c r="C893" i="16"/>
  <c r="D893" i="16"/>
  <c r="E893" i="16"/>
  <c r="F893" i="16"/>
  <c r="G893" i="16"/>
  <c r="H893" i="16"/>
  <c r="I893" i="16"/>
  <c r="J893" i="16"/>
  <c r="K893" i="16"/>
  <c r="L893" i="16"/>
  <c r="M893" i="16"/>
  <c r="N893" i="16"/>
  <c r="O893" i="16"/>
  <c r="P893" i="16"/>
  <c r="Q893" i="16"/>
  <c r="R893" i="16"/>
  <c r="S893" i="16"/>
  <c r="T893" i="16"/>
  <c r="A894" i="16"/>
  <c r="B894" i="16"/>
  <c r="C894" i="16"/>
  <c r="D894" i="16"/>
  <c r="E894" i="16"/>
  <c r="F894" i="16"/>
  <c r="G894" i="16"/>
  <c r="H894" i="16"/>
  <c r="I894" i="16"/>
  <c r="J894" i="16"/>
  <c r="K894" i="16"/>
  <c r="L894" i="16"/>
  <c r="M894" i="16"/>
  <c r="N894" i="16"/>
  <c r="O894" i="16"/>
  <c r="P894" i="16"/>
  <c r="Q894" i="16"/>
  <c r="R894" i="16"/>
  <c r="S894" i="16"/>
  <c r="T894" i="16"/>
  <c r="A895" i="16"/>
  <c r="B895" i="16"/>
  <c r="C895" i="16"/>
  <c r="D895" i="16"/>
  <c r="E895" i="16"/>
  <c r="F895" i="16"/>
  <c r="G895" i="16"/>
  <c r="H895" i="16"/>
  <c r="I895" i="16"/>
  <c r="J895" i="16"/>
  <c r="K895" i="16"/>
  <c r="L895" i="16"/>
  <c r="M895" i="16"/>
  <c r="N895" i="16"/>
  <c r="O895" i="16"/>
  <c r="P895" i="16"/>
  <c r="Q895" i="16"/>
  <c r="R895" i="16"/>
  <c r="S895" i="16"/>
  <c r="T895" i="16"/>
  <c r="A896" i="16"/>
  <c r="B896" i="16"/>
  <c r="C896" i="16"/>
  <c r="D896" i="16"/>
  <c r="E896" i="16"/>
  <c r="F896" i="16"/>
  <c r="G896" i="16"/>
  <c r="H896" i="16"/>
  <c r="I896" i="16"/>
  <c r="J896" i="16"/>
  <c r="K896" i="16"/>
  <c r="L896" i="16"/>
  <c r="M896" i="16"/>
  <c r="N896" i="16"/>
  <c r="O896" i="16"/>
  <c r="P896" i="16"/>
  <c r="Q896" i="16"/>
  <c r="R896" i="16"/>
  <c r="S896" i="16"/>
  <c r="T896" i="16"/>
  <c r="A897" i="16"/>
  <c r="B897" i="16"/>
  <c r="C897" i="16"/>
  <c r="D897" i="16"/>
  <c r="E897" i="16"/>
  <c r="F897" i="16"/>
  <c r="G897" i="16"/>
  <c r="H897" i="16"/>
  <c r="I897" i="16"/>
  <c r="J897" i="16"/>
  <c r="K897" i="16"/>
  <c r="L897" i="16"/>
  <c r="M897" i="16"/>
  <c r="N897" i="16"/>
  <c r="O897" i="16"/>
  <c r="P897" i="16"/>
  <c r="Q897" i="16"/>
  <c r="R897" i="16"/>
  <c r="S897" i="16"/>
  <c r="T897" i="16"/>
  <c r="A898" i="16"/>
  <c r="B898" i="16"/>
  <c r="C898" i="16"/>
  <c r="D898" i="16"/>
  <c r="E898" i="16"/>
  <c r="F898" i="16"/>
  <c r="G898" i="16"/>
  <c r="H898" i="16"/>
  <c r="I898" i="16"/>
  <c r="J898" i="16"/>
  <c r="K898" i="16"/>
  <c r="L898" i="16"/>
  <c r="M898" i="16"/>
  <c r="N898" i="16"/>
  <c r="O898" i="16"/>
  <c r="P898" i="16"/>
  <c r="Q898" i="16"/>
  <c r="R898" i="16"/>
  <c r="S898" i="16"/>
  <c r="T898" i="16"/>
  <c r="A899" i="16"/>
  <c r="B899" i="16"/>
  <c r="C899" i="16"/>
  <c r="D899" i="16"/>
  <c r="E899" i="16"/>
  <c r="F899" i="16"/>
  <c r="G899" i="16"/>
  <c r="H899" i="16"/>
  <c r="I899" i="16"/>
  <c r="J899" i="16"/>
  <c r="K899" i="16"/>
  <c r="L899" i="16"/>
  <c r="M899" i="16"/>
  <c r="N899" i="16"/>
  <c r="O899" i="16"/>
  <c r="P899" i="16"/>
  <c r="Q899" i="16"/>
  <c r="R899" i="16"/>
  <c r="S899" i="16"/>
  <c r="T899" i="16"/>
  <c r="A900" i="16"/>
  <c r="B900" i="16"/>
  <c r="C900" i="16"/>
  <c r="D900" i="16"/>
  <c r="E900" i="16"/>
  <c r="F900" i="16"/>
  <c r="G900" i="16"/>
  <c r="H900" i="16"/>
  <c r="I900" i="16"/>
  <c r="J900" i="16"/>
  <c r="K900" i="16"/>
  <c r="L900" i="16"/>
  <c r="M900" i="16"/>
  <c r="N900" i="16"/>
  <c r="O900" i="16"/>
  <c r="P900" i="16"/>
  <c r="Q900" i="16"/>
  <c r="R900" i="16"/>
  <c r="S900" i="16"/>
  <c r="T900" i="16"/>
  <c r="A901" i="16"/>
  <c r="B901" i="16"/>
  <c r="C901" i="16"/>
  <c r="D901" i="16"/>
  <c r="E901" i="16"/>
  <c r="F901" i="16"/>
  <c r="G901" i="16"/>
  <c r="H901" i="16"/>
  <c r="I901" i="16"/>
  <c r="J901" i="16"/>
  <c r="K901" i="16"/>
  <c r="L901" i="16"/>
  <c r="M901" i="16"/>
  <c r="N901" i="16"/>
  <c r="O901" i="16"/>
  <c r="P901" i="16"/>
  <c r="Q901" i="16"/>
  <c r="R901" i="16"/>
  <c r="S901" i="16"/>
  <c r="T901" i="16"/>
  <c r="A72" i="1"/>
  <c r="C72" i="1"/>
  <c r="G72" i="1"/>
  <c r="M72" i="1" a="1"/>
  <c r="M72" i="1"/>
  <c r="K70" i="16" s="1"/>
  <c r="N72" i="1" a="1"/>
  <c r="N72" i="1"/>
  <c r="L70" i="16" s="1"/>
  <c r="R72" i="1"/>
  <c r="S72" i="1" a="1"/>
  <c r="S72" i="1"/>
  <c r="D70" i="16" s="1"/>
  <c r="T72" i="1" a="1"/>
  <c r="T72" i="1"/>
  <c r="E70" i="16" s="1"/>
  <c r="U72" i="1"/>
  <c r="AI72" i="1"/>
  <c r="AJ72" i="1"/>
  <c r="AK72" i="1"/>
  <c r="AL72" i="1"/>
  <c r="AM72" i="1"/>
  <c r="AN72" i="1"/>
  <c r="AO72" i="1"/>
  <c r="AP72" i="1"/>
  <c r="AQ72" i="1"/>
  <c r="AY72" i="1"/>
  <c r="BB72" i="1"/>
  <c r="BC72" i="1" a="1"/>
  <c r="BC72" i="1"/>
  <c r="BD72" i="1" a="1"/>
  <c r="BD72" i="1"/>
  <c r="BE72" i="1"/>
  <c r="BF72" i="1"/>
  <c r="BR72" i="1"/>
  <c r="BS72" i="1"/>
  <c r="N67" i="1" a="1"/>
  <c r="N67" i="1"/>
  <c r="L65" i="16" s="1"/>
  <c r="N68" i="1" a="1"/>
  <c r="N68" i="1"/>
  <c r="L66" i="16" s="1"/>
  <c r="N55" i="1" a="1"/>
  <c r="N55" i="1"/>
  <c r="L53" i="16" s="1"/>
  <c r="N56" i="1" a="1"/>
  <c r="N56" i="1"/>
  <c r="L54" i="16" s="1"/>
  <c r="H60" i="1" a="1"/>
  <c r="H60" i="1" s="1"/>
  <c r="I58" i="16" s="1"/>
  <c r="H58" i="1" a="1"/>
  <c r="H58" i="1" s="1"/>
  <c r="I56" i="16" s="1"/>
  <c r="AY37" i="1"/>
  <c r="AY38" i="1"/>
  <c r="AY39" i="1"/>
  <c r="A5" i="16"/>
  <c r="B5" i="16"/>
  <c r="C5" i="16"/>
  <c r="F5" i="16"/>
  <c r="G5" i="16"/>
  <c r="H5" i="16"/>
  <c r="I5" i="16"/>
  <c r="J5" i="16"/>
  <c r="M5" i="16"/>
  <c r="N5" i="16"/>
  <c r="O5" i="16"/>
  <c r="P5" i="16"/>
  <c r="Q5" i="16"/>
  <c r="R5" i="16"/>
  <c r="S5" i="16"/>
  <c r="T5" i="16"/>
  <c r="A6" i="16"/>
  <c r="B6" i="16"/>
  <c r="C6" i="16"/>
  <c r="F6" i="16"/>
  <c r="G6" i="16"/>
  <c r="H6" i="16"/>
  <c r="I6" i="16"/>
  <c r="J6" i="16"/>
  <c r="K6" i="16"/>
  <c r="L6" i="16"/>
  <c r="M6" i="16"/>
  <c r="N6" i="16"/>
  <c r="O6" i="16"/>
  <c r="P6" i="16"/>
  <c r="Q6" i="16"/>
  <c r="S6" i="16"/>
  <c r="T6" i="16"/>
  <c r="U31" i="1"/>
  <c r="U7" i="1"/>
  <c r="U8" i="1"/>
  <c r="U9" i="1"/>
  <c r="U10" i="1"/>
  <c r="U11" i="1"/>
  <c r="U12" i="1"/>
  <c r="U13" i="1"/>
  <c r="U14" i="1"/>
  <c r="U15" i="1"/>
  <c r="U16" i="1"/>
  <c r="U17" i="1"/>
  <c r="U18" i="1"/>
  <c r="U19" i="1"/>
  <c r="U20" i="1"/>
  <c r="U21" i="1"/>
  <c r="U22" i="1"/>
  <c r="U23" i="1"/>
  <c r="U24" i="1"/>
  <c r="U25" i="1"/>
  <c r="U26" i="1"/>
  <c r="U27" i="1"/>
  <c r="U28" i="1"/>
  <c r="U29" i="1"/>
  <c r="U33" i="1"/>
  <c r="U35" i="1"/>
  <c r="U37" i="1"/>
  <c r="U38" i="1"/>
  <c r="U39" i="1"/>
  <c r="U40" i="1"/>
  <c r="U41" i="1"/>
  <c r="U42" i="1"/>
  <c r="U43" i="1"/>
  <c r="U45" i="1"/>
  <c r="U47" i="1"/>
  <c r="U50" i="1"/>
  <c r="U51" i="1"/>
  <c r="U52" i="1"/>
  <c r="U53" i="1"/>
  <c r="U54" i="1"/>
  <c r="U55" i="1"/>
  <c r="U58" i="1"/>
  <c r="U59" i="1"/>
  <c r="U60" i="1"/>
  <c r="U62" i="1"/>
  <c r="U63" i="1"/>
  <c r="U64" i="1"/>
  <c r="U65" i="1"/>
  <c r="U66" i="1"/>
  <c r="U67" i="1"/>
  <c r="U68" i="1"/>
  <c r="U69" i="1"/>
  <c r="U70" i="1"/>
  <c r="U73" i="1"/>
  <c r="U74" i="1"/>
  <c r="U75" i="1"/>
  <c r="U76" i="1"/>
  <c r="U77" i="1"/>
  <c r="U78" i="1"/>
  <c r="U79" i="1"/>
  <c r="U80" i="1"/>
  <c r="U81" i="1"/>
  <c r="U82" i="1"/>
  <c r="U83" i="1"/>
  <c r="U84" i="1"/>
  <c r="U85" i="1"/>
  <c r="U86" i="1"/>
  <c r="U87" i="1"/>
  <c r="U88" i="1"/>
  <c r="U89" i="1"/>
  <c r="U90" i="1"/>
  <c r="U91" i="1"/>
  <c r="U92" i="1"/>
  <c r="U93" i="1"/>
  <c r="U94" i="1"/>
  <c r="U95" i="1"/>
  <c r="U96" i="1"/>
  <c r="U97" i="1"/>
  <c r="U98" i="1"/>
  <c r="U99" i="1"/>
  <c r="U100" i="1"/>
  <c r="U102" i="1"/>
  <c r="U103" i="1"/>
  <c r="U104" i="1"/>
  <c r="U105" i="1"/>
  <c r="U106" i="1"/>
  <c r="U107" i="1"/>
  <c r="U109" i="1"/>
  <c r="U110" i="1"/>
  <c r="U111" i="1"/>
  <c r="U112" i="1"/>
  <c r="U113" i="1"/>
  <c r="U114" i="1"/>
  <c r="U115" i="1"/>
  <c r="U116" i="1"/>
  <c r="U117" i="1"/>
  <c r="U118" i="1"/>
  <c r="U119" i="1"/>
  <c r="U120" i="1"/>
  <c r="U121" i="1"/>
  <c r="U123" i="1"/>
  <c r="U124" i="1"/>
  <c r="U125" i="1"/>
  <c r="U126" i="1"/>
  <c r="U127" i="1"/>
  <c r="U128" i="1"/>
  <c r="U129" i="1"/>
  <c r="U130" i="1"/>
  <c r="U131" i="1"/>
  <c r="U132" i="1"/>
  <c r="U133" i="1"/>
  <c r="U134" i="1"/>
  <c r="U135" i="1"/>
  <c r="U136" i="1"/>
  <c r="U137" i="1"/>
  <c r="U138" i="1"/>
  <c r="U139" i="1"/>
  <c r="U140" i="1"/>
  <c r="U141" i="1"/>
  <c r="U142" i="1"/>
  <c r="U143" i="1"/>
  <c r="U144" i="1"/>
  <c r="U145" i="1"/>
  <c r="U146" i="1"/>
  <c r="U147" i="1"/>
  <c r="U148" i="1"/>
  <c r="U149" i="1"/>
  <c r="U150" i="1"/>
  <c r="U151" i="1"/>
  <c r="U152" i="1"/>
  <c r="U153" i="1"/>
  <c r="U154" i="1"/>
  <c r="U155" i="1"/>
  <c r="U156" i="1"/>
  <c r="U157" i="1"/>
  <c r="U158" i="1"/>
  <c r="U159" i="1"/>
  <c r="U160" i="1"/>
  <c r="U161" i="1"/>
  <c r="U162" i="1"/>
  <c r="U163" i="1"/>
  <c r="U164" i="1"/>
  <c r="U165" i="1"/>
  <c r="U166" i="1"/>
  <c r="U167" i="1"/>
  <c r="U168" i="1"/>
  <c r="U169" i="1"/>
  <c r="U170" i="1"/>
  <c r="U171" i="1"/>
  <c r="U172" i="1"/>
  <c r="U173" i="1"/>
  <c r="U174" i="1"/>
  <c r="U175" i="1"/>
  <c r="U176" i="1"/>
  <c r="U177" i="1"/>
  <c r="U178" i="1"/>
  <c r="U179" i="1"/>
  <c r="U180" i="1"/>
  <c r="U181" i="1"/>
  <c r="U182" i="1"/>
  <c r="U183" i="1"/>
  <c r="U184" i="1"/>
  <c r="U185" i="1"/>
  <c r="U186" i="1"/>
  <c r="U187" i="1"/>
  <c r="U188" i="1"/>
  <c r="U189" i="1"/>
  <c r="U190" i="1"/>
  <c r="U191" i="1"/>
  <c r="U192" i="1"/>
  <c r="U193" i="1"/>
  <c r="U194" i="1"/>
  <c r="U195" i="1"/>
  <c r="U196" i="1"/>
  <c r="U197" i="1"/>
  <c r="U198" i="1"/>
  <c r="U199" i="1"/>
  <c r="U200" i="1"/>
  <c r="U201" i="1"/>
  <c r="U202" i="1"/>
  <c r="U203" i="1"/>
  <c r="U204" i="1"/>
  <c r="U205" i="1"/>
  <c r="U206" i="1"/>
  <c r="U207" i="1"/>
  <c r="U208" i="1"/>
  <c r="U209" i="1"/>
  <c r="U210" i="1"/>
  <c r="U211" i="1"/>
  <c r="U212" i="1"/>
  <c r="U213" i="1"/>
  <c r="U214" i="1"/>
  <c r="U215" i="1"/>
  <c r="U216" i="1"/>
  <c r="U217" i="1"/>
  <c r="U218" i="1"/>
  <c r="U219" i="1"/>
  <c r="U220" i="1"/>
  <c r="U221" i="1"/>
  <c r="U222" i="1"/>
  <c r="U223" i="1"/>
  <c r="U224" i="1"/>
  <c r="U225" i="1"/>
  <c r="U226" i="1"/>
  <c r="U227" i="1"/>
  <c r="U228" i="1"/>
  <c r="U229" i="1"/>
  <c r="U230" i="1"/>
  <c r="U231" i="1"/>
  <c r="U232" i="1"/>
  <c r="U233" i="1"/>
  <c r="U234" i="1"/>
  <c r="U235" i="1"/>
  <c r="U236" i="1"/>
  <c r="U237" i="1"/>
  <c r="U238" i="1"/>
  <c r="U239" i="1"/>
  <c r="U240" i="1"/>
  <c r="U241" i="1"/>
  <c r="U242" i="1"/>
  <c r="U243" i="1"/>
  <c r="U244" i="1"/>
  <c r="U245" i="1"/>
  <c r="U246" i="1"/>
  <c r="U247" i="1"/>
  <c r="U248" i="1"/>
  <c r="U249" i="1"/>
  <c r="U250" i="1"/>
  <c r="U251" i="1"/>
  <c r="U252" i="1"/>
  <c r="U253" i="1"/>
  <c r="U254" i="1"/>
  <c r="U255" i="1"/>
  <c r="U256" i="1"/>
  <c r="U257" i="1"/>
  <c r="U258" i="1"/>
  <c r="U259" i="1"/>
  <c r="U260" i="1"/>
  <c r="U261" i="1"/>
  <c r="U262" i="1"/>
  <c r="U263" i="1"/>
  <c r="U264" i="1"/>
  <c r="U265" i="1"/>
  <c r="U266" i="1"/>
  <c r="U267" i="1"/>
  <c r="U268" i="1"/>
  <c r="U269" i="1"/>
  <c r="U270" i="1"/>
  <c r="U271" i="1"/>
  <c r="U272" i="1"/>
  <c r="U273" i="1"/>
  <c r="U274" i="1"/>
  <c r="U275" i="1"/>
  <c r="U276" i="1"/>
  <c r="U277" i="1"/>
  <c r="U278" i="1"/>
  <c r="U279" i="1"/>
  <c r="U280" i="1"/>
  <c r="U281" i="1"/>
  <c r="U282" i="1"/>
  <c r="U283" i="1"/>
  <c r="U284" i="1"/>
  <c r="U285" i="1"/>
  <c r="U286" i="1"/>
  <c r="U287" i="1"/>
  <c r="U288" i="1"/>
  <c r="U289" i="1"/>
  <c r="U290" i="1"/>
  <c r="U291" i="1"/>
  <c r="U292" i="1"/>
  <c r="U293" i="1"/>
  <c r="U294" i="1"/>
  <c r="U295" i="1"/>
  <c r="U296" i="1"/>
  <c r="U297" i="1"/>
  <c r="U298" i="1"/>
  <c r="U299" i="1"/>
  <c r="U300" i="1"/>
  <c r="U301" i="1"/>
  <c r="U302" i="1"/>
  <c r="U303" i="1"/>
  <c r="U304" i="1"/>
  <c r="U305" i="1"/>
  <c r="U306" i="1"/>
  <c r="U307" i="1"/>
  <c r="U308" i="1"/>
  <c r="U309" i="1"/>
  <c r="U310" i="1"/>
  <c r="U311" i="1"/>
  <c r="U312" i="1"/>
  <c r="U313" i="1"/>
  <c r="U314" i="1"/>
  <c r="U315" i="1"/>
  <c r="U316" i="1"/>
  <c r="U317" i="1"/>
  <c r="U318" i="1"/>
  <c r="U319" i="1"/>
  <c r="U320" i="1"/>
  <c r="U321" i="1"/>
  <c r="U322" i="1"/>
  <c r="U323" i="1"/>
  <c r="U324" i="1"/>
  <c r="U325" i="1"/>
  <c r="U326" i="1"/>
  <c r="U327" i="1"/>
  <c r="U328" i="1"/>
  <c r="U329" i="1"/>
  <c r="U330" i="1"/>
  <c r="U331" i="1"/>
  <c r="U332" i="1"/>
  <c r="U333" i="1"/>
  <c r="U334" i="1"/>
  <c r="U335" i="1"/>
  <c r="U336" i="1"/>
  <c r="U337" i="1"/>
  <c r="U338" i="1"/>
  <c r="U339" i="1"/>
  <c r="U340" i="1"/>
  <c r="U341" i="1"/>
  <c r="U342" i="1"/>
  <c r="U343" i="1"/>
  <c r="U344" i="1"/>
  <c r="U345" i="1"/>
  <c r="U346" i="1"/>
  <c r="U347" i="1"/>
  <c r="U348" i="1"/>
  <c r="U349" i="1"/>
  <c r="U350" i="1"/>
  <c r="U351" i="1"/>
  <c r="U352" i="1"/>
  <c r="U353" i="1"/>
  <c r="U354" i="1"/>
  <c r="U355" i="1"/>
  <c r="U356" i="1"/>
  <c r="U357" i="1"/>
  <c r="U358" i="1"/>
  <c r="U359" i="1"/>
  <c r="U360" i="1"/>
  <c r="U361" i="1"/>
  <c r="U362" i="1"/>
  <c r="U363" i="1"/>
  <c r="U364" i="1"/>
  <c r="U365" i="1"/>
  <c r="U366" i="1"/>
  <c r="U367" i="1"/>
  <c r="U368" i="1"/>
  <c r="U369" i="1"/>
  <c r="U370" i="1"/>
  <c r="U371" i="1"/>
  <c r="U372" i="1"/>
  <c r="U373" i="1"/>
  <c r="U374" i="1"/>
  <c r="U375" i="1"/>
  <c r="U376" i="1"/>
  <c r="U377" i="1"/>
  <c r="U378" i="1"/>
  <c r="U379" i="1"/>
  <c r="U380" i="1"/>
  <c r="U381" i="1"/>
  <c r="U382" i="1"/>
  <c r="U383" i="1"/>
  <c r="U384" i="1"/>
  <c r="U385" i="1"/>
  <c r="U386" i="1"/>
  <c r="U387" i="1"/>
  <c r="U388" i="1"/>
  <c r="U389" i="1"/>
  <c r="U390" i="1"/>
  <c r="U391" i="1"/>
  <c r="U392" i="1"/>
  <c r="U393" i="1"/>
  <c r="U394" i="1"/>
  <c r="U395" i="1"/>
  <c r="U396" i="1"/>
  <c r="U397" i="1"/>
  <c r="U398" i="1"/>
  <c r="U399" i="1"/>
  <c r="U400" i="1"/>
  <c r="U401" i="1"/>
  <c r="U402" i="1"/>
  <c r="U403" i="1"/>
  <c r="U404" i="1"/>
  <c r="U405" i="1"/>
  <c r="U406" i="1"/>
  <c r="U407" i="1"/>
  <c r="U408" i="1"/>
  <c r="U409" i="1"/>
  <c r="U410" i="1"/>
  <c r="U411" i="1"/>
  <c r="U412" i="1"/>
  <c r="U413" i="1"/>
  <c r="U414" i="1"/>
  <c r="U415" i="1"/>
  <c r="U416" i="1"/>
  <c r="U417" i="1"/>
  <c r="U418" i="1"/>
  <c r="U419" i="1"/>
  <c r="U420" i="1"/>
  <c r="U421" i="1"/>
  <c r="U422" i="1"/>
  <c r="U423" i="1"/>
  <c r="U424" i="1"/>
  <c r="U425" i="1"/>
  <c r="U426" i="1"/>
  <c r="U427" i="1"/>
  <c r="U428" i="1"/>
  <c r="U429" i="1"/>
  <c r="U430" i="1"/>
  <c r="U431" i="1"/>
  <c r="U432" i="1"/>
  <c r="U433" i="1"/>
  <c r="U434" i="1"/>
  <c r="U435" i="1"/>
  <c r="U436" i="1"/>
  <c r="U437" i="1"/>
  <c r="U438" i="1"/>
  <c r="U439" i="1"/>
  <c r="U440" i="1"/>
  <c r="U441" i="1"/>
  <c r="U442" i="1"/>
  <c r="U443" i="1"/>
  <c r="U444" i="1"/>
  <c r="U445" i="1"/>
  <c r="U446" i="1"/>
  <c r="U447" i="1"/>
  <c r="U448" i="1"/>
  <c r="U449" i="1"/>
  <c r="U450" i="1"/>
  <c r="U451" i="1"/>
  <c r="U452" i="1"/>
  <c r="U453" i="1"/>
  <c r="U454" i="1"/>
  <c r="U455" i="1"/>
  <c r="U456" i="1"/>
  <c r="U457" i="1"/>
  <c r="U458" i="1"/>
  <c r="U459" i="1"/>
  <c r="U460" i="1"/>
  <c r="U461" i="1"/>
  <c r="U462" i="1"/>
  <c r="U463" i="1"/>
  <c r="U464" i="1"/>
  <c r="U465" i="1"/>
  <c r="U466" i="1"/>
  <c r="U467" i="1"/>
  <c r="U468" i="1"/>
  <c r="U469" i="1"/>
  <c r="U470" i="1"/>
  <c r="U471" i="1"/>
  <c r="U472" i="1"/>
  <c r="U473" i="1"/>
  <c r="U474" i="1"/>
  <c r="U475" i="1"/>
  <c r="U476" i="1"/>
  <c r="U477" i="1"/>
  <c r="U478" i="1"/>
  <c r="U479" i="1"/>
  <c r="U480" i="1"/>
  <c r="U481" i="1"/>
  <c r="U482" i="1"/>
  <c r="U483" i="1"/>
  <c r="U484" i="1"/>
  <c r="U485" i="1"/>
  <c r="U486" i="1"/>
  <c r="U487" i="1"/>
  <c r="U488" i="1"/>
  <c r="U489" i="1"/>
  <c r="U490" i="1"/>
  <c r="U491" i="1"/>
  <c r="U492" i="1"/>
  <c r="U493" i="1"/>
  <c r="U494" i="1"/>
  <c r="U495" i="1"/>
  <c r="U496" i="1"/>
  <c r="U497" i="1"/>
  <c r="U498" i="1"/>
  <c r="U499" i="1"/>
  <c r="U500" i="1"/>
  <c r="U501" i="1"/>
  <c r="U502" i="1"/>
  <c r="U503" i="1"/>
  <c r="U504" i="1"/>
  <c r="U505" i="1"/>
  <c r="U506" i="1"/>
  <c r="U507" i="1"/>
  <c r="U508" i="1"/>
  <c r="U509" i="1"/>
  <c r="U510" i="1"/>
  <c r="U511" i="1"/>
  <c r="U512" i="1"/>
  <c r="U513" i="1"/>
  <c r="U514" i="1"/>
  <c r="U515" i="1"/>
  <c r="U516" i="1"/>
  <c r="U517" i="1"/>
  <c r="U518" i="1"/>
  <c r="U519" i="1"/>
  <c r="U520" i="1"/>
  <c r="U521" i="1"/>
  <c r="U522" i="1"/>
  <c r="U523" i="1"/>
  <c r="U524" i="1"/>
  <c r="U525" i="1"/>
  <c r="U526" i="1"/>
  <c r="U527" i="1"/>
  <c r="U528" i="1"/>
  <c r="U529" i="1"/>
  <c r="U530" i="1"/>
  <c r="U531" i="1"/>
  <c r="U532" i="1"/>
  <c r="U533" i="1"/>
  <c r="U534" i="1"/>
  <c r="U535" i="1"/>
  <c r="U536" i="1"/>
  <c r="U537" i="1"/>
  <c r="U538" i="1"/>
  <c r="U539" i="1"/>
  <c r="U540" i="1"/>
  <c r="U541" i="1"/>
  <c r="U542" i="1"/>
  <c r="U543" i="1"/>
  <c r="U544" i="1"/>
  <c r="U545" i="1"/>
  <c r="U546" i="1"/>
  <c r="U547" i="1"/>
  <c r="U548" i="1"/>
  <c r="U549" i="1"/>
  <c r="U550" i="1"/>
  <c r="U551" i="1"/>
  <c r="U552" i="1"/>
  <c r="U553" i="1"/>
  <c r="U554" i="1"/>
  <c r="U555" i="1"/>
  <c r="U556" i="1"/>
  <c r="U557" i="1"/>
  <c r="U558" i="1"/>
  <c r="U559" i="1"/>
  <c r="U560" i="1"/>
  <c r="U561" i="1"/>
  <c r="U562" i="1"/>
  <c r="U563" i="1"/>
  <c r="U564" i="1"/>
  <c r="U565" i="1"/>
  <c r="U566" i="1"/>
  <c r="U567" i="1"/>
  <c r="U568" i="1"/>
  <c r="U569" i="1"/>
  <c r="U570" i="1"/>
  <c r="U571" i="1"/>
  <c r="U572" i="1"/>
  <c r="U573" i="1"/>
  <c r="U574" i="1"/>
  <c r="U575" i="1"/>
  <c r="U576" i="1"/>
  <c r="U577" i="1"/>
  <c r="U578" i="1"/>
  <c r="U579" i="1"/>
  <c r="U580" i="1"/>
  <c r="U581" i="1"/>
  <c r="U582" i="1"/>
  <c r="U583" i="1"/>
  <c r="U584" i="1"/>
  <c r="U585" i="1"/>
  <c r="U586" i="1"/>
  <c r="U587" i="1"/>
  <c r="U588" i="1"/>
  <c r="U589" i="1"/>
  <c r="U590" i="1"/>
  <c r="U591" i="1"/>
  <c r="U592" i="1"/>
  <c r="U593" i="1"/>
  <c r="U594" i="1"/>
  <c r="U595" i="1"/>
  <c r="U596" i="1"/>
  <c r="U597" i="1"/>
  <c r="U598" i="1"/>
  <c r="U599" i="1"/>
  <c r="U600" i="1"/>
  <c r="U601" i="1"/>
  <c r="U602" i="1"/>
  <c r="U603" i="1"/>
  <c r="U604" i="1"/>
  <c r="U605" i="1"/>
  <c r="U606" i="1"/>
  <c r="U607" i="1"/>
  <c r="U608" i="1"/>
  <c r="U609" i="1"/>
  <c r="U610" i="1"/>
  <c r="U611" i="1"/>
  <c r="U612" i="1"/>
  <c r="U613" i="1"/>
  <c r="U614" i="1"/>
  <c r="U615" i="1"/>
  <c r="U616" i="1"/>
  <c r="U617" i="1"/>
  <c r="U618" i="1"/>
  <c r="U619" i="1"/>
  <c r="U620" i="1"/>
  <c r="U621" i="1"/>
  <c r="U622" i="1"/>
  <c r="U623" i="1"/>
  <c r="U624" i="1"/>
  <c r="U625" i="1"/>
  <c r="U626" i="1"/>
  <c r="U627" i="1"/>
  <c r="U628" i="1"/>
  <c r="U629" i="1"/>
  <c r="U630" i="1"/>
  <c r="U631" i="1"/>
  <c r="U632" i="1"/>
  <c r="U633" i="1"/>
  <c r="U634" i="1"/>
  <c r="U635" i="1"/>
  <c r="U636" i="1"/>
  <c r="U637" i="1"/>
  <c r="U638" i="1"/>
  <c r="U639" i="1"/>
  <c r="U640" i="1"/>
  <c r="U641" i="1"/>
  <c r="U642" i="1"/>
  <c r="U643" i="1"/>
  <c r="U644" i="1"/>
  <c r="U645" i="1"/>
  <c r="U646" i="1"/>
  <c r="U647" i="1"/>
  <c r="U648" i="1"/>
  <c r="U649" i="1"/>
  <c r="U650" i="1"/>
  <c r="U651" i="1"/>
  <c r="U652" i="1"/>
  <c r="U653" i="1"/>
  <c r="U654" i="1"/>
  <c r="U655" i="1"/>
  <c r="U656" i="1"/>
  <c r="U657" i="1"/>
  <c r="U658" i="1"/>
  <c r="U659" i="1"/>
  <c r="U660" i="1"/>
  <c r="U661" i="1"/>
  <c r="U662" i="1"/>
  <c r="U663" i="1"/>
  <c r="U664" i="1"/>
  <c r="U665" i="1"/>
  <c r="U666" i="1"/>
  <c r="U667" i="1"/>
  <c r="U668" i="1"/>
  <c r="U669" i="1"/>
  <c r="U670" i="1"/>
  <c r="U671" i="1"/>
  <c r="U672" i="1"/>
  <c r="U673" i="1"/>
  <c r="U674" i="1"/>
  <c r="U675" i="1"/>
  <c r="U676" i="1"/>
  <c r="U677" i="1"/>
  <c r="U678" i="1"/>
  <c r="U679" i="1"/>
  <c r="U680" i="1"/>
  <c r="U681" i="1"/>
  <c r="U682" i="1"/>
  <c r="U683" i="1"/>
  <c r="U684" i="1"/>
  <c r="U685" i="1"/>
  <c r="U686" i="1"/>
  <c r="U687" i="1"/>
  <c r="U688" i="1"/>
  <c r="U689" i="1"/>
  <c r="U690" i="1"/>
  <c r="U691" i="1"/>
  <c r="U692" i="1"/>
  <c r="U693" i="1"/>
  <c r="U694" i="1"/>
  <c r="U695" i="1"/>
  <c r="U696" i="1"/>
  <c r="U697" i="1"/>
  <c r="U698" i="1"/>
  <c r="U699" i="1"/>
  <c r="U700" i="1"/>
  <c r="U701" i="1"/>
  <c r="U702" i="1"/>
  <c r="U703" i="1"/>
  <c r="U704" i="1"/>
  <c r="U705" i="1"/>
  <c r="U706" i="1"/>
  <c r="U707" i="1"/>
  <c r="U708" i="1"/>
  <c r="U709" i="1"/>
  <c r="U710" i="1"/>
  <c r="U711" i="1"/>
  <c r="U712" i="1"/>
  <c r="U713" i="1"/>
  <c r="U714" i="1"/>
  <c r="U715" i="1"/>
  <c r="U716" i="1"/>
  <c r="U717" i="1"/>
  <c r="U718" i="1"/>
  <c r="U719" i="1"/>
  <c r="U720" i="1"/>
  <c r="U721" i="1"/>
  <c r="U722" i="1"/>
  <c r="U723" i="1"/>
  <c r="U724" i="1"/>
  <c r="U725" i="1"/>
  <c r="U726" i="1"/>
  <c r="U727" i="1"/>
  <c r="U728" i="1"/>
  <c r="U729" i="1"/>
  <c r="U730" i="1"/>
  <c r="U731" i="1"/>
  <c r="U732" i="1"/>
  <c r="U733" i="1"/>
  <c r="U734" i="1"/>
  <c r="U735" i="1"/>
  <c r="U736" i="1"/>
  <c r="U737" i="1"/>
  <c r="U738" i="1"/>
  <c r="U739" i="1"/>
  <c r="U740" i="1"/>
  <c r="U741" i="1"/>
  <c r="U742" i="1"/>
  <c r="U743" i="1"/>
  <c r="U744" i="1"/>
  <c r="U745" i="1"/>
  <c r="U746" i="1"/>
  <c r="U747" i="1"/>
  <c r="U748" i="1"/>
  <c r="U749" i="1"/>
  <c r="U750" i="1"/>
  <c r="U751" i="1"/>
  <c r="U752" i="1"/>
  <c r="U753" i="1"/>
  <c r="U754" i="1"/>
  <c r="U755" i="1"/>
  <c r="U756" i="1"/>
  <c r="U757" i="1"/>
  <c r="U758" i="1"/>
  <c r="U759" i="1"/>
  <c r="U760" i="1"/>
  <c r="U761" i="1"/>
  <c r="U762" i="1"/>
  <c r="U763" i="1"/>
  <c r="U764" i="1"/>
  <c r="U765" i="1"/>
  <c r="U766" i="1"/>
  <c r="U767" i="1"/>
  <c r="U768" i="1"/>
  <c r="U769" i="1"/>
  <c r="U770" i="1"/>
  <c r="U771" i="1"/>
  <c r="U772" i="1"/>
  <c r="U773" i="1"/>
  <c r="U774" i="1"/>
  <c r="U775" i="1"/>
  <c r="U776" i="1"/>
  <c r="U777" i="1"/>
  <c r="U778" i="1"/>
  <c r="U779" i="1"/>
  <c r="U6" i="1"/>
  <c r="AY7" i="1"/>
  <c r="AY8" i="1"/>
  <c r="AY9" i="1"/>
  <c r="AY10" i="1"/>
  <c r="AY11" i="1"/>
  <c r="AY12" i="1"/>
  <c r="AY13" i="1"/>
  <c r="AY14" i="1"/>
  <c r="AY15" i="1"/>
  <c r="AY16" i="1"/>
  <c r="AY17" i="1"/>
  <c r="AY18" i="1"/>
  <c r="AY19" i="1"/>
  <c r="AY20" i="1"/>
  <c r="AY21" i="1"/>
  <c r="AY22" i="1"/>
  <c r="AY23" i="1"/>
  <c r="AY24" i="1"/>
  <c r="AY25" i="1"/>
  <c r="AY26" i="1"/>
  <c r="AY27" i="1"/>
  <c r="AY28" i="1"/>
  <c r="AY29" i="1"/>
  <c r="AY30" i="1"/>
  <c r="AY31" i="1"/>
  <c r="AY32" i="1"/>
  <c r="AY33" i="1"/>
  <c r="AY34" i="1"/>
  <c r="AY35" i="1"/>
  <c r="AY36" i="1"/>
  <c r="AY40" i="1"/>
  <c r="AY41" i="1"/>
  <c r="AY42" i="1"/>
  <c r="AY43" i="1"/>
  <c r="AY44" i="1"/>
  <c r="AY45" i="1"/>
  <c r="AY46" i="1"/>
  <c r="AY47" i="1"/>
  <c r="AY48" i="1"/>
  <c r="AY49" i="1"/>
  <c r="AY50" i="1"/>
  <c r="AY51" i="1"/>
  <c r="AY52" i="1"/>
  <c r="AY53" i="1"/>
  <c r="AY54" i="1"/>
  <c r="AY55" i="1"/>
  <c r="AY56" i="1"/>
  <c r="AY57" i="1"/>
  <c r="AY58" i="1"/>
  <c r="AY59" i="1"/>
  <c r="AY60" i="1"/>
  <c r="AY61" i="1"/>
  <c r="AY62" i="1"/>
  <c r="AY63" i="1"/>
  <c r="AY64" i="1"/>
  <c r="AY65" i="1"/>
  <c r="AY66" i="1"/>
  <c r="AY67" i="1"/>
  <c r="AY68" i="1"/>
  <c r="AY69" i="1"/>
  <c r="AY70" i="1"/>
  <c r="AY71" i="1"/>
  <c r="AY73" i="1"/>
  <c r="AY74" i="1"/>
  <c r="AY75" i="1"/>
  <c r="AY76" i="1"/>
  <c r="AY77" i="1"/>
  <c r="AY78" i="1"/>
  <c r="AY79" i="1"/>
  <c r="AY80" i="1"/>
  <c r="AY81" i="1"/>
  <c r="AY82" i="1"/>
  <c r="AY83" i="1"/>
  <c r="AY84" i="1"/>
  <c r="AY85" i="1"/>
  <c r="AY86" i="1"/>
  <c r="AY87" i="1"/>
  <c r="AY88" i="1"/>
  <c r="AY89" i="1"/>
  <c r="AY90" i="1"/>
  <c r="AY91" i="1"/>
  <c r="AY92" i="1"/>
  <c r="AY93" i="1"/>
  <c r="AY94" i="1"/>
  <c r="AY95" i="1"/>
  <c r="AY96" i="1"/>
  <c r="AY97" i="1"/>
  <c r="AY98" i="1"/>
  <c r="AY99" i="1"/>
  <c r="AY100" i="1"/>
  <c r="AY102" i="1"/>
  <c r="AY103" i="1"/>
  <c r="AY104" i="1"/>
  <c r="AY105" i="1"/>
  <c r="AY106" i="1"/>
  <c r="AY107" i="1"/>
  <c r="AY109" i="1"/>
  <c r="AY110" i="1"/>
  <c r="AY111" i="1"/>
  <c r="AY112" i="1"/>
  <c r="AY113" i="1"/>
  <c r="AY114" i="1"/>
  <c r="AY115" i="1"/>
  <c r="AY116" i="1"/>
  <c r="AY117" i="1"/>
  <c r="AY118" i="1"/>
  <c r="AY119" i="1"/>
  <c r="AY120" i="1"/>
  <c r="AY121" i="1"/>
  <c r="AY122" i="1"/>
  <c r="AY123" i="1"/>
  <c r="AY124" i="1"/>
  <c r="AY125" i="1"/>
  <c r="AY126" i="1"/>
  <c r="AY127" i="1"/>
  <c r="AY128" i="1"/>
  <c r="AY129" i="1"/>
  <c r="AY130" i="1"/>
  <c r="AY131" i="1"/>
  <c r="AY132" i="1"/>
  <c r="AY133" i="1"/>
  <c r="AY134" i="1"/>
  <c r="AY135" i="1"/>
  <c r="AY136" i="1"/>
  <c r="AY137" i="1"/>
  <c r="AY138" i="1"/>
  <c r="AY139" i="1"/>
  <c r="AY140" i="1"/>
  <c r="AY141" i="1"/>
  <c r="AY142" i="1"/>
  <c r="AY143" i="1"/>
  <c r="AY144" i="1"/>
  <c r="AY145" i="1"/>
  <c r="AY146" i="1"/>
  <c r="AY147" i="1"/>
  <c r="AY148" i="1"/>
  <c r="AY149" i="1"/>
  <c r="AY150" i="1"/>
  <c r="AY151" i="1"/>
  <c r="AY152" i="1"/>
  <c r="AY153" i="1"/>
  <c r="AY154" i="1"/>
  <c r="AY155" i="1"/>
  <c r="AY156" i="1"/>
  <c r="AY157" i="1"/>
  <c r="AY158" i="1"/>
  <c r="AY159" i="1"/>
  <c r="AY160" i="1"/>
  <c r="AY161" i="1"/>
  <c r="AY162" i="1"/>
  <c r="AY163" i="1"/>
  <c r="AY164" i="1"/>
  <c r="AY165" i="1"/>
  <c r="AY166" i="1"/>
  <c r="AY167" i="1"/>
  <c r="AY168" i="1"/>
  <c r="AY169" i="1"/>
  <c r="AY170" i="1"/>
  <c r="AY171" i="1"/>
  <c r="AY172" i="1"/>
  <c r="AY173" i="1"/>
  <c r="AY174" i="1"/>
  <c r="AY175" i="1"/>
  <c r="AY176" i="1"/>
  <c r="AY177" i="1"/>
  <c r="AY178" i="1"/>
  <c r="AY179" i="1"/>
  <c r="AY180" i="1"/>
  <c r="AY181" i="1"/>
  <c r="AY182" i="1"/>
  <c r="AY183" i="1"/>
  <c r="AY184" i="1"/>
  <c r="AY185" i="1"/>
  <c r="AY186" i="1"/>
  <c r="AY187" i="1"/>
  <c r="AY188" i="1"/>
  <c r="AY189" i="1"/>
  <c r="AY190" i="1"/>
  <c r="AY191" i="1"/>
  <c r="AY192" i="1"/>
  <c r="AY193" i="1"/>
  <c r="AY194" i="1"/>
  <c r="AY195" i="1"/>
  <c r="AY196" i="1"/>
  <c r="AY197" i="1"/>
  <c r="AY198" i="1"/>
  <c r="AY199" i="1"/>
  <c r="AY200" i="1"/>
  <c r="AY201" i="1"/>
  <c r="AY202" i="1"/>
  <c r="AY203" i="1"/>
  <c r="AY204" i="1"/>
  <c r="AY205" i="1"/>
  <c r="AY206" i="1"/>
  <c r="AY207" i="1"/>
  <c r="AY208" i="1"/>
  <c r="AY209" i="1"/>
  <c r="AY210" i="1"/>
  <c r="AY211" i="1"/>
  <c r="AY212" i="1"/>
  <c r="AY213" i="1"/>
  <c r="AY214" i="1"/>
  <c r="AY215" i="1"/>
  <c r="AY216" i="1"/>
  <c r="AY217" i="1"/>
  <c r="AY218" i="1"/>
  <c r="AY219" i="1"/>
  <c r="AY220" i="1"/>
  <c r="AY221" i="1"/>
  <c r="AY222" i="1"/>
  <c r="AY223" i="1"/>
  <c r="AY224" i="1"/>
  <c r="AY225" i="1"/>
  <c r="AY226" i="1"/>
  <c r="AY227" i="1"/>
  <c r="AY228" i="1"/>
  <c r="AY229" i="1"/>
  <c r="AY230" i="1"/>
  <c r="AY231" i="1"/>
  <c r="AY232" i="1"/>
  <c r="AY233" i="1"/>
  <c r="AY234" i="1"/>
  <c r="AY235" i="1"/>
  <c r="AY236" i="1"/>
  <c r="AY237" i="1"/>
  <c r="AY238" i="1"/>
  <c r="AY239" i="1"/>
  <c r="AY240" i="1"/>
  <c r="AY241" i="1"/>
  <c r="AY242" i="1"/>
  <c r="AY243" i="1"/>
  <c r="AY244" i="1"/>
  <c r="AY245" i="1"/>
  <c r="AY246" i="1"/>
  <c r="AY247" i="1"/>
  <c r="AY248" i="1"/>
  <c r="AY249" i="1"/>
  <c r="AY250" i="1"/>
  <c r="AY251" i="1"/>
  <c r="AY252" i="1"/>
  <c r="AY253" i="1"/>
  <c r="AY254" i="1"/>
  <c r="AY255" i="1"/>
  <c r="AY256" i="1"/>
  <c r="AY257" i="1"/>
  <c r="AY258" i="1"/>
  <c r="AY259" i="1"/>
  <c r="AY260" i="1"/>
  <c r="AY261" i="1"/>
  <c r="AY262" i="1"/>
  <c r="AY263" i="1"/>
  <c r="AY264" i="1"/>
  <c r="AY265" i="1"/>
  <c r="AY266" i="1"/>
  <c r="AY267" i="1"/>
  <c r="AY268" i="1"/>
  <c r="AY269" i="1"/>
  <c r="AY270" i="1"/>
  <c r="AY271" i="1"/>
  <c r="AY272" i="1"/>
  <c r="AY273" i="1"/>
  <c r="AY274" i="1"/>
  <c r="AY275" i="1"/>
  <c r="AY276" i="1"/>
  <c r="AY277" i="1"/>
  <c r="AY278" i="1"/>
  <c r="AY279" i="1"/>
  <c r="AY280" i="1"/>
  <c r="AY281" i="1"/>
  <c r="AY282" i="1"/>
  <c r="AY283" i="1"/>
  <c r="AY284" i="1"/>
  <c r="AY285" i="1"/>
  <c r="AY286" i="1"/>
  <c r="AY287" i="1"/>
  <c r="AY288" i="1"/>
  <c r="AY289" i="1"/>
  <c r="AY290" i="1"/>
  <c r="AY291" i="1"/>
  <c r="AY292" i="1"/>
  <c r="AY293" i="1"/>
  <c r="AY294" i="1"/>
  <c r="AY295" i="1"/>
  <c r="AY296" i="1"/>
  <c r="AY297" i="1"/>
  <c r="AY298" i="1"/>
  <c r="AY299" i="1"/>
  <c r="AY300" i="1"/>
  <c r="AY301" i="1"/>
  <c r="AY302" i="1"/>
  <c r="AY303" i="1"/>
  <c r="AY304" i="1"/>
  <c r="AY305" i="1"/>
  <c r="AY306" i="1"/>
  <c r="AY307" i="1"/>
  <c r="AY308" i="1"/>
  <c r="AY309" i="1"/>
  <c r="AY310" i="1"/>
  <c r="AY311" i="1"/>
  <c r="AY312" i="1"/>
  <c r="AY313" i="1"/>
  <c r="AY314" i="1"/>
  <c r="AY315" i="1"/>
  <c r="AY316" i="1"/>
  <c r="AY317" i="1"/>
  <c r="AY318" i="1"/>
  <c r="AY319" i="1"/>
  <c r="AY320" i="1"/>
  <c r="AY321" i="1"/>
  <c r="AY322" i="1"/>
  <c r="AY323" i="1"/>
  <c r="AY324" i="1"/>
  <c r="AY325" i="1"/>
  <c r="AY326" i="1"/>
  <c r="AY327" i="1"/>
  <c r="AY328" i="1"/>
  <c r="AY329" i="1"/>
  <c r="AY330" i="1"/>
  <c r="AY331" i="1"/>
  <c r="AY332" i="1"/>
  <c r="AY333" i="1"/>
  <c r="AY334" i="1"/>
  <c r="AY335" i="1"/>
  <c r="AY336" i="1"/>
  <c r="AY337" i="1"/>
  <c r="AY338" i="1"/>
  <c r="AY339" i="1"/>
  <c r="AY340" i="1"/>
  <c r="AY341" i="1"/>
  <c r="AY342" i="1"/>
  <c r="AY343" i="1"/>
  <c r="AY344" i="1"/>
  <c r="AY345" i="1"/>
  <c r="AY346" i="1"/>
  <c r="AY347" i="1"/>
  <c r="AY348" i="1"/>
  <c r="AY349" i="1"/>
  <c r="AY350" i="1"/>
  <c r="AY351" i="1"/>
  <c r="AY352" i="1"/>
  <c r="AY353" i="1"/>
  <c r="AY354" i="1"/>
  <c r="AY355" i="1"/>
  <c r="AY356" i="1"/>
  <c r="AY357" i="1"/>
  <c r="AY358" i="1"/>
  <c r="AY359" i="1"/>
  <c r="AY360" i="1"/>
  <c r="AY361" i="1"/>
  <c r="AY362" i="1"/>
  <c r="AY363" i="1"/>
  <c r="AY364" i="1"/>
  <c r="AY365" i="1"/>
  <c r="AY366" i="1"/>
  <c r="AY367" i="1"/>
  <c r="AY368" i="1"/>
  <c r="AY369" i="1"/>
  <c r="AY370" i="1"/>
  <c r="AY371" i="1"/>
  <c r="AY372" i="1"/>
  <c r="AY373" i="1"/>
  <c r="AY374" i="1"/>
  <c r="AY375" i="1"/>
  <c r="AY376" i="1"/>
  <c r="AY377" i="1"/>
  <c r="AY378" i="1"/>
  <c r="AY379" i="1"/>
  <c r="AY380" i="1"/>
  <c r="AY381" i="1"/>
  <c r="AY382" i="1"/>
  <c r="AY383" i="1"/>
  <c r="AY384" i="1"/>
  <c r="AY385" i="1"/>
  <c r="AY386" i="1"/>
  <c r="AY387" i="1"/>
  <c r="AY388" i="1"/>
  <c r="AY389" i="1"/>
  <c r="AY390" i="1"/>
  <c r="AY391" i="1"/>
  <c r="AY392" i="1"/>
  <c r="AY393" i="1"/>
  <c r="AY394" i="1"/>
  <c r="AY395" i="1"/>
  <c r="AY396" i="1"/>
  <c r="AY397" i="1"/>
  <c r="AY398" i="1"/>
  <c r="AY399" i="1"/>
  <c r="AY400" i="1"/>
  <c r="AY401" i="1"/>
  <c r="AY402" i="1"/>
  <c r="AY403" i="1"/>
  <c r="AY404" i="1"/>
  <c r="AY405" i="1"/>
  <c r="AY406" i="1"/>
  <c r="AY407" i="1"/>
  <c r="AY408" i="1"/>
  <c r="AY409" i="1"/>
  <c r="AY410" i="1"/>
  <c r="AY411" i="1"/>
  <c r="AY412" i="1"/>
  <c r="AY413" i="1"/>
  <c r="AY414" i="1"/>
  <c r="AY415" i="1"/>
  <c r="AY416" i="1"/>
  <c r="AY417" i="1"/>
  <c r="AY418" i="1"/>
  <c r="AY419" i="1"/>
  <c r="AY420" i="1"/>
  <c r="AY421" i="1"/>
  <c r="AY422" i="1"/>
  <c r="AY423" i="1"/>
  <c r="AY424" i="1"/>
  <c r="AY425" i="1"/>
  <c r="AY426" i="1"/>
  <c r="AY427" i="1"/>
  <c r="AY428" i="1"/>
  <c r="AY429" i="1"/>
  <c r="AY430" i="1"/>
  <c r="AY431" i="1"/>
  <c r="AY432" i="1"/>
  <c r="AY433" i="1"/>
  <c r="AY434" i="1"/>
  <c r="AY435" i="1"/>
  <c r="AY436" i="1"/>
  <c r="AY437" i="1"/>
  <c r="AY438" i="1"/>
  <c r="AY439" i="1"/>
  <c r="AY440" i="1"/>
  <c r="AY441" i="1"/>
  <c r="AY442" i="1"/>
  <c r="AY443" i="1"/>
  <c r="AY444" i="1"/>
  <c r="AY445" i="1"/>
  <c r="AY446" i="1"/>
  <c r="AY447" i="1"/>
  <c r="AY448" i="1"/>
  <c r="AY449" i="1"/>
  <c r="AY450" i="1"/>
  <c r="AY451" i="1"/>
  <c r="AY452" i="1"/>
  <c r="AY453" i="1"/>
  <c r="AY454" i="1"/>
  <c r="AY455" i="1"/>
  <c r="AY456" i="1"/>
  <c r="AY457" i="1"/>
  <c r="AY458" i="1"/>
  <c r="AY459" i="1"/>
  <c r="AY460" i="1"/>
  <c r="AY461" i="1"/>
  <c r="AY462" i="1"/>
  <c r="AY463" i="1"/>
  <c r="AY464" i="1"/>
  <c r="AY465" i="1"/>
  <c r="AY466" i="1"/>
  <c r="AY467" i="1"/>
  <c r="AY468" i="1"/>
  <c r="AY469" i="1"/>
  <c r="AY470" i="1"/>
  <c r="AY471" i="1"/>
  <c r="AY472" i="1"/>
  <c r="AY473" i="1"/>
  <c r="AY474" i="1"/>
  <c r="AY475" i="1"/>
  <c r="AY476" i="1"/>
  <c r="AY477" i="1"/>
  <c r="AY478" i="1"/>
  <c r="AY479" i="1"/>
  <c r="AY480" i="1"/>
  <c r="AY481" i="1"/>
  <c r="AY482" i="1"/>
  <c r="AY483" i="1"/>
  <c r="AY484" i="1"/>
  <c r="AY485" i="1"/>
  <c r="AY486" i="1"/>
  <c r="AY487" i="1"/>
  <c r="AY488" i="1"/>
  <c r="AY489" i="1"/>
  <c r="AY490" i="1"/>
  <c r="AY491" i="1"/>
  <c r="AY492" i="1"/>
  <c r="AY493" i="1"/>
  <c r="AY494" i="1"/>
  <c r="AY495" i="1"/>
  <c r="AY496" i="1"/>
  <c r="AY497" i="1"/>
  <c r="AY498" i="1"/>
  <c r="AY499" i="1"/>
  <c r="AY500" i="1"/>
  <c r="AY501" i="1"/>
  <c r="AY502" i="1"/>
  <c r="AY503" i="1"/>
  <c r="AY504" i="1"/>
  <c r="AY505" i="1"/>
  <c r="AY506" i="1"/>
  <c r="AY507" i="1"/>
  <c r="AY508" i="1"/>
  <c r="AY509" i="1"/>
  <c r="AY510" i="1"/>
  <c r="AY511" i="1"/>
  <c r="AY512" i="1"/>
  <c r="AY513" i="1"/>
  <c r="AY514" i="1"/>
  <c r="AY515" i="1"/>
  <c r="AY516" i="1"/>
  <c r="AY517" i="1"/>
  <c r="AY518" i="1"/>
  <c r="AY519" i="1"/>
  <c r="AY520" i="1"/>
  <c r="AY521" i="1"/>
  <c r="AY522" i="1"/>
  <c r="AY523" i="1"/>
  <c r="AY524" i="1"/>
  <c r="AY525" i="1"/>
  <c r="AY526" i="1"/>
  <c r="AY527" i="1"/>
  <c r="AY528" i="1"/>
  <c r="AY529" i="1"/>
  <c r="AY530" i="1"/>
  <c r="AY531" i="1"/>
  <c r="AY532" i="1"/>
  <c r="AY533" i="1"/>
  <c r="AY534" i="1"/>
  <c r="AY535" i="1"/>
  <c r="AY536" i="1"/>
  <c r="AY537" i="1"/>
  <c r="AY538" i="1"/>
  <c r="AY539" i="1"/>
  <c r="AY540" i="1"/>
  <c r="AY541" i="1"/>
  <c r="AY542" i="1"/>
  <c r="AY543" i="1"/>
  <c r="AY544" i="1"/>
  <c r="AY545" i="1"/>
  <c r="AY546" i="1"/>
  <c r="AY547" i="1"/>
  <c r="AY548" i="1"/>
  <c r="AY549" i="1"/>
  <c r="AY550" i="1"/>
  <c r="AY551" i="1"/>
  <c r="AY552" i="1"/>
  <c r="AY553" i="1"/>
  <c r="AY554" i="1"/>
  <c r="AY555" i="1"/>
  <c r="AY556" i="1"/>
  <c r="AY557" i="1"/>
  <c r="AY558" i="1"/>
  <c r="AY559" i="1"/>
  <c r="AY560" i="1"/>
  <c r="AY561" i="1"/>
  <c r="AY562" i="1"/>
  <c r="AY563" i="1"/>
  <c r="AY564" i="1"/>
  <c r="AY565" i="1"/>
  <c r="AY566" i="1"/>
  <c r="AY567" i="1"/>
  <c r="AY568" i="1"/>
  <c r="AY569" i="1"/>
  <c r="AY570" i="1"/>
  <c r="AY571" i="1"/>
  <c r="AY572" i="1"/>
  <c r="AY573" i="1"/>
  <c r="AY574" i="1"/>
  <c r="AY575" i="1"/>
  <c r="AY576" i="1"/>
  <c r="AY577" i="1"/>
  <c r="AY578" i="1"/>
  <c r="AY579" i="1"/>
  <c r="AY580" i="1"/>
  <c r="AY581" i="1"/>
  <c r="AY582" i="1"/>
  <c r="AY583" i="1"/>
  <c r="AY584" i="1"/>
  <c r="AY585" i="1"/>
  <c r="AY586" i="1"/>
  <c r="AY587" i="1"/>
  <c r="AY588" i="1"/>
  <c r="AY589" i="1"/>
  <c r="AY590" i="1"/>
  <c r="AY591" i="1"/>
  <c r="AY592" i="1"/>
  <c r="AY593" i="1"/>
  <c r="AY594" i="1"/>
  <c r="AY595" i="1"/>
  <c r="AY596" i="1"/>
  <c r="AY597" i="1"/>
  <c r="AY598" i="1"/>
  <c r="AY599" i="1"/>
  <c r="AY600" i="1"/>
  <c r="AY601" i="1"/>
  <c r="AY602" i="1"/>
  <c r="AY603" i="1"/>
  <c r="AY604" i="1"/>
  <c r="AY605" i="1"/>
  <c r="AY606" i="1"/>
  <c r="AY607" i="1"/>
  <c r="AY608" i="1"/>
  <c r="AY609" i="1"/>
  <c r="AY610" i="1"/>
  <c r="AY611" i="1"/>
  <c r="AY612" i="1"/>
  <c r="AY613" i="1"/>
  <c r="AY614" i="1"/>
  <c r="AY615" i="1"/>
  <c r="AY616" i="1"/>
  <c r="AY617" i="1"/>
  <c r="AY618" i="1"/>
  <c r="AY619" i="1"/>
  <c r="AY620" i="1"/>
  <c r="AY621" i="1"/>
  <c r="AY622" i="1"/>
  <c r="AY623" i="1"/>
  <c r="AY624" i="1"/>
  <c r="AY625" i="1"/>
  <c r="AY626" i="1"/>
  <c r="AY627" i="1"/>
  <c r="AY628" i="1"/>
  <c r="AY629" i="1"/>
  <c r="AY630" i="1"/>
  <c r="AY631" i="1"/>
  <c r="AY632" i="1"/>
  <c r="AY633" i="1"/>
  <c r="AY634" i="1"/>
  <c r="AY635" i="1"/>
  <c r="AY636" i="1"/>
  <c r="AY637" i="1"/>
  <c r="AY638" i="1"/>
  <c r="AY639" i="1"/>
  <c r="AY640" i="1"/>
  <c r="AY641" i="1"/>
  <c r="AY642" i="1"/>
  <c r="AY643" i="1"/>
  <c r="AY644" i="1"/>
  <c r="AY645" i="1"/>
  <c r="AY646" i="1"/>
  <c r="AY647" i="1"/>
  <c r="AY648" i="1"/>
  <c r="AY649" i="1"/>
  <c r="AY650" i="1"/>
  <c r="AY651" i="1"/>
  <c r="AY652" i="1"/>
  <c r="AY653" i="1"/>
  <c r="AY654" i="1"/>
  <c r="AY655" i="1"/>
  <c r="AY656" i="1"/>
  <c r="AY657" i="1"/>
  <c r="AY658" i="1"/>
  <c r="AY659" i="1"/>
  <c r="AY660" i="1"/>
  <c r="AY661" i="1"/>
  <c r="AY662" i="1"/>
  <c r="AY663" i="1"/>
  <c r="AY664" i="1"/>
  <c r="AY665" i="1"/>
  <c r="AY666" i="1"/>
  <c r="AY667" i="1"/>
  <c r="AY668" i="1"/>
  <c r="AY669" i="1"/>
  <c r="AY670" i="1"/>
  <c r="AY671" i="1"/>
  <c r="AY672" i="1"/>
  <c r="AY673" i="1"/>
  <c r="AY674" i="1"/>
  <c r="AY675" i="1"/>
  <c r="AY676" i="1"/>
  <c r="AY677" i="1"/>
  <c r="AY678" i="1"/>
  <c r="AY679" i="1"/>
  <c r="AY680" i="1"/>
  <c r="AY681" i="1"/>
  <c r="AY682" i="1"/>
  <c r="AY683" i="1"/>
  <c r="AY684" i="1"/>
  <c r="AY685" i="1"/>
  <c r="AY686" i="1"/>
  <c r="AY687" i="1"/>
  <c r="AY688" i="1"/>
  <c r="AY689" i="1"/>
  <c r="AY690" i="1"/>
  <c r="AY691" i="1"/>
  <c r="AY692" i="1"/>
  <c r="AY693" i="1"/>
  <c r="AY694" i="1"/>
  <c r="AY695" i="1"/>
  <c r="AY696" i="1"/>
  <c r="AY697" i="1"/>
  <c r="AY698" i="1"/>
  <c r="AY699" i="1"/>
  <c r="AY700" i="1"/>
  <c r="AY701" i="1"/>
  <c r="AY702" i="1"/>
  <c r="AY703" i="1"/>
  <c r="AY704" i="1"/>
  <c r="AY705" i="1"/>
  <c r="AY706" i="1"/>
  <c r="AY707" i="1"/>
  <c r="AY708" i="1"/>
  <c r="AY709" i="1"/>
  <c r="AY710" i="1"/>
  <c r="AY711" i="1"/>
  <c r="AY712" i="1"/>
  <c r="AY713" i="1"/>
  <c r="AY714" i="1"/>
  <c r="AY715" i="1"/>
  <c r="AY716" i="1"/>
  <c r="AY717" i="1"/>
  <c r="AY718" i="1"/>
  <c r="AY719" i="1"/>
  <c r="AY720" i="1"/>
  <c r="AY721" i="1"/>
  <c r="AY722" i="1"/>
  <c r="AY723" i="1"/>
  <c r="AY724" i="1"/>
  <c r="AY725" i="1"/>
  <c r="AY726" i="1"/>
  <c r="AY727" i="1"/>
  <c r="AY728" i="1"/>
  <c r="AY729" i="1"/>
  <c r="AY730" i="1"/>
  <c r="AY731" i="1"/>
  <c r="AY732" i="1"/>
  <c r="AY733" i="1"/>
  <c r="AY734" i="1"/>
  <c r="AY735" i="1"/>
  <c r="AY736" i="1"/>
  <c r="AY737" i="1"/>
  <c r="AY738" i="1"/>
  <c r="AY739" i="1"/>
  <c r="AY740" i="1"/>
  <c r="AY741" i="1"/>
  <c r="AY742" i="1"/>
  <c r="AY743" i="1"/>
  <c r="AY744" i="1"/>
  <c r="AY745" i="1"/>
  <c r="AY746" i="1"/>
  <c r="AY747" i="1"/>
  <c r="AY748" i="1"/>
  <c r="AY749" i="1"/>
  <c r="AY750" i="1"/>
  <c r="AY751" i="1"/>
  <c r="AY752" i="1"/>
  <c r="AY753" i="1"/>
  <c r="AY754" i="1"/>
  <c r="AY755" i="1"/>
  <c r="AY756" i="1"/>
  <c r="AY757" i="1"/>
  <c r="AY758" i="1"/>
  <c r="AY759" i="1"/>
  <c r="AY760" i="1"/>
  <c r="AY761" i="1"/>
  <c r="AY762" i="1"/>
  <c r="AY763" i="1"/>
  <c r="AY764" i="1"/>
  <c r="AY765" i="1"/>
  <c r="AY766" i="1"/>
  <c r="AY767" i="1"/>
  <c r="AY768" i="1"/>
  <c r="AY769" i="1"/>
  <c r="AY770" i="1"/>
  <c r="AY771" i="1"/>
  <c r="AY772" i="1"/>
  <c r="AY773" i="1"/>
  <c r="AY774" i="1"/>
  <c r="AY775" i="1"/>
  <c r="AY776" i="1"/>
  <c r="AY777" i="1"/>
  <c r="AY778" i="1"/>
  <c r="AY779" i="1"/>
  <c r="AY6" i="1"/>
  <c r="BR8" i="1"/>
  <c r="BS8" i="1"/>
  <c r="BR9" i="1"/>
  <c r="BS9" i="1"/>
  <c r="BR10" i="1"/>
  <c r="BS10" i="1"/>
  <c r="BR11" i="1"/>
  <c r="BS11" i="1"/>
  <c r="BR12" i="1"/>
  <c r="BS12" i="1"/>
  <c r="BR13" i="1"/>
  <c r="BS13" i="1"/>
  <c r="BR14" i="1"/>
  <c r="BS14" i="1"/>
  <c r="BR15" i="1"/>
  <c r="BS15" i="1"/>
  <c r="BR16" i="1"/>
  <c r="BS16" i="1"/>
  <c r="BR17" i="1"/>
  <c r="BS17" i="1"/>
  <c r="BR18" i="1"/>
  <c r="BS18" i="1"/>
  <c r="BR19" i="1"/>
  <c r="BS19" i="1"/>
  <c r="BR20" i="1"/>
  <c r="BS20" i="1"/>
  <c r="BR21" i="1"/>
  <c r="BS21" i="1"/>
  <c r="BR22" i="1"/>
  <c r="BS22" i="1"/>
  <c r="BR23" i="1"/>
  <c r="BS23" i="1"/>
  <c r="BR24" i="1"/>
  <c r="BS24" i="1"/>
  <c r="BR25" i="1"/>
  <c r="BS25" i="1"/>
  <c r="BR26" i="1"/>
  <c r="BS26" i="1"/>
  <c r="BR27" i="1"/>
  <c r="BS27" i="1"/>
  <c r="BR28" i="1"/>
  <c r="BS28" i="1"/>
  <c r="AK18" i="1"/>
  <c r="AL18" i="1"/>
  <c r="AP18" i="1"/>
  <c r="AQ18" i="1"/>
  <c r="AM19" i="1"/>
  <c r="BT5" i="1"/>
  <c r="BT8" i="1"/>
  <c r="BT17" i="1"/>
  <c r="BT18" i="1"/>
  <c r="BT19" i="1"/>
  <c r="BT20" i="1"/>
  <c r="BT21" i="1"/>
  <c r="BT22" i="1"/>
  <c r="BT23" i="1"/>
  <c r="BT24" i="1"/>
  <c r="BT25" i="1"/>
  <c r="BT26" i="1"/>
  <c r="M31" i="1" a="1"/>
  <c r="M31" i="1"/>
  <c r="K29" i="16" s="1"/>
  <c r="N31" i="1" a="1"/>
  <c r="N31" i="1"/>
  <c r="L29" i="16" s="1"/>
  <c r="R31" i="1"/>
  <c r="R29" i="16" s="1"/>
  <c r="S31" i="1" a="1"/>
  <c r="S31" i="1"/>
  <c r="D29" i="16" s="1"/>
  <c r="T31" i="1" a="1"/>
  <c r="T31" i="1"/>
  <c r="E29" i="16" s="1"/>
  <c r="N23" i="1" a="1"/>
  <c r="N23" i="1" s="1"/>
  <c r="L21" i="16" s="1"/>
  <c r="M23" i="1" a="1"/>
  <c r="M23" i="1" s="1"/>
  <c r="K21" i="16" s="1"/>
  <c r="M21" i="1" a="1"/>
  <c r="M21" i="1" s="1"/>
  <c r="K19" i="16" s="1"/>
  <c r="N20" i="1" a="1"/>
  <c r="N20" i="1" s="1"/>
  <c r="L18" i="16" s="1"/>
  <c r="M20" i="1" a="1"/>
  <c r="M20" i="1" s="1"/>
  <c r="K18" i="16" s="1"/>
  <c r="H20" i="1" a="1"/>
  <c r="H20" i="1" s="1"/>
  <c r="I18" i="16" s="1"/>
  <c r="N18" i="1" a="1"/>
  <c r="N18" i="1" s="1"/>
  <c r="L16" i="16" s="1"/>
  <c r="M18" i="1" a="1"/>
  <c r="M18" i="1" s="1"/>
  <c r="K16" i="16" s="1"/>
  <c r="M17" i="1" a="1"/>
  <c r="M17" i="1" s="1"/>
  <c r="K15" i="16" s="1"/>
  <c r="N12" i="1" a="1"/>
  <c r="N12" i="1" s="1"/>
  <c r="L10" i="16" s="1"/>
  <c r="M12" i="1" a="1"/>
  <c r="M12" i="1" s="1"/>
  <c r="K10" i="16" s="1"/>
  <c r="H12" i="1" a="1"/>
  <c r="H12" i="1" s="1"/>
  <c r="I10" i="16" s="1"/>
  <c r="N15" i="1" a="1"/>
  <c r="N15" i="1" s="1"/>
  <c r="L13" i="16" s="1"/>
  <c r="M15" i="1" a="1"/>
  <c r="M15" i="1" s="1"/>
  <c r="K13" i="16" s="1"/>
  <c r="H15" i="1" a="1"/>
  <c r="H15" i="1" s="1"/>
  <c r="I13" i="16" s="1"/>
  <c r="N10" i="1" a="1"/>
  <c r="N10" i="1" s="1"/>
  <c r="L8" i="16" s="1"/>
  <c r="M10" i="1" a="1"/>
  <c r="M10" i="1" s="1"/>
  <c r="K8" i="16" s="1"/>
  <c r="A7" i="1"/>
  <c r="C7" i="1"/>
  <c r="G7" i="1"/>
  <c r="M7" i="1" a="1"/>
  <c r="M7" i="1"/>
  <c r="K5" i="16" s="1"/>
  <c r="N7" i="1" a="1"/>
  <c r="N7" i="1"/>
  <c r="L5" i="16" s="1"/>
  <c r="R7" i="1"/>
  <c r="S7" i="1" a="1"/>
  <c r="S7" i="1"/>
  <c r="D5" i="16" s="1"/>
  <c r="T7" i="1" a="1"/>
  <c r="T7" i="1"/>
  <c r="E5" i="16" s="1"/>
  <c r="AI7" i="1"/>
  <c r="AJ7" i="1"/>
  <c r="AK7" i="1"/>
  <c r="AL7" i="1"/>
  <c r="AM7" i="1"/>
  <c r="AN7" i="1"/>
  <c r="AO7" i="1"/>
  <c r="BE7" i="1" s="1"/>
  <c r="AP7" i="1"/>
  <c r="AQ7" i="1"/>
  <c r="BB7" i="1"/>
  <c r="BC7" i="1" a="1"/>
  <c r="BC7" i="1"/>
  <c r="BD7" i="1" a="1"/>
  <c r="BD7" i="1"/>
  <c r="BF7" i="1"/>
  <c r="BR7" i="1"/>
  <c r="BS7" i="1"/>
  <c r="A8" i="1"/>
  <c r="C8" i="1"/>
  <c r="G8" i="1"/>
  <c r="R8" i="1"/>
  <c r="R6" i="16" s="1"/>
  <c r="S8" i="1" a="1"/>
  <c r="S8" i="1"/>
  <c r="D6" i="16" s="1"/>
  <c r="T8" i="1" a="1"/>
  <c r="T8" i="1"/>
  <c r="E6" i="16" s="1"/>
  <c r="AI8" i="1"/>
  <c r="AJ8" i="1"/>
  <c r="AK8" i="1"/>
  <c r="AL8" i="1"/>
  <c r="AM8" i="1"/>
  <c r="AN8" i="1"/>
  <c r="AO8" i="1"/>
  <c r="BE8" i="1" s="1"/>
  <c r="AP8" i="1"/>
  <c r="AQ8" i="1"/>
  <c r="BB8" i="1"/>
  <c r="BC8" i="1" a="1"/>
  <c r="BC8" i="1"/>
  <c r="BD8" i="1" a="1"/>
  <c r="BD8" i="1"/>
  <c r="BF8" i="1"/>
  <c r="A8" i="11"/>
  <c r="B8" i="11"/>
  <c r="E8" i="11"/>
  <c r="F8" i="11"/>
  <c r="H8" i="11"/>
  <c r="I8" i="11"/>
  <c r="J8" i="11"/>
  <c r="O8" i="11"/>
  <c r="Q8" i="11"/>
  <c r="A9" i="11"/>
  <c r="B9" i="11"/>
  <c r="E9" i="11"/>
  <c r="F9" i="11"/>
  <c r="H9" i="11"/>
  <c r="I9" i="11"/>
  <c r="J9" i="11"/>
  <c r="O9" i="11"/>
  <c r="Q9" i="11"/>
  <c r="A10" i="11"/>
  <c r="B10" i="11"/>
  <c r="E10" i="11"/>
  <c r="F10" i="11"/>
  <c r="H10" i="11"/>
  <c r="I10" i="11"/>
  <c r="J10" i="11"/>
  <c r="O10" i="11"/>
  <c r="Q10" i="11"/>
  <c r="A11" i="11"/>
  <c r="B11" i="11"/>
  <c r="E11" i="11"/>
  <c r="F11" i="11"/>
  <c r="H11" i="11"/>
  <c r="I11" i="11"/>
  <c r="J11" i="11"/>
  <c r="O11" i="11"/>
  <c r="Q11" i="11"/>
  <c r="A12" i="11"/>
  <c r="B12" i="11"/>
  <c r="E12" i="11"/>
  <c r="F12" i="11"/>
  <c r="H12" i="11"/>
  <c r="I12" i="11"/>
  <c r="J12" i="11"/>
  <c r="O12" i="11"/>
  <c r="Q12" i="11"/>
  <c r="A13" i="11"/>
  <c r="B13" i="11"/>
  <c r="E13" i="11"/>
  <c r="F13" i="11"/>
  <c r="H13" i="11"/>
  <c r="I13" i="11"/>
  <c r="J13" i="11"/>
  <c r="O13" i="11"/>
  <c r="Q13" i="11"/>
  <c r="A14" i="11"/>
  <c r="B14" i="11"/>
  <c r="E14" i="11"/>
  <c r="F14" i="11"/>
  <c r="H14" i="11"/>
  <c r="I14" i="11"/>
  <c r="J14" i="11"/>
  <c r="O14" i="11"/>
  <c r="Q14" i="11"/>
  <c r="A15" i="11"/>
  <c r="B15" i="11"/>
  <c r="E15" i="11"/>
  <c r="F15" i="11"/>
  <c r="H15" i="11"/>
  <c r="I15" i="11"/>
  <c r="J15" i="11"/>
  <c r="O15" i="11"/>
  <c r="Q15" i="11"/>
  <c r="A16" i="11"/>
  <c r="B16" i="11"/>
  <c r="E16" i="11"/>
  <c r="F16" i="11"/>
  <c r="H16" i="11"/>
  <c r="I16" i="11"/>
  <c r="J16" i="11"/>
  <c r="O16" i="11"/>
  <c r="Q16" i="11"/>
  <c r="A17" i="11"/>
  <c r="B17" i="11"/>
  <c r="E17" i="11"/>
  <c r="F17" i="11"/>
  <c r="H17" i="11"/>
  <c r="I17" i="11"/>
  <c r="J17" i="11"/>
  <c r="O17" i="11"/>
  <c r="Q17" i="11"/>
  <c r="A18" i="11"/>
  <c r="B18" i="11"/>
  <c r="E18" i="11"/>
  <c r="F18" i="11"/>
  <c r="H18" i="11"/>
  <c r="I18" i="11"/>
  <c r="J18" i="11"/>
  <c r="O18" i="11"/>
  <c r="Q18" i="11"/>
  <c r="A19" i="11"/>
  <c r="B19" i="11"/>
  <c r="E19" i="11"/>
  <c r="F19" i="11"/>
  <c r="H19" i="11"/>
  <c r="I19" i="11"/>
  <c r="J19" i="11"/>
  <c r="O19" i="11"/>
  <c r="Q19" i="11"/>
  <c r="A20" i="11"/>
  <c r="B20" i="11"/>
  <c r="E20" i="11"/>
  <c r="F20" i="11"/>
  <c r="H20" i="11"/>
  <c r="I20" i="11"/>
  <c r="J20" i="11"/>
  <c r="O20" i="11"/>
  <c r="Q20" i="11"/>
  <c r="A21" i="11"/>
  <c r="B21" i="11"/>
  <c r="E21" i="11"/>
  <c r="F21" i="11"/>
  <c r="H21" i="11"/>
  <c r="I21" i="11"/>
  <c r="J21" i="11"/>
  <c r="O21" i="11"/>
  <c r="Q21" i="11"/>
  <c r="A22" i="11"/>
  <c r="B22" i="11"/>
  <c r="E22" i="11"/>
  <c r="F22" i="11"/>
  <c r="H22" i="11"/>
  <c r="I22" i="11"/>
  <c r="J22" i="11"/>
  <c r="O22" i="11"/>
  <c r="Q22" i="11"/>
  <c r="A23" i="11"/>
  <c r="B23" i="11"/>
  <c r="E23" i="11"/>
  <c r="F23" i="11"/>
  <c r="H23" i="11"/>
  <c r="I23" i="11"/>
  <c r="J23" i="11"/>
  <c r="O23" i="11"/>
  <c r="Q23" i="11"/>
  <c r="A24" i="11"/>
  <c r="B24" i="11"/>
  <c r="E24" i="11"/>
  <c r="F24" i="11"/>
  <c r="H24" i="11"/>
  <c r="I24" i="11"/>
  <c r="J24" i="11"/>
  <c r="O24" i="11"/>
  <c r="Q24" i="11"/>
  <c r="A25" i="11"/>
  <c r="B25" i="11"/>
  <c r="E25" i="11"/>
  <c r="F25" i="11"/>
  <c r="H25" i="11"/>
  <c r="I25" i="11"/>
  <c r="J25" i="11"/>
  <c r="O25" i="11"/>
  <c r="Q25" i="11"/>
  <c r="A26" i="11"/>
  <c r="B26" i="11"/>
  <c r="E26" i="11"/>
  <c r="F26" i="11"/>
  <c r="H26" i="11"/>
  <c r="I26" i="11"/>
  <c r="J26" i="11"/>
  <c r="O26" i="11"/>
  <c r="Q26" i="11"/>
  <c r="A27" i="11"/>
  <c r="B27" i="11"/>
  <c r="E27" i="11"/>
  <c r="F27" i="11"/>
  <c r="H27" i="11"/>
  <c r="I27" i="11"/>
  <c r="J27" i="11"/>
  <c r="O27" i="11"/>
  <c r="Q27" i="11"/>
  <c r="A28" i="11"/>
  <c r="B28" i="11"/>
  <c r="E28" i="11"/>
  <c r="F28" i="11"/>
  <c r="H28" i="11"/>
  <c r="I28" i="11"/>
  <c r="J28" i="11"/>
  <c r="O28" i="11"/>
  <c r="Q28" i="11"/>
  <c r="A29" i="11"/>
  <c r="B29" i="11"/>
  <c r="E29" i="11"/>
  <c r="F29" i="11"/>
  <c r="H29" i="11"/>
  <c r="I29" i="11"/>
  <c r="J29" i="11"/>
  <c r="O29" i="11"/>
  <c r="Q29" i="11"/>
  <c r="A30" i="11"/>
  <c r="B30" i="11"/>
  <c r="E30" i="11"/>
  <c r="F30" i="11"/>
  <c r="H30" i="11"/>
  <c r="I30" i="11"/>
  <c r="J30" i="11"/>
  <c r="O30" i="11"/>
  <c r="Q30" i="11"/>
  <c r="A31" i="11"/>
  <c r="B31" i="11"/>
  <c r="E31" i="11"/>
  <c r="F31" i="11"/>
  <c r="H31" i="11"/>
  <c r="I31" i="11"/>
  <c r="J31" i="11"/>
  <c r="O31" i="11"/>
  <c r="Q31" i="11"/>
  <c r="A32" i="11"/>
  <c r="B32" i="11"/>
  <c r="E32" i="11"/>
  <c r="F32" i="11"/>
  <c r="H32" i="11"/>
  <c r="I32" i="11"/>
  <c r="J32" i="11"/>
  <c r="O32" i="11"/>
  <c r="Q32" i="11"/>
  <c r="A33" i="11"/>
  <c r="B33" i="11"/>
  <c r="E33" i="11"/>
  <c r="F33" i="11"/>
  <c r="H33" i="11"/>
  <c r="I33" i="11"/>
  <c r="J33" i="11"/>
  <c r="O33" i="11"/>
  <c r="Q33" i="11"/>
  <c r="A34" i="11"/>
  <c r="B34" i="11"/>
  <c r="E34" i="11"/>
  <c r="F34" i="11"/>
  <c r="H34" i="11"/>
  <c r="I34" i="11"/>
  <c r="J34" i="11"/>
  <c r="O34" i="11"/>
  <c r="Q34" i="11"/>
  <c r="A35" i="11"/>
  <c r="B35" i="11"/>
  <c r="E35" i="11"/>
  <c r="F35" i="11"/>
  <c r="H35" i="11"/>
  <c r="I35" i="11"/>
  <c r="J35" i="11"/>
  <c r="O35" i="11"/>
  <c r="Q35" i="11"/>
  <c r="A36" i="11"/>
  <c r="B36" i="11"/>
  <c r="E36" i="11"/>
  <c r="F36" i="11"/>
  <c r="H36" i="11"/>
  <c r="I36" i="11"/>
  <c r="J36" i="11"/>
  <c r="O36" i="11"/>
  <c r="Q36" i="11"/>
  <c r="A37" i="11"/>
  <c r="B37" i="11"/>
  <c r="E37" i="11"/>
  <c r="F37" i="11"/>
  <c r="H37" i="11"/>
  <c r="I37" i="11"/>
  <c r="J37" i="11"/>
  <c r="O37" i="11"/>
  <c r="Q37" i="11"/>
  <c r="A38" i="11"/>
  <c r="B38" i="11"/>
  <c r="E38" i="11"/>
  <c r="F38" i="11"/>
  <c r="H38" i="11"/>
  <c r="I38" i="11"/>
  <c r="J38" i="11"/>
  <c r="O38" i="11"/>
  <c r="Q38" i="11"/>
  <c r="A39" i="11"/>
  <c r="B39" i="11"/>
  <c r="E39" i="11"/>
  <c r="F39" i="11"/>
  <c r="H39" i="11"/>
  <c r="I39" i="11"/>
  <c r="J39" i="11"/>
  <c r="O39" i="11"/>
  <c r="Q39" i="11"/>
  <c r="A40" i="11"/>
  <c r="B40" i="11"/>
  <c r="E40" i="11"/>
  <c r="F40" i="11"/>
  <c r="H40" i="11"/>
  <c r="I40" i="11"/>
  <c r="J40" i="11"/>
  <c r="O40" i="11"/>
  <c r="Q40" i="11"/>
  <c r="A41" i="11"/>
  <c r="B41" i="11"/>
  <c r="E41" i="11"/>
  <c r="F41" i="11"/>
  <c r="H41" i="11"/>
  <c r="I41" i="11"/>
  <c r="J41" i="11"/>
  <c r="O41" i="11"/>
  <c r="Q41" i="11"/>
  <c r="A42" i="11"/>
  <c r="B42" i="11"/>
  <c r="E42" i="11"/>
  <c r="F42" i="11"/>
  <c r="H42" i="11"/>
  <c r="I42" i="11"/>
  <c r="J42" i="11"/>
  <c r="O42" i="11"/>
  <c r="Q42" i="11"/>
  <c r="A43" i="11"/>
  <c r="B43" i="11"/>
  <c r="E43" i="11"/>
  <c r="F43" i="11"/>
  <c r="H43" i="11"/>
  <c r="I43" i="11"/>
  <c r="J43" i="11"/>
  <c r="O43" i="11"/>
  <c r="Q43" i="11"/>
  <c r="A44" i="11"/>
  <c r="B44" i="11"/>
  <c r="E44" i="11"/>
  <c r="F44" i="11"/>
  <c r="H44" i="11"/>
  <c r="I44" i="11"/>
  <c r="J44" i="11"/>
  <c r="O44" i="11"/>
  <c r="Q44" i="11"/>
  <c r="A45" i="11"/>
  <c r="B45" i="11"/>
  <c r="E45" i="11"/>
  <c r="F45" i="11"/>
  <c r="H45" i="11"/>
  <c r="I45" i="11"/>
  <c r="J45" i="11"/>
  <c r="O45" i="11"/>
  <c r="Q45" i="11"/>
  <c r="A46" i="11"/>
  <c r="B46" i="11"/>
  <c r="E46" i="11"/>
  <c r="F46" i="11"/>
  <c r="H46" i="11"/>
  <c r="I46" i="11"/>
  <c r="J46" i="11"/>
  <c r="O46" i="11"/>
  <c r="Q46" i="11"/>
  <c r="A47" i="11"/>
  <c r="B47" i="11"/>
  <c r="E47" i="11"/>
  <c r="F47" i="11"/>
  <c r="H47" i="11"/>
  <c r="I47" i="11"/>
  <c r="J47" i="11"/>
  <c r="O47" i="11"/>
  <c r="Q47" i="11"/>
  <c r="A48" i="11"/>
  <c r="B48" i="11"/>
  <c r="E48" i="11"/>
  <c r="F48" i="11"/>
  <c r="H48" i="11"/>
  <c r="I48" i="11"/>
  <c r="J48" i="11"/>
  <c r="O48" i="11"/>
  <c r="Q48" i="11"/>
  <c r="A49" i="11"/>
  <c r="B49" i="11"/>
  <c r="E49" i="11"/>
  <c r="F49" i="11"/>
  <c r="H49" i="11"/>
  <c r="I49" i="11"/>
  <c r="J49" i="11"/>
  <c r="O49" i="11"/>
  <c r="Q49" i="11"/>
  <c r="A50" i="11"/>
  <c r="B50" i="11"/>
  <c r="E50" i="11"/>
  <c r="F50" i="11"/>
  <c r="H50" i="11"/>
  <c r="I50" i="11"/>
  <c r="J50" i="11"/>
  <c r="O50" i="11"/>
  <c r="Q50" i="11"/>
  <c r="A51" i="11"/>
  <c r="B51" i="11"/>
  <c r="E51" i="11"/>
  <c r="F51" i="11"/>
  <c r="H51" i="11"/>
  <c r="I51" i="11"/>
  <c r="J51" i="11"/>
  <c r="O51" i="11"/>
  <c r="Q51" i="11"/>
  <c r="A52" i="11"/>
  <c r="B52" i="11"/>
  <c r="E52" i="11"/>
  <c r="F52" i="11"/>
  <c r="H52" i="11"/>
  <c r="I52" i="11"/>
  <c r="J52" i="11"/>
  <c r="O52" i="11"/>
  <c r="Q52" i="11"/>
  <c r="A53" i="11"/>
  <c r="B53" i="11"/>
  <c r="E53" i="11"/>
  <c r="F53" i="11"/>
  <c r="H53" i="11"/>
  <c r="I53" i="11"/>
  <c r="J53" i="11"/>
  <c r="O53" i="11"/>
  <c r="Q53" i="11"/>
  <c r="A54" i="11"/>
  <c r="B54" i="11"/>
  <c r="E54" i="11"/>
  <c r="F54" i="11"/>
  <c r="H54" i="11"/>
  <c r="I54" i="11"/>
  <c r="J54" i="11"/>
  <c r="O54" i="11"/>
  <c r="Q54" i="11"/>
  <c r="A55" i="11"/>
  <c r="B55" i="11"/>
  <c r="E55" i="11"/>
  <c r="F55" i="11"/>
  <c r="H55" i="11"/>
  <c r="I55" i="11"/>
  <c r="J55" i="11"/>
  <c r="O55" i="11"/>
  <c r="Q55" i="11"/>
  <c r="A56" i="11"/>
  <c r="B56" i="11"/>
  <c r="E56" i="11"/>
  <c r="F56" i="11"/>
  <c r="H56" i="11"/>
  <c r="I56" i="11"/>
  <c r="J56" i="11"/>
  <c r="O56" i="11"/>
  <c r="Q56" i="11"/>
  <c r="A57" i="11"/>
  <c r="B57" i="11"/>
  <c r="E57" i="11"/>
  <c r="F57" i="11"/>
  <c r="H57" i="11"/>
  <c r="I57" i="11"/>
  <c r="J57" i="11"/>
  <c r="O57" i="11"/>
  <c r="Q57" i="11"/>
  <c r="A58" i="11"/>
  <c r="B58" i="11"/>
  <c r="E58" i="11"/>
  <c r="F58" i="11"/>
  <c r="H58" i="11"/>
  <c r="I58" i="11"/>
  <c r="J58" i="11"/>
  <c r="O58" i="11"/>
  <c r="Q58" i="11"/>
  <c r="A59" i="11"/>
  <c r="B59" i="11"/>
  <c r="E59" i="11"/>
  <c r="F59" i="11"/>
  <c r="H59" i="11"/>
  <c r="I59" i="11"/>
  <c r="J59" i="11"/>
  <c r="O59" i="11"/>
  <c r="Q59" i="11"/>
  <c r="A60" i="11"/>
  <c r="B60" i="11"/>
  <c r="E60" i="11"/>
  <c r="F60" i="11"/>
  <c r="H60" i="11"/>
  <c r="I60" i="11"/>
  <c r="J60" i="11"/>
  <c r="O60" i="11"/>
  <c r="Q60" i="11"/>
  <c r="A61" i="11"/>
  <c r="B61" i="11"/>
  <c r="E61" i="11"/>
  <c r="F61" i="11"/>
  <c r="H61" i="11"/>
  <c r="I61" i="11"/>
  <c r="J61" i="11"/>
  <c r="O61" i="11"/>
  <c r="Q61" i="11"/>
  <c r="A62" i="11"/>
  <c r="B62" i="11"/>
  <c r="E62" i="11"/>
  <c r="F62" i="11"/>
  <c r="H62" i="11"/>
  <c r="I62" i="11"/>
  <c r="J62" i="11"/>
  <c r="O62" i="11"/>
  <c r="Q62" i="11"/>
  <c r="A63" i="11"/>
  <c r="B63" i="11"/>
  <c r="E63" i="11"/>
  <c r="F63" i="11"/>
  <c r="H63" i="11"/>
  <c r="I63" i="11"/>
  <c r="J63" i="11"/>
  <c r="O63" i="11"/>
  <c r="Q63" i="11"/>
  <c r="A64" i="11"/>
  <c r="B64" i="11"/>
  <c r="E64" i="11"/>
  <c r="F64" i="11"/>
  <c r="H64" i="11"/>
  <c r="I64" i="11"/>
  <c r="J64" i="11"/>
  <c r="O64" i="11"/>
  <c r="Q64" i="11"/>
  <c r="A65" i="11"/>
  <c r="B65" i="11"/>
  <c r="E65" i="11"/>
  <c r="F65" i="11"/>
  <c r="H65" i="11"/>
  <c r="I65" i="11"/>
  <c r="J65" i="11"/>
  <c r="O65" i="11"/>
  <c r="Q65" i="11"/>
  <c r="A66" i="11"/>
  <c r="B66" i="11"/>
  <c r="E66" i="11"/>
  <c r="F66" i="11"/>
  <c r="H66" i="11"/>
  <c r="I66" i="11"/>
  <c r="J66" i="11"/>
  <c r="O66" i="11"/>
  <c r="Q66" i="11"/>
  <c r="A67" i="11"/>
  <c r="B67" i="11"/>
  <c r="E67" i="11"/>
  <c r="F67" i="11"/>
  <c r="H67" i="11"/>
  <c r="I67" i="11"/>
  <c r="J67" i="11"/>
  <c r="O67" i="11"/>
  <c r="Q67" i="11"/>
  <c r="A68" i="11"/>
  <c r="B68" i="11"/>
  <c r="E68" i="11"/>
  <c r="F68" i="11"/>
  <c r="H68" i="11"/>
  <c r="I68" i="11"/>
  <c r="J68" i="11"/>
  <c r="O68" i="11"/>
  <c r="Q68" i="11"/>
  <c r="A69" i="11"/>
  <c r="B69" i="11"/>
  <c r="E69" i="11"/>
  <c r="F69" i="11"/>
  <c r="H69" i="11"/>
  <c r="I69" i="11"/>
  <c r="J69" i="11"/>
  <c r="O69" i="11"/>
  <c r="Q69" i="11"/>
  <c r="A70" i="11"/>
  <c r="B70" i="11"/>
  <c r="E70" i="11"/>
  <c r="F70" i="11"/>
  <c r="H70" i="11"/>
  <c r="I70" i="11"/>
  <c r="J70" i="11"/>
  <c r="O70" i="11"/>
  <c r="Q70" i="11"/>
  <c r="A71" i="11"/>
  <c r="B71" i="11"/>
  <c r="E71" i="11"/>
  <c r="F71" i="11"/>
  <c r="H71" i="11"/>
  <c r="I71" i="11"/>
  <c r="J71" i="11"/>
  <c r="O71" i="11"/>
  <c r="Q71" i="11"/>
  <c r="A72" i="11"/>
  <c r="B72" i="11"/>
  <c r="E72" i="11"/>
  <c r="F72" i="11"/>
  <c r="H72" i="11"/>
  <c r="I72" i="11"/>
  <c r="J72" i="11"/>
  <c r="O72" i="11"/>
  <c r="Q72" i="11"/>
  <c r="A73" i="11"/>
  <c r="B73" i="11"/>
  <c r="E73" i="11"/>
  <c r="F73" i="11"/>
  <c r="H73" i="11"/>
  <c r="I73" i="11"/>
  <c r="J73" i="11"/>
  <c r="O73" i="11"/>
  <c r="Q73" i="11"/>
  <c r="A74" i="11"/>
  <c r="B74" i="11"/>
  <c r="E74" i="11"/>
  <c r="F74" i="11"/>
  <c r="H74" i="11"/>
  <c r="I74" i="11"/>
  <c r="J74" i="11"/>
  <c r="O74" i="11"/>
  <c r="Q74" i="11"/>
  <c r="A75" i="11"/>
  <c r="B75" i="11"/>
  <c r="E75" i="11"/>
  <c r="F75" i="11"/>
  <c r="H75" i="11"/>
  <c r="I75" i="11"/>
  <c r="J75" i="11"/>
  <c r="O75" i="11"/>
  <c r="Q75" i="11"/>
  <c r="A76" i="11"/>
  <c r="B76" i="11"/>
  <c r="E76" i="11"/>
  <c r="F76" i="11"/>
  <c r="H76" i="11"/>
  <c r="I76" i="11"/>
  <c r="J76" i="11"/>
  <c r="O76" i="11"/>
  <c r="Q76" i="11"/>
  <c r="A77" i="11"/>
  <c r="B77" i="11"/>
  <c r="E77" i="11"/>
  <c r="F77" i="11"/>
  <c r="H77" i="11"/>
  <c r="I77" i="11"/>
  <c r="J77" i="11"/>
  <c r="O77" i="11"/>
  <c r="Q77" i="11"/>
  <c r="A78" i="11"/>
  <c r="B78" i="11"/>
  <c r="E78" i="11"/>
  <c r="F78" i="11"/>
  <c r="H78" i="11"/>
  <c r="I78" i="11"/>
  <c r="J78" i="11"/>
  <c r="O78" i="11"/>
  <c r="Q78" i="11"/>
  <c r="A79" i="11"/>
  <c r="B79" i="11"/>
  <c r="E79" i="11"/>
  <c r="F79" i="11"/>
  <c r="H79" i="11"/>
  <c r="I79" i="11"/>
  <c r="J79" i="11"/>
  <c r="O79" i="11"/>
  <c r="Q79" i="11"/>
  <c r="A80" i="11"/>
  <c r="B80" i="11"/>
  <c r="E80" i="11"/>
  <c r="F80" i="11"/>
  <c r="H80" i="11"/>
  <c r="I80" i="11"/>
  <c r="J80" i="11"/>
  <c r="O80" i="11"/>
  <c r="Q80" i="11"/>
  <c r="A81" i="11"/>
  <c r="B81" i="11"/>
  <c r="E81" i="11"/>
  <c r="F81" i="11"/>
  <c r="H81" i="11"/>
  <c r="I81" i="11"/>
  <c r="J81" i="11"/>
  <c r="O81" i="11"/>
  <c r="Q81" i="11"/>
  <c r="A82" i="11"/>
  <c r="B82" i="11"/>
  <c r="E82" i="11"/>
  <c r="F82" i="11"/>
  <c r="H82" i="11"/>
  <c r="I82" i="11"/>
  <c r="J82" i="11"/>
  <c r="O82" i="11"/>
  <c r="Q82" i="11"/>
  <c r="A83" i="11"/>
  <c r="B83" i="11"/>
  <c r="E83" i="11"/>
  <c r="F83" i="11"/>
  <c r="H83" i="11"/>
  <c r="I83" i="11"/>
  <c r="J83" i="11"/>
  <c r="O83" i="11"/>
  <c r="Q83" i="11"/>
  <c r="A84" i="11"/>
  <c r="B84" i="11"/>
  <c r="E84" i="11"/>
  <c r="F84" i="11"/>
  <c r="H84" i="11"/>
  <c r="I84" i="11"/>
  <c r="J84" i="11"/>
  <c r="O84" i="11"/>
  <c r="Q84" i="11"/>
  <c r="A85" i="11"/>
  <c r="B85" i="11"/>
  <c r="E85" i="11"/>
  <c r="F85" i="11"/>
  <c r="H85" i="11"/>
  <c r="I85" i="11"/>
  <c r="J85" i="11"/>
  <c r="O85" i="11"/>
  <c r="Q85" i="11"/>
  <c r="A86" i="11"/>
  <c r="B86" i="11"/>
  <c r="E86" i="11"/>
  <c r="F86" i="11"/>
  <c r="H86" i="11"/>
  <c r="I86" i="11"/>
  <c r="J86" i="11"/>
  <c r="O86" i="11"/>
  <c r="Q86" i="11"/>
  <c r="A87" i="11"/>
  <c r="B87" i="11"/>
  <c r="E87" i="11"/>
  <c r="F87" i="11"/>
  <c r="H87" i="11"/>
  <c r="I87" i="11"/>
  <c r="J87" i="11"/>
  <c r="O87" i="11"/>
  <c r="Q87" i="11"/>
  <c r="A88" i="11"/>
  <c r="B88" i="11"/>
  <c r="E88" i="11"/>
  <c r="F88" i="11"/>
  <c r="H88" i="11"/>
  <c r="I88" i="11"/>
  <c r="J88" i="11"/>
  <c r="O88" i="11"/>
  <c r="Q88" i="11"/>
  <c r="A89" i="11"/>
  <c r="B89" i="11"/>
  <c r="E89" i="11"/>
  <c r="F89" i="11"/>
  <c r="H89" i="11"/>
  <c r="I89" i="11"/>
  <c r="J89" i="11"/>
  <c r="O89" i="11"/>
  <c r="Q89" i="11"/>
  <c r="A90" i="11"/>
  <c r="B90" i="11"/>
  <c r="E90" i="11"/>
  <c r="F90" i="11"/>
  <c r="H90" i="11"/>
  <c r="I90" i="11"/>
  <c r="J90" i="11"/>
  <c r="O90" i="11"/>
  <c r="Q90" i="11"/>
  <c r="A91" i="11"/>
  <c r="B91" i="11"/>
  <c r="E91" i="11"/>
  <c r="F91" i="11"/>
  <c r="H91" i="11"/>
  <c r="I91" i="11"/>
  <c r="J91" i="11"/>
  <c r="O91" i="11"/>
  <c r="Q91" i="11"/>
  <c r="A92" i="11"/>
  <c r="B92" i="11"/>
  <c r="E92" i="11"/>
  <c r="F92" i="11"/>
  <c r="H92" i="11"/>
  <c r="I92" i="11"/>
  <c r="J92" i="11"/>
  <c r="O92" i="11"/>
  <c r="Q92" i="11"/>
  <c r="A93" i="11"/>
  <c r="B93" i="11"/>
  <c r="E93" i="11"/>
  <c r="F93" i="11"/>
  <c r="H93" i="11"/>
  <c r="I93" i="11"/>
  <c r="J93" i="11"/>
  <c r="O93" i="11"/>
  <c r="Q93" i="11"/>
  <c r="A94" i="11"/>
  <c r="B94" i="11"/>
  <c r="E94" i="11"/>
  <c r="F94" i="11"/>
  <c r="H94" i="11"/>
  <c r="I94" i="11"/>
  <c r="J94" i="11"/>
  <c r="O94" i="11"/>
  <c r="Q94" i="11"/>
  <c r="A95" i="11"/>
  <c r="B95" i="11"/>
  <c r="E95" i="11"/>
  <c r="F95" i="11"/>
  <c r="H95" i="11"/>
  <c r="I95" i="11"/>
  <c r="J95" i="11"/>
  <c r="O95" i="11"/>
  <c r="Q95" i="11"/>
  <c r="A96" i="11"/>
  <c r="B96" i="11"/>
  <c r="E96" i="11"/>
  <c r="F96" i="11"/>
  <c r="H96" i="11"/>
  <c r="I96" i="11"/>
  <c r="J96" i="11"/>
  <c r="O96" i="11"/>
  <c r="Q96" i="11"/>
  <c r="A97" i="11"/>
  <c r="B97" i="11"/>
  <c r="E97" i="11"/>
  <c r="F97" i="11"/>
  <c r="H97" i="11"/>
  <c r="I97" i="11"/>
  <c r="J97" i="11"/>
  <c r="O97" i="11"/>
  <c r="Q97" i="11"/>
  <c r="A98" i="11"/>
  <c r="B98" i="11"/>
  <c r="E98" i="11"/>
  <c r="F98" i="11"/>
  <c r="H98" i="11"/>
  <c r="I98" i="11"/>
  <c r="J98" i="11"/>
  <c r="O98" i="11"/>
  <c r="Q98" i="11"/>
  <c r="A99" i="11"/>
  <c r="B99" i="11"/>
  <c r="E99" i="11"/>
  <c r="F99" i="11"/>
  <c r="H99" i="11"/>
  <c r="I99" i="11"/>
  <c r="J99" i="11"/>
  <c r="O99" i="11"/>
  <c r="Q99" i="11"/>
  <c r="A100" i="11"/>
  <c r="B100" i="11"/>
  <c r="E100" i="11"/>
  <c r="F100" i="11"/>
  <c r="H100" i="11"/>
  <c r="I100" i="11"/>
  <c r="J100" i="11"/>
  <c r="O100" i="11"/>
  <c r="Q100" i="11"/>
  <c r="A101" i="11"/>
  <c r="B101" i="11"/>
  <c r="E101" i="11"/>
  <c r="F101" i="11"/>
  <c r="H101" i="11"/>
  <c r="I101" i="11"/>
  <c r="J101" i="11"/>
  <c r="O101" i="11"/>
  <c r="Q101" i="11"/>
  <c r="A102" i="11"/>
  <c r="B102" i="11"/>
  <c r="E102" i="11"/>
  <c r="F102" i="11"/>
  <c r="H102" i="11"/>
  <c r="I102" i="11"/>
  <c r="J102" i="11"/>
  <c r="O102" i="11"/>
  <c r="Q102" i="11"/>
  <c r="A103" i="11"/>
  <c r="B103" i="11"/>
  <c r="E103" i="11"/>
  <c r="F103" i="11"/>
  <c r="H103" i="11"/>
  <c r="I103" i="11"/>
  <c r="J103" i="11"/>
  <c r="O103" i="11"/>
  <c r="Q103" i="11"/>
  <c r="A104" i="11"/>
  <c r="B104" i="11"/>
  <c r="E104" i="11"/>
  <c r="F104" i="11"/>
  <c r="H104" i="11"/>
  <c r="I104" i="11"/>
  <c r="J104" i="11"/>
  <c r="O104" i="11"/>
  <c r="Q104" i="11"/>
  <c r="A105" i="11"/>
  <c r="B105" i="11"/>
  <c r="E105" i="11"/>
  <c r="F105" i="11"/>
  <c r="H105" i="11"/>
  <c r="I105" i="11"/>
  <c r="J105" i="11"/>
  <c r="O105" i="11"/>
  <c r="Q105" i="11"/>
  <c r="A106" i="11"/>
  <c r="B106" i="11"/>
  <c r="E106" i="11"/>
  <c r="F106" i="11"/>
  <c r="H106" i="11"/>
  <c r="I106" i="11"/>
  <c r="J106" i="11"/>
  <c r="O106" i="11"/>
  <c r="Q106" i="11"/>
  <c r="A107" i="11"/>
  <c r="B107" i="11"/>
  <c r="E107" i="11"/>
  <c r="F107" i="11"/>
  <c r="H107" i="11"/>
  <c r="I107" i="11"/>
  <c r="J107" i="11"/>
  <c r="O107" i="11"/>
  <c r="Q107" i="11"/>
  <c r="A108" i="11"/>
  <c r="B108" i="11"/>
  <c r="E108" i="11"/>
  <c r="F108" i="11"/>
  <c r="H108" i="11"/>
  <c r="I108" i="11"/>
  <c r="J108" i="11"/>
  <c r="O108" i="11"/>
  <c r="Q108" i="11"/>
  <c r="A109" i="11"/>
  <c r="B109" i="11"/>
  <c r="E109" i="11"/>
  <c r="F109" i="11"/>
  <c r="H109" i="11"/>
  <c r="I109" i="11"/>
  <c r="J109" i="11"/>
  <c r="O109" i="11"/>
  <c r="Q109" i="11"/>
  <c r="A110" i="11"/>
  <c r="B110" i="11"/>
  <c r="E110" i="11"/>
  <c r="F110" i="11"/>
  <c r="H110" i="11"/>
  <c r="I110" i="11"/>
  <c r="J110" i="11"/>
  <c r="O110" i="11"/>
  <c r="Q110" i="11"/>
  <c r="A111" i="11"/>
  <c r="B111" i="11"/>
  <c r="E111" i="11"/>
  <c r="F111" i="11"/>
  <c r="H111" i="11"/>
  <c r="I111" i="11"/>
  <c r="J111" i="11"/>
  <c r="O111" i="11"/>
  <c r="Q111" i="11"/>
  <c r="A112" i="11"/>
  <c r="B112" i="11"/>
  <c r="E112" i="11"/>
  <c r="F112" i="11"/>
  <c r="H112" i="11"/>
  <c r="I112" i="11"/>
  <c r="J112" i="11"/>
  <c r="O112" i="11"/>
  <c r="Q112" i="11"/>
  <c r="A113" i="11"/>
  <c r="B113" i="11"/>
  <c r="E113" i="11"/>
  <c r="F113" i="11"/>
  <c r="H113" i="11"/>
  <c r="I113" i="11"/>
  <c r="J113" i="11"/>
  <c r="O113" i="11"/>
  <c r="Q113" i="11"/>
  <c r="A114" i="11"/>
  <c r="B114" i="11"/>
  <c r="E114" i="11"/>
  <c r="F114" i="11"/>
  <c r="H114" i="11"/>
  <c r="I114" i="11"/>
  <c r="J114" i="11"/>
  <c r="O114" i="11"/>
  <c r="Q114" i="11"/>
  <c r="A115" i="11"/>
  <c r="B115" i="11"/>
  <c r="E115" i="11"/>
  <c r="F115" i="11"/>
  <c r="H115" i="11"/>
  <c r="I115" i="11"/>
  <c r="J115" i="11"/>
  <c r="O115" i="11"/>
  <c r="Q115" i="11"/>
  <c r="A116" i="11"/>
  <c r="B116" i="11"/>
  <c r="E116" i="11"/>
  <c r="F116" i="11"/>
  <c r="H116" i="11"/>
  <c r="I116" i="11"/>
  <c r="J116" i="11"/>
  <c r="O116" i="11"/>
  <c r="Q116" i="11"/>
  <c r="A117" i="11"/>
  <c r="B117" i="11"/>
  <c r="E117" i="11"/>
  <c r="F117" i="11"/>
  <c r="H117" i="11"/>
  <c r="I117" i="11"/>
  <c r="J117" i="11"/>
  <c r="O117" i="11"/>
  <c r="Q117" i="11"/>
  <c r="A118" i="11"/>
  <c r="B118" i="11"/>
  <c r="E118" i="11"/>
  <c r="F118" i="11"/>
  <c r="H118" i="11"/>
  <c r="I118" i="11"/>
  <c r="J118" i="11"/>
  <c r="O118" i="11"/>
  <c r="Q118" i="11"/>
  <c r="A119" i="11"/>
  <c r="B119" i="11"/>
  <c r="E119" i="11"/>
  <c r="F119" i="11"/>
  <c r="H119" i="11"/>
  <c r="I119" i="11"/>
  <c r="J119" i="11"/>
  <c r="O119" i="11"/>
  <c r="Q119" i="11"/>
  <c r="A120" i="11"/>
  <c r="B120" i="11"/>
  <c r="E120" i="11"/>
  <c r="F120" i="11"/>
  <c r="H120" i="11"/>
  <c r="I120" i="11"/>
  <c r="J120" i="11"/>
  <c r="O120" i="11"/>
  <c r="Q120" i="11"/>
  <c r="A121" i="11"/>
  <c r="B121" i="11"/>
  <c r="E121" i="11"/>
  <c r="F121" i="11"/>
  <c r="H121" i="11"/>
  <c r="I121" i="11"/>
  <c r="J121" i="11"/>
  <c r="O121" i="11"/>
  <c r="Q121" i="11"/>
  <c r="A122" i="11"/>
  <c r="B122" i="11"/>
  <c r="E122" i="11"/>
  <c r="F122" i="11"/>
  <c r="H122" i="11"/>
  <c r="I122" i="11"/>
  <c r="J122" i="11"/>
  <c r="O122" i="11"/>
  <c r="Q122" i="11"/>
  <c r="A123" i="11"/>
  <c r="B123" i="11"/>
  <c r="E123" i="11"/>
  <c r="F123" i="11"/>
  <c r="H123" i="11"/>
  <c r="I123" i="11"/>
  <c r="J123" i="11"/>
  <c r="O123" i="11"/>
  <c r="Q123" i="11"/>
  <c r="A124" i="11"/>
  <c r="B124" i="11"/>
  <c r="E124" i="11"/>
  <c r="F124" i="11"/>
  <c r="H124" i="11"/>
  <c r="I124" i="11"/>
  <c r="J124" i="11"/>
  <c r="O124" i="11"/>
  <c r="Q124" i="11"/>
  <c r="A125" i="11"/>
  <c r="B125" i="11"/>
  <c r="E125" i="11"/>
  <c r="F125" i="11"/>
  <c r="H125" i="11"/>
  <c r="I125" i="11"/>
  <c r="J125" i="11"/>
  <c r="O125" i="11"/>
  <c r="Q125" i="11"/>
  <c r="A126" i="11"/>
  <c r="B126" i="11"/>
  <c r="E126" i="11"/>
  <c r="F126" i="11"/>
  <c r="H126" i="11"/>
  <c r="I126" i="11"/>
  <c r="J126" i="11"/>
  <c r="O126" i="11"/>
  <c r="Q126" i="11"/>
  <c r="A127" i="11"/>
  <c r="B127" i="11"/>
  <c r="E127" i="11"/>
  <c r="F127" i="11"/>
  <c r="H127" i="11"/>
  <c r="I127" i="11"/>
  <c r="J127" i="11"/>
  <c r="O127" i="11"/>
  <c r="Q127" i="11"/>
  <c r="A128" i="11"/>
  <c r="B128" i="11"/>
  <c r="E128" i="11"/>
  <c r="F128" i="11"/>
  <c r="H128" i="11"/>
  <c r="I128" i="11"/>
  <c r="J128" i="11"/>
  <c r="O128" i="11"/>
  <c r="Q128" i="11"/>
  <c r="A129" i="11"/>
  <c r="B129" i="11"/>
  <c r="E129" i="11"/>
  <c r="F129" i="11"/>
  <c r="H129" i="11"/>
  <c r="I129" i="11"/>
  <c r="J129" i="11"/>
  <c r="O129" i="11"/>
  <c r="Q129" i="11"/>
  <c r="A130" i="11"/>
  <c r="B130" i="11"/>
  <c r="E130" i="11"/>
  <c r="F130" i="11"/>
  <c r="H130" i="11"/>
  <c r="I130" i="11"/>
  <c r="J130" i="11"/>
  <c r="O130" i="11"/>
  <c r="Q130" i="11"/>
  <c r="A131" i="11"/>
  <c r="B131" i="11"/>
  <c r="E131" i="11"/>
  <c r="F131" i="11"/>
  <c r="H131" i="11"/>
  <c r="I131" i="11"/>
  <c r="J131" i="11"/>
  <c r="O131" i="11"/>
  <c r="Q131" i="11"/>
  <c r="A132" i="11"/>
  <c r="B132" i="11"/>
  <c r="E132" i="11"/>
  <c r="F132" i="11"/>
  <c r="H132" i="11"/>
  <c r="I132" i="11"/>
  <c r="J132" i="11"/>
  <c r="O132" i="11"/>
  <c r="Q132" i="11"/>
  <c r="A133" i="11"/>
  <c r="B133" i="11"/>
  <c r="E133" i="11"/>
  <c r="F133" i="11"/>
  <c r="H133" i="11"/>
  <c r="I133" i="11"/>
  <c r="J133" i="11"/>
  <c r="O133" i="11"/>
  <c r="Q133" i="11"/>
  <c r="A134" i="11"/>
  <c r="B134" i="11"/>
  <c r="E134" i="11"/>
  <c r="F134" i="11"/>
  <c r="H134" i="11"/>
  <c r="I134" i="11"/>
  <c r="J134" i="11"/>
  <c r="O134" i="11"/>
  <c r="Q134" i="11"/>
  <c r="A135" i="11"/>
  <c r="B135" i="11"/>
  <c r="E135" i="11"/>
  <c r="F135" i="11"/>
  <c r="H135" i="11"/>
  <c r="I135" i="11"/>
  <c r="J135" i="11"/>
  <c r="O135" i="11"/>
  <c r="Q135" i="11"/>
  <c r="A136" i="11"/>
  <c r="B136" i="11"/>
  <c r="E136" i="11"/>
  <c r="F136" i="11"/>
  <c r="H136" i="11"/>
  <c r="I136" i="11"/>
  <c r="J136" i="11"/>
  <c r="O136" i="11"/>
  <c r="Q136" i="11"/>
  <c r="A137" i="11"/>
  <c r="B137" i="11"/>
  <c r="E137" i="11"/>
  <c r="F137" i="11"/>
  <c r="H137" i="11"/>
  <c r="I137" i="11"/>
  <c r="J137" i="11"/>
  <c r="O137" i="11"/>
  <c r="Q137" i="11"/>
  <c r="A138" i="11"/>
  <c r="B138" i="11"/>
  <c r="E138" i="11"/>
  <c r="F138" i="11"/>
  <c r="H138" i="11"/>
  <c r="I138" i="11"/>
  <c r="J138" i="11"/>
  <c r="O138" i="11"/>
  <c r="Q138" i="11"/>
  <c r="A139" i="11"/>
  <c r="B139" i="11"/>
  <c r="E139" i="11"/>
  <c r="F139" i="11"/>
  <c r="H139" i="11"/>
  <c r="I139" i="11"/>
  <c r="J139" i="11"/>
  <c r="O139" i="11"/>
  <c r="Q139" i="11"/>
  <c r="A140" i="11"/>
  <c r="B140" i="11"/>
  <c r="E140" i="11"/>
  <c r="F140" i="11"/>
  <c r="H140" i="11"/>
  <c r="I140" i="11"/>
  <c r="J140" i="11"/>
  <c r="O140" i="11"/>
  <c r="Q140" i="11"/>
  <c r="A141" i="11"/>
  <c r="B141" i="11"/>
  <c r="E141" i="11"/>
  <c r="F141" i="11"/>
  <c r="H141" i="11"/>
  <c r="I141" i="11"/>
  <c r="J141" i="11"/>
  <c r="O141" i="11"/>
  <c r="Q141" i="11"/>
  <c r="A142" i="11"/>
  <c r="B142" i="11"/>
  <c r="E142" i="11"/>
  <c r="F142" i="11"/>
  <c r="H142" i="11"/>
  <c r="I142" i="11"/>
  <c r="J142" i="11"/>
  <c r="O142" i="11"/>
  <c r="Q142" i="11"/>
  <c r="A143" i="11"/>
  <c r="B143" i="11"/>
  <c r="E143" i="11"/>
  <c r="F143" i="11"/>
  <c r="H143" i="11"/>
  <c r="I143" i="11"/>
  <c r="J143" i="11"/>
  <c r="O143" i="11"/>
  <c r="Q143" i="11"/>
  <c r="A144" i="11"/>
  <c r="B144" i="11"/>
  <c r="E144" i="11"/>
  <c r="F144" i="11"/>
  <c r="H144" i="11"/>
  <c r="I144" i="11"/>
  <c r="J144" i="11"/>
  <c r="O144" i="11"/>
  <c r="Q144" i="11"/>
  <c r="A145" i="11"/>
  <c r="B145" i="11"/>
  <c r="E145" i="11"/>
  <c r="F145" i="11"/>
  <c r="H145" i="11"/>
  <c r="I145" i="11"/>
  <c r="J145" i="11"/>
  <c r="O145" i="11"/>
  <c r="Q145" i="11"/>
  <c r="A146" i="11"/>
  <c r="B146" i="11"/>
  <c r="E146" i="11"/>
  <c r="F146" i="11"/>
  <c r="H146" i="11"/>
  <c r="I146" i="11"/>
  <c r="J146" i="11"/>
  <c r="O146" i="11"/>
  <c r="Q146" i="11"/>
  <c r="A147" i="11"/>
  <c r="B147" i="11"/>
  <c r="E147" i="11"/>
  <c r="F147" i="11"/>
  <c r="H147" i="11"/>
  <c r="I147" i="11"/>
  <c r="J147" i="11"/>
  <c r="O147" i="11"/>
  <c r="Q147" i="11"/>
  <c r="A148" i="11"/>
  <c r="B148" i="11"/>
  <c r="E148" i="11"/>
  <c r="F148" i="11"/>
  <c r="H148" i="11"/>
  <c r="I148" i="11"/>
  <c r="J148" i="11"/>
  <c r="O148" i="11"/>
  <c r="Q148" i="11"/>
  <c r="A149" i="11"/>
  <c r="B149" i="11"/>
  <c r="E149" i="11"/>
  <c r="F149" i="11"/>
  <c r="H149" i="11"/>
  <c r="I149" i="11"/>
  <c r="J149" i="11"/>
  <c r="O149" i="11"/>
  <c r="Q149" i="11"/>
  <c r="A150" i="11"/>
  <c r="B150" i="11"/>
  <c r="E150" i="11"/>
  <c r="F150" i="11"/>
  <c r="H150" i="11"/>
  <c r="I150" i="11"/>
  <c r="J150" i="11"/>
  <c r="O150" i="11"/>
  <c r="Q150" i="11"/>
  <c r="A151" i="11"/>
  <c r="B151" i="11"/>
  <c r="E151" i="11"/>
  <c r="F151" i="11"/>
  <c r="H151" i="11"/>
  <c r="I151" i="11"/>
  <c r="J151" i="11"/>
  <c r="O151" i="11"/>
  <c r="Q151" i="11"/>
  <c r="A152" i="11"/>
  <c r="B152" i="11"/>
  <c r="E152" i="11"/>
  <c r="F152" i="11"/>
  <c r="H152" i="11"/>
  <c r="I152" i="11"/>
  <c r="J152" i="11"/>
  <c r="O152" i="11"/>
  <c r="Q152" i="11"/>
  <c r="A153" i="11"/>
  <c r="B153" i="11"/>
  <c r="E153" i="11"/>
  <c r="F153" i="11"/>
  <c r="H153" i="11"/>
  <c r="I153" i="11"/>
  <c r="J153" i="11"/>
  <c r="O153" i="11"/>
  <c r="Q153" i="11"/>
  <c r="A154" i="11"/>
  <c r="B154" i="11"/>
  <c r="E154" i="11"/>
  <c r="F154" i="11"/>
  <c r="H154" i="11"/>
  <c r="I154" i="11"/>
  <c r="J154" i="11"/>
  <c r="O154" i="11"/>
  <c r="Q154" i="11"/>
  <c r="A155" i="11"/>
  <c r="B155" i="11"/>
  <c r="E155" i="11"/>
  <c r="F155" i="11"/>
  <c r="H155" i="11"/>
  <c r="I155" i="11"/>
  <c r="J155" i="11"/>
  <c r="O155" i="11"/>
  <c r="Q155" i="11"/>
  <c r="A156" i="11"/>
  <c r="B156" i="11"/>
  <c r="E156" i="11"/>
  <c r="F156" i="11"/>
  <c r="H156" i="11"/>
  <c r="I156" i="11"/>
  <c r="J156" i="11"/>
  <c r="O156" i="11"/>
  <c r="Q156" i="11"/>
  <c r="A157" i="11"/>
  <c r="B157" i="11"/>
  <c r="E157" i="11"/>
  <c r="F157" i="11"/>
  <c r="H157" i="11"/>
  <c r="I157" i="11"/>
  <c r="J157" i="11"/>
  <c r="O157" i="11"/>
  <c r="Q157" i="11"/>
  <c r="A158" i="11"/>
  <c r="B158" i="11"/>
  <c r="E158" i="11"/>
  <c r="F158" i="11"/>
  <c r="H158" i="11"/>
  <c r="I158" i="11"/>
  <c r="J158" i="11"/>
  <c r="O158" i="11"/>
  <c r="Q158" i="11"/>
  <c r="A159" i="11"/>
  <c r="B159" i="11"/>
  <c r="E159" i="11"/>
  <c r="F159" i="11"/>
  <c r="H159" i="11"/>
  <c r="I159" i="11"/>
  <c r="J159" i="11"/>
  <c r="O159" i="11"/>
  <c r="Q159" i="11"/>
  <c r="A160" i="11"/>
  <c r="B160" i="11"/>
  <c r="E160" i="11"/>
  <c r="F160" i="11"/>
  <c r="H160" i="11"/>
  <c r="I160" i="11"/>
  <c r="J160" i="11"/>
  <c r="O160" i="11"/>
  <c r="Q160" i="11"/>
  <c r="A161" i="11"/>
  <c r="B161" i="11"/>
  <c r="E161" i="11"/>
  <c r="F161" i="11"/>
  <c r="H161" i="11"/>
  <c r="I161" i="11"/>
  <c r="J161" i="11"/>
  <c r="O161" i="11"/>
  <c r="Q161" i="11"/>
  <c r="A162" i="11"/>
  <c r="B162" i="11"/>
  <c r="E162" i="11"/>
  <c r="F162" i="11"/>
  <c r="H162" i="11"/>
  <c r="I162" i="11"/>
  <c r="J162" i="11"/>
  <c r="O162" i="11"/>
  <c r="Q162" i="11"/>
  <c r="A163" i="11"/>
  <c r="B163" i="11"/>
  <c r="E163" i="11"/>
  <c r="F163" i="11"/>
  <c r="H163" i="11"/>
  <c r="I163" i="11"/>
  <c r="J163" i="11"/>
  <c r="O163" i="11"/>
  <c r="Q163" i="11"/>
  <c r="A164" i="11"/>
  <c r="B164" i="11"/>
  <c r="E164" i="11"/>
  <c r="F164" i="11"/>
  <c r="H164" i="11"/>
  <c r="I164" i="11"/>
  <c r="J164" i="11"/>
  <c r="O164" i="11"/>
  <c r="Q164" i="11"/>
  <c r="A165" i="11"/>
  <c r="B165" i="11"/>
  <c r="E165" i="11"/>
  <c r="F165" i="11"/>
  <c r="H165" i="11"/>
  <c r="I165" i="11"/>
  <c r="J165" i="11"/>
  <c r="O165" i="11"/>
  <c r="Q165" i="11"/>
  <c r="A166" i="11"/>
  <c r="B166" i="11"/>
  <c r="E166" i="11"/>
  <c r="F166" i="11"/>
  <c r="H166" i="11"/>
  <c r="I166" i="11"/>
  <c r="J166" i="11"/>
  <c r="O166" i="11"/>
  <c r="Q166" i="11"/>
  <c r="A167" i="11"/>
  <c r="B167" i="11"/>
  <c r="E167" i="11"/>
  <c r="F167" i="11"/>
  <c r="H167" i="11"/>
  <c r="I167" i="11"/>
  <c r="J167" i="11"/>
  <c r="O167" i="11"/>
  <c r="Q167" i="11"/>
  <c r="A168" i="11"/>
  <c r="B168" i="11"/>
  <c r="E168" i="11"/>
  <c r="F168" i="11"/>
  <c r="H168" i="11"/>
  <c r="I168" i="11"/>
  <c r="J168" i="11"/>
  <c r="O168" i="11"/>
  <c r="Q168" i="11"/>
  <c r="A169" i="11"/>
  <c r="B169" i="11"/>
  <c r="E169" i="11"/>
  <c r="F169" i="11"/>
  <c r="H169" i="11"/>
  <c r="I169" i="11"/>
  <c r="J169" i="11"/>
  <c r="O169" i="11"/>
  <c r="Q169" i="11"/>
  <c r="A170" i="11"/>
  <c r="B170" i="11"/>
  <c r="E170" i="11"/>
  <c r="F170" i="11"/>
  <c r="H170" i="11"/>
  <c r="I170" i="11"/>
  <c r="J170" i="11"/>
  <c r="O170" i="11"/>
  <c r="Q170" i="11"/>
  <c r="A171" i="11"/>
  <c r="B171" i="11"/>
  <c r="E171" i="11"/>
  <c r="F171" i="11"/>
  <c r="H171" i="11"/>
  <c r="I171" i="11"/>
  <c r="J171" i="11"/>
  <c r="O171" i="11"/>
  <c r="Q171" i="11"/>
  <c r="A172" i="11"/>
  <c r="B172" i="11"/>
  <c r="E172" i="11"/>
  <c r="F172" i="11"/>
  <c r="H172" i="11"/>
  <c r="I172" i="11"/>
  <c r="J172" i="11"/>
  <c r="O172" i="11"/>
  <c r="Q172" i="11"/>
  <c r="A173" i="11"/>
  <c r="B173" i="11"/>
  <c r="E173" i="11"/>
  <c r="F173" i="11"/>
  <c r="H173" i="11"/>
  <c r="I173" i="11"/>
  <c r="J173" i="11"/>
  <c r="O173" i="11"/>
  <c r="Q173" i="11"/>
  <c r="A174" i="11"/>
  <c r="B174" i="11"/>
  <c r="E174" i="11"/>
  <c r="F174" i="11"/>
  <c r="H174" i="11"/>
  <c r="I174" i="11"/>
  <c r="J174" i="11"/>
  <c r="O174" i="11"/>
  <c r="Q174" i="11"/>
  <c r="A175" i="11"/>
  <c r="B175" i="11"/>
  <c r="E175" i="11"/>
  <c r="F175" i="11"/>
  <c r="H175" i="11"/>
  <c r="I175" i="11"/>
  <c r="J175" i="11"/>
  <c r="O175" i="11"/>
  <c r="Q175" i="11"/>
  <c r="A176" i="11"/>
  <c r="B176" i="11"/>
  <c r="E176" i="11"/>
  <c r="F176" i="11"/>
  <c r="H176" i="11"/>
  <c r="I176" i="11"/>
  <c r="J176" i="11"/>
  <c r="O176" i="11"/>
  <c r="Q176" i="11"/>
  <c r="A177" i="11"/>
  <c r="B177" i="11"/>
  <c r="E177" i="11"/>
  <c r="F177" i="11"/>
  <c r="H177" i="11"/>
  <c r="I177" i="11"/>
  <c r="J177" i="11"/>
  <c r="O177" i="11"/>
  <c r="Q177" i="11"/>
  <c r="A178" i="11"/>
  <c r="B178" i="11"/>
  <c r="E178" i="11"/>
  <c r="F178" i="11"/>
  <c r="H178" i="11"/>
  <c r="I178" i="11"/>
  <c r="J178" i="11"/>
  <c r="O178" i="11"/>
  <c r="Q178" i="11"/>
  <c r="A179" i="11"/>
  <c r="B179" i="11"/>
  <c r="E179" i="11"/>
  <c r="F179" i="11"/>
  <c r="H179" i="11"/>
  <c r="I179" i="11"/>
  <c r="J179" i="11"/>
  <c r="O179" i="11"/>
  <c r="Q179" i="11"/>
  <c r="A180" i="11"/>
  <c r="B180" i="11"/>
  <c r="E180" i="11"/>
  <c r="F180" i="11"/>
  <c r="H180" i="11"/>
  <c r="I180" i="11"/>
  <c r="J180" i="11"/>
  <c r="O180" i="11"/>
  <c r="Q180" i="11"/>
  <c r="A181" i="11"/>
  <c r="B181" i="11"/>
  <c r="E181" i="11"/>
  <c r="F181" i="11"/>
  <c r="H181" i="11"/>
  <c r="I181" i="11"/>
  <c r="J181" i="11"/>
  <c r="O181" i="11"/>
  <c r="Q181" i="11"/>
  <c r="A182" i="11"/>
  <c r="B182" i="11"/>
  <c r="E182" i="11"/>
  <c r="F182" i="11"/>
  <c r="H182" i="11"/>
  <c r="I182" i="11"/>
  <c r="J182" i="11"/>
  <c r="O182" i="11"/>
  <c r="Q182" i="11"/>
  <c r="A183" i="11"/>
  <c r="B183" i="11"/>
  <c r="E183" i="11"/>
  <c r="F183" i="11"/>
  <c r="H183" i="11"/>
  <c r="I183" i="11"/>
  <c r="J183" i="11"/>
  <c r="O183" i="11"/>
  <c r="Q183" i="11"/>
  <c r="A184" i="11"/>
  <c r="B184" i="11"/>
  <c r="E184" i="11"/>
  <c r="F184" i="11"/>
  <c r="H184" i="11"/>
  <c r="I184" i="11"/>
  <c r="J184" i="11"/>
  <c r="O184" i="11"/>
  <c r="Q184" i="11"/>
  <c r="A185" i="11"/>
  <c r="B185" i="11"/>
  <c r="E185" i="11"/>
  <c r="F185" i="11"/>
  <c r="H185" i="11"/>
  <c r="I185" i="11"/>
  <c r="J185" i="11"/>
  <c r="O185" i="11"/>
  <c r="Q185" i="11"/>
  <c r="A186" i="11"/>
  <c r="B186" i="11"/>
  <c r="E186" i="11"/>
  <c r="F186" i="11"/>
  <c r="H186" i="11"/>
  <c r="I186" i="11"/>
  <c r="J186" i="11"/>
  <c r="O186" i="11"/>
  <c r="Q186" i="11"/>
  <c r="A187" i="11"/>
  <c r="B187" i="11"/>
  <c r="E187" i="11"/>
  <c r="F187" i="11"/>
  <c r="H187" i="11"/>
  <c r="I187" i="11"/>
  <c r="J187" i="11"/>
  <c r="O187" i="11"/>
  <c r="Q187" i="11"/>
  <c r="A188" i="11"/>
  <c r="B188" i="11"/>
  <c r="E188" i="11"/>
  <c r="F188" i="11"/>
  <c r="H188" i="11"/>
  <c r="I188" i="11"/>
  <c r="J188" i="11"/>
  <c r="O188" i="11"/>
  <c r="Q188" i="11"/>
  <c r="A189" i="11"/>
  <c r="B189" i="11"/>
  <c r="E189" i="11"/>
  <c r="F189" i="11"/>
  <c r="H189" i="11"/>
  <c r="I189" i="11"/>
  <c r="J189" i="11"/>
  <c r="O189" i="11"/>
  <c r="Q189" i="11"/>
  <c r="A190" i="11"/>
  <c r="B190" i="11"/>
  <c r="E190" i="11"/>
  <c r="F190" i="11"/>
  <c r="H190" i="11"/>
  <c r="I190" i="11"/>
  <c r="J190" i="11"/>
  <c r="O190" i="11"/>
  <c r="Q190" i="11"/>
  <c r="A191" i="11"/>
  <c r="B191" i="11"/>
  <c r="E191" i="11"/>
  <c r="F191" i="11"/>
  <c r="H191" i="11"/>
  <c r="I191" i="11"/>
  <c r="J191" i="11"/>
  <c r="O191" i="11"/>
  <c r="Q191" i="11"/>
  <c r="A192" i="11"/>
  <c r="B192" i="11"/>
  <c r="E192" i="11"/>
  <c r="F192" i="11"/>
  <c r="H192" i="11"/>
  <c r="I192" i="11"/>
  <c r="J192" i="11"/>
  <c r="O192" i="11"/>
  <c r="Q192" i="11"/>
  <c r="A193" i="11"/>
  <c r="B193" i="11"/>
  <c r="E193" i="11"/>
  <c r="F193" i="11"/>
  <c r="H193" i="11"/>
  <c r="I193" i="11"/>
  <c r="J193" i="11"/>
  <c r="O193" i="11"/>
  <c r="Q193" i="11"/>
  <c r="A194" i="11"/>
  <c r="B194" i="11"/>
  <c r="E194" i="11"/>
  <c r="F194" i="11"/>
  <c r="H194" i="11"/>
  <c r="I194" i="11"/>
  <c r="J194" i="11"/>
  <c r="O194" i="11"/>
  <c r="Q194" i="11"/>
  <c r="A195" i="11"/>
  <c r="B195" i="11"/>
  <c r="E195" i="11"/>
  <c r="F195" i="11"/>
  <c r="H195" i="11"/>
  <c r="I195" i="11"/>
  <c r="J195" i="11"/>
  <c r="O195" i="11"/>
  <c r="Q195" i="11"/>
  <c r="A196" i="11"/>
  <c r="B196" i="11"/>
  <c r="E196" i="11"/>
  <c r="F196" i="11"/>
  <c r="H196" i="11"/>
  <c r="I196" i="11"/>
  <c r="J196" i="11"/>
  <c r="O196" i="11"/>
  <c r="Q196" i="11"/>
  <c r="A197" i="11"/>
  <c r="B197" i="11"/>
  <c r="E197" i="11"/>
  <c r="F197" i="11"/>
  <c r="H197" i="11"/>
  <c r="I197" i="11"/>
  <c r="J197" i="11"/>
  <c r="O197" i="11"/>
  <c r="Q197" i="11"/>
  <c r="A198" i="11"/>
  <c r="B198" i="11"/>
  <c r="E198" i="11"/>
  <c r="F198" i="11"/>
  <c r="H198" i="11"/>
  <c r="I198" i="11"/>
  <c r="J198" i="11"/>
  <c r="O198" i="11"/>
  <c r="Q198" i="11"/>
  <c r="A199" i="11"/>
  <c r="B199" i="11"/>
  <c r="E199" i="11"/>
  <c r="F199" i="11"/>
  <c r="H199" i="11"/>
  <c r="I199" i="11"/>
  <c r="J199" i="11"/>
  <c r="O199" i="11"/>
  <c r="Q199" i="11"/>
  <c r="A200" i="11"/>
  <c r="B200" i="11"/>
  <c r="E200" i="11"/>
  <c r="F200" i="11"/>
  <c r="H200" i="11"/>
  <c r="I200" i="11"/>
  <c r="J200" i="11"/>
  <c r="O200" i="11"/>
  <c r="Q200" i="11"/>
  <c r="A201" i="11"/>
  <c r="B201" i="11"/>
  <c r="E201" i="11"/>
  <c r="F201" i="11"/>
  <c r="H201" i="11"/>
  <c r="I201" i="11"/>
  <c r="J201" i="11"/>
  <c r="O201" i="11"/>
  <c r="Q201" i="11"/>
  <c r="A202" i="11"/>
  <c r="B202" i="11"/>
  <c r="E202" i="11"/>
  <c r="F202" i="11"/>
  <c r="H202" i="11"/>
  <c r="I202" i="11"/>
  <c r="J202" i="11"/>
  <c r="O202" i="11"/>
  <c r="Q202" i="11"/>
  <c r="A203" i="11"/>
  <c r="B203" i="11"/>
  <c r="E203" i="11"/>
  <c r="F203" i="11"/>
  <c r="H203" i="11"/>
  <c r="I203" i="11"/>
  <c r="J203" i="11"/>
  <c r="O203" i="11"/>
  <c r="Q203" i="11"/>
  <c r="A204" i="11"/>
  <c r="B204" i="11"/>
  <c r="E204" i="11"/>
  <c r="F204" i="11"/>
  <c r="H204" i="11"/>
  <c r="I204" i="11"/>
  <c r="J204" i="11"/>
  <c r="O204" i="11"/>
  <c r="Q204" i="11"/>
  <c r="A205" i="11"/>
  <c r="B205" i="11"/>
  <c r="E205" i="11"/>
  <c r="F205" i="11"/>
  <c r="H205" i="11"/>
  <c r="I205" i="11"/>
  <c r="J205" i="11"/>
  <c r="O205" i="11"/>
  <c r="Q205" i="11"/>
  <c r="A206" i="11"/>
  <c r="B206" i="11"/>
  <c r="E206" i="11"/>
  <c r="F206" i="11"/>
  <c r="H206" i="11"/>
  <c r="I206" i="11"/>
  <c r="J206" i="11"/>
  <c r="O206" i="11"/>
  <c r="Q206" i="11"/>
  <c r="A207" i="11"/>
  <c r="B207" i="11"/>
  <c r="E207" i="11"/>
  <c r="F207" i="11"/>
  <c r="H207" i="11"/>
  <c r="I207" i="11"/>
  <c r="J207" i="11"/>
  <c r="O207" i="11"/>
  <c r="Q207" i="11"/>
  <c r="A208" i="11"/>
  <c r="B208" i="11"/>
  <c r="E208" i="11"/>
  <c r="F208" i="11"/>
  <c r="H208" i="11"/>
  <c r="I208" i="11"/>
  <c r="J208" i="11"/>
  <c r="O208" i="11"/>
  <c r="Q208" i="11"/>
  <c r="A209" i="11"/>
  <c r="B209" i="11"/>
  <c r="E209" i="11"/>
  <c r="F209" i="11"/>
  <c r="H209" i="11"/>
  <c r="I209" i="11"/>
  <c r="J209" i="11"/>
  <c r="O209" i="11"/>
  <c r="Q209" i="11"/>
  <c r="A210" i="11"/>
  <c r="B210" i="11"/>
  <c r="E210" i="11"/>
  <c r="F210" i="11"/>
  <c r="H210" i="11"/>
  <c r="I210" i="11"/>
  <c r="J210" i="11"/>
  <c r="O210" i="11"/>
  <c r="Q210" i="11"/>
  <c r="A211" i="11"/>
  <c r="B211" i="11"/>
  <c r="E211" i="11"/>
  <c r="F211" i="11"/>
  <c r="H211" i="11"/>
  <c r="I211" i="11"/>
  <c r="J211" i="11"/>
  <c r="O211" i="11"/>
  <c r="Q211" i="11"/>
  <c r="A212" i="11"/>
  <c r="B212" i="11"/>
  <c r="E212" i="11"/>
  <c r="F212" i="11"/>
  <c r="H212" i="11"/>
  <c r="I212" i="11"/>
  <c r="J212" i="11"/>
  <c r="O212" i="11"/>
  <c r="Q212" i="11"/>
  <c r="A213" i="11"/>
  <c r="B213" i="11"/>
  <c r="E213" i="11"/>
  <c r="F213" i="11"/>
  <c r="H213" i="11"/>
  <c r="I213" i="11"/>
  <c r="J213" i="11"/>
  <c r="O213" i="11"/>
  <c r="Q213" i="11"/>
  <c r="A214" i="11"/>
  <c r="B214" i="11"/>
  <c r="E214" i="11"/>
  <c r="F214" i="11"/>
  <c r="H214" i="11"/>
  <c r="I214" i="11"/>
  <c r="J214" i="11"/>
  <c r="O214" i="11"/>
  <c r="Q214" i="11"/>
  <c r="A215" i="11"/>
  <c r="B215" i="11"/>
  <c r="E215" i="11"/>
  <c r="F215" i="11"/>
  <c r="H215" i="11"/>
  <c r="I215" i="11"/>
  <c r="J215" i="11"/>
  <c r="O215" i="11"/>
  <c r="Q215" i="11"/>
  <c r="A216" i="11"/>
  <c r="B216" i="11"/>
  <c r="E216" i="11"/>
  <c r="F216" i="11"/>
  <c r="H216" i="11"/>
  <c r="I216" i="11"/>
  <c r="J216" i="11"/>
  <c r="O216" i="11"/>
  <c r="Q216" i="11"/>
  <c r="A217" i="11"/>
  <c r="B217" i="11"/>
  <c r="E217" i="11"/>
  <c r="F217" i="11"/>
  <c r="H217" i="11"/>
  <c r="I217" i="11"/>
  <c r="J217" i="11"/>
  <c r="O217" i="11"/>
  <c r="Q217" i="11"/>
  <c r="A218" i="11"/>
  <c r="B218" i="11"/>
  <c r="E218" i="11"/>
  <c r="F218" i="11"/>
  <c r="H218" i="11"/>
  <c r="I218" i="11"/>
  <c r="J218" i="11"/>
  <c r="O218" i="11"/>
  <c r="Q218" i="11"/>
  <c r="A219" i="11"/>
  <c r="B219" i="11"/>
  <c r="E219" i="11"/>
  <c r="F219" i="11"/>
  <c r="H219" i="11"/>
  <c r="I219" i="11"/>
  <c r="J219" i="11"/>
  <c r="O219" i="11"/>
  <c r="Q219" i="11"/>
  <c r="A220" i="11"/>
  <c r="B220" i="11"/>
  <c r="E220" i="11"/>
  <c r="F220" i="11"/>
  <c r="H220" i="11"/>
  <c r="I220" i="11"/>
  <c r="J220" i="11"/>
  <c r="O220" i="11"/>
  <c r="Q220" i="11"/>
  <c r="A221" i="11"/>
  <c r="B221" i="11"/>
  <c r="E221" i="11"/>
  <c r="F221" i="11"/>
  <c r="H221" i="11"/>
  <c r="I221" i="11"/>
  <c r="J221" i="11"/>
  <c r="O221" i="11"/>
  <c r="Q221" i="11"/>
  <c r="A222" i="11"/>
  <c r="B222" i="11"/>
  <c r="E222" i="11"/>
  <c r="F222" i="11"/>
  <c r="H222" i="11"/>
  <c r="I222" i="11"/>
  <c r="J222" i="11"/>
  <c r="O222" i="11"/>
  <c r="Q222" i="11"/>
  <c r="A223" i="11"/>
  <c r="B223" i="11"/>
  <c r="E223" i="11"/>
  <c r="F223" i="11"/>
  <c r="H223" i="11"/>
  <c r="I223" i="11"/>
  <c r="J223" i="11"/>
  <c r="O223" i="11"/>
  <c r="Q223" i="11"/>
  <c r="A224" i="11"/>
  <c r="B224" i="11"/>
  <c r="E224" i="11"/>
  <c r="F224" i="11"/>
  <c r="H224" i="11"/>
  <c r="I224" i="11"/>
  <c r="J224" i="11"/>
  <c r="O224" i="11"/>
  <c r="Q224" i="11"/>
  <c r="A225" i="11"/>
  <c r="B225" i="11"/>
  <c r="E225" i="11"/>
  <c r="F225" i="11"/>
  <c r="H225" i="11"/>
  <c r="I225" i="11"/>
  <c r="J225" i="11"/>
  <c r="O225" i="11"/>
  <c r="Q225" i="11"/>
  <c r="A226" i="11"/>
  <c r="B226" i="11"/>
  <c r="E226" i="11"/>
  <c r="F226" i="11"/>
  <c r="H226" i="11"/>
  <c r="I226" i="11"/>
  <c r="J226" i="11"/>
  <c r="O226" i="11"/>
  <c r="Q226" i="11"/>
  <c r="A227" i="11"/>
  <c r="B227" i="11"/>
  <c r="E227" i="11"/>
  <c r="F227" i="11"/>
  <c r="H227" i="11"/>
  <c r="I227" i="11"/>
  <c r="J227" i="11"/>
  <c r="O227" i="11"/>
  <c r="Q227" i="11"/>
  <c r="A228" i="11"/>
  <c r="B228" i="11"/>
  <c r="E228" i="11"/>
  <c r="F228" i="11"/>
  <c r="H228" i="11"/>
  <c r="I228" i="11"/>
  <c r="J228" i="11"/>
  <c r="O228" i="11"/>
  <c r="Q228" i="11"/>
  <c r="A229" i="11"/>
  <c r="B229" i="11"/>
  <c r="E229" i="11"/>
  <c r="F229" i="11"/>
  <c r="H229" i="11"/>
  <c r="I229" i="11"/>
  <c r="J229" i="11"/>
  <c r="O229" i="11"/>
  <c r="Q229" i="11"/>
  <c r="A230" i="11"/>
  <c r="B230" i="11"/>
  <c r="E230" i="11"/>
  <c r="F230" i="11"/>
  <c r="H230" i="11"/>
  <c r="I230" i="11"/>
  <c r="J230" i="11"/>
  <c r="O230" i="11"/>
  <c r="Q230" i="11"/>
  <c r="A231" i="11"/>
  <c r="B231" i="11"/>
  <c r="E231" i="11"/>
  <c r="F231" i="11"/>
  <c r="H231" i="11"/>
  <c r="I231" i="11"/>
  <c r="J231" i="11"/>
  <c r="O231" i="11"/>
  <c r="Q231" i="11"/>
  <c r="A232" i="11"/>
  <c r="B232" i="11"/>
  <c r="E232" i="11"/>
  <c r="F232" i="11"/>
  <c r="H232" i="11"/>
  <c r="I232" i="11"/>
  <c r="J232" i="11"/>
  <c r="O232" i="11"/>
  <c r="Q232" i="11"/>
  <c r="A233" i="11"/>
  <c r="B233" i="11"/>
  <c r="E233" i="11"/>
  <c r="F233" i="11"/>
  <c r="H233" i="11"/>
  <c r="I233" i="11"/>
  <c r="J233" i="11"/>
  <c r="O233" i="11"/>
  <c r="Q233" i="11"/>
  <c r="A234" i="11"/>
  <c r="B234" i="11"/>
  <c r="E234" i="11"/>
  <c r="F234" i="11"/>
  <c r="H234" i="11"/>
  <c r="I234" i="11"/>
  <c r="J234" i="11"/>
  <c r="O234" i="11"/>
  <c r="Q234" i="11"/>
  <c r="A235" i="11"/>
  <c r="B235" i="11"/>
  <c r="E235" i="11"/>
  <c r="F235" i="11"/>
  <c r="H235" i="11"/>
  <c r="I235" i="11"/>
  <c r="J235" i="11"/>
  <c r="O235" i="11"/>
  <c r="Q235" i="11"/>
  <c r="A236" i="11"/>
  <c r="B236" i="11"/>
  <c r="E236" i="11"/>
  <c r="F236" i="11"/>
  <c r="H236" i="11"/>
  <c r="I236" i="11"/>
  <c r="J236" i="11"/>
  <c r="O236" i="11"/>
  <c r="Q236" i="11"/>
  <c r="A237" i="11"/>
  <c r="B237" i="11"/>
  <c r="E237" i="11"/>
  <c r="F237" i="11"/>
  <c r="H237" i="11"/>
  <c r="I237" i="11"/>
  <c r="J237" i="11"/>
  <c r="O237" i="11"/>
  <c r="Q237" i="11"/>
  <c r="A238" i="11"/>
  <c r="B238" i="11"/>
  <c r="E238" i="11"/>
  <c r="F238" i="11"/>
  <c r="H238" i="11"/>
  <c r="I238" i="11"/>
  <c r="J238" i="11"/>
  <c r="O238" i="11"/>
  <c r="Q238" i="11"/>
  <c r="A239" i="11"/>
  <c r="B239" i="11"/>
  <c r="E239" i="11"/>
  <c r="F239" i="11"/>
  <c r="H239" i="11"/>
  <c r="I239" i="11"/>
  <c r="J239" i="11"/>
  <c r="O239" i="11"/>
  <c r="Q239" i="11"/>
  <c r="A240" i="11"/>
  <c r="B240" i="11"/>
  <c r="E240" i="11"/>
  <c r="F240" i="11"/>
  <c r="H240" i="11"/>
  <c r="I240" i="11"/>
  <c r="J240" i="11"/>
  <c r="O240" i="11"/>
  <c r="Q240" i="11"/>
  <c r="A241" i="11"/>
  <c r="B241" i="11"/>
  <c r="E241" i="11"/>
  <c r="F241" i="11"/>
  <c r="H241" i="11"/>
  <c r="I241" i="11"/>
  <c r="J241" i="11"/>
  <c r="O241" i="11"/>
  <c r="Q241" i="11"/>
  <c r="A242" i="11"/>
  <c r="B242" i="11"/>
  <c r="E242" i="11"/>
  <c r="F242" i="11"/>
  <c r="H242" i="11"/>
  <c r="I242" i="11"/>
  <c r="J242" i="11"/>
  <c r="O242" i="11"/>
  <c r="Q242" i="11"/>
  <c r="A243" i="11"/>
  <c r="B243" i="11"/>
  <c r="E243" i="11"/>
  <c r="F243" i="11"/>
  <c r="H243" i="11"/>
  <c r="I243" i="11"/>
  <c r="J243" i="11"/>
  <c r="O243" i="11"/>
  <c r="Q243" i="11"/>
  <c r="A244" i="11"/>
  <c r="B244" i="11"/>
  <c r="E244" i="11"/>
  <c r="F244" i="11"/>
  <c r="H244" i="11"/>
  <c r="I244" i="11"/>
  <c r="J244" i="11"/>
  <c r="O244" i="11"/>
  <c r="Q244" i="11"/>
  <c r="A245" i="11"/>
  <c r="B245" i="11"/>
  <c r="E245" i="11"/>
  <c r="F245" i="11"/>
  <c r="H245" i="11"/>
  <c r="I245" i="11"/>
  <c r="J245" i="11"/>
  <c r="O245" i="11"/>
  <c r="Q245" i="11"/>
  <c r="A246" i="11"/>
  <c r="B246" i="11"/>
  <c r="E246" i="11"/>
  <c r="F246" i="11"/>
  <c r="H246" i="11"/>
  <c r="I246" i="11"/>
  <c r="J246" i="11"/>
  <c r="O246" i="11"/>
  <c r="Q246" i="11"/>
  <c r="A247" i="11"/>
  <c r="B247" i="11"/>
  <c r="E247" i="11"/>
  <c r="F247" i="11"/>
  <c r="H247" i="11"/>
  <c r="I247" i="11"/>
  <c r="J247" i="11"/>
  <c r="O247" i="11"/>
  <c r="Q247" i="11"/>
  <c r="A248" i="11"/>
  <c r="B248" i="11"/>
  <c r="E248" i="11"/>
  <c r="F248" i="11"/>
  <c r="H248" i="11"/>
  <c r="I248" i="11"/>
  <c r="J248" i="11"/>
  <c r="O248" i="11"/>
  <c r="Q248" i="11"/>
  <c r="A249" i="11"/>
  <c r="B249" i="11"/>
  <c r="E249" i="11"/>
  <c r="F249" i="11"/>
  <c r="H249" i="11"/>
  <c r="I249" i="11"/>
  <c r="J249" i="11"/>
  <c r="O249" i="11"/>
  <c r="Q249" i="11"/>
  <c r="A250" i="11"/>
  <c r="B250" i="11"/>
  <c r="E250" i="11"/>
  <c r="F250" i="11"/>
  <c r="H250" i="11"/>
  <c r="I250" i="11"/>
  <c r="J250" i="11"/>
  <c r="O250" i="11"/>
  <c r="Q250" i="11"/>
  <c r="A251" i="11"/>
  <c r="B251" i="11"/>
  <c r="E251" i="11"/>
  <c r="F251" i="11"/>
  <c r="H251" i="11"/>
  <c r="I251" i="11"/>
  <c r="J251" i="11"/>
  <c r="O251" i="11"/>
  <c r="Q251" i="11"/>
  <c r="A252" i="11"/>
  <c r="B252" i="11"/>
  <c r="E252" i="11"/>
  <c r="F252" i="11"/>
  <c r="H252" i="11"/>
  <c r="I252" i="11"/>
  <c r="J252" i="11"/>
  <c r="O252" i="11"/>
  <c r="Q252" i="11"/>
  <c r="A253" i="11"/>
  <c r="B253" i="11"/>
  <c r="E253" i="11"/>
  <c r="F253" i="11"/>
  <c r="H253" i="11"/>
  <c r="I253" i="11"/>
  <c r="J253" i="11"/>
  <c r="O253" i="11"/>
  <c r="Q253" i="11"/>
  <c r="A254" i="11"/>
  <c r="B254" i="11"/>
  <c r="E254" i="11"/>
  <c r="F254" i="11"/>
  <c r="H254" i="11"/>
  <c r="I254" i="11"/>
  <c r="J254" i="11"/>
  <c r="O254" i="11"/>
  <c r="Q254" i="11"/>
  <c r="A255" i="11"/>
  <c r="B255" i="11"/>
  <c r="E255" i="11"/>
  <c r="F255" i="11"/>
  <c r="H255" i="11"/>
  <c r="I255" i="11"/>
  <c r="J255" i="11"/>
  <c r="O255" i="11"/>
  <c r="Q255" i="11"/>
  <c r="A256" i="11"/>
  <c r="B256" i="11"/>
  <c r="E256" i="11"/>
  <c r="F256" i="11"/>
  <c r="H256" i="11"/>
  <c r="I256" i="11"/>
  <c r="J256" i="11"/>
  <c r="O256" i="11"/>
  <c r="Q256" i="11"/>
  <c r="A257" i="11"/>
  <c r="B257" i="11"/>
  <c r="E257" i="11"/>
  <c r="F257" i="11"/>
  <c r="H257" i="11"/>
  <c r="I257" i="11"/>
  <c r="J257" i="11"/>
  <c r="O257" i="11"/>
  <c r="Q257" i="11"/>
  <c r="A258" i="11"/>
  <c r="B258" i="11"/>
  <c r="E258" i="11"/>
  <c r="F258" i="11"/>
  <c r="H258" i="11"/>
  <c r="I258" i="11"/>
  <c r="J258" i="11"/>
  <c r="O258" i="11"/>
  <c r="Q258" i="11"/>
  <c r="A259" i="11"/>
  <c r="B259" i="11"/>
  <c r="E259" i="11"/>
  <c r="F259" i="11"/>
  <c r="H259" i="11"/>
  <c r="I259" i="11"/>
  <c r="J259" i="11"/>
  <c r="O259" i="11"/>
  <c r="Q259" i="11"/>
  <c r="A260" i="11"/>
  <c r="B260" i="11"/>
  <c r="E260" i="11"/>
  <c r="F260" i="11"/>
  <c r="H260" i="11"/>
  <c r="I260" i="11"/>
  <c r="J260" i="11"/>
  <c r="O260" i="11"/>
  <c r="Q260" i="11"/>
  <c r="A261" i="11"/>
  <c r="B261" i="11"/>
  <c r="E261" i="11"/>
  <c r="F261" i="11"/>
  <c r="H261" i="11"/>
  <c r="I261" i="11"/>
  <c r="J261" i="11"/>
  <c r="O261" i="11"/>
  <c r="Q261" i="11"/>
  <c r="A262" i="11"/>
  <c r="B262" i="11"/>
  <c r="E262" i="11"/>
  <c r="F262" i="11"/>
  <c r="H262" i="11"/>
  <c r="I262" i="11"/>
  <c r="J262" i="11"/>
  <c r="O262" i="11"/>
  <c r="Q262" i="11"/>
  <c r="A263" i="11"/>
  <c r="B263" i="11"/>
  <c r="E263" i="11"/>
  <c r="F263" i="11"/>
  <c r="H263" i="11"/>
  <c r="I263" i="11"/>
  <c r="J263" i="11"/>
  <c r="O263" i="11"/>
  <c r="Q263" i="11"/>
  <c r="A264" i="11"/>
  <c r="B264" i="11"/>
  <c r="E264" i="11"/>
  <c r="F264" i="11"/>
  <c r="H264" i="11"/>
  <c r="I264" i="11"/>
  <c r="J264" i="11"/>
  <c r="O264" i="11"/>
  <c r="Q264" i="11"/>
  <c r="A265" i="11"/>
  <c r="B265" i="11"/>
  <c r="E265" i="11"/>
  <c r="F265" i="11"/>
  <c r="H265" i="11"/>
  <c r="I265" i="11"/>
  <c r="J265" i="11"/>
  <c r="O265" i="11"/>
  <c r="Q265" i="11"/>
  <c r="A266" i="11"/>
  <c r="B266" i="11"/>
  <c r="E266" i="11"/>
  <c r="F266" i="11"/>
  <c r="H266" i="11"/>
  <c r="I266" i="11"/>
  <c r="J266" i="11"/>
  <c r="O266" i="11"/>
  <c r="Q266" i="11"/>
  <c r="A267" i="11"/>
  <c r="B267" i="11"/>
  <c r="E267" i="11"/>
  <c r="F267" i="11"/>
  <c r="H267" i="11"/>
  <c r="I267" i="11"/>
  <c r="J267" i="11"/>
  <c r="O267" i="11"/>
  <c r="Q267" i="11"/>
  <c r="A268" i="11"/>
  <c r="B268" i="11"/>
  <c r="E268" i="11"/>
  <c r="F268" i="11"/>
  <c r="H268" i="11"/>
  <c r="I268" i="11"/>
  <c r="J268" i="11"/>
  <c r="O268" i="11"/>
  <c r="Q268" i="11"/>
  <c r="A269" i="11"/>
  <c r="B269" i="11"/>
  <c r="E269" i="11"/>
  <c r="F269" i="11"/>
  <c r="H269" i="11"/>
  <c r="I269" i="11"/>
  <c r="J269" i="11"/>
  <c r="O269" i="11"/>
  <c r="Q269" i="11"/>
  <c r="A270" i="11"/>
  <c r="B270" i="11"/>
  <c r="E270" i="11"/>
  <c r="F270" i="11"/>
  <c r="H270" i="11"/>
  <c r="I270" i="11"/>
  <c r="J270" i="11"/>
  <c r="O270" i="11"/>
  <c r="Q270" i="11"/>
  <c r="A271" i="11"/>
  <c r="B271" i="11"/>
  <c r="E271" i="11"/>
  <c r="F271" i="11"/>
  <c r="H271" i="11"/>
  <c r="I271" i="11"/>
  <c r="J271" i="11"/>
  <c r="O271" i="11"/>
  <c r="Q271" i="11"/>
  <c r="A272" i="11"/>
  <c r="B272" i="11"/>
  <c r="E272" i="11"/>
  <c r="F272" i="11"/>
  <c r="H272" i="11"/>
  <c r="I272" i="11"/>
  <c r="J272" i="11"/>
  <c r="O272" i="11"/>
  <c r="Q272" i="11"/>
  <c r="A273" i="11"/>
  <c r="B273" i="11"/>
  <c r="E273" i="11"/>
  <c r="F273" i="11"/>
  <c r="H273" i="11"/>
  <c r="I273" i="11"/>
  <c r="J273" i="11"/>
  <c r="O273" i="11"/>
  <c r="Q273" i="11"/>
  <c r="A274" i="11"/>
  <c r="B274" i="11"/>
  <c r="E274" i="11"/>
  <c r="F274" i="11"/>
  <c r="H274" i="11"/>
  <c r="I274" i="11"/>
  <c r="J274" i="11"/>
  <c r="O274" i="11"/>
  <c r="Q274" i="11"/>
  <c r="A275" i="11"/>
  <c r="B275" i="11"/>
  <c r="E275" i="11"/>
  <c r="F275" i="11"/>
  <c r="H275" i="11"/>
  <c r="I275" i="11"/>
  <c r="J275" i="11"/>
  <c r="O275" i="11"/>
  <c r="Q275" i="11"/>
  <c r="A276" i="11"/>
  <c r="B276" i="11"/>
  <c r="E276" i="11"/>
  <c r="F276" i="11"/>
  <c r="H276" i="11"/>
  <c r="I276" i="11"/>
  <c r="J276" i="11"/>
  <c r="O276" i="11"/>
  <c r="Q276" i="11"/>
  <c r="A277" i="11"/>
  <c r="B277" i="11"/>
  <c r="E277" i="11"/>
  <c r="F277" i="11"/>
  <c r="H277" i="11"/>
  <c r="I277" i="11"/>
  <c r="J277" i="11"/>
  <c r="O277" i="11"/>
  <c r="Q277" i="11"/>
  <c r="A278" i="11"/>
  <c r="B278" i="11"/>
  <c r="E278" i="11"/>
  <c r="F278" i="11"/>
  <c r="H278" i="11"/>
  <c r="I278" i="11"/>
  <c r="J278" i="11"/>
  <c r="O278" i="11"/>
  <c r="Q278" i="11"/>
  <c r="A279" i="11"/>
  <c r="B279" i="11"/>
  <c r="E279" i="11"/>
  <c r="F279" i="11"/>
  <c r="H279" i="11"/>
  <c r="I279" i="11"/>
  <c r="J279" i="11"/>
  <c r="O279" i="11"/>
  <c r="Q279" i="11"/>
  <c r="A280" i="11"/>
  <c r="B280" i="11"/>
  <c r="E280" i="11"/>
  <c r="F280" i="11"/>
  <c r="H280" i="11"/>
  <c r="I280" i="11"/>
  <c r="J280" i="11"/>
  <c r="O280" i="11"/>
  <c r="Q280" i="11"/>
  <c r="A281" i="11"/>
  <c r="B281" i="11"/>
  <c r="E281" i="11"/>
  <c r="F281" i="11"/>
  <c r="H281" i="11"/>
  <c r="I281" i="11"/>
  <c r="J281" i="11"/>
  <c r="O281" i="11"/>
  <c r="Q281" i="11"/>
  <c r="A282" i="11"/>
  <c r="B282" i="11"/>
  <c r="E282" i="11"/>
  <c r="F282" i="11"/>
  <c r="H282" i="11"/>
  <c r="I282" i="11"/>
  <c r="J282" i="11"/>
  <c r="O282" i="11"/>
  <c r="Q282" i="11"/>
  <c r="A283" i="11"/>
  <c r="B283" i="11"/>
  <c r="E283" i="11"/>
  <c r="F283" i="11"/>
  <c r="H283" i="11"/>
  <c r="I283" i="11"/>
  <c r="J283" i="11"/>
  <c r="O283" i="11"/>
  <c r="Q283" i="11"/>
  <c r="A284" i="11"/>
  <c r="B284" i="11"/>
  <c r="E284" i="11"/>
  <c r="F284" i="11"/>
  <c r="H284" i="11"/>
  <c r="I284" i="11"/>
  <c r="J284" i="11"/>
  <c r="O284" i="11"/>
  <c r="Q284" i="11"/>
  <c r="A285" i="11"/>
  <c r="B285" i="11"/>
  <c r="E285" i="11"/>
  <c r="F285" i="11"/>
  <c r="H285" i="11"/>
  <c r="I285" i="11"/>
  <c r="J285" i="11"/>
  <c r="O285" i="11"/>
  <c r="Q285" i="11"/>
  <c r="A286" i="11"/>
  <c r="B286" i="11"/>
  <c r="E286" i="11"/>
  <c r="F286" i="11"/>
  <c r="H286" i="11"/>
  <c r="I286" i="11"/>
  <c r="J286" i="11"/>
  <c r="O286" i="11"/>
  <c r="Q286" i="11"/>
  <c r="A287" i="11"/>
  <c r="B287" i="11"/>
  <c r="E287" i="11"/>
  <c r="F287" i="11"/>
  <c r="H287" i="11"/>
  <c r="I287" i="11"/>
  <c r="J287" i="11"/>
  <c r="O287" i="11"/>
  <c r="Q287" i="11"/>
  <c r="A288" i="11"/>
  <c r="B288" i="11"/>
  <c r="E288" i="11"/>
  <c r="F288" i="11"/>
  <c r="H288" i="11"/>
  <c r="I288" i="11"/>
  <c r="J288" i="11"/>
  <c r="O288" i="11"/>
  <c r="Q288" i="11"/>
  <c r="A289" i="11"/>
  <c r="B289" i="11"/>
  <c r="E289" i="11"/>
  <c r="F289" i="11"/>
  <c r="H289" i="11"/>
  <c r="I289" i="11"/>
  <c r="J289" i="11"/>
  <c r="O289" i="11"/>
  <c r="Q289" i="11"/>
  <c r="A290" i="11"/>
  <c r="B290" i="11"/>
  <c r="E290" i="11"/>
  <c r="F290" i="11"/>
  <c r="H290" i="11"/>
  <c r="I290" i="11"/>
  <c r="J290" i="11"/>
  <c r="O290" i="11"/>
  <c r="Q290" i="11"/>
  <c r="A291" i="11"/>
  <c r="B291" i="11"/>
  <c r="E291" i="11"/>
  <c r="F291" i="11"/>
  <c r="H291" i="11"/>
  <c r="I291" i="11"/>
  <c r="J291" i="11"/>
  <c r="O291" i="11"/>
  <c r="Q291" i="11"/>
  <c r="A292" i="11"/>
  <c r="B292" i="11"/>
  <c r="E292" i="11"/>
  <c r="F292" i="11"/>
  <c r="H292" i="11"/>
  <c r="I292" i="11"/>
  <c r="J292" i="11"/>
  <c r="O292" i="11"/>
  <c r="Q292" i="11"/>
  <c r="A293" i="11"/>
  <c r="B293" i="11"/>
  <c r="E293" i="11"/>
  <c r="F293" i="11"/>
  <c r="H293" i="11"/>
  <c r="I293" i="11"/>
  <c r="J293" i="11"/>
  <c r="O293" i="11"/>
  <c r="Q293" i="11"/>
  <c r="A294" i="11"/>
  <c r="B294" i="11"/>
  <c r="E294" i="11"/>
  <c r="F294" i="11"/>
  <c r="H294" i="11"/>
  <c r="I294" i="11"/>
  <c r="J294" i="11"/>
  <c r="O294" i="11"/>
  <c r="Q294" i="11"/>
  <c r="A295" i="11"/>
  <c r="B295" i="11"/>
  <c r="E295" i="11"/>
  <c r="F295" i="11"/>
  <c r="H295" i="11"/>
  <c r="I295" i="11"/>
  <c r="J295" i="11"/>
  <c r="O295" i="11"/>
  <c r="Q295" i="11"/>
  <c r="A296" i="11"/>
  <c r="B296" i="11"/>
  <c r="E296" i="11"/>
  <c r="F296" i="11"/>
  <c r="H296" i="11"/>
  <c r="I296" i="11"/>
  <c r="J296" i="11"/>
  <c r="O296" i="11"/>
  <c r="Q296" i="11"/>
  <c r="A297" i="11"/>
  <c r="B297" i="11"/>
  <c r="E297" i="11"/>
  <c r="F297" i="11"/>
  <c r="H297" i="11"/>
  <c r="I297" i="11"/>
  <c r="J297" i="11"/>
  <c r="O297" i="11"/>
  <c r="Q297" i="11"/>
  <c r="A298" i="11"/>
  <c r="B298" i="11"/>
  <c r="E298" i="11"/>
  <c r="F298" i="11"/>
  <c r="H298" i="11"/>
  <c r="I298" i="11"/>
  <c r="J298" i="11"/>
  <c r="O298" i="11"/>
  <c r="Q298" i="11"/>
  <c r="A299" i="11"/>
  <c r="B299" i="11"/>
  <c r="E299" i="11"/>
  <c r="F299" i="11"/>
  <c r="H299" i="11"/>
  <c r="I299" i="11"/>
  <c r="J299" i="11"/>
  <c r="O299" i="11"/>
  <c r="Q299" i="11"/>
  <c r="A300" i="11"/>
  <c r="B300" i="11"/>
  <c r="E300" i="11"/>
  <c r="F300" i="11"/>
  <c r="H300" i="11"/>
  <c r="I300" i="11"/>
  <c r="J300" i="11"/>
  <c r="O300" i="11"/>
  <c r="Q300" i="11"/>
  <c r="A301" i="11"/>
  <c r="B301" i="11"/>
  <c r="E301" i="11"/>
  <c r="F301" i="11"/>
  <c r="H301" i="11"/>
  <c r="I301" i="11"/>
  <c r="J301" i="11"/>
  <c r="O301" i="11"/>
  <c r="Q301" i="11"/>
  <c r="A302" i="11"/>
  <c r="B302" i="11"/>
  <c r="E302" i="11"/>
  <c r="F302" i="11"/>
  <c r="H302" i="11"/>
  <c r="I302" i="11"/>
  <c r="J302" i="11"/>
  <c r="O302" i="11"/>
  <c r="Q302" i="11"/>
  <c r="A303" i="11"/>
  <c r="B303" i="11"/>
  <c r="E303" i="11"/>
  <c r="F303" i="11"/>
  <c r="H303" i="11"/>
  <c r="I303" i="11"/>
  <c r="J303" i="11"/>
  <c r="O303" i="11"/>
  <c r="Q303" i="11"/>
  <c r="A304" i="11"/>
  <c r="B304" i="11"/>
  <c r="E304" i="11"/>
  <c r="F304" i="11"/>
  <c r="H304" i="11"/>
  <c r="I304" i="11"/>
  <c r="J304" i="11"/>
  <c r="O304" i="11"/>
  <c r="Q304" i="11"/>
  <c r="A305" i="11"/>
  <c r="B305" i="11"/>
  <c r="E305" i="11"/>
  <c r="F305" i="11"/>
  <c r="H305" i="11"/>
  <c r="I305" i="11"/>
  <c r="J305" i="11"/>
  <c r="O305" i="11"/>
  <c r="Q305" i="11"/>
  <c r="A306" i="11"/>
  <c r="B306" i="11"/>
  <c r="E306" i="11"/>
  <c r="F306" i="11"/>
  <c r="H306" i="11"/>
  <c r="I306" i="11"/>
  <c r="J306" i="11"/>
  <c r="O306" i="11"/>
  <c r="Q306" i="11"/>
  <c r="A307" i="11"/>
  <c r="B307" i="11"/>
  <c r="E307" i="11"/>
  <c r="F307" i="11"/>
  <c r="H307" i="11"/>
  <c r="I307" i="11"/>
  <c r="J307" i="11"/>
  <c r="O307" i="11"/>
  <c r="Q307" i="11"/>
  <c r="A308" i="11"/>
  <c r="B308" i="11"/>
  <c r="E308" i="11"/>
  <c r="F308" i="11"/>
  <c r="H308" i="11"/>
  <c r="I308" i="11"/>
  <c r="J308" i="11"/>
  <c r="O308" i="11"/>
  <c r="Q308" i="11"/>
  <c r="A309" i="11"/>
  <c r="B309" i="11"/>
  <c r="E309" i="11"/>
  <c r="F309" i="11"/>
  <c r="H309" i="11"/>
  <c r="I309" i="11"/>
  <c r="J309" i="11"/>
  <c r="O309" i="11"/>
  <c r="Q309" i="11"/>
  <c r="A310" i="11"/>
  <c r="B310" i="11"/>
  <c r="E310" i="11"/>
  <c r="F310" i="11"/>
  <c r="H310" i="11"/>
  <c r="I310" i="11"/>
  <c r="J310" i="11"/>
  <c r="O310" i="11"/>
  <c r="Q310" i="11"/>
  <c r="A311" i="11"/>
  <c r="B311" i="11"/>
  <c r="E311" i="11"/>
  <c r="F311" i="11"/>
  <c r="H311" i="11"/>
  <c r="I311" i="11"/>
  <c r="J311" i="11"/>
  <c r="O311" i="11"/>
  <c r="Q311" i="11"/>
  <c r="A312" i="11"/>
  <c r="B312" i="11"/>
  <c r="E312" i="11"/>
  <c r="F312" i="11"/>
  <c r="H312" i="11"/>
  <c r="I312" i="11"/>
  <c r="J312" i="11"/>
  <c r="O312" i="11"/>
  <c r="Q312" i="11"/>
  <c r="A313" i="11"/>
  <c r="B313" i="11"/>
  <c r="E313" i="11"/>
  <c r="F313" i="11"/>
  <c r="H313" i="11"/>
  <c r="I313" i="11"/>
  <c r="J313" i="11"/>
  <c r="O313" i="11"/>
  <c r="Q313" i="11"/>
  <c r="A314" i="11"/>
  <c r="B314" i="11"/>
  <c r="E314" i="11"/>
  <c r="F314" i="11"/>
  <c r="H314" i="11"/>
  <c r="I314" i="11"/>
  <c r="J314" i="11"/>
  <c r="O314" i="11"/>
  <c r="Q314" i="11"/>
  <c r="A315" i="11"/>
  <c r="B315" i="11"/>
  <c r="E315" i="11"/>
  <c r="F315" i="11"/>
  <c r="H315" i="11"/>
  <c r="I315" i="11"/>
  <c r="J315" i="11"/>
  <c r="O315" i="11"/>
  <c r="Q315" i="11"/>
  <c r="A316" i="11"/>
  <c r="B316" i="11"/>
  <c r="E316" i="11"/>
  <c r="F316" i="11"/>
  <c r="H316" i="11"/>
  <c r="I316" i="11"/>
  <c r="J316" i="11"/>
  <c r="O316" i="11"/>
  <c r="Q316" i="11"/>
  <c r="A317" i="11"/>
  <c r="B317" i="11"/>
  <c r="E317" i="11"/>
  <c r="F317" i="11"/>
  <c r="H317" i="11"/>
  <c r="I317" i="11"/>
  <c r="J317" i="11"/>
  <c r="O317" i="11"/>
  <c r="Q317" i="11"/>
  <c r="A318" i="11"/>
  <c r="B318" i="11"/>
  <c r="E318" i="11"/>
  <c r="F318" i="11"/>
  <c r="H318" i="11"/>
  <c r="I318" i="11"/>
  <c r="J318" i="11"/>
  <c r="O318" i="11"/>
  <c r="Q318" i="11"/>
  <c r="A319" i="11"/>
  <c r="B319" i="11"/>
  <c r="E319" i="11"/>
  <c r="F319" i="11"/>
  <c r="H319" i="11"/>
  <c r="I319" i="11"/>
  <c r="J319" i="11"/>
  <c r="O319" i="11"/>
  <c r="Q319" i="11"/>
  <c r="A320" i="11"/>
  <c r="B320" i="11"/>
  <c r="E320" i="11"/>
  <c r="F320" i="11"/>
  <c r="H320" i="11"/>
  <c r="I320" i="11"/>
  <c r="J320" i="11"/>
  <c r="O320" i="11"/>
  <c r="Q320" i="11"/>
  <c r="A321" i="11"/>
  <c r="B321" i="11"/>
  <c r="E321" i="11"/>
  <c r="F321" i="11"/>
  <c r="H321" i="11"/>
  <c r="I321" i="11"/>
  <c r="J321" i="11"/>
  <c r="O321" i="11"/>
  <c r="Q321" i="11"/>
  <c r="A322" i="11"/>
  <c r="B322" i="11"/>
  <c r="E322" i="11"/>
  <c r="F322" i="11"/>
  <c r="H322" i="11"/>
  <c r="I322" i="11"/>
  <c r="J322" i="11"/>
  <c r="O322" i="11"/>
  <c r="Q322" i="11"/>
  <c r="A323" i="11"/>
  <c r="B323" i="11"/>
  <c r="E323" i="11"/>
  <c r="F323" i="11"/>
  <c r="H323" i="11"/>
  <c r="I323" i="11"/>
  <c r="J323" i="11"/>
  <c r="O323" i="11"/>
  <c r="Q323" i="11"/>
  <c r="A324" i="11"/>
  <c r="B324" i="11"/>
  <c r="E324" i="11"/>
  <c r="F324" i="11"/>
  <c r="H324" i="11"/>
  <c r="I324" i="11"/>
  <c r="J324" i="11"/>
  <c r="O324" i="11"/>
  <c r="Q324" i="11"/>
  <c r="A325" i="11"/>
  <c r="B325" i="11"/>
  <c r="E325" i="11"/>
  <c r="F325" i="11"/>
  <c r="H325" i="11"/>
  <c r="I325" i="11"/>
  <c r="J325" i="11"/>
  <c r="O325" i="11"/>
  <c r="Q325" i="11"/>
  <c r="A326" i="11"/>
  <c r="B326" i="11"/>
  <c r="E326" i="11"/>
  <c r="F326" i="11"/>
  <c r="H326" i="11"/>
  <c r="I326" i="11"/>
  <c r="J326" i="11"/>
  <c r="O326" i="11"/>
  <c r="Q326" i="11"/>
  <c r="A327" i="11"/>
  <c r="B327" i="11"/>
  <c r="E327" i="11"/>
  <c r="F327" i="11"/>
  <c r="H327" i="11"/>
  <c r="I327" i="11"/>
  <c r="J327" i="11"/>
  <c r="O327" i="11"/>
  <c r="Q327" i="11"/>
  <c r="A328" i="11"/>
  <c r="B328" i="11"/>
  <c r="E328" i="11"/>
  <c r="F328" i="11"/>
  <c r="H328" i="11"/>
  <c r="I328" i="11"/>
  <c r="J328" i="11"/>
  <c r="O328" i="11"/>
  <c r="Q328" i="11"/>
  <c r="A329" i="11"/>
  <c r="B329" i="11"/>
  <c r="E329" i="11"/>
  <c r="F329" i="11"/>
  <c r="H329" i="11"/>
  <c r="I329" i="11"/>
  <c r="J329" i="11"/>
  <c r="O329" i="11"/>
  <c r="Q329" i="11"/>
  <c r="A330" i="11"/>
  <c r="B330" i="11"/>
  <c r="E330" i="11"/>
  <c r="F330" i="11"/>
  <c r="H330" i="11"/>
  <c r="I330" i="11"/>
  <c r="J330" i="11"/>
  <c r="O330" i="11"/>
  <c r="Q330" i="11"/>
  <c r="A331" i="11"/>
  <c r="B331" i="11"/>
  <c r="E331" i="11"/>
  <c r="F331" i="11"/>
  <c r="H331" i="11"/>
  <c r="I331" i="11"/>
  <c r="J331" i="11"/>
  <c r="O331" i="11"/>
  <c r="Q331" i="11"/>
  <c r="A332" i="11"/>
  <c r="B332" i="11"/>
  <c r="E332" i="11"/>
  <c r="F332" i="11"/>
  <c r="H332" i="11"/>
  <c r="I332" i="11"/>
  <c r="J332" i="11"/>
  <c r="O332" i="11"/>
  <c r="Q332" i="11"/>
  <c r="A333" i="11"/>
  <c r="B333" i="11"/>
  <c r="E333" i="11"/>
  <c r="F333" i="11"/>
  <c r="H333" i="11"/>
  <c r="I333" i="11"/>
  <c r="J333" i="11"/>
  <c r="O333" i="11"/>
  <c r="Q333" i="11"/>
  <c r="A334" i="11"/>
  <c r="B334" i="11"/>
  <c r="E334" i="11"/>
  <c r="F334" i="11"/>
  <c r="H334" i="11"/>
  <c r="I334" i="11"/>
  <c r="J334" i="11"/>
  <c r="O334" i="11"/>
  <c r="Q334" i="11"/>
  <c r="A335" i="11"/>
  <c r="B335" i="11"/>
  <c r="E335" i="11"/>
  <c r="F335" i="11"/>
  <c r="H335" i="11"/>
  <c r="I335" i="11"/>
  <c r="J335" i="11"/>
  <c r="O335" i="11"/>
  <c r="Q335" i="11"/>
  <c r="A336" i="11"/>
  <c r="B336" i="11"/>
  <c r="E336" i="11"/>
  <c r="F336" i="11"/>
  <c r="H336" i="11"/>
  <c r="I336" i="11"/>
  <c r="J336" i="11"/>
  <c r="O336" i="11"/>
  <c r="Q336" i="11"/>
  <c r="A337" i="11"/>
  <c r="B337" i="11"/>
  <c r="E337" i="11"/>
  <c r="F337" i="11"/>
  <c r="H337" i="11"/>
  <c r="I337" i="11"/>
  <c r="J337" i="11"/>
  <c r="O337" i="11"/>
  <c r="Q337" i="11"/>
  <c r="A338" i="11"/>
  <c r="B338" i="11"/>
  <c r="E338" i="11"/>
  <c r="F338" i="11"/>
  <c r="H338" i="11"/>
  <c r="I338" i="11"/>
  <c r="J338" i="11"/>
  <c r="O338" i="11"/>
  <c r="Q338" i="11"/>
  <c r="A339" i="11"/>
  <c r="B339" i="11"/>
  <c r="E339" i="11"/>
  <c r="F339" i="11"/>
  <c r="H339" i="11"/>
  <c r="I339" i="11"/>
  <c r="J339" i="11"/>
  <c r="O339" i="11"/>
  <c r="Q339" i="11"/>
  <c r="A340" i="11"/>
  <c r="B340" i="11"/>
  <c r="E340" i="11"/>
  <c r="F340" i="11"/>
  <c r="H340" i="11"/>
  <c r="I340" i="11"/>
  <c r="J340" i="11"/>
  <c r="O340" i="11"/>
  <c r="Q340" i="11"/>
  <c r="A341" i="11"/>
  <c r="B341" i="11"/>
  <c r="E341" i="11"/>
  <c r="F341" i="11"/>
  <c r="H341" i="11"/>
  <c r="I341" i="11"/>
  <c r="J341" i="11"/>
  <c r="O341" i="11"/>
  <c r="Q341" i="11"/>
  <c r="A342" i="11"/>
  <c r="B342" i="11"/>
  <c r="E342" i="11"/>
  <c r="F342" i="11"/>
  <c r="H342" i="11"/>
  <c r="I342" i="11"/>
  <c r="J342" i="11"/>
  <c r="O342" i="11"/>
  <c r="Q342" i="11"/>
  <c r="A343" i="11"/>
  <c r="B343" i="11"/>
  <c r="E343" i="11"/>
  <c r="F343" i="11"/>
  <c r="H343" i="11"/>
  <c r="I343" i="11"/>
  <c r="J343" i="11"/>
  <c r="O343" i="11"/>
  <c r="Q343" i="11"/>
  <c r="A344" i="11"/>
  <c r="B344" i="11"/>
  <c r="E344" i="11"/>
  <c r="F344" i="11"/>
  <c r="H344" i="11"/>
  <c r="I344" i="11"/>
  <c r="J344" i="11"/>
  <c r="O344" i="11"/>
  <c r="Q344" i="11"/>
  <c r="A345" i="11"/>
  <c r="B345" i="11"/>
  <c r="E345" i="11"/>
  <c r="F345" i="11"/>
  <c r="H345" i="11"/>
  <c r="I345" i="11"/>
  <c r="J345" i="11"/>
  <c r="O345" i="11"/>
  <c r="Q345" i="11"/>
  <c r="A346" i="11"/>
  <c r="B346" i="11"/>
  <c r="E346" i="11"/>
  <c r="F346" i="11"/>
  <c r="H346" i="11"/>
  <c r="I346" i="11"/>
  <c r="J346" i="11"/>
  <c r="O346" i="11"/>
  <c r="Q346" i="11"/>
  <c r="A347" i="11"/>
  <c r="B347" i="11"/>
  <c r="E347" i="11"/>
  <c r="F347" i="11"/>
  <c r="H347" i="11"/>
  <c r="I347" i="11"/>
  <c r="J347" i="11"/>
  <c r="O347" i="11"/>
  <c r="Q347" i="11"/>
  <c r="A348" i="11"/>
  <c r="B348" i="11"/>
  <c r="E348" i="11"/>
  <c r="F348" i="11"/>
  <c r="H348" i="11"/>
  <c r="I348" i="11"/>
  <c r="J348" i="11"/>
  <c r="O348" i="11"/>
  <c r="Q348" i="11"/>
  <c r="A349" i="11"/>
  <c r="B349" i="11"/>
  <c r="E349" i="11"/>
  <c r="F349" i="11"/>
  <c r="H349" i="11"/>
  <c r="I349" i="11"/>
  <c r="J349" i="11"/>
  <c r="O349" i="11"/>
  <c r="Q349" i="11"/>
  <c r="A350" i="11"/>
  <c r="B350" i="11"/>
  <c r="E350" i="11"/>
  <c r="F350" i="11"/>
  <c r="H350" i="11"/>
  <c r="I350" i="11"/>
  <c r="J350" i="11"/>
  <c r="O350" i="11"/>
  <c r="Q350" i="11"/>
  <c r="A351" i="11"/>
  <c r="B351" i="11"/>
  <c r="E351" i="11"/>
  <c r="F351" i="11"/>
  <c r="H351" i="11"/>
  <c r="I351" i="11"/>
  <c r="J351" i="11"/>
  <c r="O351" i="11"/>
  <c r="Q351" i="11"/>
  <c r="A352" i="11"/>
  <c r="B352" i="11"/>
  <c r="E352" i="11"/>
  <c r="F352" i="11"/>
  <c r="H352" i="11"/>
  <c r="I352" i="11"/>
  <c r="J352" i="11"/>
  <c r="O352" i="11"/>
  <c r="Q352" i="11"/>
  <c r="A353" i="11"/>
  <c r="B353" i="11"/>
  <c r="E353" i="11"/>
  <c r="F353" i="11"/>
  <c r="H353" i="11"/>
  <c r="I353" i="11"/>
  <c r="J353" i="11"/>
  <c r="O353" i="11"/>
  <c r="Q353" i="11"/>
  <c r="A354" i="11"/>
  <c r="B354" i="11"/>
  <c r="E354" i="11"/>
  <c r="F354" i="11"/>
  <c r="H354" i="11"/>
  <c r="I354" i="11"/>
  <c r="J354" i="11"/>
  <c r="O354" i="11"/>
  <c r="Q354" i="11"/>
  <c r="A355" i="11"/>
  <c r="B355" i="11"/>
  <c r="E355" i="11"/>
  <c r="F355" i="11"/>
  <c r="H355" i="11"/>
  <c r="I355" i="11"/>
  <c r="J355" i="11"/>
  <c r="O355" i="11"/>
  <c r="Q355" i="11"/>
  <c r="A356" i="11"/>
  <c r="B356" i="11"/>
  <c r="E356" i="11"/>
  <c r="F356" i="11"/>
  <c r="H356" i="11"/>
  <c r="I356" i="11"/>
  <c r="J356" i="11"/>
  <c r="O356" i="11"/>
  <c r="Q356" i="11"/>
  <c r="A357" i="11"/>
  <c r="B357" i="11"/>
  <c r="E357" i="11"/>
  <c r="F357" i="11"/>
  <c r="H357" i="11"/>
  <c r="I357" i="11"/>
  <c r="J357" i="11"/>
  <c r="O357" i="11"/>
  <c r="Q357" i="11"/>
  <c r="A358" i="11"/>
  <c r="B358" i="11"/>
  <c r="E358" i="11"/>
  <c r="F358" i="11"/>
  <c r="H358" i="11"/>
  <c r="I358" i="11"/>
  <c r="J358" i="11"/>
  <c r="O358" i="11"/>
  <c r="Q358" i="11"/>
  <c r="A359" i="11"/>
  <c r="B359" i="11"/>
  <c r="E359" i="11"/>
  <c r="F359" i="11"/>
  <c r="H359" i="11"/>
  <c r="I359" i="11"/>
  <c r="J359" i="11"/>
  <c r="O359" i="11"/>
  <c r="Q359" i="11"/>
  <c r="A360" i="11"/>
  <c r="B360" i="11"/>
  <c r="E360" i="11"/>
  <c r="F360" i="11"/>
  <c r="H360" i="11"/>
  <c r="I360" i="11"/>
  <c r="J360" i="11"/>
  <c r="O360" i="11"/>
  <c r="Q360" i="11"/>
  <c r="A361" i="11"/>
  <c r="B361" i="11"/>
  <c r="E361" i="11"/>
  <c r="F361" i="11"/>
  <c r="H361" i="11"/>
  <c r="I361" i="11"/>
  <c r="J361" i="11"/>
  <c r="O361" i="11"/>
  <c r="Q361" i="11"/>
  <c r="A362" i="11"/>
  <c r="B362" i="11"/>
  <c r="E362" i="11"/>
  <c r="F362" i="11"/>
  <c r="H362" i="11"/>
  <c r="I362" i="11"/>
  <c r="J362" i="11"/>
  <c r="O362" i="11"/>
  <c r="Q362" i="11"/>
  <c r="A363" i="11"/>
  <c r="B363" i="11"/>
  <c r="E363" i="11"/>
  <c r="F363" i="11"/>
  <c r="H363" i="11"/>
  <c r="I363" i="11"/>
  <c r="J363" i="11"/>
  <c r="O363" i="11"/>
  <c r="Q363" i="11"/>
  <c r="A364" i="11"/>
  <c r="B364" i="11"/>
  <c r="E364" i="11"/>
  <c r="F364" i="11"/>
  <c r="H364" i="11"/>
  <c r="I364" i="11"/>
  <c r="J364" i="11"/>
  <c r="O364" i="11"/>
  <c r="Q364" i="11"/>
  <c r="A365" i="11"/>
  <c r="B365" i="11"/>
  <c r="E365" i="11"/>
  <c r="F365" i="11"/>
  <c r="H365" i="11"/>
  <c r="I365" i="11"/>
  <c r="J365" i="11"/>
  <c r="O365" i="11"/>
  <c r="Q365" i="11"/>
  <c r="A366" i="11"/>
  <c r="B366" i="11"/>
  <c r="E366" i="11"/>
  <c r="F366" i="11"/>
  <c r="H366" i="11"/>
  <c r="I366" i="11"/>
  <c r="J366" i="11"/>
  <c r="O366" i="11"/>
  <c r="Q366" i="11"/>
  <c r="A367" i="11"/>
  <c r="B367" i="11"/>
  <c r="E367" i="11"/>
  <c r="F367" i="11"/>
  <c r="H367" i="11"/>
  <c r="I367" i="11"/>
  <c r="J367" i="11"/>
  <c r="O367" i="11"/>
  <c r="Q367" i="11"/>
  <c r="A368" i="11"/>
  <c r="B368" i="11"/>
  <c r="E368" i="11"/>
  <c r="F368" i="11"/>
  <c r="H368" i="11"/>
  <c r="I368" i="11"/>
  <c r="J368" i="11"/>
  <c r="O368" i="11"/>
  <c r="Q368" i="11"/>
  <c r="A369" i="11"/>
  <c r="B369" i="11"/>
  <c r="E369" i="11"/>
  <c r="F369" i="11"/>
  <c r="H369" i="11"/>
  <c r="I369" i="11"/>
  <c r="J369" i="11"/>
  <c r="O369" i="11"/>
  <c r="Q369" i="11"/>
  <c r="A370" i="11"/>
  <c r="B370" i="11"/>
  <c r="E370" i="11"/>
  <c r="F370" i="11"/>
  <c r="H370" i="11"/>
  <c r="I370" i="11"/>
  <c r="J370" i="11"/>
  <c r="O370" i="11"/>
  <c r="Q370" i="11"/>
  <c r="A371" i="11"/>
  <c r="B371" i="11"/>
  <c r="E371" i="11"/>
  <c r="F371" i="11"/>
  <c r="H371" i="11"/>
  <c r="I371" i="11"/>
  <c r="J371" i="11"/>
  <c r="O371" i="11"/>
  <c r="Q371" i="11"/>
  <c r="A372" i="11"/>
  <c r="B372" i="11"/>
  <c r="E372" i="11"/>
  <c r="F372" i="11"/>
  <c r="H372" i="11"/>
  <c r="I372" i="11"/>
  <c r="J372" i="11"/>
  <c r="O372" i="11"/>
  <c r="Q372" i="11"/>
  <c r="A373" i="11"/>
  <c r="B373" i="11"/>
  <c r="E373" i="11"/>
  <c r="F373" i="11"/>
  <c r="H373" i="11"/>
  <c r="I373" i="11"/>
  <c r="J373" i="11"/>
  <c r="O373" i="11"/>
  <c r="Q373" i="11"/>
  <c r="A374" i="11"/>
  <c r="B374" i="11"/>
  <c r="E374" i="11"/>
  <c r="F374" i="11"/>
  <c r="H374" i="11"/>
  <c r="I374" i="11"/>
  <c r="J374" i="11"/>
  <c r="O374" i="11"/>
  <c r="Q374" i="11"/>
  <c r="A375" i="11"/>
  <c r="B375" i="11"/>
  <c r="E375" i="11"/>
  <c r="F375" i="11"/>
  <c r="H375" i="11"/>
  <c r="I375" i="11"/>
  <c r="J375" i="11"/>
  <c r="O375" i="11"/>
  <c r="Q375" i="11"/>
  <c r="A376" i="11"/>
  <c r="B376" i="11"/>
  <c r="E376" i="11"/>
  <c r="F376" i="11"/>
  <c r="H376" i="11"/>
  <c r="I376" i="11"/>
  <c r="J376" i="11"/>
  <c r="O376" i="11"/>
  <c r="Q376" i="11"/>
  <c r="A377" i="11"/>
  <c r="B377" i="11"/>
  <c r="E377" i="11"/>
  <c r="F377" i="11"/>
  <c r="H377" i="11"/>
  <c r="I377" i="11"/>
  <c r="J377" i="11"/>
  <c r="O377" i="11"/>
  <c r="Q377" i="11"/>
  <c r="A378" i="11"/>
  <c r="B378" i="11"/>
  <c r="E378" i="11"/>
  <c r="F378" i="11"/>
  <c r="H378" i="11"/>
  <c r="I378" i="11"/>
  <c r="J378" i="11"/>
  <c r="O378" i="11"/>
  <c r="Q378" i="11"/>
  <c r="A379" i="11"/>
  <c r="B379" i="11"/>
  <c r="E379" i="11"/>
  <c r="F379" i="11"/>
  <c r="H379" i="11"/>
  <c r="I379" i="11"/>
  <c r="J379" i="11"/>
  <c r="O379" i="11"/>
  <c r="Q379" i="11"/>
  <c r="A380" i="11"/>
  <c r="B380" i="11"/>
  <c r="E380" i="11"/>
  <c r="F380" i="11"/>
  <c r="H380" i="11"/>
  <c r="I380" i="11"/>
  <c r="J380" i="11"/>
  <c r="O380" i="11"/>
  <c r="Q380" i="11"/>
  <c r="A381" i="11"/>
  <c r="B381" i="11"/>
  <c r="E381" i="11"/>
  <c r="F381" i="11"/>
  <c r="H381" i="11"/>
  <c r="I381" i="11"/>
  <c r="J381" i="11"/>
  <c r="O381" i="11"/>
  <c r="Q381" i="11"/>
  <c r="A382" i="11"/>
  <c r="B382" i="11"/>
  <c r="E382" i="11"/>
  <c r="F382" i="11"/>
  <c r="H382" i="11"/>
  <c r="I382" i="11"/>
  <c r="J382" i="11"/>
  <c r="O382" i="11"/>
  <c r="Q382" i="11"/>
  <c r="A383" i="11"/>
  <c r="B383" i="11"/>
  <c r="E383" i="11"/>
  <c r="F383" i="11"/>
  <c r="H383" i="11"/>
  <c r="I383" i="11"/>
  <c r="J383" i="11"/>
  <c r="O383" i="11"/>
  <c r="Q383" i="11"/>
  <c r="A384" i="11"/>
  <c r="B384" i="11"/>
  <c r="E384" i="11"/>
  <c r="F384" i="11"/>
  <c r="H384" i="11"/>
  <c r="I384" i="11"/>
  <c r="J384" i="11"/>
  <c r="O384" i="11"/>
  <c r="Q384" i="11"/>
  <c r="A385" i="11"/>
  <c r="B385" i="11"/>
  <c r="E385" i="11"/>
  <c r="F385" i="11"/>
  <c r="H385" i="11"/>
  <c r="I385" i="11"/>
  <c r="J385" i="11"/>
  <c r="O385" i="11"/>
  <c r="Q385" i="11"/>
  <c r="A386" i="11"/>
  <c r="B386" i="11"/>
  <c r="E386" i="11"/>
  <c r="F386" i="11"/>
  <c r="H386" i="11"/>
  <c r="I386" i="11"/>
  <c r="J386" i="11"/>
  <c r="O386" i="11"/>
  <c r="Q386" i="11"/>
  <c r="A387" i="11"/>
  <c r="B387" i="11"/>
  <c r="E387" i="11"/>
  <c r="F387" i="11"/>
  <c r="H387" i="11"/>
  <c r="I387" i="11"/>
  <c r="J387" i="11"/>
  <c r="O387" i="11"/>
  <c r="Q387" i="11"/>
  <c r="A388" i="11"/>
  <c r="B388" i="11"/>
  <c r="E388" i="11"/>
  <c r="F388" i="11"/>
  <c r="H388" i="11"/>
  <c r="I388" i="11"/>
  <c r="J388" i="11"/>
  <c r="O388" i="11"/>
  <c r="Q388" i="11"/>
  <c r="A389" i="11"/>
  <c r="B389" i="11"/>
  <c r="E389" i="11"/>
  <c r="F389" i="11"/>
  <c r="H389" i="11"/>
  <c r="I389" i="11"/>
  <c r="J389" i="11"/>
  <c r="O389" i="11"/>
  <c r="Q389" i="11"/>
  <c r="A390" i="11"/>
  <c r="B390" i="11"/>
  <c r="E390" i="11"/>
  <c r="F390" i="11"/>
  <c r="H390" i="11"/>
  <c r="I390" i="11"/>
  <c r="J390" i="11"/>
  <c r="O390" i="11"/>
  <c r="Q390" i="11"/>
  <c r="A391" i="11"/>
  <c r="B391" i="11"/>
  <c r="E391" i="11"/>
  <c r="F391" i="11"/>
  <c r="H391" i="11"/>
  <c r="I391" i="11"/>
  <c r="J391" i="11"/>
  <c r="O391" i="11"/>
  <c r="Q391" i="11"/>
  <c r="A392" i="11"/>
  <c r="B392" i="11"/>
  <c r="E392" i="11"/>
  <c r="F392" i="11"/>
  <c r="H392" i="11"/>
  <c r="I392" i="11"/>
  <c r="J392" i="11"/>
  <c r="O392" i="11"/>
  <c r="Q392" i="11"/>
  <c r="A393" i="11"/>
  <c r="B393" i="11"/>
  <c r="E393" i="11"/>
  <c r="F393" i="11"/>
  <c r="H393" i="11"/>
  <c r="I393" i="11"/>
  <c r="J393" i="11"/>
  <c r="O393" i="11"/>
  <c r="Q393" i="11"/>
  <c r="A394" i="11"/>
  <c r="B394" i="11"/>
  <c r="E394" i="11"/>
  <c r="F394" i="11"/>
  <c r="H394" i="11"/>
  <c r="I394" i="11"/>
  <c r="J394" i="11"/>
  <c r="O394" i="11"/>
  <c r="Q394" i="11"/>
  <c r="A395" i="11"/>
  <c r="B395" i="11"/>
  <c r="E395" i="11"/>
  <c r="F395" i="11"/>
  <c r="H395" i="11"/>
  <c r="I395" i="11"/>
  <c r="J395" i="11"/>
  <c r="O395" i="11"/>
  <c r="Q395" i="11"/>
  <c r="A396" i="11"/>
  <c r="B396" i="11"/>
  <c r="E396" i="11"/>
  <c r="F396" i="11"/>
  <c r="H396" i="11"/>
  <c r="I396" i="11"/>
  <c r="J396" i="11"/>
  <c r="O396" i="11"/>
  <c r="Q396" i="11"/>
  <c r="A397" i="11"/>
  <c r="B397" i="11"/>
  <c r="E397" i="11"/>
  <c r="F397" i="11"/>
  <c r="H397" i="11"/>
  <c r="I397" i="11"/>
  <c r="J397" i="11"/>
  <c r="O397" i="11"/>
  <c r="Q397" i="11"/>
  <c r="A398" i="11"/>
  <c r="B398" i="11"/>
  <c r="E398" i="11"/>
  <c r="F398" i="11"/>
  <c r="H398" i="11"/>
  <c r="I398" i="11"/>
  <c r="J398" i="11"/>
  <c r="O398" i="11"/>
  <c r="Q398" i="11"/>
  <c r="A399" i="11"/>
  <c r="B399" i="11"/>
  <c r="E399" i="11"/>
  <c r="F399" i="11"/>
  <c r="H399" i="11"/>
  <c r="I399" i="11"/>
  <c r="J399" i="11"/>
  <c r="O399" i="11"/>
  <c r="Q399" i="11"/>
  <c r="A400" i="11"/>
  <c r="B400" i="11"/>
  <c r="E400" i="11"/>
  <c r="F400" i="11"/>
  <c r="H400" i="11"/>
  <c r="I400" i="11"/>
  <c r="J400" i="11"/>
  <c r="O400" i="11"/>
  <c r="Q400" i="11"/>
  <c r="A401" i="11"/>
  <c r="B401" i="11"/>
  <c r="E401" i="11"/>
  <c r="F401" i="11"/>
  <c r="H401" i="11"/>
  <c r="I401" i="11"/>
  <c r="J401" i="11"/>
  <c r="O401" i="11"/>
  <c r="Q401" i="11"/>
  <c r="A402" i="11"/>
  <c r="B402" i="11"/>
  <c r="E402" i="11"/>
  <c r="F402" i="11"/>
  <c r="H402" i="11"/>
  <c r="I402" i="11"/>
  <c r="J402" i="11"/>
  <c r="O402" i="11"/>
  <c r="Q402" i="11"/>
  <c r="A403" i="11"/>
  <c r="B403" i="11"/>
  <c r="E403" i="11"/>
  <c r="F403" i="11"/>
  <c r="H403" i="11"/>
  <c r="I403" i="11"/>
  <c r="J403" i="11"/>
  <c r="O403" i="11"/>
  <c r="Q403" i="11"/>
  <c r="A404" i="11"/>
  <c r="B404" i="11"/>
  <c r="E404" i="11"/>
  <c r="F404" i="11"/>
  <c r="H404" i="11"/>
  <c r="I404" i="11"/>
  <c r="J404" i="11"/>
  <c r="O404" i="11"/>
  <c r="Q404" i="11"/>
  <c r="A405" i="11"/>
  <c r="B405" i="11"/>
  <c r="E405" i="11"/>
  <c r="F405" i="11"/>
  <c r="H405" i="11"/>
  <c r="I405" i="11"/>
  <c r="J405" i="11"/>
  <c r="O405" i="11"/>
  <c r="Q405" i="11"/>
  <c r="A406" i="11"/>
  <c r="B406" i="11"/>
  <c r="E406" i="11"/>
  <c r="F406" i="11"/>
  <c r="H406" i="11"/>
  <c r="I406" i="11"/>
  <c r="J406" i="11"/>
  <c r="O406" i="11"/>
  <c r="Q406" i="11"/>
  <c r="A407" i="11"/>
  <c r="B407" i="11"/>
  <c r="E407" i="11"/>
  <c r="F407" i="11"/>
  <c r="H407" i="11"/>
  <c r="I407" i="11"/>
  <c r="J407" i="11"/>
  <c r="O407" i="11"/>
  <c r="Q407" i="11"/>
  <c r="A408" i="11"/>
  <c r="B408" i="11"/>
  <c r="E408" i="11"/>
  <c r="F408" i="11"/>
  <c r="H408" i="11"/>
  <c r="I408" i="11"/>
  <c r="J408" i="11"/>
  <c r="O408" i="11"/>
  <c r="Q408" i="11"/>
  <c r="A409" i="11"/>
  <c r="B409" i="11"/>
  <c r="E409" i="11"/>
  <c r="F409" i="11"/>
  <c r="H409" i="11"/>
  <c r="I409" i="11"/>
  <c r="J409" i="11"/>
  <c r="O409" i="11"/>
  <c r="Q409" i="11"/>
  <c r="A410" i="11"/>
  <c r="B410" i="11"/>
  <c r="E410" i="11"/>
  <c r="F410" i="11"/>
  <c r="H410" i="11"/>
  <c r="I410" i="11"/>
  <c r="J410" i="11"/>
  <c r="O410" i="11"/>
  <c r="Q410" i="11"/>
  <c r="A411" i="11"/>
  <c r="B411" i="11"/>
  <c r="E411" i="11"/>
  <c r="F411" i="11"/>
  <c r="H411" i="11"/>
  <c r="I411" i="11"/>
  <c r="J411" i="11"/>
  <c r="O411" i="11"/>
  <c r="Q411" i="11"/>
  <c r="A412" i="11"/>
  <c r="B412" i="11"/>
  <c r="E412" i="11"/>
  <c r="F412" i="11"/>
  <c r="H412" i="11"/>
  <c r="I412" i="11"/>
  <c r="J412" i="11"/>
  <c r="O412" i="11"/>
  <c r="Q412" i="11"/>
  <c r="A413" i="11"/>
  <c r="B413" i="11"/>
  <c r="E413" i="11"/>
  <c r="F413" i="11"/>
  <c r="H413" i="11"/>
  <c r="I413" i="11"/>
  <c r="J413" i="11"/>
  <c r="O413" i="11"/>
  <c r="Q413" i="11"/>
  <c r="A414" i="11"/>
  <c r="B414" i="11"/>
  <c r="E414" i="11"/>
  <c r="F414" i="11"/>
  <c r="H414" i="11"/>
  <c r="I414" i="11"/>
  <c r="J414" i="11"/>
  <c r="O414" i="11"/>
  <c r="Q414" i="11"/>
  <c r="A415" i="11"/>
  <c r="B415" i="11"/>
  <c r="E415" i="11"/>
  <c r="F415" i="11"/>
  <c r="H415" i="11"/>
  <c r="I415" i="11"/>
  <c r="J415" i="11"/>
  <c r="O415" i="11"/>
  <c r="Q415" i="11"/>
  <c r="A416" i="11"/>
  <c r="B416" i="11"/>
  <c r="E416" i="11"/>
  <c r="F416" i="11"/>
  <c r="H416" i="11"/>
  <c r="I416" i="11"/>
  <c r="J416" i="11"/>
  <c r="O416" i="11"/>
  <c r="Q416" i="11"/>
  <c r="A417" i="11"/>
  <c r="B417" i="11"/>
  <c r="E417" i="11"/>
  <c r="F417" i="11"/>
  <c r="H417" i="11"/>
  <c r="I417" i="11"/>
  <c r="J417" i="11"/>
  <c r="O417" i="11"/>
  <c r="Q417" i="11"/>
  <c r="A418" i="11"/>
  <c r="B418" i="11"/>
  <c r="E418" i="11"/>
  <c r="F418" i="11"/>
  <c r="H418" i="11"/>
  <c r="I418" i="11"/>
  <c r="J418" i="11"/>
  <c r="O418" i="11"/>
  <c r="Q418" i="11"/>
  <c r="A419" i="11"/>
  <c r="B419" i="11"/>
  <c r="E419" i="11"/>
  <c r="F419" i="11"/>
  <c r="H419" i="11"/>
  <c r="I419" i="11"/>
  <c r="J419" i="11"/>
  <c r="O419" i="11"/>
  <c r="Q419" i="11"/>
  <c r="A420" i="11"/>
  <c r="B420" i="11"/>
  <c r="E420" i="11"/>
  <c r="F420" i="11"/>
  <c r="H420" i="11"/>
  <c r="I420" i="11"/>
  <c r="J420" i="11"/>
  <c r="O420" i="11"/>
  <c r="Q420" i="11"/>
  <c r="A421" i="11"/>
  <c r="B421" i="11"/>
  <c r="E421" i="11"/>
  <c r="F421" i="11"/>
  <c r="H421" i="11"/>
  <c r="I421" i="11"/>
  <c r="J421" i="11"/>
  <c r="O421" i="11"/>
  <c r="Q421" i="11"/>
  <c r="A422" i="11"/>
  <c r="B422" i="11"/>
  <c r="E422" i="11"/>
  <c r="F422" i="11"/>
  <c r="H422" i="11"/>
  <c r="I422" i="11"/>
  <c r="J422" i="11"/>
  <c r="O422" i="11"/>
  <c r="Q422" i="11"/>
  <c r="A423" i="11"/>
  <c r="B423" i="11"/>
  <c r="E423" i="11"/>
  <c r="F423" i="11"/>
  <c r="H423" i="11"/>
  <c r="I423" i="11"/>
  <c r="J423" i="11"/>
  <c r="O423" i="11"/>
  <c r="Q423" i="11"/>
  <c r="A424" i="11"/>
  <c r="B424" i="11"/>
  <c r="E424" i="11"/>
  <c r="F424" i="11"/>
  <c r="H424" i="11"/>
  <c r="I424" i="11"/>
  <c r="J424" i="11"/>
  <c r="O424" i="11"/>
  <c r="Q424" i="11"/>
  <c r="A425" i="11"/>
  <c r="B425" i="11"/>
  <c r="E425" i="11"/>
  <c r="F425" i="11"/>
  <c r="H425" i="11"/>
  <c r="I425" i="11"/>
  <c r="J425" i="11"/>
  <c r="O425" i="11"/>
  <c r="Q425" i="11"/>
  <c r="A426" i="11"/>
  <c r="B426" i="11"/>
  <c r="E426" i="11"/>
  <c r="F426" i="11"/>
  <c r="H426" i="11"/>
  <c r="I426" i="11"/>
  <c r="J426" i="11"/>
  <c r="O426" i="11"/>
  <c r="Q426" i="11"/>
  <c r="A427" i="11"/>
  <c r="B427" i="11"/>
  <c r="E427" i="11"/>
  <c r="F427" i="11"/>
  <c r="H427" i="11"/>
  <c r="I427" i="11"/>
  <c r="J427" i="11"/>
  <c r="O427" i="11"/>
  <c r="Q427" i="11"/>
  <c r="A428" i="11"/>
  <c r="B428" i="11"/>
  <c r="E428" i="11"/>
  <c r="F428" i="11"/>
  <c r="H428" i="11"/>
  <c r="I428" i="11"/>
  <c r="J428" i="11"/>
  <c r="O428" i="11"/>
  <c r="Q428" i="11"/>
  <c r="A429" i="11"/>
  <c r="B429" i="11"/>
  <c r="E429" i="11"/>
  <c r="F429" i="11"/>
  <c r="H429" i="11"/>
  <c r="I429" i="11"/>
  <c r="J429" i="11"/>
  <c r="O429" i="11"/>
  <c r="Q429" i="11"/>
  <c r="A430" i="11"/>
  <c r="B430" i="11"/>
  <c r="E430" i="11"/>
  <c r="F430" i="11"/>
  <c r="H430" i="11"/>
  <c r="I430" i="11"/>
  <c r="J430" i="11"/>
  <c r="O430" i="11"/>
  <c r="Q430" i="11"/>
  <c r="A431" i="11"/>
  <c r="B431" i="11"/>
  <c r="E431" i="11"/>
  <c r="F431" i="11"/>
  <c r="H431" i="11"/>
  <c r="I431" i="11"/>
  <c r="J431" i="11"/>
  <c r="O431" i="11"/>
  <c r="Q431" i="11"/>
  <c r="A432" i="11"/>
  <c r="B432" i="11"/>
  <c r="E432" i="11"/>
  <c r="F432" i="11"/>
  <c r="H432" i="11"/>
  <c r="I432" i="11"/>
  <c r="J432" i="11"/>
  <c r="O432" i="11"/>
  <c r="Q432" i="11"/>
  <c r="A433" i="11"/>
  <c r="B433" i="11"/>
  <c r="E433" i="11"/>
  <c r="F433" i="11"/>
  <c r="H433" i="11"/>
  <c r="I433" i="11"/>
  <c r="J433" i="11"/>
  <c r="O433" i="11"/>
  <c r="Q433" i="11"/>
  <c r="A434" i="11"/>
  <c r="B434" i="11"/>
  <c r="E434" i="11"/>
  <c r="F434" i="11"/>
  <c r="H434" i="11"/>
  <c r="I434" i="11"/>
  <c r="J434" i="11"/>
  <c r="O434" i="11"/>
  <c r="Q434" i="11"/>
  <c r="A435" i="11"/>
  <c r="B435" i="11"/>
  <c r="E435" i="11"/>
  <c r="F435" i="11"/>
  <c r="H435" i="11"/>
  <c r="I435" i="11"/>
  <c r="J435" i="11"/>
  <c r="O435" i="11"/>
  <c r="Q435" i="11"/>
  <c r="A436" i="11"/>
  <c r="B436" i="11"/>
  <c r="E436" i="11"/>
  <c r="F436" i="11"/>
  <c r="H436" i="11"/>
  <c r="I436" i="11"/>
  <c r="J436" i="11"/>
  <c r="O436" i="11"/>
  <c r="Q436" i="11"/>
  <c r="A437" i="11"/>
  <c r="B437" i="11"/>
  <c r="E437" i="11"/>
  <c r="F437" i="11"/>
  <c r="H437" i="11"/>
  <c r="I437" i="11"/>
  <c r="J437" i="11"/>
  <c r="O437" i="11"/>
  <c r="Q437" i="11"/>
  <c r="A438" i="11"/>
  <c r="B438" i="11"/>
  <c r="E438" i="11"/>
  <c r="F438" i="11"/>
  <c r="H438" i="11"/>
  <c r="I438" i="11"/>
  <c r="J438" i="11"/>
  <c r="O438" i="11"/>
  <c r="Q438" i="11"/>
  <c r="A439" i="11"/>
  <c r="B439" i="11"/>
  <c r="E439" i="11"/>
  <c r="F439" i="11"/>
  <c r="H439" i="11"/>
  <c r="I439" i="11"/>
  <c r="J439" i="11"/>
  <c r="O439" i="11"/>
  <c r="Q439" i="11"/>
  <c r="A440" i="11"/>
  <c r="B440" i="11"/>
  <c r="E440" i="11"/>
  <c r="F440" i="11"/>
  <c r="H440" i="11"/>
  <c r="I440" i="11"/>
  <c r="J440" i="11"/>
  <c r="O440" i="11"/>
  <c r="Q440" i="11"/>
  <c r="A441" i="11"/>
  <c r="B441" i="11"/>
  <c r="E441" i="11"/>
  <c r="F441" i="11"/>
  <c r="H441" i="11"/>
  <c r="I441" i="11"/>
  <c r="J441" i="11"/>
  <c r="O441" i="11"/>
  <c r="Q441" i="11"/>
  <c r="A442" i="11"/>
  <c r="B442" i="11"/>
  <c r="E442" i="11"/>
  <c r="F442" i="11"/>
  <c r="H442" i="11"/>
  <c r="I442" i="11"/>
  <c r="J442" i="11"/>
  <c r="O442" i="11"/>
  <c r="Q442" i="11"/>
  <c r="A443" i="11"/>
  <c r="B443" i="11"/>
  <c r="E443" i="11"/>
  <c r="F443" i="11"/>
  <c r="H443" i="11"/>
  <c r="I443" i="11"/>
  <c r="J443" i="11"/>
  <c r="O443" i="11"/>
  <c r="Q443" i="11"/>
  <c r="A444" i="11"/>
  <c r="B444" i="11"/>
  <c r="E444" i="11"/>
  <c r="F444" i="11"/>
  <c r="H444" i="11"/>
  <c r="I444" i="11"/>
  <c r="J444" i="11"/>
  <c r="O444" i="11"/>
  <c r="Q444" i="11"/>
  <c r="A445" i="11"/>
  <c r="B445" i="11"/>
  <c r="E445" i="11"/>
  <c r="F445" i="11"/>
  <c r="H445" i="11"/>
  <c r="I445" i="11"/>
  <c r="J445" i="11"/>
  <c r="O445" i="11"/>
  <c r="Q445" i="11"/>
  <c r="A446" i="11"/>
  <c r="B446" i="11"/>
  <c r="E446" i="11"/>
  <c r="F446" i="11"/>
  <c r="H446" i="11"/>
  <c r="I446" i="11"/>
  <c r="J446" i="11"/>
  <c r="O446" i="11"/>
  <c r="Q446" i="11"/>
  <c r="A447" i="11"/>
  <c r="B447" i="11"/>
  <c r="E447" i="11"/>
  <c r="F447" i="11"/>
  <c r="H447" i="11"/>
  <c r="I447" i="11"/>
  <c r="J447" i="11"/>
  <c r="O447" i="11"/>
  <c r="Q447" i="11"/>
  <c r="A448" i="11"/>
  <c r="B448" i="11"/>
  <c r="E448" i="11"/>
  <c r="F448" i="11"/>
  <c r="H448" i="11"/>
  <c r="I448" i="11"/>
  <c r="J448" i="11"/>
  <c r="O448" i="11"/>
  <c r="Q448" i="11"/>
  <c r="A449" i="11"/>
  <c r="B449" i="11"/>
  <c r="E449" i="11"/>
  <c r="F449" i="11"/>
  <c r="H449" i="11"/>
  <c r="I449" i="11"/>
  <c r="J449" i="11"/>
  <c r="O449" i="11"/>
  <c r="Q449" i="11"/>
  <c r="A450" i="11"/>
  <c r="B450" i="11"/>
  <c r="E450" i="11"/>
  <c r="F450" i="11"/>
  <c r="H450" i="11"/>
  <c r="I450" i="11"/>
  <c r="J450" i="11"/>
  <c r="O450" i="11"/>
  <c r="Q450" i="11"/>
  <c r="A451" i="11"/>
  <c r="B451" i="11"/>
  <c r="E451" i="11"/>
  <c r="F451" i="11"/>
  <c r="H451" i="11"/>
  <c r="I451" i="11"/>
  <c r="J451" i="11"/>
  <c r="O451" i="11"/>
  <c r="Q451" i="11"/>
  <c r="A452" i="11"/>
  <c r="B452" i="11"/>
  <c r="E452" i="11"/>
  <c r="F452" i="11"/>
  <c r="H452" i="11"/>
  <c r="I452" i="11"/>
  <c r="J452" i="11"/>
  <c r="O452" i="11"/>
  <c r="Q452" i="11"/>
  <c r="A453" i="11"/>
  <c r="B453" i="11"/>
  <c r="E453" i="11"/>
  <c r="F453" i="11"/>
  <c r="H453" i="11"/>
  <c r="I453" i="11"/>
  <c r="J453" i="11"/>
  <c r="O453" i="11"/>
  <c r="Q453" i="11"/>
  <c r="A454" i="11"/>
  <c r="B454" i="11"/>
  <c r="E454" i="11"/>
  <c r="F454" i="11"/>
  <c r="H454" i="11"/>
  <c r="I454" i="11"/>
  <c r="J454" i="11"/>
  <c r="O454" i="11"/>
  <c r="Q454" i="11"/>
  <c r="A455" i="11"/>
  <c r="B455" i="11"/>
  <c r="E455" i="11"/>
  <c r="F455" i="11"/>
  <c r="H455" i="11"/>
  <c r="I455" i="11"/>
  <c r="J455" i="11"/>
  <c r="O455" i="11"/>
  <c r="Q455" i="11"/>
  <c r="A456" i="11"/>
  <c r="B456" i="11"/>
  <c r="E456" i="11"/>
  <c r="F456" i="11"/>
  <c r="H456" i="11"/>
  <c r="I456" i="11"/>
  <c r="J456" i="11"/>
  <c r="O456" i="11"/>
  <c r="Q456" i="11"/>
  <c r="A457" i="11"/>
  <c r="B457" i="11"/>
  <c r="E457" i="11"/>
  <c r="F457" i="11"/>
  <c r="H457" i="11"/>
  <c r="I457" i="11"/>
  <c r="J457" i="11"/>
  <c r="O457" i="11"/>
  <c r="Q457" i="11"/>
  <c r="A458" i="11"/>
  <c r="B458" i="11"/>
  <c r="E458" i="11"/>
  <c r="F458" i="11"/>
  <c r="H458" i="11"/>
  <c r="I458" i="11"/>
  <c r="J458" i="11"/>
  <c r="O458" i="11"/>
  <c r="Q458" i="11"/>
  <c r="A459" i="11"/>
  <c r="B459" i="11"/>
  <c r="E459" i="11"/>
  <c r="F459" i="11"/>
  <c r="H459" i="11"/>
  <c r="I459" i="11"/>
  <c r="J459" i="11"/>
  <c r="O459" i="11"/>
  <c r="Q459" i="11"/>
  <c r="A460" i="11"/>
  <c r="B460" i="11"/>
  <c r="E460" i="11"/>
  <c r="F460" i="11"/>
  <c r="H460" i="11"/>
  <c r="I460" i="11"/>
  <c r="J460" i="11"/>
  <c r="O460" i="11"/>
  <c r="Q460" i="11"/>
  <c r="A461" i="11"/>
  <c r="B461" i="11"/>
  <c r="E461" i="11"/>
  <c r="F461" i="11"/>
  <c r="H461" i="11"/>
  <c r="I461" i="11"/>
  <c r="J461" i="11"/>
  <c r="O461" i="11"/>
  <c r="Q461" i="11"/>
  <c r="A462" i="11"/>
  <c r="B462" i="11"/>
  <c r="E462" i="11"/>
  <c r="F462" i="11"/>
  <c r="H462" i="11"/>
  <c r="I462" i="11"/>
  <c r="J462" i="11"/>
  <c r="O462" i="11"/>
  <c r="Q462" i="11"/>
  <c r="A463" i="11"/>
  <c r="B463" i="11"/>
  <c r="E463" i="11"/>
  <c r="F463" i="11"/>
  <c r="H463" i="11"/>
  <c r="I463" i="11"/>
  <c r="J463" i="11"/>
  <c r="O463" i="11"/>
  <c r="Q463" i="11"/>
  <c r="A464" i="11"/>
  <c r="B464" i="11"/>
  <c r="E464" i="11"/>
  <c r="F464" i="11"/>
  <c r="H464" i="11"/>
  <c r="I464" i="11"/>
  <c r="J464" i="11"/>
  <c r="O464" i="11"/>
  <c r="Q464" i="11"/>
  <c r="A465" i="11"/>
  <c r="B465" i="11"/>
  <c r="E465" i="11"/>
  <c r="F465" i="11"/>
  <c r="H465" i="11"/>
  <c r="I465" i="11"/>
  <c r="J465" i="11"/>
  <c r="O465" i="11"/>
  <c r="Q465" i="11"/>
  <c r="A466" i="11"/>
  <c r="B466" i="11"/>
  <c r="E466" i="11"/>
  <c r="F466" i="11"/>
  <c r="H466" i="11"/>
  <c r="I466" i="11"/>
  <c r="J466" i="11"/>
  <c r="O466" i="11"/>
  <c r="Q466" i="11"/>
  <c r="A467" i="11"/>
  <c r="B467" i="11"/>
  <c r="E467" i="11"/>
  <c r="F467" i="11"/>
  <c r="H467" i="11"/>
  <c r="I467" i="11"/>
  <c r="J467" i="11"/>
  <c r="O467" i="11"/>
  <c r="Q467" i="11"/>
  <c r="A468" i="11"/>
  <c r="B468" i="11"/>
  <c r="E468" i="11"/>
  <c r="F468" i="11"/>
  <c r="H468" i="11"/>
  <c r="I468" i="11"/>
  <c r="J468" i="11"/>
  <c r="O468" i="11"/>
  <c r="Q468" i="11"/>
  <c r="A469" i="11"/>
  <c r="B469" i="11"/>
  <c r="E469" i="11"/>
  <c r="F469" i="11"/>
  <c r="H469" i="11"/>
  <c r="I469" i="11"/>
  <c r="J469" i="11"/>
  <c r="O469" i="11"/>
  <c r="Q469" i="11"/>
  <c r="A470" i="11"/>
  <c r="B470" i="11"/>
  <c r="E470" i="11"/>
  <c r="F470" i="11"/>
  <c r="H470" i="11"/>
  <c r="I470" i="11"/>
  <c r="J470" i="11"/>
  <c r="O470" i="11"/>
  <c r="Q470" i="11"/>
  <c r="A471" i="11"/>
  <c r="B471" i="11"/>
  <c r="E471" i="11"/>
  <c r="F471" i="11"/>
  <c r="H471" i="11"/>
  <c r="I471" i="11"/>
  <c r="J471" i="11"/>
  <c r="O471" i="11"/>
  <c r="Q471" i="11"/>
  <c r="A472" i="11"/>
  <c r="B472" i="11"/>
  <c r="E472" i="11"/>
  <c r="F472" i="11"/>
  <c r="H472" i="11"/>
  <c r="I472" i="11"/>
  <c r="J472" i="11"/>
  <c r="O472" i="11"/>
  <c r="Q472" i="11"/>
  <c r="A473" i="11"/>
  <c r="B473" i="11"/>
  <c r="E473" i="11"/>
  <c r="F473" i="11"/>
  <c r="H473" i="11"/>
  <c r="I473" i="11"/>
  <c r="J473" i="11"/>
  <c r="O473" i="11"/>
  <c r="Q473" i="11"/>
  <c r="A474" i="11"/>
  <c r="B474" i="11"/>
  <c r="E474" i="11"/>
  <c r="F474" i="11"/>
  <c r="H474" i="11"/>
  <c r="I474" i="11"/>
  <c r="J474" i="11"/>
  <c r="O474" i="11"/>
  <c r="Q474" i="11"/>
  <c r="A475" i="11"/>
  <c r="B475" i="11"/>
  <c r="E475" i="11"/>
  <c r="F475" i="11"/>
  <c r="H475" i="11"/>
  <c r="I475" i="11"/>
  <c r="J475" i="11"/>
  <c r="O475" i="11"/>
  <c r="Q475" i="11"/>
  <c r="A476" i="11"/>
  <c r="B476" i="11"/>
  <c r="E476" i="11"/>
  <c r="F476" i="11"/>
  <c r="H476" i="11"/>
  <c r="I476" i="11"/>
  <c r="J476" i="11"/>
  <c r="O476" i="11"/>
  <c r="Q476" i="11"/>
  <c r="A477" i="11"/>
  <c r="B477" i="11"/>
  <c r="E477" i="11"/>
  <c r="F477" i="11"/>
  <c r="H477" i="11"/>
  <c r="I477" i="11"/>
  <c r="J477" i="11"/>
  <c r="O477" i="11"/>
  <c r="Q477" i="11"/>
  <c r="A478" i="11"/>
  <c r="B478" i="11"/>
  <c r="E478" i="11"/>
  <c r="F478" i="11"/>
  <c r="H478" i="11"/>
  <c r="I478" i="11"/>
  <c r="J478" i="11"/>
  <c r="O478" i="11"/>
  <c r="Q478" i="11"/>
  <c r="A479" i="11"/>
  <c r="B479" i="11"/>
  <c r="E479" i="11"/>
  <c r="F479" i="11"/>
  <c r="H479" i="11"/>
  <c r="I479" i="11"/>
  <c r="J479" i="11"/>
  <c r="O479" i="11"/>
  <c r="Q479" i="11"/>
  <c r="A480" i="11"/>
  <c r="B480" i="11"/>
  <c r="E480" i="11"/>
  <c r="F480" i="11"/>
  <c r="H480" i="11"/>
  <c r="I480" i="11"/>
  <c r="J480" i="11"/>
  <c r="O480" i="11"/>
  <c r="Q480" i="11"/>
  <c r="A481" i="11"/>
  <c r="B481" i="11"/>
  <c r="E481" i="11"/>
  <c r="F481" i="11"/>
  <c r="H481" i="11"/>
  <c r="I481" i="11"/>
  <c r="J481" i="11"/>
  <c r="O481" i="11"/>
  <c r="Q481" i="11"/>
  <c r="A482" i="11"/>
  <c r="B482" i="11"/>
  <c r="E482" i="11"/>
  <c r="F482" i="11"/>
  <c r="H482" i="11"/>
  <c r="I482" i="11"/>
  <c r="J482" i="11"/>
  <c r="O482" i="11"/>
  <c r="Q482" i="11"/>
  <c r="A483" i="11"/>
  <c r="B483" i="11"/>
  <c r="E483" i="11"/>
  <c r="F483" i="11"/>
  <c r="H483" i="11"/>
  <c r="I483" i="11"/>
  <c r="J483" i="11"/>
  <c r="O483" i="11"/>
  <c r="Q483" i="11"/>
  <c r="A484" i="11"/>
  <c r="B484" i="11"/>
  <c r="E484" i="11"/>
  <c r="F484" i="11"/>
  <c r="H484" i="11"/>
  <c r="I484" i="11"/>
  <c r="J484" i="11"/>
  <c r="O484" i="11"/>
  <c r="Q484" i="11"/>
  <c r="A485" i="11"/>
  <c r="B485" i="11"/>
  <c r="E485" i="11"/>
  <c r="F485" i="11"/>
  <c r="H485" i="11"/>
  <c r="I485" i="11"/>
  <c r="J485" i="11"/>
  <c r="O485" i="11"/>
  <c r="Q485" i="11"/>
  <c r="A486" i="11"/>
  <c r="B486" i="11"/>
  <c r="E486" i="11"/>
  <c r="F486" i="11"/>
  <c r="H486" i="11"/>
  <c r="I486" i="11"/>
  <c r="J486" i="11"/>
  <c r="O486" i="11"/>
  <c r="Q486" i="11"/>
  <c r="A487" i="11"/>
  <c r="B487" i="11"/>
  <c r="E487" i="11"/>
  <c r="F487" i="11"/>
  <c r="H487" i="11"/>
  <c r="I487" i="11"/>
  <c r="J487" i="11"/>
  <c r="O487" i="11"/>
  <c r="Q487" i="11"/>
  <c r="A488" i="11"/>
  <c r="B488" i="11"/>
  <c r="E488" i="11"/>
  <c r="F488" i="11"/>
  <c r="H488" i="11"/>
  <c r="I488" i="11"/>
  <c r="J488" i="11"/>
  <c r="O488" i="11"/>
  <c r="Q488" i="11"/>
  <c r="A489" i="11"/>
  <c r="B489" i="11"/>
  <c r="E489" i="11"/>
  <c r="F489" i="11"/>
  <c r="H489" i="11"/>
  <c r="I489" i="11"/>
  <c r="J489" i="11"/>
  <c r="O489" i="11"/>
  <c r="Q489" i="11"/>
  <c r="A490" i="11"/>
  <c r="B490" i="11"/>
  <c r="E490" i="11"/>
  <c r="F490" i="11"/>
  <c r="H490" i="11"/>
  <c r="I490" i="11"/>
  <c r="J490" i="11"/>
  <c r="O490" i="11"/>
  <c r="Q490" i="11"/>
  <c r="A491" i="11"/>
  <c r="B491" i="11"/>
  <c r="E491" i="11"/>
  <c r="F491" i="11"/>
  <c r="H491" i="11"/>
  <c r="I491" i="11"/>
  <c r="J491" i="11"/>
  <c r="O491" i="11"/>
  <c r="Q491" i="11"/>
  <c r="A492" i="11"/>
  <c r="B492" i="11"/>
  <c r="E492" i="11"/>
  <c r="F492" i="11"/>
  <c r="H492" i="11"/>
  <c r="I492" i="11"/>
  <c r="J492" i="11"/>
  <c r="O492" i="11"/>
  <c r="Q492" i="11"/>
  <c r="A493" i="11"/>
  <c r="B493" i="11"/>
  <c r="E493" i="11"/>
  <c r="F493" i="11"/>
  <c r="H493" i="11"/>
  <c r="I493" i="11"/>
  <c r="J493" i="11"/>
  <c r="O493" i="11"/>
  <c r="Q493" i="11"/>
  <c r="A494" i="11"/>
  <c r="B494" i="11"/>
  <c r="E494" i="11"/>
  <c r="F494" i="11"/>
  <c r="H494" i="11"/>
  <c r="I494" i="11"/>
  <c r="J494" i="11"/>
  <c r="O494" i="11"/>
  <c r="Q494" i="11"/>
  <c r="A495" i="11"/>
  <c r="B495" i="11"/>
  <c r="E495" i="11"/>
  <c r="F495" i="11"/>
  <c r="H495" i="11"/>
  <c r="I495" i="11"/>
  <c r="J495" i="11"/>
  <c r="O495" i="11"/>
  <c r="Q495" i="11"/>
  <c r="A496" i="11"/>
  <c r="B496" i="11"/>
  <c r="E496" i="11"/>
  <c r="F496" i="11"/>
  <c r="H496" i="11"/>
  <c r="I496" i="11"/>
  <c r="J496" i="11"/>
  <c r="O496" i="11"/>
  <c r="Q496" i="11"/>
  <c r="A497" i="11"/>
  <c r="B497" i="11"/>
  <c r="E497" i="11"/>
  <c r="F497" i="11"/>
  <c r="H497" i="11"/>
  <c r="I497" i="11"/>
  <c r="J497" i="11"/>
  <c r="O497" i="11"/>
  <c r="Q497" i="11"/>
  <c r="A498" i="11"/>
  <c r="B498" i="11"/>
  <c r="E498" i="11"/>
  <c r="F498" i="11"/>
  <c r="H498" i="11"/>
  <c r="I498" i="11"/>
  <c r="J498" i="11"/>
  <c r="O498" i="11"/>
  <c r="Q498" i="11"/>
  <c r="A499" i="11"/>
  <c r="B499" i="11"/>
  <c r="E499" i="11"/>
  <c r="F499" i="11"/>
  <c r="H499" i="11"/>
  <c r="I499" i="11"/>
  <c r="J499" i="11"/>
  <c r="O499" i="11"/>
  <c r="Q499" i="11"/>
  <c r="A500" i="11"/>
  <c r="B500" i="11"/>
  <c r="E500" i="11"/>
  <c r="F500" i="11"/>
  <c r="H500" i="11"/>
  <c r="I500" i="11"/>
  <c r="J500" i="11"/>
  <c r="O500" i="11"/>
  <c r="Q500" i="11"/>
  <c r="A501" i="11"/>
  <c r="B501" i="11"/>
  <c r="E501" i="11"/>
  <c r="F501" i="11"/>
  <c r="H501" i="11"/>
  <c r="I501" i="11"/>
  <c r="J501" i="11"/>
  <c r="O501" i="11"/>
  <c r="Q501" i="11"/>
  <c r="A502" i="11"/>
  <c r="B502" i="11"/>
  <c r="E502" i="11"/>
  <c r="F502" i="11"/>
  <c r="H502" i="11"/>
  <c r="I502" i="11"/>
  <c r="J502" i="11"/>
  <c r="O502" i="11"/>
  <c r="Q502" i="11"/>
  <c r="A503" i="11"/>
  <c r="B503" i="11"/>
  <c r="E503" i="11"/>
  <c r="F503" i="11"/>
  <c r="H503" i="11"/>
  <c r="I503" i="11"/>
  <c r="J503" i="11"/>
  <c r="O503" i="11"/>
  <c r="Q503" i="11"/>
  <c r="A504" i="11"/>
  <c r="B504" i="11"/>
  <c r="E504" i="11"/>
  <c r="F504" i="11"/>
  <c r="H504" i="11"/>
  <c r="I504" i="11"/>
  <c r="J504" i="11"/>
  <c r="O504" i="11"/>
  <c r="Q504" i="11"/>
  <c r="A505" i="11"/>
  <c r="B505" i="11"/>
  <c r="E505" i="11"/>
  <c r="F505" i="11"/>
  <c r="H505" i="11"/>
  <c r="I505" i="11"/>
  <c r="J505" i="11"/>
  <c r="O505" i="11"/>
  <c r="Q505" i="11"/>
  <c r="A506" i="11"/>
  <c r="B506" i="11"/>
  <c r="E506" i="11"/>
  <c r="F506" i="11"/>
  <c r="H506" i="11"/>
  <c r="I506" i="11"/>
  <c r="J506" i="11"/>
  <c r="O506" i="11"/>
  <c r="Q506" i="11"/>
  <c r="A507" i="11"/>
  <c r="B507" i="11"/>
  <c r="E507" i="11"/>
  <c r="F507" i="11"/>
  <c r="H507" i="11"/>
  <c r="I507" i="11"/>
  <c r="J507" i="11"/>
  <c r="O507" i="11"/>
  <c r="Q507" i="11"/>
  <c r="A508" i="11"/>
  <c r="B508" i="11"/>
  <c r="E508" i="11"/>
  <c r="F508" i="11"/>
  <c r="H508" i="11"/>
  <c r="I508" i="11"/>
  <c r="J508" i="11"/>
  <c r="O508" i="11"/>
  <c r="Q508" i="11"/>
  <c r="A509" i="11"/>
  <c r="B509" i="11"/>
  <c r="E509" i="11"/>
  <c r="F509" i="11"/>
  <c r="H509" i="11"/>
  <c r="I509" i="11"/>
  <c r="J509" i="11"/>
  <c r="O509" i="11"/>
  <c r="Q509" i="11"/>
  <c r="A510" i="11"/>
  <c r="B510" i="11"/>
  <c r="E510" i="11"/>
  <c r="F510" i="11"/>
  <c r="H510" i="11"/>
  <c r="I510" i="11"/>
  <c r="J510" i="11"/>
  <c r="O510" i="11"/>
  <c r="Q510" i="11"/>
  <c r="A511" i="11"/>
  <c r="B511" i="11"/>
  <c r="E511" i="11"/>
  <c r="F511" i="11"/>
  <c r="H511" i="11"/>
  <c r="I511" i="11"/>
  <c r="J511" i="11"/>
  <c r="O511" i="11"/>
  <c r="Q511" i="11"/>
  <c r="A512" i="11"/>
  <c r="B512" i="11"/>
  <c r="E512" i="11"/>
  <c r="F512" i="11"/>
  <c r="H512" i="11"/>
  <c r="I512" i="11"/>
  <c r="J512" i="11"/>
  <c r="O512" i="11"/>
  <c r="Q512" i="11"/>
  <c r="A513" i="11"/>
  <c r="B513" i="11"/>
  <c r="E513" i="11"/>
  <c r="F513" i="11"/>
  <c r="H513" i="11"/>
  <c r="I513" i="11"/>
  <c r="J513" i="11"/>
  <c r="O513" i="11"/>
  <c r="Q513" i="11"/>
  <c r="A514" i="11"/>
  <c r="B514" i="11"/>
  <c r="E514" i="11"/>
  <c r="F514" i="11"/>
  <c r="H514" i="11"/>
  <c r="I514" i="11"/>
  <c r="J514" i="11"/>
  <c r="O514" i="11"/>
  <c r="Q514" i="11"/>
  <c r="A515" i="11"/>
  <c r="B515" i="11"/>
  <c r="E515" i="11"/>
  <c r="F515" i="11"/>
  <c r="H515" i="11"/>
  <c r="I515" i="11"/>
  <c r="J515" i="11"/>
  <c r="O515" i="11"/>
  <c r="Q515" i="11"/>
  <c r="A516" i="11"/>
  <c r="B516" i="11"/>
  <c r="E516" i="11"/>
  <c r="F516" i="11"/>
  <c r="H516" i="11"/>
  <c r="I516" i="11"/>
  <c r="J516" i="11"/>
  <c r="O516" i="11"/>
  <c r="Q516" i="11"/>
  <c r="A517" i="11"/>
  <c r="B517" i="11"/>
  <c r="E517" i="11"/>
  <c r="F517" i="11"/>
  <c r="H517" i="11"/>
  <c r="I517" i="11"/>
  <c r="J517" i="11"/>
  <c r="O517" i="11"/>
  <c r="Q517" i="11"/>
  <c r="A518" i="11"/>
  <c r="B518" i="11"/>
  <c r="E518" i="11"/>
  <c r="F518" i="11"/>
  <c r="H518" i="11"/>
  <c r="I518" i="11"/>
  <c r="J518" i="11"/>
  <c r="O518" i="11"/>
  <c r="Q518" i="11"/>
  <c r="A519" i="11"/>
  <c r="B519" i="11"/>
  <c r="E519" i="11"/>
  <c r="F519" i="11"/>
  <c r="H519" i="11"/>
  <c r="I519" i="11"/>
  <c r="J519" i="11"/>
  <c r="O519" i="11"/>
  <c r="Q519" i="11"/>
  <c r="A520" i="11"/>
  <c r="B520" i="11"/>
  <c r="E520" i="11"/>
  <c r="F520" i="11"/>
  <c r="H520" i="11"/>
  <c r="I520" i="11"/>
  <c r="J520" i="11"/>
  <c r="O520" i="11"/>
  <c r="Q520" i="11"/>
  <c r="A521" i="11"/>
  <c r="B521" i="11"/>
  <c r="E521" i="11"/>
  <c r="F521" i="11"/>
  <c r="H521" i="11"/>
  <c r="I521" i="11"/>
  <c r="J521" i="11"/>
  <c r="O521" i="11"/>
  <c r="Q521" i="11"/>
  <c r="A522" i="11"/>
  <c r="B522" i="11"/>
  <c r="E522" i="11"/>
  <c r="F522" i="11"/>
  <c r="H522" i="11"/>
  <c r="I522" i="11"/>
  <c r="J522" i="11"/>
  <c r="O522" i="11"/>
  <c r="Q522" i="11"/>
  <c r="A523" i="11"/>
  <c r="B523" i="11"/>
  <c r="E523" i="11"/>
  <c r="F523" i="11"/>
  <c r="H523" i="11"/>
  <c r="I523" i="11"/>
  <c r="J523" i="11"/>
  <c r="O523" i="11"/>
  <c r="Q523" i="11"/>
  <c r="A524" i="11"/>
  <c r="B524" i="11"/>
  <c r="E524" i="11"/>
  <c r="F524" i="11"/>
  <c r="H524" i="11"/>
  <c r="I524" i="11"/>
  <c r="J524" i="11"/>
  <c r="O524" i="11"/>
  <c r="Q524" i="11"/>
  <c r="A525" i="11"/>
  <c r="B525" i="11"/>
  <c r="E525" i="11"/>
  <c r="F525" i="11"/>
  <c r="H525" i="11"/>
  <c r="I525" i="11"/>
  <c r="J525" i="11"/>
  <c r="O525" i="11"/>
  <c r="Q525" i="11"/>
  <c r="A526" i="11"/>
  <c r="B526" i="11"/>
  <c r="E526" i="11"/>
  <c r="F526" i="11"/>
  <c r="H526" i="11"/>
  <c r="I526" i="11"/>
  <c r="J526" i="11"/>
  <c r="O526" i="11"/>
  <c r="Q526" i="11"/>
  <c r="A527" i="11"/>
  <c r="B527" i="11"/>
  <c r="E527" i="11"/>
  <c r="F527" i="11"/>
  <c r="H527" i="11"/>
  <c r="I527" i="11"/>
  <c r="J527" i="11"/>
  <c r="O527" i="11"/>
  <c r="Q527" i="11"/>
  <c r="A528" i="11"/>
  <c r="B528" i="11"/>
  <c r="E528" i="11"/>
  <c r="F528" i="11"/>
  <c r="H528" i="11"/>
  <c r="I528" i="11"/>
  <c r="J528" i="11"/>
  <c r="O528" i="11"/>
  <c r="Q528" i="11"/>
  <c r="A529" i="11"/>
  <c r="B529" i="11"/>
  <c r="E529" i="11"/>
  <c r="F529" i="11"/>
  <c r="H529" i="11"/>
  <c r="I529" i="11"/>
  <c r="J529" i="11"/>
  <c r="O529" i="11"/>
  <c r="Q529" i="11"/>
  <c r="A530" i="11"/>
  <c r="B530" i="11"/>
  <c r="E530" i="11"/>
  <c r="F530" i="11"/>
  <c r="H530" i="11"/>
  <c r="I530" i="11"/>
  <c r="J530" i="11"/>
  <c r="O530" i="11"/>
  <c r="Q530" i="11"/>
  <c r="A531" i="11"/>
  <c r="B531" i="11"/>
  <c r="E531" i="11"/>
  <c r="F531" i="11"/>
  <c r="H531" i="11"/>
  <c r="I531" i="11"/>
  <c r="J531" i="11"/>
  <c r="O531" i="11"/>
  <c r="Q531" i="11"/>
  <c r="A532" i="11"/>
  <c r="B532" i="11"/>
  <c r="E532" i="11"/>
  <c r="F532" i="11"/>
  <c r="H532" i="11"/>
  <c r="I532" i="11"/>
  <c r="J532" i="11"/>
  <c r="O532" i="11"/>
  <c r="Q532" i="11"/>
  <c r="A533" i="11"/>
  <c r="B533" i="11"/>
  <c r="E533" i="11"/>
  <c r="F533" i="11"/>
  <c r="H533" i="11"/>
  <c r="I533" i="11"/>
  <c r="J533" i="11"/>
  <c r="O533" i="11"/>
  <c r="Q533" i="11"/>
  <c r="A534" i="11"/>
  <c r="B534" i="11"/>
  <c r="E534" i="11"/>
  <c r="F534" i="11"/>
  <c r="H534" i="11"/>
  <c r="I534" i="11"/>
  <c r="J534" i="11"/>
  <c r="O534" i="11"/>
  <c r="Q534" i="11"/>
  <c r="A535" i="11"/>
  <c r="B535" i="11"/>
  <c r="E535" i="11"/>
  <c r="F535" i="11"/>
  <c r="H535" i="11"/>
  <c r="I535" i="11"/>
  <c r="J535" i="11"/>
  <c r="O535" i="11"/>
  <c r="Q535" i="11"/>
  <c r="A536" i="11"/>
  <c r="B536" i="11"/>
  <c r="E536" i="11"/>
  <c r="F536" i="11"/>
  <c r="H536" i="11"/>
  <c r="I536" i="11"/>
  <c r="J536" i="11"/>
  <c r="O536" i="11"/>
  <c r="Q536" i="11"/>
  <c r="A537" i="11"/>
  <c r="B537" i="11"/>
  <c r="E537" i="11"/>
  <c r="F537" i="11"/>
  <c r="H537" i="11"/>
  <c r="I537" i="11"/>
  <c r="J537" i="11"/>
  <c r="O537" i="11"/>
  <c r="Q537" i="11"/>
  <c r="A538" i="11"/>
  <c r="B538" i="11"/>
  <c r="E538" i="11"/>
  <c r="F538" i="11"/>
  <c r="H538" i="11"/>
  <c r="I538" i="11"/>
  <c r="J538" i="11"/>
  <c r="O538" i="11"/>
  <c r="Q538" i="11"/>
  <c r="A539" i="11"/>
  <c r="B539" i="11"/>
  <c r="E539" i="11"/>
  <c r="F539" i="11"/>
  <c r="H539" i="11"/>
  <c r="I539" i="11"/>
  <c r="J539" i="11"/>
  <c r="O539" i="11"/>
  <c r="Q539" i="11"/>
  <c r="A540" i="11"/>
  <c r="B540" i="11"/>
  <c r="E540" i="11"/>
  <c r="F540" i="11"/>
  <c r="H540" i="11"/>
  <c r="I540" i="11"/>
  <c r="J540" i="11"/>
  <c r="O540" i="11"/>
  <c r="Q540" i="11"/>
  <c r="A541" i="11"/>
  <c r="B541" i="11"/>
  <c r="E541" i="11"/>
  <c r="F541" i="11"/>
  <c r="H541" i="11"/>
  <c r="I541" i="11"/>
  <c r="J541" i="11"/>
  <c r="O541" i="11"/>
  <c r="Q541" i="11"/>
  <c r="A542" i="11"/>
  <c r="B542" i="11"/>
  <c r="E542" i="11"/>
  <c r="F542" i="11"/>
  <c r="H542" i="11"/>
  <c r="I542" i="11"/>
  <c r="J542" i="11"/>
  <c r="O542" i="11"/>
  <c r="Q542" i="11"/>
  <c r="A543" i="11"/>
  <c r="B543" i="11"/>
  <c r="E543" i="11"/>
  <c r="F543" i="11"/>
  <c r="H543" i="11"/>
  <c r="I543" i="11"/>
  <c r="J543" i="11"/>
  <c r="O543" i="11"/>
  <c r="Q543" i="11"/>
  <c r="A544" i="11"/>
  <c r="B544" i="11"/>
  <c r="E544" i="11"/>
  <c r="F544" i="11"/>
  <c r="H544" i="11"/>
  <c r="I544" i="11"/>
  <c r="J544" i="11"/>
  <c r="O544" i="11"/>
  <c r="Q544" i="11"/>
  <c r="A545" i="11"/>
  <c r="B545" i="11"/>
  <c r="E545" i="11"/>
  <c r="F545" i="11"/>
  <c r="H545" i="11"/>
  <c r="I545" i="11"/>
  <c r="J545" i="11"/>
  <c r="O545" i="11"/>
  <c r="Q545" i="11"/>
  <c r="A546" i="11"/>
  <c r="B546" i="11"/>
  <c r="E546" i="11"/>
  <c r="F546" i="11"/>
  <c r="H546" i="11"/>
  <c r="I546" i="11"/>
  <c r="J546" i="11"/>
  <c r="O546" i="11"/>
  <c r="Q546" i="11"/>
  <c r="A547" i="11"/>
  <c r="B547" i="11"/>
  <c r="E547" i="11"/>
  <c r="F547" i="11"/>
  <c r="H547" i="11"/>
  <c r="I547" i="11"/>
  <c r="J547" i="11"/>
  <c r="O547" i="11"/>
  <c r="Q547" i="11"/>
  <c r="A548" i="11"/>
  <c r="B548" i="11"/>
  <c r="E548" i="11"/>
  <c r="F548" i="11"/>
  <c r="H548" i="11"/>
  <c r="I548" i="11"/>
  <c r="J548" i="11"/>
  <c r="O548" i="11"/>
  <c r="Q548" i="11"/>
  <c r="A549" i="11"/>
  <c r="B549" i="11"/>
  <c r="E549" i="11"/>
  <c r="F549" i="11"/>
  <c r="H549" i="11"/>
  <c r="I549" i="11"/>
  <c r="J549" i="11"/>
  <c r="O549" i="11"/>
  <c r="Q549" i="11"/>
  <c r="A550" i="11"/>
  <c r="B550" i="11"/>
  <c r="E550" i="11"/>
  <c r="F550" i="11"/>
  <c r="H550" i="11"/>
  <c r="I550" i="11"/>
  <c r="J550" i="11"/>
  <c r="O550" i="11"/>
  <c r="Q550" i="11"/>
  <c r="A551" i="11"/>
  <c r="B551" i="11"/>
  <c r="E551" i="11"/>
  <c r="F551" i="11"/>
  <c r="H551" i="11"/>
  <c r="I551" i="11"/>
  <c r="J551" i="11"/>
  <c r="O551" i="11"/>
  <c r="Q551" i="11"/>
  <c r="A552" i="11"/>
  <c r="B552" i="11"/>
  <c r="E552" i="11"/>
  <c r="F552" i="11"/>
  <c r="H552" i="11"/>
  <c r="I552" i="11"/>
  <c r="J552" i="11"/>
  <c r="O552" i="11"/>
  <c r="Q552" i="11"/>
  <c r="A553" i="11"/>
  <c r="B553" i="11"/>
  <c r="E553" i="11"/>
  <c r="F553" i="11"/>
  <c r="H553" i="11"/>
  <c r="I553" i="11"/>
  <c r="J553" i="11"/>
  <c r="O553" i="11"/>
  <c r="Q553" i="11"/>
  <c r="A554" i="11"/>
  <c r="B554" i="11"/>
  <c r="E554" i="11"/>
  <c r="F554" i="11"/>
  <c r="H554" i="11"/>
  <c r="I554" i="11"/>
  <c r="J554" i="11"/>
  <c r="O554" i="11"/>
  <c r="Q554" i="11"/>
  <c r="A555" i="11"/>
  <c r="B555" i="11"/>
  <c r="E555" i="11"/>
  <c r="F555" i="11"/>
  <c r="H555" i="11"/>
  <c r="I555" i="11"/>
  <c r="J555" i="11"/>
  <c r="O555" i="11"/>
  <c r="Q555" i="11"/>
  <c r="A556" i="11"/>
  <c r="B556" i="11"/>
  <c r="E556" i="11"/>
  <c r="F556" i="11"/>
  <c r="H556" i="11"/>
  <c r="I556" i="11"/>
  <c r="J556" i="11"/>
  <c r="O556" i="11"/>
  <c r="Q556" i="11"/>
  <c r="A557" i="11"/>
  <c r="B557" i="11"/>
  <c r="E557" i="11"/>
  <c r="F557" i="11"/>
  <c r="H557" i="11"/>
  <c r="I557" i="11"/>
  <c r="J557" i="11"/>
  <c r="O557" i="11"/>
  <c r="Q557" i="11"/>
  <c r="A558" i="11"/>
  <c r="B558" i="11"/>
  <c r="E558" i="11"/>
  <c r="F558" i="11"/>
  <c r="H558" i="11"/>
  <c r="I558" i="11"/>
  <c r="J558" i="11"/>
  <c r="O558" i="11"/>
  <c r="Q558" i="11"/>
  <c r="A559" i="11"/>
  <c r="B559" i="11"/>
  <c r="E559" i="11"/>
  <c r="F559" i="11"/>
  <c r="H559" i="11"/>
  <c r="I559" i="11"/>
  <c r="J559" i="11"/>
  <c r="O559" i="11"/>
  <c r="Q559" i="11"/>
  <c r="A560" i="11"/>
  <c r="B560" i="11"/>
  <c r="E560" i="11"/>
  <c r="F560" i="11"/>
  <c r="H560" i="11"/>
  <c r="I560" i="11"/>
  <c r="J560" i="11"/>
  <c r="O560" i="11"/>
  <c r="Q560" i="11"/>
  <c r="A561" i="11"/>
  <c r="B561" i="11"/>
  <c r="E561" i="11"/>
  <c r="F561" i="11"/>
  <c r="H561" i="11"/>
  <c r="I561" i="11"/>
  <c r="J561" i="11"/>
  <c r="O561" i="11"/>
  <c r="Q561" i="11"/>
  <c r="A562" i="11"/>
  <c r="B562" i="11"/>
  <c r="E562" i="11"/>
  <c r="F562" i="11"/>
  <c r="H562" i="11"/>
  <c r="I562" i="11"/>
  <c r="J562" i="11"/>
  <c r="O562" i="11"/>
  <c r="Q562" i="11"/>
  <c r="A563" i="11"/>
  <c r="B563" i="11"/>
  <c r="E563" i="11"/>
  <c r="F563" i="11"/>
  <c r="H563" i="11"/>
  <c r="I563" i="11"/>
  <c r="J563" i="11"/>
  <c r="O563" i="11"/>
  <c r="Q563" i="11"/>
  <c r="A564" i="11"/>
  <c r="B564" i="11"/>
  <c r="E564" i="11"/>
  <c r="F564" i="11"/>
  <c r="H564" i="11"/>
  <c r="I564" i="11"/>
  <c r="J564" i="11"/>
  <c r="O564" i="11"/>
  <c r="Q564" i="11"/>
  <c r="A565" i="11"/>
  <c r="B565" i="11"/>
  <c r="E565" i="11"/>
  <c r="F565" i="11"/>
  <c r="H565" i="11"/>
  <c r="I565" i="11"/>
  <c r="J565" i="11"/>
  <c r="O565" i="11"/>
  <c r="Q565" i="11"/>
  <c r="A566" i="11"/>
  <c r="B566" i="11"/>
  <c r="E566" i="11"/>
  <c r="F566" i="11"/>
  <c r="H566" i="11"/>
  <c r="I566" i="11"/>
  <c r="J566" i="11"/>
  <c r="O566" i="11"/>
  <c r="Q566" i="11"/>
  <c r="A567" i="11"/>
  <c r="B567" i="11"/>
  <c r="E567" i="11"/>
  <c r="F567" i="11"/>
  <c r="H567" i="11"/>
  <c r="I567" i="11"/>
  <c r="J567" i="11"/>
  <c r="O567" i="11"/>
  <c r="Q567" i="11"/>
  <c r="A568" i="11"/>
  <c r="B568" i="11"/>
  <c r="E568" i="11"/>
  <c r="F568" i="11"/>
  <c r="H568" i="11"/>
  <c r="I568" i="11"/>
  <c r="J568" i="11"/>
  <c r="O568" i="11"/>
  <c r="Q568" i="11"/>
  <c r="A569" i="11"/>
  <c r="B569" i="11"/>
  <c r="E569" i="11"/>
  <c r="F569" i="11"/>
  <c r="H569" i="11"/>
  <c r="I569" i="11"/>
  <c r="J569" i="11"/>
  <c r="O569" i="11"/>
  <c r="Q569" i="11"/>
  <c r="A570" i="11"/>
  <c r="B570" i="11"/>
  <c r="E570" i="11"/>
  <c r="F570" i="11"/>
  <c r="H570" i="11"/>
  <c r="I570" i="11"/>
  <c r="J570" i="11"/>
  <c r="O570" i="11"/>
  <c r="Q570" i="11"/>
  <c r="A571" i="11"/>
  <c r="B571" i="11"/>
  <c r="E571" i="11"/>
  <c r="F571" i="11"/>
  <c r="H571" i="11"/>
  <c r="I571" i="11"/>
  <c r="J571" i="11"/>
  <c r="O571" i="11"/>
  <c r="Q571" i="11"/>
  <c r="A572" i="11"/>
  <c r="B572" i="11"/>
  <c r="E572" i="11"/>
  <c r="F572" i="11"/>
  <c r="H572" i="11"/>
  <c r="I572" i="11"/>
  <c r="J572" i="11"/>
  <c r="O572" i="11"/>
  <c r="Q572" i="11"/>
  <c r="A573" i="11"/>
  <c r="B573" i="11"/>
  <c r="E573" i="11"/>
  <c r="F573" i="11"/>
  <c r="H573" i="11"/>
  <c r="I573" i="11"/>
  <c r="J573" i="11"/>
  <c r="O573" i="11"/>
  <c r="Q573" i="11"/>
  <c r="A574" i="11"/>
  <c r="B574" i="11"/>
  <c r="E574" i="11"/>
  <c r="F574" i="11"/>
  <c r="H574" i="11"/>
  <c r="I574" i="11"/>
  <c r="J574" i="11"/>
  <c r="O574" i="11"/>
  <c r="Q574" i="11"/>
  <c r="A575" i="11"/>
  <c r="B575" i="11"/>
  <c r="E575" i="11"/>
  <c r="F575" i="11"/>
  <c r="H575" i="11"/>
  <c r="I575" i="11"/>
  <c r="J575" i="11"/>
  <c r="O575" i="11"/>
  <c r="Q575" i="11"/>
  <c r="A576" i="11"/>
  <c r="B576" i="11"/>
  <c r="E576" i="11"/>
  <c r="F576" i="11"/>
  <c r="H576" i="11"/>
  <c r="I576" i="11"/>
  <c r="J576" i="11"/>
  <c r="O576" i="11"/>
  <c r="Q576" i="11"/>
  <c r="A577" i="11"/>
  <c r="B577" i="11"/>
  <c r="E577" i="11"/>
  <c r="F577" i="11"/>
  <c r="H577" i="11"/>
  <c r="I577" i="11"/>
  <c r="J577" i="11"/>
  <c r="O577" i="11"/>
  <c r="Q577" i="11"/>
  <c r="A578" i="11"/>
  <c r="B578" i="11"/>
  <c r="E578" i="11"/>
  <c r="F578" i="11"/>
  <c r="H578" i="11"/>
  <c r="I578" i="11"/>
  <c r="J578" i="11"/>
  <c r="O578" i="11"/>
  <c r="Q578" i="11"/>
  <c r="A579" i="11"/>
  <c r="B579" i="11"/>
  <c r="E579" i="11"/>
  <c r="F579" i="11"/>
  <c r="H579" i="11"/>
  <c r="I579" i="11"/>
  <c r="J579" i="11"/>
  <c r="O579" i="11"/>
  <c r="Q579" i="11"/>
  <c r="A580" i="11"/>
  <c r="B580" i="11"/>
  <c r="E580" i="11"/>
  <c r="F580" i="11"/>
  <c r="H580" i="11"/>
  <c r="I580" i="11"/>
  <c r="J580" i="11"/>
  <c r="O580" i="11"/>
  <c r="Q580" i="11"/>
  <c r="A581" i="11"/>
  <c r="B581" i="11"/>
  <c r="E581" i="11"/>
  <c r="F581" i="11"/>
  <c r="H581" i="11"/>
  <c r="I581" i="11"/>
  <c r="J581" i="11"/>
  <c r="O581" i="11"/>
  <c r="Q581" i="11"/>
  <c r="A582" i="11"/>
  <c r="B582" i="11"/>
  <c r="E582" i="11"/>
  <c r="F582" i="11"/>
  <c r="H582" i="11"/>
  <c r="I582" i="11"/>
  <c r="J582" i="11"/>
  <c r="O582" i="11"/>
  <c r="Q582" i="11"/>
  <c r="A583" i="11"/>
  <c r="B583" i="11"/>
  <c r="E583" i="11"/>
  <c r="F583" i="11"/>
  <c r="H583" i="11"/>
  <c r="I583" i="11"/>
  <c r="J583" i="11"/>
  <c r="O583" i="11"/>
  <c r="Q583" i="11"/>
  <c r="A584" i="11"/>
  <c r="B584" i="11"/>
  <c r="E584" i="11"/>
  <c r="F584" i="11"/>
  <c r="H584" i="11"/>
  <c r="I584" i="11"/>
  <c r="J584" i="11"/>
  <c r="O584" i="11"/>
  <c r="Q584" i="11"/>
  <c r="A585" i="11"/>
  <c r="B585" i="11"/>
  <c r="E585" i="11"/>
  <c r="F585" i="11"/>
  <c r="H585" i="11"/>
  <c r="I585" i="11"/>
  <c r="J585" i="11"/>
  <c r="O585" i="11"/>
  <c r="Q585" i="11"/>
  <c r="A586" i="11"/>
  <c r="B586" i="11"/>
  <c r="E586" i="11"/>
  <c r="F586" i="11"/>
  <c r="H586" i="11"/>
  <c r="I586" i="11"/>
  <c r="J586" i="11"/>
  <c r="O586" i="11"/>
  <c r="Q586" i="11"/>
  <c r="A587" i="11"/>
  <c r="B587" i="11"/>
  <c r="E587" i="11"/>
  <c r="F587" i="11"/>
  <c r="H587" i="11"/>
  <c r="I587" i="11"/>
  <c r="J587" i="11"/>
  <c r="O587" i="11"/>
  <c r="Q587" i="11"/>
  <c r="A588" i="11"/>
  <c r="B588" i="11"/>
  <c r="E588" i="11"/>
  <c r="F588" i="11"/>
  <c r="H588" i="11"/>
  <c r="I588" i="11"/>
  <c r="J588" i="11"/>
  <c r="O588" i="11"/>
  <c r="Q588" i="11"/>
  <c r="A589" i="11"/>
  <c r="B589" i="11"/>
  <c r="E589" i="11"/>
  <c r="F589" i="11"/>
  <c r="H589" i="11"/>
  <c r="I589" i="11"/>
  <c r="J589" i="11"/>
  <c r="O589" i="11"/>
  <c r="Q589" i="11"/>
  <c r="A590" i="11"/>
  <c r="B590" i="11"/>
  <c r="E590" i="11"/>
  <c r="F590" i="11"/>
  <c r="H590" i="11"/>
  <c r="I590" i="11"/>
  <c r="J590" i="11"/>
  <c r="O590" i="11"/>
  <c r="Q590" i="11"/>
  <c r="A591" i="11"/>
  <c r="B591" i="11"/>
  <c r="E591" i="11"/>
  <c r="F591" i="11"/>
  <c r="H591" i="11"/>
  <c r="I591" i="11"/>
  <c r="J591" i="11"/>
  <c r="O591" i="11"/>
  <c r="Q591" i="11"/>
  <c r="A592" i="11"/>
  <c r="B592" i="11"/>
  <c r="E592" i="11"/>
  <c r="F592" i="11"/>
  <c r="H592" i="11"/>
  <c r="I592" i="11"/>
  <c r="J592" i="11"/>
  <c r="O592" i="11"/>
  <c r="Q592" i="11"/>
  <c r="A593" i="11"/>
  <c r="B593" i="11"/>
  <c r="E593" i="11"/>
  <c r="F593" i="11"/>
  <c r="H593" i="11"/>
  <c r="I593" i="11"/>
  <c r="J593" i="11"/>
  <c r="O593" i="11"/>
  <c r="Q593" i="11"/>
  <c r="A594" i="11"/>
  <c r="B594" i="11"/>
  <c r="E594" i="11"/>
  <c r="F594" i="11"/>
  <c r="H594" i="11"/>
  <c r="I594" i="11"/>
  <c r="J594" i="11"/>
  <c r="O594" i="11"/>
  <c r="Q594" i="11"/>
  <c r="A595" i="11"/>
  <c r="B595" i="11"/>
  <c r="E595" i="11"/>
  <c r="F595" i="11"/>
  <c r="H595" i="11"/>
  <c r="I595" i="11"/>
  <c r="J595" i="11"/>
  <c r="O595" i="11"/>
  <c r="Q595" i="11"/>
  <c r="A596" i="11"/>
  <c r="B596" i="11"/>
  <c r="E596" i="11"/>
  <c r="F596" i="11"/>
  <c r="H596" i="11"/>
  <c r="I596" i="11"/>
  <c r="J596" i="11"/>
  <c r="O596" i="11"/>
  <c r="Q596" i="11"/>
  <c r="A597" i="11"/>
  <c r="B597" i="11"/>
  <c r="E597" i="11"/>
  <c r="F597" i="11"/>
  <c r="H597" i="11"/>
  <c r="I597" i="11"/>
  <c r="J597" i="11"/>
  <c r="O597" i="11"/>
  <c r="Q597" i="11"/>
  <c r="A598" i="11"/>
  <c r="B598" i="11"/>
  <c r="E598" i="11"/>
  <c r="F598" i="11"/>
  <c r="H598" i="11"/>
  <c r="I598" i="11"/>
  <c r="J598" i="11"/>
  <c r="O598" i="11"/>
  <c r="Q598" i="11"/>
  <c r="A599" i="11"/>
  <c r="B599" i="11"/>
  <c r="E599" i="11"/>
  <c r="F599" i="11"/>
  <c r="H599" i="11"/>
  <c r="I599" i="11"/>
  <c r="J599" i="11"/>
  <c r="O599" i="11"/>
  <c r="Q599" i="11"/>
  <c r="A600" i="11"/>
  <c r="B600" i="11"/>
  <c r="E600" i="11"/>
  <c r="F600" i="11"/>
  <c r="H600" i="11"/>
  <c r="I600" i="11"/>
  <c r="J600" i="11"/>
  <c r="O600" i="11"/>
  <c r="Q600" i="11"/>
  <c r="A601" i="11"/>
  <c r="B601" i="11"/>
  <c r="E601" i="11"/>
  <c r="F601" i="11"/>
  <c r="H601" i="11"/>
  <c r="I601" i="11"/>
  <c r="J601" i="11"/>
  <c r="O601" i="11"/>
  <c r="Q601" i="11"/>
  <c r="A602" i="11"/>
  <c r="B602" i="11"/>
  <c r="E602" i="11"/>
  <c r="F602" i="11"/>
  <c r="H602" i="11"/>
  <c r="I602" i="11"/>
  <c r="J602" i="11"/>
  <c r="O602" i="11"/>
  <c r="Q602" i="11"/>
  <c r="A603" i="11"/>
  <c r="B603" i="11"/>
  <c r="E603" i="11"/>
  <c r="F603" i="11"/>
  <c r="H603" i="11"/>
  <c r="I603" i="11"/>
  <c r="J603" i="11"/>
  <c r="O603" i="11"/>
  <c r="Q603" i="11"/>
  <c r="A604" i="11"/>
  <c r="B604" i="11"/>
  <c r="E604" i="11"/>
  <c r="F604" i="11"/>
  <c r="H604" i="11"/>
  <c r="I604" i="11"/>
  <c r="J604" i="11"/>
  <c r="O604" i="11"/>
  <c r="Q604" i="11"/>
  <c r="A605" i="11"/>
  <c r="B605" i="11"/>
  <c r="E605" i="11"/>
  <c r="F605" i="11"/>
  <c r="H605" i="11"/>
  <c r="I605" i="11"/>
  <c r="J605" i="11"/>
  <c r="O605" i="11"/>
  <c r="Q605" i="11"/>
  <c r="A606" i="11"/>
  <c r="B606" i="11"/>
  <c r="E606" i="11"/>
  <c r="F606" i="11"/>
  <c r="H606" i="11"/>
  <c r="I606" i="11"/>
  <c r="J606" i="11"/>
  <c r="O606" i="11"/>
  <c r="Q606" i="11"/>
  <c r="A607" i="11"/>
  <c r="B607" i="11"/>
  <c r="E607" i="11"/>
  <c r="F607" i="11"/>
  <c r="H607" i="11"/>
  <c r="I607" i="11"/>
  <c r="J607" i="11"/>
  <c r="O607" i="11"/>
  <c r="Q607" i="11"/>
  <c r="A608" i="11"/>
  <c r="B608" i="11"/>
  <c r="E608" i="11"/>
  <c r="F608" i="11"/>
  <c r="H608" i="11"/>
  <c r="I608" i="11"/>
  <c r="J608" i="11"/>
  <c r="O608" i="11"/>
  <c r="Q608" i="11"/>
  <c r="A609" i="11"/>
  <c r="B609" i="11"/>
  <c r="E609" i="11"/>
  <c r="F609" i="11"/>
  <c r="H609" i="11"/>
  <c r="I609" i="11"/>
  <c r="J609" i="11"/>
  <c r="O609" i="11"/>
  <c r="Q609" i="11"/>
  <c r="A610" i="11"/>
  <c r="B610" i="11"/>
  <c r="E610" i="11"/>
  <c r="F610" i="11"/>
  <c r="H610" i="11"/>
  <c r="I610" i="11"/>
  <c r="J610" i="11"/>
  <c r="O610" i="11"/>
  <c r="Q610" i="11"/>
  <c r="A611" i="11"/>
  <c r="B611" i="11"/>
  <c r="E611" i="11"/>
  <c r="F611" i="11"/>
  <c r="H611" i="11"/>
  <c r="I611" i="11"/>
  <c r="J611" i="11"/>
  <c r="O611" i="11"/>
  <c r="Q611" i="11"/>
  <c r="A612" i="11"/>
  <c r="B612" i="11"/>
  <c r="E612" i="11"/>
  <c r="F612" i="11"/>
  <c r="H612" i="11"/>
  <c r="I612" i="11"/>
  <c r="J612" i="11"/>
  <c r="O612" i="11"/>
  <c r="Q612" i="11"/>
  <c r="A613" i="11"/>
  <c r="B613" i="11"/>
  <c r="E613" i="11"/>
  <c r="F613" i="11"/>
  <c r="H613" i="11"/>
  <c r="I613" i="11"/>
  <c r="J613" i="11"/>
  <c r="O613" i="11"/>
  <c r="Q613" i="11"/>
  <c r="A614" i="11"/>
  <c r="B614" i="11"/>
  <c r="E614" i="11"/>
  <c r="F614" i="11"/>
  <c r="H614" i="11"/>
  <c r="I614" i="11"/>
  <c r="J614" i="11"/>
  <c r="O614" i="11"/>
  <c r="Q614" i="11"/>
  <c r="A615" i="11"/>
  <c r="B615" i="11"/>
  <c r="E615" i="11"/>
  <c r="F615" i="11"/>
  <c r="H615" i="11"/>
  <c r="I615" i="11"/>
  <c r="J615" i="11"/>
  <c r="O615" i="11"/>
  <c r="Q615" i="11"/>
  <c r="A616" i="11"/>
  <c r="B616" i="11"/>
  <c r="E616" i="11"/>
  <c r="F616" i="11"/>
  <c r="H616" i="11"/>
  <c r="I616" i="11"/>
  <c r="J616" i="11"/>
  <c r="O616" i="11"/>
  <c r="Q616" i="11"/>
  <c r="A617" i="11"/>
  <c r="B617" i="11"/>
  <c r="E617" i="11"/>
  <c r="F617" i="11"/>
  <c r="H617" i="11"/>
  <c r="I617" i="11"/>
  <c r="J617" i="11"/>
  <c r="O617" i="11"/>
  <c r="Q617" i="11"/>
  <c r="A618" i="11"/>
  <c r="B618" i="11"/>
  <c r="E618" i="11"/>
  <c r="F618" i="11"/>
  <c r="H618" i="11"/>
  <c r="I618" i="11"/>
  <c r="J618" i="11"/>
  <c r="O618" i="11"/>
  <c r="Q618" i="11"/>
  <c r="A619" i="11"/>
  <c r="B619" i="11"/>
  <c r="E619" i="11"/>
  <c r="F619" i="11"/>
  <c r="H619" i="11"/>
  <c r="I619" i="11"/>
  <c r="J619" i="11"/>
  <c r="O619" i="11"/>
  <c r="Q619" i="11"/>
  <c r="A620" i="11"/>
  <c r="B620" i="11"/>
  <c r="E620" i="11"/>
  <c r="F620" i="11"/>
  <c r="H620" i="11"/>
  <c r="I620" i="11"/>
  <c r="J620" i="11"/>
  <c r="O620" i="11"/>
  <c r="Q620" i="11"/>
  <c r="A621" i="11"/>
  <c r="B621" i="11"/>
  <c r="E621" i="11"/>
  <c r="F621" i="11"/>
  <c r="H621" i="11"/>
  <c r="I621" i="11"/>
  <c r="J621" i="11"/>
  <c r="O621" i="11"/>
  <c r="Q621" i="11"/>
  <c r="A622" i="11"/>
  <c r="B622" i="11"/>
  <c r="E622" i="11"/>
  <c r="F622" i="11"/>
  <c r="H622" i="11"/>
  <c r="I622" i="11"/>
  <c r="J622" i="11"/>
  <c r="O622" i="11"/>
  <c r="Q622" i="11"/>
  <c r="A623" i="11"/>
  <c r="B623" i="11"/>
  <c r="E623" i="11"/>
  <c r="F623" i="11"/>
  <c r="H623" i="11"/>
  <c r="I623" i="11"/>
  <c r="J623" i="11"/>
  <c r="O623" i="11"/>
  <c r="Q623" i="11"/>
  <c r="A624" i="11"/>
  <c r="B624" i="11"/>
  <c r="E624" i="11"/>
  <c r="F624" i="11"/>
  <c r="H624" i="11"/>
  <c r="I624" i="11"/>
  <c r="J624" i="11"/>
  <c r="O624" i="11"/>
  <c r="Q624" i="11"/>
  <c r="A625" i="11"/>
  <c r="B625" i="11"/>
  <c r="E625" i="11"/>
  <c r="F625" i="11"/>
  <c r="H625" i="11"/>
  <c r="I625" i="11"/>
  <c r="J625" i="11"/>
  <c r="O625" i="11"/>
  <c r="Q625" i="11"/>
  <c r="A626" i="11"/>
  <c r="B626" i="11"/>
  <c r="E626" i="11"/>
  <c r="F626" i="11"/>
  <c r="H626" i="11"/>
  <c r="I626" i="11"/>
  <c r="J626" i="11"/>
  <c r="O626" i="11"/>
  <c r="Q626" i="11"/>
  <c r="A627" i="11"/>
  <c r="B627" i="11"/>
  <c r="E627" i="11"/>
  <c r="F627" i="11"/>
  <c r="H627" i="11"/>
  <c r="I627" i="11"/>
  <c r="J627" i="11"/>
  <c r="O627" i="11"/>
  <c r="Q627" i="11"/>
  <c r="A628" i="11"/>
  <c r="B628" i="11"/>
  <c r="E628" i="11"/>
  <c r="F628" i="11"/>
  <c r="H628" i="11"/>
  <c r="I628" i="11"/>
  <c r="J628" i="11"/>
  <c r="O628" i="11"/>
  <c r="Q628" i="11"/>
  <c r="A629" i="11"/>
  <c r="B629" i="11"/>
  <c r="E629" i="11"/>
  <c r="F629" i="11"/>
  <c r="H629" i="11"/>
  <c r="I629" i="11"/>
  <c r="J629" i="11"/>
  <c r="O629" i="11"/>
  <c r="Q629" i="11"/>
  <c r="A630" i="11"/>
  <c r="B630" i="11"/>
  <c r="E630" i="11"/>
  <c r="F630" i="11"/>
  <c r="H630" i="11"/>
  <c r="I630" i="11"/>
  <c r="J630" i="11"/>
  <c r="O630" i="11"/>
  <c r="Q630" i="11"/>
  <c r="A631" i="11"/>
  <c r="B631" i="11"/>
  <c r="E631" i="11"/>
  <c r="F631" i="11"/>
  <c r="H631" i="11"/>
  <c r="I631" i="11"/>
  <c r="J631" i="11"/>
  <c r="O631" i="11"/>
  <c r="Q631" i="11"/>
  <c r="A632" i="11"/>
  <c r="B632" i="11"/>
  <c r="E632" i="11"/>
  <c r="F632" i="11"/>
  <c r="H632" i="11"/>
  <c r="I632" i="11"/>
  <c r="J632" i="11"/>
  <c r="O632" i="11"/>
  <c r="Q632" i="11"/>
  <c r="A633" i="11"/>
  <c r="B633" i="11"/>
  <c r="E633" i="11"/>
  <c r="F633" i="11"/>
  <c r="H633" i="11"/>
  <c r="I633" i="11"/>
  <c r="J633" i="11"/>
  <c r="O633" i="11"/>
  <c r="Q633" i="11"/>
  <c r="A634" i="11"/>
  <c r="B634" i="11"/>
  <c r="E634" i="11"/>
  <c r="F634" i="11"/>
  <c r="H634" i="11"/>
  <c r="I634" i="11"/>
  <c r="J634" i="11"/>
  <c r="O634" i="11"/>
  <c r="Q634" i="11"/>
  <c r="A635" i="11"/>
  <c r="B635" i="11"/>
  <c r="E635" i="11"/>
  <c r="F635" i="11"/>
  <c r="H635" i="11"/>
  <c r="I635" i="11"/>
  <c r="J635" i="11"/>
  <c r="O635" i="11"/>
  <c r="Q635" i="11"/>
  <c r="A636" i="11"/>
  <c r="B636" i="11"/>
  <c r="E636" i="11"/>
  <c r="F636" i="11"/>
  <c r="H636" i="11"/>
  <c r="I636" i="11"/>
  <c r="J636" i="11"/>
  <c r="O636" i="11"/>
  <c r="Q636" i="11"/>
  <c r="A637" i="11"/>
  <c r="B637" i="11"/>
  <c r="E637" i="11"/>
  <c r="F637" i="11"/>
  <c r="H637" i="11"/>
  <c r="I637" i="11"/>
  <c r="J637" i="11"/>
  <c r="O637" i="11"/>
  <c r="Q637" i="11"/>
  <c r="A638" i="11"/>
  <c r="B638" i="11"/>
  <c r="E638" i="11"/>
  <c r="F638" i="11"/>
  <c r="H638" i="11"/>
  <c r="I638" i="11"/>
  <c r="J638" i="11"/>
  <c r="O638" i="11"/>
  <c r="Q638" i="11"/>
  <c r="A639" i="11"/>
  <c r="B639" i="11"/>
  <c r="E639" i="11"/>
  <c r="F639" i="11"/>
  <c r="H639" i="11"/>
  <c r="I639" i="11"/>
  <c r="J639" i="11"/>
  <c r="O639" i="11"/>
  <c r="Q639" i="11"/>
  <c r="A640" i="11"/>
  <c r="B640" i="11"/>
  <c r="E640" i="11"/>
  <c r="F640" i="11"/>
  <c r="H640" i="11"/>
  <c r="I640" i="11"/>
  <c r="J640" i="11"/>
  <c r="O640" i="11"/>
  <c r="Q640" i="11"/>
  <c r="A641" i="11"/>
  <c r="B641" i="11"/>
  <c r="E641" i="11"/>
  <c r="F641" i="11"/>
  <c r="H641" i="11"/>
  <c r="I641" i="11"/>
  <c r="J641" i="11"/>
  <c r="O641" i="11"/>
  <c r="Q641" i="11"/>
  <c r="A642" i="11"/>
  <c r="B642" i="11"/>
  <c r="E642" i="11"/>
  <c r="F642" i="11"/>
  <c r="H642" i="11"/>
  <c r="I642" i="11"/>
  <c r="J642" i="11"/>
  <c r="O642" i="11"/>
  <c r="Q642" i="11"/>
  <c r="A643" i="11"/>
  <c r="B643" i="11"/>
  <c r="E643" i="11"/>
  <c r="F643" i="11"/>
  <c r="H643" i="11"/>
  <c r="I643" i="11"/>
  <c r="J643" i="11"/>
  <c r="O643" i="11"/>
  <c r="Q643" i="11"/>
  <c r="A644" i="11"/>
  <c r="B644" i="11"/>
  <c r="E644" i="11"/>
  <c r="F644" i="11"/>
  <c r="H644" i="11"/>
  <c r="I644" i="11"/>
  <c r="J644" i="11"/>
  <c r="O644" i="11"/>
  <c r="Q644" i="11"/>
  <c r="A645" i="11"/>
  <c r="B645" i="11"/>
  <c r="E645" i="11"/>
  <c r="F645" i="11"/>
  <c r="H645" i="11"/>
  <c r="I645" i="11"/>
  <c r="J645" i="11"/>
  <c r="O645" i="11"/>
  <c r="Q645" i="11"/>
  <c r="A646" i="11"/>
  <c r="B646" i="11"/>
  <c r="E646" i="11"/>
  <c r="F646" i="11"/>
  <c r="H646" i="11"/>
  <c r="I646" i="11"/>
  <c r="J646" i="11"/>
  <c r="O646" i="11"/>
  <c r="Q646" i="11"/>
  <c r="A647" i="11"/>
  <c r="B647" i="11"/>
  <c r="E647" i="11"/>
  <c r="F647" i="11"/>
  <c r="H647" i="11"/>
  <c r="I647" i="11"/>
  <c r="J647" i="11"/>
  <c r="O647" i="11"/>
  <c r="Q647" i="11"/>
  <c r="A648" i="11"/>
  <c r="B648" i="11"/>
  <c r="E648" i="11"/>
  <c r="F648" i="11"/>
  <c r="H648" i="11"/>
  <c r="I648" i="11"/>
  <c r="J648" i="11"/>
  <c r="O648" i="11"/>
  <c r="Q648" i="11"/>
  <c r="A649" i="11"/>
  <c r="B649" i="11"/>
  <c r="E649" i="11"/>
  <c r="F649" i="11"/>
  <c r="H649" i="11"/>
  <c r="I649" i="11"/>
  <c r="J649" i="11"/>
  <c r="O649" i="11"/>
  <c r="Q649" i="11"/>
  <c r="A650" i="11"/>
  <c r="B650" i="11"/>
  <c r="E650" i="11"/>
  <c r="F650" i="11"/>
  <c r="H650" i="11"/>
  <c r="I650" i="11"/>
  <c r="J650" i="11"/>
  <c r="O650" i="11"/>
  <c r="Q650" i="11"/>
  <c r="A651" i="11"/>
  <c r="B651" i="11"/>
  <c r="E651" i="11"/>
  <c r="F651" i="11"/>
  <c r="H651" i="11"/>
  <c r="I651" i="11"/>
  <c r="J651" i="11"/>
  <c r="O651" i="11"/>
  <c r="Q651" i="11"/>
  <c r="A652" i="11"/>
  <c r="B652" i="11"/>
  <c r="E652" i="11"/>
  <c r="F652" i="11"/>
  <c r="H652" i="11"/>
  <c r="I652" i="11"/>
  <c r="J652" i="11"/>
  <c r="O652" i="11"/>
  <c r="Q652" i="11"/>
  <c r="A653" i="11"/>
  <c r="B653" i="11"/>
  <c r="E653" i="11"/>
  <c r="F653" i="11"/>
  <c r="H653" i="11"/>
  <c r="I653" i="11"/>
  <c r="J653" i="11"/>
  <c r="O653" i="11"/>
  <c r="Q653" i="11"/>
  <c r="A654" i="11"/>
  <c r="B654" i="11"/>
  <c r="E654" i="11"/>
  <c r="F654" i="11"/>
  <c r="H654" i="11"/>
  <c r="I654" i="11"/>
  <c r="J654" i="11"/>
  <c r="O654" i="11"/>
  <c r="Q654" i="11"/>
  <c r="A655" i="11"/>
  <c r="B655" i="11"/>
  <c r="E655" i="11"/>
  <c r="F655" i="11"/>
  <c r="H655" i="11"/>
  <c r="I655" i="11"/>
  <c r="J655" i="11"/>
  <c r="O655" i="11"/>
  <c r="Q655" i="11"/>
  <c r="A656" i="11"/>
  <c r="B656" i="11"/>
  <c r="E656" i="11"/>
  <c r="F656" i="11"/>
  <c r="H656" i="11"/>
  <c r="I656" i="11"/>
  <c r="J656" i="11"/>
  <c r="O656" i="11"/>
  <c r="Q656" i="11"/>
  <c r="A657" i="11"/>
  <c r="B657" i="11"/>
  <c r="E657" i="11"/>
  <c r="F657" i="11"/>
  <c r="H657" i="11"/>
  <c r="I657" i="11"/>
  <c r="J657" i="11"/>
  <c r="O657" i="11"/>
  <c r="Q657" i="11"/>
  <c r="A658" i="11"/>
  <c r="B658" i="11"/>
  <c r="E658" i="11"/>
  <c r="F658" i="11"/>
  <c r="H658" i="11"/>
  <c r="I658" i="11"/>
  <c r="J658" i="11"/>
  <c r="O658" i="11"/>
  <c r="Q658" i="11"/>
  <c r="A659" i="11"/>
  <c r="B659" i="11"/>
  <c r="E659" i="11"/>
  <c r="F659" i="11"/>
  <c r="H659" i="11"/>
  <c r="I659" i="11"/>
  <c r="J659" i="11"/>
  <c r="O659" i="11"/>
  <c r="Q659" i="11"/>
  <c r="A660" i="11"/>
  <c r="B660" i="11"/>
  <c r="E660" i="11"/>
  <c r="F660" i="11"/>
  <c r="H660" i="11"/>
  <c r="I660" i="11"/>
  <c r="J660" i="11"/>
  <c r="O660" i="11"/>
  <c r="Q660" i="11"/>
  <c r="A661" i="11"/>
  <c r="B661" i="11"/>
  <c r="E661" i="11"/>
  <c r="F661" i="11"/>
  <c r="H661" i="11"/>
  <c r="I661" i="11"/>
  <c r="J661" i="11"/>
  <c r="O661" i="11"/>
  <c r="Q661" i="11"/>
  <c r="A662" i="11"/>
  <c r="B662" i="11"/>
  <c r="E662" i="11"/>
  <c r="F662" i="11"/>
  <c r="H662" i="11"/>
  <c r="I662" i="11"/>
  <c r="J662" i="11"/>
  <c r="O662" i="11"/>
  <c r="Q662" i="11"/>
  <c r="A663" i="11"/>
  <c r="B663" i="11"/>
  <c r="E663" i="11"/>
  <c r="F663" i="11"/>
  <c r="H663" i="11"/>
  <c r="I663" i="11"/>
  <c r="J663" i="11"/>
  <c r="O663" i="11"/>
  <c r="Q663" i="11"/>
  <c r="A664" i="11"/>
  <c r="B664" i="11"/>
  <c r="E664" i="11"/>
  <c r="F664" i="11"/>
  <c r="H664" i="11"/>
  <c r="I664" i="11"/>
  <c r="J664" i="11"/>
  <c r="O664" i="11"/>
  <c r="Q664" i="11"/>
  <c r="A665" i="11"/>
  <c r="B665" i="11"/>
  <c r="E665" i="11"/>
  <c r="F665" i="11"/>
  <c r="H665" i="11"/>
  <c r="I665" i="11"/>
  <c r="J665" i="11"/>
  <c r="O665" i="11"/>
  <c r="Q665" i="11"/>
  <c r="A666" i="11"/>
  <c r="B666" i="11"/>
  <c r="E666" i="11"/>
  <c r="F666" i="11"/>
  <c r="H666" i="11"/>
  <c r="I666" i="11"/>
  <c r="J666" i="11"/>
  <c r="O666" i="11"/>
  <c r="Q666" i="11"/>
  <c r="A667" i="11"/>
  <c r="B667" i="11"/>
  <c r="E667" i="11"/>
  <c r="F667" i="11"/>
  <c r="H667" i="11"/>
  <c r="I667" i="11"/>
  <c r="J667" i="11"/>
  <c r="O667" i="11"/>
  <c r="Q667" i="11"/>
  <c r="A668" i="11"/>
  <c r="B668" i="11"/>
  <c r="E668" i="11"/>
  <c r="F668" i="11"/>
  <c r="H668" i="11"/>
  <c r="I668" i="11"/>
  <c r="J668" i="11"/>
  <c r="O668" i="11"/>
  <c r="Q668" i="11"/>
  <c r="A669" i="11"/>
  <c r="B669" i="11"/>
  <c r="E669" i="11"/>
  <c r="F669" i="11"/>
  <c r="H669" i="11"/>
  <c r="I669" i="11"/>
  <c r="J669" i="11"/>
  <c r="O669" i="11"/>
  <c r="Q669" i="11"/>
  <c r="A670" i="11"/>
  <c r="B670" i="11"/>
  <c r="E670" i="11"/>
  <c r="F670" i="11"/>
  <c r="H670" i="11"/>
  <c r="I670" i="11"/>
  <c r="J670" i="11"/>
  <c r="O670" i="11"/>
  <c r="Q670" i="11"/>
  <c r="A671" i="11"/>
  <c r="B671" i="11"/>
  <c r="E671" i="11"/>
  <c r="F671" i="11"/>
  <c r="H671" i="11"/>
  <c r="I671" i="11"/>
  <c r="J671" i="11"/>
  <c r="O671" i="11"/>
  <c r="Q671" i="11"/>
  <c r="A672" i="11"/>
  <c r="B672" i="11"/>
  <c r="E672" i="11"/>
  <c r="F672" i="11"/>
  <c r="H672" i="11"/>
  <c r="I672" i="11"/>
  <c r="J672" i="11"/>
  <c r="O672" i="11"/>
  <c r="Q672" i="11"/>
  <c r="A673" i="11"/>
  <c r="B673" i="11"/>
  <c r="E673" i="11"/>
  <c r="F673" i="11"/>
  <c r="H673" i="11"/>
  <c r="I673" i="11"/>
  <c r="J673" i="11"/>
  <c r="O673" i="11"/>
  <c r="Q673" i="11"/>
  <c r="A674" i="11"/>
  <c r="B674" i="11"/>
  <c r="E674" i="11"/>
  <c r="F674" i="11"/>
  <c r="H674" i="11"/>
  <c r="I674" i="11"/>
  <c r="J674" i="11"/>
  <c r="O674" i="11"/>
  <c r="Q674" i="11"/>
  <c r="A675" i="11"/>
  <c r="B675" i="11"/>
  <c r="E675" i="11"/>
  <c r="F675" i="11"/>
  <c r="H675" i="11"/>
  <c r="I675" i="11"/>
  <c r="J675" i="11"/>
  <c r="O675" i="11"/>
  <c r="Q675" i="11"/>
  <c r="A676" i="11"/>
  <c r="B676" i="11"/>
  <c r="E676" i="11"/>
  <c r="F676" i="11"/>
  <c r="H676" i="11"/>
  <c r="I676" i="11"/>
  <c r="J676" i="11"/>
  <c r="O676" i="11"/>
  <c r="Q676" i="11"/>
  <c r="A677" i="11"/>
  <c r="B677" i="11"/>
  <c r="E677" i="11"/>
  <c r="F677" i="11"/>
  <c r="H677" i="11"/>
  <c r="I677" i="11"/>
  <c r="J677" i="11"/>
  <c r="O677" i="11"/>
  <c r="Q677" i="11"/>
  <c r="A678" i="11"/>
  <c r="B678" i="11"/>
  <c r="E678" i="11"/>
  <c r="F678" i="11"/>
  <c r="H678" i="11"/>
  <c r="I678" i="11"/>
  <c r="J678" i="11"/>
  <c r="O678" i="11"/>
  <c r="Q678" i="11"/>
  <c r="A679" i="11"/>
  <c r="B679" i="11"/>
  <c r="E679" i="11"/>
  <c r="F679" i="11"/>
  <c r="H679" i="11"/>
  <c r="I679" i="11"/>
  <c r="J679" i="11"/>
  <c r="O679" i="11"/>
  <c r="Q679" i="11"/>
  <c r="A680" i="11"/>
  <c r="B680" i="11"/>
  <c r="E680" i="11"/>
  <c r="F680" i="11"/>
  <c r="H680" i="11"/>
  <c r="I680" i="11"/>
  <c r="J680" i="11"/>
  <c r="O680" i="11"/>
  <c r="Q680" i="11"/>
  <c r="A681" i="11"/>
  <c r="B681" i="11"/>
  <c r="E681" i="11"/>
  <c r="F681" i="11"/>
  <c r="H681" i="11"/>
  <c r="I681" i="11"/>
  <c r="J681" i="11"/>
  <c r="O681" i="11"/>
  <c r="Q681" i="11"/>
  <c r="A682" i="11"/>
  <c r="B682" i="11"/>
  <c r="E682" i="11"/>
  <c r="F682" i="11"/>
  <c r="H682" i="11"/>
  <c r="I682" i="11"/>
  <c r="J682" i="11"/>
  <c r="O682" i="11"/>
  <c r="Q682" i="11"/>
  <c r="A683" i="11"/>
  <c r="B683" i="11"/>
  <c r="E683" i="11"/>
  <c r="F683" i="11"/>
  <c r="H683" i="11"/>
  <c r="I683" i="11"/>
  <c r="J683" i="11"/>
  <c r="O683" i="11"/>
  <c r="Q683" i="11"/>
  <c r="A684" i="11"/>
  <c r="B684" i="11"/>
  <c r="E684" i="11"/>
  <c r="F684" i="11"/>
  <c r="H684" i="11"/>
  <c r="I684" i="11"/>
  <c r="J684" i="11"/>
  <c r="O684" i="11"/>
  <c r="Q684" i="11"/>
  <c r="A685" i="11"/>
  <c r="B685" i="11"/>
  <c r="E685" i="11"/>
  <c r="F685" i="11"/>
  <c r="H685" i="11"/>
  <c r="I685" i="11"/>
  <c r="J685" i="11"/>
  <c r="O685" i="11"/>
  <c r="Q685" i="11"/>
  <c r="A686" i="11"/>
  <c r="B686" i="11"/>
  <c r="E686" i="11"/>
  <c r="F686" i="11"/>
  <c r="H686" i="11"/>
  <c r="I686" i="11"/>
  <c r="J686" i="11"/>
  <c r="O686" i="11"/>
  <c r="Q686" i="11"/>
  <c r="A687" i="11"/>
  <c r="B687" i="11"/>
  <c r="E687" i="11"/>
  <c r="F687" i="11"/>
  <c r="H687" i="11"/>
  <c r="I687" i="11"/>
  <c r="J687" i="11"/>
  <c r="O687" i="11"/>
  <c r="Q687" i="11"/>
  <c r="A688" i="11"/>
  <c r="B688" i="11"/>
  <c r="E688" i="11"/>
  <c r="F688" i="11"/>
  <c r="H688" i="11"/>
  <c r="I688" i="11"/>
  <c r="J688" i="11"/>
  <c r="O688" i="11"/>
  <c r="Q688" i="11"/>
  <c r="A689" i="11"/>
  <c r="B689" i="11"/>
  <c r="E689" i="11"/>
  <c r="F689" i="11"/>
  <c r="H689" i="11"/>
  <c r="I689" i="11"/>
  <c r="J689" i="11"/>
  <c r="O689" i="11"/>
  <c r="Q689" i="11"/>
  <c r="A690" i="11"/>
  <c r="B690" i="11"/>
  <c r="E690" i="11"/>
  <c r="F690" i="11"/>
  <c r="H690" i="11"/>
  <c r="I690" i="11"/>
  <c r="J690" i="11"/>
  <c r="O690" i="11"/>
  <c r="Q690" i="11"/>
  <c r="A691" i="11"/>
  <c r="B691" i="11"/>
  <c r="E691" i="11"/>
  <c r="F691" i="11"/>
  <c r="H691" i="11"/>
  <c r="I691" i="11"/>
  <c r="J691" i="11"/>
  <c r="O691" i="11"/>
  <c r="Q691" i="11"/>
  <c r="A692" i="11"/>
  <c r="B692" i="11"/>
  <c r="E692" i="11"/>
  <c r="F692" i="11"/>
  <c r="H692" i="11"/>
  <c r="I692" i="11"/>
  <c r="J692" i="11"/>
  <c r="O692" i="11"/>
  <c r="Q692" i="11"/>
  <c r="A693" i="11"/>
  <c r="B693" i="11"/>
  <c r="E693" i="11"/>
  <c r="F693" i="11"/>
  <c r="H693" i="11"/>
  <c r="I693" i="11"/>
  <c r="J693" i="11"/>
  <c r="O693" i="11"/>
  <c r="Q693" i="11"/>
  <c r="A694" i="11"/>
  <c r="B694" i="11"/>
  <c r="E694" i="11"/>
  <c r="F694" i="11"/>
  <c r="H694" i="11"/>
  <c r="I694" i="11"/>
  <c r="J694" i="11"/>
  <c r="O694" i="11"/>
  <c r="Q694" i="11"/>
  <c r="A695" i="11"/>
  <c r="B695" i="11"/>
  <c r="E695" i="11"/>
  <c r="F695" i="11"/>
  <c r="H695" i="11"/>
  <c r="I695" i="11"/>
  <c r="J695" i="11"/>
  <c r="O695" i="11"/>
  <c r="Q695" i="11"/>
  <c r="A696" i="11"/>
  <c r="B696" i="11"/>
  <c r="E696" i="11"/>
  <c r="F696" i="11"/>
  <c r="H696" i="11"/>
  <c r="I696" i="11"/>
  <c r="J696" i="11"/>
  <c r="O696" i="11"/>
  <c r="Q696" i="11"/>
  <c r="A697" i="11"/>
  <c r="B697" i="11"/>
  <c r="E697" i="11"/>
  <c r="F697" i="11"/>
  <c r="H697" i="11"/>
  <c r="I697" i="11"/>
  <c r="J697" i="11"/>
  <c r="O697" i="11"/>
  <c r="Q697" i="11"/>
  <c r="A698" i="11"/>
  <c r="B698" i="11"/>
  <c r="E698" i="11"/>
  <c r="F698" i="11"/>
  <c r="H698" i="11"/>
  <c r="I698" i="11"/>
  <c r="J698" i="11"/>
  <c r="O698" i="11"/>
  <c r="Q698" i="11"/>
  <c r="A699" i="11"/>
  <c r="B699" i="11"/>
  <c r="E699" i="11"/>
  <c r="F699" i="11"/>
  <c r="H699" i="11"/>
  <c r="I699" i="11"/>
  <c r="J699" i="11"/>
  <c r="O699" i="11"/>
  <c r="Q699" i="11"/>
  <c r="A700" i="11"/>
  <c r="B700" i="11"/>
  <c r="E700" i="11"/>
  <c r="F700" i="11"/>
  <c r="H700" i="11"/>
  <c r="I700" i="11"/>
  <c r="J700" i="11"/>
  <c r="O700" i="11"/>
  <c r="Q700" i="11"/>
  <c r="A701" i="11"/>
  <c r="B701" i="11"/>
  <c r="E701" i="11"/>
  <c r="F701" i="11"/>
  <c r="H701" i="11"/>
  <c r="I701" i="11"/>
  <c r="J701" i="11"/>
  <c r="O701" i="11"/>
  <c r="Q701" i="11"/>
  <c r="A702" i="11"/>
  <c r="B702" i="11"/>
  <c r="E702" i="11"/>
  <c r="F702" i="11"/>
  <c r="H702" i="11"/>
  <c r="I702" i="11"/>
  <c r="J702" i="11"/>
  <c r="O702" i="11"/>
  <c r="Q702" i="11"/>
  <c r="A703" i="11"/>
  <c r="B703" i="11"/>
  <c r="E703" i="11"/>
  <c r="F703" i="11"/>
  <c r="H703" i="11"/>
  <c r="I703" i="11"/>
  <c r="J703" i="11"/>
  <c r="O703" i="11"/>
  <c r="Q703" i="11"/>
  <c r="A704" i="11"/>
  <c r="B704" i="11"/>
  <c r="E704" i="11"/>
  <c r="F704" i="11"/>
  <c r="H704" i="11"/>
  <c r="I704" i="11"/>
  <c r="J704" i="11"/>
  <c r="O704" i="11"/>
  <c r="Q704" i="11"/>
  <c r="A705" i="11"/>
  <c r="B705" i="11"/>
  <c r="E705" i="11"/>
  <c r="F705" i="11"/>
  <c r="H705" i="11"/>
  <c r="I705" i="11"/>
  <c r="J705" i="11"/>
  <c r="O705" i="11"/>
  <c r="Q705" i="11"/>
  <c r="A706" i="11"/>
  <c r="B706" i="11"/>
  <c r="E706" i="11"/>
  <c r="F706" i="11"/>
  <c r="H706" i="11"/>
  <c r="I706" i="11"/>
  <c r="J706" i="11"/>
  <c r="O706" i="11"/>
  <c r="Q706" i="11"/>
  <c r="A707" i="11"/>
  <c r="B707" i="11"/>
  <c r="E707" i="11"/>
  <c r="F707" i="11"/>
  <c r="H707" i="11"/>
  <c r="I707" i="11"/>
  <c r="J707" i="11"/>
  <c r="O707" i="11"/>
  <c r="Q707" i="11"/>
  <c r="A708" i="11"/>
  <c r="B708" i="11"/>
  <c r="E708" i="11"/>
  <c r="F708" i="11"/>
  <c r="H708" i="11"/>
  <c r="I708" i="11"/>
  <c r="J708" i="11"/>
  <c r="O708" i="11"/>
  <c r="Q708" i="11"/>
  <c r="A709" i="11"/>
  <c r="B709" i="11"/>
  <c r="E709" i="11"/>
  <c r="F709" i="11"/>
  <c r="H709" i="11"/>
  <c r="I709" i="11"/>
  <c r="J709" i="11"/>
  <c r="O709" i="11"/>
  <c r="Q709" i="11"/>
  <c r="A710" i="11"/>
  <c r="B710" i="11"/>
  <c r="E710" i="11"/>
  <c r="F710" i="11"/>
  <c r="H710" i="11"/>
  <c r="I710" i="11"/>
  <c r="J710" i="11"/>
  <c r="O710" i="11"/>
  <c r="Q710" i="11"/>
  <c r="A711" i="11"/>
  <c r="B711" i="11"/>
  <c r="E711" i="11"/>
  <c r="F711" i="11"/>
  <c r="H711" i="11"/>
  <c r="I711" i="11"/>
  <c r="J711" i="11"/>
  <c r="O711" i="11"/>
  <c r="Q711" i="11"/>
  <c r="A712" i="11"/>
  <c r="B712" i="11"/>
  <c r="E712" i="11"/>
  <c r="F712" i="11"/>
  <c r="H712" i="11"/>
  <c r="I712" i="11"/>
  <c r="J712" i="11"/>
  <c r="O712" i="11"/>
  <c r="Q712" i="11"/>
  <c r="A713" i="11"/>
  <c r="B713" i="11"/>
  <c r="E713" i="11"/>
  <c r="F713" i="11"/>
  <c r="H713" i="11"/>
  <c r="I713" i="11"/>
  <c r="J713" i="11"/>
  <c r="O713" i="11"/>
  <c r="Q713" i="11"/>
  <c r="A714" i="11"/>
  <c r="B714" i="11"/>
  <c r="E714" i="11"/>
  <c r="F714" i="11"/>
  <c r="H714" i="11"/>
  <c r="I714" i="11"/>
  <c r="J714" i="11"/>
  <c r="O714" i="11"/>
  <c r="Q714" i="11"/>
  <c r="A715" i="11"/>
  <c r="B715" i="11"/>
  <c r="E715" i="11"/>
  <c r="F715" i="11"/>
  <c r="H715" i="11"/>
  <c r="I715" i="11"/>
  <c r="J715" i="11"/>
  <c r="O715" i="11"/>
  <c r="Q715" i="11"/>
  <c r="A716" i="11"/>
  <c r="B716" i="11"/>
  <c r="E716" i="11"/>
  <c r="F716" i="11"/>
  <c r="H716" i="11"/>
  <c r="I716" i="11"/>
  <c r="J716" i="11"/>
  <c r="O716" i="11"/>
  <c r="Q716" i="11"/>
  <c r="A717" i="11"/>
  <c r="B717" i="11"/>
  <c r="E717" i="11"/>
  <c r="F717" i="11"/>
  <c r="H717" i="11"/>
  <c r="I717" i="11"/>
  <c r="J717" i="11"/>
  <c r="O717" i="11"/>
  <c r="Q717" i="11"/>
  <c r="A718" i="11"/>
  <c r="B718" i="11"/>
  <c r="E718" i="11"/>
  <c r="F718" i="11"/>
  <c r="H718" i="11"/>
  <c r="I718" i="11"/>
  <c r="J718" i="11"/>
  <c r="O718" i="11"/>
  <c r="Q718" i="11"/>
  <c r="A719" i="11"/>
  <c r="B719" i="11"/>
  <c r="E719" i="11"/>
  <c r="F719" i="11"/>
  <c r="H719" i="11"/>
  <c r="I719" i="11"/>
  <c r="J719" i="11"/>
  <c r="O719" i="11"/>
  <c r="Q719" i="11"/>
  <c r="A720" i="11"/>
  <c r="B720" i="11"/>
  <c r="E720" i="11"/>
  <c r="F720" i="11"/>
  <c r="H720" i="11"/>
  <c r="I720" i="11"/>
  <c r="J720" i="11"/>
  <c r="O720" i="11"/>
  <c r="Q720" i="11"/>
  <c r="A721" i="11"/>
  <c r="B721" i="11"/>
  <c r="E721" i="11"/>
  <c r="F721" i="11"/>
  <c r="H721" i="11"/>
  <c r="I721" i="11"/>
  <c r="J721" i="11"/>
  <c r="O721" i="11"/>
  <c r="Q721" i="11"/>
  <c r="A722" i="11"/>
  <c r="B722" i="11"/>
  <c r="E722" i="11"/>
  <c r="F722" i="11"/>
  <c r="H722" i="11"/>
  <c r="I722" i="11"/>
  <c r="J722" i="11"/>
  <c r="O722" i="11"/>
  <c r="Q722" i="11"/>
  <c r="A723" i="11"/>
  <c r="B723" i="11"/>
  <c r="E723" i="11"/>
  <c r="F723" i="11"/>
  <c r="H723" i="11"/>
  <c r="I723" i="11"/>
  <c r="J723" i="11"/>
  <c r="O723" i="11"/>
  <c r="Q723" i="11"/>
  <c r="A724" i="11"/>
  <c r="B724" i="11"/>
  <c r="E724" i="11"/>
  <c r="F724" i="11"/>
  <c r="H724" i="11"/>
  <c r="I724" i="11"/>
  <c r="J724" i="11"/>
  <c r="O724" i="11"/>
  <c r="Q724" i="11"/>
  <c r="A725" i="11"/>
  <c r="B725" i="11"/>
  <c r="E725" i="11"/>
  <c r="F725" i="11"/>
  <c r="H725" i="11"/>
  <c r="I725" i="11"/>
  <c r="J725" i="11"/>
  <c r="O725" i="11"/>
  <c r="Q725" i="11"/>
  <c r="A726" i="11"/>
  <c r="B726" i="11"/>
  <c r="E726" i="11"/>
  <c r="F726" i="11"/>
  <c r="H726" i="11"/>
  <c r="I726" i="11"/>
  <c r="J726" i="11"/>
  <c r="O726" i="11"/>
  <c r="Q726" i="11"/>
  <c r="A727" i="11"/>
  <c r="B727" i="11"/>
  <c r="E727" i="11"/>
  <c r="F727" i="11"/>
  <c r="H727" i="11"/>
  <c r="I727" i="11"/>
  <c r="J727" i="11"/>
  <c r="O727" i="11"/>
  <c r="Q727" i="11"/>
  <c r="A728" i="11"/>
  <c r="B728" i="11"/>
  <c r="E728" i="11"/>
  <c r="F728" i="11"/>
  <c r="H728" i="11"/>
  <c r="I728" i="11"/>
  <c r="J728" i="11"/>
  <c r="O728" i="11"/>
  <c r="Q728" i="11"/>
  <c r="A729" i="11"/>
  <c r="B729" i="11"/>
  <c r="E729" i="11"/>
  <c r="F729" i="11"/>
  <c r="H729" i="11"/>
  <c r="I729" i="11"/>
  <c r="J729" i="11"/>
  <c r="O729" i="11"/>
  <c r="Q729" i="11"/>
  <c r="A730" i="11"/>
  <c r="B730" i="11"/>
  <c r="E730" i="11"/>
  <c r="F730" i="11"/>
  <c r="H730" i="11"/>
  <c r="I730" i="11"/>
  <c r="J730" i="11"/>
  <c r="O730" i="11"/>
  <c r="Q730" i="11"/>
  <c r="A731" i="11"/>
  <c r="B731" i="11"/>
  <c r="E731" i="11"/>
  <c r="F731" i="11"/>
  <c r="H731" i="11"/>
  <c r="I731" i="11"/>
  <c r="J731" i="11"/>
  <c r="O731" i="11"/>
  <c r="Q731" i="11"/>
  <c r="A732" i="11"/>
  <c r="B732" i="11"/>
  <c r="E732" i="11"/>
  <c r="F732" i="11"/>
  <c r="H732" i="11"/>
  <c r="I732" i="11"/>
  <c r="J732" i="11"/>
  <c r="O732" i="11"/>
  <c r="Q732" i="11"/>
  <c r="A733" i="11"/>
  <c r="B733" i="11"/>
  <c r="E733" i="11"/>
  <c r="F733" i="11"/>
  <c r="H733" i="11"/>
  <c r="I733" i="11"/>
  <c r="J733" i="11"/>
  <c r="O733" i="11"/>
  <c r="Q733" i="11"/>
  <c r="A734" i="11"/>
  <c r="B734" i="11"/>
  <c r="E734" i="11"/>
  <c r="F734" i="11"/>
  <c r="H734" i="11"/>
  <c r="I734" i="11"/>
  <c r="J734" i="11"/>
  <c r="O734" i="11"/>
  <c r="Q734" i="11"/>
  <c r="A735" i="11"/>
  <c r="B735" i="11"/>
  <c r="E735" i="11"/>
  <c r="F735" i="11"/>
  <c r="H735" i="11"/>
  <c r="I735" i="11"/>
  <c r="J735" i="11"/>
  <c r="O735" i="11"/>
  <c r="Q735" i="11"/>
  <c r="A736" i="11"/>
  <c r="B736" i="11"/>
  <c r="E736" i="11"/>
  <c r="F736" i="11"/>
  <c r="H736" i="11"/>
  <c r="I736" i="11"/>
  <c r="J736" i="11"/>
  <c r="O736" i="11"/>
  <c r="Q736" i="11"/>
  <c r="A737" i="11"/>
  <c r="B737" i="11"/>
  <c r="E737" i="11"/>
  <c r="F737" i="11"/>
  <c r="H737" i="11"/>
  <c r="I737" i="11"/>
  <c r="J737" i="11"/>
  <c r="O737" i="11"/>
  <c r="Q737" i="11"/>
  <c r="A738" i="11"/>
  <c r="B738" i="11"/>
  <c r="E738" i="11"/>
  <c r="F738" i="11"/>
  <c r="H738" i="11"/>
  <c r="I738" i="11"/>
  <c r="J738" i="11"/>
  <c r="O738" i="11"/>
  <c r="Q738" i="11"/>
  <c r="A739" i="11"/>
  <c r="B739" i="11"/>
  <c r="E739" i="11"/>
  <c r="F739" i="11"/>
  <c r="H739" i="11"/>
  <c r="I739" i="11"/>
  <c r="J739" i="11"/>
  <c r="O739" i="11"/>
  <c r="Q739" i="11"/>
  <c r="A740" i="11"/>
  <c r="B740" i="11"/>
  <c r="E740" i="11"/>
  <c r="F740" i="11"/>
  <c r="H740" i="11"/>
  <c r="I740" i="11"/>
  <c r="J740" i="11"/>
  <c r="O740" i="11"/>
  <c r="Q740" i="11"/>
  <c r="A741" i="11"/>
  <c r="B741" i="11"/>
  <c r="E741" i="11"/>
  <c r="F741" i="11"/>
  <c r="H741" i="11"/>
  <c r="I741" i="11"/>
  <c r="J741" i="11"/>
  <c r="O741" i="11"/>
  <c r="Q741" i="11"/>
  <c r="A742" i="11"/>
  <c r="B742" i="11"/>
  <c r="E742" i="11"/>
  <c r="F742" i="11"/>
  <c r="H742" i="11"/>
  <c r="I742" i="11"/>
  <c r="J742" i="11"/>
  <c r="O742" i="11"/>
  <c r="Q742" i="11"/>
  <c r="A743" i="11"/>
  <c r="B743" i="11"/>
  <c r="E743" i="11"/>
  <c r="F743" i="11"/>
  <c r="H743" i="11"/>
  <c r="I743" i="11"/>
  <c r="J743" i="11"/>
  <c r="O743" i="11"/>
  <c r="Q743" i="11"/>
  <c r="A744" i="11"/>
  <c r="B744" i="11"/>
  <c r="E744" i="11"/>
  <c r="F744" i="11"/>
  <c r="H744" i="11"/>
  <c r="I744" i="11"/>
  <c r="J744" i="11"/>
  <c r="O744" i="11"/>
  <c r="Q744" i="11"/>
  <c r="A745" i="11"/>
  <c r="B745" i="11"/>
  <c r="E745" i="11"/>
  <c r="F745" i="11"/>
  <c r="H745" i="11"/>
  <c r="I745" i="11"/>
  <c r="J745" i="11"/>
  <c r="O745" i="11"/>
  <c r="Q745" i="11"/>
  <c r="A746" i="11"/>
  <c r="B746" i="11"/>
  <c r="E746" i="11"/>
  <c r="F746" i="11"/>
  <c r="H746" i="11"/>
  <c r="I746" i="11"/>
  <c r="J746" i="11"/>
  <c r="O746" i="11"/>
  <c r="Q746" i="11"/>
  <c r="A747" i="11"/>
  <c r="B747" i="11"/>
  <c r="E747" i="11"/>
  <c r="F747" i="11"/>
  <c r="H747" i="11"/>
  <c r="I747" i="11"/>
  <c r="J747" i="11"/>
  <c r="O747" i="11"/>
  <c r="Q747" i="11"/>
  <c r="A748" i="11"/>
  <c r="B748" i="11"/>
  <c r="E748" i="11"/>
  <c r="F748" i="11"/>
  <c r="H748" i="11"/>
  <c r="I748" i="11"/>
  <c r="J748" i="11"/>
  <c r="O748" i="11"/>
  <c r="Q748" i="11"/>
  <c r="A749" i="11"/>
  <c r="B749" i="11"/>
  <c r="E749" i="11"/>
  <c r="F749" i="11"/>
  <c r="H749" i="11"/>
  <c r="I749" i="11"/>
  <c r="J749" i="11"/>
  <c r="O749" i="11"/>
  <c r="Q749" i="11"/>
  <c r="A750" i="11"/>
  <c r="B750" i="11"/>
  <c r="E750" i="11"/>
  <c r="F750" i="11"/>
  <c r="H750" i="11"/>
  <c r="I750" i="11"/>
  <c r="J750" i="11"/>
  <c r="O750" i="11"/>
  <c r="Q750" i="11"/>
  <c r="A751" i="11"/>
  <c r="B751" i="11"/>
  <c r="E751" i="11"/>
  <c r="F751" i="11"/>
  <c r="H751" i="11"/>
  <c r="I751" i="11"/>
  <c r="J751" i="11"/>
  <c r="O751" i="11"/>
  <c r="Q751" i="11"/>
  <c r="A752" i="11"/>
  <c r="B752" i="11"/>
  <c r="E752" i="11"/>
  <c r="F752" i="11"/>
  <c r="H752" i="11"/>
  <c r="I752" i="11"/>
  <c r="J752" i="11"/>
  <c r="O752" i="11"/>
  <c r="Q752" i="11"/>
  <c r="A753" i="11"/>
  <c r="B753" i="11"/>
  <c r="E753" i="11"/>
  <c r="F753" i="11"/>
  <c r="H753" i="11"/>
  <c r="I753" i="11"/>
  <c r="J753" i="11"/>
  <c r="O753" i="11"/>
  <c r="Q753" i="11"/>
  <c r="A754" i="11"/>
  <c r="B754" i="11"/>
  <c r="E754" i="11"/>
  <c r="F754" i="11"/>
  <c r="H754" i="11"/>
  <c r="I754" i="11"/>
  <c r="J754" i="11"/>
  <c r="O754" i="11"/>
  <c r="Q754" i="11"/>
  <c r="A755" i="11"/>
  <c r="B755" i="11"/>
  <c r="E755" i="11"/>
  <c r="F755" i="11"/>
  <c r="H755" i="11"/>
  <c r="I755" i="11"/>
  <c r="J755" i="11"/>
  <c r="O755" i="11"/>
  <c r="Q755" i="11"/>
  <c r="A756" i="11"/>
  <c r="B756" i="11"/>
  <c r="E756" i="11"/>
  <c r="F756" i="11"/>
  <c r="H756" i="11"/>
  <c r="I756" i="11"/>
  <c r="J756" i="11"/>
  <c r="O756" i="11"/>
  <c r="Q756" i="11"/>
  <c r="A757" i="11"/>
  <c r="B757" i="11"/>
  <c r="E757" i="11"/>
  <c r="F757" i="11"/>
  <c r="H757" i="11"/>
  <c r="I757" i="11"/>
  <c r="J757" i="11"/>
  <c r="O757" i="11"/>
  <c r="Q757" i="11"/>
  <c r="A758" i="11"/>
  <c r="B758" i="11"/>
  <c r="E758" i="11"/>
  <c r="F758" i="11"/>
  <c r="H758" i="11"/>
  <c r="I758" i="11"/>
  <c r="J758" i="11"/>
  <c r="O758" i="11"/>
  <c r="Q758" i="11"/>
  <c r="A759" i="11"/>
  <c r="B759" i="11"/>
  <c r="E759" i="11"/>
  <c r="F759" i="11"/>
  <c r="H759" i="11"/>
  <c r="I759" i="11"/>
  <c r="J759" i="11"/>
  <c r="O759" i="11"/>
  <c r="Q759" i="11"/>
  <c r="A760" i="11"/>
  <c r="B760" i="11"/>
  <c r="E760" i="11"/>
  <c r="F760" i="11"/>
  <c r="H760" i="11"/>
  <c r="I760" i="11"/>
  <c r="J760" i="11"/>
  <c r="O760" i="11"/>
  <c r="Q760" i="11"/>
  <c r="A761" i="11"/>
  <c r="B761" i="11"/>
  <c r="E761" i="11"/>
  <c r="F761" i="11"/>
  <c r="H761" i="11"/>
  <c r="I761" i="11"/>
  <c r="J761" i="11"/>
  <c r="O761" i="11"/>
  <c r="Q761" i="11"/>
  <c r="A762" i="11"/>
  <c r="B762" i="11"/>
  <c r="E762" i="11"/>
  <c r="F762" i="11"/>
  <c r="H762" i="11"/>
  <c r="I762" i="11"/>
  <c r="J762" i="11"/>
  <c r="O762" i="11"/>
  <c r="Q762" i="11"/>
  <c r="A763" i="11"/>
  <c r="B763" i="11"/>
  <c r="E763" i="11"/>
  <c r="F763" i="11"/>
  <c r="H763" i="11"/>
  <c r="I763" i="11"/>
  <c r="J763" i="11"/>
  <c r="O763" i="11"/>
  <c r="Q763" i="11"/>
  <c r="A764" i="11"/>
  <c r="B764" i="11"/>
  <c r="E764" i="11"/>
  <c r="F764" i="11"/>
  <c r="H764" i="11"/>
  <c r="I764" i="11"/>
  <c r="J764" i="11"/>
  <c r="O764" i="11"/>
  <c r="Q764" i="11"/>
  <c r="A765" i="11"/>
  <c r="B765" i="11"/>
  <c r="E765" i="11"/>
  <c r="F765" i="11"/>
  <c r="H765" i="11"/>
  <c r="I765" i="11"/>
  <c r="J765" i="11"/>
  <c r="O765" i="11"/>
  <c r="Q765" i="11"/>
  <c r="A766" i="11"/>
  <c r="B766" i="11"/>
  <c r="E766" i="11"/>
  <c r="F766" i="11"/>
  <c r="H766" i="11"/>
  <c r="I766" i="11"/>
  <c r="J766" i="11"/>
  <c r="O766" i="11"/>
  <c r="Q766" i="11"/>
  <c r="A767" i="11"/>
  <c r="B767" i="11"/>
  <c r="E767" i="11"/>
  <c r="F767" i="11"/>
  <c r="H767" i="11"/>
  <c r="I767" i="11"/>
  <c r="J767" i="11"/>
  <c r="O767" i="11"/>
  <c r="Q767" i="11"/>
  <c r="A768" i="11"/>
  <c r="B768" i="11"/>
  <c r="E768" i="11"/>
  <c r="F768" i="11"/>
  <c r="H768" i="11"/>
  <c r="I768" i="11"/>
  <c r="J768" i="11"/>
  <c r="O768" i="11"/>
  <c r="Q768" i="11"/>
  <c r="A769" i="11"/>
  <c r="B769" i="11"/>
  <c r="E769" i="11"/>
  <c r="F769" i="11"/>
  <c r="H769" i="11"/>
  <c r="I769" i="11"/>
  <c r="J769" i="11"/>
  <c r="O769" i="11"/>
  <c r="Q769" i="11"/>
  <c r="A770" i="11"/>
  <c r="B770" i="11"/>
  <c r="E770" i="11"/>
  <c r="F770" i="11"/>
  <c r="H770" i="11"/>
  <c r="I770" i="11"/>
  <c r="J770" i="11"/>
  <c r="O770" i="11"/>
  <c r="Q770" i="11"/>
  <c r="A771" i="11"/>
  <c r="B771" i="11"/>
  <c r="E771" i="11"/>
  <c r="F771" i="11"/>
  <c r="H771" i="11"/>
  <c r="I771" i="11"/>
  <c r="J771" i="11"/>
  <c r="O771" i="11"/>
  <c r="Q771" i="11"/>
  <c r="A772" i="11"/>
  <c r="B772" i="11"/>
  <c r="E772" i="11"/>
  <c r="F772" i="11"/>
  <c r="H772" i="11"/>
  <c r="I772" i="11"/>
  <c r="J772" i="11"/>
  <c r="O772" i="11"/>
  <c r="Q772" i="11"/>
  <c r="A773" i="11"/>
  <c r="B773" i="11"/>
  <c r="E773" i="11"/>
  <c r="F773" i="11"/>
  <c r="H773" i="11"/>
  <c r="I773" i="11"/>
  <c r="J773" i="11"/>
  <c r="O773" i="11"/>
  <c r="Q773" i="11"/>
  <c r="A774" i="11"/>
  <c r="B774" i="11"/>
  <c r="E774" i="11"/>
  <c r="F774" i="11"/>
  <c r="H774" i="11"/>
  <c r="I774" i="11"/>
  <c r="J774" i="11"/>
  <c r="O774" i="11"/>
  <c r="Q774" i="11"/>
  <c r="A775" i="11"/>
  <c r="B775" i="11"/>
  <c r="E775" i="11"/>
  <c r="F775" i="11"/>
  <c r="H775" i="11"/>
  <c r="I775" i="11"/>
  <c r="J775" i="11"/>
  <c r="O775" i="11"/>
  <c r="Q775" i="11"/>
  <c r="A776" i="11"/>
  <c r="B776" i="11"/>
  <c r="E776" i="11"/>
  <c r="F776" i="11"/>
  <c r="H776" i="11"/>
  <c r="I776" i="11"/>
  <c r="J776" i="11"/>
  <c r="O776" i="11"/>
  <c r="Q776" i="11"/>
  <c r="A777" i="11"/>
  <c r="B777" i="11"/>
  <c r="E777" i="11"/>
  <c r="F777" i="11"/>
  <c r="H777" i="11"/>
  <c r="I777" i="11"/>
  <c r="J777" i="11"/>
  <c r="O777" i="11"/>
  <c r="Q777" i="11"/>
  <c r="A778" i="11"/>
  <c r="B778" i="11"/>
  <c r="E778" i="11"/>
  <c r="F778" i="11"/>
  <c r="H778" i="11"/>
  <c r="I778" i="11"/>
  <c r="J778" i="11"/>
  <c r="O778" i="11"/>
  <c r="Q778" i="11"/>
  <c r="A779" i="11"/>
  <c r="B779" i="11"/>
  <c r="E779" i="11"/>
  <c r="F779" i="11"/>
  <c r="H779" i="11"/>
  <c r="I779" i="11"/>
  <c r="J779" i="11"/>
  <c r="O779" i="11"/>
  <c r="Q779" i="11"/>
  <c r="A780" i="11"/>
  <c r="B780" i="11"/>
  <c r="E780" i="11"/>
  <c r="F780" i="11"/>
  <c r="H780" i="11"/>
  <c r="I780" i="11"/>
  <c r="J780" i="11"/>
  <c r="O780" i="11"/>
  <c r="Q780" i="11"/>
  <c r="A781" i="11"/>
  <c r="B781" i="11"/>
  <c r="E781" i="11"/>
  <c r="F781" i="11"/>
  <c r="H781" i="11"/>
  <c r="I781" i="11"/>
  <c r="J781" i="11"/>
  <c r="O781" i="11"/>
  <c r="Q781" i="11"/>
  <c r="A782" i="11"/>
  <c r="B782" i="11"/>
  <c r="E782" i="11"/>
  <c r="F782" i="11"/>
  <c r="H782" i="11"/>
  <c r="I782" i="11"/>
  <c r="J782" i="11"/>
  <c r="O782" i="11"/>
  <c r="Q782" i="11"/>
  <c r="A783" i="11"/>
  <c r="B783" i="11"/>
  <c r="E783" i="11"/>
  <c r="F783" i="11"/>
  <c r="H783" i="11"/>
  <c r="I783" i="11"/>
  <c r="J783" i="11"/>
  <c r="O783" i="11"/>
  <c r="Q783" i="11"/>
  <c r="A784" i="11"/>
  <c r="B784" i="11"/>
  <c r="E784" i="11"/>
  <c r="F784" i="11"/>
  <c r="H784" i="11"/>
  <c r="I784" i="11"/>
  <c r="J784" i="11"/>
  <c r="O784" i="11"/>
  <c r="Q784" i="11"/>
  <c r="A785" i="11"/>
  <c r="B785" i="11"/>
  <c r="E785" i="11"/>
  <c r="F785" i="11"/>
  <c r="H785" i="11"/>
  <c r="I785" i="11"/>
  <c r="J785" i="11"/>
  <c r="O785" i="11"/>
  <c r="Q785" i="11"/>
  <c r="A786" i="11"/>
  <c r="B786" i="11"/>
  <c r="E786" i="11"/>
  <c r="F786" i="11"/>
  <c r="H786" i="11"/>
  <c r="I786" i="11"/>
  <c r="J786" i="11"/>
  <c r="O786" i="11"/>
  <c r="Q786" i="11"/>
  <c r="A787" i="11"/>
  <c r="B787" i="11"/>
  <c r="E787" i="11"/>
  <c r="F787" i="11"/>
  <c r="H787" i="11"/>
  <c r="I787" i="11"/>
  <c r="J787" i="11"/>
  <c r="O787" i="11"/>
  <c r="Q787" i="11"/>
  <c r="A788" i="11"/>
  <c r="B788" i="11"/>
  <c r="E788" i="11"/>
  <c r="F788" i="11"/>
  <c r="H788" i="11"/>
  <c r="I788" i="11"/>
  <c r="J788" i="11"/>
  <c r="O788" i="11"/>
  <c r="Q788" i="11"/>
  <c r="A789" i="11"/>
  <c r="B789" i="11"/>
  <c r="E789" i="11"/>
  <c r="F789" i="11"/>
  <c r="H789" i="11"/>
  <c r="I789" i="11"/>
  <c r="J789" i="11"/>
  <c r="O789" i="11"/>
  <c r="Q789" i="11"/>
  <c r="A790" i="11"/>
  <c r="B790" i="11"/>
  <c r="E790" i="11"/>
  <c r="F790" i="11"/>
  <c r="H790" i="11"/>
  <c r="I790" i="11"/>
  <c r="J790" i="11"/>
  <c r="O790" i="11"/>
  <c r="Q790" i="11"/>
  <c r="A791" i="11"/>
  <c r="B791" i="11"/>
  <c r="E791" i="11"/>
  <c r="F791" i="11"/>
  <c r="H791" i="11"/>
  <c r="I791" i="11"/>
  <c r="J791" i="11"/>
  <c r="O791" i="11"/>
  <c r="Q791" i="11"/>
  <c r="A792" i="11"/>
  <c r="B792" i="11"/>
  <c r="E792" i="11"/>
  <c r="F792" i="11"/>
  <c r="H792" i="11"/>
  <c r="I792" i="11"/>
  <c r="J792" i="11"/>
  <c r="O792" i="11"/>
  <c r="Q792" i="11"/>
  <c r="A793" i="11"/>
  <c r="B793" i="11"/>
  <c r="E793" i="11"/>
  <c r="F793" i="11"/>
  <c r="H793" i="11"/>
  <c r="I793" i="11"/>
  <c r="J793" i="11"/>
  <c r="O793" i="11"/>
  <c r="Q793" i="11"/>
  <c r="A794" i="11"/>
  <c r="B794" i="11"/>
  <c r="E794" i="11"/>
  <c r="F794" i="11"/>
  <c r="H794" i="11"/>
  <c r="I794" i="11"/>
  <c r="J794" i="11"/>
  <c r="O794" i="11"/>
  <c r="Q794" i="11"/>
  <c r="A795" i="11"/>
  <c r="B795" i="11"/>
  <c r="E795" i="11"/>
  <c r="F795" i="11"/>
  <c r="H795" i="11"/>
  <c r="I795" i="11"/>
  <c r="J795" i="11"/>
  <c r="O795" i="11"/>
  <c r="Q795" i="11"/>
  <c r="A796" i="11"/>
  <c r="B796" i="11"/>
  <c r="E796" i="11"/>
  <c r="F796" i="11"/>
  <c r="H796" i="11"/>
  <c r="I796" i="11"/>
  <c r="J796" i="11"/>
  <c r="O796" i="11"/>
  <c r="Q796" i="11"/>
  <c r="A797" i="11"/>
  <c r="B797" i="11"/>
  <c r="E797" i="11"/>
  <c r="F797" i="11"/>
  <c r="H797" i="11"/>
  <c r="I797" i="11"/>
  <c r="J797" i="11"/>
  <c r="O797" i="11"/>
  <c r="Q797" i="11"/>
  <c r="A798" i="11"/>
  <c r="B798" i="11"/>
  <c r="E798" i="11"/>
  <c r="F798" i="11"/>
  <c r="H798" i="11"/>
  <c r="I798" i="11"/>
  <c r="J798" i="11"/>
  <c r="O798" i="11"/>
  <c r="Q798" i="11"/>
  <c r="A799" i="11"/>
  <c r="B799" i="11"/>
  <c r="E799" i="11"/>
  <c r="F799" i="11"/>
  <c r="H799" i="11"/>
  <c r="I799" i="11"/>
  <c r="J799" i="11"/>
  <c r="O799" i="11"/>
  <c r="Q799" i="11"/>
  <c r="A800" i="11"/>
  <c r="B800" i="11"/>
  <c r="E800" i="11"/>
  <c r="F800" i="11"/>
  <c r="H800" i="11"/>
  <c r="I800" i="11"/>
  <c r="J800" i="11"/>
  <c r="O800" i="11"/>
  <c r="Q800" i="11"/>
  <c r="A801" i="11"/>
  <c r="B801" i="11"/>
  <c r="E801" i="11"/>
  <c r="F801" i="11"/>
  <c r="H801" i="11"/>
  <c r="I801" i="11"/>
  <c r="J801" i="11"/>
  <c r="O801" i="11"/>
  <c r="Q801" i="11"/>
  <c r="A802" i="11"/>
  <c r="B802" i="11"/>
  <c r="C802" i="11"/>
  <c r="D802" i="11"/>
  <c r="E802" i="11"/>
  <c r="F802" i="11"/>
  <c r="G802" i="11"/>
  <c r="H802" i="11"/>
  <c r="I802" i="11"/>
  <c r="J802" i="11"/>
  <c r="K802" i="11"/>
  <c r="L802" i="11"/>
  <c r="M802" i="11"/>
  <c r="N802" i="11"/>
  <c r="O802" i="11"/>
  <c r="Q802" i="11"/>
  <c r="A803" i="11"/>
  <c r="B803" i="11"/>
  <c r="C803" i="11"/>
  <c r="D803" i="11"/>
  <c r="E803" i="11"/>
  <c r="F803" i="11"/>
  <c r="G803" i="11"/>
  <c r="H803" i="11"/>
  <c r="I803" i="11"/>
  <c r="J803" i="11"/>
  <c r="K803" i="11"/>
  <c r="L803" i="11"/>
  <c r="M803" i="11"/>
  <c r="N803" i="11"/>
  <c r="O803" i="11"/>
  <c r="Q803" i="11"/>
  <c r="A804" i="11"/>
  <c r="B804" i="11"/>
  <c r="C804" i="11"/>
  <c r="D804" i="11"/>
  <c r="E804" i="11"/>
  <c r="F804" i="11"/>
  <c r="G804" i="11"/>
  <c r="H804" i="11"/>
  <c r="I804" i="11"/>
  <c r="J804" i="11"/>
  <c r="K804" i="11"/>
  <c r="L804" i="11"/>
  <c r="M804" i="11"/>
  <c r="N804" i="11"/>
  <c r="O804" i="11"/>
  <c r="Q804" i="11"/>
  <c r="A805" i="11"/>
  <c r="B805" i="11"/>
  <c r="C805" i="11"/>
  <c r="D805" i="11"/>
  <c r="E805" i="11"/>
  <c r="F805" i="11"/>
  <c r="G805" i="11"/>
  <c r="H805" i="11"/>
  <c r="I805" i="11"/>
  <c r="J805" i="11"/>
  <c r="K805" i="11"/>
  <c r="L805" i="11"/>
  <c r="M805" i="11"/>
  <c r="N805" i="11"/>
  <c r="O805" i="11"/>
  <c r="Q805" i="11"/>
  <c r="A806" i="11"/>
  <c r="B806" i="11"/>
  <c r="C806" i="11"/>
  <c r="D806" i="11"/>
  <c r="E806" i="11"/>
  <c r="F806" i="11"/>
  <c r="G806" i="11"/>
  <c r="H806" i="11"/>
  <c r="I806" i="11"/>
  <c r="J806" i="11"/>
  <c r="K806" i="11"/>
  <c r="L806" i="11"/>
  <c r="M806" i="11"/>
  <c r="N806" i="11"/>
  <c r="O806" i="11"/>
  <c r="Q806" i="11"/>
  <c r="A807" i="11"/>
  <c r="B807" i="11"/>
  <c r="C807" i="11"/>
  <c r="D807" i="11"/>
  <c r="E807" i="11"/>
  <c r="F807" i="11"/>
  <c r="G807" i="11"/>
  <c r="H807" i="11"/>
  <c r="I807" i="11"/>
  <c r="J807" i="11"/>
  <c r="K807" i="11"/>
  <c r="L807" i="11"/>
  <c r="M807" i="11"/>
  <c r="N807" i="11"/>
  <c r="O807" i="11"/>
  <c r="Q807" i="11"/>
  <c r="A808" i="11"/>
  <c r="B808" i="11"/>
  <c r="C808" i="11"/>
  <c r="D808" i="11"/>
  <c r="E808" i="11"/>
  <c r="F808" i="11"/>
  <c r="G808" i="11"/>
  <c r="H808" i="11"/>
  <c r="I808" i="11"/>
  <c r="J808" i="11"/>
  <c r="K808" i="11"/>
  <c r="L808" i="11"/>
  <c r="M808" i="11"/>
  <c r="N808" i="11"/>
  <c r="O808" i="11"/>
  <c r="Q808" i="11"/>
  <c r="A809" i="11"/>
  <c r="B809" i="11"/>
  <c r="C809" i="11"/>
  <c r="D809" i="11"/>
  <c r="E809" i="11"/>
  <c r="F809" i="11"/>
  <c r="G809" i="11"/>
  <c r="H809" i="11"/>
  <c r="I809" i="11"/>
  <c r="J809" i="11"/>
  <c r="K809" i="11"/>
  <c r="L809" i="11"/>
  <c r="M809" i="11"/>
  <c r="N809" i="11"/>
  <c r="O809" i="11"/>
  <c r="Q809" i="11"/>
  <c r="A810" i="11"/>
  <c r="B810" i="11"/>
  <c r="C810" i="11"/>
  <c r="D810" i="11"/>
  <c r="E810" i="11"/>
  <c r="F810" i="11"/>
  <c r="G810" i="11"/>
  <c r="H810" i="11"/>
  <c r="I810" i="11"/>
  <c r="J810" i="11"/>
  <c r="K810" i="11"/>
  <c r="L810" i="11"/>
  <c r="M810" i="11"/>
  <c r="N810" i="11"/>
  <c r="O810" i="11"/>
  <c r="Q810" i="11"/>
  <c r="A811" i="11"/>
  <c r="B811" i="11"/>
  <c r="C811" i="11"/>
  <c r="D811" i="11"/>
  <c r="E811" i="11"/>
  <c r="F811" i="11"/>
  <c r="G811" i="11"/>
  <c r="H811" i="11"/>
  <c r="I811" i="11"/>
  <c r="J811" i="11"/>
  <c r="K811" i="11"/>
  <c r="L811" i="11"/>
  <c r="M811" i="11"/>
  <c r="N811" i="11"/>
  <c r="O811" i="11"/>
  <c r="Q811" i="11"/>
  <c r="A812" i="11"/>
  <c r="B812" i="11"/>
  <c r="C812" i="11"/>
  <c r="D812" i="11"/>
  <c r="E812" i="11"/>
  <c r="F812" i="11"/>
  <c r="G812" i="11"/>
  <c r="H812" i="11"/>
  <c r="I812" i="11"/>
  <c r="J812" i="11"/>
  <c r="K812" i="11"/>
  <c r="L812" i="11"/>
  <c r="M812" i="11"/>
  <c r="N812" i="11"/>
  <c r="O812" i="11"/>
  <c r="Q812" i="11"/>
  <c r="A813" i="11"/>
  <c r="B813" i="11"/>
  <c r="C813" i="11"/>
  <c r="D813" i="11"/>
  <c r="E813" i="11"/>
  <c r="F813" i="11"/>
  <c r="G813" i="11"/>
  <c r="H813" i="11"/>
  <c r="I813" i="11"/>
  <c r="J813" i="11"/>
  <c r="K813" i="11"/>
  <c r="L813" i="11"/>
  <c r="M813" i="11"/>
  <c r="N813" i="11"/>
  <c r="O813" i="11"/>
  <c r="Q813" i="11"/>
  <c r="A814" i="11"/>
  <c r="B814" i="11"/>
  <c r="C814" i="11"/>
  <c r="D814" i="11"/>
  <c r="E814" i="11"/>
  <c r="F814" i="11"/>
  <c r="G814" i="11"/>
  <c r="H814" i="11"/>
  <c r="I814" i="11"/>
  <c r="J814" i="11"/>
  <c r="K814" i="11"/>
  <c r="L814" i="11"/>
  <c r="M814" i="11"/>
  <c r="N814" i="11"/>
  <c r="O814" i="11"/>
  <c r="Q814" i="11"/>
  <c r="A815" i="11"/>
  <c r="B815" i="11"/>
  <c r="C815" i="11"/>
  <c r="D815" i="11"/>
  <c r="E815" i="11"/>
  <c r="F815" i="11"/>
  <c r="G815" i="11"/>
  <c r="H815" i="11"/>
  <c r="I815" i="11"/>
  <c r="J815" i="11"/>
  <c r="K815" i="11"/>
  <c r="L815" i="11"/>
  <c r="M815" i="11"/>
  <c r="N815" i="11"/>
  <c r="O815" i="11"/>
  <c r="Q815" i="11"/>
  <c r="A816" i="11"/>
  <c r="B816" i="11"/>
  <c r="C816" i="11"/>
  <c r="D816" i="11"/>
  <c r="E816" i="11"/>
  <c r="F816" i="11"/>
  <c r="G816" i="11"/>
  <c r="H816" i="11"/>
  <c r="I816" i="11"/>
  <c r="J816" i="11"/>
  <c r="K816" i="11"/>
  <c r="L816" i="11"/>
  <c r="M816" i="11"/>
  <c r="N816" i="11"/>
  <c r="O816" i="11"/>
  <c r="Q816" i="11"/>
  <c r="A817" i="11"/>
  <c r="B817" i="11"/>
  <c r="C817" i="11"/>
  <c r="D817" i="11"/>
  <c r="E817" i="11"/>
  <c r="F817" i="11"/>
  <c r="G817" i="11"/>
  <c r="H817" i="11"/>
  <c r="I817" i="11"/>
  <c r="J817" i="11"/>
  <c r="K817" i="11"/>
  <c r="L817" i="11"/>
  <c r="M817" i="11"/>
  <c r="N817" i="11"/>
  <c r="O817" i="11"/>
  <c r="Q817" i="11"/>
  <c r="A818" i="11"/>
  <c r="B818" i="11"/>
  <c r="C818" i="11"/>
  <c r="D818" i="11"/>
  <c r="E818" i="11"/>
  <c r="F818" i="11"/>
  <c r="G818" i="11"/>
  <c r="H818" i="11"/>
  <c r="I818" i="11"/>
  <c r="J818" i="11"/>
  <c r="K818" i="11"/>
  <c r="L818" i="11"/>
  <c r="M818" i="11"/>
  <c r="N818" i="11"/>
  <c r="O818" i="11"/>
  <c r="Q818" i="11"/>
  <c r="A819" i="11"/>
  <c r="B819" i="11"/>
  <c r="C819" i="11"/>
  <c r="D819" i="11"/>
  <c r="E819" i="11"/>
  <c r="F819" i="11"/>
  <c r="G819" i="11"/>
  <c r="H819" i="11"/>
  <c r="I819" i="11"/>
  <c r="J819" i="11"/>
  <c r="K819" i="11"/>
  <c r="L819" i="11"/>
  <c r="M819" i="11"/>
  <c r="N819" i="11"/>
  <c r="O819" i="11"/>
  <c r="Q819" i="11"/>
  <c r="A820" i="11"/>
  <c r="B820" i="11"/>
  <c r="C820" i="11"/>
  <c r="D820" i="11"/>
  <c r="E820" i="11"/>
  <c r="F820" i="11"/>
  <c r="G820" i="11"/>
  <c r="H820" i="11"/>
  <c r="I820" i="11"/>
  <c r="J820" i="11"/>
  <c r="K820" i="11"/>
  <c r="L820" i="11"/>
  <c r="M820" i="11"/>
  <c r="N820" i="11"/>
  <c r="O820" i="11"/>
  <c r="Q820" i="11"/>
  <c r="A821" i="11"/>
  <c r="B821" i="11"/>
  <c r="C821" i="11"/>
  <c r="D821" i="11"/>
  <c r="E821" i="11"/>
  <c r="F821" i="11"/>
  <c r="G821" i="11"/>
  <c r="H821" i="11"/>
  <c r="I821" i="11"/>
  <c r="J821" i="11"/>
  <c r="K821" i="11"/>
  <c r="L821" i="11"/>
  <c r="M821" i="11"/>
  <c r="N821" i="11"/>
  <c r="O821" i="11"/>
  <c r="Q821" i="11"/>
  <c r="A822" i="11"/>
  <c r="B822" i="11"/>
  <c r="C822" i="11"/>
  <c r="D822" i="11"/>
  <c r="E822" i="11"/>
  <c r="F822" i="11"/>
  <c r="G822" i="11"/>
  <c r="H822" i="11"/>
  <c r="I822" i="11"/>
  <c r="J822" i="11"/>
  <c r="K822" i="11"/>
  <c r="L822" i="11"/>
  <c r="M822" i="11"/>
  <c r="N822" i="11"/>
  <c r="O822" i="11"/>
  <c r="Q822" i="11"/>
  <c r="A823" i="11"/>
  <c r="B823" i="11"/>
  <c r="C823" i="11"/>
  <c r="D823" i="11"/>
  <c r="E823" i="11"/>
  <c r="F823" i="11"/>
  <c r="G823" i="11"/>
  <c r="H823" i="11"/>
  <c r="I823" i="11"/>
  <c r="J823" i="11"/>
  <c r="K823" i="11"/>
  <c r="L823" i="11"/>
  <c r="M823" i="11"/>
  <c r="N823" i="11"/>
  <c r="O823" i="11"/>
  <c r="Q823" i="11"/>
  <c r="A824" i="11"/>
  <c r="B824" i="11"/>
  <c r="C824" i="11"/>
  <c r="D824" i="11"/>
  <c r="E824" i="11"/>
  <c r="F824" i="11"/>
  <c r="G824" i="11"/>
  <c r="H824" i="11"/>
  <c r="I824" i="11"/>
  <c r="J824" i="11"/>
  <c r="K824" i="11"/>
  <c r="L824" i="11"/>
  <c r="M824" i="11"/>
  <c r="N824" i="11"/>
  <c r="O824" i="11"/>
  <c r="Q824" i="11"/>
  <c r="A825" i="11"/>
  <c r="B825" i="11"/>
  <c r="C825" i="11"/>
  <c r="D825" i="11"/>
  <c r="E825" i="11"/>
  <c r="F825" i="11"/>
  <c r="G825" i="11"/>
  <c r="H825" i="11"/>
  <c r="I825" i="11"/>
  <c r="J825" i="11"/>
  <c r="K825" i="11"/>
  <c r="L825" i="11"/>
  <c r="M825" i="11"/>
  <c r="N825" i="11"/>
  <c r="O825" i="11"/>
  <c r="Q825" i="11"/>
  <c r="A826" i="11"/>
  <c r="B826" i="11"/>
  <c r="C826" i="11"/>
  <c r="D826" i="11"/>
  <c r="E826" i="11"/>
  <c r="F826" i="11"/>
  <c r="G826" i="11"/>
  <c r="H826" i="11"/>
  <c r="I826" i="11"/>
  <c r="J826" i="11"/>
  <c r="K826" i="11"/>
  <c r="L826" i="11"/>
  <c r="M826" i="11"/>
  <c r="N826" i="11"/>
  <c r="O826" i="11"/>
  <c r="Q826" i="11"/>
  <c r="A827" i="11"/>
  <c r="B827" i="11"/>
  <c r="C827" i="11"/>
  <c r="D827" i="11"/>
  <c r="E827" i="11"/>
  <c r="F827" i="11"/>
  <c r="G827" i="11"/>
  <c r="H827" i="11"/>
  <c r="I827" i="11"/>
  <c r="J827" i="11"/>
  <c r="K827" i="11"/>
  <c r="L827" i="11"/>
  <c r="M827" i="11"/>
  <c r="N827" i="11"/>
  <c r="O827" i="11"/>
  <c r="Q827" i="11"/>
  <c r="A828" i="11"/>
  <c r="B828" i="11"/>
  <c r="C828" i="11"/>
  <c r="D828" i="11"/>
  <c r="E828" i="11"/>
  <c r="F828" i="11"/>
  <c r="G828" i="11"/>
  <c r="H828" i="11"/>
  <c r="I828" i="11"/>
  <c r="J828" i="11"/>
  <c r="K828" i="11"/>
  <c r="L828" i="11"/>
  <c r="M828" i="11"/>
  <c r="N828" i="11"/>
  <c r="O828" i="11"/>
  <c r="Q828" i="11"/>
  <c r="A829" i="11"/>
  <c r="B829" i="11"/>
  <c r="C829" i="11"/>
  <c r="D829" i="11"/>
  <c r="E829" i="11"/>
  <c r="F829" i="11"/>
  <c r="G829" i="11"/>
  <c r="H829" i="11"/>
  <c r="I829" i="11"/>
  <c r="J829" i="11"/>
  <c r="K829" i="11"/>
  <c r="L829" i="11"/>
  <c r="M829" i="11"/>
  <c r="N829" i="11"/>
  <c r="O829" i="11"/>
  <c r="Q829" i="11"/>
  <c r="A830" i="11"/>
  <c r="B830" i="11"/>
  <c r="C830" i="11"/>
  <c r="D830" i="11"/>
  <c r="E830" i="11"/>
  <c r="F830" i="11"/>
  <c r="G830" i="11"/>
  <c r="H830" i="11"/>
  <c r="I830" i="11"/>
  <c r="J830" i="11"/>
  <c r="K830" i="11"/>
  <c r="L830" i="11"/>
  <c r="M830" i="11"/>
  <c r="N830" i="11"/>
  <c r="O830" i="11"/>
  <c r="Q830" i="11"/>
  <c r="A831" i="11"/>
  <c r="B831" i="11"/>
  <c r="C831" i="11"/>
  <c r="D831" i="11"/>
  <c r="E831" i="11"/>
  <c r="F831" i="11"/>
  <c r="G831" i="11"/>
  <c r="H831" i="11"/>
  <c r="I831" i="11"/>
  <c r="J831" i="11"/>
  <c r="K831" i="11"/>
  <c r="L831" i="11"/>
  <c r="M831" i="11"/>
  <c r="N831" i="11"/>
  <c r="O831" i="11"/>
  <c r="Q831" i="11"/>
  <c r="A832" i="11"/>
  <c r="B832" i="11"/>
  <c r="C832" i="11"/>
  <c r="D832" i="11"/>
  <c r="E832" i="11"/>
  <c r="F832" i="11"/>
  <c r="G832" i="11"/>
  <c r="H832" i="11"/>
  <c r="I832" i="11"/>
  <c r="J832" i="11"/>
  <c r="K832" i="11"/>
  <c r="L832" i="11"/>
  <c r="M832" i="11"/>
  <c r="N832" i="11"/>
  <c r="O832" i="11"/>
  <c r="Q832" i="11"/>
  <c r="A833" i="11"/>
  <c r="B833" i="11"/>
  <c r="C833" i="11"/>
  <c r="D833" i="11"/>
  <c r="E833" i="11"/>
  <c r="F833" i="11"/>
  <c r="G833" i="11"/>
  <c r="H833" i="11"/>
  <c r="I833" i="11"/>
  <c r="J833" i="11"/>
  <c r="K833" i="11"/>
  <c r="L833" i="11"/>
  <c r="M833" i="11"/>
  <c r="N833" i="11"/>
  <c r="O833" i="11"/>
  <c r="Q833" i="11"/>
  <c r="A834" i="11"/>
  <c r="B834" i="11"/>
  <c r="C834" i="11"/>
  <c r="D834" i="11"/>
  <c r="E834" i="11"/>
  <c r="F834" i="11"/>
  <c r="G834" i="11"/>
  <c r="H834" i="11"/>
  <c r="I834" i="11"/>
  <c r="J834" i="11"/>
  <c r="K834" i="11"/>
  <c r="L834" i="11"/>
  <c r="M834" i="11"/>
  <c r="N834" i="11"/>
  <c r="O834" i="11"/>
  <c r="Q834" i="11"/>
  <c r="A835" i="11"/>
  <c r="B835" i="11"/>
  <c r="C835" i="11"/>
  <c r="D835" i="11"/>
  <c r="E835" i="11"/>
  <c r="F835" i="11"/>
  <c r="G835" i="11"/>
  <c r="H835" i="11"/>
  <c r="I835" i="11"/>
  <c r="J835" i="11"/>
  <c r="K835" i="11"/>
  <c r="L835" i="11"/>
  <c r="M835" i="11"/>
  <c r="N835" i="11"/>
  <c r="O835" i="11"/>
  <c r="Q835" i="11"/>
  <c r="A836" i="11"/>
  <c r="B836" i="11"/>
  <c r="C836" i="11"/>
  <c r="D836" i="11"/>
  <c r="E836" i="11"/>
  <c r="F836" i="11"/>
  <c r="G836" i="11"/>
  <c r="H836" i="11"/>
  <c r="I836" i="11"/>
  <c r="J836" i="11"/>
  <c r="K836" i="11"/>
  <c r="L836" i="11"/>
  <c r="M836" i="11"/>
  <c r="N836" i="11"/>
  <c r="O836" i="11"/>
  <c r="Q836" i="11"/>
  <c r="A837" i="11"/>
  <c r="B837" i="11"/>
  <c r="C837" i="11"/>
  <c r="D837" i="11"/>
  <c r="E837" i="11"/>
  <c r="F837" i="11"/>
  <c r="G837" i="11"/>
  <c r="H837" i="11"/>
  <c r="I837" i="11"/>
  <c r="J837" i="11"/>
  <c r="K837" i="11"/>
  <c r="L837" i="11"/>
  <c r="M837" i="11"/>
  <c r="N837" i="11"/>
  <c r="O837" i="11"/>
  <c r="Q837" i="11"/>
  <c r="A838" i="11"/>
  <c r="B838" i="11"/>
  <c r="C838" i="11"/>
  <c r="D838" i="11"/>
  <c r="E838" i="11"/>
  <c r="F838" i="11"/>
  <c r="G838" i="11"/>
  <c r="H838" i="11"/>
  <c r="I838" i="11"/>
  <c r="J838" i="11"/>
  <c r="K838" i="11"/>
  <c r="L838" i="11"/>
  <c r="M838" i="11"/>
  <c r="N838" i="11"/>
  <c r="O838" i="11"/>
  <c r="Q838" i="11"/>
  <c r="A839" i="11"/>
  <c r="B839" i="11"/>
  <c r="C839" i="11"/>
  <c r="D839" i="11"/>
  <c r="E839" i="11"/>
  <c r="F839" i="11"/>
  <c r="G839" i="11"/>
  <c r="H839" i="11"/>
  <c r="I839" i="11"/>
  <c r="J839" i="11"/>
  <c r="K839" i="11"/>
  <c r="L839" i="11"/>
  <c r="M839" i="11"/>
  <c r="N839" i="11"/>
  <c r="O839" i="11"/>
  <c r="Q839" i="11"/>
  <c r="A840" i="11"/>
  <c r="B840" i="11"/>
  <c r="C840" i="11"/>
  <c r="D840" i="11"/>
  <c r="E840" i="11"/>
  <c r="F840" i="11"/>
  <c r="G840" i="11"/>
  <c r="H840" i="11"/>
  <c r="I840" i="11"/>
  <c r="J840" i="11"/>
  <c r="K840" i="11"/>
  <c r="L840" i="11"/>
  <c r="M840" i="11"/>
  <c r="N840" i="11"/>
  <c r="O840" i="11"/>
  <c r="Q840" i="11"/>
  <c r="A841" i="11"/>
  <c r="B841" i="11"/>
  <c r="C841" i="11"/>
  <c r="D841" i="11"/>
  <c r="E841" i="11"/>
  <c r="F841" i="11"/>
  <c r="G841" i="11"/>
  <c r="H841" i="11"/>
  <c r="I841" i="11"/>
  <c r="J841" i="11"/>
  <c r="K841" i="11"/>
  <c r="L841" i="11"/>
  <c r="M841" i="11"/>
  <c r="N841" i="11"/>
  <c r="O841" i="11"/>
  <c r="Q841" i="11"/>
  <c r="A842" i="11"/>
  <c r="B842" i="11"/>
  <c r="C842" i="11"/>
  <c r="D842" i="11"/>
  <c r="E842" i="11"/>
  <c r="F842" i="11"/>
  <c r="G842" i="11"/>
  <c r="H842" i="11"/>
  <c r="I842" i="11"/>
  <c r="J842" i="11"/>
  <c r="K842" i="11"/>
  <c r="L842" i="11"/>
  <c r="M842" i="11"/>
  <c r="N842" i="11"/>
  <c r="O842" i="11"/>
  <c r="Q842" i="11"/>
  <c r="A843" i="11"/>
  <c r="B843" i="11"/>
  <c r="C843" i="11"/>
  <c r="D843" i="11"/>
  <c r="E843" i="11"/>
  <c r="F843" i="11"/>
  <c r="G843" i="11"/>
  <c r="H843" i="11"/>
  <c r="I843" i="11"/>
  <c r="J843" i="11"/>
  <c r="K843" i="11"/>
  <c r="L843" i="11"/>
  <c r="M843" i="11"/>
  <c r="N843" i="11"/>
  <c r="O843" i="11"/>
  <c r="Q843" i="11"/>
  <c r="A844" i="11"/>
  <c r="B844" i="11"/>
  <c r="C844" i="11"/>
  <c r="D844" i="11"/>
  <c r="E844" i="11"/>
  <c r="F844" i="11"/>
  <c r="G844" i="11"/>
  <c r="H844" i="11"/>
  <c r="I844" i="11"/>
  <c r="J844" i="11"/>
  <c r="K844" i="11"/>
  <c r="L844" i="11"/>
  <c r="M844" i="11"/>
  <c r="N844" i="11"/>
  <c r="O844" i="11"/>
  <c r="Q844" i="11"/>
  <c r="A845" i="11"/>
  <c r="B845" i="11"/>
  <c r="C845" i="11"/>
  <c r="D845" i="11"/>
  <c r="E845" i="11"/>
  <c r="F845" i="11"/>
  <c r="G845" i="11"/>
  <c r="H845" i="11"/>
  <c r="I845" i="11"/>
  <c r="J845" i="11"/>
  <c r="K845" i="11"/>
  <c r="L845" i="11"/>
  <c r="M845" i="11"/>
  <c r="N845" i="11"/>
  <c r="O845" i="11"/>
  <c r="Q845" i="11"/>
  <c r="A846" i="11"/>
  <c r="B846" i="11"/>
  <c r="C846" i="11"/>
  <c r="D846" i="11"/>
  <c r="E846" i="11"/>
  <c r="F846" i="11"/>
  <c r="G846" i="11"/>
  <c r="H846" i="11"/>
  <c r="I846" i="11"/>
  <c r="J846" i="11"/>
  <c r="K846" i="11"/>
  <c r="L846" i="11"/>
  <c r="M846" i="11"/>
  <c r="N846" i="11"/>
  <c r="O846" i="11"/>
  <c r="Q846" i="11"/>
  <c r="A847" i="11"/>
  <c r="B847" i="11"/>
  <c r="C847" i="11"/>
  <c r="D847" i="11"/>
  <c r="E847" i="11"/>
  <c r="F847" i="11"/>
  <c r="G847" i="11"/>
  <c r="H847" i="11"/>
  <c r="I847" i="11"/>
  <c r="J847" i="11"/>
  <c r="K847" i="11"/>
  <c r="L847" i="11"/>
  <c r="M847" i="11"/>
  <c r="N847" i="11"/>
  <c r="O847" i="11"/>
  <c r="Q847" i="11"/>
  <c r="A848" i="11"/>
  <c r="B848" i="11"/>
  <c r="C848" i="11"/>
  <c r="D848" i="11"/>
  <c r="E848" i="11"/>
  <c r="F848" i="11"/>
  <c r="G848" i="11"/>
  <c r="H848" i="11"/>
  <c r="I848" i="11"/>
  <c r="J848" i="11"/>
  <c r="K848" i="11"/>
  <c r="L848" i="11"/>
  <c r="M848" i="11"/>
  <c r="N848" i="11"/>
  <c r="O848" i="11"/>
  <c r="Q848" i="11"/>
  <c r="A849" i="11"/>
  <c r="B849" i="11"/>
  <c r="C849" i="11"/>
  <c r="D849" i="11"/>
  <c r="E849" i="11"/>
  <c r="F849" i="11"/>
  <c r="G849" i="11"/>
  <c r="H849" i="11"/>
  <c r="I849" i="11"/>
  <c r="J849" i="11"/>
  <c r="K849" i="11"/>
  <c r="L849" i="11"/>
  <c r="M849" i="11"/>
  <c r="N849" i="11"/>
  <c r="O849" i="11"/>
  <c r="Q849" i="11"/>
  <c r="A850" i="11"/>
  <c r="B850" i="11"/>
  <c r="C850" i="11"/>
  <c r="D850" i="11"/>
  <c r="E850" i="11"/>
  <c r="F850" i="11"/>
  <c r="G850" i="11"/>
  <c r="H850" i="11"/>
  <c r="I850" i="11"/>
  <c r="J850" i="11"/>
  <c r="K850" i="11"/>
  <c r="L850" i="11"/>
  <c r="M850" i="11"/>
  <c r="N850" i="11"/>
  <c r="O850" i="11"/>
  <c r="Q850" i="11"/>
  <c r="A851" i="11"/>
  <c r="B851" i="11"/>
  <c r="C851" i="11"/>
  <c r="D851" i="11"/>
  <c r="E851" i="11"/>
  <c r="F851" i="11"/>
  <c r="G851" i="11"/>
  <c r="H851" i="11"/>
  <c r="I851" i="11"/>
  <c r="J851" i="11"/>
  <c r="K851" i="11"/>
  <c r="L851" i="11"/>
  <c r="M851" i="11"/>
  <c r="N851" i="11"/>
  <c r="O851" i="11"/>
  <c r="Q851" i="11"/>
  <c r="A852" i="11"/>
  <c r="B852" i="11"/>
  <c r="C852" i="11"/>
  <c r="D852" i="11"/>
  <c r="E852" i="11"/>
  <c r="F852" i="11"/>
  <c r="G852" i="11"/>
  <c r="H852" i="11"/>
  <c r="I852" i="11"/>
  <c r="J852" i="11"/>
  <c r="K852" i="11"/>
  <c r="L852" i="11"/>
  <c r="M852" i="11"/>
  <c r="N852" i="11"/>
  <c r="O852" i="11"/>
  <c r="Q852" i="11"/>
  <c r="A853" i="11"/>
  <c r="B853" i="11"/>
  <c r="C853" i="11"/>
  <c r="D853" i="11"/>
  <c r="E853" i="11"/>
  <c r="F853" i="11"/>
  <c r="G853" i="11"/>
  <c r="H853" i="11"/>
  <c r="I853" i="11"/>
  <c r="J853" i="11"/>
  <c r="K853" i="11"/>
  <c r="L853" i="11"/>
  <c r="M853" i="11"/>
  <c r="N853" i="11"/>
  <c r="O853" i="11"/>
  <c r="Q853" i="11"/>
  <c r="A854" i="11"/>
  <c r="B854" i="11"/>
  <c r="C854" i="11"/>
  <c r="D854" i="11"/>
  <c r="E854" i="11"/>
  <c r="F854" i="11"/>
  <c r="G854" i="11"/>
  <c r="H854" i="11"/>
  <c r="I854" i="11"/>
  <c r="J854" i="11"/>
  <c r="K854" i="11"/>
  <c r="L854" i="11"/>
  <c r="M854" i="11"/>
  <c r="N854" i="11"/>
  <c r="O854" i="11"/>
  <c r="Q854" i="11"/>
  <c r="A855" i="11"/>
  <c r="B855" i="11"/>
  <c r="C855" i="11"/>
  <c r="D855" i="11"/>
  <c r="E855" i="11"/>
  <c r="F855" i="11"/>
  <c r="G855" i="11"/>
  <c r="H855" i="11"/>
  <c r="I855" i="11"/>
  <c r="J855" i="11"/>
  <c r="K855" i="11"/>
  <c r="L855" i="11"/>
  <c r="M855" i="11"/>
  <c r="N855" i="11"/>
  <c r="O855" i="11"/>
  <c r="Q855" i="11"/>
  <c r="A856" i="11"/>
  <c r="B856" i="11"/>
  <c r="C856" i="11"/>
  <c r="D856" i="11"/>
  <c r="E856" i="11"/>
  <c r="F856" i="11"/>
  <c r="G856" i="11"/>
  <c r="H856" i="11"/>
  <c r="I856" i="11"/>
  <c r="J856" i="11"/>
  <c r="K856" i="11"/>
  <c r="L856" i="11"/>
  <c r="M856" i="11"/>
  <c r="N856" i="11"/>
  <c r="O856" i="11"/>
  <c r="Q856" i="11"/>
  <c r="A857" i="11"/>
  <c r="B857" i="11"/>
  <c r="C857" i="11"/>
  <c r="D857" i="11"/>
  <c r="E857" i="11"/>
  <c r="F857" i="11"/>
  <c r="G857" i="11"/>
  <c r="H857" i="11"/>
  <c r="I857" i="11"/>
  <c r="J857" i="11"/>
  <c r="K857" i="11"/>
  <c r="L857" i="11"/>
  <c r="M857" i="11"/>
  <c r="N857" i="11"/>
  <c r="O857" i="11"/>
  <c r="Q857" i="11"/>
  <c r="A858" i="11"/>
  <c r="B858" i="11"/>
  <c r="C858" i="11"/>
  <c r="D858" i="11"/>
  <c r="E858" i="11"/>
  <c r="F858" i="11"/>
  <c r="G858" i="11"/>
  <c r="H858" i="11"/>
  <c r="I858" i="11"/>
  <c r="J858" i="11"/>
  <c r="K858" i="11"/>
  <c r="L858" i="11"/>
  <c r="M858" i="11"/>
  <c r="N858" i="11"/>
  <c r="O858" i="11"/>
  <c r="Q858" i="11"/>
  <c r="A859" i="11"/>
  <c r="B859" i="11"/>
  <c r="C859" i="11"/>
  <c r="D859" i="11"/>
  <c r="E859" i="11"/>
  <c r="F859" i="11"/>
  <c r="G859" i="11"/>
  <c r="H859" i="11"/>
  <c r="I859" i="11"/>
  <c r="J859" i="11"/>
  <c r="K859" i="11"/>
  <c r="L859" i="11"/>
  <c r="M859" i="11"/>
  <c r="N859" i="11"/>
  <c r="O859" i="11"/>
  <c r="Q859" i="11"/>
  <c r="A860" i="11"/>
  <c r="B860" i="11"/>
  <c r="C860" i="11"/>
  <c r="D860" i="11"/>
  <c r="E860" i="11"/>
  <c r="F860" i="11"/>
  <c r="G860" i="11"/>
  <c r="H860" i="11"/>
  <c r="I860" i="11"/>
  <c r="J860" i="11"/>
  <c r="K860" i="11"/>
  <c r="L860" i="11"/>
  <c r="M860" i="11"/>
  <c r="N860" i="11"/>
  <c r="O860" i="11"/>
  <c r="Q860" i="11"/>
  <c r="A861" i="11"/>
  <c r="B861" i="11"/>
  <c r="C861" i="11"/>
  <c r="D861" i="11"/>
  <c r="E861" i="11"/>
  <c r="F861" i="11"/>
  <c r="G861" i="11"/>
  <c r="H861" i="11"/>
  <c r="I861" i="11"/>
  <c r="J861" i="11"/>
  <c r="K861" i="11"/>
  <c r="L861" i="11"/>
  <c r="M861" i="11"/>
  <c r="N861" i="11"/>
  <c r="O861" i="11"/>
  <c r="Q861" i="11"/>
  <c r="A862" i="11"/>
  <c r="B862" i="11"/>
  <c r="C862" i="11"/>
  <c r="D862" i="11"/>
  <c r="E862" i="11"/>
  <c r="F862" i="11"/>
  <c r="G862" i="11"/>
  <c r="H862" i="11"/>
  <c r="I862" i="11"/>
  <c r="J862" i="11"/>
  <c r="K862" i="11"/>
  <c r="L862" i="11"/>
  <c r="M862" i="11"/>
  <c r="N862" i="11"/>
  <c r="O862" i="11"/>
  <c r="Q862" i="11"/>
  <c r="A863" i="11"/>
  <c r="B863" i="11"/>
  <c r="C863" i="11"/>
  <c r="D863" i="11"/>
  <c r="E863" i="11"/>
  <c r="F863" i="11"/>
  <c r="G863" i="11"/>
  <c r="H863" i="11"/>
  <c r="I863" i="11"/>
  <c r="J863" i="11"/>
  <c r="K863" i="11"/>
  <c r="L863" i="11"/>
  <c r="M863" i="11"/>
  <c r="N863" i="11"/>
  <c r="O863" i="11"/>
  <c r="Q863" i="11"/>
  <c r="A864" i="11"/>
  <c r="B864" i="11"/>
  <c r="C864" i="11"/>
  <c r="D864" i="11"/>
  <c r="E864" i="11"/>
  <c r="F864" i="11"/>
  <c r="G864" i="11"/>
  <c r="H864" i="11"/>
  <c r="I864" i="11"/>
  <c r="J864" i="11"/>
  <c r="K864" i="11"/>
  <c r="L864" i="11"/>
  <c r="M864" i="11"/>
  <c r="N864" i="11"/>
  <c r="O864" i="11"/>
  <c r="Q864" i="11"/>
  <c r="A865" i="11"/>
  <c r="B865" i="11"/>
  <c r="C865" i="11"/>
  <c r="D865" i="11"/>
  <c r="E865" i="11"/>
  <c r="F865" i="11"/>
  <c r="G865" i="11"/>
  <c r="H865" i="11"/>
  <c r="I865" i="11"/>
  <c r="J865" i="11"/>
  <c r="K865" i="11"/>
  <c r="L865" i="11"/>
  <c r="M865" i="11"/>
  <c r="N865" i="11"/>
  <c r="O865" i="11"/>
  <c r="Q865" i="11"/>
  <c r="A866" i="11"/>
  <c r="B866" i="11"/>
  <c r="C866" i="11"/>
  <c r="D866" i="11"/>
  <c r="E866" i="11"/>
  <c r="F866" i="11"/>
  <c r="G866" i="11"/>
  <c r="H866" i="11"/>
  <c r="I866" i="11"/>
  <c r="J866" i="11"/>
  <c r="K866" i="11"/>
  <c r="L866" i="11"/>
  <c r="M866" i="11"/>
  <c r="N866" i="11"/>
  <c r="O866" i="11"/>
  <c r="Q866" i="11"/>
  <c r="A867" i="11"/>
  <c r="B867" i="11"/>
  <c r="C867" i="11"/>
  <c r="D867" i="11"/>
  <c r="E867" i="11"/>
  <c r="F867" i="11"/>
  <c r="G867" i="11"/>
  <c r="H867" i="11"/>
  <c r="I867" i="11"/>
  <c r="J867" i="11"/>
  <c r="K867" i="11"/>
  <c r="L867" i="11"/>
  <c r="M867" i="11"/>
  <c r="N867" i="11"/>
  <c r="O867" i="11"/>
  <c r="Q867" i="11"/>
  <c r="A868" i="11"/>
  <c r="B868" i="11"/>
  <c r="C868" i="11"/>
  <c r="D868" i="11"/>
  <c r="E868" i="11"/>
  <c r="F868" i="11"/>
  <c r="G868" i="11"/>
  <c r="H868" i="11"/>
  <c r="I868" i="11"/>
  <c r="J868" i="11"/>
  <c r="K868" i="11"/>
  <c r="L868" i="11"/>
  <c r="M868" i="11"/>
  <c r="N868" i="11"/>
  <c r="O868" i="11"/>
  <c r="Q868" i="11"/>
  <c r="A869" i="11"/>
  <c r="B869" i="11"/>
  <c r="C869" i="11"/>
  <c r="D869" i="11"/>
  <c r="E869" i="11"/>
  <c r="F869" i="11"/>
  <c r="G869" i="11"/>
  <c r="H869" i="11"/>
  <c r="I869" i="11"/>
  <c r="J869" i="11"/>
  <c r="K869" i="11"/>
  <c r="L869" i="11"/>
  <c r="M869" i="11"/>
  <c r="N869" i="11"/>
  <c r="O869" i="11"/>
  <c r="Q869" i="11"/>
  <c r="A870" i="11"/>
  <c r="B870" i="11"/>
  <c r="C870" i="11"/>
  <c r="D870" i="11"/>
  <c r="E870" i="11"/>
  <c r="F870" i="11"/>
  <c r="G870" i="11"/>
  <c r="H870" i="11"/>
  <c r="I870" i="11"/>
  <c r="J870" i="11"/>
  <c r="K870" i="11"/>
  <c r="L870" i="11"/>
  <c r="M870" i="11"/>
  <c r="N870" i="11"/>
  <c r="O870" i="11"/>
  <c r="Q870" i="11"/>
  <c r="A871" i="11"/>
  <c r="B871" i="11"/>
  <c r="C871" i="11"/>
  <c r="D871" i="11"/>
  <c r="E871" i="11"/>
  <c r="F871" i="11"/>
  <c r="G871" i="11"/>
  <c r="H871" i="11"/>
  <c r="I871" i="11"/>
  <c r="J871" i="11"/>
  <c r="K871" i="11"/>
  <c r="L871" i="11"/>
  <c r="M871" i="11"/>
  <c r="N871" i="11"/>
  <c r="O871" i="11"/>
  <c r="Q871" i="11"/>
  <c r="A872" i="11"/>
  <c r="B872" i="11"/>
  <c r="C872" i="11"/>
  <c r="D872" i="11"/>
  <c r="E872" i="11"/>
  <c r="F872" i="11"/>
  <c r="G872" i="11"/>
  <c r="H872" i="11"/>
  <c r="I872" i="11"/>
  <c r="J872" i="11"/>
  <c r="K872" i="11"/>
  <c r="L872" i="11"/>
  <c r="M872" i="11"/>
  <c r="N872" i="11"/>
  <c r="O872" i="11"/>
  <c r="Q872" i="11"/>
  <c r="A873" i="11"/>
  <c r="B873" i="11"/>
  <c r="C873" i="11"/>
  <c r="D873" i="11"/>
  <c r="E873" i="11"/>
  <c r="F873" i="11"/>
  <c r="G873" i="11"/>
  <c r="H873" i="11"/>
  <c r="I873" i="11"/>
  <c r="J873" i="11"/>
  <c r="K873" i="11"/>
  <c r="L873" i="11"/>
  <c r="M873" i="11"/>
  <c r="N873" i="11"/>
  <c r="O873" i="11"/>
  <c r="Q873" i="11"/>
  <c r="A874" i="11"/>
  <c r="B874" i="11"/>
  <c r="C874" i="11"/>
  <c r="D874" i="11"/>
  <c r="E874" i="11"/>
  <c r="F874" i="11"/>
  <c r="G874" i="11"/>
  <c r="H874" i="11"/>
  <c r="I874" i="11"/>
  <c r="J874" i="11"/>
  <c r="K874" i="11"/>
  <c r="L874" i="11"/>
  <c r="M874" i="11"/>
  <c r="N874" i="11"/>
  <c r="O874" i="11"/>
  <c r="Q874" i="11"/>
  <c r="A875" i="11"/>
  <c r="B875" i="11"/>
  <c r="C875" i="11"/>
  <c r="D875" i="11"/>
  <c r="E875" i="11"/>
  <c r="F875" i="11"/>
  <c r="G875" i="11"/>
  <c r="H875" i="11"/>
  <c r="I875" i="11"/>
  <c r="J875" i="11"/>
  <c r="K875" i="11"/>
  <c r="L875" i="11"/>
  <c r="M875" i="11"/>
  <c r="N875" i="11"/>
  <c r="O875" i="11"/>
  <c r="Q875" i="11"/>
  <c r="A876" i="11"/>
  <c r="B876" i="11"/>
  <c r="C876" i="11"/>
  <c r="D876" i="11"/>
  <c r="E876" i="11"/>
  <c r="F876" i="11"/>
  <c r="G876" i="11"/>
  <c r="H876" i="11"/>
  <c r="I876" i="11"/>
  <c r="J876" i="11"/>
  <c r="K876" i="11"/>
  <c r="L876" i="11"/>
  <c r="M876" i="11"/>
  <c r="N876" i="11"/>
  <c r="O876" i="11"/>
  <c r="Q876" i="11"/>
  <c r="A877" i="11"/>
  <c r="B877" i="11"/>
  <c r="C877" i="11"/>
  <c r="D877" i="11"/>
  <c r="E877" i="11"/>
  <c r="F877" i="11"/>
  <c r="G877" i="11"/>
  <c r="H877" i="11"/>
  <c r="I877" i="11"/>
  <c r="J877" i="11"/>
  <c r="K877" i="11"/>
  <c r="L877" i="11"/>
  <c r="M877" i="11"/>
  <c r="N877" i="11"/>
  <c r="O877" i="11"/>
  <c r="Q877" i="11"/>
  <c r="A878" i="11"/>
  <c r="B878" i="11"/>
  <c r="C878" i="11"/>
  <c r="D878" i="11"/>
  <c r="E878" i="11"/>
  <c r="F878" i="11"/>
  <c r="G878" i="11"/>
  <c r="H878" i="11"/>
  <c r="I878" i="11"/>
  <c r="J878" i="11"/>
  <c r="K878" i="11"/>
  <c r="L878" i="11"/>
  <c r="M878" i="11"/>
  <c r="N878" i="11"/>
  <c r="O878" i="11"/>
  <c r="Q878" i="11"/>
  <c r="A879" i="11"/>
  <c r="B879" i="11"/>
  <c r="C879" i="11"/>
  <c r="D879" i="11"/>
  <c r="E879" i="11"/>
  <c r="F879" i="11"/>
  <c r="G879" i="11"/>
  <c r="H879" i="11"/>
  <c r="I879" i="11"/>
  <c r="J879" i="11"/>
  <c r="K879" i="11"/>
  <c r="L879" i="11"/>
  <c r="M879" i="11"/>
  <c r="N879" i="11"/>
  <c r="O879" i="11"/>
  <c r="Q879" i="11"/>
  <c r="A880" i="11"/>
  <c r="B880" i="11"/>
  <c r="C880" i="11"/>
  <c r="D880" i="11"/>
  <c r="E880" i="11"/>
  <c r="F880" i="11"/>
  <c r="G880" i="11"/>
  <c r="H880" i="11"/>
  <c r="I880" i="11"/>
  <c r="J880" i="11"/>
  <c r="K880" i="11"/>
  <c r="L880" i="11"/>
  <c r="M880" i="11"/>
  <c r="N880" i="11"/>
  <c r="O880" i="11"/>
  <c r="Q880" i="11"/>
  <c r="A881" i="11"/>
  <c r="B881" i="11"/>
  <c r="C881" i="11"/>
  <c r="D881" i="11"/>
  <c r="E881" i="11"/>
  <c r="F881" i="11"/>
  <c r="G881" i="11"/>
  <c r="H881" i="11"/>
  <c r="I881" i="11"/>
  <c r="J881" i="11"/>
  <c r="K881" i="11"/>
  <c r="L881" i="11"/>
  <c r="M881" i="11"/>
  <c r="N881" i="11"/>
  <c r="O881" i="11"/>
  <c r="Q881" i="11"/>
  <c r="A882" i="11"/>
  <c r="B882" i="11"/>
  <c r="C882" i="11"/>
  <c r="D882" i="11"/>
  <c r="E882" i="11"/>
  <c r="F882" i="11"/>
  <c r="G882" i="11"/>
  <c r="H882" i="11"/>
  <c r="I882" i="11"/>
  <c r="J882" i="11"/>
  <c r="K882" i="11"/>
  <c r="L882" i="11"/>
  <c r="M882" i="11"/>
  <c r="N882" i="11"/>
  <c r="O882" i="11"/>
  <c r="Q882" i="11"/>
  <c r="A883" i="11"/>
  <c r="B883" i="11"/>
  <c r="C883" i="11"/>
  <c r="D883" i="11"/>
  <c r="E883" i="11"/>
  <c r="F883" i="11"/>
  <c r="G883" i="11"/>
  <c r="H883" i="11"/>
  <c r="I883" i="11"/>
  <c r="J883" i="11"/>
  <c r="K883" i="11"/>
  <c r="L883" i="11"/>
  <c r="M883" i="11"/>
  <c r="N883" i="11"/>
  <c r="O883" i="11"/>
  <c r="Q883" i="11"/>
  <c r="A884" i="11"/>
  <c r="B884" i="11"/>
  <c r="C884" i="11"/>
  <c r="D884" i="11"/>
  <c r="E884" i="11"/>
  <c r="F884" i="11"/>
  <c r="G884" i="11"/>
  <c r="H884" i="11"/>
  <c r="I884" i="11"/>
  <c r="J884" i="11"/>
  <c r="K884" i="11"/>
  <c r="L884" i="11"/>
  <c r="M884" i="11"/>
  <c r="N884" i="11"/>
  <c r="O884" i="11"/>
  <c r="Q884" i="11"/>
  <c r="A885" i="11"/>
  <c r="B885" i="11"/>
  <c r="C885" i="11"/>
  <c r="D885" i="11"/>
  <c r="E885" i="11"/>
  <c r="F885" i="11"/>
  <c r="G885" i="11"/>
  <c r="H885" i="11"/>
  <c r="I885" i="11"/>
  <c r="J885" i="11"/>
  <c r="K885" i="11"/>
  <c r="L885" i="11"/>
  <c r="M885" i="11"/>
  <c r="N885" i="11"/>
  <c r="O885" i="11"/>
  <c r="Q885" i="11"/>
  <c r="A886" i="11"/>
  <c r="B886" i="11"/>
  <c r="C886" i="11"/>
  <c r="D886" i="11"/>
  <c r="E886" i="11"/>
  <c r="F886" i="11"/>
  <c r="G886" i="11"/>
  <c r="H886" i="11"/>
  <c r="I886" i="11"/>
  <c r="J886" i="11"/>
  <c r="K886" i="11"/>
  <c r="L886" i="11"/>
  <c r="M886" i="11"/>
  <c r="N886" i="11"/>
  <c r="O886" i="11"/>
  <c r="Q886" i="11"/>
  <c r="A887" i="11"/>
  <c r="B887" i="11"/>
  <c r="C887" i="11"/>
  <c r="D887" i="11"/>
  <c r="E887" i="11"/>
  <c r="F887" i="11"/>
  <c r="G887" i="11"/>
  <c r="H887" i="11"/>
  <c r="I887" i="11"/>
  <c r="J887" i="11"/>
  <c r="K887" i="11"/>
  <c r="L887" i="11"/>
  <c r="M887" i="11"/>
  <c r="N887" i="11"/>
  <c r="O887" i="11"/>
  <c r="Q887" i="11"/>
  <c r="A888" i="11"/>
  <c r="B888" i="11"/>
  <c r="C888" i="11"/>
  <c r="D888" i="11"/>
  <c r="E888" i="11"/>
  <c r="F888" i="11"/>
  <c r="G888" i="11"/>
  <c r="H888" i="11"/>
  <c r="I888" i="11"/>
  <c r="J888" i="11"/>
  <c r="K888" i="11"/>
  <c r="L888" i="11"/>
  <c r="M888" i="11"/>
  <c r="N888" i="11"/>
  <c r="O888" i="11"/>
  <c r="Q888" i="11"/>
  <c r="A889" i="11"/>
  <c r="B889" i="11"/>
  <c r="C889" i="11"/>
  <c r="D889" i="11"/>
  <c r="E889" i="11"/>
  <c r="F889" i="11"/>
  <c r="G889" i="11"/>
  <c r="H889" i="11"/>
  <c r="I889" i="11"/>
  <c r="J889" i="11"/>
  <c r="K889" i="11"/>
  <c r="L889" i="11"/>
  <c r="M889" i="11"/>
  <c r="N889" i="11"/>
  <c r="O889" i="11"/>
  <c r="Q889" i="11"/>
  <c r="A890" i="11"/>
  <c r="B890" i="11"/>
  <c r="C890" i="11"/>
  <c r="D890" i="11"/>
  <c r="E890" i="11"/>
  <c r="F890" i="11"/>
  <c r="G890" i="11"/>
  <c r="H890" i="11"/>
  <c r="I890" i="11"/>
  <c r="J890" i="11"/>
  <c r="K890" i="11"/>
  <c r="L890" i="11"/>
  <c r="M890" i="11"/>
  <c r="N890" i="11"/>
  <c r="O890" i="11"/>
  <c r="Q890" i="11"/>
  <c r="A891" i="11"/>
  <c r="B891" i="11"/>
  <c r="C891" i="11"/>
  <c r="D891" i="11"/>
  <c r="E891" i="11"/>
  <c r="F891" i="11"/>
  <c r="G891" i="11"/>
  <c r="H891" i="11"/>
  <c r="I891" i="11"/>
  <c r="J891" i="11"/>
  <c r="K891" i="11"/>
  <c r="L891" i="11"/>
  <c r="M891" i="11"/>
  <c r="N891" i="11"/>
  <c r="O891" i="11"/>
  <c r="Q891" i="11"/>
  <c r="A892" i="11"/>
  <c r="B892" i="11"/>
  <c r="C892" i="11"/>
  <c r="D892" i="11"/>
  <c r="E892" i="11"/>
  <c r="F892" i="11"/>
  <c r="G892" i="11"/>
  <c r="H892" i="11"/>
  <c r="I892" i="11"/>
  <c r="J892" i="11"/>
  <c r="K892" i="11"/>
  <c r="L892" i="11"/>
  <c r="M892" i="11"/>
  <c r="N892" i="11"/>
  <c r="O892" i="11"/>
  <c r="Q892" i="11"/>
  <c r="A893" i="11"/>
  <c r="B893" i="11"/>
  <c r="C893" i="11"/>
  <c r="D893" i="11"/>
  <c r="E893" i="11"/>
  <c r="F893" i="11"/>
  <c r="G893" i="11"/>
  <c r="H893" i="11"/>
  <c r="I893" i="11"/>
  <c r="J893" i="11"/>
  <c r="K893" i="11"/>
  <c r="L893" i="11"/>
  <c r="M893" i="11"/>
  <c r="N893" i="11"/>
  <c r="O893" i="11"/>
  <c r="Q893" i="11"/>
  <c r="A894" i="11"/>
  <c r="B894" i="11"/>
  <c r="C894" i="11"/>
  <c r="D894" i="11"/>
  <c r="E894" i="11"/>
  <c r="F894" i="11"/>
  <c r="G894" i="11"/>
  <c r="H894" i="11"/>
  <c r="I894" i="11"/>
  <c r="J894" i="11"/>
  <c r="K894" i="11"/>
  <c r="L894" i="11"/>
  <c r="M894" i="11"/>
  <c r="N894" i="11"/>
  <c r="O894" i="11"/>
  <c r="Q894" i="11"/>
  <c r="A895" i="11"/>
  <c r="B895" i="11"/>
  <c r="C895" i="11"/>
  <c r="D895" i="11"/>
  <c r="E895" i="11"/>
  <c r="F895" i="11"/>
  <c r="G895" i="11"/>
  <c r="H895" i="11"/>
  <c r="I895" i="11"/>
  <c r="J895" i="11"/>
  <c r="K895" i="11"/>
  <c r="L895" i="11"/>
  <c r="M895" i="11"/>
  <c r="N895" i="11"/>
  <c r="O895" i="11"/>
  <c r="Q895" i="11"/>
  <c r="A896" i="11"/>
  <c r="B896" i="11"/>
  <c r="C896" i="11"/>
  <c r="D896" i="11"/>
  <c r="E896" i="11"/>
  <c r="F896" i="11"/>
  <c r="G896" i="11"/>
  <c r="H896" i="11"/>
  <c r="I896" i="11"/>
  <c r="J896" i="11"/>
  <c r="K896" i="11"/>
  <c r="L896" i="11"/>
  <c r="M896" i="11"/>
  <c r="N896" i="11"/>
  <c r="O896" i="11"/>
  <c r="Q896" i="11"/>
  <c r="A897" i="11"/>
  <c r="B897" i="11"/>
  <c r="C897" i="11"/>
  <c r="D897" i="11"/>
  <c r="E897" i="11"/>
  <c r="F897" i="11"/>
  <c r="G897" i="11"/>
  <c r="H897" i="11"/>
  <c r="I897" i="11"/>
  <c r="J897" i="11"/>
  <c r="K897" i="11"/>
  <c r="L897" i="11"/>
  <c r="M897" i="11"/>
  <c r="N897" i="11"/>
  <c r="O897" i="11"/>
  <c r="Q897" i="11"/>
  <c r="A898" i="11"/>
  <c r="B898" i="11"/>
  <c r="C898" i="11"/>
  <c r="D898" i="11"/>
  <c r="E898" i="11"/>
  <c r="F898" i="11"/>
  <c r="G898" i="11"/>
  <c r="H898" i="11"/>
  <c r="I898" i="11"/>
  <c r="J898" i="11"/>
  <c r="K898" i="11"/>
  <c r="L898" i="11"/>
  <c r="M898" i="11"/>
  <c r="N898" i="11"/>
  <c r="O898" i="11"/>
  <c r="Q898" i="11"/>
  <c r="A899" i="11"/>
  <c r="B899" i="11"/>
  <c r="C899" i="11"/>
  <c r="D899" i="11"/>
  <c r="E899" i="11"/>
  <c r="F899" i="11"/>
  <c r="G899" i="11"/>
  <c r="H899" i="11"/>
  <c r="I899" i="11"/>
  <c r="J899" i="11"/>
  <c r="K899" i="11"/>
  <c r="L899" i="11"/>
  <c r="M899" i="11"/>
  <c r="N899" i="11"/>
  <c r="O899" i="11"/>
  <c r="Q899" i="11"/>
  <c r="A900" i="11"/>
  <c r="B900" i="11"/>
  <c r="C900" i="11"/>
  <c r="D900" i="11"/>
  <c r="E900" i="11"/>
  <c r="F900" i="11"/>
  <c r="G900" i="11"/>
  <c r="H900" i="11"/>
  <c r="I900" i="11"/>
  <c r="J900" i="11"/>
  <c r="K900" i="11"/>
  <c r="L900" i="11"/>
  <c r="M900" i="11"/>
  <c r="N900" i="11"/>
  <c r="O900" i="11"/>
  <c r="Q900" i="11"/>
  <c r="A901" i="11"/>
  <c r="B901" i="11"/>
  <c r="C901" i="11"/>
  <c r="D901" i="11"/>
  <c r="E901" i="11"/>
  <c r="F901" i="11"/>
  <c r="G901" i="11"/>
  <c r="H901" i="11"/>
  <c r="I901" i="11"/>
  <c r="J901" i="11"/>
  <c r="K901" i="11"/>
  <c r="L901" i="11"/>
  <c r="M901" i="11"/>
  <c r="N901" i="11"/>
  <c r="O901" i="11"/>
  <c r="Q901" i="11"/>
  <c r="A902" i="11"/>
  <c r="B902" i="11"/>
  <c r="C902" i="11"/>
  <c r="D902" i="11"/>
  <c r="E902" i="11"/>
  <c r="F902" i="11"/>
  <c r="G902" i="11"/>
  <c r="H902" i="11"/>
  <c r="I902" i="11"/>
  <c r="J902" i="11"/>
  <c r="K902" i="11"/>
  <c r="L902" i="11"/>
  <c r="M902" i="11"/>
  <c r="N902" i="11"/>
  <c r="O902" i="11"/>
  <c r="Q902" i="11"/>
  <c r="A903" i="11"/>
  <c r="B903" i="11"/>
  <c r="C903" i="11"/>
  <c r="D903" i="11"/>
  <c r="E903" i="11"/>
  <c r="F903" i="11"/>
  <c r="G903" i="11"/>
  <c r="H903" i="11"/>
  <c r="I903" i="11"/>
  <c r="J903" i="11"/>
  <c r="K903" i="11"/>
  <c r="L903" i="11"/>
  <c r="M903" i="11"/>
  <c r="N903" i="11"/>
  <c r="O903" i="11"/>
  <c r="Q903" i="11"/>
  <c r="A904" i="11"/>
  <c r="B904" i="11"/>
  <c r="C904" i="11"/>
  <c r="D904" i="11"/>
  <c r="E904" i="11"/>
  <c r="F904" i="11"/>
  <c r="G904" i="11"/>
  <c r="H904" i="11"/>
  <c r="I904" i="11"/>
  <c r="J904" i="11"/>
  <c r="K904" i="11"/>
  <c r="L904" i="11"/>
  <c r="M904" i="11"/>
  <c r="N904" i="11"/>
  <c r="O904" i="11"/>
  <c r="Q904" i="11"/>
  <c r="A905" i="11"/>
  <c r="B905" i="11"/>
  <c r="C905" i="11"/>
  <c r="D905" i="11"/>
  <c r="E905" i="11"/>
  <c r="F905" i="11"/>
  <c r="G905" i="11"/>
  <c r="H905" i="11"/>
  <c r="I905" i="11"/>
  <c r="J905" i="11"/>
  <c r="K905" i="11"/>
  <c r="L905" i="11"/>
  <c r="M905" i="11"/>
  <c r="N905" i="11"/>
  <c r="O905" i="11"/>
  <c r="Q905" i="11"/>
  <c r="A906" i="11"/>
  <c r="B906" i="11"/>
  <c r="C906" i="11"/>
  <c r="D906" i="11"/>
  <c r="E906" i="11"/>
  <c r="F906" i="11"/>
  <c r="G906" i="11"/>
  <c r="H906" i="11"/>
  <c r="I906" i="11"/>
  <c r="J906" i="11"/>
  <c r="K906" i="11"/>
  <c r="L906" i="11"/>
  <c r="M906" i="11"/>
  <c r="N906" i="11"/>
  <c r="O906" i="11"/>
  <c r="Q906" i="11"/>
  <c r="A907" i="11"/>
  <c r="B907" i="11"/>
  <c r="C907" i="11"/>
  <c r="D907" i="11"/>
  <c r="E907" i="11"/>
  <c r="F907" i="11"/>
  <c r="G907" i="11"/>
  <c r="H907" i="11"/>
  <c r="I907" i="11"/>
  <c r="J907" i="11"/>
  <c r="K907" i="11"/>
  <c r="L907" i="11"/>
  <c r="M907" i="11"/>
  <c r="N907" i="11"/>
  <c r="O907" i="11"/>
  <c r="Q907" i="11"/>
  <c r="A908" i="11"/>
  <c r="B908" i="11"/>
  <c r="C908" i="11"/>
  <c r="D908" i="11"/>
  <c r="E908" i="11"/>
  <c r="F908" i="11"/>
  <c r="G908" i="11"/>
  <c r="H908" i="11"/>
  <c r="I908" i="11"/>
  <c r="J908" i="11"/>
  <c r="K908" i="11"/>
  <c r="L908" i="11"/>
  <c r="M908" i="11"/>
  <c r="N908" i="11"/>
  <c r="O908" i="11"/>
  <c r="Q908" i="11"/>
  <c r="A909" i="11"/>
  <c r="B909" i="11"/>
  <c r="C909" i="11"/>
  <c r="D909" i="11"/>
  <c r="E909" i="11"/>
  <c r="F909" i="11"/>
  <c r="G909" i="11"/>
  <c r="H909" i="11"/>
  <c r="I909" i="11"/>
  <c r="J909" i="11"/>
  <c r="K909" i="11"/>
  <c r="L909" i="11"/>
  <c r="M909" i="11"/>
  <c r="N909" i="11"/>
  <c r="O909" i="11"/>
  <c r="Q909" i="11"/>
  <c r="A910" i="11"/>
  <c r="B910" i="11"/>
  <c r="C910" i="11"/>
  <c r="D910" i="11"/>
  <c r="E910" i="11"/>
  <c r="F910" i="11"/>
  <c r="G910" i="11"/>
  <c r="H910" i="11"/>
  <c r="I910" i="11"/>
  <c r="J910" i="11"/>
  <c r="K910" i="11"/>
  <c r="L910" i="11"/>
  <c r="M910" i="11"/>
  <c r="N910" i="11"/>
  <c r="O910" i="11"/>
  <c r="Q910" i="11"/>
  <c r="A911" i="11"/>
  <c r="B911" i="11"/>
  <c r="C911" i="11"/>
  <c r="D911" i="11"/>
  <c r="E911" i="11"/>
  <c r="F911" i="11"/>
  <c r="G911" i="11"/>
  <c r="H911" i="11"/>
  <c r="I911" i="11"/>
  <c r="J911" i="11"/>
  <c r="K911" i="11"/>
  <c r="L911" i="11"/>
  <c r="M911" i="11"/>
  <c r="N911" i="11"/>
  <c r="O911" i="11"/>
  <c r="Q911" i="11"/>
  <c r="A912" i="11"/>
  <c r="B912" i="11"/>
  <c r="C912" i="11"/>
  <c r="D912" i="11"/>
  <c r="E912" i="11"/>
  <c r="F912" i="11"/>
  <c r="G912" i="11"/>
  <c r="H912" i="11"/>
  <c r="I912" i="11"/>
  <c r="J912" i="11"/>
  <c r="K912" i="11"/>
  <c r="L912" i="11"/>
  <c r="M912" i="11"/>
  <c r="N912" i="11"/>
  <c r="O912" i="11"/>
  <c r="Q912" i="11"/>
  <c r="A913" i="11"/>
  <c r="B913" i="11"/>
  <c r="C913" i="11"/>
  <c r="D913" i="11"/>
  <c r="E913" i="11"/>
  <c r="F913" i="11"/>
  <c r="G913" i="11"/>
  <c r="H913" i="11"/>
  <c r="I913" i="11"/>
  <c r="J913" i="11"/>
  <c r="K913" i="11"/>
  <c r="L913" i="11"/>
  <c r="M913" i="11"/>
  <c r="N913" i="11"/>
  <c r="O913" i="11"/>
  <c r="Q913" i="11"/>
  <c r="A914" i="11"/>
  <c r="B914" i="11"/>
  <c r="C914" i="11"/>
  <c r="D914" i="11"/>
  <c r="E914" i="11"/>
  <c r="F914" i="11"/>
  <c r="G914" i="11"/>
  <c r="H914" i="11"/>
  <c r="I914" i="11"/>
  <c r="J914" i="11"/>
  <c r="K914" i="11"/>
  <c r="L914" i="11"/>
  <c r="M914" i="11"/>
  <c r="N914" i="11"/>
  <c r="O914" i="11"/>
  <c r="Q914" i="11"/>
  <c r="A915" i="11"/>
  <c r="B915" i="11"/>
  <c r="C915" i="11"/>
  <c r="D915" i="11"/>
  <c r="E915" i="11"/>
  <c r="F915" i="11"/>
  <c r="G915" i="11"/>
  <c r="H915" i="11"/>
  <c r="I915" i="11"/>
  <c r="J915" i="11"/>
  <c r="K915" i="11"/>
  <c r="L915" i="11"/>
  <c r="M915" i="11"/>
  <c r="N915" i="11"/>
  <c r="O915" i="11"/>
  <c r="Q915" i="11"/>
  <c r="A916" i="11"/>
  <c r="B916" i="11"/>
  <c r="C916" i="11"/>
  <c r="D916" i="11"/>
  <c r="E916" i="11"/>
  <c r="F916" i="11"/>
  <c r="G916" i="11"/>
  <c r="H916" i="11"/>
  <c r="I916" i="11"/>
  <c r="J916" i="11"/>
  <c r="K916" i="11"/>
  <c r="L916" i="11"/>
  <c r="M916" i="11"/>
  <c r="N916" i="11"/>
  <c r="O916" i="11"/>
  <c r="Q916" i="11"/>
  <c r="A917" i="11"/>
  <c r="B917" i="11"/>
  <c r="C917" i="11"/>
  <c r="D917" i="11"/>
  <c r="E917" i="11"/>
  <c r="F917" i="11"/>
  <c r="G917" i="11"/>
  <c r="H917" i="11"/>
  <c r="I917" i="11"/>
  <c r="J917" i="11"/>
  <c r="K917" i="11"/>
  <c r="L917" i="11"/>
  <c r="M917" i="11"/>
  <c r="N917" i="11"/>
  <c r="O917" i="11"/>
  <c r="Q917" i="11"/>
  <c r="A918" i="11"/>
  <c r="B918" i="11"/>
  <c r="C918" i="11"/>
  <c r="D918" i="11"/>
  <c r="E918" i="11"/>
  <c r="F918" i="11"/>
  <c r="G918" i="11"/>
  <c r="H918" i="11"/>
  <c r="I918" i="11"/>
  <c r="J918" i="11"/>
  <c r="K918" i="11"/>
  <c r="L918" i="11"/>
  <c r="M918" i="11"/>
  <c r="N918" i="11"/>
  <c r="O918" i="11"/>
  <c r="Q918" i="11"/>
  <c r="A919" i="11"/>
  <c r="B919" i="11"/>
  <c r="C919" i="11"/>
  <c r="D919" i="11"/>
  <c r="E919" i="11"/>
  <c r="F919" i="11"/>
  <c r="G919" i="11"/>
  <c r="H919" i="11"/>
  <c r="I919" i="11"/>
  <c r="J919" i="11"/>
  <c r="K919" i="11"/>
  <c r="L919" i="11"/>
  <c r="M919" i="11"/>
  <c r="N919" i="11"/>
  <c r="O919" i="11"/>
  <c r="Q919" i="11"/>
  <c r="A920" i="11"/>
  <c r="B920" i="11"/>
  <c r="C920" i="11"/>
  <c r="D920" i="11"/>
  <c r="E920" i="11"/>
  <c r="F920" i="11"/>
  <c r="G920" i="11"/>
  <c r="H920" i="11"/>
  <c r="I920" i="11"/>
  <c r="J920" i="11"/>
  <c r="K920" i="11"/>
  <c r="L920" i="11"/>
  <c r="M920" i="11"/>
  <c r="N920" i="11"/>
  <c r="O920" i="11"/>
  <c r="Q920" i="11"/>
  <c r="A921" i="11"/>
  <c r="B921" i="11"/>
  <c r="C921" i="11"/>
  <c r="D921" i="11"/>
  <c r="E921" i="11"/>
  <c r="F921" i="11"/>
  <c r="G921" i="11"/>
  <c r="H921" i="11"/>
  <c r="I921" i="11"/>
  <c r="J921" i="11"/>
  <c r="K921" i="11"/>
  <c r="L921" i="11"/>
  <c r="M921" i="11"/>
  <c r="N921" i="11"/>
  <c r="O921" i="11"/>
  <c r="Q921" i="11"/>
  <c r="A922" i="11"/>
  <c r="B922" i="11"/>
  <c r="C922" i="11"/>
  <c r="D922" i="11"/>
  <c r="E922" i="11"/>
  <c r="F922" i="11"/>
  <c r="G922" i="11"/>
  <c r="H922" i="11"/>
  <c r="I922" i="11"/>
  <c r="J922" i="11"/>
  <c r="K922" i="11"/>
  <c r="L922" i="11"/>
  <c r="M922" i="11"/>
  <c r="N922" i="11"/>
  <c r="O922" i="11"/>
  <c r="Q922" i="11"/>
  <c r="A923" i="11"/>
  <c r="B923" i="11"/>
  <c r="C923" i="11"/>
  <c r="D923" i="11"/>
  <c r="E923" i="11"/>
  <c r="F923" i="11"/>
  <c r="G923" i="11"/>
  <c r="H923" i="11"/>
  <c r="I923" i="11"/>
  <c r="J923" i="11"/>
  <c r="K923" i="11"/>
  <c r="L923" i="11"/>
  <c r="M923" i="11"/>
  <c r="N923" i="11"/>
  <c r="O923" i="11"/>
  <c r="Q923" i="11"/>
  <c r="A924" i="11"/>
  <c r="B924" i="11"/>
  <c r="C924" i="11"/>
  <c r="D924" i="11"/>
  <c r="E924" i="11"/>
  <c r="F924" i="11"/>
  <c r="G924" i="11"/>
  <c r="H924" i="11"/>
  <c r="I924" i="11"/>
  <c r="J924" i="11"/>
  <c r="K924" i="11"/>
  <c r="L924" i="11"/>
  <c r="M924" i="11"/>
  <c r="N924" i="11"/>
  <c r="O924" i="11"/>
  <c r="Q924" i="11"/>
  <c r="A925" i="11"/>
  <c r="B925" i="11"/>
  <c r="C925" i="11"/>
  <c r="D925" i="11"/>
  <c r="E925" i="11"/>
  <c r="F925" i="11"/>
  <c r="G925" i="11"/>
  <c r="H925" i="11"/>
  <c r="I925" i="11"/>
  <c r="J925" i="11"/>
  <c r="K925" i="11"/>
  <c r="L925" i="11"/>
  <c r="M925" i="11"/>
  <c r="N925" i="11"/>
  <c r="O925" i="11"/>
  <c r="Q925" i="11"/>
  <c r="A926" i="11"/>
  <c r="B926" i="11"/>
  <c r="C926" i="11"/>
  <c r="D926" i="11"/>
  <c r="E926" i="11"/>
  <c r="F926" i="11"/>
  <c r="G926" i="11"/>
  <c r="H926" i="11"/>
  <c r="I926" i="11"/>
  <c r="J926" i="11"/>
  <c r="K926" i="11"/>
  <c r="L926" i="11"/>
  <c r="M926" i="11"/>
  <c r="N926" i="11"/>
  <c r="O926" i="11"/>
  <c r="Q926" i="11"/>
  <c r="A927" i="11"/>
  <c r="B927" i="11"/>
  <c r="C927" i="11"/>
  <c r="D927" i="11"/>
  <c r="E927" i="11"/>
  <c r="F927" i="11"/>
  <c r="G927" i="11"/>
  <c r="H927" i="11"/>
  <c r="I927" i="11"/>
  <c r="J927" i="11"/>
  <c r="K927" i="11"/>
  <c r="L927" i="11"/>
  <c r="M927" i="11"/>
  <c r="N927" i="11"/>
  <c r="O927" i="11"/>
  <c r="Q927" i="11"/>
  <c r="A928" i="11"/>
  <c r="B928" i="11"/>
  <c r="C928" i="11"/>
  <c r="D928" i="11"/>
  <c r="E928" i="11"/>
  <c r="F928" i="11"/>
  <c r="G928" i="11"/>
  <c r="H928" i="11"/>
  <c r="I928" i="11"/>
  <c r="J928" i="11"/>
  <c r="K928" i="11"/>
  <c r="L928" i="11"/>
  <c r="M928" i="11"/>
  <c r="N928" i="11"/>
  <c r="O928" i="11"/>
  <c r="Q928" i="11"/>
  <c r="A929" i="11"/>
  <c r="B929" i="11"/>
  <c r="C929" i="11"/>
  <c r="D929" i="11"/>
  <c r="E929" i="11"/>
  <c r="F929" i="11"/>
  <c r="G929" i="11"/>
  <c r="H929" i="11"/>
  <c r="I929" i="11"/>
  <c r="J929" i="11"/>
  <c r="K929" i="11"/>
  <c r="L929" i="11"/>
  <c r="M929" i="11"/>
  <c r="N929" i="11"/>
  <c r="O929" i="11"/>
  <c r="Q929" i="11"/>
  <c r="A930" i="11"/>
  <c r="B930" i="11"/>
  <c r="C930" i="11"/>
  <c r="D930" i="11"/>
  <c r="E930" i="11"/>
  <c r="F930" i="11"/>
  <c r="G930" i="11"/>
  <c r="H930" i="11"/>
  <c r="I930" i="11"/>
  <c r="J930" i="11"/>
  <c r="K930" i="11"/>
  <c r="L930" i="11"/>
  <c r="M930" i="11"/>
  <c r="N930" i="11"/>
  <c r="O930" i="11"/>
  <c r="Q930" i="11"/>
  <c r="A931" i="11"/>
  <c r="B931" i="11"/>
  <c r="C931" i="11"/>
  <c r="D931" i="11"/>
  <c r="E931" i="11"/>
  <c r="F931" i="11"/>
  <c r="G931" i="11"/>
  <c r="H931" i="11"/>
  <c r="I931" i="11"/>
  <c r="J931" i="11"/>
  <c r="K931" i="11"/>
  <c r="L931" i="11"/>
  <c r="M931" i="11"/>
  <c r="N931" i="11"/>
  <c r="O931" i="11"/>
  <c r="Q931" i="11"/>
  <c r="A932" i="11"/>
  <c r="B932" i="11"/>
  <c r="C932" i="11"/>
  <c r="D932" i="11"/>
  <c r="E932" i="11"/>
  <c r="F932" i="11"/>
  <c r="G932" i="11"/>
  <c r="H932" i="11"/>
  <c r="I932" i="11"/>
  <c r="J932" i="11"/>
  <c r="K932" i="11"/>
  <c r="L932" i="11"/>
  <c r="M932" i="11"/>
  <c r="N932" i="11"/>
  <c r="O932" i="11"/>
  <c r="Q932" i="11"/>
  <c r="A933" i="11"/>
  <c r="B933" i="11"/>
  <c r="C933" i="11"/>
  <c r="D933" i="11"/>
  <c r="E933" i="11"/>
  <c r="F933" i="11"/>
  <c r="G933" i="11"/>
  <c r="H933" i="11"/>
  <c r="I933" i="11"/>
  <c r="J933" i="11"/>
  <c r="K933" i="11"/>
  <c r="L933" i="11"/>
  <c r="M933" i="11"/>
  <c r="N933" i="11"/>
  <c r="O933" i="11"/>
  <c r="Q933" i="11"/>
  <c r="A934" i="11"/>
  <c r="B934" i="11"/>
  <c r="C934" i="11"/>
  <c r="D934" i="11"/>
  <c r="E934" i="11"/>
  <c r="F934" i="11"/>
  <c r="G934" i="11"/>
  <c r="H934" i="11"/>
  <c r="I934" i="11"/>
  <c r="J934" i="11"/>
  <c r="K934" i="11"/>
  <c r="L934" i="11"/>
  <c r="M934" i="11"/>
  <c r="N934" i="11"/>
  <c r="O934" i="11"/>
  <c r="Q934" i="11"/>
  <c r="A935" i="11"/>
  <c r="B935" i="11"/>
  <c r="C935" i="11"/>
  <c r="D935" i="11"/>
  <c r="E935" i="11"/>
  <c r="F935" i="11"/>
  <c r="G935" i="11"/>
  <c r="H935" i="11"/>
  <c r="I935" i="11"/>
  <c r="J935" i="11"/>
  <c r="K935" i="11"/>
  <c r="L935" i="11"/>
  <c r="M935" i="11"/>
  <c r="N935" i="11"/>
  <c r="O935" i="11"/>
  <c r="Q935" i="11"/>
  <c r="A936" i="11"/>
  <c r="B936" i="11"/>
  <c r="C936" i="11"/>
  <c r="D936" i="11"/>
  <c r="E936" i="11"/>
  <c r="F936" i="11"/>
  <c r="G936" i="11"/>
  <c r="H936" i="11"/>
  <c r="I936" i="11"/>
  <c r="J936" i="11"/>
  <c r="K936" i="11"/>
  <c r="L936" i="11"/>
  <c r="M936" i="11"/>
  <c r="N936" i="11"/>
  <c r="O936" i="11"/>
  <c r="Q936" i="11"/>
  <c r="A937" i="11"/>
  <c r="B937" i="11"/>
  <c r="C937" i="11"/>
  <c r="D937" i="11"/>
  <c r="E937" i="11"/>
  <c r="F937" i="11"/>
  <c r="G937" i="11"/>
  <c r="H937" i="11"/>
  <c r="I937" i="11"/>
  <c r="J937" i="11"/>
  <c r="K937" i="11"/>
  <c r="L937" i="11"/>
  <c r="M937" i="11"/>
  <c r="N937" i="11"/>
  <c r="O937" i="11"/>
  <c r="Q937" i="11"/>
  <c r="A938" i="11"/>
  <c r="B938" i="11"/>
  <c r="C938" i="11"/>
  <c r="D938" i="11"/>
  <c r="E938" i="11"/>
  <c r="F938" i="11"/>
  <c r="G938" i="11"/>
  <c r="H938" i="11"/>
  <c r="I938" i="11"/>
  <c r="J938" i="11"/>
  <c r="K938" i="11"/>
  <c r="L938" i="11"/>
  <c r="M938" i="11"/>
  <c r="N938" i="11"/>
  <c r="O938" i="11"/>
  <c r="Q938" i="11"/>
  <c r="A939" i="11"/>
  <c r="B939" i="11"/>
  <c r="C939" i="11"/>
  <c r="D939" i="11"/>
  <c r="E939" i="11"/>
  <c r="F939" i="11"/>
  <c r="G939" i="11"/>
  <c r="H939" i="11"/>
  <c r="I939" i="11"/>
  <c r="J939" i="11"/>
  <c r="K939" i="11"/>
  <c r="L939" i="11"/>
  <c r="M939" i="11"/>
  <c r="N939" i="11"/>
  <c r="O939" i="11"/>
  <c r="Q939" i="11"/>
  <c r="A940" i="11"/>
  <c r="B940" i="11"/>
  <c r="C940" i="11"/>
  <c r="D940" i="11"/>
  <c r="E940" i="11"/>
  <c r="F940" i="11"/>
  <c r="G940" i="11"/>
  <c r="H940" i="11"/>
  <c r="I940" i="11"/>
  <c r="J940" i="11"/>
  <c r="K940" i="11"/>
  <c r="L940" i="11"/>
  <c r="M940" i="11"/>
  <c r="N940" i="11"/>
  <c r="O940" i="11"/>
  <c r="Q940" i="11"/>
  <c r="A941" i="11"/>
  <c r="B941" i="11"/>
  <c r="C941" i="11"/>
  <c r="D941" i="11"/>
  <c r="E941" i="11"/>
  <c r="F941" i="11"/>
  <c r="G941" i="11"/>
  <c r="H941" i="11"/>
  <c r="I941" i="11"/>
  <c r="J941" i="11"/>
  <c r="K941" i="11"/>
  <c r="L941" i="11"/>
  <c r="M941" i="11"/>
  <c r="N941" i="11"/>
  <c r="O941" i="11"/>
  <c r="Q941" i="11"/>
  <c r="A942" i="11"/>
  <c r="B942" i="11"/>
  <c r="C942" i="11"/>
  <c r="D942" i="11"/>
  <c r="E942" i="11"/>
  <c r="F942" i="11"/>
  <c r="G942" i="11"/>
  <c r="H942" i="11"/>
  <c r="I942" i="11"/>
  <c r="J942" i="11"/>
  <c r="K942" i="11"/>
  <c r="L942" i="11"/>
  <c r="M942" i="11"/>
  <c r="N942" i="11"/>
  <c r="O942" i="11"/>
  <c r="Q942" i="11"/>
  <c r="A943" i="11"/>
  <c r="B943" i="11"/>
  <c r="C943" i="11"/>
  <c r="D943" i="11"/>
  <c r="E943" i="11"/>
  <c r="F943" i="11"/>
  <c r="G943" i="11"/>
  <c r="H943" i="11"/>
  <c r="I943" i="11"/>
  <c r="J943" i="11"/>
  <c r="K943" i="11"/>
  <c r="L943" i="11"/>
  <c r="M943" i="11"/>
  <c r="N943" i="11"/>
  <c r="O943" i="11"/>
  <c r="Q943" i="11"/>
  <c r="A944" i="11"/>
  <c r="B944" i="11"/>
  <c r="C944" i="11"/>
  <c r="D944" i="11"/>
  <c r="E944" i="11"/>
  <c r="F944" i="11"/>
  <c r="G944" i="11"/>
  <c r="H944" i="11"/>
  <c r="I944" i="11"/>
  <c r="J944" i="11"/>
  <c r="K944" i="11"/>
  <c r="L944" i="11"/>
  <c r="M944" i="11"/>
  <c r="N944" i="11"/>
  <c r="O944" i="11"/>
  <c r="Q944" i="11"/>
  <c r="A945" i="11"/>
  <c r="B945" i="11"/>
  <c r="C945" i="11"/>
  <c r="D945" i="11"/>
  <c r="E945" i="11"/>
  <c r="F945" i="11"/>
  <c r="G945" i="11"/>
  <c r="H945" i="11"/>
  <c r="I945" i="11"/>
  <c r="J945" i="11"/>
  <c r="K945" i="11"/>
  <c r="L945" i="11"/>
  <c r="M945" i="11"/>
  <c r="N945" i="11"/>
  <c r="O945" i="11"/>
  <c r="Q945" i="11"/>
  <c r="A946" i="11"/>
  <c r="B946" i="11"/>
  <c r="C946" i="11"/>
  <c r="D946" i="11"/>
  <c r="E946" i="11"/>
  <c r="F946" i="11"/>
  <c r="G946" i="11"/>
  <c r="H946" i="11"/>
  <c r="I946" i="11"/>
  <c r="J946" i="11"/>
  <c r="K946" i="11"/>
  <c r="L946" i="11"/>
  <c r="M946" i="11"/>
  <c r="N946" i="11"/>
  <c r="O946" i="11"/>
  <c r="Q946" i="11"/>
  <c r="A947" i="11"/>
  <c r="B947" i="11"/>
  <c r="C947" i="11"/>
  <c r="D947" i="11"/>
  <c r="E947" i="11"/>
  <c r="F947" i="11"/>
  <c r="G947" i="11"/>
  <c r="H947" i="11"/>
  <c r="I947" i="11"/>
  <c r="J947" i="11"/>
  <c r="K947" i="11"/>
  <c r="L947" i="11"/>
  <c r="M947" i="11"/>
  <c r="N947" i="11"/>
  <c r="O947" i="11"/>
  <c r="Q947" i="11"/>
  <c r="A948" i="11"/>
  <c r="B948" i="11"/>
  <c r="C948" i="11"/>
  <c r="D948" i="11"/>
  <c r="E948" i="11"/>
  <c r="F948" i="11"/>
  <c r="G948" i="11"/>
  <c r="H948" i="11"/>
  <c r="I948" i="11"/>
  <c r="J948" i="11"/>
  <c r="K948" i="11"/>
  <c r="L948" i="11"/>
  <c r="M948" i="11"/>
  <c r="N948" i="11"/>
  <c r="O948" i="11"/>
  <c r="Q948" i="11"/>
  <c r="A949" i="11"/>
  <c r="B949" i="11"/>
  <c r="C949" i="11"/>
  <c r="D949" i="11"/>
  <c r="E949" i="11"/>
  <c r="F949" i="11"/>
  <c r="G949" i="11"/>
  <c r="H949" i="11"/>
  <c r="I949" i="11"/>
  <c r="J949" i="11"/>
  <c r="K949" i="11"/>
  <c r="L949" i="11"/>
  <c r="M949" i="11"/>
  <c r="N949" i="11"/>
  <c r="O949" i="11"/>
  <c r="Q949" i="11"/>
  <c r="A950" i="11"/>
  <c r="B950" i="11"/>
  <c r="C950" i="11"/>
  <c r="D950" i="11"/>
  <c r="E950" i="11"/>
  <c r="F950" i="11"/>
  <c r="G950" i="11"/>
  <c r="H950" i="11"/>
  <c r="I950" i="11"/>
  <c r="J950" i="11"/>
  <c r="K950" i="11"/>
  <c r="L950" i="11"/>
  <c r="M950" i="11"/>
  <c r="N950" i="11"/>
  <c r="O950" i="11"/>
  <c r="Q950" i="11"/>
  <c r="B4" i="13"/>
  <c r="C4" i="13"/>
  <c r="D4" i="13"/>
  <c r="E4" i="13"/>
  <c r="G4" i="13"/>
  <c r="H4" i="13"/>
  <c r="I4" i="13"/>
  <c r="J4" i="13"/>
  <c r="K4" i="13"/>
  <c r="B5" i="13"/>
  <c r="C5" i="13"/>
  <c r="D5" i="13"/>
  <c r="E5" i="13"/>
  <c r="G5" i="13"/>
  <c r="H5" i="13"/>
  <c r="I5" i="13"/>
  <c r="J5" i="13"/>
  <c r="K5" i="13"/>
  <c r="B6" i="13"/>
  <c r="C6" i="13"/>
  <c r="D6" i="13"/>
  <c r="E6" i="13"/>
  <c r="G6" i="13"/>
  <c r="H6" i="13"/>
  <c r="I6" i="13"/>
  <c r="J6" i="13"/>
  <c r="K6" i="13"/>
  <c r="B7" i="13"/>
  <c r="C7" i="13"/>
  <c r="D7" i="13"/>
  <c r="E7" i="13"/>
  <c r="G7" i="13"/>
  <c r="H7" i="13"/>
  <c r="I7" i="13"/>
  <c r="J7" i="13"/>
  <c r="K7" i="13"/>
  <c r="B8" i="13"/>
  <c r="C8" i="13"/>
  <c r="D8" i="13"/>
  <c r="E8" i="13"/>
  <c r="G8" i="13"/>
  <c r="H8" i="13"/>
  <c r="I8" i="13"/>
  <c r="J8" i="13"/>
  <c r="K8" i="13"/>
  <c r="B9" i="13"/>
  <c r="C9" i="13"/>
  <c r="D9" i="13"/>
  <c r="E9" i="13"/>
  <c r="G9" i="13"/>
  <c r="H9" i="13"/>
  <c r="I9" i="13"/>
  <c r="J9" i="13"/>
  <c r="K9" i="13"/>
  <c r="B10" i="13"/>
  <c r="C10" i="13"/>
  <c r="D10" i="13"/>
  <c r="E10" i="13"/>
  <c r="G10" i="13"/>
  <c r="H10" i="13"/>
  <c r="I10" i="13"/>
  <c r="J10" i="13"/>
  <c r="K10" i="13"/>
  <c r="B11" i="13"/>
  <c r="C11" i="13"/>
  <c r="D11" i="13"/>
  <c r="E11" i="13"/>
  <c r="G11" i="13"/>
  <c r="H11" i="13"/>
  <c r="I11" i="13"/>
  <c r="J11" i="13"/>
  <c r="K11" i="13"/>
  <c r="B12" i="13"/>
  <c r="C12" i="13"/>
  <c r="D12" i="13"/>
  <c r="E12" i="13"/>
  <c r="G12" i="13"/>
  <c r="H12" i="13"/>
  <c r="I12" i="13"/>
  <c r="J12" i="13"/>
  <c r="K12" i="13"/>
  <c r="B13" i="13"/>
  <c r="C13" i="13"/>
  <c r="D13" i="13"/>
  <c r="E13" i="13"/>
  <c r="G13" i="13"/>
  <c r="H13" i="13"/>
  <c r="I13" i="13"/>
  <c r="J13" i="13"/>
  <c r="K13" i="13"/>
  <c r="B14" i="13"/>
  <c r="C14" i="13"/>
  <c r="D14" i="13"/>
  <c r="E14" i="13"/>
  <c r="G14" i="13"/>
  <c r="H14" i="13"/>
  <c r="I14" i="13"/>
  <c r="J14" i="13"/>
  <c r="K14" i="13"/>
  <c r="B15" i="13"/>
  <c r="C15" i="13"/>
  <c r="D15" i="13"/>
  <c r="E15" i="13"/>
  <c r="G15" i="13"/>
  <c r="H15" i="13"/>
  <c r="I15" i="13"/>
  <c r="J15" i="13"/>
  <c r="K15" i="13"/>
  <c r="B16" i="13"/>
  <c r="C16" i="13"/>
  <c r="D16" i="13"/>
  <c r="E16" i="13"/>
  <c r="G16" i="13"/>
  <c r="H16" i="13"/>
  <c r="I16" i="13"/>
  <c r="J16" i="13"/>
  <c r="K16" i="13"/>
  <c r="B17" i="13"/>
  <c r="C17" i="13"/>
  <c r="D17" i="13"/>
  <c r="E17" i="13"/>
  <c r="G17" i="13"/>
  <c r="H17" i="13"/>
  <c r="I17" i="13"/>
  <c r="J17" i="13"/>
  <c r="K17" i="13"/>
  <c r="B18" i="13"/>
  <c r="C18" i="13"/>
  <c r="D18" i="13"/>
  <c r="E18" i="13"/>
  <c r="G18" i="13"/>
  <c r="H18" i="13"/>
  <c r="I18" i="13"/>
  <c r="J18" i="13"/>
  <c r="K18" i="13"/>
  <c r="B19" i="13"/>
  <c r="C19" i="13"/>
  <c r="D19" i="13"/>
  <c r="E19" i="13"/>
  <c r="G19" i="13"/>
  <c r="H19" i="13"/>
  <c r="I19" i="13"/>
  <c r="J19" i="13"/>
  <c r="K19" i="13"/>
  <c r="B20" i="13"/>
  <c r="C20" i="13"/>
  <c r="D20" i="13"/>
  <c r="E20" i="13"/>
  <c r="G20" i="13"/>
  <c r="H20" i="13"/>
  <c r="I20" i="13"/>
  <c r="J20" i="13"/>
  <c r="K20" i="13"/>
  <c r="B21" i="13"/>
  <c r="C21" i="13"/>
  <c r="D21" i="13"/>
  <c r="E21" i="13"/>
  <c r="G21" i="13"/>
  <c r="H21" i="13"/>
  <c r="I21" i="13"/>
  <c r="J21" i="13"/>
  <c r="K21" i="13"/>
  <c r="B22" i="13"/>
  <c r="C22" i="13"/>
  <c r="D22" i="13"/>
  <c r="E22" i="13"/>
  <c r="G22" i="13"/>
  <c r="H22" i="13"/>
  <c r="I22" i="13"/>
  <c r="J22" i="13"/>
  <c r="K22" i="13"/>
  <c r="B23" i="13"/>
  <c r="C23" i="13"/>
  <c r="D23" i="13"/>
  <c r="E23" i="13"/>
  <c r="G23" i="13"/>
  <c r="H23" i="13"/>
  <c r="I23" i="13"/>
  <c r="J23" i="13"/>
  <c r="K23" i="13"/>
  <c r="B24" i="13"/>
  <c r="C24" i="13"/>
  <c r="D24" i="13"/>
  <c r="E24" i="13"/>
  <c r="G24" i="13"/>
  <c r="H24" i="13"/>
  <c r="I24" i="13"/>
  <c r="J24" i="13"/>
  <c r="K24" i="13"/>
  <c r="B25" i="13"/>
  <c r="C25" i="13"/>
  <c r="D25" i="13"/>
  <c r="E25" i="13"/>
  <c r="G25" i="13"/>
  <c r="H25" i="13"/>
  <c r="I25" i="13"/>
  <c r="J25" i="13"/>
  <c r="K25" i="13"/>
  <c r="B26" i="13"/>
  <c r="C26" i="13"/>
  <c r="D26" i="13"/>
  <c r="E26" i="13"/>
  <c r="G26" i="13"/>
  <c r="H26" i="13"/>
  <c r="I26" i="13"/>
  <c r="J26" i="13"/>
  <c r="K26" i="13"/>
  <c r="B27" i="13"/>
  <c r="C27" i="13"/>
  <c r="D27" i="13"/>
  <c r="E27" i="13"/>
  <c r="G27" i="13"/>
  <c r="H27" i="13"/>
  <c r="I27" i="13"/>
  <c r="J27" i="13"/>
  <c r="K27" i="13"/>
  <c r="B28" i="13"/>
  <c r="C28" i="13"/>
  <c r="D28" i="13"/>
  <c r="E28" i="13"/>
  <c r="G28" i="13"/>
  <c r="H28" i="13"/>
  <c r="I28" i="13"/>
  <c r="J28" i="13"/>
  <c r="K28" i="13"/>
  <c r="B29" i="13"/>
  <c r="C29" i="13"/>
  <c r="D29" i="13"/>
  <c r="E29" i="13"/>
  <c r="G29" i="13"/>
  <c r="H29" i="13"/>
  <c r="I29" i="13"/>
  <c r="J29" i="13"/>
  <c r="K29" i="13"/>
  <c r="B30" i="13"/>
  <c r="C30" i="13"/>
  <c r="D30" i="13"/>
  <c r="E30" i="13"/>
  <c r="G30" i="13"/>
  <c r="H30" i="13"/>
  <c r="I30" i="13"/>
  <c r="J30" i="13"/>
  <c r="K30" i="13"/>
  <c r="B31" i="13"/>
  <c r="C31" i="13"/>
  <c r="D31" i="13"/>
  <c r="E31" i="13"/>
  <c r="G31" i="13"/>
  <c r="H31" i="13"/>
  <c r="I31" i="13"/>
  <c r="J31" i="13"/>
  <c r="K31" i="13"/>
  <c r="B32" i="13"/>
  <c r="C32" i="13"/>
  <c r="D32" i="13"/>
  <c r="E32" i="13"/>
  <c r="G32" i="13"/>
  <c r="H32" i="13"/>
  <c r="I32" i="13"/>
  <c r="J32" i="13"/>
  <c r="K32" i="13"/>
  <c r="B33" i="13"/>
  <c r="C33" i="13"/>
  <c r="D33" i="13"/>
  <c r="E33" i="13"/>
  <c r="G33" i="13"/>
  <c r="H33" i="13"/>
  <c r="I33" i="13"/>
  <c r="J33" i="13"/>
  <c r="K33" i="13"/>
  <c r="B34" i="13"/>
  <c r="C34" i="13"/>
  <c r="D34" i="13"/>
  <c r="E34" i="13"/>
  <c r="G34" i="13"/>
  <c r="H34" i="13"/>
  <c r="I34" i="13"/>
  <c r="J34" i="13"/>
  <c r="K34" i="13"/>
  <c r="B35" i="13"/>
  <c r="C35" i="13"/>
  <c r="D35" i="13"/>
  <c r="E35" i="13"/>
  <c r="G35" i="13"/>
  <c r="H35" i="13"/>
  <c r="I35" i="13"/>
  <c r="J35" i="13"/>
  <c r="K35" i="13"/>
  <c r="B36" i="13"/>
  <c r="C36" i="13"/>
  <c r="D36" i="13"/>
  <c r="E36" i="13"/>
  <c r="G36" i="13"/>
  <c r="H36" i="13"/>
  <c r="I36" i="13"/>
  <c r="J36" i="13"/>
  <c r="K36" i="13"/>
  <c r="B37" i="13"/>
  <c r="C37" i="13"/>
  <c r="D37" i="13"/>
  <c r="E37" i="13"/>
  <c r="G37" i="13"/>
  <c r="H37" i="13"/>
  <c r="I37" i="13"/>
  <c r="J37" i="13"/>
  <c r="K37" i="13"/>
  <c r="B38" i="13"/>
  <c r="C38" i="13"/>
  <c r="D38" i="13"/>
  <c r="E38" i="13"/>
  <c r="G38" i="13"/>
  <c r="H38" i="13"/>
  <c r="I38" i="13"/>
  <c r="J38" i="13"/>
  <c r="K38" i="13"/>
  <c r="B39" i="13"/>
  <c r="C39" i="13"/>
  <c r="D39" i="13"/>
  <c r="E39" i="13"/>
  <c r="G39" i="13"/>
  <c r="H39" i="13"/>
  <c r="I39" i="13"/>
  <c r="J39" i="13"/>
  <c r="K39" i="13"/>
  <c r="B40" i="13"/>
  <c r="C40" i="13"/>
  <c r="D40" i="13"/>
  <c r="E40" i="13"/>
  <c r="G40" i="13"/>
  <c r="H40" i="13"/>
  <c r="I40" i="13"/>
  <c r="J40" i="13"/>
  <c r="K40" i="13"/>
  <c r="B41" i="13"/>
  <c r="C41" i="13"/>
  <c r="D41" i="13"/>
  <c r="E41" i="13"/>
  <c r="G41" i="13"/>
  <c r="H41" i="13"/>
  <c r="I41" i="13"/>
  <c r="J41" i="13"/>
  <c r="K41" i="13"/>
  <c r="B42" i="13"/>
  <c r="C42" i="13"/>
  <c r="D42" i="13"/>
  <c r="E42" i="13"/>
  <c r="G42" i="13"/>
  <c r="H42" i="13"/>
  <c r="I42" i="13"/>
  <c r="J42" i="13"/>
  <c r="K42" i="13"/>
  <c r="B43" i="13"/>
  <c r="C43" i="13"/>
  <c r="D43" i="13"/>
  <c r="E43" i="13"/>
  <c r="G43" i="13"/>
  <c r="H43" i="13"/>
  <c r="I43" i="13"/>
  <c r="J43" i="13"/>
  <c r="K43" i="13"/>
  <c r="B44" i="13"/>
  <c r="C44" i="13"/>
  <c r="D44" i="13"/>
  <c r="E44" i="13"/>
  <c r="G44" i="13"/>
  <c r="H44" i="13"/>
  <c r="I44" i="13"/>
  <c r="J44" i="13"/>
  <c r="K44" i="13"/>
  <c r="B45" i="13"/>
  <c r="C45" i="13"/>
  <c r="D45" i="13"/>
  <c r="E45" i="13"/>
  <c r="G45" i="13"/>
  <c r="H45" i="13"/>
  <c r="I45" i="13"/>
  <c r="J45" i="13"/>
  <c r="K45" i="13"/>
  <c r="B46" i="13"/>
  <c r="C46" i="13"/>
  <c r="D46" i="13"/>
  <c r="E46" i="13"/>
  <c r="G46" i="13"/>
  <c r="H46" i="13"/>
  <c r="I46" i="13"/>
  <c r="J46" i="13"/>
  <c r="K46" i="13"/>
  <c r="B47" i="13"/>
  <c r="C47" i="13"/>
  <c r="D47" i="13"/>
  <c r="E47" i="13"/>
  <c r="G47" i="13"/>
  <c r="H47" i="13"/>
  <c r="I47" i="13"/>
  <c r="J47" i="13"/>
  <c r="K47" i="13"/>
  <c r="B48" i="13"/>
  <c r="C48" i="13"/>
  <c r="D48" i="13"/>
  <c r="E48" i="13"/>
  <c r="G48" i="13"/>
  <c r="H48" i="13"/>
  <c r="I48" i="13"/>
  <c r="J48" i="13"/>
  <c r="K48" i="13"/>
  <c r="B49" i="13"/>
  <c r="C49" i="13"/>
  <c r="D49" i="13"/>
  <c r="E49" i="13"/>
  <c r="G49" i="13"/>
  <c r="H49" i="13"/>
  <c r="I49" i="13"/>
  <c r="J49" i="13"/>
  <c r="K49" i="13"/>
  <c r="B50" i="13"/>
  <c r="C50" i="13"/>
  <c r="D50" i="13"/>
  <c r="E50" i="13"/>
  <c r="G50" i="13"/>
  <c r="H50" i="13"/>
  <c r="I50" i="13"/>
  <c r="J50" i="13"/>
  <c r="K50" i="13"/>
  <c r="B51" i="13"/>
  <c r="C51" i="13"/>
  <c r="D51" i="13"/>
  <c r="E51" i="13"/>
  <c r="G51" i="13"/>
  <c r="H51" i="13"/>
  <c r="I51" i="13"/>
  <c r="J51" i="13"/>
  <c r="K51" i="13"/>
  <c r="B52" i="13"/>
  <c r="C52" i="13"/>
  <c r="D52" i="13"/>
  <c r="E52" i="13"/>
  <c r="G52" i="13"/>
  <c r="H52" i="13"/>
  <c r="I52" i="13"/>
  <c r="J52" i="13"/>
  <c r="K52" i="13"/>
  <c r="B53" i="13"/>
  <c r="C53" i="13"/>
  <c r="D53" i="13"/>
  <c r="E53" i="13"/>
  <c r="G53" i="13"/>
  <c r="H53" i="13"/>
  <c r="I53" i="13"/>
  <c r="J53" i="13"/>
  <c r="K53" i="13"/>
  <c r="B54" i="13"/>
  <c r="C54" i="13"/>
  <c r="D54" i="13"/>
  <c r="E54" i="13"/>
  <c r="G54" i="13"/>
  <c r="H54" i="13"/>
  <c r="I54" i="13"/>
  <c r="J54" i="13"/>
  <c r="K54" i="13"/>
  <c r="B55" i="13"/>
  <c r="C55" i="13"/>
  <c r="D55" i="13"/>
  <c r="E55" i="13"/>
  <c r="G55" i="13"/>
  <c r="H55" i="13"/>
  <c r="I55" i="13"/>
  <c r="J55" i="13"/>
  <c r="K55" i="13"/>
  <c r="B56" i="13"/>
  <c r="C56" i="13"/>
  <c r="D56" i="13"/>
  <c r="E56" i="13"/>
  <c r="G56" i="13"/>
  <c r="H56" i="13"/>
  <c r="I56" i="13"/>
  <c r="J56" i="13"/>
  <c r="K56" i="13"/>
  <c r="B57" i="13"/>
  <c r="C57" i="13"/>
  <c r="D57" i="13"/>
  <c r="E57" i="13"/>
  <c r="G57" i="13"/>
  <c r="H57" i="13"/>
  <c r="I57" i="13"/>
  <c r="J57" i="13"/>
  <c r="K57" i="13"/>
  <c r="B58" i="13"/>
  <c r="C58" i="13"/>
  <c r="D58" i="13"/>
  <c r="E58" i="13"/>
  <c r="G58" i="13"/>
  <c r="H58" i="13"/>
  <c r="I58" i="13"/>
  <c r="J58" i="13"/>
  <c r="K58" i="13"/>
  <c r="B59" i="13"/>
  <c r="C59" i="13"/>
  <c r="D59" i="13"/>
  <c r="E59" i="13"/>
  <c r="G59" i="13"/>
  <c r="H59" i="13"/>
  <c r="I59" i="13"/>
  <c r="J59" i="13"/>
  <c r="K59" i="13"/>
  <c r="B60" i="13"/>
  <c r="C60" i="13"/>
  <c r="D60" i="13"/>
  <c r="E60" i="13"/>
  <c r="G60" i="13"/>
  <c r="H60" i="13"/>
  <c r="I60" i="13"/>
  <c r="J60" i="13"/>
  <c r="K60" i="13"/>
  <c r="B61" i="13"/>
  <c r="C61" i="13"/>
  <c r="D61" i="13"/>
  <c r="E61" i="13"/>
  <c r="G61" i="13"/>
  <c r="H61" i="13"/>
  <c r="I61" i="13"/>
  <c r="J61" i="13"/>
  <c r="K61" i="13"/>
  <c r="B62" i="13"/>
  <c r="C62" i="13"/>
  <c r="D62" i="13"/>
  <c r="E62" i="13"/>
  <c r="G62" i="13"/>
  <c r="H62" i="13"/>
  <c r="I62" i="13"/>
  <c r="J62" i="13"/>
  <c r="K62" i="13"/>
  <c r="B63" i="13"/>
  <c r="C63" i="13"/>
  <c r="D63" i="13"/>
  <c r="E63" i="13"/>
  <c r="G63" i="13"/>
  <c r="H63" i="13"/>
  <c r="I63" i="13"/>
  <c r="J63" i="13"/>
  <c r="K63" i="13"/>
  <c r="B64" i="13"/>
  <c r="C64" i="13"/>
  <c r="D64" i="13"/>
  <c r="E64" i="13"/>
  <c r="G64" i="13"/>
  <c r="H64" i="13"/>
  <c r="I64" i="13"/>
  <c r="J64" i="13"/>
  <c r="K64" i="13"/>
  <c r="B65" i="13"/>
  <c r="C65" i="13"/>
  <c r="D65" i="13"/>
  <c r="E65" i="13"/>
  <c r="G65" i="13"/>
  <c r="H65" i="13"/>
  <c r="I65" i="13"/>
  <c r="J65" i="13"/>
  <c r="K65" i="13"/>
  <c r="B66" i="13"/>
  <c r="C66" i="13"/>
  <c r="D66" i="13"/>
  <c r="E66" i="13"/>
  <c r="G66" i="13"/>
  <c r="H66" i="13"/>
  <c r="I66" i="13"/>
  <c r="J66" i="13"/>
  <c r="K66" i="13"/>
  <c r="B67" i="13"/>
  <c r="C67" i="13"/>
  <c r="D67" i="13"/>
  <c r="E67" i="13"/>
  <c r="G67" i="13"/>
  <c r="H67" i="13"/>
  <c r="I67" i="13"/>
  <c r="J67" i="13"/>
  <c r="K67" i="13"/>
  <c r="B68" i="13"/>
  <c r="C68" i="13"/>
  <c r="D68" i="13"/>
  <c r="E68" i="13"/>
  <c r="G68" i="13"/>
  <c r="H68" i="13"/>
  <c r="I68" i="13"/>
  <c r="J68" i="13"/>
  <c r="K68" i="13"/>
  <c r="B69" i="13"/>
  <c r="C69" i="13"/>
  <c r="D69" i="13"/>
  <c r="E69" i="13"/>
  <c r="G69" i="13"/>
  <c r="H69" i="13"/>
  <c r="I69" i="13"/>
  <c r="J69" i="13"/>
  <c r="K69" i="13"/>
  <c r="B70" i="13"/>
  <c r="C70" i="13"/>
  <c r="D70" i="13"/>
  <c r="E70" i="13"/>
  <c r="G70" i="13"/>
  <c r="H70" i="13"/>
  <c r="I70" i="13"/>
  <c r="J70" i="13"/>
  <c r="K70" i="13"/>
  <c r="B71" i="13"/>
  <c r="C71" i="13"/>
  <c r="D71" i="13"/>
  <c r="E71" i="13"/>
  <c r="G71" i="13"/>
  <c r="H71" i="13"/>
  <c r="I71" i="13"/>
  <c r="J71" i="13"/>
  <c r="K71" i="13"/>
  <c r="B72" i="13"/>
  <c r="C72" i="13"/>
  <c r="D72" i="13"/>
  <c r="E72" i="13"/>
  <c r="G72" i="13"/>
  <c r="H72" i="13"/>
  <c r="I72" i="13"/>
  <c r="J72" i="13"/>
  <c r="K72" i="13"/>
  <c r="B73" i="13"/>
  <c r="C73" i="13"/>
  <c r="D73" i="13"/>
  <c r="E73" i="13"/>
  <c r="G73" i="13"/>
  <c r="H73" i="13"/>
  <c r="I73" i="13"/>
  <c r="J73" i="13"/>
  <c r="K73" i="13"/>
  <c r="B74" i="13"/>
  <c r="C74" i="13"/>
  <c r="D74" i="13"/>
  <c r="E74" i="13"/>
  <c r="G74" i="13"/>
  <c r="H74" i="13"/>
  <c r="I74" i="13"/>
  <c r="J74" i="13"/>
  <c r="K74" i="13"/>
  <c r="B75" i="13"/>
  <c r="C75" i="13"/>
  <c r="D75" i="13"/>
  <c r="E75" i="13"/>
  <c r="G75" i="13"/>
  <c r="H75" i="13"/>
  <c r="I75" i="13"/>
  <c r="J75" i="13"/>
  <c r="K75" i="13"/>
  <c r="B76" i="13"/>
  <c r="C76" i="13"/>
  <c r="D76" i="13"/>
  <c r="E76" i="13"/>
  <c r="G76" i="13"/>
  <c r="H76" i="13"/>
  <c r="I76" i="13"/>
  <c r="J76" i="13"/>
  <c r="K76" i="13"/>
  <c r="B77" i="13"/>
  <c r="C77" i="13"/>
  <c r="D77" i="13"/>
  <c r="E77" i="13"/>
  <c r="G77" i="13"/>
  <c r="H77" i="13"/>
  <c r="I77" i="13"/>
  <c r="J77" i="13"/>
  <c r="K77" i="13"/>
  <c r="B78" i="13"/>
  <c r="C78" i="13"/>
  <c r="D78" i="13"/>
  <c r="E78" i="13"/>
  <c r="G78" i="13"/>
  <c r="H78" i="13"/>
  <c r="I78" i="13"/>
  <c r="J78" i="13"/>
  <c r="K78" i="13"/>
  <c r="B79" i="13"/>
  <c r="C79" i="13"/>
  <c r="D79" i="13"/>
  <c r="E79" i="13"/>
  <c r="G79" i="13"/>
  <c r="H79" i="13"/>
  <c r="I79" i="13"/>
  <c r="J79" i="13"/>
  <c r="K79" i="13"/>
  <c r="B80" i="13"/>
  <c r="C80" i="13"/>
  <c r="D80" i="13"/>
  <c r="E80" i="13"/>
  <c r="G80" i="13"/>
  <c r="H80" i="13"/>
  <c r="I80" i="13"/>
  <c r="J80" i="13"/>
  <c r="K80" i="13"/>
  <c r="B81" i="13"/>
  <c r="C81" i="13"/>
  <c r="D81" i="13"/>
  <c r="E81" i="13"/>
  <c r="G81" i="13"/>
  <c r="H81" i="13"/>
  <c r="I81" i="13"/>
  <c r="J81" i="13"/>
  <c r="K81" i="13"/>
  <c r="B82" i="13"/>
  <c r="C82" i="13"/>
  <c r="D82" i="13"/>
  <c r="E82" i="13"/>
  <c r="G82" i="13"/>
  <c r="H82" i="13"/>
  <c r="I82" i="13"/>
  <c r="J82" i="13"/>
  <c r="K82" i="13"/>
  <c r="B83" i="13"/>
  <c r="C83" i="13"/>
  <c r="D83" i="13"/>
  <c r="E83" i="13"/>
  <c r="G83" i="13"/>
  <c r="H83" i="13"/>
  <c r="I83" i="13"/>
  <c r="J83" i="13"/>
  <c r="K83" i="13"/>
  <c r="B84" i="13"/>
  <c r="C84" i="13"/>
  <c r="D84" i="13"/>
  <c r="E84" i="13"/>
  <c r="G84" i="13"/>
  <c r="H84" i="13"/>
  <c r="I84" i="13"/>
  <c r="J84" i="13"/>
  <c r="K84" i="13"/>
  <c r="B85" i="13"/>
  <c r="C85" i="13"/>
  <c r="D85" i="13"/>
  <c r="E85" i="13"/>
  <c r="G85" i="13"/>
  <c r="H85" i="13"/>
  <c r="I85" i="13"/>
  <c r="J85" i="13"/>
  <c r="K85" i="13"/>
  <c r="B86" i="13"/>
  <c r="C86" i="13"/>
  <c r="D86" i="13"/>
  <c r="E86" i="13"/>
  <c r="G86" i="13"/>
  <c r="H86" i="13"/>
  <c r="I86" i="13"/>
  <c r="J86" i="13"/>
  <c r="K86" i="13"/>
  <c r="B87" i="13"/>
  <c r="C87" i="13"/>
  <c r="D87" i="13"/>
  <c r="E87" i="13"/>
  <c r="G87" i="13"/>
  <c r="H87" i="13"/>
  <c r="I87" i="13"/>
  <c r="J87" i="13"/>
  <c r="K87" i="13"/>
  <c r="B88" i="13"/>
  <c r="C88" i="13"/>
  <c r="D88" i="13"/>
  <c r="E88" i="13"/>
  <c r="G88" i="13"/>
  <c r="H88" i="13"/>
  <c r="I88" i="13"/>
  <c r="J88" i="13"/>
  <c r="K88" i="13"/>
  <c r="B89" i="13"/>
  <c r="C89" i="13"/>
  <c r="D89" i="13"/>
  <c r="E89" i="13"/>
  <c r="G89" i="13"/>
  <c r="H89" i="13"/>
  <c r="I89" i="13"/>
  <c r="J89" i="13"/>
  <c r="K89" i="13"/>
  <c r="B90" i="13"/>
  <c r="C90" i="13"/>
  <c r="D90" i="13"/>
  <c r="E90" i="13"/>
  <c r="G90" i="13"/>
  <c r="H90" i="13"/>
  <c r="I90" i="13"/>
  <c r="J90" i="13"/>
  <c r="K90" i="13"/>
  <c r="B91" i="13"/>
  <c r="C91" i="13"/>
  <c r="D91" i="13"/>
  <c r="E91" i="13"/>
  <c r="G91" i="13"/>
  <c r="H91" i="13"/>
  <c r="I91" i="13"/>
  <c r="J91" i="13"/>
  <c r="K91" i="13"/>
  <c r="B92" i="13"/>
  <c r="C92" i="13"/>
  <c r="D92" i="13"/>
  <c r="E92" i="13"/>
  <c r="G92" i="13"/>
  <c r="H92" i="13"/>
  <c r="I92" i="13"/>
  <c r="J92" i="13"/>
  <c r="K92" i="13"/>
  <c r="B93" i="13"/>
  <c r="C93" i="13"/>
  <c r="D93" i="13"/>
  <c r="E93" i="13"/>
  <c r="G93" i="13"/>
  <c r="H93" i="13"/>
  <c r="I93" i="13"/>
  <c r="J93" i="13"/>
  <c r="K93" i="13"/>
  <c r="B94" i="13"/>
  <c r="C94" i="13"/>
  <c r="D94" i="13"/>
  <c r="E94" i="13"/>
  <c r="G94" i="13"/>
  <c r="H94" i="13"/>
  <c r="I94" i="13"/>
  <c r="J94" i="13"/>
  <c r="K94" i="13"/>
  <c r="B95" i="13"/>
  <c r="C95" i="13"/>
  <c r="D95" i="13"/>
  <c r="E95" i="13"/>
  <c r="G95" i="13"/>
  <c r="H95" i="13"/>
  <c r="I95" i="13"/>
  <c r="J95" i="13"/>
  <c r="K95" i="13"/>
  <c r="B96" i="13"/>
  <c r="C96" i="13"/>
  <c r="D96" i="13"/>
  <c r="E96" i="13"/>
  <c r="G96" i="13"/>
  <c r="H96" i="13"/>
  <c r="I96" i="13"/>
  <c r="J96" i="13"/>
  <c r="K96" i="13"/>
  <c r="B97" i="13"/>
  <c r="C97" i="13"/>
  <c r="D97" i="13"/>
  <c r="E97" i="13"/>
  <c r="G97" i="13"/>
  <c r="H97" i="13"/>
  <c r="I97" i="13"/>
  <c r="J97" i="13"/>
  <c r="K97" i="13"/>
  <c r="B98" i="13"/>
  <c r="C98" i="13"/>
  <c r="D98" i="13"/>
  <c r="E98" i="13"/>
  <c r="G98" i="13"/>
  <c r="H98" i="13"/>
  <c r="I98" i="13"/>
  <c r="J98" i="13"/>
  <c r="K98" i="13"/>
  <c r="B99" i="13"/>
  <c r="C99" i="13"/>
  <c r="D99" i="13"/>
  <c r="E99" i="13"/>
  <c r="G99" i="13"/>
  <c r="H99" i="13"/>
  <c r="I99" i="13"/>
  <c r="J99" i="13"/>
  <c r="K99" i="13"/>
  <c r="B100" i="13"/>
  <c r="C100" i="13"/>
  <c r="D100" i="13"/>
  <c r="E100" i="13"/>
  <c r="G100" i="13"/>
  <c r="H100" i="13"/>
  <c r="I100" i="13"/>
  <c r="J100" i="13"/>
  <c r="K100" i="13"/>
  <c r="B101" i="13"/>
  <c r="C101" i="13"/>
  <c r="D101" i="13"/>
  <c r="E101" i="13"/>
  <c r="G101" i="13"/>
  <c r="H101" i="13"/>
  <c r="I101" i="13"/>
  <c r="J101" i="13"/>
  <c r="K101" i="13"/>
  <c r="B102" i="13"/>
  <c r="C102" i="13"/>
  <c r="D102" i="13"/>
  <c r="E102" i="13"/>
  <c r="G102" i="13"/>
  <c r="H102" i="13"/>
  <c r="I102" i="13"/>
  <c r="J102" i="13"/>
  <c r="K102" i="13"/>
  <c r="B103" i="13"/>
  <c r="C103" i="13"/>
  <c r="D103" i="13"/>
  <c r="E103" i="13"/>
  <c r="G103" i="13"/>
  <c r="H103" i="13"/>
  <c r="I103" i="13"/>
  <c r="J103" i="13"/>
  <c r="K103" i="13"/>
  <c r="B104" i="13"/>
  <c r="C104" i="13"/>
  <c r="D104" i="13"/>
  <c r="E104" i="13"/>
  <c r="G104" i="13"/>
  <c r="H104" i="13"/>
  <c r="I104" i="13"/>
  <c r="J104" i="13"/>
  <c r="K104" i="13"/>
  <c r="B105" i="13"/>
  <c r="C105" i="13"/>
  <c r="D105" i="13"/>
  <c r="E105" i="13"/>
  <c r="G105" i="13"/>
  <c r="H105" i="13"/>
  <c r="I105" i="13"/>
  <c r="J105" i="13"/>
  <c r="K105" i="13"/>
  <c r="B106" i="13"/>
  <c r="C106" i="13"/>
  <c r="D106" i="13"/>
  <c r="E106" i="13"/>
  <c r="G106" i="13"/>
  <c r="H106" i="13"/>
  <c r="I106" i="13"/>
  <c r="J106" i="13"/>
  <c r="K106" i="13"/>
  <c r="B107" i="13"/>
  <c r="C107" i="13"/>
  <c r="D107" i="13"/>
  <c r="E107" i="13"/>
  <c r="G107" i="13"/>
  <c r="H107" i="13"/>
  <c r="I107" i="13"/>
  <c r="J107" i="13"/>
  <c r="K107" i="13"/>
  <c r="B108" i="13"/>
  <c r="C108" i="13"/>
  <c r="D108" i="13"/>
  <c r="E108" i="13"/>
  <c r="G108" i="13"/>
  <c r="H108" i="13"/>
  <c r="I108" i="13"/>
  <c r="J108" i="13"/>
  <c r="K108" i="13"/>
  <c r="B109" i="13"/>
  <c r="C109" i="13"/>
  <c r="D109" i="13"/>
  <c r="E109" i="13"/>
  <c r="G109" i="13"/>
  <c r="H109" i="13"/>
  <c r="I109" i="13"/>
  <c r="J109" i="13"/>
  <c r="K109" i="13"/>
  <c r="B110" i="13"/>
  <c r="C110" i="13"/>
  <c r="D110" i="13"/>
  <c r="E110" i="13"/>
  <c r="G110" i="13"/>
  <c r="H110" i="13"/>
  <c r="I110" i="13"/>
  <c r="J110" i="13"/>
  <c r="K110" i="13"/>
  <c r="B111" i="13"/>
  <c r="C111" i="13"/>
  <c r="D111" i="13"/>
  <c r="E111" i="13"/>
  <c r="G111" i="13"/>
  <c r="H111" i="13"/>
  <c r="I111" i="13"/>
  <c r="J111" i="13"/>
  <c r="K111" i="13"/>
  <c r="B112" i="13"/>
  <c r="C112" i="13"/>
  <c r="D112" i="13"/>
  <c r="E112" i="13"/>
  <c r="G112" i="13"/>
  <c r="H112" i="13"/>
  <c r="I112" i="13"/>
  <c r="J112" i="13"/>
  <c r="K112" i="13"/>
  <c r="B113" i="13"/>
  <c r="C113" i="13"/>
  <c r="D113" i="13"/>
  <c r="E113" i="13"/>
  <c r="G113" i="13"/>
  <c r="H113" i="13"/>
  <c r="I113" i="13"/>
  <c r="J113" i="13"/>
  <c r="K113" i="13"/>
  <c r="B114" i="13"/>
  <c r="C114" i="13"/>
  <c r="D114" i="13"/>
  <c r="E114" i="13"/>
  <c r="G114" i="13"/>
  <c r="H114" i="13"/>
  <c r="I114" i="13"/>
  <c r="J114" i="13"/>
  <c r="K114" i="13"/>
  <c r="B115" i="13"/>
  <c r="C115" i="13"/>
  <c r="D115" i="13"/>
  <c r="E115" i="13"/>
  <c r="G115" i="13"/>
  <c r="H115" i="13"/>
  <c r="I115" i="13"/>
  <c r="J115" i="13"/>
  <c r="K115" i="13"/>
  <c r="B116" i="13"/>
  <c r="C116" i="13"/>
  <c r="D116" i="13"/>
  <c r="E116" i="13"/>
  <c r="G116" i="13"/>
  <c r="H116" i="13"/>
  <c r="I116" i="13"/>
  <c r="J116" i="13"/>
  <c r="K116" i="13"/>
  <c r="B117" i="13"/>
  <c r="C117" i="13"/>
  <c r="D117" i="13"/>
  <c r="E117" i="13"/>
  <c r="G117" i="13"/>
  <c r="H117" i="13"/>
  <c r="I117" i="13"/>
  <c r="J117" i="13"/>
  <c r="K117" i="13"/>
  <c r="B118" i="13"/>
  <c r="C118" i="13"/>
  <c r="D118" i="13"/>
  <c r="E118" i="13"/>
  <c r="G118" i="13"/>
  <c r="H118" i="13"/>
  <c r="I118" i="13"/>
  <c r="J118" i="13"/>
  <c r="K118" i="13"/>
  <c r="B119" i="13"/>
  <c r="C119" i="13"/>
  <c r="D119" i="13"/>
  <c r="E119" i="13"/>
  <c r="G119" i="13"/>
  <c r="H119" i="13"/>
  <c r="I119" i="13"/>
  <c r="J119" i="13"/>
  <c r="K119" i="13"/>
  <c r="B120" i="13"/>
  <c r="C120" i="13"/>
  <c r="D120" i="13"/>
  <c r="E120" i="13"/>
  <c r="G120" i="13"/>
  <c r="H120" i="13"/>
  <c r="I120" i="13"/>
  <c r="J120" i="13"/>
  <c r="K120" i="13"/>
  <c r="B121" i="13"/>
  <c r="C121" i="13"/>
  <c r="D121" i="13"/>
  <c r="E121" i="13"/>
  <c r="G121" i="13"/>
  <c r="H121" i="13"/>
  <c r="I121" i="13"/>
  <c r="J121" i="13"/>
  <c r="K121" i="13"/>
  <c r="B122" i="13"/>
  <c r="C122" i="13"/>
  <c r="D122" i="13"/>
  <c r="E122" i="13"/>
  <c r="G122" i="13"/>
  <c r="H122" i="13"/>
  <c r="I122" i="13"/>
  <c r="J122" i="13"/>
  <c r="K122" i="13"/>
  <c r="B123" i="13"/>
  <c r="C123" i="13"/>
  <c r="D123" i="13"/>
  <c r="E123" i="13"/>
  <c r="G123" i="13"/>
  <c r="H123" i="13"/>
  <c r="I123" i="13"/>
  <c r="J123" i="13"/>
  <c r="K123" i="13"/>
  <c r="B124" i="13"/>
  <c r="C124" i="13"/>
  <c r="D124" i="13"/>
  <c r="E124" i="13"/>
  <c r="G124" i="13"/>
  <c r="H124" i="13"/>
  <c r="I124" i="13"/>
  <c r="J124" i="13"/>
  <c r="K124" i="13"/>
  <c r="B125" i="13"/>
  <c r="C125" i="13"/>
  <c r="D125" i="13"/>
  <c r="E125" i="13"/>
  <c r="G125" i="13"/>
  <c r="H125" i="13"/>
  <c r="I125" i="13"/>
  <c r="J125" i="13"/>
  <c r="K125" i="13"/>
  <c r="B126" i="13"/>
  <c r="C126" i="13"/>
  <c r="D126" i="13"/>
  <c r="E126" i="13"/>
  <c r="G126" i="13"/>
  <c r="H126" i="13"/>
  <c r="I126" i="13"/>
  <c r="J126" i="13"/>
  <c r="K126" i="13"/>
  <c r="B127" i="13"/>
  <c r="C127" i="13"/>
  <c r="D127" i="13"/>
  <c r="E127" i="13"/>
  <c r="G127" i="13"/>
  <c r="H127" i="13"/>
  <c r="I127" i="13"/>
  <c r="J127" i="13"/>
  <c r="K127" i="13"/>
  <c r="B128" i="13"/>
  <c r="C128" i="13"/>
  <c r="D128" i="13"/>
  <c r="E128" i="13"/>
  <c r="G128" i="13"/>
  <c r="H128" i="13"/>
  <c r="I128" i="13"/>
  <c r="J128" i="13"/>
  <c r="K128" i="13"/>
  <c r="B129" i="13"/>
  <c r="C129" i="13"/>
  <c r="D129" i="13"/>
  <c r="E129" i="13"/>
  <c r="G129" i="13"/>
  <c r="H129" i="13"/>
  <c r="I129" i="13"/>
  <c r="J129" i="13"/>
  <c r="K129" i="13"/>
  <c r="B130" i="13"/>
  <c r="C130" i="13"/>
  <c r="D130" i="13"/>
  <c r="E130" i="13"/>
  <c r="G130" i="13"/>
  <c r="H130" i="13"/>
  <c r="I130" i="13"/>
  <c r="J130" i="13"/>
  <c r="K130" i="13"/>
  <c r="B131" i="13"/>
  <c r="C131" i="13"/>
  <c r="D131" i="13"/>
  <c r="E131" i="13"/>
  <c r="G131" i="13"/>
  <c r="H131" i="13"/>
  <c r="I131" i="13"/>
  <c r="J131" i="13"/>
  <c r="K131" i="13"/>
  <c r="B132" i="13"/>
  <c r="C132" i="13"/>
  <c r="D132" i="13"/>
  <c r="E132" i="13"/>
  <c r="G132" i="13"/>
  <c r="H132" i="13"/>
  <c r="I132" i="13"/>
  <c r="J132" i="13"/>
  <c r="K132" i="13"/>
  <c r="B133" i="13"/>
  <c r="C133" i="13"/>
  <c r="D133" i="13"/>
  <c r="E133" i="13"/>
  <c r="G133" i="13"/>
  <c r="H133" i="13"/>
  <c r="I133" i="13"/>
  <c r="J133" i="13"/>
  <c r="K133" i="13"/>
  <c r="B134" i="13"/>
  <c r="C134" i="13"/>
  <c r="D134" i="13"/>
  <c r="E134" i="13"/>
  <c r="G134" i="13"/>
  <c r="H134" i="13"/>
  <c r="I134" i="13"/>
  <c r="J134" i="13"/>
  <c r="K134" i="13"/>
  <c r="B135" i="13"/>
  <c r="C135" i="13"/>
  <c r="D135" i="13"/>
  <c r="E135" i="13"/>
  <c r="G135" i="13"/>
  <c r="H135" i="13"/>
  <c r="I135" i="13"/>
  <c r="J135" i="13"/>
  <c r="K135" i="13"/>
  <c r="B136" i="13"/>
  <c r="C136" i="13"/>
  <c r="D136" i="13"/>
  <c r="E136" i="13"/>
  <c r="G136" i="13"/>
  <c r="H136" i="13"/>
  <c r="I136" i="13"/>
  <c r="J136" i="13"/>
  <c r="K136" i="13"/>
  <c r="B137" i="13"/>
  <c r="C137" i="13"/>
  <c r="D137" i="13"/>
  <c r="E137" i="13"/>
  <c r="G137" i="13"/>
  <c r="H137" i="13"/>
  <c r="I137" i="13"/>
  <c r="J137" i="13"/>
  <c r="K137" i="13"/>
  <c r="B138" i="13"/>
  <c r="C138" i="13"/>
  <c r="D138" i="13"/>
  <c r="E138" i="13"/>
  <c r="G138" i="13"/>
  <c r="H138" i="13"/>
  <c r="I138" i="13"/>
  <c r="J138" i="13"/>
  <c r="K138" i="13"/>
  <c r="B139" i="13"/>
  <c r="C139" i="13"/>
  <c r="D139" i="13"/>
  <c r="E139" i="13"/>
  <c r="G139" i="13"/>
  <c r="H139" i="13"/>
  <c r="I139" i="13"/>
  <c r="J139" i="13"/>
  <c r="K139" i="13"/>
  <c r="B140" i="13"/>
  <c r="C140" i="13"/>
  <c r="D140" i="13"/>
  <c r="E140" i="13"/>
  <c r="G140" i="13"/>
  <c r="H140" i="13"/>
  <c r="I140" i="13"/>
  <c r="J140" i="13"/>
  <c r="K140" i="13"/>
  <c r="B141" i="13"/>
  <c r="C141" i="13"/>
  <c r="D141" i="13"/>
  <c r="E141" i="13"/>
  <c r="G141" i="13"/>
  <c r="H141" i="13"/>
  <c r="I141" i="13"/>
  <c r="J141" i="13"/>
  <c r="K141" i="13"/>
  <c r="B142" i="13"/>
  <c r="C142" i="13"/>
  <c r="D142" i="13"/>
  <c r="E142" i="13"/>
  <c r="G142" i="13"/>
  <c r="H142" i="13"/>
  <c r="I142" i="13"/>
  <c r="J142" i="13"/>
  <c r="K142" i="13"/>
  <c r="B143" i="13"/>
  <c r="C143" i="13"/>
  <c r="D143" i="13"/>
  <c r="E143" i="13"/>
  <c r="G143" i="13"/>
  <c r="H143" i="13"/>
  <c r="I143" i="13"/>
  <c r="J143" i="13"/>
  <c r="K143" i="13"/>
  <c r="B144" i="13"/>
  <c r="C144" i="13"/>
  <c r="D144" i="13"/>
  <c r="E144" i="13"/>
  <c r="G144" i="13"/>
  <c r="H144" i="13"/>
  <c r="I144" i="13"/>
  <c r="J144" i="13"/>
  <c r="K144" i="13"/>
  <c r="B145" i="13"/>
  <c r="C145" i="13"/>
  <c r="D145" i="13"/>
  <c r="E145" i="13"/>
  <c r="G145" i="13"/>
  <c r="H145" i="13"/>
  <c r="I145" i="13"/>
  <c r="J145" i="13"/>
  <c r="K145" i="13"/>
  <c r="B146" i="13"/>
  <c r="C146" i="13"/>
  <c r="D146" i="13"/>
  <c r="E146" i="13"/>
  <c r="G146" i="13"/>
  <c r="H146" i="13"/>
  <c r="I146" i="13"/>
  <c r="J146" i="13"/>
  <c r="K146" i="13"/>
  <c r="B147" i="13"/>
  <c r="C147" i="13"/>
  <c r="D147" i="13"/>
  <c r="E147" i="13"/>
  <c r="G147" i="13"/>
  <c r="H147" i="13"/>
  <c r="I147" i="13"/>
  <c r="J147" i="13"/>
  <c r="K147" i="13"/>
  <c r="B148" i="13"/>
  <c r="C148" i="13"/>
  <c r="D148" i="13"/>
  <c r="E148" i="13"/>
  <c r="G148" i="13"/>
  <c r="H148" i="13"/>
  <c r="I148" i="13"/>
  <c r="J148" i="13"/>
  <c r="K148" i="13"/>
  <c r="B149" i="13"/>
  <c r="C149" i="13"/>
  <c r="D149" i="13"/>
  <c r="E149" i="13"/>
  <c r="G149" i="13"/>
  <c r="H149" i="13"/>
  <c r="I149" i="13"/>
  <c r="J149" i="13"/>
  <c r="K149" i="13"/>
  <c r="B150" i="13"/>
  <c r="C150" i="13"/>
  <c r="D150" i="13"/>
  <c r="E150" i="13"/>
  <c r="G150" i="13"/>
  <c r="H150" i="13"/>
  <c r="I150" i="13"/>
  <c r="J150" i="13"/>
  <c r="K150" i="13"/>
  <c r="B151" i="13"/>
  <c r="C151" i="13"/>
  <c r="D151" i="13"/>
  <c r="E151" i="13"/>
  <c r="G151" i="13"/>
  <c r="H151" i="13"/>
  <c r="I151" i="13"/>
  <c r="J151" i="13"/>
  <c r="K151" i="13"/>
  <c r="B152" i="13"/>
  <c r="C152" i="13"/>
  <c r="D152" i="13"/>
  <c r="E152" i="13"/>
  <c r="G152" i="13"/>
  <c r="H152" i="13"/>
  <c r="I152" i="13"/>
  <c r="J152" i="13"/>
  <c r="K152" i="13"/>
  <c r="B153" i="13"/>
  <c r="C153" i="13"/>
  <c r="D153" i="13"/>
  <c r="E153" i="13"/>
  <c r="G153" i="13"/>
  <c r="H153" i="13"/>
  <c r="I153" i="13"/>
  <c r="J153" i="13"/>
  <c r="K153" i="13"/>
  <c r="B154" i="13"/>
  <c r="C154" i="13"/>
  <c r="D154" i="13"/>
  <c r="E154" i="13"/>
  <c r="G154" i="13"/>
  <c r="H154" i="13"/>
  <c r="I154" i="13"/>
  <c r="J154" i="13"/>
  <c r="K154" i="13"/>
  <c r="B155" i="13"/>
  <c r="C155" i="13"/>
  <c r="D155" i="13"/>
  <c r="E155" i="13"/>
  <c r="G155" i="13"/>
  <c r="H155" i="13"/>
  <c r="I155" i="13"/>
  <c r="J155" i="13"/>
  <c r="K155" i="13"/>
  <c r="B156" i="13"/>
  <c r="C156" i="13"/>
  <c r="D156" i="13"/>
  <c r="E156" i="13"/>
  <c r="G156" i="13"/>
  <c r="H156" i="13"/>
  <c r="I156" i="13"/>
  <c r="J156" i="13"/>
  <c r="K156" i="13"/>
  <c r="B157" i="13"/>
  <c r="C157" i="13"/>
  <c r="D157" i="13"/>
  <c r="E157" i="13"/>
  <c r="G157" i="13"/>
  <c r="H157" i="13"/>
  <c r="I157" i="13"/>
  <c r="J157" i="13"/>
  <c r="K157" i="13"/>
  <c r="B158" i="13"/>
  <c r="C158" i="13"/>
  <c r="D158" i="13"/>
  <c r="E158" i="13"/>
  <c r="G158" i="13"/>
  <c r="H158" i="13"/>
  <c r="I158" i="13"/>
  <c r="J158" i="13"/>
  <c r="K158" i="13"/>
  <c r="B159" i="13"/>
  <c r="C159" i="13"/>
  <c r="D159" i="13"/>
  <c r="E159" i="13"/>
  <c r="G159" i="13"/>
  <c r="H159" i="13"/>
  <c r="I159" i="13"/>
  <c r="J159" i="13"/>
  <c r="K159" i="13"/>
  <c r="B160" i="13"/>
  <c r="C160" i="13"/>
  <c r="D160" i="13"/>
  <c r="E160" i="13"/>
  <c r="G160" i="13"/>
  <c r="H160" i="13"/>
  <c r="I160" i="13"/>
  <c r="J160" i="13"/>
  <c r="K160" i="13"/>
  <c r="B161" i="13"/>
  <c r="C161" i="13"/>
  <c r="D161" i="13"/>
  <c r="E161" i="13"/>
  <c r="G161" i="13"/>
  <c r="H161" i="13"/>
  <c r="I161" i="13"/>
  <c r="J161" i="13"/>
  <c r="K161" i="13"/>
  <c r="B162" i="13"/>
  <c r="C162" i="13"/>
  <c r="D162" i="13"/>
  <c r="E162" i="13"/>
  <c r="G162" i="13"/>
  <c r="H162" i="13"/>
  <c r="I162" i="13"/>
  <c r="J162" i="13"/>
  <c r="K162" i="13"/>
  <c r="B163" i="13"/>
  <c r="C163" i="13"/>
  <c r="D163" i="13"/>
  <c r="E163" i="13"/>
  <c r="G163" i="13"/>
  <c r="H163" i="13"/>
  <c r="I163" i="13"/>
  <c r="J163" i="13"/>
  <c r="K163" i="13"/>
  <c r="B164" i="13"/>
  <c r="C164" i="13"/>
  <c r="D164" i="13"/>
  <c r="E164" i="13"/>
  <c r="G164" i="13"/>
  <c r="H164" i="13"/>
  <c r="I164" i="13"/>
  <c r="J164" i="13"/>
  <c r="K164" i="13"/>
  <c r="B165" i="13"/>
  <c r="C165" i="13"/>
  <c r="D165" i="13"/>
  <c r="E165" i="13"/>
  <c r="G165" i="13"/>
  <c r="H165" i="13"/>
  <c r="I165" i="13"/>
  <c r="J165" i="13"/>
  <c r="K165" i="13"/>
  <c r="B166" i="13"/>
  <c r="C166" i="13"/>
  <c r="D166" i="13"/>
  <c r="E166" i="13"/>
  <c r="G166" i="13"/>
  <c r="H166" i="13"/>
  <c r="I166" i="13"/>
  <c r="J166" i="13"/>
  <c r="K166" i="13"/>
  <c r="B167" i="13"/>
  <c r="C167" i="13"/>
  <c r="D167" i="13"/>
  <c r="E167" i="13"/>
  <c r="G167" i="13"/>
  <c r="H167" i="13"/>
  <c r="I167" i="13"/>
  <c r="J167" i="13"/>
  <c r="K167" i="13"/>
  <c r="B168" i="13"/>
  <c r="C168" i="13"/>
  <c r="D168" i="13"/>
  <c r="E168" i="13"/>
  <c r="G168" i="13"/>
  <c r="H168" i="13"/>
  <c r="I168" i="13"/>
  <c r="J168" i="13"/>
  <c r="K168" i="13"/>
  <c r="B169" i="13"/>
  <c r="C169" i="13"/>
  <c r="D169" i="13"/>
  <c r="E169" i="13"/>
  <c r="G169" i="13"/>
  <c r="H169" i="13"/>
  <c r="I169" i="13"/>
  <c r="J169" i="13"/>
  <c r="K169" i="13"/>
  <c r="B170" i="13"/>
  <c r="C170" i="13"/>
  <c r="D170" i="13"/>
  <c r="E170" i="13"/>
  <c r="G170" i="13"/>
  <c r="H170" i="13"/>
  <c r="I170" i="13"/>
  <c r="J170" i="13"/>
  <c r="K170" i="13"/>
  <c r="B171" i="13"/>
  <c r="C171" i="13"/>
  <c r="D171" i="13"/>
  <c r="E171" i="13"/>
  <c r="G171" i="13"/>
  <c r="H171" i="13"/>
  <c r="I171" i="13"/>
  <c r="J171" i="13"/>
  <c r="K171" i="13"/>
  <c r="B172" i="13"/>
  <c r="C172" i="13"/>
  <c r="D172" i="13"/>
  <c r="E172" i="13"/>
  <c r="G172" i="13"/>
  <c r="H172" i="13"/>
  <c r="I172" i="13"/>
  <c r="J172" i="13"/>
  <c r="K172" i="13"/>
  <c r="B173" i="13"/>
  <c r="C173" i="13"/>
  <c r="D173" i="13"/>
  <c r="E173" i="13"/>
  <c r="G173" i="13"/>
  <c r="H173" i="13"/>
  <c r="I173" i="13"/>
  <c r="J173" i="13"/>
  <c r="K173" i="13"/>
  <c r="B174" i="13"/>
  <c r="C174" i="13"/>
  <c r="D174" i="13"/>
  <c r="E174" i="13"/>
  <c r="G174" i="13"/>
  <c r="H174" i="13"/>
  <c r="I174" i="13"/>
  <c r="J174" i="13"/>
  <c r="K174" i="13"/>
  <c r="B175" i="13"/>
  <c r="C175" i="13"/>
  <c r="D175" i="13"/>
  <c r="E175" i="13"/>
  <c r="G175" i="13"/>
  <c r="H175" i="13"/>
  <c r="I175" i="13"/>
  <c r="J175" i="13"/>
  <c r="K175" i="13"/>
  <c r="B176" i="13"/>
  <c r="C176" i="13"/>
  <c r="D176" i="13"/>
  <c r="E176" i="13"/>
  <c r="G176" i="13"/>
  <c r="H176" i="13"/>
  <c r="I176" i="13"/>
  <c r="J176" i="13"/>
  <c r="K176" i="13"/>
  <c r="B177" i="13"/>
  <c r="C177" i="13"/>
  <c r="D177" i="13"/>
  <c r="E177" i="13"/>
  <c r="G177" i="13"/>
  <c r="H177" i="13"/>
  <c r="I177" i="13"/>
  <c r="J177" i="13"/>
  <c r="K177" i="13"/>
  <c r="B178" i="13"/>
  <c r="C178" i="13"/>
  <c r="D178" i="13"/>
  <c r="E178" i="13"/>
  <c r="G178" i="13"/>
  <c r="H178" i="13"/>
  <c r="I178" i="13"/>
  <c r="J178" i="13"/>
  <c r="K178" i="13"/>
  <c r="B179" i="13"/>
  <c r="C179" i="13"/>
  <c r="D179" i="13"/>
  <c r="E179" i="13"/>
  <c r="G179" i="13"/>
  <c r="H179" i="13"/>
  <c r="I179" i="13"/>
  <c r="J179" i="13"/>
  <c r="K179" i="13"/>
  <c r="B180" i="13"/>
  <c r="C180" i="13"/>
  <c r="D180" i="13"/>
  <c r="E180" i="13"/>
  <c r="G180" i="13"/>
  <c r="H180" i="13"/>
  <c r="I180" i="13"/>
  <c r="J180" i="13"/>
  <c r="K180" i="13"/>
  <c r="B181" i="13"/>
  <c r="C181" i="13"/>
  <c r="D181" i="13"/>
  <c r="E181" i="13"/>
  <c r="G181" i="13"/>
  <c r="H181" i="13"/>
  <c r="I181" i="13"/>
  <c r="J181" i="13"/>
  <c r="K181" i="13"/>
  <c r="B182" i="13"/>
  <c r="C182" i="13"/>
  <c r="D182" i="13"/>
  <c r="E182" i="13"/>
  <c r="G182" i="13"/>
  <c r="H182" i="13"/>
  <c r="I182" i="13"/>
  <c r="J182" i="13"/>
  <c r="K182" i="13"/>
  <c r="B183" i="13"/>
  <c r="C183" i="13"/>
  <c r="D183" i="13"/>
  <c r="E183" i="13"/>
  <c r="G183" i="13"/>
  <c r="H183" i="13"/>
  <c r="I183" i="13"/>
  <c r="J183" i="13"/>
  <c r="K183" i="13"/>
  <c r="B184" i="13"/>
  <c r="C184" i="13"/>
  <c r="D184" i="13"/>
  <c r="E184" i="13"/>
  <c r="G184" i="13"/>
  <c r="H184" i="13"/>
  <c r="I184" i="13"/>
  <c r="J184" i="13"/>
  <c r="K184" i="13"/>
  <c r="B185" i="13"/>
  <c r="C185" i="13"/>
  <c r="D185" i="13"/>
  <c r="E185" i="13"/>
  <c r="G185" i="13"/>
  <c r="H185" i="13"/>
  <c r="I185" i="13"/>
  <c r="J185" i="13"/>
  <c r="K185" i="13"/>
  <c r="B186" i="13"/>
  <c r="C186" i="13"/>
  <c r="D186" i="13"/>
  <c r="E186" i="13"/>
  <c r="G186" i="13"/>
  <c r="H186" i="13"/>
  <c r="I186" i="13"/>
  <c r="J186" i="13"/>
  <c r="K186" i="13"/>
  <c r="B187" i="13"/>
  <c r="C187" i="13"/>
  <c r="D187" i="13"/>
  <c r="E187" i="13"/>
  <c r="G187" i="13"/>
  <c r="H187" i="13"/>
  <c r="I187" i="13"/>
  <c r="J187" i="13"/>
  <c r="K187" i="13"/>
  <c r="B188" i="13"/>
  <c r="C188" i="13"/>
  <c r="D188" i="13"/>
  <c r="E188" i="13"/>
  <c r="G188" i="13"/>
  <c r="H188" i="13"/>
  <c r="I188" i="13"/>
  <c r="J188" i="13"/>
  <c r="K188" i="13"/>
  <c r="B189" i="13"/>
  <c r="C189" i="13"/>
  <c r="D189" i="13"/>
  <c r="E189" i="13"/>
  <c r="G189" i="13"/>
  <c r="H189" i="13"/>
  <c r="I189" i="13"/>
  <c r="J189" i="13"/>
  <c r="K189" i="13"/>
  <c r="B190" i="13"/>
  <c r="C190" i="13"/>
  <c r="D190" i="13"/>
  <c r="E190" i="13"/>
  <c r="G190" i="13"/>
  <c r="H190" i="13"/>
  <c r="I190" i="13"/>
  <c r="J190" i="13"/>
  <c r="K190" i="13"/>
  <c r="B191" i="13"/>
  <c r="C191" i="13"/>
  <c r="D191" i="13"/>
  <c r="E191" i="13"/>
  <c r="G191" i="13"/>
  <c r="H191" i="13"/>
  <c r="I191" i="13"/>
  <c r="J191" i="13"/>
  <c r="K191" i="13"/>
  <c r="B192" i="13"/>
  <c r="C192" i="13"/>
  <c r="D192" i="13"/>
  <c r="E192" i="13"/>
  <c r="G192" i="13"/>
  <c r="H192" i="13"/>
  <c r="I192" i="13"/>
  <c r="J192" i="13"/>
  <c r="K192" i="13"/>
  <c r="B193" i="13"/>
  <c r="C193" i="13"/>
  <c r="D193" i="13"/>
  <c r="E193" i="13"/>
  <c r="G193" i="13"/>
  <c r="H193" i="13"/>
  <c r="I193" i="13"/>
  <c r="J193" i="13"/>
  <c r="K193" i="13"/>
  <c r="B194" i="13"/>
  <c r="C194" i="13"/>
  <c r="D194" i="13"/>
  <c r="E194" i="13"/>
  <c r="G194" i="13"/>
  <c r="H194" i="13"/>
  <c r="I194" i="13"/>
  <c r="J194" i="13"/>
  <c r="K194" i="13"/>
  <c r="B195" i="13"/>
  <c r="C195" i="13"/>
  <c r="D195" i="13"/>
  <c r="E195" i="13"/>
  <c r="G195" i="13"/>
  <c r="H195" i="13"/>
  <c r="I195" i="13"/>
  <c r="J195" i="13"/>
  <c r="K195" i="13"/>
  <c r="B196" i="13"/>
  <c r="C196" i="13"/>
  <c r="D196" i="13"/>
  <c r="E196" i="13"/>
  <c r="G196" i="13"/>
  <c r="H196" i="13"/>
  <c r="I196" i="13"/>
  <c r="J196" i="13"/>
  <c r="K196" i="13"/>
  <c r="B197" i="13"/>
  <c r="C197" i="13"/>
  <c r="D197" i="13"/>
  <c r="E197" i="13"/>
  <c r="G197" i="13"/>
  <c r="H197" i="13"/>
  <c r="I197" i="13"/>
  <c r="J197" i="13"/>
  <c r="K197" i="13"/>
  <c r="B198" i="13"/>
  <c r="C198" i="13"/>
  <c r="D198" i="13"/>
  <c r="E198" i="13"/>
  <c r="G198" i="13"/>
  <c r="H198" i="13"/>
  <c r="I198" i="13"/>
  <c r="J198" i="13"/>
  <c r="K198" i="13"/>
  <c r="B199" i="13"/>
  <c r="C199" i="13"/>
  <c r="D199" i="13"/>
  <c r="E199" i="13"/>
  <c r="G199" i="13"/>
  <c r="H199" i="13"/>
  <c r="I199" i="13"/>
  <c r="J199" i="13"/>
  <c r="K199" i="13"/>
  <c r="B200" i="13"/>
  <c r="C200" i="13"/>
  <c r="D200" i="13"/>
  <c r="E200" i="13"/>
  <c r="G200" i="13"/>
  <c r="H200" i="13"/>
  <c r="I200" i="13"/>
  <c r="J200" i="13"/>
  <c r="K200" i="13"/>
  <c r="B201" i="13"/>
  <c r="C201" i="13"/>
  <c r="D201" i="13"/>
  <c r="E201" i="13"/>
  <c r="G201" i="13"/>
  <c r="H201" i="13"/>
  <c r="I201" i="13"/>
  <c r="J201" i="13"/>
  <c r="K201" i="13"/>
  <c r="B202" i="13"/>
  <c r="C202" i="13"/>
  <c r="D202" i="13"/>
  <c r="E202" i="13"/>
  <c r="G202" i="13"/>
  <c r="H202" i="13"/>
  <c r="I202" i="13"/>
  <c r="J202" i="13"/>
  <c r="K202" i="13"/>
  <c r="B203" i="13"/>
  <c r="C203" i="13"/>
  <c r="D203" i="13"/>
  <c r="E203" i="13"/>
  <c r="G203" i="13"/>
  <c r="H203" i="13"/>
  <c r="I203" i="13"/>
  <c r="J203" i="13"/>
  <c r="K203" i="13"/>
  <c r="B204" i="13"/>
  <c r="C204" i="13"/>
  <c r="D204" i="13"/>
  <c r="E204" i="13"/>
  <c r="G204" i="13"/>
  <c r="H204" i="13"/>
  <c r="I204" i="13"/>
  <c r="J204" i="13"/>
  <c r="K204" i="13"/>
  <c r="B205" i="13"/>
  <c r="C205" i="13"/>
  <c r="D205" i="13"/>
  <c r="E205" i="13"/>
  <c r="G205" i="13"/>
  <c r="H205" i="13"/>
  <c r="I205" i="13"/>
  <c r="J205" i="13"/>
  <c r="K205" i="13"/>
  <c r="B206" i="13"/>
  <c r="C206" i="13"/>
  <c r="D206" i="13"/>
  <c r="E206" i="13"/>
  <c r="G206" i="13"/>
  <c r="H206" i="13"/>
  <c r="I206" i="13"/>
  <c r="J206" i="13"/>
  <c r="K206" i="13"/>
  <c r="B207" i="13"/>
  <c r="C207" i="13"/>
  <c r="D207" i="13"/>
  <c r="E207" i="13"/>
  <c r="G207" i="13"/>
  <c r="H207" i="13"/>
  <c r="I207" i="13"/>
  <c r="J207" i="13"/>
  <c r="K207" i="13"/>
  <c r="B208" i="13"/>
  <c r="C208" i="13"/>
  <c r="D208" i="13"/>
  <c r="E208" i="13"/>
  <c r="G208" i="13"/>
  <c r="H208" i="13"/>
  <c r="I208" i="13"/>
  <c r="J208" i="13"/>
  <c r="K208" i="13"/>
  <c r="B209" i="13"/>
  <c r="C209" i="13"/>
  <c r="D209" i="13"/>
  <c r="E209" i="13"/>
  <c r="G209" i="13"/>
  <c r="H209" i="13"/>
  <c r="I209" i="13"/>
  <c r="J209" i="13"/>
  <c r="K209" i="13"/>
  <c r="B210" i="13"/>
  <c r="C210" i="13"/>
  <c r="D210" i="13"/>
  <c r="E210" i="13"/>
  <c r="G210" i="13"/>
  <c r="H210" i="13"/>
  <c r="I210" i="13"/>
  <c r="J210" i="13"/>
  <c r="K210" i="13"/>
  <c r="B211" i="13"/>
  <c r="C211" i="13"/>
  <c r="D211" i="13"/>
  <c r="E211" i="13"/>
  <c r="G211" i="13"/>
  <c r="H211" i="13"/>
  <c r="I211" i="13"/>
  <c r="J211" i="13"/>
  <c r="K211" i="13"/>
  <c r="B212" i="13"/>
  <c r="C212" i="13"/>
  <c r="D212" i="13"/>
  <c r="E212" i="13"/>
  <c r="G212" i="13"/>
  <c r="H212" i="13"/>
  <c r="I212" i="13"/>
  <c r="J212" i="13"/>
  <c r="K212" i="13"/>
  <c r="B213" i="13"/>
  <c r="C213" i="13"/>
  <c r="D213" i="13"/>
  <c r="E213" i="13"/>
  <c r="G213" i="13"/>
  <c r="H213" i="13"/>
  <c r="I213" i="13"/>
  <c r="J213" i="13"/>
  <c r="K213" i="13"/>
  <c r="B214" i="13"/>
  <c r="C214" i="13"/>
  <c r="D214" i="13"/>
  <c r="E214" i="13"/>
  <c r="G214" i="13"/>
  <c r="H214" i="13"/>
  <c r="I214" i="13"/>
  <c r="J214" i="13"/>
  <c r="K214" i="13"/>
  <c r="B215" i="13"/>
  <c r="C215" i="13"/>
  <c r="D215" i="13"/>
  <c r="E215" i="13"/>
  <c r="G215" i="13"/>
  <c r="H215" i="13"/>
  <c r="I215" i="13"/>
  <c r="J215" i="13"/>
  <c r="K215" i="13"/>
  <c r="B216" i="13"/>
  <c r="C216" i="13"/>
  <c r="D216" i="13"/>
  <c r="E216" i="13"/>
  <c r="G216" i="13"/>
  <c r="H216" i="13"/>
  <c r="I216" i="13"/>
  <c r="J216" i="13"/>
  <c r="K216" i="13"/>
  <c r="B217" i="13"/>
  <c r="C217" i="13"/>
  <c r="D217" i="13"/>
  <c r="E217" i="13"/>
  <c r="G217" i="13"/>
  <c r="H217" i="13"/>
  <c r="I217" i="13"/>
  <c r="J217" i="13"/>
  <c r="K217" i="13"/>
  <c r="B218" i="13"/>
  <c r="C218" i="13"/>
  <c r="D218" i="13"/>
  <c r="E218" i="13"/>
  <c r="G218" i="13"/>
  <c r="H218" i="13"/>
  <c r="I218" i="13"/>
  <c r="J218" i="13"/>
  <c r="K218" i="13"/>
  <c r="B219" i="13"/>
  <c r="C219" i="13"/>
  <c r="D219" i="13"/>
  <c r="E219" i="13"/>
  <c r="G219" i="13"/>
  <c r="H219" i="13"/>
  <c r="I219" i="13"/>
  <c r="J219" i="13"/>
  <c r="K219" i="13"/>
  <c r="B220" i="13"/>
  <c r="C220" i="13"/>
  <c r="D220" i="13"/>
  <c r="E220" i="13"/>
  <c r="G220" i="13"/>
  <c r="H220" i="13"/>
  <c r="I220" i="13"/>
  <c r="J220" i="13"/>
  <c r="K220" i="13"/>
  <c r="B221" i="13"/>
  <c r="C221" i="13"/>
  <c r="D221" i="13"/>
  <c r="E221" i="13"/>
  <c r="G221" i="13"/>
  <c r="H221" i="13"/>
  <c r="I221" i="13"/>
  <c r="J221" i="13"/>
  <c r="K221" i="13"/>
  <c r="B222" i="13"/>
  <c r="C222" i="13"/>
  <c r="D222" i="13"/>
  <c r="E222" i="13"/>
  <c r="G222" i="13"/>
  <c r="H222" i="13"/>
  <c r="I222" i="13"/>
  <c r="J222" i="13"/>
  <c r="K222" i="13"/>
  <c r="B223" i="13"/>
  <c r="C223" i="13"/>
  <c r="D223" i="13"/>
  <c r="E223" i="13"/>
  <c r="G223" i="13"/>
  <c r="H223" i="13"/>
  <c r="I223" i="13"/>
  <c r="J223" i="13"/>
  <c r="K223" i="13"/>
  <c r="B224" i="13"/>
  <c r="C224" i="13"/>
  <c r="D224" i="13"/>
  <c r="E224" i="13"/>
  <c r="G224" i="13"/>
  <c r="H224" i="13"/>
  <c r="I224" i="13"/>
  <c r="J224" i="13"/>
  <c r="K224" i="13"/>
  <c r="B225" i="13"/>
  <c r="C225" i="13"/>
  <c r="D225" i="13"/>
  <c r="E225" i="13"/>
  <c r="G225" i="13"/>
  <c r="H225" i="13"/>
  <c r="I225" i="13"/>
  <c r="J225" i="13"/>
  <c r="K225" i="13"/>
  <c r="B226" i="13"/>
  <c r="C226" i="13"/>
  <c r="D226" i="13"/>
  <c r="E226" i="13"/>
  <c r="G226" i="13"/>
  <c r="H226" i="13"/>
  <c r="I226" i="13"/>
  <c r="J226" i="13"/>
  <c r="K226" i="13"/>
  <c r="B227" i="13"/>
  <c r="C227" i="13"/>
  <c r="D227" i="13"/>
  <c r="E227" i="13"/>
  <c r="G227" i="13"/>
  <c r="H227" i="13"/>
  <c r="I227" i="13"/>
  <c r="J227" i="13"/>
  <c r="K227" i="13"/>
  <c r="B228" i="13"/>
  <c r="C228" i="13"/>
  <c r="D228" i="13"/>
  <c r="E228" i="13"/>
  <c r="G228" i="13"/>
  <c r="H228" i="13"/>
  <c r="I228" i="13"/>
  <c r="J228" i="13"/>
  <c r="K228" i="13"/>
  <c r="B229" i="13"/>
  <c r="C229" i="13"/>
  <c r="D229" i="13"/>
  <c r="E229" i="13"/>
  <c r="G229" i="13"/>
  <c r="H229" i="13"/>
  <c r="I229" i="13"/>
  <c r="J229" i="13"/>
  <c r="K229" i="13"/>
  <c r="B230" i="13"/>
  <c r="C230" i="13"/>
  <c r="D230" i="13"/>
  <c r="E230" i="13"/>
  <c r="G230" i="13"/>
  <c r="H230" i="13"/>
  <c r="I230" i="13"/>
  <c r="J230" i="13"/>
  <c r="K230" i="13"/>
  <c r="B231" i="13"/>
  <c r="C231" i="13"/>
  <c r="D231" i="13"/>
  <c r="E231" i="13"/>
  <c r="G231" i="13"/>
  <c r="H231" i="13"/>
  <c r="I231" i="13"/>
  <c r="J231" i="13"/>
  <c r="K231" i="13"/>
  <c r="B232" i="13"/>
  <c r="C232" i="13"/>
  <c r="D232" i="13"/>
  <c r="E232" i="13"/>
  <c r="G232" i="13"/>
  <c r="H232" i="13"/>
  <c r="I232" i="13"/>
  <c r="J232" i="13"/>
  <c r="K232" i="13"/>
  <c r="B233" i="13"/>
  <c r="C233" i="13"/>
  <c r="D233" i="13"/>
  <c r="E233" i="13"/>
  <c r="G233" i="13"/>
  <c r="H233" i="13"/>
  <c r="I233" i="13"/>
  <c r="J233" i="13"/>
  <c r="K233" i="13"/>
  <c r="B234" i="13"/>
  <c r="C234" i="13"/>
  <c r="D234" i="13"/>
  <c r="E234" i="13"/>
  <c r="G234" i="13"/>
  <c r="H234" i="13"/>
  <c r="I234" i="13"/>
  <c r="J234" i="13"/>
  <c r="K234" i="13"/>
  <c r="B235" i="13"/>
  <c r="C235" i="13"/>
  <c r="D235" i="13"/>
  <c r="E235" i="13"/>
  <c r="G235" i="13"/>
  <c r="H235" i="13"/>
  <c r="I235" i="13"/>
  <c r="J235" i="13"/>
  <c r="K235" i="13"/>
  <c r="B236" i="13"/>
  <c r="C236" i="13"/>
  <c r="D236" i="13"/>
  <c r="E236" i="13"/>
  <c r="G236" i="13"/>
  <c r="H236" i="13"/>
  <c r="I236" i="13"/>
  <c r="J236" i="13"/>
  <c r="K236" i="13"/>
  <c r="B237" i="13"/>
  <c r="C237" i="13"/>
  <c r="D237" i="13"/>
  <c r="E237" i="13"/>
  <c r="G237" i="13"/>
  <c r="H237" i="13"/>
  <c r="I237" i="13"/>
  <c r="J237" i="13"/>
  <c r="K237" i="13"/>
  <c r="B238" i="13"/>
  <c r="C238" i="13"/>
  <c r="D238" i="13"/>
  <c r="E238" i="13"/>
  <c r="G238" i="13"/>
  <c r="H238" i="13"/>
  <c r="I238" i="13"/>
  <c r="J238" i="13"/>
  <c r="K238" i="13"/>
  <c r="B239" i="13"/>
  <c r="C239" i="13"/>
  <c r="D239" i="13"/>
  <c r="E239" i="13"/>
  <c r="G239" i="13"/>
  <c r="H239" i="13"/>
  <c r="I239" i="13"/>
  <c r="J239" i="13"/>
  <c r="K239" i="13"/>
  <c r="B240" i="13"/>
  <c r="C240" i="13"/>
  <c r="D240" i="13"/>
  <c r="E240" i="13"/>
  <c r="G240" i="13"/>
  <c r="H240" i="13"/>
  <c r="I240" i="13"/>
  <c r="J240" i="13"/>
  <c r="K240" i="13"/>
  <c r="B241" i="13"/>
  <c r="C241" i="13"/>
  <c r="D241" i="13"/>
  <c r="E241" i="13"/>
  <c r="G241" i="13"/>
  <c r="H241" i="13"/>
  <c r="I241" i="13"/>
  <c r="J241" i="13"/>
  <c r="K241" i="13"/>
  <c r="B242" i="13"/>
  <c r="C242" i="13"/>
  <c r="D242" i="13"/>
  <c r="E242" i="13"/>
  <c r="G242" i="13"/>
  <c r="H242" i="13"/>
  <c r="I242" i="13"/>
  <c r="J242" i="13"/>
  <c r="K242" i="13"/>
  <c r="B243" i="13"/>
  <c r="C243" i="13"/>
  <c r="D243" i="13"/>
  <c r="E243" i="13"/>
  <c r="G243" i="13"/>
  <c r="H243" i="13"/>
  <c r="I243" i="13"/>
  <c r="J243" i="13"/>
  <c r="K243" i="13"/>
  <c r="B244" i="13"/>
  <c r="C244" i="13"/>
  <c r="D244" i="13"/>
  <c r="E244" i="13"/>
  <c r="G244" i="13"/>
  <c r="H244" i="13"/>
  <c r="I244" i="13"/>
  <c r="J244" i="13"/>
  <c r="K244" i="13"/>
  <c r="B245" i="13"/>
  <c r="C245" i="13"/>
  <c r="D245" i="13"/>
  <c r="E245" i="13"/>
  <c r="G245" i="13"/>
  <c r="H245" i="13"/>
  <c r="I245" i="13"/>
  <c r="J245" i="13"/>
  <c r="K245" i="13"/>
  <c r="B246" i="13"/>
  <c r="C246" i="13"/>
  <c r="D246" i="13"/>
  <c r="E246" i="13"/>
  <c r="G246" i="13"/>
  <c r="H246" i="13"/>
  <c r="I246" i="13"/>
  <c r="J246" i="13"/>
  <c r="K246" i="13"/>
  <c r="B247" i="13"/>
  <c r="C247" i="13"/>
  <c r="D247" i="13"/>
  <c r="E247" i="13"/>
  <c r="G247" i="13"/>
  <c r="H247" i="13"/>
  <c r="I247" i="13"/>
  <c r="J247" i="13"/>
  <c r="K247" i="13"/>
  <c r="B248" i="13"/>
  <c r="C248" i="13"/>
  <c r="D248" i="13"/>
  <c r="E248" i="13"/>
  <c r="G248" i="13"/>
  <c r="H248" i="13"/>
  <c r="I248" i="13"/>
  <c r="J248" i="13"/>
  <c r="K248" i="13"/>
  <c r="B249" i="13"/>
  <c r="C249" i="13"/>
  <c r="D249" i="13"/>
  <c r="E249" i="13"/>
  <c r="G249" i="13"/>
  <c r="H249" i="13"/>
  <c r="I249" i="13"/>
  <c r="J249" i="13"/>
  <c r="K249" i="13"/>
  <c r="B250" i="13"/>
  <c r="C250" i="13"/>
  <c r="D250" i="13"/>
  <c r="E250" i="13"/>
  <c r="G250" i="13"/>
  <c r="H250" i="13"/>
  <c r="I250" i="13"/>
  <c r="J250" i="13"/>
  <c r="K250" i="13"/>
  <c r="B251" i="13"/>
  <c r="C251" i="13"/>
  <c r="D251" i="13"/>
  <c r="E251" i="13"/>
  <c r="G251" i="13"/>
  <c r="H251" i="13"/>
  <c r="I251" i="13"/>
  <c r="J251" i="13"/>
  <c r="K251" i="13"/>
  <c r="B252" i="13"/>
  <c r="C252" i="13"/>
  <c r="D252" i="13"/>
  <c r="E252" i="13"/>
  <c r="G252" i="13"/>
  <c r="H252" i="13"/>
  <c r="I252" i="13"/>
  <c r="J252" i="13"/>
  <c r="K252" i="13"/>
  <c r="B253" i="13"/>
  <c r="C253" i="13"/>
  <c r="D253" i="13"/>
  <c r="E253" i="13"/>
  <c r="G253" i="13"/>
  <c r="H253" i="13"/>
  <c r="I253" i="13"/>
  <c r="J253" i="13"/>
  <c r="K253" i="13"/>
  <c r="B254" i="13"/>
  <c r="C254" i="13"/>
  <c r="D254" i="13"/>
  <c r="E254" i="13"/>
  <c r="G254" i="13"/>
  <c r="H254" i="13"/>
  <c r="I254" i="13"/>
  <c r="J254" i="13"/>
  <c r="K254" i="13"/>
  <c r="B255" i="13"/>
  <c r="C255" i="13"/>
  <c r="D255" i="13"/>
  <c r="E255" i="13"/>
  <c r="G255" i="13"/>
  <c r="H255" i="13"/>
  <c r="I255" i="13"/>
  <c r="J255" i="13"/>
  <c r="K255" i="13"/>
  <c r="B256" i="13"/>
  <c r="C256" i="13"/>
  <c r="D256" i="13"/>
  <c r="E256" i="13"/>
  <c r="G256" i="13"/>
  <c r="H256" i="13"/>
  <c r="I256" i="13"/>
  <c r="J256" i="13"/>
  <c r="K256" i="13"/>
  <c r="B257" i="13"/>
  <c r="C257" i="13"/>
  <c r="D257" i="13"/>
  <c r="E257" i="13"/>
  <c r="G257" i="13"/>
  <c r="H257" i="13"/>
  <c r="I257" i="13"/>
  <c r="J257" i="13"/>
  <c r="K257" i="13"/>
  <c r="B258" i="13"/>
  <c r="C258" i="13"/>
  <c r="D258" i="13"/>
  <c r="E258" i="13"/>
  <c r="G258" i="13"/>
  <c r="H258" i="13"/>
  <c r="I258" i="13"/>
  <c r="J258" i="13"/>
  <c r="K258" i="13"/>
  <c r="B259" i="13"/>
  <c r="C259" i="13"/>
  <c r="D259" i="13"/>
  <c r="E259" i="13"/>
  <c r="G259" i="13"/>
  <c r="H259" i="13"/>
  <c r="I259" i="13"/>
  <c r="J259" i="13"/>
  <c r="K259" i="13"/>
  <c r="B260" i="13"/>
  <c r="C260" i="13"/>
  <c r="D260" i="13"/>
  <c r="E260" i="13"/>
  <c r="G260" i="13"/>
  <c r="H260" i="13"/>
  <c r="I260" i="13"/>
  <c r="J260" i="13"/>
  <c r="K260" i="13"/>
  <c r="B261" i="13"/>
  <c r="C261" i="13"/>
  <c r="D261" i="13"/>
  <c r="E261" i="13"/>
  <c r="G261" i="13"/>
  <c r="H261" i="13"/>
  <c r="I261" i="13"/>
  <c r="J261" i="13"/>
  <c r="K261" i="13"/>
  <c r="B262" i="13"/>
  <c r="C262" i="13"/>
  <c r="D262" i="13"/>
  <c r="E262" i="13"/>
  <c r="G262" i="13"/>
  <c r="H262" i="13"/>
  <c r="I262" i="13"/>
  <c r="J262" i="13"/>
  <c r="K262" i="13"/>
  <c r="B263" i="13"/>
  <c r="C263" i="13"/>
  <c r="D263" i="13"/>
  <c r="E263" i="13"/>
  <c r="G263" i="13"/>
  <c r="H263" i="13"/>
  <c r="I263" i="13"/>
  <c r="J263" i="13"/>
  <c r="K263" i="13"/>
  <c r="B264" i="13"/>
  <c r="C264" i="13"/>
  <c r="D264" i="13"/>
  <c r="E264" i="13"/>
  <c r="G264" i="13"/>
  <c r="H264" i="13"/>
  <c r="I264" i="13"/>
  <c r="J264" i="13"/>
  <c r="K264" i="13"/>
  <c r="B265" i="13"/>
  <c r="C265" i="13"/>
  <c r="D265" i="13"/>
  <c r="E265" i="13"/>
  <c r="G265" i="13"/>
  <c r="H265" i="13"/>
  <c r="I265" i="13"/>
  <c r="J265" i="13"/>
  <c r="K265" i="13"/>
  <c r="B266" i="13"/>
  <c r="C266" i="13"/>
  <c r="D266" i="13"/>
  <c r="E266" i="13"/>
  <c r="G266" i="13"/>
  <c r="H266" i="13"/>
  <c r="I266" i="13"/>
  <c r="J266" i="13"/>
  <c r="K266" i="13"/>
  <c r="B267" i="13"/>
  <c r="C267" i="13"/>
  <c r="D267" i="13"/>
  <c r="E267" i="13"/>
  <c r="G267" i="13"/>
  <c r="H267" i="13"/>
  <c r="I267" i="13"/>
  <c r="J267" i="13"/>
  <c r="K267" i="13"/>
  <c r="B268" i="13"/>
  <c r="C268" i="13"/>
  <c r="D268" i="13"/>
  <c r="E268" i="13"/>
  <c r="G268" i="13"/>
  <c r="H268" i="13"/>
  <c r="I268" i="13"/>
  <c r="J268" i="13"/>
  <c r="K268" i="13"/>
  <c r="B269" i="13"/>
  <c r="C269" i="13"/>
  <c r="D269" i="13"/>
  <c r="E269" i="13"/>
  <c r="G269" i="13"/>
  <c r="H269" i="13"/>
  <c r="I269" i="13"/>
  <c r="J269" i="13"/>
  <c r="K269" i="13"/>
  <c r="B270" i="13"/>
  <c r="C270" i="13"/>
  <c r="D270" i="13"/>
  <c r="E270" i="13"/>
  <c r="G270" i="13"/>
  <c r="H270" i="13"/>
  <c r="I270" i="13"/>
  <c r="J270" i="13"/>
  <c r="K270" i="13"/>
  <c r="B271" i="13"/>
  <c r="C271" i="13"/>
  <c r="D271" i="13"/>
  <c r="E271" i="13"/>
  <c r="G271" i="13"/>
  <c r="H271" i="13"/>
  <c r="I271" i="13"/>
  <c r="J271" i="13"/>
  <c r="K271" i="13"/>
  <c r="B272" i="13"/>
  <c r="C272" i="13"/>
  <c r="D272" i="13"/>
  <c r="E272" i="13"/>
  <c r="G272" i="13"/>
  <c r="H272" i="13"/>
  <c r="I272" i="13"/>
  <c r="J272" i="13"/>
  <c r="K272" i="13"/>
  <c r="B273" i="13"/>
  <c r="C273" i="13"/>
  <c r="D273" i="13"/>
  <c r="E273" i="13"/>
  <c r="G273" i="13"/>
  <c r="H273" i="13"/>
  <c r="I273" i="13"/>
  <c r="J273" i="13"/>
  <c r="K273" i="13"/>
  <c r="B274" i="13"/>
  <c r="C274" i="13"/>
  <c r="D274" i="13"/>
  <c r="E274" i="13"/>
  <c r="G274" i="13"/>
  <c r="H274" i="13"/>
  <c r="I274" i="13"/>
  <c r="J274" i="13"/>
  <c r="K274" i="13"/>
  <c r="B275" i="13"/>
  <c r="C275" i="13"/>
  <c r="D275" i="13"/>
  <c r="E275" i="13"/>
  <c r="G275" i="13"/>
  <c r="H275" i="13"/>
  <c r="I275" i="13"/>
  <c r="J275" i="13"/>
  <c r="K275" i="13"/>
  <c r="B276" i="13"/>
  <c r="C276" i="13"/>
  <c r="D276" i="13"/>
  <c r="E276" i="13"/>
  <c r="G276" i="13"/>
  <c r="H276" i="13"/>
  <c r="I276" i="13"/>
  <c r="J276" i="13"/>
  <c r="K276" i="13"/>
  <c r="B277" i="13"/>
  <c r="C277" i="13"/>
  <c r="D277" i="13"/>
  <c r="E277" i="13"/>
  <c r="G277" i="13"/>
  <c r="H277" i="13"/>
  <c r="I277" i="13"/>
  <c r="J277" i="13"/>
  <c r="K277" i="13"/>
  <c r="B278" i="13"/>
  <c r="C278" i="13"/>
  <c r="D278" i="13"/>
  <c r="E278" i="13"/>
  <c r="G278" i="13"/>
  <c r="H278" i="13"/>
  <c r="I278" i="13"/>
  <c r="J278" i="13"/>
  <c r="K278" i="13"/>
  <c r="B279" i="13"/>
  <c r="C279" i="13"/>
  <c r="D279" i="13"/>
  <c r="E279" i="13"/>
  <c r="G279" i="13"/>
  <c r="H279" i="13"/>
  <c r="I279" i="13"/>
  <c r="J279" i="13"/>
  <c r="K279" i="13"/>
  <c r="B280" i="13"/>
  <c r="C280" i="13"/>
  <c r="D280" i="13"/>
  <c r="E280" i="13"/>
  <c r="G280" i="13"/>
  <c r="H280" i="13"/>
  <c r="I280" i="13"/>
  <c r="J280" i="13"/>
  <c r="K280" i="13"/>
  <c r="B281" i="13"/>
  <c r="C281" i="13"/>
  <c r="D281" i="13"/>
  <c r="E281" i="13"/>
  <c r="G281" i="13"/>
  <c r="H281" i="13"/>
  <c r="I281" i="13"/>
  <c r="J281" i="13"/>
  <c r="K281" i="13"/>
  <c r="B282" i="13"/>
  <c r="C282" i="13"/>
  <c r="D282" i="13"/>
  <c r="E282" i="13"/>
  <c r="G282" i="13"/>
  <c r="H282" i="13"/>
  <c r="I282" i="13"/>
  <c r="J282" i="13"/>
  <c r="K282" i="13"/>
  <c r="B283" i="13"/>
  <c r="C283" i="13"/>
  <c r="D283" i="13"/>
  <c r="E283" i="13"/>
  <c r="G283" i="13"/>
  <c r="H283" i="13"/>
  <c r="I283" i="13"/>
  <c r="J283" i="13"/>
  <c r="K283" i="13"/>
  <c r="B284" i="13"/>
  <c r="C284" i="13"/>
  <c r="D284" i="13"/>
  <c r="E284" i="13"/>
  <c r="G284" i="13"/>
  <c r="H284" i="13"/>
  <c r="I284" i="13"/>
  <c r="J284" i="13"/>
  <c r="K284" i="13"/>
  <c r="B285" i="13"/>
  <c r="C285" i="13"/>
  <c r="D285" i="13"/>
  <c r="E285" i="13"/>
  <c r="G285" i="13"/>
  <c r="H285" i="13"/>
  <c r="I285" i="13"/>
  <c r="J285" i="13"/>
  <c r="K285" i="13"/>
  <c r="B286" i="13"/>
  <c r="C286" i="13"/>
  <c r="D286" i="13"/>
  <c r="E286" i="13"/>
  <c r="G286" i="13"/>
  <c r="H286" i="13"/>
  <c r="I286" i="13"/>
  <c r="J286" i="13"/>
  <c r="K286" i="13"/>
  <c r="B287" i="13"/>
  <c r="C287" i="13"/>
  <c r="D287" i="13"/>
  <c r="E287" i="13"/>
  <c r="G287" i="13"/>
  <c r="H287" i="13"/>
  <c r="I287" i="13"/>
  <c r="J287" i="13"/>
  <c r="K287" i="13"/>
  <c r="B288" i="13"/>
  <c r="C288" i="13"/>
  <c r="D288" i="13"/>
  <c r="E288" i="13"/>
  <c r="G288" i="13"/>
  <c r="H288" i="13"/>
  <c r="I288" i="13"/>
  <c r="J288" i="13"/>
  <c r="K288" i="13"/>
  <c r="B289" i="13"/>
  <c r="C289" i="13"/>
  <c r="D289" i="13"/>
  <c r="E289" i="13"/>
  <c r="G289" i="13"/>
  <c r="H289" i="13"/>
  <c r="I289" i="13"/>
  <c r="J289" i="13"/>
  <c r="K289" i="13"/>
  <c r="B290" i="13"/>
  <c r="C290" i="13"/>
  <c r="D290" i="13"/>
  <c r="E290" i="13"/>
  <c r="G290" i="13"/>
  <c r="H290" i="13"/>
  <c r="I290" i="13"/>
  <c r="J290" i="13"/>
  <c r="K290" i="13"/>
  <c r="B291" i="13"/>
  <c r="C291" i="13"/>
  <c r="D291" i="13"/>
  <c r="E291" i="13"/>
  <c r="G291" i="13"/>
  <c r="H291" i="13"/>
  <c r="I291" i="13"/>
  <c r="J291" i="13"/>
  <c r="K291" i="13"/>
  <c r="B292" i="13"/>
  <c r="C292" i="13"/>
  <c r="D292" i="13"/>
  <c r="E292" i="13"/>
  <c r="G292" i="13"/>
  <c r="H292" i="13"/>
  <c r="I292" i="13"/>
  <c r="J292" i="13"/>
  <c r="K292" i="13"/>
  <c r="B293" i="13"/>
  <c r="C293" i="13"/>
  <c r="D293" i="13"/>
  <c r="E293" i="13"/>
  <c r="G293" i="13"/>
  <c r="H293" i="13"/>
  <c r="I293" i="13"/>
  <c r="J293" i="13"/>
  <c r="K293" i="13"/>
  <c r="B294" i="13"/>
  <c r="C294" i="13"/>
  <c r="D294" i="13"/>
  <c r="E294" i="13"/>
  <c r="G294" i="13"/>
  <c r="H294" i="13"/>
  <c r="I294" i="13"/>
  <c r="J294" i="13"/>
  <c r="K294" i="13"/>
  <c r="B295" i="13"/>
  <c r="C295" i="13"/>
  <c r="D295" i="13"/>
  <c r="E295" i="13"/>
  <c r="G295" i="13"/>
  <c r="H295" i="13"/>
  <c r="I295" i="13"/>
  <c r="J295" i="13"/>
  <c r="K295" i="13"/>
  <c r="B296" i="13"/>
  <c r="C296" i="13"/>
  <c r="D296" i="13"/>
  <c r="E296" i="13"/>
  <c r="G296" i="13"/>
  <c r="H296" i="13"/>
  <c r="I296" i="13"/>
  <c r="J296" i="13"/>
  <c r="K296" i="13"/>
  <c r="B297" i="13"/>
  <c r="C297" i="13"/>
  <c r="D297" i="13"/>
  <c r="E297" i="13"/>
  <c r="G297" i="13"/>
  <c r="H297" i="13"/>
  <c r="I297" i="13"/>
  <c r="J297" i="13"/>
  <c r="K297" i="13"/>
  <c r="B298" i="13"/>
  <c r="C298" i="13"/>
  <c r="D298" i="13"/>
  <c r="E298" i="13"/>
  <c r="G298" i="13"/>
  <c r="H298" i="13"/>
  <c r="I298" i="13"/>
  <c r="J298" i="13"/>
  <c r="K298" i="13"/>
  <c r="B299" i="13"/>
  <c r="C299" i="13"/>
  <c r="D299" i="13"/>
  <c r="E299" i="13"/>
  <c r="G299" i="13"/>
  <c r="H299" i="13"/>
  <c r="I299" i="13"/>
  <c r="J299" i="13"/>
  <c r="K299" i="13"/>
  <c r="B300" i="13"/>
  <c r="C300" i="13"/>
  <c r="D300" i="13"/>
  <c r="E300" i="13"/>
  <c r="G300" i="13"/>
  <c r="H300" i="13"/>
  <c r="I300" i="13"/>
  <c r="J300" i="13"/>
  <c r="K300" i="13"/>
  <c r="B301" i="13"/>
  <c r="C301" i="13"/>
  <c r="D301" i="13"/>
  <c r="E301" i="13"/>
  <c r="G301" i="13"/>
  <c r="H301" i="13"/>
  <c r="I301" i="13"/>
  <c r="J301" i="13"/>
  <c r="K301" i="13"/>
  <c r="B302" i="13"/>
  <c r="C302" i="13"/>
  <c r="D302" i="13"/>
  <c r="E302" i="13"/>
  <c r="G302" i="13"/>
  <c r="H302" i="13"/>
  <c r="I302" i="13"/>
  <c r="J302" i="13"/>
  <c r="K302" i="13"/>
  <c r="B303" i="13"/>
  <c r="C303" i="13"/>
  <c r="D303" i="13"/>
  <c r="E303" i="13"/>
  <c r="G303" i="13"/>
  <c r="H303" i="13"/>
  <c r="I303" i="13"/>
  <c r="J303" i="13"/>
  <c r="K303" i="13"/>
  <c r="B304" i="13"/>
  <c r="C304" i="13"/>
  <c r="D304" i="13"/>
  <c r="E304" i="13"/>
  <c r="G304" i="13"/>
  <c r="H304" i="13"/>
  <c r="I304" i="13"/>
  <c r="J304" i="13"/>
  <c r="K304" i="13"/>
  <c r="B305" i="13"/>
  <c r="C305" i="13"/>
  <c r="D305" i="13"/>
  <c r="E305" i="13"/>
  <c r="G305" i="13"/>
  <c r="H305" i="13"/>
  <c r="I305" i="13"/>
  <c r="J305" i="13"/>
  <c r="K305" i="13"/>
  <c r="B306" i="13"/>
  <c r="C306" i="13"/>
  <c r="D306" i="13"/>
  <c r="E306" i="13"/>
  <c r="G306" i="13"/>
  <c r="H306" i="13"/>
  <c r="I306" i="13"/>
  <c r="J306" i="13"/>
  <c r="K306" i="13"/>
  <c r="B307" i="13"/>
  <c r="C307" i="13"/>
  <c r="D307" i="13"/>
  <c r="E307" i="13"/>
  <c r="G307" i="13"/>
  <c r="H307" i="13"/>
  <c r="I307" i="13"/>
  <c r="J307" i="13"/>
  <c r="K307" i="13"/>
  <c r="B308" i="13"/>
  <c r="C308" i="13"/>
  <c r="D308" i="13"/>
  <c r="E308" i="13"/>
  <c r="G308" i="13"/>
  <c r="H308" i="13"/>
  <c r="I308" i="13"/>
  <c r="J308" i="13"/>
  <c r="K308" i="13"/>
  <c r="B309" i="13"/>
  <c r="C309" i="13"/>
  <c r="D309" i="13"/>
  <c r="E309" i="13"/>
  <c r="G309" i="13"/>
  <c r="H309" i="13"/>
  <c r="I309" i="13"/>
  <c r="J309" i="13"/>
  <c r="K309" i="13"/>
  <c r="B310" i="13"/>
  <c r="C310" i="13"/>
  <c r="D310" i="13"/>
  <c r="E310" i="13"/>
  <c r="G310" i="13"/>
  <c r="H310" i="13"/>
  <c r="I310" i="13"/>
  <c r="J310" i="13"/>
  <c r="K310" i="13"/>
  <c r="B311" i="13"/>
  <c r="C311" i="13"/>
  <c r="D311" i="13"/>
  <c r="E311" i="13"/>
  <c r="G311" i="13"/>
  <c r="H311" i="13"/>
  <c r="I311" i="13"/>
  <c r="J311" i="13"/>
  <c r="K311" i="13"/>
  <c r="B312" i="13"/>
  <c r="C312" i="13"/>
  <c r="D312" i="13"/>
  <c r="E312" i="13"/>
  <c r="G312" i="13"/>
  <c r="H312" i="13"/>
  <c r="I312" i="13"/>
  <c r="J312" i="13"/>
  <c r="K312" i="13"/>
  <c r="B313" i="13"/>
  <c r="C313" i="13"/>
  <c r="D313" i="13"/>
  <c r="E313" i="13"/>
  <c r="G313" i="13"/>
  <c r="H313" i="13"/>
  <c r="I313" i="13"/>
  <c r="J313" i="13"/>
  <c r="K313" i="13"/>
  <c r="B314" i="13"/>
  <c r="C314" i="13"/>
  <c r="D314" i="13"/>
  <c r="E314" i="13"/>
  <c r="G314" i="13"/>
  <c r="H314" i="13"/>
  <c r="I314" i="13"/>
  <c r="J314" i="13"/>
  <c r="K314" i="13"/>
  <c r="B315" i="13"/>
  <c r="C315" i="13"/>
  <c r="D315" i="13"/>
  <c r="E315" i="13"/>
  <c r="G315" i="13"/>
  <c r="H315" i="13"/>
  <c r="I315" i="13"/>
  <c r="J315" i="13"/>
  <c r="K315" i="13"/>
  <c r="B316" i="13"/>
  <c r="C316" i="13"/>
  <c r="D316" i="13"/>
  <c r="E316" i="13"/>
  <c r="G316" i="13"/>
  <c r="H316" i="13"/>
  <c r="I316" i="13"/>
  <c r="J316" i="13"/>
  <c r="K316" i="13"/>
  <c r="B317" i="13"/>
  <c r="C317" i="13"/>
  <c r="D317" i="13"/>
  <c r="E317" i="13"/>
  <c r="G317" i="13"/>
  <c r="H317" i="13"/>
  <c r="I317" i="13"/>
  <c r="J317" i="13"/>
  <c r="K317" i="13"/>
  <c r="B318" i="13"/>
  <c r="C318" i="13"/>
  <c r="D318" i="13"/>
  <c r="E318" i="13"/>
  <c r="G318" i="13"/>
  <c r="H318" i="13"/>
  <c r="I318" i="13"/>
  <c r="J318" i="13"/>
  <c r="K318" i="13"/>
  <c r="B319" i="13"/>
  <c r="C319" i="13"/>
  <c r="D319" i="13"/>
  <c r="E319" i="13"/>
  <c r="G319" i="13"/>
  <c r="H319" i="13"/>
  <c r="I319" i="13"/>
  <c r="J319" i="13"/>
  <c r="K319" i="13"/>
  <c r="B320" i="13"/>
  <c r="C320" i="13"/>
  <c r="D320" i="13"/>
  <c r="E320" i="13"/>
  <c r="G320" i="13"/>
  <c r="H320" i="13"/>
  <c r="I320" i="13"/>
  <c r="J320" i="13"/>
  <c r="K320" i="13"/>
  <c r="B321" i="13"/>
  <c r="C321" i="13"/>
  <c r="D321" i="13"/>
  <c r="E321" i="13"/>
  <c r="G321" i="13"/>
  <c r="H321" i="13"/>
  <c r="I321" i="13"/>
  <c r="J321" i="13"/>
  <c r="K321" i="13"/>
  <c r="B322" i="13"/>
  <c r="C322" i="13"/>
  <c r="D322" i="13"/>
  <c r="E322" i="13"/>
  <c r="G322" i="13"/>
  <c r="H322" i="13"/>
  <c r="I322" i="13"/>
  <c r="J322" i="13"/>
  <c r="K322" i="13"/>
  <c r="B323" i="13"/>
  <c r="C323" i="13"/>
  <c r="D323" i="13"/>
  <c r="E323" i="13"/>
  <c r="G323" i="13"/>
  <c r="H323" i="13"/>
  <c r="I323" i="13"/>
  <c r="J323" i="13"/>
  <c r="K323" i="13"/>
  <c r="B324" i="13"/>
  <c r="C324" i="13"/>
  <c r="D324" i="13"/>
  <c r="E324" i="13"/>
  <c r="G324" i="13"/>
  <c r="H324" i="13"/>
  <c r="I324" i="13"/>
  <c r="J324" i="13"/>
  <c r="K324" i="13"/>
  <c r="B325" i="13"/>
  <c r="C325" i="13"/>
  <c r="D325" i="13"/>
  <c r="E325" i="13"/>
  <c r="G325" i="13"/>
  <c r="H325" i="13"/>
  <c r="I325" i="13"/>
  <c r="J325" i="13"/>
  <c r="K325" i="13"/>
  <c r="B326" i="13"/>
  <c r="C326" i="13"/>
  <c r="D326" i="13"/>
  <c r="E326" i="13"/>
  <c r="G326" i="13"/>
  <c r="H326" i="13"/>
  <c r="I326" i="13"/>
  <c r="J326" i="13"/>
  <c r="K326" i="13"/>
  <c r="B327" i="13"/>
  <c r="C327" i="13"/>
  <c r="D327" i="13"/>
  <c r="E327" i="13"/>
  <c r="G327" i="13"/>
  <c r="H327" i="13"/>
  <c r="I327" i="13"/>
  <c r="J327" i="13"/>
  <c r="K327" i="13"/>
  <c r="B328" i="13"/>
  <c r="C328" i="13"/>
  <c r="D328" i="13"/>
  <c r="E328" i="13"/>
  <c r="G328" i="13"/>
  <c r="H328" i="13"/>
  <c r="I328" i="13"/>
  <c r="J328" i="13"/>
  <c r="K328" i="13"/>
  <c r="B329" i="13"/>
  <c r="C329" i="13"/>
  <c r="D329" i="13"/>
  <c r="E329" i="13"/>
  <c r="G329" i="13"/>
  <c r="H329" i="13"/>
  <c r="I329" i="13"/>
  <c r="J329" i="13"/>
  <c r="K329" i="13"/>
  <c r="B330" i="13"/>
  <c r="C330" i="13"/>
  <c r="D330" i="13"/>
  <c r="E330" i="13"/>
  <c r="G330" i="13"/>
  <c r="H330" i="13"/>
  <c r="I330" i="13"/>
  <c r="J330" i="13"/>
  <c r="K330" i="13"/>
  <c r="B331" i="13"/>
  <c r="C331" i="13"/>
  <c r="D331" i="13"/>
  <c r="E331" i="13"/>
  <c r="G331" i="13"/>
  <c r="H331" i="13"/>
  <c r="I331" i="13"/>
  <c r="J331" i="13"/>
  <c r="K331" i="13"/>
  <c r="B332" i="13"/>
  <c r="C332" i="13"/>
  <c r="D332" i="13"/>
  <c r="E332" i="13"/>
  <c r="G332" i="13"/>
  <c r="H332" i="13"/>
  <c r="I332" i="13"/>
  <c r="J332" i="13"/>
  <c r="K332" i="13"/>
  <c r="B333" i="13"/>
  <c r="C333" i="13"/>
  <c r="D333" i="13"/>
  <c r="E333" i="13"/>
  <c r="G333" i="13"/>
  <c r="H333" i="13"/>
  <c r="I333" i="13"/>
  <c r="J333" i="13"/>
  <c r="K333" i="13"/>
  <c r="B334" i="13"/>
  <c r="C334" i="13"/>
  <c r="D334" i="13"/>
  <c r="E334" i="13"/>
  <c r="G334" i="13"/>
  <c r="H334" i="13"/>
  <c r="I334" i="13"/>
  <c r="J334" i="13"/>
  <c r="K334" i="13"/>
  <c r="B335" i="13"/>
  <c r="C335" i="13"/>
  <c r="D335" i="13"/>
  <c r="E335" i="13"/>
  <c r="G335" i="13"/>
  <c r="H335" i="13"/>
  <c r="I335" i="13"/>
  <c r="J335" i="13"/>
  <c r="K335" i="13"/>
  <c r="B336" i="13"/>
  <c r="C336" i="13"/>
  <c r="D336" i="13"/>
  <c r="E336" i="13"/>
  <c r="G336" i="13"/>
  <c r="H336" i="13"/>
  <c r="I336" i="13"/>
  <c r="J336" i="13"/>
  <c r="K336" i="13"/>
  <c r="B337" i="13"/>
  <c r="C337" i="13"/>
  <c r="D337" i="13"/>
  <c r="E337" i="13"/>
  <c r="G337" i="13"/>
  <c r="H337" i="13"/>
  <c r="I337" i="13"/>
  <c r="J337" i="13"/>
  <c r="K337" i="13"/>
  <c r="B338" i="13"/>
  <c r="C338" i="13"/>
  <c r="D338" i="13"/>
  <c r="E338" i="13"/>
  <c r="G338" i="13"/>
  <c r="H338" i="13"/>
  <c r="I338" i="13"/>
  <c r="J338" i="13"/>
  <c r="K338" i="13"/>
  <c r="B339" i="13"/>
  <c r="C339" i="13"/>
  <c r="D339" i="13"/>
  <c r="E339" i="13"/>
  <c r="G339" i="13"/>
  <c r="H339" i="13"/>
  <c r="I339" i="13"/>
  <c r="J339" i="13"/>
  <c r="K339" i="13"/>
  <c r="B340" i="13"/>
  <c r="C340" i="13"/>
  <c r="D340" i="13"/>
  <c r="E340" i="13"/>
  <c r="G340" i="13"/>
  <c r="H340" i="13"/>
  <c r="I340" i="13"/>
  <c r="J340" i="13"/>
  <c r="K340" i="13"/>
  <c r="B341" i="13"/>
  <c r="C341" i="13"/>
  <c r="D341" i="13"/>
  <c r="E341" i="13"/>
  <c r="G341" i="13"/>
  <c r="H341" i="13"/>
  <c r="I341" i="13"/>
  <c r="J341" i="13"/>
  <c r="K341" i="13"/>
  <c r="B342" i="13"/>
  <c r="C342" i="13"/>
  <c r="D342" i="13"/>
  <c r="E342" i="13"/>
  <c r="G342" i="13"/>
  <c r="H342" i="13"/>
  <c r="I342" i="13"/>
  <c r="J342" i="13"/>
  <c r="K342" i="13"/>
  <c r="B343" i="13"/>
  <c r="C343" i="13"/>
  <c r="D343" i="13"/>
  <c r="E343" i="13"/>
  <c r="G343" i="13"/>
  <c r="H343" i="13"/>
  <c r="I343" i="13"/>
  <c r="J343" i="13"/>
  <c r="K343" i="13"/>
  <c r="B344" i="13"/>
  <c r="C344" i="13"/>
  <c r="D344" i="13"/>
  <c r="E344" i="13"/>
  <c r="G344" i="13"/>
  <c r="H344" i="13"/>
  <c r="I344" i="13"/>
  <c r="J344" i="13"/>
  <c r="K344" i="13"/>
  <c r="B345" i="13"/>
  <c r="C345" i="13"/>
  <c r="D345" i="13"/>
  <c r="E345" i="13"/>
  <c r="G345" i="13"/>
  <c r="H345" i="13"/>
  <c r="I345" i="13"/>
  <c r="J345" i="13"/>
  <c r="K345" i="13"/>
  <c r="B346" i="13"/>
  <c r="C346" i="13"/>
  <c r="D346" i="13"/>
  <c r="E346" i="13"/>
  <c r="G346" i="13"/>
  <c r="H346" i="13"/>
  <c r="I346" i="13"/>
  <c r="J346" i="13"/>
  <c r="K346" i="13"/>
  <c r="B347" i="13"/>
  <c r="C347" i="13"/>
  <c r="D347" i="13"/>
  <c r="E347" i="13"/>
  <c r="G347" i="13"/>
  <c r="H347" i="13"/>
  <c r="I347" i="13"/>
  <c r="J347" i="13"/>
  <c r="K347" i="13"/>
  <c r="B348" i="13"/>
  <c r="C348" i="13"/>
  <c r="D348" i="13"/>
  <c r="E348" i="13"/>
  <c r="G348" i="13"/>
  <c r="H348" i="13"/>
  <c r="I348" i="13"/>
  <c r="J348" i="13"/>
  <c r="K348" i="13"/>
  <c r="B349" i="13"/>
  <c r="C349" i="13"/>
  <c r="D349" i="13"/>
  <c r="E349" i="13"/>
  <c r="G349" i="13"/>
  <c r="H349" i="13"/>
  <c r="I349" i="13"/>
  <c r="J349" i="13"/>
  <c r="K349" i="13"/>
  <c r="B350" i="13"/>
  <c r="C350" i="13"/>
  <c r="D350" i="13"/>
  <c r="E350" i="13"/>
  <c r="G350" i="13"/>
  <c r="H350" i="13"/>
  <c r="I350" i="13"/>
  <c r="J350" i="13"/>
  <c r="K350" i="13"/>
  <c r="B351" i="13"/>
  <c r="C351" i="13"/>
  <c r="D351" i="13"/>
  <c r="E351" i="13"/>
  <c r="G351" i="13"/>
  <c r="H351" i="13"/>
  <c r="I351" i="13"/>
  <c r="J351" i="13"/>
  <c r="K351" i="13"/>
  <c r="B352" i="13"/>
  <c r="C352" i="13"/>
  <c r="D352" i="13"/>
  <c r="E352" i="13"/>
  <c r="G352" i="13"/>
  <c r="H352" i="13"/>
  <c r="I352" i="13"/>
  <c r="J352" i="13"/>
  <c r="K352" i="13"/>
  <c r="B353" i="13"/>
  <c r="C353" i="13"/>
  <c r="D353" i="13"/>
  <c r="E353" i="13"/>
  <c r="G353" i="13"/>
  <c r="H353" i="13"/>
  <c r="I353" i="13"/>
  <c r="J353" i="13"/>
  <c r="K353" i="13"/>
  <c r="B354" i="13"/>
  <c r="C354" i="13"/>
  <c r="D354" i="13"/>
  <c r="E354" i="13"/>
  <c r="G354" i="13"/>
  <c r="H354" i="13"/>
  <c r="I354" i="13"/>
  <c r="J354" i="13"/>
  <c r="K354" i="13"/>
  <c r="B355" i="13"/>
  <c r="C355" i="13"/>
  <c r="D355" i="13"/>
  <c r="E355" i="13"/>
  <c r="G355" i="13"/>
  <c r="H355" i="13"/>
  <c r="I355" i="13"/>
  <c r="J355" i="13"/>
  <c r="K355" i="13"/>
  <c r="B356" i="13"/>
  <c r="C356" i="13"/>
  <c r="D356" i="13"/>
  <c r="E356" i="13"/>
  <c r="G356" i="13"/>
  <c r="H356" i="13"/>
  <c r="I356" i="13"/>
  <c r="J356" i="13"/>
  <c r="K356" i="13"/>
  <c r="B357" i="13"/>
  <c r="C357" i="13"/>
  <c r="D357" i="13"/>
  <c r="E357" i="13"/>
  <c r="G357" i="13"/>
  <c r="H357" i="13"/>
  <c r="I357" i="13"/>
  <c r="J357" i="13"/>
  <c r="K357" i="13"/>
  <c r="B358" i="13"/>
  <c r="C358" i="13"/>
  <c r="D358" i="13"/>
  <c r="E358" i="13"/>
  <c r="G358" i="13"/>
  <c r="H358" i="13"/>
  <c r="I358" i="13"/>
  <c r="J358" i="13"/>
  <c r="K358" i="13"/>
  <c r="B359" i="13"/>
  <c r="C359" i="13"/>
  <c r="D359" i="13"/>
  <c r="E359" i="13"/>
  <c r="G359" i="13"/>
  <c r="H359" i="13"/>
  <c r="I359" i="13"/>
  <c r="J359" i="13"/>
  <c r="K359" i="13"/>
  <c r="B360" i="13"/>
  <c r="C360" i="13"/>
  <c r="D360" i="13"/>
  <c r="E360" i="13"/>
  <c r="G360" i="13"/>
  <c r="H360" i="13"/>
  <c r="I360" i="13"/>
  <c r="J360" i="13"/>
  <c r="K360" i="13"/>
  <c r="B361" i="13"/>
  <c r="C361" i="13"/>
  <c r="D361" i="13"/>
  <c r="E361" i="13"/>
  <c r="G361" i="13"/>
  <c r="H361" i="13"/>
  <c r="I361" i="13"/>
  <c r="J361" i="13"/>
  <c r="K361" i="13"/>
  <c r="B362" i="13"/>
  <c r="C362" i="13"/>
  <c r="D362" i="13"/>
  <c r="E362" i="13"/>
  <c r="G362" i="13"/>
  <c r="H362" i="13"/>
  <c r="I362" i="13"/>
  <c r="J362" i="13"/>
  <c r="K362" i="13"/>
  <c r="B363" i="13"/>
  <c r="C363" i="13"/>
  <c r="D363" i="13"/>
  <c r="E363" i="13"/>
  <c r="G363" i="13"/>
  <c r="H363" i="13"/>
  <c r="I363" i="13"/>
  <c r="J363" i="13"/>
  <c r="K363" i="13"/>
  <c r="B364" i="13"/>
  <c r="C364" i="13"/>
  <c r="D364" i="13"/>
  <c r="E364" i="13"/>
  <c r="G364" i="13"/>
  <c r="H364" i="13"/>
  <c r="I364" i="13"/>
  <c r="J364" i="13"/>
  <c r="K364" i="13"/>
  <c r="B365" i="13"/>
  <c r="C365" i="13"/>
  <c r="D365" i="13"/>
  <c r="E365" i="13"/>
  <c r="G365" i="13"/>
  <c r="H365" i="13"/>
  <c r="I365" i="13"/>
  <c r="J365" i="13"/>
  <c r="K365" i="13"/>
  <c r="B366" i="13"/>
  <c r="C366" i="13"/>
  <c r="D366" i="13"/>
  <c r="E366" i="13"/>
  <c r="G366" i="13"/>
  <c r="H366" i="13"/>
  <c r="I366" i="13"/>
  <c r="J366" i="13"/>
  <c r="K366" i="13"/>
  <c r="B367" i="13"/>
  <c r="C367" i="13"/>
  <c r="D367" i="13"/>
  <c r="E367" i="13"/>
  <c r="G367" i="13"/>
  <c r="H367" i="13"/>
  <c r="I367" i="13"/>
  <c r="J367" i="13"/>
  <c r="K367" i="13"/>
  <c r="B368" i="13"/>
  <c r="C368" i="13"/>
  <c r="D368" i="13"/>
  <c r="E368" i="13"/>
  <c r="G368" i="13"/>
  <c r="H368" i="13"/>
  <c r="I368" i="13"/>
  <c r="J368" i="13"/>
  <c r="K368" i="13"/>
  <c r="B369" i="13"/>
  <c r="C369" i="13"/>
  <c r="D369" i="13"/>
  <c r="E369" i="13"/>
  <c r="G369" i="13"/>
  <c r="H369" i="13"/>
  <c r="I369" i="13"/>
  <c r="J369" i="13"/>
  <c r="K369" i="13"/>
  <c r="B370" i="13"/>
  <c r="C370" i="13"/>
  <c r="D370" i="13"/>
  <c r="E370" i="13"/>
  <c r="G370" i="13"/>
  <c r="H370" i="13"/>
  <c r="I370" i="13"/>
  <c r="J370" i="13"/>
  <c r="K370" i="13"/>
  <c r="B371" i="13"/>
  <c r="C371" i="13"/>
  <c r="D371" i="13"/>
  <c r="E371" i="13"/>
  <c r="G371" i="13"/>
  <c r="H371" i="13"/>
  <c r="I371" i="13"/>
  <c r="J371" i="13"/>
  <c r="K371" i="13"/>
  <c r="B372" i="13"/>
  <c r="C372" i="13"/>
  <c r="D372" i="13"/>
  <c r="E372" i="13"/>
  <c r="G372" i="13"/>
  <c r="H372" i="13"/>
  <c r="I372" i="13"/>
  <c r="J372" i="13"/>
  <c r="K372" i="13"/>
  <c r="B373" i="13"/>
  <c r="C373" i="13"/>
  <c r="D373" i="13"/>
  <c r="E373" i="13"/>
  <c r="G373" i="13"/>
  <c r="H373" i="13"/>
  <c r="I373" i="13"/>
  <c r="J373" i="13"/>
  <c r="K373" i="13"/>
  <c r="B374" i="13"/>
  <c r="C374" i="13"/>
  <c r="D374" i="13"/>
  <c r="E374" i="13"/>
  <c r="G374" i="13"/>
  <c r="H374" i="13"/>
  <c r="I374" i="13"/>
  <c r="J374" i="13"/>
  <c r="K374" i="13"/>
  <c r="B375" i="13"/>
  <c r="C375" i="13"/>
  <c r="D375" i="13"/>
  <c r="E375" i="13"/>
  <c r="G375" i="13"/>
  <c r="H375" i="13"/>
  <c r="I375" i="13"/>
  <c r="J375" i="13"/>
  <c r="K375" i="13"/>
  <c r="B376" i="13"/>
  <c r="C376" i="13"/>
  <c r="D376" i="13"/>
  <c r="E376" i="13"/>
  <c r="G376" i="13"/>
  <c r="H376" i="13"/>
  <c r="I376" i="13"/>
  <c r="J376" i="13"/>
  <c r="K376" i="13"/>
  <c r="B377" i="13"/>
  <c r="C377" i="13"/>
  <c r="D377" i="13"/>
  <c r="E377" i="13"/>
  <c r="G377" i="13"/>
  <c r="H377" i="13"/>
  <c r="I377" i="13"/>
  <c r="J377" i="13"/>
  <c r="K377" i="13"/>
  <c r="B378" i="13"/>
  <c r="C378" i="13"/>
  <c r="D378" i="13"/>
  <c r="E378" i="13"/>
  <c r="G378" i="13"/>
  <c r="H378" i="13"/>
  <c r="I378" i="13"/>
  <c r="J378" i="13"/>
  <c r="K378" i="13"/>
  <c r="B379" i="13"/>
  <c r="C379" i="13"/>
  <c r="D379" i="13"/>
  <c r="E379" i="13"/>
  <c r="G379" i="13"/>
  <c r="H379" i="13"/>
  <c r="I379" i="13"/>
  <c r="J379" i="13"/>
  <c r="K379" i="13"/>
  <c r="B380" i="13"/>
  <c r="C380" i="13"/>
  <c r="D380" i="13"/>
  <c r="E380" i="13"/>
  <c r="G380" i="13"/>
  <c r="H380" i="13"/>
  <c r="I380" i="13"/>
  <c r="J380" i="13"/>
  <c r="K380" i="13"/>
  <c r="B381" i="13"/>
  <c r="C381" i="13"/>
  <c r="D381" i="13"/>
  <c r="E381" i="13"/>
  <c r="G381" i="13"/>
  <c r="H381" i="13"/>
  <c r="I381" i="13"/>
  <c r="J381" i="13"/>
  <c r="K381" i="13"/>
  <c r="B382" i="13"/>
  <c r="C382" i="13"/>
  <c r="D382" i="13"/>
  <c r="E382" i="13"/>
  <c r="G382" i="13"/>
  <c r="H382" i="13"/>
  <c r="I382" i="13"/>
  <c r="J382" i="13"/>
  <c r="K382" i="13"/>
  <c r="B383" i="13"/>
  <c r="C383" i="13"/>
  <c r="D383" i="13"/>
  <c r="E383" i="13"/>
  <c r="G383" i="13"/>
  <c r="H383" i="13"/>
  <c r="I383" i="13"/>
  <c r="J383" i="13"/>
  <c r="K383" i="13"/>
  <c r="B384" i="13"/>
  <c r="C384" i="13"/>
  <c r="D384" i="13"/>
  <c r="E384" i="13"/>
  <c r="G384" i="13"/>
  <c r="H384" i="13"/>
  <c r="I384" i="13"/>
  <c r="J384" i="13"/>
  <c r="K384" i="13"/>
  <c r="B385" i="13"/>
  <c r="C385" i="13"/>
  <c r="D385" i="13"/>
  <c r="E385" i="13"/>
  <c r="G385" i="13"/>
  <c r="H385" i="13"/>
  <c r="I385" i="13"/>
  <c r="J385" i="13"/>
  <c r="K385" i="13"/>
  <c r="B386" i="13"/>
  <c r="C386" i="13"/>
  <c r="D386" i="13"/>
  <c r="E386" i="13"/>
  <c r="G386" i="13"/>
  <c r="H386" i="13"/>
  <c r="I386" i="13"/>
  <c r="J386" i="13"/>
  <c r="K386" i="13"/>
  <c r="B387" i="13"/>
  <c r="C387" i="13"/>
  <c r="D387" i="13"/>
  <c r="E387" i="13"/>
  <c r="G387" i="13"/>
  <c r="H387" i="13"/>
  <c r="I387" i="13"/>
  <c r="J387" i="13"/>
  <c r="K387" i="13"/>
  <c r="B388" i="13"/>
  <c r="C388" i="13"/>
  <c r="D388" i="13"/>
  <c r="E388" i="13"/>
  <c r="G388" i="13"/>
  <c r="H388" i="13"/>
  <c r="I388" i="13"/>
  <c r="J388" i="13"/>
  <c r="K388" i="13"/>
  <c r="B389" i="13"/>
  <c r="C389" i="13"/>
  <c r="D389" i="13"/>
  <c r="E389" i="13"/>
  <c r="G389" i="13"/>
  <c r="H389" i="13"/>
  <c r="I389" i="13"/>
  <c r="J389" i="13"/>
  <c r="K389" i="13"/>
  <c r="B390" i="13"/>
  <c r="C390" i="13"/>
  <c r="D390" i="13"/>
  <c r="E390" i="13"/>
  <c r="G390" i="13"/>
  <c r="H390" i="13"/>
  <c r="I390" i="13"/>
  <c r="J390" i="13"/>
  <c r="K390" i="13"/>
  <c r="B391" i="13"/>
  <c r="C391" i="13"/>
  <c r="D391" i="13"/>
  <c r="E391" i="13"/>
  <c r="G391" i="13"/>
  <c r="H391" i="13"/>
  <c r="I391" i="13"/>
  <c r="J391" i="13"/>
  <c r="K391" i="13"/>
  <c r="B392" i="13"/>
  <c r="C392" i="13"/>
  <c r="D392" i="13"/>
  <c r="E392" i="13"/>
  <c r="G392" i="13"/>
  <c r="H392" i="13"/>
  <c r="I392" i="13"/>
  <c r="J392" i="13"/>
  <c r="K392" i="13"/>
  <c r="B393" i="13"/>
  <c r="C393" i="13"/>
  <c r="D393" i="13"/>
  <c r="E393" i="13"/>
  <c r="G393" i="13"/>
  <c r="H393" i="13"/>
  <c r="I393" i="13"/>
  <c r="J393" i="13"/>
  <c r="K393" i="13"/>
  <c r="B394" i="13"/>
  <c r="C394" i="13"/>
  <c r="D394" i="13"/>
  <c r="E394" i="13"/>
  <c r="G394" i="13"/>
  <c r="H394" i="13"/>
  <c r="I394" i="13"/>
  <c r="J394" i="13"/>
  <c r="K394" i="13"/>
  <c r="B395" i="13"/>
  <c r="C395" i="13"/>
  <c r="D395" i="13"/>
  <c r="E395" i="13"/>
  <c r="G395" i="13"/>
  <c r="H395" i="13"/>
  <c r="I395" i="13"/>
  <c r="J395" i="13"/>
  <c r="K395" i="13"/>
  <c r="B396" i="13"/>
  <c r="C396" i="13"/>
  <c r="D396" i="13"/>
  <c r="E396" i="13"/>
  <c r="G396" i="13"/>
  <c r="H396" i="13"/>
  <c r="I396" i="13"/>
  <c r="J396" i="13"/>
  <c r="K396" i="13"/>
  <c r="B397" i="13"/>
  <c r="C397" i="13"/>
  <c r="D397" i="13"/>
  <c r="E397" i="13"/>
  <c r="G397" i="13"/>
  <c r="H397" i="13"/>
  <c r="I397" i="13"/>
  <c r="J397" i="13"/>
  <c r="K397" i="13"/>
  <c r="B398" i="13"/>
  <c r="C398" i="13"/>
  <c r="D398" i="13"/>
  <c r="E398" i="13"/>
  <c r="G398" i="13"/>
  <c r="H398" i="13"/>
  <c r="I398" i="13"/>
  <c r="J398" i="13"/>
  <c r="K398" i="13"/>
  <c r="B399" i="13"/>
  <c r="C399" i="13"/>
  <c r="D399" i="13"/>
  <c r="E399" i="13"/>
  <c r="G399" i="13"/>
  <c r="H399" i="13"/>
  <c r="I399" i="13"/>
  <c r="J399" i="13"/>
  <c r="K399" i="13"/>
  <c r="B400" i="13"/>
  <c r="C400" i="13"/>
  <c r="D400" i="13"/>
  <c r="E400" i="13"/>
  <c r="G400" i="13"/>
  <c r="H400" i="13"/>
  <c r="I400" i="13"/>
  <c r="J400" i="13"/>
  <c r="K400" i="13"/>
  <c r="B401" i="13"/>
  <c r="C401" i="13"/>
  <c r="D401" i="13"/>
  <c r="E401" i="13"/>
  <c r="G401" i="13"/>
  <c r="H401" i="13"/>
  <c r="I401" i="13"/>
  <c r="J401" i="13"/>
  <c r="K401" i="13"/>
  <c r="B402" i="13"/>
  <c r="C402" i="13"/>
  <c r="D402" i="13"/>
  <c r="E402" i="13"/>
  <c r="G402" i="13"/>
  <c r="H402" i="13"/>
  <c r="I402" i="13"/>
  <c r="J402" i="13"/>
  <c r="K402" i="13"/>
  <c r="B403" i="13"/>
  <c r="C403" i="13"/>
  <c r="D403" i="13"/>
  <c r="E403" i="13"/>
  <c r="G403" i="13"/>
  <c r="H403" i="13"/>
  <c r="I403" i="13"/>
  <c r="J403" i="13"/>
  <c r="K403" i="13"/>
  <c r="B404" i="13"/>
  <c r="C404" i="13"/>
  <c r="D404" i="13"/>
  <c r="E404" i="13"/>
  <c r="G404" i="13"/>
  <c r="H404" i="13"/>
  <c r="I404" i="13"/>
  <c r="J404" i="13"/>
  <c r="K404" i="13"/>
  <c r="B405" i="13"/>
  <c r="C405" i="13"/>
  <c r="D405" i="13"/>
  <c r="E405" i="13"/>
  <c r="G405" i="13"/>
  <c r="H405" i="13"/>
  <c r="I405" i="13"/>
  <c r="J405" i="13"/>
  <c r="K405" i="13"/>
  <c r="B406" i="13"/>
  <c r="C406" i="13"/>
  <c r="D406" i="13"/>
  <c r="E406" i="13"/>
  <c r="G406" i="13"/>
  <c r="H406" i="13"/>
  <c r="I406" i="13"/>
  <c r="J406" i="13"/>
  <c r="K406" i="13"/>
  <c r="B407" i="13"/>
  <c r="C407" i="13"/>
  <c r="D407" i="13"/>
  <c r="E407" i="13"/>
  <c r="G407" i="13"/>
  <c r="H407" i="13"/>
  <c r="I407" i="13"/>
  <c r="J407" i="13"/>
  <c r="K407" i="13"/>
  <c r="B408" i="13"/>
  <c r="C408" i="13"/>
  <c r="D408" i="13"/>
  <c r="E408" i="13"/>
  <c r="G408" i="13"/>
  <c r="H408" i="13"/>
  <c r="I408" i="13"/>
  <c r="J408" i="13"/>
  <c r="K408" i="13"/>
  <c r="B409" i="13"/>
  <c r="C409" i="13"/>
  <c r="D409" i="13"/>
  <c r="E409" i="13"/>
  <c r="G409" i="13"/>
  <c r="H409" i="13"/>
  <c r="I409" i="13"/>
  <c r="J409" i="13"/>
  <c r="K409" i="13"/>
  <c r="B410" i="13"/>
  <c r="C410" i="13"/>
  <c r="D410" i="13"/>
  <c r="E410" i="13"/>
  <c r="G410" i="13"/>
  <c r="H410" i="13"/>
  <c r="I410" i="13"/>
  <c r="J410" i="13"/>
  <c r="K410" i="13"/>
  <c r="B411" i="13"/>
  <c r="C411" i="13"/>
  <c r="D411" i="13"/>
  <c r="E411" i="13"/>
  <c r="G411" i="13"/>
  <c r="H411" i="13"/>
  <c r="I411" i="13"/>
  <c r="J411" i="13"/>
  <c r="K411" i="13"/>
  <c r="B412" i="13"/>
  <c r="C412" i="13"/>
  <c r="D412" i="13"/>
  <c r="E412" i="13"/>
  <c r="G412" i="13"/>
  <c r="H412" i="13"/>
  <c r="I412" i="13"/>
  <c r="J412" i="13"/>
  <c r="K412" i="13"/>
  <c r="B413" i="13"/>
  <c r="C413" i="13"/>
  <c r="D413" i="13"/>
  <c r="E413" i="13"/>
  <c r="G413" i="13"/>
  <c r="H413" i="13"/>
  <c r="I413" i="13"/>
  <c r="J413" i="13"/>
  <c r="K413" i="13"/>
  <c r="B414" i="13"/>
  <c r="C414" i="13"/>
  <c r="D414" i="13"/>
  <c r="E414" i="13"/>
  <c r="G414" i="13"/>
  <c r="H414" i="13"/>
  <c r="I414" i="13"/>
  <c r="J414" i="13"/>
  <c r="K414" i="13"/>
  <c r="B415" i="13"/>
  <c r="C415" i="13"/>
  <c r="D415" i="13"/>
  <c r="E415" i="13"/>
  <c r="G415" i="13"/>
  <c r="H415" i="13"/>
  <c r="I415" i="13"/>
  <c r="J415" i="13"/>
  <c r="K415" i="13"/>
  <c r="B416" i="13"/>
  <c r="C416" i="13"/>
  <c r="D416" i="13"/>
  <c r="E416" i="13"/>
  <c r="G416" i="13"/>
  <c r="H416" i="13"/>
  <c r="I416" i="13"/>
  <c r="J416" i="13"/>
  <c r="K416" i="13"/>
  <c r="B417" i="13"/>
  <c r="C417" i="13"/>
  <c r="D417" i="13"/>
  <c r="E417" i="13"/>
  <c r="G417" i="13"/>
  <c r="H417" i="13"/>
  <c r="I417" i="13"/>
  <c r="J417" i="13"/>
  <c r="K417" i="13"/>
  <c r="B418" i="13"/>
  <c r="C418" i="13"/>
  <c r="D418" i="13"/>
  <c r="E418" i="13"/>
  <c r="G418" i="13"/>
  <c r="H418" i="13"/>
  <c r="I418" i="13"/>
  <c r="J418" i="13"/>
  <c r="K418" i="13"/>
  <c r="B419" i="13"/>
  <c r="C419" i="13"/>
  <c r="D419" i="13"/>
  <c r="E419" i="13"/>
  <c r="G419" i="13"/>
  <c r="H419" i="13"/>
  <c r="I419" i="13"/>
  <c r="J419" i="13"/>
  <c r="K419" i="13"/>
  <c r="B420" i="13"/>
  <c r="C420" i="13"/>
  <c r="D420" i="13"/>
  <c r="E420" i="13"/>
  <c r="G420" i="13"/>
  <c r="H420" i="13"/>
  <c r="I420" i="13"/>
  <c r="J420" i="13"/>
  <c r="K420" i="13"/>
  <c r="B421" i="13"/>
  <c r="C421" i="13"/>
  <c r="D421" i="13"/>
  <c r="E421" i="13"/>
  <c r="G421" i="13"/>
  <c r="H421" i="13"/>
  <c r="I421" i="13"/>
  <c r="J421" i="13"/>
  <c r="K421" i="13"/>
  <c r="B422" i="13"/>
  <c r="C422" i="13"/>
  <c r="D422" i="13"/>
  <c r="E422" i="13"/>
  <c r="G422" i="13"/>
  <c r="H422" i="13"/>
  <c r="I422" i="13"/>
  <c r="J422" i="13"/>
  <c r="K422" i="13"/>
  <c r="B423" i="13"/>
  <c r="C423" i="13"/>
  <c r="D423" i="13"/>
  <c r="E423" i="13"/>
  <c r="G423" i="13"/>
  <c r="H423" i="13"/>
  <c r="I423" i="13"/>
  <c r="J423" i="13"/>
  <c r="K423" i="13"/>
  <c r="B424" i="13"/>
  <c r="C424" i="13"/>
  <c r="D424" i="13"/>
  <c r="E424" i="13"/>
  <c r="G424" i="13"/>
  <c r="H424" i="13"/>
  <c r="I424" i="13"/>
  <c r="J424" i="13"/>
  <c r="K424" i="13"/>
  <c r="B425" i="13"/>
  <c r="C425" i="13"/>
  <c r="D425" i="13"/>
  <c r="E425" i="13"/>
  <c r="G425" i="13"/>
  <c r="H425" i="13"/>
  <c r="I425" i="13"/>
  <c r="J425" i="13"/>
  <c r="K425" i="13"/>
  <c r="B426" i="13"/>
  <c r="C426" i="13"/>
  <c r="D426" i="13"/>
  <c r="E426" i="13"/>
  <c r="G426" i="13"/>
  <c r="H426" i="13"/>
  <c r="I426" i="13"/>
  <c r="J426" i="13"/>
  <c r="K426" i="13"/>
  <c r="B427" i="13"/>
  <c r="C427" i="13"/>
  <c r="D427" i="13"/>
  <c r="E427" i="13"/>
  <c r="G427" i="13"/>
  <c r="H427" i="13"/>
  <c r="I427" i="13"/>
  <c r="J427" i="13"/>
  <c r="K427" i="13"/>
  <c r="B428" i="13"/>
  <c r="C428" i="13"/>
  <c r="D428" i="13"/>
  <c r="E428" i="13"/>
  <c r="G428" i="13"/>
  <c r="H428" i="13"/>
  <c r="I428" i="13"/>
  <c r="J428" i="13"/>
  <c r="K428" i="13"/>
  <c r="B429" i="13"/>
  <c r="C429" i="13"/>
  <c r="D429" i="13"/>
  <c r="E429" i="13"/>
  <c r="G429" i="13"/>
  <c r="H429" i="13"/>
  <c r="I429" i="13"/>
  <c r="J429" i="13"/>
  <c r="K429" i="13"/>
  <c r="B430" i="13"/>
  <c r="C430" i="13"/>
  <c r="D430" i="13"/>
  <c r="E430" i="13"/>
  <c r="G430" i="13"/>
  <c r="H430" i="13"/>
  <c r="I430" i="13"/>
  <c r="J430" i="13"/>
  <c r="K430" i="13"/>
  <c r="B431" i="13"/>
  <c r="C431" i="13"/>
  <c r="D431" i="13"/>
  <c r="E431" i="13"/>
  <c r="G431" i="13"/>
  <c r="H431" i="13"/>
  <c r="I431" i="13"/>
  <c r="J431" i="13"/>
  <c r="K431" i="13"/>
  <c r="B432" i="13"/>
  <c r="C432" i="13"/>
  <c r="D432" i="13"/>
  <c r="E432" i="13"/>
  <c r="G432" i="13"/>
  <c r="H432" i="13"/>
  <c r="I432" i="13"/>
  <c r="J432" i="13"/>
  <c r="K432" i="13"/>
  <c r="B433" i="13"/>
  <c r="C433" i="13"/>
  <c r="D433" i="13"/>
  <c r="E433" i="13"/>
  <c r="G433" i="13"/>
  <c r="H433" i="13"/>
  <c r="I433" i="13"/>
  <c r="J433" i="13"/>
  <c r="K433" i="13"/>
  <c r="B434" i="13"/>
  <c r="C434" i="13"/>
  <c r="D434" i="13"/>
  <c r="E434" i="13"/>
  <c r="G434" i="13"/>
  <c r="H434" i="13"/>
  <c r="I434" i="13"/>
  <c r="J434" i="13"/>
  <c r="K434" i="13"/>
  <c r="B435" i="13"/>
  <c r="C435" i="13"/>
  <c r="D435" i="13"/>
  <c r="E435" i="13"/>
  <c r="G435" i="13"/>
  <c r="H435" i="13"/>
  <c r="I435" i="13"/>
  <c r="J435" i="13"/>
  <c r="K435" i="13"/>
  <c r="B436" i="13"/>
  <c r="C436" i="13"/>
  <c r="D436" i="13"/>
  <c r="E436" i="13"/>
  <c r="G436" i="13"/>
  <c r="H436" i="13"/>
  <c r="I436" i="13"/>
  <c r="J436" i="13"/>
  <c r="K436" i="13"/>
  <c r="B437" i="13"/>
  <c r="C437" i="13"/>
  <c r="D437" i="13"/>
  <c r="E437" i="13"/>
  <c r="G437" i="13"/>
  <c r="H437" i="13"/>
  <c r="I437" i="13"/>
  <c r="J437" i="13"/>
  <c r="K437" i="13"/>
  <c r="B438" i="13"/>
  <c r="C438" i="13"/>
  <c r="D438" i="13"/>
  <c r="E438" i="13"/>
  <c r="G438" i="13"/>
  <c r="H438" i="13"/>
  <c r="I438" i="13"/>
  <c r="J438" i="13"/>
  <c r="K438" i="13"/>
  <c r="B439" i="13"/>
  <c r="C439" i="13"/>
  <c r="D439" i="13"/>
  <c r="E439" i="13"/>
  <c r="G439" i="13"/>
  <c r="H439" i="13"/>
  <c r="I439" i="13"/>
  <c r="J439" i="13"/>
  <c r="K439" i="13"/>
  <c r="B440" i="13"/>
  <c r="C440" i="13"/>
  <c r="D440" i="13"/>
  <c r="E440" i="13"/>
  <c r="G440" i="13"/>
  <c r="H440" i="13"/>
  <c r="I440" i="13"/>
  <c r="J440" i="13"/>
  <c r="K440" i="13"/>
  <c r="B441" i="13"/>
  <c r="C441" i="13"/>
  <c r="D441" i="13"/>
  <c r="E441" i="13"/>
  <c r="G441" i="13"/>
  <c r="H441" i="13"/>
  <c r="I441" i="13"/>
  <c r="J441" i="13"/>
  <c r="K441" i="13"/>
  <c r="B442" i="13"/>
  <c r="C442" i="13"/>
  <c r="D442" i="13"/>
  <c r="E442" i="13"/>
  <c r="G442" i="13"/>
  <c r="H442" i="13"/>
  <c r="I442" i="13"/>
  <c r="J442" i="13"/>
  <c r="K442" i="13"/>
  <c r="B443" i="13"/>
  <c r="C443" i="13"/>
  <c r="D443" i="13"/>
  <c r="E443" i="13"/>
  <c r="G443" i="13"/>
  <c r="H443" i="13"/>
  <c r="I443" i="13"/>
  <c r="J443" i="13"/>
  <c r="K443" i="13"/>
  <c r="B444" i="13"/>
  <c r="C444" i="13"/>
  <c r="D444" i="13"/>
  <c r="E444" i="13"/>
  <c r="G444" i="13"/>
  <c r="H444" i="13"/>
  <c r="I444" i="13"/>
  <c r="J444" i="13"/>
  <c r="K444" i="13"/>
  <c r="B445" i="13"/>
  <c r="C445" i="13"/>
  <c r="D445" i="13"/>
  <c r="E445" i="13"/>
  <c r="G445" i="13"/>
  <c r="H445" i="13"/>
  <c r="I445" i="13"/>
  <c r="J445" i="13"/>
  <c r="K445" i="13"/>
  <c r="B446" i="13"/>
  <c r="C446" i="13"/>
  <c r="D446" i="13"/>
  <c r="E446" i="13"/>
  <c r="G446" i="13"/>
  <c r="H446" i="13"/>
  <c r="I446" i="13"/>
  <c r="J446" i="13"/>
  <c r="K446" i="13"/>
  <c r="B447" i="13"/>
  <c r="C447" i="13"/>
  <c r="D447" i="13"/>
  <c r="E447" i="13"/>
  <c r="G447" i="13"/>
  <c r="H447" i="13"/>
  <c r="I447" i="13"/>
  <c r="J447" i="13"/>
  <c r="K447" i="13"/>
  <c r="B448" i="13"/>
  <c r="C448" i="13"/>
  <c r="D448" i="13"/>
  <c r="E448" i="13"/>
  <c r="G448" i="13"/>
  <c r="H448" i="13"/>
  <c r="I448" i="13"/>
  <c r="J448" i="13"/>
  <c r="K448" i="13"/>
  <c r="B449" i="13"/>
  <c r="C449" i="13"/>
  <c r="D449" i="13"/>
  <c r="E449" i="13"/>
  <c r="G449" i="13"/>
  <c r="H449" i="13"/>
  <c r="I449" i="13"/>
  <c r="J449" i="13"/>
  <c r="K449" i="13"/>
  <c r="B450" i="13"/>
  <c r="C450" i="13"/>
  <c r="D450" i="13"/>
  <c r="E450" i="13"/>
  <c r="G450" i="13"/>
  <c r="H450" i="13"/>
  <c r="I450" i="13"/>
  <c r="J450" i="13"/>
  <c r="K450" i="13"/>
  <c r="B451" i="13"/>
  <c r="C451" i="13"/>
  <c r="D451" i="13"/>
  <c r="E451" i="13"/>
  <c r="G451" i="13"/>
  <c r="H451" i="13"/>
  <c r="I451" i="13"/>
  <c r="J451" i="13"/>
  <c r="K451" i="13"/>
  <c r="B452" i="13"/>
  <c r="C452" i="13"/>
  <c r="D452" i="13"/>
  <c r="E452" i="13"/>
  <c r="G452" i="13"/>
  <c r="H452" i="13"/>
  <c r="I452" i="13"/>
  <c r="J452" i="13"/>
  <c r="K452" i="13"/>
  <c r="B453" i="13"/>
  <c r="C453" i="13"/>
  <c r="D453" i="13"/>
  <c r="E453" i="13"/>
  <c r="G453" i="13"/>
  <c r="H453" i="13"/>
  <c r="I453" i="13"/>
  <c r="J453" i="13"/>
  <c r="K453" i="13"/>
  <c r="B454" i="13"/>
  <c r="C454" i="13"/>
  <c r="D454" i="13"/>
  <c r="E454" i="13"/>
  <c r="G454" i="13"/>
  <c r="H454" i="13"/>
  <c r="I454" i="13"/>
  <c r="J454" i="13"/>
  <c r="K454" i="13"/>
  <c r="B455" i="13"/>
  <c r="C455" i="13"/>
  <c r="D455" i="13"/>
  <c r="E455" i="13"/>
  <c r="G455" i="13"/>
  <c r="H455" i="13"/>
  <c r="I455" i="13"/>
  <c r="J455" i="13"/>
  <c r="K455" i="13"/>
  <c r="B456" i="13"/>
  <c r="C456" i="13"/>
  <c r="D456" i="13"/>
  <c r="E456" i="13"/>
  <c r="G456" i="13"/>
  <c r="H456" i="13"/>
  <c r="I456" i="13"/>
  <c r="J456" i="13"/>
  <c r="K456" i="13"/>
  <c r="B457" i="13"/>
  <c r="C457" i="13"/>
  <c r="D457" i="13"/>
  <c r="E457" i="13"/>
  <c r="G457" i="13"/>
  <c r="H457" i="13"/>
  <c r="I457" i="13"/>
  <c r="J457" i="13"/>
  <c r="K457" i="13"/>
  <c r="B458" i="13"/>
  <c r="C458" i="13"/>
  <c r="D458" i="13"/>
  <c r="E458" i="13"/>
  <c r="G458" i="13"/>
  <c r="H458" i="13"/>
  <c r="I458" i="13"/>
  <c r="J458" i="13"/>
  <c r="K458" i="13"/>
  <c r="B459" i="13"/>
  <c r="C459" i="13"/>
  <c r="D459" i="13"/>
  <c r="E459" i="13"/>
  <c r="G459" i="13"/>
  <c r="H459" i="13"/>
  <c r="I459" i="13"/>
  <c r="J459" i="13"/>
  <c r="K459" i="13"/>
  <c r="B460" i="13"/>
  <c r="C460" i="13"/>
  <c r="D460" i="13"/>
  <c r="E460" i="13"/>
  <c r="G460" i="13"/>
  <c r="H460" i="13"/>
  <c r="I460" i="13"/>
  <c r="J460" i="13"/>
  <c r="K460" i="13"/>
  <c r="B461" i="13"/>
  <c r="C461" i="13"/>
  <c r="D461" i="13"/>
  <c r="E461" i="13"/>
  <c r="G461" i="13"/>
  <c r="H461" i="13"/>
  <c r="I461" i="13"/>
  <c r="J461" i="13"/>
  <c r="K461" i="13"/>
  <c r="B462" i="13"/>
  <c r="C462" i="13"/>
  <c r="D462" i="13"/>
  <c r="E462" i="13"/>
  <c r="G462" i="13"/>
  <c r="H462" i="13"/>
  <c r="I462" i="13"/>
  <c r="J462" i="13"/>
  <c r="K462" i="13"/>
  <c r="B463" i="13"/>
  <c r="C463" i="13"/>
  <c r="D463" i="13"/>
  <c r="E463" i="13"/>
  <c r="G463" i="13"/>
  <c r="H463" i="13"/>
  <c r="I463" i="13"/>
  <c r="J463" i="13"/>
  <c r="K463" i="13"/>
  <c r="B464" i="13"/>
  <c r="C464" i="13"/>
  <c r="D464" i="13"/>
  <c r="E464" i="13"/>
  <c r="G464" i="13"/>
  <c r="H464" i="13"/>
  <c r="I464" i="13"/>
  <c r="J464" i="13"/>
  <c r="K464" i="13"/>
  <c r="B465" i="13"/>
  <c r="C465" i="13"/>
  <c r="D465" i="13"/>
  <c r="E465" i="13"/>
  <c r="G465" i="13"/>
  <c r="H465" i="13"/>
  <c r="I465" i="13"/>
  <c r="J465" i="13"/>
  <c r="K465" i="13"/>
  <c r="B466" i="13"/>
  <c r="C466" i="13"/>
  <c r="D466" i="13"/>
  <c r="E466" i="13"/>
  <c r="G466" i="13"/>
  <c r="H466" i="13"/>
  <c r="I466" i="13"/>
  <c r="J466" i="13"/>
  <c r="K466" i="13"/>
  <c r="B467" i="13"/>
  <c r="C467" i="13"/>
  <c r="D467" i="13"/>
  <c r="E467" i="13"/>
  <c r="G467" i="13"/>
  <c r="H467" i="13"/>
  <c r="I467" i="13"/>
  <c r="J467" i="13"/>
  <c r="K467" i="13"/>
  <c r="B468" i="13"/>
  <c r="C468" i="13"/>
  <c r="D468" i="13"/>
  <c r="E468" i="13"/>
  <c r="G468" i="13"/>
  <c r="H468" i="13"/>
  <c r="I468" i="13"/>
  <c r="J468" i="13"/>
  <c r="K468" i="13"/>
  <c r="B469" i="13"/>
  <c r="C469" i="13"/>
  <c r="D469" i="13"/>
  <c r="E469" i="13"/>
  <c r="G469" i="13"/>
  <c r="H469" i="13"/>
  <c r="I469" i="13"/>
  <c r="J469" i="13"/>
  <c r="K469" i="13"/>
  <c r="B470" i="13"/>
  <c r="C470" i="13"/>
  <c r="D470" i="13"/>
  <c r="E470" i="13"/>
  <c r="G470" i="13"/>
  <c r="H470" i="13"/>
  <c r="I470" i="13"/>
  <c r="J470" i="13"/>
  <c r="K470" i="13"/>
  <c r="B471" i="13"/>
  <c r="C471" i="13"/>
  <c r="D471" i="13"/>
  <c r="E471" i="13"/>
  <c r="G471" i="13"/>
  <c r="H471" i="13"/>
  <c r="I471" i="13"/>
  <c r="J471" i="13"/>
  <c r="K471" i="13"/>
  <c r="B472" i="13"/>
  <c r="C472" i="13"/>
  <c r="D472" i="13"/>
  <c r="E472" i="13"/>
  <c r="G472" i="13"/>
  <c r="H472" i="13"/>
  <c r="I472" i="13"/>
  <c r="J472" i="13"/>
  <c r="K472" i="13"/>
  <c r="B473" i="13"/>
  <c r="C473" i="13"/>
  <c r="D473" i="13"/>
  <c r="E473" i="13"/>
  <c r="G473" i="13"/>
  <c r="H473" i="13"/>
  <c r="I473" i="13"/>
  <c r="J473" i="13"/>
  <c r="K473" i="13"/>
  <c r="B474" i="13"/>
  <c r="C474" i="13"/>
  <c r="D474" i="13"/>
  <c r="E474" i="13"/>
  <c r="G474" i="13"/>
  <c r="H474" i="13"/>
  <c r="I474" i="13"/>
  <c r="J474" i="13"/>
  <c r="K474" i="13"/>
  <c r="B475" i="13"/>
  <c r="C475" i="13"/>
  <c r="D475" i="13"/>
  <c r="E475" i="13"/>
  <c r="G475" i="13"/>
  <c r="H475" i="13"/>
  <c r="I475" i="13"/>
  <c r="J475" i="13"/>
  <c r="K475" i="13"/>
  <c r="B476" i="13"/>
  <c r="C476" i="13"/>
  <c r="D476" i="13"/>
  <c r="E476" i="13"/>
  <c r="G476" i="13"/>
  <c r="H476" i="13"/>
  <c r="I476" i="13"/>
  <c r="J476" i="13"/>
  <c r="K476" i="13"/>
  <c r="B477" i="13"/>
  <c r="C477" i="13"/>
  <c r="D477" i="13"/>
  <c r="E477" i="13"/>
  <c r="G477" i="13"/>
  <c r="H477" i="13"/>
  <c r="I477" i="13"/>
  <c r="J477" i="13"/>
  <c r="K477" i="13"/>
  <c r="B478" i="13"/>
  <c r="C478" i="13"/>
  <c r="D478" i="13"/>
  <c r="E478" i="13"/>
  <c r="G478" i="13"/>
  <c r="H478" i="13"/>
  <c r="I478" i="13"/>
  <c r="J478" i="13"/>
  <c r="K478" i="13"/>
  <c r="B479" i="13"/>
  <c r="C479" i="13"/>
  <c r="D479" i="13"/>
  <c r="E479" i="13"/>
  <c r="G479" i="13"/>
  <c r="H479" i="13"/>
  <c r="I479" i="13"/>
  <c r="J479" i="13"/>
  <c r="K479" i="13"/>
  <c r="B480" i="13"/>
  <c r="C480" i="13"/>
  <c r="D480" i="13"/>
  <c r="E480" i="13"/>
  <c r="G480" i="13"/>
  <c r="H480" i="13"/>
  <c r="I480" i="13"/>
  <c r="J480" i="13"/>
  <c r="K480" i="13"/>
  <c r="B481" i="13"/>
  <c r="C481" i="13"/>
  <c r="D481" i="13"/>
  <c r="E481" i="13"/>
  <c r="G481" i="13"/>
  <c r="H481" i="13"/>
  <c r="I481" i="13"/>
  <c r="J481" i="13"/>
  <c r="K481" i="13"/>
  <c r="B482" i="13"/>
  <c r="C482" i="13"/>
  <c r="D482" i="13"/>
  <c r="E482" i="13"/>
  <c r="G482" i="13"/>
  <c r="H482" i="13"/>
  <c r="I482" i="13"/>
  <c r="J482" i="13"/>
  <c r="K482" i="13"/>
  <c r="B483" i="13"/>
  <c r="C483" i="13"/>
  <c r="D483" i="13"/>
  <c r="E483" i="13"/>
  <c r="G483" i="13"/>
  <c r="H483" i="13"/>
  <c r="I483" i="13"/>
  <c r="J483" i="13"/>
  <c r="K483" i="13"/>
  <c r="B484" i="13"/>
  <c r="C484" i="13"/>
  <c r="D484" i="13"/>
  <c r="E484" i="13"/>
  <c r="G484" i="13"/>
  <c r="H484" i="13"/>
  <c r="I484" i="13"/>
  <c r="J484" i="13"/>
  <c r="K484" i="13"/>
  <c r="B485" i="13"/>
  <c r="C485" i="13"/>
  <c r="D485" i="13"/>
  <c r="E485" i="13"/>
  <c r="G485" i="13"/>
  <c r="H485" i="13"/>
  <c r="I485" i="13"/>
  <c r="J485" i="13"/>
  <c r="K485" i="13"/>
  <c r="B486" i="13"/>
  <c r="C486" i="13"/>
  <c r="D486" i="13"/>
  <c r="E486" i="13"/>
  <c r="G486" i="13"/>
  <c r="H486" i="13"/>
  <c r="I486" i="13"/>
  <c r="J486" i="13"/>
  <c r="K486" i="13"/>
  <c r="B487" i="13"/>
  <c r="C487" i="13"/>
  <c r="D487" i="13"/>
  <c r="E487" i="13"/>
  <c r="G487" i="13"/>
  <c r="H487" i="13"/>
  <c r="I487" i="13"/>
  <c r="J487" i="13"/>
  <c r="K487" i="13"/>
  <c r="B488" i="13"/>
  <c r="C488" i="13"/>
  <c r="D488" i="13"/>
  <c r="E488" i="13"/>
  <c r="G488" i="13"/>
  <c r="H488" i="13"/>
  <c r="I488" i="13"/>
  <c r="J488" i="13"/>
  <c r="K488" i="13"/>
  <c r="B489" i="13"/>
  <c r="C489" i="13"/>
  <c r="D489" i="13"/>
  <c r="E489" i="13"/>
  <c r="G489" i="13"/>
  <c r="H489" i="13"/>
  <c r="I489" i="13"/>
  <c r="J489" i="13"/>
  <c r="K489" i="13"/>
  <c r="B490" i="13"/>
  <c r="C490" i="13"/>
  <c r="D490" i="13"/>
  <c r="E490" i="13"/>
  <c r="G490" i="13"/>
  <c r="H490" i="13"/>
  <c r="I490" i="13"/>
  <c r="J490" i="13"/>
  <c r="K490" i="13"/>
  <c r="B491" i="13"/>
  <c r="C491" i="13"/>
  <c r="D491" i="13"/>
  <c r="E491" i="13"/>
  <c r="G491" i="13"/>
  <c r="H491" i="13"/>
  <c r="I491" i="13"/>
  <c r="J491" i="13"/>
  <c r="K491" i="13"/>
  <c r="B492" i="13"/>
  <c r="C492" i="13"/>
  <c r="D492" i="13"/>
  <c r="E492" i="13"/>
  <c r="G492" i="13"/>
  <c r="H492" i="13"/>
  <c r="I492" i="13"/>
  <c r="J492" i="13"/>
  <c r="K492" i="13"/>
  <c r="B493" i="13"/>
  <c r="C493" i="13"/>
  <c r="D493" i="13"/>
  <c r="E493" i="13"/>
  <c r="G493" i="13"/>
  <c r="H493" i="13"/>
  <c r="I493" i="13"/>
  <c r="J493" i="13"/>
  <c r="K493" i="13"/>
  <c r="B494" i="13"/>
  <c r="C494" i="13"/>
  <c r="D494" i="13"/>
  <c r="E494" i="13"/>
  <c r="G494" i="13"/>
  <c r="H494" i="13"/>
  <c r="I494" i="13"/>
  <c r="J494" i="13"/>
  <c r="K494" i="13"/>
  <c r="B495" i="13"/>
  <c r="C495" i="13"/>
  <c r="D495" i="13"/>
  <c r="E495" i="13"/>
  <c r="G495" i="13"/>
  <c r="H495" i="13"/>
  <c r="I495" i="13"/>
  <c r="J495" i="13"/>
  <c r="K495" i="13"/>
  <c r="B496" i="13"/>
  <c r="C496" i="13"/>
  <c r="D496" i="13"/>
  <c r="E496" i="13"/>
  <c r="G496" i="13"/>
  <c r="H496" i="13"/>
  <c r="I496" i="13"/>
  <c r="J496" i="13"/>
  <c r="K496" i="13"/>
  <c r="B497" i="13"/>
  <c r="C497" i="13"/>
  <c r="D497" i="13"/>
  <c r="E497" i="13"/>
  <c r="G497" i="13"/>
  <c r="H497" i="13"/>
  <c r="I497" i="13"/>
  <c r="J497" i="13"/>
  <c r="K497" i="13"/>
  <c r="B498" i="13"/>
  <c r="C498" i="13"/>
  <c r="D498" i="13"/>
  <c r="E498" i="13"/>
  <c r="G498" i="13"/>
  <c r="H498" i="13"/>
  <c r="I498" i="13"/>
  <c r="J498" i="13"/>
  <c r="K498" i="13"/>
  <c r="B499" i="13"/>
  <c r="C499" i="13"/>
  <c r="D499" i="13"/>
  <c r="E499" i="13"/>
  <c r="G499" i="13"/>
  <c r="H499" i="13"/>
  <c r="I499" i="13"/>
  <c r="J499" i="13"/>
  <c r="K499" i="13"/>
  <c r="B500" i="13"/>
  <c r="C500" i="13"/>
  <c r="D500" i="13"/>
  <c r="E500" i="13"/>
  <c r="G500" i="13"/>
  <c r="H500" i="13"/>
  <c r="I500" i="13"/>
  <c r="J500" i="13"/>
  <c r="K500" i="13"/>
  <c r="B501" i="13"/>
  <c r="C501" i="13"/>
  <c r="D501" i="13"/>
  <c r="E501" i="13"/>
  <c r="G501" i="13"/>
  <c r="H501" i="13"/>
  <c r="I501" i="13"/>
  <c r="J501" i="13"/>
  <c r="K501" i="13"/>
  <c r="B502" i="13"/>
  <c r="C502" i="13"/>
  <c r="D502" i="13"/>
  <c r="E502" i="13"/>
  <c r="G502" i="13"/>
  <c r="H502" i="13"/>
  <c r="I502" i="13"/>
  <c r="J502" i="13"/>
  <c r="K502" i="13"/>
  <c r="B503" i="13"/>
  <c r="C503" i="13"/>
  <c r="D503" i="13"/>
  <c r="E503" i="13"/>
  <c r="G503" i="13"/>
  <c r="H503" i="13"/>
  <c r="I503" i="13"/>
  <c r="J503" i="13"/>
  <c r="K503" i="13"/>
  <c r="B504" i="13"/>
  <c r="C504" i="13"/>
  <c r="D504" i="13"/>
  <c r="E504" i="13"/>
  <c r="G504" i="13"/>
  <c r="H504" i="13"/>
  <c r="I504" i="13"/>
  <c r="J504" i="13"/>
  <c r="K504" i="13"/>
  <c r="B505" i="13"/>
  <c r="C505" i="13"/>
  <c r="D505" i="13"/>
  <c r="E505" i="13"/>
  <c r="G505" i="13"/>
  <c r="H505" i="13"/>
  <c r="I505" i="13"/>
  <c r="J505" i="13"/>
  <c r="K505" i="13"/>
  <c r="B506" i="13"/>
  <c r="C506" i="13"/>
  <c r="D506" i="13"/>
  <c r="E506" i="13"/>
  <c r="G506" i="13"/>
  <c r="H506" i="13"/>
  <c r="I506" i="13"/>
  <c r="J506" i="13"/>
  <c r="K506" i="13"/>
  <c r="B507" i="13"/>
  <c r="C507" i="13"/>
  <c r="D507" i="13"/>
  <c r="E507" i="13"/>
  <c r="G507" i="13"/>
  <c r="H507" i="13"/>
  <c r="I507" i="13"/>
  <c r="J507" i="13"/>
  <c r="K507" i="13"/>
  <c r="B508" i="13"/>
  <c r="C508" i="13"/>
  <c r="D508" i="13"/>
  <c r="E508" i="13"/>
  <c r="G508" i="13"/>
  <c r="H508" i="13"/>
  <c r="I508" i="13"/>
  <c r="J508" i="13"/>
  <c r="K508" i="13"/>
  <c r="B509" i="13"/>
  <c r="C509" i="13"/>
  <c r="D509" i="13"/>
  <c r="E509" i="13"/>
  <c r="G509" i="13"/>
  <c r="H509" i="13"/>
  <c r="I509" i="13"/>
  <c r="J509" i="13"/>
  <c r="K509" i="13"/>
  <c r="B510" i="13"/>
  <c r="C510" i="13"/>
  <c r="D510" i="13"/>
  <c r="E510" i="13"/>
  <c r="G510" i="13"/>
  <c r="H510" i="13"/>
  <c r="I510" i="13"/>
  <c r="J510" i="13"/>
  <c r="K510" i="13"/>
  <c r="B511" i="13"/>
  <c r="C511" i="13"/>
  <c r="D511" i="13"/>
  <c r="E511" i="13"/>
  <c r="G511" i="13"/>
  <c r="H511" i="13"/>
  <c r="I511" i="13"/>
  <c r="J511" i="13"/>
  <c r="K511" i="13"/>
  <c r="B512" i="13"/>
  <c r="C512" i="13"/>
  <c r="D512" i="13"/>
  <c r="E512" i="13"/>
  <c r="G512" i="13"/>
  <c r="H512" i="13"/>
  <c r="I512" i="13"/>
  <c r="J512" i="13"/>
  <c r="K512" i="13"/>
  <c r="B513" i="13"/>
  <c r="C513" i="13"/>
  <c r="D513" i="13"/>
  <c r="E513" i="13"/>
  <c r="G513" i="13"/>
  <c r="H513" i="13"/>
  <c r="I513" i="13"/>
  <c r="J513" i="13"/>
  <c r="K513" i="13"/>
  <c r="B514" i="13"/>
  <c r="C514" i="13"/>
  <c r="D514" i="13"/>
  <c r="E514" i="13"/>
  <c r="G514" i="13"/>
  <c r="H514" i="13"/>
  <c r="I514" i="13"/>
  <c r="J514" i="13"/>
  <c r="K514" i="13"/>
  <c r="B515" i="13"/>
  <c r="C515" i="13"/>
  <c r="D515" i="13"/>
  <c r="E515" i="13"/>
  <c r="G515" i="13"/>
  <c r="H515" i="13"/>
  <c r="I515" i="13"/>
  <c r="J515" i="13"/>
  <c r="K515" i="13"/>
  <c r="B516" i="13"/>
  <c r="C516" i="13"/>
  <c r="D516" i="13"/>
  <c r="E516" i="13"/>
  <c r="G516" i="13"/>
  <c r="H516" i="13"/>
  <c r="I516" i="13"/>
  <c r="J516" i="13"/>
  <c r="K516" i="13"/>
  <c r="B517" i="13"/>
  <c r="C517" i="13"/>
  <c r="D517" i="13"/>
  <c r="E517" i="13"/>
  <c r="G517" i="13"/>
  <c r="H517" i="13"/>
  <c r="I517" i="13"/>
  <c r="J517" i="13"/>
  <c r="K517" i="13"/>
  <c r="B518" i="13"/>
  <c r="C518" i="13"/>
  <c r="D518" i="13"/>
  <c r="E518" i="13"/>
  <c r="G518" i="13"/>
  <c r="H518" i="13"/>
  <c r="I518" i="13"/>
  <c r="J518" i="13"/>
  <c r="K518" i="13"/>
  <c r="B519" i="13"/>
  <c r="C519" i="13"/>
  <c r="D519" i="13"/>
  <c r="E519" i="13"/>
  <c r="G519" i="13"/>
  <c r="H519" i="13"/>
  <c r="I519" i="13"/>
  <c r="J519" i="13"/>
  <c r="K519" i="13"/>
  <c r="B520" i="13"/>
  <c r="C520" i="13"/>
  <c r="D520" i="13"/>
  <c r="E520" i="13"/>
  <c r="G520" i="13"/>
  <c r="H520" i="13"/>
  <c r="I520" i="13"/>
  <c r="J520" i="13"/>
  <c r="K520" i="13"/>
  <c r="B521" i="13"/>
  <c r="C521" i="13"/>
  <c r="D521" i="13"/>
  <c r="E521" i="13"/>
  <c r="G521" i="13"/>
  <c r="H521" i="13"/>
  <c r="I521" i="13"/>
  <c r="J521" i="13"/>
  <c r="K521" i="13"/>
  <c r="B522" i="13"/>
  <c r="C522" i="13"/>
  <c r="D522" i="13"/>
  <c r="E522" i="13"/>
  <c r="G522" i="13"/>
  <c r="H522" i="13"/>
  <c r="I522" i="13"/>
  <c r="J522" i="13"/>
  <c r="K522" i="13"/>
  <c r="B523" i="13"/>
  <c r="C523" i="13"/>
  <c r="D523" i="13"/>
  <c r="E523" i="13"/>
  <c r="G523" i="13"/>
  <c r="H523" i="13"/>
  <c r="I523" i="13"/>
  <c r="J523" i="13"/>
  <c r="K523" i="13"/>
  <c r="B524" i="13"/>
  <c r="C524" i="13"/>
  <c r="D524" i="13"/>
  <c r="E524" i="13"/>
  <c r="G524" i="13"/>
  <c r="H524" i="13"/>
  <c r="I524" i="13"/>
  <c r="J524" i="13"/>
  <c r="K524" i="13"/>
  <c r="B525" i="13"/>
  <c r="C525" i="13"/>
  <c r="D525" i="13"/>
  <c r="E525" i="13"/>
  <c r="G525" i="13"/>
  <c r="H525" i="13"/>
  <c r="I525" i="13"/>
  <c r="J525" i="13"/>
  <c r="K525" i="13"/>
  <c r="B526" i="13"/>
  <c r="C526" i="13"/>
  <c r="D526" i="13"/>
  <c r="E526" i="13"/>
  <c r="G526" i="13"/>
  <c r="H526" i="13"/>
  <c r="I526" i="13"/>
  <c r="J526" i="13"/>
  <c r="K526" i="13"/>
  <c r="B527" i="13"/>
  <c r="C527" i="13"/>
  <c r="D527" i="13"/>
  <c r="E527" i="13"/>
  <c r="G527" i="13"/>
  <c r="H527" i="13"/>
  <c r="I527" i="13"/>
  <c r="J527" i="13"/>
  <c r="K527" i="13"/>
  <c r="B528" i="13"/>
  <c r="C528" i="13"/>
  <c r="D528" i="13"/>
  <c r="E528" i="13"/>
  <c r="G528" i="13"/>
  <c r="H528" i="13"/>
  <c r="I528" i="13"/>
  <c r="J528" i="13"/>
  <c r="K528" i="13"/>
  <c r="B529" i="13"/>
  <c r="C529" i="13"/>
  <c r="D529" i="13"/>
  <c r="E529" i="13"/>
  <c r="G529" i="13"/>
  <c r="H529" i="13"/>
  <c r="I529" i="13"/>
  <c r="J529" i="13"/>
  <c r="K529" i="13"/>
  <c r="B530" i="13"/>
  <c r="C530" i="13"/>
  <c r="D530" i="13"/>
  <c r="E530" i="13"/>
  <c r="G530" i="13"/>
  <c r="H530" i="13"/>
  <c r="I530" i="13"/>
  <c r="J530" i="13"/>
  <c r="K530" i="13"/>
  <c r="B531" i="13"/>
  <c r="C531" i="13"/>
  <c r="D531" i="13"/>
  <c r="E531" i="13"/>
  <c r="G531" i="13"/>
  <c r="H531" i="13"/>
  <c r="I531" i="13"/>
  <c r="J531" i="13"/>
  <c r="K531" i="13"/>
  <c r="B532" i="13"/>
  <c r="C532" i="13"/>
  <c r="D532" i="13"/>
  <c r="E532" i="13"/>
  <c r="G532" i="13"/>
  <c r="H532" i="13"/>
  <c r="I532" i="13"/>
  <c r="J532" i="13"/>
  <c r="K532" i="13"/>
  <c r="B533" i="13"/>
  <c r="C533" i="13"/>
  <c r="D533" i="13"/>
  <c r="E533" i="13"/>
  <c r="G533" i="13"/>
  <c r="H533" i="13"/>
  <c r="I533" i="13"/>
  <c r="J533" i="13"/>
  <c r="K533" i="13"/>
  <c r="B534" i="13"/>
  <c r="C534" i="13"/>
  <c r="D534" i="13"/>
  <c r="E534" i="13"/>
  <c r="G534" i="13"/>
  <c r="H534" i="13"/>
  <c r="I534" i="13"/>
  <c r="J534" i="13"/>
  <c r="K534" i="13"/>
  <c r="B535" i="13"/>
  <c r="C535" i="13"/>
  <c r="D535" i="13"/>
  <c r="E535" i="13"/>
  <c r="G535" i="13"/>
  <c r="H535" i="13"/>
  <c r="I535" i="13"/>
  <c r="J535" i="13"/>
  <c r="K535" i="13"/>
  <c r="B536" i="13"/>
  <c r="C536" i="13"/>
  <c r="D536" i="13"/>
  <c r="E536" i="13"/>
  <c r="G536" i="13"/>
  <c r="H536" i="13"/>
  <c r="I536" i="13"/>
  <c r="J536" i="13"/>
  <c r="K536" i="13"/>
  <c r="B537" i="13"/>
  <c r="C537" i="13"/>
  <c r="D537" i="13"/>
  <c r="E537" i="13"/>
  <c r="G537" i="13"/>
  <c r="H537" i="13"/>
  <c r="I537" i="13"/>
  <c r="J537" i="13"/>
  <c r="K537" i="13"/>
  <c r="B538" i="13"/>
  <c r="C538" i="13"/>
  <c r="D538" i="13"/>
  <c r="E538" i="13"/>
  <c r="G538" i="13"/>
  <c r="H538" i="13"/>
  <c r="I538" i="13"/>
  <c r="J538" i="13"/>
  <c r="K538" i="13"/>
  <c r="B539" i="13"/>
  <c r="C539" i="13"/>
  <c r="D539" i="13"/>
  <c r="E539" i="13"/>
  <c r="G539" i="13"/>
  <c r="H539" i="13"/>
  <c r="I539" i="13"/>
  <c r="J539" i="13"/>
  <c r="K539" i="13"/>
  <c r="B540" i="13"/>
  <c r="C540" i="13"/>
  <c r="D540" i="13"/>
  <c r="E540" i="13"/>
  <c r="G540" i="13"/>
  <c r="H540" i="13"/>
  <c r="I540" i="13"/>
  <c r="J540" i="13"/>
  <c r="K540" i="13"/>
  <c r="B541" i="13"/>
  <c r="C541" i="13"/>
  <c r="D541" i="13"/>
  <c r="E541" i="13"/>
  <c r="G541" i="13"/>
  <c r="H541" i="13"/>
  <c r="I541" i="13"/>
  <c r="J541" i="13"/>
  <c r="K541" i="13"/>
  <c r="B542" i="13"/>
  <c r="C542" i="13"/>
  <c r="D542" i="13"/>
  <c r="E542" i="13"/>
  <c r="G542" i="13"/>
  <c r="H542" i="13"/>
  <c r="I542" i="13"/>
  <c r="J542" i="13"/>
  <c r="K542" i="13"/>
  <c r="B543" i="13"/>
  <c r="C543" i="13"/>
  <c r="D543" i="13"/>
  <c r="E543" i="13"/>
  <c r="G543" i="13"/>
  <c r="H543" i="13"/>
  <c r="I543" i="13"/>
  <c r="J543" i="13"/>
  <c r="K543" i="13"/>
  <c r="B544" i="13"/>
  <c r="C544" i="13"/>
  <c r="D544" i="13"/>
  <c r="E544" i="13"/>
  <c r="G544" i="13"/>
  <c r="H544" i="13"/>
  <c r="I544" i="13"/>
  <c r="J544" i="13"/>
  <c r="K544" i="13"/>
  <c r="B545" i="13"/>
  <c r="C545" i="13"/>
  <c r="D545" i="13"/>
  <c r="E545" i="13"/>
  <c r="G545" i="13"/>
  <c r="H545" i="13"/>
  <c r="I545" i="13"/>
  <c r="J545" i="13"/>
  <c r="K545" i="13"/>
  <c r="B546" i="13"/>
  <c r="C546" i="13"/>
  <c r="D546" i="13"/>
  <c r="E546" i="13"/>
  <c r="G546" i="13"/>
  <c r="H546" i="13"/>
  <c r="I546" i="13"/>
  <c r="J546" i="13"/>
  <c r="K546" i="13"/>
  <c r="B547" i="13"/>
  <c r="C547" i="13"/>
  <c r="D547" i="13"/>
  <c r="E547" i="13"/>
  <c r="G547" i="13"/>
  <c r="H547" i="13"/>
  <c r="I547" i="13"/>
  <c r="J547" i="13"/>
  <c r="K547" i="13"/>
  <c r="B548" i="13"/>
  <c r="C548" i="13"/>
  <c r="D548" i="13"/>
  <c r="E548" i="13"/>
  <c r="G548" i="13"/>
  <c r="H548" i="13"/>
  <c r="I548" i="13"/>
  <c r="J548" i="13"/>
  <c r="K548" i="13"/>
  <c r="B549" i="13"/>
  <c r="C549" i="13"/>
  <c r="D549" i="13"/>
  <c r="E549" i="13"/>
  <c r="G549" i="13"/>
  <c r="H549" i="13"/>
  <c r="I549" i="13"/>
  <c r="J549" i="13"/>
  <c r="K549" i="13"/>
  <c r="B550" i="13"/>
  <c r="C550" i="13"/>
  <c r="D550" i="13"/>
  <c r="E550" i="13"/>
  <c r="G550" i="13"/>
  <c r="H550" i="13"/>
  <c r="I550" i="13"/>
  <c r="J550" i="13"/>
  <c r="K550" i="13"/>
  <c r="B551" i="13"/>
  <c r="C551" i="13"/>
  <c r="D551" i="13"/>
  <c r="E551" i="13"/>
  <c r="G551" i="13"/>
  <c r="H551" i="13"/>
  <c r="I551" i="13"/>
  <c r="J551" i="13"/>
  <c r="K551" i="13"/>
  <c r="B552" i="13"/>
  <c r="C552" i="13"/>
  <c r="D552" i="13"/>
  <c r="E552" i="13"/>
  <c r="G552" i="13"/>
  <c r="H552" i="13"/>
  <c r="I552" i="13"/>
  <c r="J552" i="13"/>
  <c r="K552" i="13"/>
  <c r="B553" i="13"/>
  <c r="C553" i="13"/>
  <c r="D553" i="13"/>
  <c r="E553" i="13"/>
  <c r="G553" i="13"/>
  <c r="H553" i="13"/>
  <c r="I553" i="13"/>
  <c r="J553" i="13"/>
  <c r="K553" i="13"/>
  <c r="B554" i="13"/>
  <c r="C554" i="13"/>
  <c r="D554" i="13"/>
  <c r="E554" i="13"/>
  <c r="G554" i="13"/>
  <c r="H554" i="13"/>
  <c r="I554" i="13"/>
  <c r="J554" i="13"/>
  <c r="K554" i="13"/>
  <c r="B555" i="13"/>
  <c r="C555" i="13"/>
  <c r="D555" i="13"/>
  <c r="E555" i="13"/>
  <c r="G555" i="13"/>
  <c r="H555" i="13"/>
  <c r="I555" i="13"/>
  <c r="J555" i="13"/>
  <c r="K555" i="13"/>
  <c r="B556" i="13"/>
  <c r="C556" i="13"/>
  <c r="D556" i="13"/>
  <c r="E556" i="13"/>
  <c r="G556" i="13"/>
  <c r="H556" i="13"/>
  <c r="I556" i="13"/>
  <c r="J556" i="13"/>
  <c r="K556" i="13"/>
  <c r="B557" i="13"/>
  <c r="C557" i="13"/>
  <c r="D557" i="13"/>
  <c r="E557" i="13"/>
  <c r="G557" i="13"/>
  <c r="H557" i="13"/>
  <c r="I557" i="13"/>
  <c r="J557" i="13"/>
  <c r="K557" i="13"/>
  <c r="B558" i="13"/>
  <c r="C558" i="13"/>
  <c r="D558" i="13"/>
  <c r="E558" i="13"/>
  <c r="G558" i="13"/>
  <c r="H558" i="13"/>
  <c r="I558" i="13"/>
  <c r="J558" i="13"/>
  <c r="K558" i="13"/>
  <c r="B559" i="13"/>
  <c r="C559" i="13"/>
  <c r="D559" i="13"/>
  <c r="E559" i="13"/>
  <c r="G559" i="13"/>
  <c r="H559" i="13"/>
  <c r="I559" i="13"/>
  <c r="J559" i="13"/>
  <c r="K559" i="13"/>
  <c r="B560" i="13"/>
  <c r="C560" i="13"/>
  <c r="D560" i="13"/>
  <c r="E560" i="13"/>
  <c r="G560" i="13"/>
  <c r="H560" i="13"/>
  <c r="I560" i="13"/>
  <c r="J560" i="13"/>
  <c r="K560" i="13"/>
  <c r="B561" i="13"/>
  <c r="C561" i="13"/>
  <c r="D561" i="13"/>
  <c r="E561" i="13"/>
  <c r="G561" i="13"/>
  <c r="H561" i="13"/>
  <c r="I561" i="13"/>
  <c r="J561" i="13"/>
  <c r="K561" i="13"/>
  <c r="B562" i="13"/>
  <c r="C562" i="13"/>
  <c r="D562" i="13"/>
  <c r="E562" i="13"/>
  <c r="G562" i="13"/>
  <c r="H562" i="13"/>
  <c r="I562" i="13"/>
  <c r="J562" i="13"/>
  <c r="K562" i="13"/>
  <c r="B563" i="13"/>
  <c r="C563" i="13"/>
  <c r="D563" i="13"/>
  <c r="E563" i="13"/>
  <c r="G563" i="13"/>
  <c r="H563" i="13"/>
  <c r="I563" i="13"/>
  <c r="J563" i="13"/>
  <c r="K563" i="13"/>
  <c r="B564" i="13"/>
  <c r="C564" i="13"/>
  <c r="D564" i="13"/>
  <c r="E564" i="13"/>
  <c r="G564" i="13"/>
  <c r="H564" i="13"/>
  <c r="I564" i="13"/>
  <c r="J564" i="13"/>
  <c r="K564" i="13"/>
  <c r="B565" i="13"/>
  <c r="C565" i="13"/>
  <c r="D565" i="13"/>
  <c r="E565" i="13"/>
  <c r="G565" i="13"/>
  <c r="H565" i="13"/>
  <c r="I565" i="13"/>
  <c r="J565" i="13"/>
  <c r="K565" i="13"/>
  <c r="B566" i="13"/>
  <c r="C566" i="13"/>
  <c r="D566" i="13"/>
  <c r="E566" i="13"/>
  <c r="G566" i="13"/>
  <c r="H566" i="13"/>
  <c r="I566" i="13"/>
  <c r="J566" i="13"/>
  <c r="K566" i="13"/>
  <c r="B567" i="13"/>
  <c r="C567" i="13"/>
  <c r="D567" i="13"/>
  <c r="E567" i="13"/>
  <c r="G567" i="13"/>
  <c r="H567" i="13"/>
  <c r="I567" i="13"/>
  <c r="J567" i="13"/>
  <c r="K567" i="13"/>
  <c r="B568" i="13"/>
  <c r="C568" i="13"/>
  <c r="D568" i="13"/>
  <c r="E568" i="13"/>
  <c r="G568" i="13"/>
  <c r="H568" i="13"/>
  <c r="I568" i="13"/>
  <c r="J568" i="13"/>
  <c r="K568" i="13"/>
  <c r="B569" i="13"/>
  <c r="C569" i="13"/>
  <c r="D569" i="13"/>
  <c r="E569" i="13"/>
  <c r="G569" i="13"/>
  <c r="H569" i="13"/>
  <c r="I569" i="13"/>
  <c r="J569" i="13"/>
  <c r="K569" i="13"/>
  <c r="B570" i="13"/>
  <c r="C570" i="13"/>
  <c r="D570" i="13"/>
  <c r="E570" i="13"/>
  <c r="G570" i="13"/>
  <c r="H570" i="13"/>
  <c r="I570" i="13"/>
  <c r="J570" i="13"/>
  <c r="K570" i="13"/>
  <c r="B571" i="13"/>
  <c r="C571" i="13"/>
  <c r="D571" i="13"/>
  <c r="E571" i="13"/>
  <c r="G571" i="13"/>
  <c r="H571" i="13"/>
  <c r="I571" i="13"/>
  <c r="J571" i="13"/>
  <c r="K571" i="13"/>
  <c r="B572" i="13"/>
  <c r="C572" i="13"/>
  <c r="D572" i="13"/>
  <c r="E572" i="13"/>
  <c r="G572" i="13"/>
  <c r="H572" i="13"/>
  <c r="I572" i="13"/>
  <c r="J572" i="13"/>
  <c r="K572" i="13"/>
  <c r="B573" i="13"/>
  <c r="C573" i="13"/>
  <c r="D573" i="13"/>
  <c r="E573" i="13"/>
  <c r="G573" i="13"/>
  <c r="H573" i="13"/>
  <c r="I573" i="13"/>
  <c r="J573" i="13"/>
  <c r="K573" i="13"/>
  <c r="B574" i="13"/>
  <c r="C574" i="13"/>
  <c r="D574" i="13"/>
  <c r="E574" i="13"/>
  <c r="G574" i="13"/>
  <c r="H574" i="13"/>
  <c r="I574" i="13"/>
  <c r="J574" i="13"/>
  <c r="K574" i="13"/>
  <c r="B575" i="13"/>
  <c r="C575" i="13"/>
  <c r="D575" i="13"/>
  <c r="E575" i="13"/>
  <c r="G575" i="13"/>
  <c r="H575" i="13"/>
  <c r="I575" i="13"/>
  <c r="J575" i="13"/>
  <c r="K575" i="13"/>
  <c r="B576" i="13"/>
  <c r="C576" i="13"/>
  <c r="D576" i="13"/>
  <c r="E576" i="13"/>
  <c r="G576" i="13"/>
  <c r="H576" i="13"/>
  <c r="I576" i="13"/>
  <c r="J576" i="13"/>
  <c r="K576" i="13"/>
  <c r="B577" i="13"/>
  <c r="C577" i="13"/>
  <c r="D577" i="13"/>
  <c r="E577" i="13"/>
  <c r="G577" i="13"/>
  <c r="H577" i="13"/>
  <c r="I577" i="13"/>
  <c r="J577" i="13"/>
  <c r="K577" i="13"/>
  <c r="B578" i="13"/>
  <c r="C578" i="13"/>
  <c r="D578" i="13"/>
  <c r="E578" i="13"/>
  <c r="G578" i="13"/>
  <c r="H578" i="13"/>
  <c r="I578" i="13"/>
  <c r="J578" i="13"/>
  <c r="K578" i="13"/>
  <c r="B579" i="13"/>
  <c r="C579" i="13"/>
  <c r="D579" i="13"/>
  <c r="E579" i="13"/>
  <c r="G579" i="13"/>
  <c r="H579" i="13"/>
  <c r="I579" i="13"/>
  <c r="J579" i="13"/>
  <c r="K579" i="13"/>
  <c r="B580" i="13"/>
  <c r="C580" i="13"/>
  <c r="D580" i="13"/>
  <c r="E580" i="13"/>
  <c r="G580" i="13"/>
  <c r="H580" i="13"/>
  <c r="I580" i="13"/>
  <c r="J580" i="13"/>
  <c r="K580" i="13"/>
  <c r="B581" i="13"/>
  <c r="C581" i="13"/>
  <c r="D581" i="13"/>
  <c r="E581" i="13"/>
  <c r="G581" i="13"/>
  <c r="H581" i="13"/>
  <c r="I581" i="13"/>
  <c r="J581" i="13"/>
  <c r="K581" i="13"/>
  <c r="B582" i="13"/>
  <c r="C582" i="13"/>
  <c r="D582" i="13"/>
  <c r="E582" i="13"/>
  <c r="G582" i="13"/>
  <c r="H582" i="13"/>
  <c r="I582" i="13"/>
  <c r="J582" i="13"/>
  <c r="K582" i="13"/>
  <c r="B583" i="13"/>
  <c r="C583" i="13"/>
  <c r="D583" i="13"/>
  <c r="E583" i="13"/>
  <c r="G583" i="13"/>
  <c r="H583" i="13"/>
  <c r="I583" i="13"/>
  <c r="J583" i="13"/>
  <c r="K583" i="13"/>
  <c r="B584" i="13"/>
  <c r="C584" i="13"/>
  <c r="D584" i="13"/>
  <c r="E584" i="13"/>
  <c r="G584" i="13"/>
  <c r="H584" i="13"/>
  <c r="I584" i="13"/>
  <c r="J584" i="13"/>
  <c r="K584" i="13"/>
  <c r="B585" i="13"/>
  <c r="C585" i="13"/>
  <c r="D585" i="13"/>
  <c r="E585" i="13"/>
  <c r="G585" i="13"/>
  <c r="H585" i="13"/>
  <c r="I585" i="13"/>
  <c r="J585" i="13"/>
  <c r="K585" i="13"/>
  <c r="B586" i="13"/>
  <c r="C586" i="13"/>
  <c r="D586" i="13"/>
  <c r="E586" i="13"/>
  <c r="G586" i="13"/>
  <c r="H586" i="13"/>
  <c r="I586" i="13"/>
  <c r="J586" i="13"/>
  <c r="K586" i="13"/>
  <c r="B587" i="13"/>
  <c r="C587" i="13"/>
  <c r="D587" i="13"/>
  <c r="E587" i="13"/>
  <c r="G587" i="13"/>
  <c r="H587" i="13"/>
  <c r="I587" i="13"/>
  <c r="J587" i="13"/>
  <c r="K587" i="13"/>
  <c r="B588" i="13"/>
  <c r="C588" i="13"/>
  <c r="D588" i="13"/>
  <c r="E588" i="13"/>
  <c r="G588" i="13"/>
  <c r="H588" i="13"/>
  <c r="I588" i="13"/>
  <c r="J588" i="13"/>
  <c r="K588" i="13"/>
  <c r="B589" i="13"/>
  <c r="C589" i="13"/>
  <c r="D589" i="13"/>
  <c r="E589" i="13"/>
  <c r="G589" i="13"/>
  <c r="H589" i="13"/>
  <c r="I589" i="13"/>
  <c r="J589" i="13"/>
  <c r="K589" i="13"/>
  <c r="B590" i="13"/>
  <c r="C590" i="13"/>
  <c r="D590" i="13"/>
  <c r="E590" i="13"/>
  <c r="G590" i="13"/>
  <c r="H590" i="13"/>
  <c r="I590" i="13"/>
  <c r="J590" i="13"/>
  <c r="K590" i="13"/>
  <c r="B591" i="13"/>
  <c r="C591" i="13"/>
  <c r="D591" i="13"/>
  <c r="E591" i="13"/>
  <c r="G591" i="13"/>
  <c r="H591" i="13"/>
  <c r="I591" i="13"/>
  <c r="J591" i="13"/>
  <c r="K591" i="13"/>
  <c r="B592" i="13"/>
  <c r="C592" i="13"/>
  <c r="D592" i="13"/>
  <c r="E592" i="13"/>
  <c r="G592" i="13"/>
  <c r="H592" i="13"/>
  <c r="I592" i="13"/>
  <c r="J592" i="13"/>
  <c r="K592" i="13"/>
  <c r="B593" i="13"/>
  <c r="C593" i="13"/>
  <c r="D593" i="13"/>
  <c r="E593" i="13"/>
  <c r="G593" i="13"/>
  <c r="H593" i="13"/>
  <c r="I593" i="13"/>
  <c r="J593" i="13"/>
  <c r="K593" i="13"/>
  <c r="B594" i="13"/>
  <c r="C594" i="13"/>
  <c r="D594" i="13"/>
  <c r="E594" i="13"/>
  <c r="G594" i="13"/>
  <c r="H594" i="13"/>
  <c r="I594" i="13"/>
  <c r="J594" i="13"/>
  <c r="K594" i="13"/>
  <c r="B595" i="13"/>
  <c r="C595" i="13"/>
  <c r="D595" i="13"/>
  <c r="E595" i="13"/>
  <c r="G595" i="13"/>
  <c r="H595" i="13"/>
  <c r="I595" i="13"/>
  <c r="J595" i="13"/>
  <c r="K595" i="13"/>
  <c r="B596" i="13"/>
  <c r="C596" i="13"/>
  <c r="D596" i="13"/>
  <c r="E596" i="13"/>
  <c r="G596" i="13"/>
  <c r="H596" i="13"/>
  <c r="I596" i="13"/>
  <c r="J596" i="13"/>
  <c r="K596" i="13"/>
  <c r="B597" i="13"/>
  <c r="C597" i="13"/>
  <c r="D597" i="13"/>
  <c r="E597" i="13"/>
  <c r="G597" i="13"/>
  <c r="H597" i="13"/>
  <c r="I597" i="13"/>
  <c r="J597" i="13"/>
  <c r="K597" i="13"/>
  <c r="B598" i="13"/>
  <c r="C598" i="13"/>
  <c r="D598" i="13"/>
  <c r="E598" i="13"/>
  <c r="G598" i="13"/>
  <c r="H598" i="13"/>
  <c r="I598" i="13"/>
  <c r="J598" i="13"/>
  <c r="K598" i="13"/>
  <c r="B599" i="13"/>
  <c r="C599" i="13"/>
  <c r="D599" i="13"/>
  <c r="E599" i="13"/>
  <c r="G599" i="13"/>
  <c r="H599" i="13"/>
  <c r="I599" i="13"/>
  <c r="J599" i="13"/>
  <c r="K599" i="13"/>
  <c r="B600" i="13"/>
  <c r="C600" i="13"/>
  <c r="D600" i="13"/>
  <c r="E600" i="13"/>
  <c r="G600" i="13"/>
  <c r="H600" i="13"/>
  <c r="I600" i="13"/>
  <c r="J600" i="13"/>
  <c r="K600" i="13"/>
  <c r="B601" i="13"/>
  <c r="C601" i="13"/>
  <c r="D601" i="13"/>
  <c r="E601" i="13"/>
  <c r="G601" i="13"/>
  <c r="H601" i="13"/>
  <c r="I601" i="13"/>
  <c r="J601" i="13"/>
  <c r="K601" i="13"/>
  <c r="B602" i="13"/>
  <c r="C602" i="13"/>
  <c r="D602" i="13"/>
  <c r="E602" i="13"/>
  <c r="G602" i="13"/>
  <c r="H602" i="13"/>
  <c r="I602" i="13"/>
  <c r="J602" i="13"/>
  <c r="K602" i="13"/>
  <c r="B603" i="13"/>
  <c r="C603" i="13"/>
  <c r="D603" i="13"/>
  <c r="E603" i="13"/>
  <c r="G603" i="13"/>
  <c r="H603" i="13"/>
  <c r="I603" i="13"/>
  <c r="J603" i="13"/>
  <c r="K603" i="13"/>
  <c r="B604" i="13"/>
  <c r="C604" i="13"/>
  <c r="D604" i="13"/>
  <c r="E604" i="13"/>
  <c r="G604" i="13"/>
  <c r="H604" i="13"/>
  <c r="I604" i="13"/>
  <c r="J604" i="13"/>
  <c r="K604" i="13"/>
  <c r="B605" i="13"/>
  <c r="C605" i="13"/>
  <c r="D605" i="13"/>
  <c r="E605" i="13"/>
  <c r="G605" i="13"/>
  <c r="H605" i="13"/>
  <c r="I605" i="13"/>
  <c r="J605" i="13"/>
  <c r="K605" i="13"/>
  <c r="B606" i="13"/>
  <c r="C606" i="13"/>
  <c r="D606" i="13"/>
  <c r="E606" i="13"/>
  <c r="G606" i="13"/>
  <c r="H606" i="13"/>
  <c r="I606" i="13"/>
  <c r="J606" i="13"/>
  <c r="K606" i="13"/>
  <c r="B607" i="13"/>
  <c r="C607" i="13"/>
  <c r="D607" i="13"/>
  <c r="E607" i="13"/>
  <c r="G607" i="13"/>
  <c r="H607" i="13"/>
  <c r="I607" i="13"/>
  <c r="J607" i="13"/>
  <c r="K607" i="13"/>
  <c r="B608" i="13"/>
  <c r="C608" i="13"/>
  <c r="D608" i="13"/>
  <c r="E608" i="13"/>
  <c r="G608" i="13"/>
  <c r="H608" i="13"/>
  <c r="I608" i="13"/>
  <c r="J608" i="13"/>
  <c r="K608" i="13"/>
  <c r="B609" i="13"/>
  <c r="C609" i="13"/>
  <c r="D609" i="13"/>
  <c r="E609" i="13"/>
  <c r="G609" i="13"/>
  <c r="H609" i="13"/>
  <c r="I609" i="13"/>
  <c r="J609" i="13"/>
  <c r="K609" i="13"/>
  <c r="B610" i="13"/>
  <c r="C610" i="13"/>
  <c r="D610" i="13"/>
  <c r="E610" i="13"/>
  <c r="G610" i="13"/>
  <c r="H610" i="13"/>
  <c r="I610" i="13"/>
  <c r="J610" i="13"/>
  <c r="K610" i="13"/>
  <c r="B611" i="13"/>
  <c r="C611" i="13"/>
  <c r="D611" i="13"/>
  <c r="E611" i="13"/>
  <c r="G611" i="13"/>
  <c r="H611" i="13"/>
  <c r="I611" i="13"/>
  <c r="J611" i="13"/>
  <c r="K611" i="13"/>
  <c r="B612" i="13"/>
  <c r="C612" i="13"/>
  <c r="D612" i="13"/>
  <c r="E612" i="13"/>
  <c r="G612" i="13"/>
  <c r="H612" i="13"/>
  <c r="I612" i="13"/>
  <c r="J612" i="13"/>
  <c r="K612" i="13"/>
  <c r="B613" i="13"/>
  <c r="C613" i="13"/>
  <c r="D613" i="13"/>
  <c r="E613" i="13"/>
  <c r="G613" i="13"/>
  <c r="H613" i="13"/>
  <c r="I613" i="13"/>
  <c r="J613" i="13"/>
  <c r="K613" i="13"/>
  <c r="B614" i="13"/>
  <c r="C614" i="13"/>
  <c r="D614" i="13"/>
  <c r="E614" i="13"/>
  <c r="G614" i="13"/>
  <c r="H614" i="13"/>
  <c r="I614" i="13"/>
  <c r="J614" i="13"/>
  <c r="K614" i="13"/>
  <c r="B615" i="13"/>
  <c r="C615" i="13"/>
  <c r="D615" i="13"/>
  <c r="E615" i="13"/>
  <c r="G615" i="13"/>
  <c r="H615" i="13"/>
  <c r="I615" i="13"/>
  <c r="J615" i="13"/>
  <c r="K615" i="13"/>
  <c r="B616" i="13"/>
  <c r="C616" i="13"/>
  <c r="D616" i="13"/>
  <c r="E616" i="13"/>
  <c r="G616" i="13"/>
  <c r="H616" i="13"/>
  <c r="I616" i="13"/>
  <c r="J616" i="13"/>
  <c r="K616" i="13"/>
  <c r="B617" i="13"/>
  <c r="C617" i="13"/>
  <c r="D617" i="13"/>
  <c r="E617" i="13"/>
  <c r="G617" i="13"/>
  <c r="H617" i="13"/>
  <c r="I617" i="13"/>
  <c r="J617" i="13"/>
  <c r="K617" i="13"/>
  <c r="B618" i="13"/>
  <c r="C618" i="13"/>
  <c r="D618" i="13"/>
  <c r="E618" i="13"/>
  <c r="G618" i="13"/>
  <c r="H618" i="13"/>
  <c r="I618" i="13"/>
  <c r="J618" i="13"/>
  <c r="K618" i="13"/>
  <c r="B619" i="13"/>
  <c r="C619" i="13"/>
  <c r="D619" i="13"/>
  <c r="E619" i="13"/>
  <c r="G619" i="13"/>
  <c r="H619" i="13"/>
  <c r="I619" i="13"/>
  <c r="J619" i="13"/>
  <c r="K619" i="13"/>
  <c r="B620" i="13"/>
  <c r="C620" i="13"/>
  <c r="D620" i="13"/>
  <c r="E620" i="13"/>
  <c r="G620" i="13"/>
  <c r="H620" i="13"/>
  <c r="I620" i="13"/>
  <c r="J620" i="13"/>
  <c r="K620" i="13"/>
  <c r="B621" i="13"/>
  <c r="C621" i="13"/>
  <c r="D621" i="13"/>
  <c r="E621" i="13"/>
  <c r="G621" i="13"/>
  <c r="H621" i="13"/>
  <c r="I621" i="13"/>
  <c r="J621" i="13"/>
  <c r="K621" i="13"/>
  <c r="B622" i="13"/>
  <c r="C622" i="13"/>
  <c r="D622" i="13"/>
  <c r="E622" i="13"/>
  <c r="G622" i="13"/>
  <c r="H622" i="13"/>
  <c r="I622" i="13"/>
  <c r="J622" i="13"/>
  <c r="K622" i="13"/>
  <c r="B623" i="13"/>
  <c r="C623" i="13"/>
  <c r="D623" i="13"/>
  <c r="E623" i="13"/>
  <c r="G623" i="13"/>
  <c r="H623" i="13"/>
  <c r="I623" i="13"/>
  <c r="J623" i="13"/>
  <c r="K623" i="13"/>
  <c r="B624" i="13"/>
  <c r="C624" i="13"/>
  <c r="D624" i="13"/>
  <c r="E624" i="13"/>
  <c r="G624" i="13"/>
  <c r="H624" i="13"/>
  <c r="I624" i="13"/>
  <c r="J624" i="13"/>
  <c r="K624" i="13"/>
  <c r="B625" i="13"/>
  <c r="C625" i="13"/>
  <c r="D625" i="13"/>
  <c r="E625" i="13"/>
  <c r="G625" i="13"/>
  <c r="H625" i="13"/>
  <c r="I625" i="13"/>
  <c r="J625" i="13"/>
  <c r="K625" i="13"/>
  <c r="B626" i="13"/>
  <c r="C626" i="13"/>
  <c r="D626" i="13"/>
  <c r="E626" i="13"/>
  <c r="G626" i="13"/>
  <c r="H626" i="13"/>
  <c r="I626" i="13"/>
  <c r="J626" i="13"/>
  <c r="K626" i="13"/>
  <c r="B627" i="13"/>
  <c r="C627" i="13"/>
  <c r="D627" i="13"/>
  <c r="E627" i="13"/>
  <c r="G627" i="13"/>
  <c r="H627" i="13"/>
  <c r="I627" i="13"/>
  <c r="J627" i="13"/>
  <c r="K627" i="13"/>
  <c r="B628" i="13"/>
  <c r="C628" i="13"/>
  <c r="D628" i="13"/>
  <c r="E628" i="13"/>
  <c r="G628" i="13"/>
  <c r="H628" i="13"/>
  <c r="I628" i="13"/>
  <c r="J628" i="13"/>
  <c r="K628" i="13"/>
  <c r="B629" i="13"/>
  <c r="C629" i="13"/>
  <c r="D629" i="13"/>
  <c r="E629" i="13"/>
  <c r="G629" i="13"/>
  <c r="H629" i="13"/>
  <c r="I629" i="13"/>
  <c r="J629" i="13"/>
  <c r="K629" i="13"/>
  <c r="B630" i="13"/>
  <c r="C630" i="13"/>
  <c r="D630" i="13"/>
  <c r="E630" i="13"/>
  <c r="G630" i="13"/>
  <c r="H630" i="13"/>
  <c r="I630" i="13"/>
  <c r="J630" i="13"/>
  <c r="K630" i="13"/>
  <c r="B631" i="13"/>
  <c r="C631" i="13"/>
  <c r="D631" i="13"/>
  <c r="E631" i="13"/>
  <c r="G631" i="13"/>
  <c r="H631" i="13"/>
  <c r="I631" i="13"/>
  <c r="J631" i="13"/>
  <c r="K631" i="13"/>
  <c r="B632" i="13"/>
  <c r="C632" i="13"/>
  <c r="D632" i="13"/>
  <c r="E632" i="13"/>
  <c r="G632" i="13"/>
  <c r="H632" i="13"/>
  <c r="I632" i="13"/>
  <c r="J632" i="13"/>
  <c r="K632" i="13"/>
  <c r="B633" i="13"/>
  <c r="C633" i="13"/>
  <c r="D633" i="13"/>
  <c r="E633" i="13"/>
  <c r="G633" i="13"/>
  <c r="H633" i="13"/>
  <c r="I633" i="13"/>
  <c r="J633" i="13"/>
  <c r="K633" i="13"/>
  <c r="B634" i="13"/>
  <c r="C634" i="13"/>
  <c r="D634" i="13"/>
  <c r="E634" i="13"/>
  <c r="G634" i="13"/>
  <c r="H634" i="13"/>
  <c r="I634" i="13"/>
  <c r="J634" i="13"/>
  <c r="K634" i="13"/>
  <c r="B635" i="13"/>
  <c r="C635" i="13"/>
  <c r="D635" i="13"/>
  <c r="E635" i="13"/>
  <c r="G635" i="13"/>
  <c r="H635" i="13"/>
  <c r="I635" i="13"/>
  <c r="J635" i="13"/>
  <c r="K635" i="13"/>
  <c r="B636" i="13"/>
  <c r="C636" i="13"/>
  <c r="D636" i="13"/>
  <c r="E636" i="13"/>
  <c r="G636" i="13"/>
  <c r="H636" i="13"/>
  <c r="I636" i="13"/>
  <c r="J636" i="13"/>
  <c r="K636" i="13"/>
  <c r="B637" i="13"/>
  <c r="C637" i="13"/>
  <c r="D637" i="13"/>
  <c r="E637" i="13"/>
  <c r="G637" i="13"/>
  <c r="H637" i="13"/>
  <c r="I637" i="13"/>
  <c r="J637" i="13"/>
  <c r="K637" i="13"/>
  <c r="B638" i="13"/>
  <c r="C638" i="13"/>
  <c r="D638" i="13"/>
  <c r="E638" i="13"/>
  <c r="G638" i="13"/>
  <c r="H638" i="13"/>
  <c r="I638" i="13"/>
  <c r="J638" i="13"/>
  <c r="K638" i="13"/>
  <c r="B639" i="13"/>
  <c r="C639" i="13"/>
  <c r="D639" i="13"/>
  <c r="E639" i="13"/>
  <c r="G639" i="13"/>
  <c r="H639" i="13"/>
  <c r="I639" i="13"/>
  <c r="J639" i="13"/>
  <c r="K639" i="13"/>
  <c r="B640" i="13"/>
  <c r="C640" i="13"/>
  <c r="D640" i="13"/>
  <c r="E640" i="13"/>
  <c r="G640" i="13"/>
  <c r="H640" i="13"/>
  <c r="I640" i="13"/>
  <c r="J640" i="13"/>
  <c r="K640" i="13"/>
  <c r="B641" i="13"/>
  <c r="C641" i="13"/>
  <c r="D641" i="13"/>
  <c r="E641" i="13"/>
  <c r="G641" i="13"/>
  <c r="H641" i="13"/>
  <c r="I641" i="13"/>
  <c r="J641" i="13"/>
  <c r="K641" i="13"/>
  <c r="B642" i="13"/>
  <c r="C642" i="13"/>
  <c r="D642" i="13"/>
  <c r="E642" i="13"/>
  <c r="G642" i="13"/>
  <c r="H642" i="13"/>
  <c r="I642" i="13"/>
  <c r="J642" i="13"/>
  <c r="K642" i="13"/>
  <c r="B643" i="13"/>
  <c r="C643" i="13"/>
  <c r="D643" i="13"/>
  <c r="E643" i="13"/>
  <c r="G643" i="13"/>
  <c r="H643" i="13"/>
  <c r="I643" i="13"/>
  <c r="J643" i="13"/>
  <c r="K643" i="13"/>
  <c r="B644" i="13"/>
  <c r="C644" i="13"/>
  <c r="D644" i="13"/>
  <c r="E644" i="13"/>
  <c r="G644" i="13"/>
  <c r="H644" i="13"/>
  <c r="I644" i="13"/>
  <c r="J644" i="13"/>
  <c r="K644" i="13"/>
  <c r="B645" i="13"/>
  <c r="C645" i="13"/>
  <c r="D645" i="13"/>
  <c r="E645" i="13"/>
  <c r="G645" i="13"/>
  <c r="H645" i="13"/>
  <c r="I645" i="13"/>
  <c r="J645" i="13"/>
  <c r="K645" i="13"/>
  <c r="B646" i="13"/>
  <c r="C646" i="13"/>
  <c r="D646" i="13"/>
  <c r="E646" i="13"/>
  <c r="G646" i="13"/>
  <c r="H646" i="13"/>
  <c r="I646" i="13"/>
  <c r="J646" i="13"/>
  <c r="K646" i="13"/>
  <c r="B647" i="13"/>
  <c r="C647" i="13"/>
  <c r="D647" i="13"/>
  <c r="E647" i="13"/>
  <c r="G647" i="13"/>
  <c r="H647" i="13"/>
  <c r="I647" i="13"/>
  <c r="J647" i="13"/>
  <c r="K647" i="13"/>
  <c r="B648" i="13"/>
  <c r="C648" i="13"/>
  <c r="D648" i="13"/>
  <c r="E648" i="13"/>
  <c r="G648" i="13"/>
  <c r="H648" i="13"/>
  <c r="I648" i="13"/>
  <c r="J648" i="13"/>
  <c r="K648" i="13"/>
  <c r="B649" i="13"/>
  <c r="C649" i="13"/>
  <c r="D649" i="13"/>
  <c r="E649" i="13"/>
  <c r="G649" i="13"/>
  <c r="H649" i="13"/>
  <c r="I649" i="13"/>
  <c r="J649" i="13"/>
  <c r="K649" i="13"/>
  <c r="B650" i="13"/>
  <c r="C650" i="13"/>
  <c r="D650" i="13"/>
  <c r="E650" i="13"/>
  <c r="G650" i="13"/>
  <c r="H650" i="13"/>
  <c r="I650" i="13"/>
  <c r="J650" i="13"/>
  <c r="K650" i="13"/>
  <c r="B651" i="13"/>
  <c r="C651" i="13"/>
  <c r="D651" i="13"/>
  <c r="E651" i="13"/>
  <c r="G651" i="13"/>
  <c r="H651" i="13"/>
  <c r="I651" i="13"/>
  <c r="J651" i="13"/>
  <c r="K651" i="13"/>
  <c r="B652" i="13"/>
  <c r="C652" i="13"/>
  <c r="D652" i="13"/>
  <c r="E652" i="13"/>
  <c r="G652" i="13"/>
  <c r="H652" i="13"/>
  <c r="I652" i="13"/>
  <c r="J652" i="13"/>
  <c r="K652" i="13"/>
  <c r="B653" i="13"/>
  <c r="C653" i="13"/>
  <c r="D653" i="13"/>
  <c r="E653" i="13"/>
  <c r="G653" i="13"/>
  <c r="H653" i="13"/>
  <c r="I653" i="13"/>
  <c r="J653" i="13"/>
  <c r="K653" i="13"/>
  <c r="B654" i="13"/>
  <c r="C654" i="13"/>
  <c r="D654" i="13"/>
  <c r="E654" i="13"/>
  <c r="G654" i="13"/>
  <c r="H654" i="13"/>
  <c r="I654" i="13"/>
  <c r="J654" i="13"/>
  <c r="K654" i="13"/>
  <c r="B655" i="13"/>
  <c r="C655" i="13"/>
  <c r="D655" i="13"/>
  <c r="E655" i="13"/>
  <c r="G655" i="13"/>
  <c r="H655" i="13"/>
  <c r="I655" i="13"/>
  <c r="J655" i="13"/>
  <c r="K655" i="13"/>
  <c r="B656" i="13"/>
  <c r="C656" i="13"/>
  <c r="D656" i="13"/>
  <c r="E656" i="13"/>
  <c r="G656" i="13"/>
  <c r="H656" i="13"/>
  <c r="I656" i="13"/>
  <c r="J656" i="13"/>
  <c r="K656" i="13"/>
  <c r="B657" i="13"/>
  <c r="C657" i="13"/>
  <c r="D657" i="13"/>
  <c r="E657" i="13"/>
  <c r="G657" i="13"/>
  <c r="H657" i="13"/>
  <c r="I657" i="13"/>
  <c r="J657" i="13"/>
  <c r="K657" i="13"/>
  <c r="B658" i="13"/>
  <c r="C658" i="13"/>
  <c r="D658" i="13"/>
  <c r="E658" i="13"/>
  <c r="G658" i="13"/>
  <c r="H658" i="13"/>
  <c r="I658" i="13"/>
  <c r="J658" i="13"/>
  <c r="K658" i="13"/>
  <c r="B659" i="13"/>
  <c r="C659" i="13"/>
  <c r="D659" i="13"/>
  <c r="E659" i="13"/>
  <c r="G659" i="13"/>
  <c r="H659" i="13"/>
  <c r="I659" i="13"/>
  <c r="J659" i="13"/>
  <c r="K659" i="13"/>
  <c r="B660" i="13"/>
  <c r="C660" i="13"/>
  <c r="D660" i="13"/>
  <c r="E660" i="13"/>
  <c r="G660" i="13"/>
  <c r="H660" i="13"/>
  <c r="I660" i="13"/>
  <c r="J660" i="13"/>
  <c r="K660" i="13"/>
  <c r="B661" i="13"/>
  <c r="C661" i="13"/>
  <c r="D661" i="13"/>
  <c r="E661" i="13"/>
  <c r="G661" i="13"/>
  <c r="H661" i="13"/>
  <c r="I661" i="13"/>
  <c r="J661" i="13"/>
  <c r="K661" i="13"/>
  <c r="B662" i="13"/>
  <c r="C662" i="13"/>
  <c r="D662" i="13"/>
  <c r="E662" i="13"/>
  <c r="G662" i="13"/>
  <c r="H662" i="13"/>
  <c r="I662" i="13"/>
  <c r="J662" i="13"/>
  <c r="K662" i="13"/>
  <c r="B663" i="13"/>
  <c r="C663" i="13"/>
  <c r="D663" i="13"/>
  <c r="E663" i="13"/>
  <c r="G663" i="13"/>
  <c r="H663" i="13"/>
  <c r="I663" i="13"/>
  <c r="J663" i="13"/>
  <c r="K663" i="13"/>
  <c r="B664" i="13"/>
  <c r="C664" i="13"/>
  <c r="D664" i="13"/>
  <c r="E664" i="13"/>
  <c r="G664" i="13"/>
  <c r="H664" i="13"/>
  <c r="I664" i="13"/>
  <c r="J664" i="13"/>
  <c r="K664" i="13"/>
  <c r="B665" i="13"/>
  <c r="C665" i="13"/>
  <c r="D665" i="13"/>
  <c r="E665" i="13"/>
  <c r="G665" i="13"/>
  <c r="H665" i="13"/>
  <c r="I665" i="13"/>
  <c r="J665" i="13"/>
  <c r="K665" i="13"/>
  <c r="B666" i="13"/>
  <c r="C666" i="13"/>
  <c r="D666" i="13"/>
  <c r="E666" i="13"/>
  <c r="G666" i="13"/>
  <c r="H666" i="13"/>
  <c r="I666" i="13"/>
  <c r="J666" i="13"/>
  <c r="K666" i="13"/>
  <c r="B667" i="13"/>
  <c r="C667" i="13"/>
  <c r="D667" i="13"/>
  <c r="E667" i="13"/>
  <c r="G667" i="13"/>
  <c r="H667" i="13"/>
  <c r="I667" i="13"/>
  <c r="J667" i="13"/>
  <c r="K667" i="13"/>
  <c r="B668" i="13"/>
  <c r="C668" i="13"/>
  <c r="D668" i="13"/>
  <c r="E668" i="13"/>
  <c r="G668" i="13"/>
  <c r="H668" i="13"/>
  <c r="I668" i="13"/>
  <c r="J668" i="13"/>
  <c r="K668" i="13"/>
  <c r="B669" i="13"/>
  <c r="C669" i="13"/>
  <c r="D669" i="13"/>
  <c r="E669" i="13"/>
  <c r="G669" i="13"/>
  <c r="H669" i="13"/>
  <c r="I669" i="13"/>
  <c r="J669" i="13"/>
  <c r="K669" i="13"/>
  <c r="B670" i="13"/>
  <c r="C670" i="13"/>
  <c r="D670" i="13"/>
  <c r="E670" i="13"/>
  <c r="G670" i="13"/>
  <c r="H670" i="13"/>
  <c r="I670" i="13"/>
  <c r="J670" i="13"/>
  <c r="K670" i="13"/>
  <c r="B671" i="13"/>
  <c r="C671" i="13"/>
  <c r="D671" i="13"/>
  <c r="E671" i="13"/>
  <c r="G671" i="13"/>
  <c r="H671" i="13"/>
  <c r="I671" i="13"/>
  <c r="J671" i="13"/>
  <c r="K671" i="13"/>
  <c r="B672" i="13"/>
  <c r="C672" i="13"/>
  <c r="D672" i="13"/>
  <c r="E672" i="13"/>
  <c r="G672" i="13"/>
  <c r="H672" i="13"/>
  <c r="I672" i="13"/>
  <c r="J672" i="13"/>
  <c r="K672" i="13"/>
  <c r="B673" i="13"/>
  <c r="C673" i="13"/>
  <c r="D673" i="13"/>
  <c r="E673" i="13"/>
  <c r="G673" i="13"/>
  <c r="H673" i="13"/>
  <c r="I673" i="13"/>
  <c r="J673" i="13"/>
  <c r="K673" i="13"/>
  <c r="B674" i="13"/>
  <c r="C674" i="13"/>
  <c r="D674" i="13"/>
  <c r="E674" i="13"/>
  <c r="G674" i="13"/>
  <c r="H674" i="13"/>
  <c r="I674" i="13"/>
  <c r="J674" i="13"/>
  <c r="K674" i="13"/>
  <c r="B675" i="13"/>
  <c r="C675" i="13"/>
  <c r="D675" i="13"/>
  <c r="E675" i="13"/>
  <c r="G675" i="13"/>
  <c r="H675" i="13"/>
  <c r="I675" i="13"/>
  <c r="J675" i="13"/>
  <c r="K675" i="13"/>
  <c r="B676" i="13"/>
  <c r="C676" i="13"/>
  <c r="D676" i="13"/>
  <c r="E676" i="13"/>
  <c r="G676" i="13"/>
  <c r="H676" i="13"/>
  <c r="I676" i="13"/>
  <c r="J676" i="13"/>
  <c r="K676" i="13"/>
  <c r="B677" i="13"/>
  <c r="C677" i="13"/>
  <c r="D677" i="13"/>
  <c r="E677" i="13"/>
  <c r="G677" i="13"/>
  <c r="H677" i="13"/>
  <c r="I677" i="13"/>
  <c r="J677" i="13"/>
  <c r="K677" i="13"/>
  <c r="B678" i="13"/>
  <c r="C678" i="13"/>
  <c r="D678" i="13"/>
  <c r="E678" i="13"/>
  <c r="G678" i="13"/>
  <c r="H678" i="13"/>
  <c r="I678" i="13"/>
  <c r="J678" i="13"/>
  <c r="K678" i="13"/>
  <c r="B679" i="13"/>
  <c r="C679" i="13"/>
  <c r="D679" i="13"/>
  <c r="E679" i="13"/>
  <c r="G679" i="13"/>
  <c r="H679" i="13"/>
  <c r="I679" i="13"/>
  <c r="J679" i="13"/>
  <c r="K679" i="13"/>
  <c r="B680" i="13"/>
  <c r="C680" i="13"/>
  <c r="D680" i="13"/>
  <c r="E680" i="13"/>
  <c r="G680" i="13"/>
  <c r="H680" i="13"/>
  <c r="I680" i="13"/>
  <c r="J680" i="13"/>
  <c r="K680" i="13"/>
  <c r="B681" i="13"/>
  <c r="C681" i="13"/>
  <c r="D681" i="13"/>
  <c r="E681" i="13"/>
  <c r="G681" i="13"/>
  <c r="H681" i="13"/>
  <c r="I681" i="13"/>
  <c r="J681" i="13"/>
  <c r="K681" i="13"/>
  <c r="B682" i="13"/>
  <c r="C682" i="13"/>
  <c r="D682" i="13"/>
  <c r="E682" i="13"/>
  <c r="G682" i="13"/>
  <c r="H682" i="13"/>
  <c r="I682" i="13"/>
  <c r="J682" i="13"/>
  <c r="K682" i="13"/>
  <c r="B683" i="13"/>
  <c r="C683" i="13"/>
  <c r="D683" i="13"/>
  <c r="E683" i="13"/>
  <c r="G683" i="13"/>
  <c r="H683" i="13"/>
  <c r="I683" i="13"/>
  <c r="J683" i="13"/>
  <c r="K683" i="13"/>
  <c r="B684" i="13"/>
  <c r="C684" i="13"/>
  <c r="D684" i="13"/>
  <c r="E684" i="13"/>
  <c r="G684" i="13"/>
  <c r="H684" i="13"/>
  <c r="I684" i="13"/>
  <c r="J684" i="13"/>
  <c r="K684" i="13"/>
  <c r="B685" i="13"/>
  <c r="C685" i="13"/>
  <c r="D685" i="13"/>
  <c r="E685" i="13"/>
  <c r="G685" i="13"/>
  <c r="H685" i="13"/>
  <c r="I685" i="13"/>
  <c r="J685" i="13"/>
  <c r="K685" i="13"/>
  <c r="B686" i="13"/>
  <c r="C686" i="13"/>
  <c r="D686" i="13"/>
  <c r="E686" i="13"/>
  <c r="G686" i="13"/>
  <c r="H686" i="13"/>
  <c r="I686" i="13"/>
  <c r="J686" i="13"/>
  <c r="K686" i="13"/>
  <c r="B687" i="13"/>
  <c r="C687" i="13"/>
  <c r="D687" i="13"/>
  <c r="E687" i="13"/>
  <c r="G687" i="13"/>
  <c r="H687" i="13"/>
  <c r="I687" i="13"/>
  <c r="J687" i="13"/>
  <c r="K687" i="13"/>
  <c r="B688" i="13"/>
  <c r="C688" i="13"/>
  <c r="D688" i="13"/>
  <c r="E688" i="13"/>
  <c r="G688" i="13"/>
  <c r="H688" i="13"/>
  <c r="I688" i="13"/>
  <c r="J688" i="13"/>
  <c r="K688" i="13"/>
  <c r="B689" i="13"/>
  <c r="C689" i="13"/>
  <c r="D689" i="13"/>
  <c r="E689" i="13"/>
  <c r="G689" i="13"/>
  <c r="H689" i="13"/>
  <c r="I689" i="13"/>
  <c r="J689" i="13"/>
  <c r="K689" i="13"/>
  <c r="B690" i="13"/>
  <c r="C690" i="13"/>
  <c r="D690" i="13"/>
  <c r="E690" i="13"/>
  <c r="G690" i="13"/>
  <c r="H690" i="13"/>
  <c r="I690" i="13"/>
  <c r="J690" i="13"/>
  <c r="K690" i="13"/>
  <c r="B691" i="13"/>
  <c r="C691" i="13"/>
  <c r="D691" i="13"/>
  <c r="E691" i="13"/>
  <c r="G691" i="13"/>
  <c r="H691" i="13"/>
  <c r="I691" i="13"/>
  <c r="J691" i="13"/>
  <c r="K691" i="13"/>
  <c r="B692" i="13"/>
  <c r="C692" i="13"/>
  <c r="D692" i="13"/>
  <c r="E692" i="13"/>
  <c r="G692" i="13"/>
  <c r="H692" i="13"/>
  <c r="I692" i="13"/>
  <c r="J692" i="13"/>
  <c r="K692" i="13"/>
  <c r="B693" i="13"/>
  <c r="C693" i="13"/>
  <c r="D693" i="13"/>
  <c r="E693" i="13"/>
  <c r="G693" i="13"/>
  <c r="H693" i="13"/>
  <c r="I693" i="13"/>
  <c r="J693" i="13"/>
  <c r="K693" i="13"/>
  <c r="B694" i="13"/>
  <c r="C694" i="13"/>
  <c r="D694" i="13"/>
  <c r="E694" i="13"/>
  <c r="G694" i="13"/>
  <c r="H694" i="13"/>
  <c r="I694" i="13"/>
  <c r="J694" i="13"/>
  <c r="K694" i="13"/>
  <c r="B695" i="13"/>
  <c r="C695" i="13"/>
  <c r="D695" i="13"/>
  <c r="E695" i="13"/>
  <c r="G695" i="13"/>
  <c r="H695" i="13"/>
  <c r="I695" i="13"/>
  <c r="J695" i="13"/>
  <c r="K695" i="13"/>
  <c r="B696" i="13"/>
  <c r="C696" i="13"/>
  <c r="D696" i="13"/>
  <c r="E696" i="13"/>
  <c r="G696" i="13"/>
  <c r="H696" i="13"/>
  <c r="I696" i="13"/>
  <c r="J696" i="13"/>
  <c r="K696" i="13"/>
  <c r="B697" i="13"/>
  <c r="C697" i="13"/>
  <c r="D697" i="13"/>
  <c r="E697" i="13"/>
  <c r="G697" i="13"/>
  <c r="H697" i="13"/>
  <c r="I697" i="13"/>
  <c r="J697" i="13"/>
  <c r="K697" i="13"/>
  <c r="B698" i="13"/>
  <c r="C698" i="13"/>
  <c r="D698" i="13"/>
  <c r="E698" i="13"/>
  <c r="G698" i="13"/>
  <c r="H698" i="13"/>
  <c r="I698" i="13"/>
  <c r="J698" i="13"/>
  <c r="K698" i="13"/>
  <c r="B699" i="13"/>
  <c r="C699" i="13"/>
  <c r="D699" i="13"/>
  <c r="E699" i="13"/>
  <c r="G699" i="13"/>
  <c r="H699" i="13"/>
  <c r="I699" i="13"/>
  <c r="J699" i="13"/>
  <c r="K699" i="13"/>
  <c r="B700" i="13"/>
  <c r="C700" i="13"/>
  <c r="D700" i="13"/>
  <c r="E700" i="13"/>
  <c r="G700" i="13"/>
  <c r="H700" i="13"/>
  <c r="I700" i="13"/>
  <c r="J700" i="13"/>
  <c r="K700" i="13"/>
  <c r="B701" i="13"/>
  <c r="C701" i="13"/>
  <c r="D701" i="13"/>
  <c r="E701" i="13"/>
  <c r="G701" i="13"/>
  <c r="H701" i="13"/>
  <c r="I701" i="13"/>
  <c r="J701" i="13"/>
  <c r="K701" i="13"/>
  <c r="B702" i="13"/>
  <c r="C702" i="13"/>
  <c r="D702" i="13"/>
  <c r="E702" i="13"/>
  <c r="G702" i="13"/>
  <c r="H702" i="13"/>
  <c r="I702" i="13"/>
  <c r="J702" i="13"/>
  <c r="K702" i="13"/>
  <c r="B703" i="13"/>
  <c r="C703" i="13"/>
  <c r="D703" i="13"/>
  <c r="E703" i="13"/>
  <c r="G703" i="13"/>
  <c r="H703" i="13"/>
  <c r="I703" i="13"/>
  <c r="J703" i="13"/>
  <c r="K703" i="13"/>
  <c r="B704" i="13"/>
  <c r="C704" i="13"/>
  <c r="D704" i="13"/>
  <c r="E704" i="13"/>
  <c r="G704" i="13"/>
  <c r="H704" i="13"/>
  <c r="I704" i="13"/>
  <c r="J704" i="13"/>
  <c r="K704" i="13"/>
  <c r="B705" i="13"/>
  <c r="C705" i="13"/>
  <c r="D705" i="13"/>
  <c r="E705" i="13"/>
  <c r="G705" i="13"/>
  <c r="H705" i="13"/>
  <c r="I705" i="13"/>
  <c r="J705" i="13"/>
  <c r="K705" i="13"/>
  <c r="B706" i="13"/>
  <c r="C706" i="13"/>
  <c r="D706" i="13"/>
  <c r="E706" i="13"/>
  <c r="G706" i="13"/>
  <c r="H706" i="13"/>
  <c r="I706" i="13"/>
  <c r="J706" i="13"/>
  <c r="K706" i="13"/>
  <c r="B707" i="13"/>
  <c r="C707" i="13"/>
  <c r="D707" i="13"/>
  <c r="E707" i="13"/>
  <c r="G707" i="13"/>
  <c r="H707" i="13"/>
  <c r="I707" i="13"/>
  <c r="J707" i="13"/>
  <c r="K707" i="13"/>
  <c r="B708" i="13"/>
  <c r="C708" i="13"/>
  <c r="D708" i="13"/>
  <c r="E708" i="13"/>
  <c r="G708" i="13"/>
  <c r="H708" i="13"/>
  <c r="I708" i="13"/>
  <c r="J708" i="13"/>
  <c r="K708" i="13"/>
  <c r="B709" i="13"/>
  <c r="C709" i="13"/>
  <c r="D709" i="13"/>
  <c r="E709" i="13"/>
  <c r="G709" i="13"/>
  <c r="H709" i="13"/>
  <c r="I709" i="13"/>
  <c r="J709" i="13"/>
  <c r="K709" i="13"/>
  <c r="B710" i="13"/>
  <c r="C710" i="13"/>
  <c r="D710" i="13"/>
  <c r="E710" i="13"/>
  <c r="G710" i="13"/>
  <c r="H710" i="13"/>
  <c r="I710" i="13"/>
  <c r="J710" i="13"/>
  <c r="K710" i="13"/>
  <c r="B711" i="13"/>
  <c r="C711" i="13"/>
  <c r="D711" i="13"/>
  <c r="E711" i="13"/>
  <c r="G711" i="13"/>
  <c r="H711" i="13"/>
  <c r="I711" i="13"/>
  <c r="J711" i="13"/>
  <c r="K711" i="13"/>
  <c r="B712" i="13"/>
  <c r="C712" i="13"/>
  <c r="D712" i="13"/>
  <c r="E712" i="13"/>
  <c r="G712" i="13"/>
  <c r="H712" i="13"/>
  <c r="I712" i="13"/>
  <c r="J712" i="13"/>
  <c r="K712" i="13"/>
  <c r="B713" i="13"/>
  <c r="C713" i="13"/>
  <c r="D713" i="13"/>
  <c r="E713" i="13"/>
  <c r="G713" i="13"/>
  <c r="H713" i="13"/>
  <c r="I713" i="13"/>
  <c r="J713" i="13"/>
  <c r="K713" i="13"/>
  <c r="B714" i="13"/>
  <c r="C714" i="13"/>
  <c r="D714" i="13"/>
  <c r="E714" i="13"/>
  <c r="G714" i="13"/>
  <c r="H714" i="13"/>
  <c r="I714" i="13"/>
  <c r="J714" i="13"/>
  <c r="K714" i="13"/>
  <c r="B715" i="13"/>
  <c r="C715" i="13"/>
  <c r="D715" i="13"/>
  <c r="E715" i="13"/>
  <c r="G715" i="13"/>
  <c r="H715" i="13"/>
  <c r="I715" i="13"/>
  <c r="J715" i="13"/>
  <c r="K715" i="13"/>
  <c r="B716" i="13"/>
  <c r="C716" i="13"/>
  <c r="D716" i="13"/>
  <c r="E716" i="13"/>
  <c r="G716" i="13"/>
  <c r="H716" i="13"/>
  <c r="I716" i="13"/>
  <c r="J716" i="13"/>
  <c r="K716" i="13"/>
  <c r="B717" i="13"/>
  <c r="C717" i="13"/>
  <c r="D717" i="13"/>
  <c r="E717" i="13"/>
  <c r="G717" i="13"/>
  <c r="H717" i="13"/>
  <c r="I717" i="13"/>
  <c r="J717" i="13"/>
  <c r="K717" i="13"/>
  <c r="B718" i="13"/>
  <c r="C718" i="13"/>
  <c r="D718" i="13"/>
  <c r="E718" i="13"/>
  <c r="G718" i="13"/>
  <c r="H718" i="13"/>
  <c r="I718" i="13"/>
  <c r="J718" i="13"/>
  <c r="K718" i="13"/>
  <c r="B719" i="13"/>
  <c r="C719" i="13"/>
  <c r="D719" i="13"/>
  <c r="E719" i="13"/>
  <c r="G719" i="13"/>
  <c r="H719" i="13"/>
  <c r="I719" i="13"/>
  <c r="J719" i="13"/>
  <c r="K719" i="13"/>
  <c r="B720" i="13"/>
  <c r="C720" i="13"/>
  <c r="D720" i="13"/>
  <c r="E720" i="13"/>
  <c r="G720" i="13"/>
  <c r="H720" i="13"/>
  <c r="I720" i="13"/>
  <c r="J720" i="13"/>
  <c r="K720" i="13"/>
  <c r="B721" i="13"/>
  <c r="C721" i="13"/>
  <c r="D721" i="13"/>
  <c r="E721" i="13"/>
  <c r="G721" i="13"/>
  <c r="H721" i="13"/>
  <c r="I721" i="13"/>
  <c r="J721" i="13"/>
  <c r="K721" i="13"/>
  <c r="B722" i="13"/>
  <c r="C722" i="13"/>
  <c r="D722" i="13"/>
  <c r="E722" i="13"/>
  <c r="G722" i="13"/>
  <c r="H722" i="13"/>
  <c r="I722" i="13"/>
  <c r="J722" i="13"/>
  <c r="K722" i="13"/>
  <c r="B723" i="13"/>
  <c r="C723" i="13"/>
  <c r="D723" i="13"/>
  <c r="E723" i="13"/>
  <c r="G723" i="13"/>
  <c r="H723" i="13"/>
  <c r="I723" i="13"/>
  <c r="J723" i="13"/>
  <c r="K723" i="13"/>
  <c r="B724" i="13"/>
  <c r="C724" i="13"/>
  <c r="D724" i="13"/>
  <c r="E724" i="13"/>
  <c r="G724" i="13"/>
  <c r="H724" i="13"/>
  <c r="I724" i="13"/>
  <c r="J724" i="13"/>
  <c r="K724" i="13"/>
  <c r="B725" i="13"/>
  <c r="C725" i="13"/>
  <c r="D725" i="13"/>
  <c r="E725" i="13"/>
  <c r="G725" i="13"/>
  <c r="H725" i="13"/>
  <c r="I725" i="13"/>
  <c r="J725" i="13"/>
  <c r="K725" i="13"/>
  <c r="B726" i="13"/>
  <c r="C726" i="13"/>
  <c r="D726" i="13"/>
  <c r="E726" i="13"/>
  <c r="G726" i="13"/>
  <c r="H726" i="13"/>
  <c r="I726" i="13"/>
  <c r="J726" i="13"/>
  <c r="K726" i="13"/>
  <c r="B727" i="13"/>
  <c r="C727" i="13"/>
  <c r="D727" i="13"/>
  <c r="E727" i="13"/>
  <c r="G727" i="13"/>
  <c r="H727" i="13"/>
  <c r="I727" i="13"/>
  <c r="J727" i="13"/>
  <c r="K727" i="13"/>
  <c r="B728" i="13"/>
  <c r="C728" i="13"/>
  <c r="D728" i="13"/>
  <c r="E728" i="13"/>
  <c r="G728" i="13"/>
  <c r="H728" i="13"/>
  <c r="I728" i="13"/>
  <c r="J728" i="13"/>
  <c r="K728" i="13"/>
  <c r="B729" i="13"/>
  <c r="C729" i="13"/>
  <c r="D729" i="13"/>
  <c r="E729" i="13"/>
  <c r="G729" i="13"/>
  <c r="H729" i="13"/>
  <c r="I729" i="13"/>
  <c r="J729" i="13"/>
  <c r="K729" i="13"/>
  <c r="B730" i="13"/>
  <c r="C730" i="13"/>
  <c r="D730" i="13"/>
  <c r="E730" i="13"/>
  <c r="G730" i="13"/>
  <c r="H730" i="13"/>
  <c r="I730" i="13"/>
  <c r="J730" i="13"/>
  <c r="K730" i="13"/>
  <c r="B731" i="13"/>
  <c r="C731" i="13"/>
  <c r="D731" i="13"/>
  <c r="E731" i="13"/>
  <c r="G731" i="13"/>
  <c r="H731" i="13"/>
  <c r="I731" i="13"/>
  <c r="J731" i="13"/>
  <c r="K731" i="13"/>
  <c r="B732" i="13"/>
  <c r="C732" i="13"/>
  <c r="D732" i="13"/>
  <c r="E732" i="13"/>
  <c r="G732" i="13"/>
  <c r="H732" i="13"/>
  <c r="I732" i="13"/>
  <c r="J732" i="13"/>
  <c r="K732" i="13"/>
  <c r="B733" i="13"/>
  <c r="C733" i="13"/>
  <c r="D733" i="13"/>
  <c r="E733" i="13"/>
  <c r="G733" i="13"/>
  <c r="H733" i="13"/>
  <c r="I733" i="13"/>
  <c r="J733" i="13"/>
  <c r="K733" i="13"/>
  <c r="B734" i="13"/>
  <c r="C734" i="13"/>
  <c r="D734" i="13"/>
  <c r="E734" i="13"/>
  <c r="G734" i="13"/>
  <c r="H734" i="13"/>
  <c r="I734" i="13"/>
  <c r="J734" i="13"/>
  <c r="K734" i="13"/>
  <c r="B735" i="13"/>
  <c r="C735" i="13"/>
  <c r="D735" i="13"/>
  <c r="E735" i="13"/>
  <c r="G735" i="13"/>
  <c r="H735" i="13"/>
  <c r="I735" i="13"/>
  <c r="J735" i="13"/>
  <c r="K735" i="13"/>
  <c r="B736" i="13"/>
  <c r="C736" i="13"/>
  <c r="D736" i="13"/>
  <c r="E736" i="13"/>
  <c r="G736" i="13"/>
  <c r="H736" i="13"/>
  <c r="I736" i="13"/>
  <c r="J736" i="13"/>
  <c r="K736" i="13"/>
  <c r="B737" i="13"/>
  <c r="C737" i="13"/>
  <c r="D737" i="13"/>
  <c r="E737" i="13"/>
  <c r="G737" i="13"/>
  <c r="H737" i="13"/>
  <c r="I737" i="13"/>
  <c r="J737" i="13"/>
  <c r="K737" i="13"/>
  <c r="B738" i="13"/>
  <c r="C738" i="13"/>
  <c r="D738" i="13"/>
  <c r="E738" i="13"/>
  <c r="G738" i="13"/>
  <c r="H738" i="13"/>
  <c r="I738" i="13"/>
  <c r="J738" i="13"/>
  <c r="K738" i="13"/>
  <c r="B739" i="13"/>
  <c r="C739" i="13"/>
  <c r="D739" i="13"/>
  <c r="E739" i="13"/>
  <c r="G739" i="13"/>
  <c r="H739" i="13"/>
  <c r="I739" i="13"/>
  <c r="J739" i="13"/>
  <c r="K739" i="13"/>
  <c r="B740" i="13"/>
  <c r="C740" i="13"/>
  <c r="D740" i="13"/>
  <c r="E740" i="13"/>
  <c r="G740" i="13"/>
  <c r="H740" i="13"/>
  <c r="I740" i="13"/>
  <c r="J740" i="13"/>
  <c r="K740" i="13"/>
  <c r="B741" i="13"/>
  <c r="C741" i="13"/>
  <c r="D741" i="13"/>
  <c r="E741" i="13"/>
  <c r="G741" i="13"/>
  <c r="H741" i="13"/>
  <c r="I741" i="13"/>
  <c r="J741" i="13"/>
  <c r="K741" i="13"/>
  <c r="B742" i="13"/>
  <c r="C742" i="13"/>
  <c r="D742" i="13"/>
  <c r="E742" i="13"/>
  <c r="G742" i="13"/>
  <c r="H742" i="13"/>
  <c r="I742" i="13"/>
  <c r="J742" i="13"/>
  <c r="K742" i="13"/>
  <c r="B743" i="13"/>
  <c r="C743" i="13"/>
  <c r="D743" i="13"/>
  <c r="E743" i="13"/>
  <c r="G743" i="13"/>
  <c r="H743" i="13"/>
  <c r="I743" i="13"/>
  <c r="J743" i="13"/>
  <c r="K743" i="13"/>
  <c r="B744" i="13"/>
  <c r="C744" i="13"/>
  <c r="D744" i="13"/>
  <c r="E744" i="13"/>
  <c r="G744" i="13"/>
  <c r="H744" i="13"/>
  <c r="I744" i="13"/>
  <c r="J744" i="13"/>
  <c r="K744" i="13"/>
  <c r="B745" i="13"/>
  <c r="C745" i="13"/>
  <c r="D745" i="13"/>
  <c r="E745" i="13"/>
  <c r="G745" i="13"/>
  <c r="H745" i="13"/>
  <c r="I745" i="13"/>
  <c r="J745" i="13"/>
  <c r="K745" i="13"/>
  <c r="B746" i="13"/>
  <c r="C746" i="13"/>
  <c r="D746" i="13"/>
  <c r="E746" i="13"/>
  <c r="G746" i="13"/>
  <c r="H746" i="13"/>
  <c r="I746" i="13"/>
  <c r="J746" i="13"/>
  <c r="K746" i="13"/>
  <c r="B747" i="13"/>
  <c r="C747" i="13"/>
  <c r="D747" i="13"/>
  <c r="E747" i="13"/>
  <c r="G747" i="13"/>
  <c r="H747" i="13"/>
  <c r="I747" i="13"/>
  <c r="J747" i="13"/>
  <c r="K747" i="13"/>
  <c r="B748" i="13"/>
  <c r="C748" i="13"/>
  <c r="D748" i="13"/>
  <c r="E748" i="13"/>
  <c r="G748" i="13"/>
  <c r="H748" i="13"/>
  <c r="I748" i="13"/>
  <c r="J748" i="13"/>
  <c r="K748" i="13"/>
  <c r="B749" i="13"/>
  <c r="C749" i="13"/>
  <c r="D749" i="13"/>
  <c r="E749" i="13"/>
  <c r="G749" i="13"/>
  <c r="H749" i="13"/>
  <c r="I749" i="13"/>
  <c r="J749" i="13"/>
  <c r="K749" i="13"/>
  <c r="B750" i="13"/>
  <c r="C750" i="13"/>
  <c r="D750" i="13"/>
  <c r="E750" i="13"/>
  <c r="G750" i="13"/>
  <c r="H750" i="13"/>
  <c r="I750" i="13"/>
  <c r="J750" i="13"/>
  <c r="K750" i="13"/>
  <c r="B751" i="13"/>
  <c r="C751" i="13"/>
  <c r="D751" i="13"/>
  <c r="E751" i="13"/>
  <c r="G751" i="13"/>
  <c r="H751" i="13"/>
  <c r="I751" i="13"/>
  <c r="J751" i="13"/>
  <c r="K751" i="13"/>
  <c r="B752" i="13"/>
  <c r="C752" i="13"/>
  <c r="D752" i="13"/>
  <c r="E752" i="13"/>
  <c r="G752" i="13"/>
  <c r="H752" i="13"/>
  <c r="I752" i="13"/>
  <c r="J752" i="13"/>
  <c r="K752" i="13"/>
  <c r="B753" i="13"/>
  <c r="C753" i="13"/>
  <c r="D753" i="13"/>
  <c r="E753" i="13"/>
  <c r="G753" i="13"/>
  <c r="H753" i="13"/>
  <c r="I753" i="13"/>
  <c r="J753" i="13"/>
  <c r="K753" i="13"/>
  <c r="B754" i="13"/>
  <c r="C754" i="13"/>
  <c r="D754" i="13"/>
  <c r="E754" i="13"/>
  <c r="G754" i="13"/>
  <c r="H754" i="13"/>
  <c r="I754" i="13"/>
  <c r="J754" i="13"/>
  <c r="K754" i="13"/>
  <c r="B755" i="13"/>
  <c r="C755" i="13"/>
  <c r="D755" i="13"/>
  <c r="E755" i="13"/>
  <c r="G755" i="13"/>
  <c r="H755" i="13"/>
  <c r="I755" i="13"/>
  <c r="J755" i="13"/>
  <c r="K755" i="13"/>
  <c r="B756" i="13"/>
  <c r="C756" i="13"/>
  <c r="D756" i="13"/>
  <c r="E756" i="13"/>
  <c r="G756" i="13"/>
  <c r="H756" i="13"/>
  <c r="I756" i="13"/>
  <c r="J756" i="13"/>
  <c r="K756" i="13"/>
  <c r="B757" i="13"/>
  <c r="C757" i="13"/>
  <c r="D757" i="13"/>
  <c r="E757" i="13"/>
  <c r="G757" i="13"/>
  <c r="H757" i="13"/>
  <c r="I757" i="13"/>
  <c r="J757" i="13"/>
  <c r="K757" i="13"/>
  <c r="B758" i="13"/>
  <c r="C758" i="13"/>
  <c r="D758" i="13"/>
  <c r="E758" i="13"/>
  <c r="G758" i="13"/>
  <c r="H758" i="13"/>
  <c r="I758" i="13"/>
  <c r="J758" i="13"/>
  <c r="K758" i="13"/>
  <c r="B759" i="13"/>
  <c r="C759" i="13"/>
  <c r="D759" i="13"/>
  <c r="E759" i="13"/>
  <c r="G759" i="13"/>
  <c r="H759" i="13"/>
  <c r="I759" i="13"/>
  <c r="J759" i="13"/>
  <c r="K759" i="13"/>
  <c r="B760" i="13"/>
  <c r="C760" i="13"/>
  <c r="D760" i="13"/>
  <c r="E760" i="13"/>
  <c r="G760" i="13"/>
  <c r="H760" i="13"/>
  <c r="I760" i="13"/>
  <c r="J760" i="13"/>
  <c r="K760" i="13"/>
  <c r="B761" i="13"/>
  <c r="C761" i="13"/>
  <c r="D761" i="13"/>
  <c r="E761" i="13"/>
  <c r="G761" i="13"/>
  <c r="H761" i="13"/>
  <c r="I761" i="13"/>
  <c r="J761" i="13"/>
  <c r="K761" i="13"/>
  <c r="B762" i="13"/>
  <c r="C762" i="13"/>
  <c r="D762" i="13"/>
  <c r="E762" i="13"/>
  <c r="G762" i="13"/>
  <c r="H762" i="13"/>
  <c r="I762" i="13"/>
  <c r="J762" i="13"/>
  <c r="K762" i="13"/>
  <c r="B763" i="13"/>
  <c r="C763" i="13"/>
  <c r="D763" i="13"/>
  <c r="E763" i="13"/>
  <c r="G763" i="13"/>
  <c r="H763" i="13"/>
  <c r="I763" i="13"/>
  <c r="J763" i="13"/>
  <c r="K763" i="13"/>
  <c r="B764" i="13"/>
  <c r="C764" i="13"/>
  <c r="D764" i="13"/>
  <c r="E764" i="13"/>
  <c r="G764" i="13"/>
  <c r="H764" i="13"/>
  <c r="I764" i="13"/>
  <c r="J764" i="13"/>
  <c r="K764" i="13"/>
  <c r="B765" i="13"/>
  <c r="C765" i="13"/>
  <c r="D765" i="13"/>
  <c r="E765" i="13"/>
  <c r="G765" i="13"/>
  <c r="H765" i="13"/>
  <c r="I765" i="13"/>
  <c r="J765" i="13"/>
  <c r="K765" i="13"/>
  <c r="B766" i="13"/>
  <c r="C766" i="13"/>
  <c r="D766" i="13"/>
  <c r="E766" i="13"/>
  <c r="G766" i="13"/>
  <c r="H766" i="13"/>
  <c r="I766" i="13"/>
  <c r="J766" i="13"/>
  <c r="K766" i="13"/>
  <c r="B767" i="13"/>
  <c r="C767" i="13"/>
  <c r="D767" i="13"/>
  <c r="E767" i="13"/>
  <c r="G767" i="13"/>
  <c r="H767" i="13"/>
  <c r="I767" i="13"/>
  <c r="J767" i="13"/>
  <c r="K767" i="13"/>
  <c r="B768" i="13"/>
  <c r="C768" i="13"/>
  <c r="D768" i="13"/>
  <c r="E768" i="13"/>
  <c r="G768" i="13"/>
  <c r="H768" i="13"/>
  <c r="I768" i="13"/>
  <c r="J768" i="13"/>
  <c r="K768" i="13"/>
  <c r="B769" i="13"/>
  <c r="C769" i="13"/>
  <c r="D769" i="13"/>
  <c r="E769" i="13"/>
  <c r="G769" i="13"/>
  <c r="H769" i="13"/>
  <c r="I769" i="13"/>
  <c r="J769" i="13"/>
  <c r="K769" i="13"/>
  <c r="B770" i="13"/>
  <c r="C770" i="13"/>
  <c r="D770" i="13"/>
  <c r="E770" i="13"/>
  <c r="G770" i="13"/>
  <c r="H770" i="13"/>
  <c r="I770" i="13"/>
  <c r="J770" i="13"/>
  <c r="K770" i="13"/>
  <c r="B771" i="13"/>
  <c r="C771" i="13"/>
  <c r="D771" i="13"/>
  <c r="E771" i="13"/>
  <c r="G771" i="13"/>
  <c r="H771" i="13"/>
  <c r="I771" i="13"/>
  <c r="J771" i="13"/>
  <c r="K771" i="13"/>
  <c r="B772" i="13"/>
  <c r="C772" i="13"/>
  <c r="D772" i="13"/>
  <c r="E772" i="13"/>
  <c r="G772" i="13"/>
  <c r="H772" i="13"/>
  <c r="I772" i="13"/>
  <c r="J772" i="13"/>
  <c r="K772" i="13"/>
  <c r="B773" i="13"/>
  <c r="C773" i="13"/>
  <c r="D773" i="13"/>
  <c r="E773" i="13"/>
  <c r="G773" i="13"/>
  <c r="H773" i="13"/>
  <c r="I773" i="13"/>
  <c r="J773" i="13"/>
  <c r="K773" i="13"/>
  <c r="B774" i="13"/>
  <c r="C774" i="13"/>
  <c r="D774" i="13"/>
  <c r="E774" i="13"/>
  <c r="G774" i="13"/>
  <c r="H774" i="13"/>
  <c r="I774" i="13"/>
  <c r="J774" i="13"/>
  <c r="K774" i="13"/>
  <c r="B775" i="13"/>
  <c r="C775" i="13"/>
  <c r="D775" i="13"/>
  <c r="E775" i="13"/>
  <c r="G775" i="13"/>
  <c r="H775" i="13"/>
  <c r="I775" i="13"/>
  <c r="J775" i="13"/>
  <c r="K775" i="13"/>
  <c r="B776" i="13"/>
  <c r="C776" i="13"/>
  <c r="D776" i="13"/>
  <c r="E776" i="13"/>
  <c r="G776" i="13"/>
  <c r="H776" i="13"/>
  <c r="I776" i="13"/>
  <c r="J776" i="13"/>
  <c r="K776" i="13"/>
  <c r="B777" i="13"/>
  <c r="C777" i="13"/>
  <c r="D777" i="13"/>
  <c r="E777" i="13"/>
  <c r="G777" i="13"/>
  <c r="H777" i="13"/>
  <c r="I777" i="13"/>
  <c r="J777" i="13"/>
  <c r="K777" i="13"/>
  <c r="B778" i="13"/>
  <c r="C778" i="13"/>
  <c r="D778" i="13"/>
  <c r="E778" i="13"/>
  <c r="G778" i="13"/>
  <c r="H778" i="13"/>
  <c r="I778" i="13"/>
  <c r="J778" i="13"/>
  <c r="K778" i="13"/>
  <c r="B779" i="13"/>
  <c r="C779" i="13"/>
  <c r="D779" i="13"/>
  <c r="E779" i="13"/>
  <c r="G779" i="13"/>
  <c r="H779" i="13"/>
  <c r="I779" i="13"/>
  <c r="J779" i="13"/>
  <c r="K779" i="13"/>
  <c r="B780" i="13"/>
  <c r="C780" i="13"/>
  <c r="D780" i="13"/>
  <c r="E780" i="13"/>
  <c r="G780" i="13"/>
  <c r="H780" i="13"/>
  <c r="I780" i="13"/>
  <c r="J780" i="13"/>
  <c r="K780" i="13"/>
  <c r="B781" i="13"/>
  <c r="C781" i="13"/>
  <c r="D781" i="13"/>
  <c r="E781" i="13"/>
  <c r="G781" i="13"/>
  <c r="H781" i="13"/>
  <c r="I781" i="13"/>
  <c r="J781" i="13"/>
  <c r="K781" i="13"/>
  <c r="B782" i="13"/>
  <c r="C782" i="13"/>
  <c r="D782" i="13"/>
  <c r="E782" i="13"/>
  <c r="G782" i="13"/>
  <c r="H782" i="13"/>
  <c r="I782" i="13"/>
  <c r="J782" i="13"/>
  <c r="K782" i="13"/>
  <c r="B783" i="13"/>
  <c r="C783" i="13"/>
  <c r="D783" i="13"/>
  <c r="E783" i="13"/>
  <c r="G783" i="13"/>
  <c r="H783" i="13"/>
  <c r="I783" i="13"/>
  <c r="J783" i="13"/>
  <c r="K783" i="13"/>
  <c r="B784" i="13"/>
  <c r="C784" i="13"/>
  <c r="D784" i="13"/>
  <c r="E784" i="13"/>
  <c r="G784" i="13"/>
  <c r="H784" i="13"/>
  <c r="I784" i="13"/>
  <c r="J784" i="13"/>
  <c r="K784" i="13"/>
  <c r="B785" i="13"/>
  <c r="C785" i="13"/>
  <c r="D785" i="13"/>
  <c r="E785" i="13"/>
  <c r="G785" i="13"/>
  <c r="H785" i="13"/>
  <c r="I785" i="13"/>
  <c r="J785" i="13"/>
  <c r="K785" i="13"/>
  <c r="B786" i="13"/>
  <c r="C786" i="13"/>
  <c r="D786" i="13"/>
  <c r="E786" i="13"/>
  <c r="G786" i="13"/>
  <c r="H786" i="13"/>
  <c r="I786" i="13"/>
  <c r="J786" i="13"/>
  <c r="K786" i="13"/>
  <c r="B787" i="13"/>
  <c r="C787" i="13"/>
  <c r="D787" i="13"/>
  <c r="E787" i="13"/>
  <c r="G787" i="13"/>
  <c r="H787" i="13"/>
  <c r="I787" i="13"/>
  <c r="J787" i="13"/>
  <c r="K787" i="13"/>
  <c r="B788" i="13"/>
  <c r="C788" i="13"/>
  <c r="D788" i="13"/>
  <c r="E788" i="13"/>
  <c r="G788" i="13"/>
  <c r="H788" i="13"/>
  <c r="I788" i="13"/>
  <c r="J788" i="13"/>
  <c r="K788" i="13"/>
  <c r="B789" i="13"/>
  <c r="C789" i="13"/>
  <c r="D789" i="13"/>
  <c r="E789" i="13"/>
  <c r="G789" i="13"/>
  <c r="H789" i="13"/>
  <c r="I789" i="13"/>
  <c r="J789" i="13"/>
  <c r="K789" i="13"/>
  <c r="B790" i="13"/>
  <c r="C790" i="13"/>
  <c r="D790" i="13"/>
  <c r="E790" i="13"/>
  <c r="G790" i="13"/>
  <c r="H790" i="13"/>
  <c r="I790" i="13"/>
  <c r="J790" i="13"/>
  <c r="K790" i="13"/>
  <c r="B791" i="13"/>
  <c r="C791" i="13"/>
  <c r="D791" i="13"/>
  <c r="E791" i="13"/>
  <c r="G791" i="13"/>
  <c r="H791" i="13"/>
  <c r="I791" i="13"/>
  <c r="J791" i="13"/>
  <c r="K791" i="13"/>
  <c r="B792" i="13"/>
  <c r="C792" i="13"/>
  <c r="D792" i="13"/>
  <c r="E792" i="13"/>
  <c r="G792" i="13"/>
  <c r="H792" i="13"/>
  <c r="I792" i="13"/>
  <c r="J792" i="13"/>
  <c r="K792" i="13"/>
  <c r="B793" i="13"/>
  <c r="C793" i="13"/>
  <c r="D793" i="13"/>
  <c r="E793" i="13"/>
  <c r="G793" i="13"/>
  <c r="H793" i="13"/>
  <c r="I793" i="13"/>
  <c r="J793" i="13"/>
  <c r="K793" i="13"/>
  <c r="B794" i="13"/>
  <c r="C794" i="13"/>
  <c r="D794" i="13"/>
  <c r="E794" i="13"/>
  <c r="G794" i="13"/>
  <c r="H794" i="13"/>
  <c r="I794" i="13"/>
  <c r="J794" i="13"/>
  <c r="K794" i="13"/>
  <c r="B795" i="13"/>
  <c r="C795" i="13"/>
  <c r="D795" i="13"/>
  <c r="E795" i="13"/>
  <c r="G795" i="13"/>
  <c r="H795" i="13"/>
  <c r="I795" i="13"/>
  <c r="J795" i="13"/>
  <c r="K795" i="13"/>
  <c r="B796" i="13"/>
  <c r="C796" i="13"/>
  <c r="D796" i="13"/>
  <c r="E796" i="13"/>
  <c r="G796" i="13"/>
  <c r="H796" i="13"/>
  <c r="I796" i="13"/>
  <c r="J796" i="13"/>
  <c r="K796" i="13"/>
  <c r="B797" i="13"/>
  <c r="C797" i="13"/>
  <c r="D797" i="13"/>
  <c r="E797" i="13"/>
  <c r="G797" i="13"/>
  <c r="H797" i="13"/>
  <c r="I797" i="13"/>
  <c r="J797" i="13"/>
  <c r="K797" i="13"/>
  <c r="B798" i="13"/>
  <c r="C798" i="13"/>
  <c r="D798" i="13"/>
  <c r="E798" i="13"/>
  <c r="F798" i="13"/>
  <c r="G798" i="13"/>
  <c r="H798" i="13"/>
  <c r="I798" i="13"/>
  <c r="J798" i="13"/>
  <c r="K798" i="13"/>
  <c r="B799" i="13"/>
  <c r="C799" i="13"/>
  <c r="D799" i="13"/>
  <c r="E799" i="13"/>
  <c r="F799" i="13"/>
  <c r="G799" i="13"/>
  <c r="H799" i="13"/>
  <c r="I799" i="13"/>
  <c r="J799" i="13"/>
  <c r="K799" i="13"/>
  <c r="B800" i="13"/>
  <c r="C800" i="13"/>
  <c r="D800" i="13"/>
  <c r="E800" i="13"/>
  <c r="F800" i="13"/>
  <c r="G800" i="13"/>
  <c r="H800" i="13"/>
  <c r="I800" i="13"/>
  <c r="J800" i="13"/>
  <c r="K800" i="13"/>
  <c r="B801" i="13"/>
  <c r="C801" i="13"/>
  <c r="D801" i="13"/>
  <c r="E801" i="13"/>
  <c r="F801" i="13"/>
  <c r="G801" i="13"/>
  <c r="H801" i="13"/>
  <c r="I801" i="13"/>
  <c r="J801" i="13"/>
  <c r="K801" i="13"/>
  <c r="B802" i="13"/>
  <c r="C802" i="13"/>
  <c r="D802" i="13"/>
  <c r="E802" i="13"/>
  <c r="F802" i="13"/>
  <c r="G802" i="13"/>
  <c r="H802" i="13"/>
  <c r="I802" i="13"/>
  <c r="J802" i="13"/>
  <c r="K802" i="13"/>
  <c r="B803" i="13"/>
  <c r="C803" i="13"/>
  <c r="D803" i="13"/>
  <c r="E803" i="13"/>
  <c r="F803" i="13"/>
  <c r="G803" i="13"/>
  <c r="H803" i="13"/>
  <c r="I803" i="13"/>
  <c r="J803" i="13"/>
  <c r="K803" i="13"/>
  <c r="B804" i="13"/>
  <c r="C804" i="13"/>
  <c r="D804" i="13"/>
  <c r="E804" i="13"/>
  <c r="F804" i="13"/>
  <c r="G804" i="13"/>
  <c r="H804" i="13"/>
  <c r="I804" i="13"/>
  <c r="J804" i="13"/>
  <c r="K804" i="13"/>
  <c r="B805" i="13"/>
  <c r="C805" i="13"/>
  <c r="D805" i="13"/>
  <c r="E805" i="13"/>
  <c r="F805" i="13"/>
  <c r="G805" i="13"/>
  <c r="H805" i="13"/>
  <c r="I805" i="13"/>
  <c r="J805" i="13"/>
  <c r="K805" i="13"/>
  <c r="B806" i="13"/>
  <c r="C806" i="13"/>
  <c r="D806" i="13"/>
  <c r="E806" i="13"/>
  <c r="F806" i="13"/>
  <c r="G806" i="13"/>
  <c r="H806" i="13"/>
  <c r="I806" i="13"/>
  <c r="J806" i="13"/>
  <c r="K806" i="13"/>
  <c r="B807" i="13"/>
  <c r="C807" i="13"/>
  <c r="D807" i="13"/>
  <c r="E807" i="13"/>
  <c r="F807" i="13"/>
  <c r="G807" i="13"/>
  <c r="H807" i="13"/>
  <c r="I807" i="13"/>
  <c r="J807" i="13"/>
  <c r="K807" i="13"/>
  <c r="B808" i="13"/>
  <c r="C808" i="13"/>
  <c r="D808" i="13"/>
  <c r="E808" i="13"/>
  <c r="F808" i="13"/>
  <c r="G808" i="13"/>
  <c r="H808" i="13"/>
  <c r="I808" i="13"/>
  <c r="J808" i="13"/>
  <c r="K808" i="13"/>
  <c r="B809" i="13"/>
  <c r="C809" i="13"/>
  <c r="D809" i="13"/>
  <c r="E809" i="13"/>
  <c r="F809" i="13"/>
  <c r="G809" i="13"/>
  <c r="H809" i="13"/>
  <c r="I809" i="13"/>
  <c r="J809" i="13"/>
  <c r="K809" i="13"/>
  <c r="B810" i="13"/>
  <c r="C810" i="13"/>
  <c r="D810" i="13"/>
  <c r="E810" i="13"/>
  <c r="F810" i="13"/>
  <c r="G810" i="13"/>
  <c r="H810" i="13"/>
  <c r="I810" i="13"/>
  <c r="J810" i="13"/>
  <c r="K810" i="13"/>
  <c r="B811" i="13"/>
  <c r="C811" i="13"/>
  <c r="D811" i="13"/>
  <c r="E811" i="13"/>
  <c r="F811" i="13"/>
  <c r="G811" i="13"/>
  <c r="H811" i="13"/>
  <c r="I811" i="13"/>
  <c r="J811" i="13"/>
  <c r="K811" i="13"/>
  <c r="B812" i="13"/>
  <c r="C812" i="13"/>
  <c r="D812" i="13"/>
  <c r="E812" i="13"/>
  <c r="F812" i="13"/>
  <c r="G812" i="13"/>
  <c r="H812" i="13"/>
  <c r="I812" i="13"/>
  <c r="J812" i="13"/>
  <c r="K812" i="13"/>
  <c r="B813" i="13"/>
  <c r="C813" i="13"/>
  <c r="D813" i="13"/>
  <c r="E813" i="13"/>
  <c r="F813" i="13"/>
  <c r="G813" i="13"/>
  <c r="H813" i="13"/>
  <c r="I813" i="13"/>
  <c r="J813" i="13"/>
  <c r="K813" i="13"/>
  <c r="B814" i="13"/>
  <c r="C814" i="13"/>
  <c r="D814" i="13"/>
  <c r="E814" i="13"/>
  <c r="F814" i="13"/>
  <c r="G814" i="13"/>
  <c r="H814" i="13"/>
  <c r="I814" i="13"/>
  <c r="J814" i="13"/>
  <c r="K814" i="13"/>
  <c r="B815" i="13"/>
  <c r="C815" i="13"/>
  <c r="D815" i="13"/>
  <c r="E815" i="13"/>
  <c r="F815" i="13"/>
  <c r="G815" i="13"/>
  <c r="H815" i="13"/>
  <c r="I815" i="13"/>
  <c r="J815" i="13"/>
  <c r="K815" i="13"/>
  <c r="B816" i="13"/>
  <c r="C816" i="13"/>
  <c r="D816" i="13"/>
  <c r="E816" i="13"/>
  <c r="F816" i="13"/>
  <c r="G816" i="13"/>
  <c r="H816" i="13"/>
  <c r="I816" i="13"/>
  <c r="J816" i="13"/>
  <c r="K816" i="13"/>
  <c r="B817" i="13"/>
  <c r="C817" i="13"/>
  <c r="D817" i="13"/>
  <c r="E817" i="13"/>
  <c r="F817" i="13"/>
  <c r="G817" i="13"/>
  <c r="H817" i="13"/>
  <c r="I817" i="13"/>
  <c r="J817" i="13"/>
  <c r="K817" i="13"/>
  <c r="B818" i="13"/>
  <c r="C818" i="13"/>
  <c r="D818" i="13"/>
  <c r="E818" i="13"/>
  <c r="F818" i="13"/>
  <c r="G818" i="13"/>
  <c r="H818" i="13"/>
  <c r="I818" i="13"/>
  <c r="J818" i="13"/>
  <c r="K818" i="13"/>
  <c r="B819" i="13"/>
  <c r="C819" i="13"/>
  <c r="D819" i="13"/>
  <c r="E819" i="13"/>
  <c r="F819" i="13"/>
  <c r="G819" i="13"/>
  <c r="H819" i="13"/>
  <c r="I819" i="13"/>
  <c r="J819" i="13"/>
  <c r="K819" i="13"/>
  <c r="B820" i="13"/>
  <c r="C820" i="13"/>
  <c r="D820" i="13"/>
  <c r="E820" i="13"/>
  <c r="F820" i="13"/>
  <c r="G820" i="13"/>
  <c r="H820" i="13"/>
  <c r="I820" i="13"/>
  <c r="J820" i="13"/>
  <c r="K820" i="13"/>
  <c r="B821" i="13"/>
  <c r="C821" i="13"/>
  <c r="D821" i="13"/>
  <c r="E821" i="13"/>
  <c r="F821" i="13"/>
  <c r="G821" i="13"/>
  <c r="H821" i="13"/>
  <c r="I821" i="13"/>
  <c r="J821" i="13"/>
  <c r="K821" i="13"/>
  <c r="B822" i="13"/>
  <c r="C822" i="13"/>
  <c r="D822" i="13"/>
  <c r="E822" i="13"/>
  <c r="F822" i="13"/>
  <c r="G822" i="13"/>
  <c r="H822" i="13"/>
  <c r="I822" i="13"/>
  <c r="J822" i="13"/>
  <c r="K822" i="13"/>
  <c r="B823" i="13"/>
  <c r="C823" i="13"/>
  <c r="D823" i="13"/>
  <c r="E823" i="13"/>
  <c r="F823" i="13"/>
  <c r="G823" i="13"/>
  <c r="H823" i="13"/>
  <c r="I823" i="13"/>
  <c r="J823" i="13"/>
  <c r="K823" i="13"/>
  <c r="B824" i="13"/>
  <c r="C824" i="13"/>
  <c r="D824" i="13"/>
  <c r="E824" i="13"/>
  <c r="F824" i="13"/>
  <c r="G824" i="13"/>
  <c r="H824" i="13"/>
  <c r="I824" i="13"/>
  <c r="J824" i="13"/>
  <c r="K824" i="13"/>
  <c r="B825" i="13"/>
  <c r="C825" i="13"/>
  <c r="D825" i="13"/>
  <c r="E825" i="13"/>
  <c r="F825" i="13"/>
  <c r="G825" i="13"/>
  <c r="H825" i="13"/>
  <c r="I825" i="13"/>
  <c r="J825" i="13"/>
  <c r="K825" i="13"/>
  <c r="B826" i="13"/>
  <c r="C826" i="13"/>
  <c r="D826" i="13"/>
  <c r="E826" i="13"/>
  <c r="F826" i="13"/>
  <c r="G826" i="13"/>
  <c r="H826" i="13"/>
  <c r="I826" i="13"/>
  <c r="J826" i="13"/>
  <c r="K826" i="13"/>
  <c r="B827" i="13"/>
  <c r="C827" i="13"/>
  <c r="D827" i="13"/>
  <c r="E827" i="13"/>
  <c r="F827" i="13"/>
  <c r="G827" i="13"/>
  <c r="H827" i="13"/>
  <c r="I827" i="13"/>
  <c r="J827" i="13"/>
  <c r="K827" i="13"/>
  <c r="B828" i="13"/>
  <c r="C828" i="13"/>
  <c r="D828" i="13"/>
  <c r="E828" i="13"/>
  <c r="F828" i="13"/>
  <c r="G828" i="13"/>
  <c r="H828" i="13"/>
  <c r="I828" i="13"/>
  <c r="J828" i="13"/>
  <c r="K828" i="13"/>
  <c r="B829" i="13"/>
  <c r="C829" i="13"/>
  <c r="D829" i="13"/>
  <c r="E829" i="13"/>
  <c r="F829" i="13"/>
  <c r="G829" i="13"/>
  <c r="H829" i="13"/>
  <c r="I829" i="13"/>
  <c r="J829" i="13"/>
  <c r="K829" i="13"/>
  <c r="B830" i="13"/>
  <c r="C830" i="13"/>
  <c r="D830" i="13"/>
  <c r="E830" i="13"/>
  <c r="F830" i="13"/>
  <c r="G830" i="13"/>
  <c r="H830" i="13"/>
  <c r="I830" i="13"/>
  <c r="J830" i="13"/>
  <c r="K830" i="13"/>
  <c r="B831" i="13"/>
  <c r="C831" i="13"/>
  <c r="D831" i="13"/>
  <c r="E831" i="13"/>
  <c r="F831" i="13"/>
  <c r="G831" i="13"/>
  <c r="H831" i="13"/>
  <c r="I831" i="13"/>
  <c r="J831" i="13"/>
  <c r="K831" i="13"/>
  <c r="B832" i="13"/>
  <c r="C832" i="13"/>
  <c r="D832" i="13"/>
  <c r="E832" i="13"/>
  <c r="F832" i="13"/>
  <c r="G832" i="13"/>
  <c r="H832" i="13"/>
  <c r="I832" i="13"/>
  <c r="J832" i="13"/>
  <c r="K832" i="13"/>
  <c r="B833" i="13"/>
  <c r="C833" i="13"/>
  <c r="D833" i="13"/>
  <c r="E833" i="13"/>
  <c r="F833" i="13"/>
  <c r="G833" i="13"/>
  <c r="H833" i="13"/>
  <c r="I833" i="13"/>
  <c r="J833" i="13"/>
  <c r="K833" i="13"/>
  <c r="B834" i="13"/>
  <c r="C834" i="13"/>
  <c r="D834" i="13"/>
  <c r="E834" i="13"/>
  <c r="F834" i="13"/>
  <c r="G834" i="13"/>
  <c r="H834" i="13"/>
  <c r="I834" i="13"/>
  <c r="J834" i="13"/>
  <c r="K834" i="13"/>
  <c r="B835" i="13"/>
  <c r="C835" i="13"/>
  <c r="D835" i="13"/>
  <c r="E835" i="13"/>
  <c r="F835" i="13"/>
  <c r="G835" i="13"/>
  <c r="H835" i="13"/>
  <c r="I835" i="13"/>
  <c r="J835" i="13"/>
  <c r="K835" i="13"/>
  <c r="B836" i="13"/>
  <c r="C836" i="13"/>
  <c r="D836" i="13"/>
  <c r="E836" i="13"/>
  <c r="F836" i="13"/>
  <c r="G836" i="13"/>
  <c r="H836" i="13"/>
  <c r="I836" i="13"/>
  <c r="J836" i="13"/>
  <c r="K836" i="13"/>
  <c r="B837" i="13"/>
  <c r="C837" i="13"/>
  <c r="D837" i="13"/>
  <c r="E837" i="13"/>
  <c r="F837" i="13"/>
  <c r="G837" i="13"/>
  <c r="H837" i="13"/>
  <c r="I837" i="13"/>
  <c r="J837" i="13"/>
  <c r="K837" i="13"/>
  <c r="B838" i="13"/>
  <c r="C838" i="13"/>
  <c r="D838" i="13"/>
  <c r="E838" i="13"/>
  <c r="F838" i="13"/>
  <c r="G838" i="13"/>
  <c r="H838" i="13"/>
  <c r="I838" i="13"/>
  <c r="J838" i="13"/>
  <c r="K838" i="13"/>
  <c r="B839" i="13"/>
  <c r="C839" i="13"/>
  <c r="D839" i="13"/>
  <c r="E839" i="13"/>
  <c r="F839" i="13"/>
  <c r="G839" i="13"/>
  <c r="H839" i="13"/>
  <c r="I839" i="13"/>
  <c r="J839" i="13"/>
  <c r="K839" i="13"/>
  <c r="B840" i="13"/>
  <c r="C840" i="13"/>
  <c r="D840" i="13"/>
  <c r="E840" i="13"/>
  <c r="F840" i="13"/>
  <c r="G840" i="13"/>
  <c r="H840" i="13"/>
  <c r="I840" i="13"/>
  <c r="J840" i="13"/>
  <c r="K840" i="13"/>
  <c r="B841" i="13"/>
  <c r="C841" i="13"/>
  <c r="D841" i="13"/>
  <c r="E841" i="13"/>
  <c r="F841" i="13"/>
  <c r="G841" i="13"/>
  <c r="H841" i="13"/>
  <c r="I841" i="13"/>
  <c r="J841" i="13"/>
  <c r="K841" i="13"/>
  <c r="B842" i="13"/>
  <c r="C842" i="13"/>
  <c r="D842" i="13"/>
  <c r="E842" i="13"/>
  <c r="F842" i="13"/>
  <c r="G842" i="13"/>
  <c r="H842" i="13"/>
  <c r="I842" i="13"/>
  <c r="J842" i="13"/>
  <c r="K842" i="13"/>
  <c r="B843" i="13"/>
  <c r="C843" i="13"/>
  <c r="D843" i="13"/>
  <c r="E843" i="13"/>
  <c r="F843" i="13"/>
  <c r="G843" i="13"/>
  <c r="H843" i="13"/>
  <c r="I843" i="13"/>
  <c r="J843" i="13"/>
  <c r="K843" i="13"/>
  <c r="B844" i="13"/>
  <c r="C844" i="13"/>
  <c r="D844" i="13"/>
  <c r="E844" i="13"/>
  <c r="F844" i="13"/>
  <c r="G844" i="13"/>
  <c r="H844" i="13"/>
  <c r="I844" i="13"/>
  <c r="J844" i="13"/>
  <c r="K844" i="13"/>
  <c r="B845" i="13"/>
  <c r="C845" i="13"/>
  <c r="D845" i="13"/>
  <c r="E845" i="13"/>
  <c r="F845" i="13"/>
  <c r="G845" i="13"/>
  <c r="H845" i="13"/>
  <c r="I845" i="13"/>
  <c r="J845" i="13"/>
  <c r="K845" i="13"/>
  <c r="B846" i="13"/>
  <c r="C846" i="13"/>
  <c r="D846" i="13"/>
  <c r="E846" i="13"/>
  <c r="F846" i="13"/>
  <c r="G846" i="13"/>
  <c r="H846" i="13"/>
  <c r="I846" i="13"/>
  <c r="J846" i="13"/>
  <c r="K846" i="13"/>
  <c r="B847" i="13"/>
  <c r="C847" i="13"/>
  <c r="D847" i="13"/>
  <c r="E847" i="13"/>
  <c r="F847" i="13"/>
  <c r="G847" i="13"/>
  <c r="H847" i="13"/>
  <c r="I847" i="13"/>
  <c r="J847" i="13"/>
  <c r="K847" i="13"/>
  <c r="B848" i="13"/>
  <c r="C848" i="13"/>
  <c r="D848" i="13"/>
  <c r="E848" i="13"/>
  <c r="F848" i="13"/>
  <c r="G848" i="13"/>
  <c r="H848" i="13"/>
  <c r="I848" i="13"/>
  <c r="J848" i="13"/>
  <c r="K848" i="13"/>
  <c r="B849" i="13"/>
  <c r="C849" i="13"/>
  <c r="D849" i="13"/>
  <c r="E849" i="13"/>
  <c r="F849" i="13"/>
  <c r="G849" i="13"/>
  <c r="H849" i="13"/>
  <c r="I849" i="13"/>
  <c r="J849" i="13"/>
  <c r="K849" i="13"/>
  <c r="B850" i="13"/>
  <c r="C850" i="13"/>
  <c r="D850" i="13"/>
  <c r="E850" i="13"/>
  <c r="F850" i="13"/>
  <c r="G850" i="13"/>
  <c r="H850" i="13"/>
  <c r="I850" i="13"/>
  <c r="J850" i="13"/>
  <c r="K850" i="13"/>
  <c r="B851" i="13"/>
  <c r="C851" i="13"/>
  <c r="D851" i="13"/>
  <c r="E851" i="13"/>
  <c r="F851" i="13"/>
  <c r="G851" i="13"/>
  <c r="H851" i="13"/>
  <c r="I851" i="13"/>
  <c r="J851" i="13"/>
  <c r="K851" i="13"/>
  <c r="B852" i="13"/>
  <c r="C852" i="13"/>
  <c r="D852" i="13"/>
  <c r="E852" i="13"/>
  <c r="F852" i="13"/>
  <c r="G852" i="13"/>
  <c r="H852" i="13"/>
  <c r="I852" i="13"/>
  <c r="J852" i="13"/>
  <c r="K852" i="13"/>
  <c r="B853" i="13"/>
  <c r="C853" i="13"/>
  <c r="D853" i="13"/>
  <c r="E853" i="13"/>
  <c r="F853" i="13"/>
  <c r="G853" i="13"/>
  <c r="H853" i="13"/>
  <c r="I853" i="13"/>
  <c r="J853" i="13"/>
  <c r="K853" i="13"/>
  <c r="B854" i="13"/>
  <c r="C854" i="13"/>
  <c r="D854" i="13"/>
  <c r="E854" i="13"/>
  <c r="F854" i="13"/>
  <c r="G854" i="13"/>
  <c r="H854" i="13"/>
  <c r="I854" i="13"/>
  <c r="J854" i="13"/>
  <c r="K854" i="13"/>
  <c r="B855" i="13"/>
  <c r="C855" i="13"/>
  <c r="D855" i="13"/>
  <c r="E855" i="13"/>
  <c r="F855" i="13"/>
  <c r="G855" i="13"/>
  <c r="H855" i="13"/>
  <c r="I855" i="13"/>
  <c r="J855" i="13"/>
  <c r="K855" i="13"/>
  <c r="B856" i="13"/>
  <c r="C856" i="13"/>
  <c r="D856" i="13"/>
  <c r="E856" i="13"/>
  <c r="F856" i="13"/>
  <c r="G856" i="13"/>
  <c r="H856" i="13"/>
  <c r="I856" i="13"/>
  <c r="J856" i="13"/>
  <c r="K856" i="13"/>
  <c r="B857" i="13"/>
  <c r="C857" i="13"/>
  <c r="D857" i="13"/>
  <c r="E857" i="13"/>
  <c r="F857" i="13"/>
  <c r="G857" i="13"/>
  <c r="H857" i="13"/>
  <c r="I857" i="13"/>
  <c r="J857" i="13"/>
  <c r="K857" i="13"/>
  <c r="B858" i="13"/>
  <c r="C858" i="13"/>
  <c r="D858" i="13"/>
  <c r="E858" i="13"/>
  <c r="F858" i="13"/>
  <c r="G858" i="13"/>
  <c r="H858" i="13"/>
  <c r="I858" i="13"/>
  <c r="J858" i="13"/>
  <c r="K858" i="13"/>
  <c r="B859" i="13"/>
  <c r="C859" i="13"/>
  <c r="D859" i="13"/>
  <c r="E859" i="13"/>
  <c r="F859" i="13"/>
  <c r="G859" i="13"/>
  <c r="H859" i="13"/>
  <c r="I859" i="13"/>
  <c r="J859" i="13"/>
  <c r="K859" i="13"/>
  <c r="B860" i="13"/>
  <c r="C860" i="13"/>
  <c r="D860" i="13"/>
  <c r="E860" i="13"/>
  <c r="F860" i="13"/>
  <c r="G860" i="13"/>
  <c r="H860" i="13"/>
  <c r="I860" i="13"/>
  <c r="J860" i="13"/>
  <c r="K860" i="13"/>
  <c r="B861" i="13"/>
  <c r="C861" i="13"/>
  <c r="D861" i="13"/>
  <c r="E861" i="13"/>
  <c r="F861" i="13"/>
  <c r="G861" i="13"/>
  <c r="H861" i="13"/>
  <c r="I861" i="13"/>
  <c r="J861" i="13"/>
  <c r="K861" i="13"/>
  <c r="B862" i="13"/>
  <c r="C862" i="13"/>
  <c r="D862" i="13"/>
  <c r="E862" i="13"/>
  <c r="F862" i="13"/>
  <c r="G862" i="13"/>
  <c r="H862" i="13"/>
  <c r="I862" i="13"/>
  <c r="J862" i="13"/>
  <c r="K862" i="13"/>
  <c r="B863" i="13"/>
  <c r="C863" i="13"/>
  <c r="D863" i="13"/>
  <c r="E863" i="13"/>
  <c r="F863" i="13"/>
  <c r="G863" i="13"/>
  <c r="H863" i="13"/>
  <c r="I863" i="13"/>
  <c r="J863" i="13"/>
  <c r="K863" i="13"/>
  <c r="B864" i="13"/>
  <c r="C864" i="13"/>
  <c r="D864" i="13"/>
  <c r="E864" i="13"/>
  <c r="F864" i="13"/>
  <c r="G864" i="13"/>
  <c r="H864" i="13"/>
  <c r="I864" i="13"/>
  <c r="J864" i="13"/>
  <c r="K864" i="13"/>
  <c r="B865" i="13"/>
  <c r="C865" i="13"/>
  <c r="D865" i="13"/>
  <c r="E865" i="13"/>
  <c r="F865" i="13"/>
  <c r="G865" i="13"/>
  <c r="H865" i="13"/>
  <c r="I865" i="13"/>
  <c r="J865" i="13"/>
  <c r="K865" i="13"/>
  <c r="B866" i="13"/>
  <c r="C866" i="13"/>
  <c r="D866" i="13"/>
  <c r="E866" i="13"/>
  <c r="F866" i="13"/>
  <c r="G866" i="13"/>
  <c r="H866" i="13"/>
  <c r="I866" i="13"/>
  <c r="J866" i="13"/>
  <c r="K866" i="13"/>
  <c r="B867" i="13"/>
  <c r="C867" i="13"/>
  <c r="D867" i="13"/>
  <c r="E867" i="13"/>
  <c r="F867" i="13"/>
  <c r="G867" i="13"/>
  <c r="H867" i="13"/>
  <c r="I867" i="13"/>
  <c r="J867" i="13"/>
  <c r="K867" i="13"/>
  <c r="B868" i="13"/>
  <c r="C868" i="13"/>
  <c r="D868" i="13"/>
  <c r="E868" i="13"/>
  <c r="F868" i="13"/>
  <c r="G868" i="13"/>
  <c r="H868" i="13"/>
  <c r="I868" i="13"/>
  <c r="J868" i="13"/>
  <c r="K868" i="13"/>
  <c r="B869" i="13"/>
  <c r="C869" i="13"/>
  <c r="D869" i="13"/>
  <c r="E869" i="13"/>
  <c r="F869" i="13"/>
  <c r="G869" i="13"/>
  <c r="H869" i="13"/>
  <c r="I869" i="13"/>
  <c r="J869" i="13"/>
  <c r="K869" i="13"/>
  <c r="B870" i="13"/>
  <c r="C870" i="13"/>
  <c r="D870" i="13"/>
  <c r="E870" i="13"/>
  <c r="F870" i="13"/>
  <c r="G870" i="13"/>
  <c r="H870" i="13"/>
  <c r="I870" i="13"/>
  <c r="J870" i="13"/>
  <c r="K870" i="13"/>
  <c r="B871" i="13"/>
  <c r="C871" i="13"/>
  <c r="D871" i="13"/>
  <c r="E871" i="13"/>
  <c r="F871" i="13"/>
  <c r="G871" i="13"/>
  <c r="H871" i="13"/>
  <c r="I871" i="13"/>
  <c r="J871" i="13"/>
  <c r="K871" i="13"/>
  <c r="B872" i="13"/>
  <c r="C872" i="13"/>
  <c r="D872" i="13"/>
  <c r="E872" i="13"/>
  <c r="F872" i="13"/>
  <c r="G872" i="13"/>
  <c r="H872" i="13"/>
  <c r="I872" i="13"/>
  <c r="J872" i="13"/>
  <c r="K872" i="13"/>
  <c r="B873" i="13"/>
  <c r="C873" i="13"/>
  <c r="D873" i="13"/>
  <c r="E873" i="13"/>
  <c r="F873" i="13"/>
  <c r="G873" i="13"/>
  <c r="H873" i="13"/>
  <c r="I873" i="13"/>
  <c r="J873" i="13"/>
  <c r="K873" i="13"/>
  <c r="B874" i="13"/>
  <c r="C874" i="13"/>
  <c r="D874" i="13"/>
  <c r="E874" i="13"/>
  <c r="F874" i="13"/>
  <c r="G874" i="13"/>
  <c r="H874" i="13"/>
  <c r="I874" i="13"/>
  <c r="J874" i="13"/>
  <c r="K874" i="13"/>
  <c r="B875" i="13"/>
  <c r="C875" i="13"/>
  <c r="D875" i="13"/>
  <c r="E875" i="13"/>
  <c r="F875" i="13"/>
  <c r="G875" i="13"/>
  <c r="H875" i="13"/>
  <c r="I875" i="13"/>
  <c r="J875" i="13"/>
  <c r="K875" i="13"/>
  <c r="B876" i="13"/>
  <c r="C876" i="13"/>
  <c r="D876" i="13"/>
  <c r="E876" i="13"/>
  <c r="F876" i="13"/>
  <c r="G876" i="13"/>
  <c r="H876" i="13"/>
  <c r="I876" i="13"/>
  <c r="J876" i="13"/>
  <c r="K876" i="13"/>
  <c r="B877" i="13"/>
  <c r="C877" i="13"/>
  <c r="D877" i="13"/>
  <c r="E877" i="13"/>
  <c r="F877" i="13"/>
  <c r="G877" i="13"/>
  <c r="H877" i="13"/>
  <c r="I877" i="13"/>
  <c r="J877" i="13"/>
  <c r="K877" i="13"/>
  <c r="B878" i="13"/>
  <c r="C878" i="13"/>
  <c r="D878" i="13"/>
  <c r="E878" i="13"/>
  <c r="F878" i="13"/>
  <c r="G878" i="13"/>
  <c r="H878" i="13"/>
  <c r="I878" i="13"/>
  <c r="J878" i="13"/>
  <c r="K878" i="13"/>
  <c r="B879" i="13"/>
  <c r="C879" i="13"/>
  <c r="D879" i="13"/>
  <c r="E879" i="13"/>
  <c r="F879" i="13"/>
  <c r="G879" i="13"/>
  <c r="H879" i="13"/>
  <c r="I879" i="13"/>
  <c r="J879" i="13"/>
  <c r="K879" i="13"/>
  <c r="B880" i="13"/>
  <c r="C880" i="13"/>
  <c r="D880" i="13"/>
  <c r="E880" i="13"/>
  <c r="F880" i="13"/>
  <c r="G880" i="13"/>
  <c r="H880" i="13"/>
  <c r="I880" i="13"/>
  <c r="J880" i="13"/>
  <c r="K880" i="13"/>
  <c r="B881" i="13"/>
  <c r="C881" i="13"/>
  <c r="D881" i="13"/>
  <c r="E881" i="13"/>
  <c r="F881" i="13"/>
  <c r="G881" i="13"/>
  <c r="H881" i="13"/>
  <c r="I881" i="13"/>
  <c r="J881" i="13"/>
  <c r="K881" i="13"/>
  <c r="B882" i="13"/>
  <c r="C882" i="13"/>
  <c r="D882" i="13"/>
  <c r="E882" i="13"/>
  <c r="F882" i="13"/>
  <c r="G882" i="13"/>
  <c r="H882" i="13"/>
  <c r="I882" i="13"/>
  <c r="J882" i="13"/>
  <c r="K882" i="13"/>
  <c r="B883" i="13"/>
  <c r="C883" i="13"/>
  <c r="D883" i="13"/>
  <c r="E883" i="13"/>
  <c r="F883" i="13"/>
  <c r="G883" i="13"/>
  <c r="H883" i="13"/>
  <c r="I883" i="13"/>
  <c r="J883" i="13"/>
  <c r="K883" i="13"/>
  <c r="B884" i="13"/>
  <c r="C884" i="13"/>
  <c r="D884" i="13"/>
  <c r="E884" i="13"/>
  <c r="F884" i="13"/>
  <c r="G884" i="13"/>
  <c r="H884" i="13"/>
  <c r="I884" i="13"/>
  <c r="J884" i="13"/>
  <c r="K884" i="13"/>
  <c r="B885" i="13"/>
  <c r="C885" i="13"/>
  <c r="D885" i="13"/>
  <c r="E885" i="13"/>
  <c r="F885" i="13"/>
  <c r="G885" i="13"/>
  <c r="H885" i="13"/>
  <c r="I885" i="13"/>
  <c r="J885" i="13"/>
  <c r="K885" i="13"/>
  <c r="B886" i="13"/>
  <c r="C886" i="13"/>
  <c r="D886" i="13"/>
  <c r="E886" i="13"/>
  <c r="F886" i="13"/>
  <c r="G886" i="13"/>
  <c r="H886" i="13"/>
  <c r="I886" i="13"/>
  <c r="J886" i="13"/>
  <c r="K886" i="13"/>
  <c r="B887" i="13"/>
  <c r="C887" i="13"/>
  <c r="D887" i="13"/>
  <c r="E887" i="13"/>
  <c r="F887" i="13"/>
  <c r="G887" i="13"/>
  <c r="H887" i="13"/>
  <c r="I887" i="13"/>
  <c r="J887" i="13"/>
  <c r="K887" i="13"/>
  <c r="B888" i="13"/>
  <c r="C888" i="13"/>
  <c r="D888" i="13"/>
  <c r="E888" i="13"/>
  <c r="F888" i="13"/>
  <c r="G888" i="13"/>
  <c r="H888" i="13"/>
  <c r="I888" i="13"/>
  <c r="J888" i="13"/>
  <c r="K888" i="13"/>
  <c r="B889" i="13"/>
  <c r="C889" i="13"/>
  <c r="D889" i="13"/>
  <c r="E889" i="13"/>
  <c r="F889" i="13"/>
  <c r="G889" i="13"/>
  <c r="H889" i="13"/>
  <c r="I889" i="13"/>
  <c r="J889" i="13"/>
  <c r="K889" i="13"/>
  <c r="B890" i="13"/>
  <c r="C890" i="13"/>
  <c r="D890" i="13"/>
  <c r="E890" i="13"/>
  <c r="F890" i="13"/>
  <c r="G890" i="13"/>
  <c r="H890" i="13"/>
  <c r="I890" i="13"/>
  <c r="J890" i="13"/>
  <c r="K890" i="13"/>
  <c r="B891" i="13"/>
  <c r="C891" i="13"/>
  <c r="D891" i="13"/>
  <c r="E891" i="13"/>
  <c r="F891" i="13"/>
  <c r="G891" i="13"/>
  <c r="H891" i="13"/>
  <c r="I891" i="13"/>
  <c r="J891" i="13"/>
  <c r="K891" i="13"/>
  <c r="B892" i="13"/>
  <c r="C892" i="13"/>
  <c r="D892" i="13"/>
  <c r="E892" i="13"/>
  <c r="F892" i="13"/>
  <c r="G892" i="13"/>
  <c r="H892" i="13"/>
  <c r="I892" i="13"/>
  <c r="J892" i="13"/>
  <c r="K892" i="13"/>
  <c r="B893" i="13"/>
  <c r="C893" i="13"/>
  <c r="D893" i="13"/>
  <c r="E893" i="13"/>
  <c r="F893" i="13"/>
  <c r="G893" i="13"/>
  <c r="H893" i="13"/>
  <c r="I893" i="13"/>
  <c r="J893" i="13"/>
  <c r="K893" i="13"/>
  <c r="B894" i="13"/>
  <c r="C894" i="13"/>
  <c r="D894" i="13"/>
  <c r="E894" i="13"/>
  <c r="F894" i="13"/>
  <c r="G894" i="13"/>
  <c r="H894" i="13"/>
  <c r="I894" i="13"/>
  <c r="J894" i="13"/>
  <c r="K894" i="13"/>
  <c r="B895" i="13"/>
  <c r="C895" i="13"/>
  <c r="D895" i="13"/>
  <c r="E895" i="13"/>
  <c r="F895" i="13"/>
  <c r="G895" i="13"/>
  <c r="H895" i="13"/>
  <c r="I895" i="13"/>
  <c r="J895" i="13"/>
  <c r="K895" i="13"/>
  <c r="B896" i="13"/>
  <c r="C896" i="13"/>
  <c r="D896" i="13"/>
  <c r="E896" i="13"/>
  <c r="F896" i="13"/>
  <c r="G896" i="13"/>
  <c r="H896" i="13"/>
  <c r="I896" i="13"/>
  <c r="J896" i="13"/>
  <c r="K896" i="13"/>
  <c r="B897" i="13"/>
  <c r="C897" i="13"/>
  <c r="D897" i="13"/>
  <c r="E897" i="13"/>
  <c r="F897" i="13"/>
  <c r="G897" i="13"/>
  <c r="H897" i="13"/>
  <c r="I897" i="13"/>
  <c r="J897" i="13"/>
  <c r="K897" i="13"/>
  <c r="B898" i="13"/>
  <c r="C898" i="13"/>
  <c r="D898" i="13"/>
  <c r="E898" i="13"/>
  <c r="F898" i="13"/>
  <c r="G898" i="13"/>
  <c r="H898" i="13"/>
  <c r="I898" i="13"/>
  <c r="J898" i="13"/>
  <c r="K898" i="13"/>
  <c r="B899" i="13"/>
  <c r="C899" i="13"/>
  <c r="D899" i="13"/>
  <c r="E899" i="13"/>
  <c r="F899" i="13"/>
  <c r="G899" i="13"/>
  <c r="H899" i="13"/>
  <c r="I899" i="13"/>
  <c r="J899" i="13"/>
  <c r="K899" i="13"/>
  <c r="B900" i="13"/>
  <c r="C900" i="13"/>
  <c r="D900" i="13"/>
  <c r="E900" i="13"/>
  <c r="F900" i="13"/>
  <c r="G900" i="13"/>
  <c r="H900" i="13"/>
  <c r="I900" i="13"/>
  <c r="J900" i="13"/>
  <c r="K900" i="13"/>
  <c r="B901" i="13"/>
  <c r="C901" i="13"/>
  <c r="D901" i="13"/>
  <c r="E901" i="13"/>
  <c r="F901" i="13"/>
  <c r="G901" i="13"/>
  <c r="H901" i="13"/>
  <c r="I901" i="13"/>
  <c r="J901" i="13"/>
  <c r="K901" i="13"/>
  <c r="B902" i="13"/>
  <c r="C902" i="13"/>
  <c r="D902" i="13"/>
  <c r="E902" i="13"/>
  <c r="F902" i="13"/>
  <c r="G902" i="13"/>
  <c r="H902" i="13"/>
  <c r="I902" i="13"/>
  <c r="J902" i="13"/>
  <c r="K902" i="13"/>
  <c r="B903" i="13"/>
  <c r="C903" i="13"/>
  <c r="D903" i="13"/>
  <c r="E903" i="13"/>
  <c r="F903" i="13"/>
  <c r="G903" i="13"/>
  <c r="H903" i="13"/>
  <c r="I903" i="13"/>
  <c r="J903" i="13"/>
  <c r="K903" i="13"/>
  <c r="B904" i="13"/>
  <c r="C904" i="13"/>
  <c r="D904" i="13"/>
  <c r="E904" i="13"/>
  <c r="F904" i="13"/>
  <c r="G904" i="13"/>
  <c r="H904" i="13"/>
  <c r="I904" i="13"/>
  <c r="J904" i="13"/>
  <c r="K904" i="13"/>
  <c r="B905" i="13"/>
  <c r="C905" i="13"/>
  <c r="D905" i="13"/>
  <c r="E905" i="13"/>
  <c r="F905" i="13"/>
  <c r="G905" i="13"/>
  <c r="H905" i="13"/>
  <c r="I905" i="13"/>
  <c r="J905" i="13"/>
  <c r="K905" i="13"/>
  <c r="B906" i="13"/>
  <c r="C906" i="13"/>
  <c r="D906" i="13"/>
  <c r="E906" i="13"/>
  <c r="F906" i="13"/>
  <c r="G906" i="13"/>
  <c r="H906" i="13"/>
  <c r="I906" i="13"/>
  <c r="J906" i="13"/>
  <c r="K906" i="13"/>
  <c r="B907" i="13"/>
  <c r="C907" i="13"/>
  <c r="D907" i="13"/>
  <c r="E907" i="13"/>
  <c r="F907" i="13"/>
  <c r="G907" i="13"/>
  <c r="H907" i="13"/>
  <c r="I907" i="13"/>
  <c r="J907" i="13"/>
  <c r="K907" i="13"/>
  <c r="B908" i="13"/>
  <c r="C908" i="13"/>
  <c r="D908" i="13"/>
  <c r="E908" i="13"/>
  <c r="F908" i="13"/>
  <c r="G908" i="13"/>
  <c r="H908" i="13"/>
  <c r="I908" i="13"/>
  <c r="J908" i="13"/>
  <c r="K908" i="13"/>
  <c r="B909" i="13"/>
  <c r="C909" i="13"/>
  <c r="D909" i="13"/>
  <c r="E909" i="13"/>
  <c r="F909" i="13"/>
  <c r="G909" i="13"/>
  <c r="H909" i="13"/>
  <c r="I909" i="13"/>
  <c r="J909" i="13"/>
  <c r="K909" i="13"/>
  <c r="B910" i="13"/>
  <c r="C910" i="13"/>
  <c r="D910" i="13"/>
  <c r="E910" i="13"/>
  <c r="F910" i="13"/>
  <c r="G910" i="13"/>
  <c r="H910" i="13"/>
  <c r="I910" i="13"/>
  <c r="J910" i="13"/>
  <c r="K910" i="13"/>
  <c r="B911" i="13"/>
  <c r="C911" i="13"/>
  <c r="D911" i="13"/>
  <c r="E911" i="13"/>
  <c r="F911" i="13"/>
  <c r="G911" i="13"/>
  <c r="H911" i="13"/>
  <c r="I911" i="13"/>
  <c r="J911" i="13"/>
  <c r="K911" i="13"/>
  <c r="B912" i="13"/>
  <c r="C912" i="13"/>
  <c r="D912" i="13"/>
  <c r="E912" i="13"/>
  <c r="F912" i="13"/>
  <c r="G912" i="13"/>
  <c r="H912" i="13"/>
  <c r="I912" i="13"/>
  <c r="J912" i="13"/>
  <c r="K912" i="13"/>
  <c r="B913" i="13"/>
  <c r="C913" i="13"/>
  <c r="D913" i="13"/>
  <c r="E913" i="13"/>
  <c r="F913" i="13"/>
  <c r="G913" i="13"/>
  <c r="H913" i="13"/>
  <c r="I913" i="13"/>
  <c r="J913" i="13"/>
  <c r="K913" i="13"/>
  <c r="B914" i="13"/>
  <c r="C914" i="13"/>
  <c r="D914" i="13"/>
  <c r="E914" i="13"/>
  <c r="F914" i="13"/>
  <c r="G914" i="13"/>
  <c r="H914" i="13"/>
  <c r="I914" i="13"/>
  <c r="J914" i="13"/>
  <c r="K914" i="13"/>
  <c r="B915" i="13"/>
  <c r="C915" i="13"/>
  <c r="D915" i="13"/>
  <c r="E915" i="13"/>
  <c r="F915" i="13"/>
  <c r="G915" i="13"/>
  <c r="H915" i="13"/>
  <c r="I915" i="13"/>
  <c r="J915" i="13"/>
  <c r="K915" i="13"/>
  <c r="B916" i="13"/>
  <c r="C916" i="13"/>
  <c r="D916" i="13"/>
  <c r="E916" i="13"/>
  <c r="F916" i="13"/>
  <c r="G916" i="13"/>
  <c r="H916" i="13"/>
  <c r="I916" i="13"/>
  <c r="J916" i="13"/>
  <c r="K916" i="13"/>
  <c r="B917" i="13"/>
  <c r="C917" i="13"/>
  <c r="D917" i="13"/>
  <c r="E917" i="13"/>
  <c r="F917" i="13"/>
  <c r="G917" i="13"/>
  <c r="H917" i="13"/>
  <c r="I917" i="13"/>
  <c r="J917" i="13"/>
  <c r="K917" i="13"/>
  <c r="B918" i="13"/>
  <c r="C918" i="13"/>
  <c r="D918" i="13"/>
  <c r="E918" i="13"/>
  <c r="F918" i="13"/>
  <c r="G918" i="13"/>
  <c r="H918" i="13"/>
  <c r="I918" i="13"/>
  <c r="J918" i="13"/>
  <c r="K918" i="13"/>
  <c r="B919" i="13"/>
  <c r="C919" i="13"/>
  <c r="D919" i="13"/>
  <c r="E919" i="13"/>
  <c r="F919" i="13"/>
  <c r="G919" i="13"/>
  <c r="H919" i="13"/>
  <c r="I919" i="13"/>
  <c r="J919" i="13"/>
  <c r="K919" i="13"/>
  <c r="B920" i="13"/>
  <c r="C920" i="13"/>
  <c r="D920" i="13"/>
  <c r="E920" i="13"/>
  <c r="F920" i="13"/>
  <c r="G920" i="13"/>
  <c r="H920" i="13"/>
  <c r="I920" i="13"/>
  <c r="J920" i="13"/>
  <c r="K920" i="13"/>
  <c r="B921" i="13"/>
  <c r="C921" i="13"/>
  <c r="D921" i="13"/>
  <c r="E921" i="13"/>
  <c r="F921" i="13"/>
  <c r="G921" i="13"/>
  <c r="H921" i="13"/>
  <c r="I921" i="13"/>
  <c r="J921" i="13"/>
  <c r="K921" i="13"/>
  <c r="B922" i="13"/>
  <c r="C922" i="13"/>
  <c r="D922" i="13"/>
  <c r="E922" i="13"/>
  <c r="F922" i="13"/>
  <c r="G922" i="13"/>
  <c r="H922" i="13"/>
  <c r="I922" i="13"/>
  <c r="J922" i="13"/>
  <c r="K922" i="13"/>
  <c r="B923" i="13"/>
  <c r="C923" i="13"/>
  <c r="D923" i="13"/>
  <c r="E923" i="13"/>
  <c r="F923" i="13"/>
  <c r="G923" i="13"/>
  <c r="H923" i="13"/>
  <c r="I923" i="13"/>
  <c r="J923" i="13"/>
  <c r="K923" i="13"/>
  <c r="B924" i="13"/>
  <c r="C924" i="13"/>
  <c r="D924" i="13"/>
  <c r="E924" i="13"/>
  <c r="F924" i="13"/>
  <c r="G924" i="13"/>
  <c r="H924" i="13"/>
  <c r="I924" i="13"/>
  <c r="J924" i="13"/>
  <c r="K924" i="13"/>
  <c r="B925" i="13"/>
  <c r="C925" i="13"/>
  <c r="D925" i="13"/>
  <c r="E925" i="13"/>
  <c r="F925" i="13"/>
  <c r="G925" i="13"/>
  <c r="H925" i="13"/>
  <c r="I925" i="13"/>
  <c r="J925" i="13"/>
  <c r="K925" i="13"/>
  <c r="B926" i="13"/>
  <c r="C926" i="13"/>
  <c r="D926" i="13"/>
  <c r="E926" i="13"/>
  <c r="F926" i="13"/>
  <c r="G926" i="13"/>
  <c r="H926" i="13"/>
  <c r="I926" i="13"/>
  <c r="J926" i="13"/>
  <c r="K926" i="13"/>
  <c r="B927" i="13"/>
  <c r="C927" i="13"/>
  <c r="D927" i="13"/>
  <c r="E927" i="13"/>
  <c r="F927" i="13"/>
  <c r="G927" i="13"/>
  <c r="H927" i="13"/>
  <c r="I927" i="13"/>
  <c r="J927" i="13"/>
  <c r="K927" i="13"/>
  <c r="B928" i="13"/>
  <c r="C928" i="13"/>
  <c r="D928" i="13"/>
  <c r="E928" i="13"/>
  <c r="F928" i="13"/>
  <c r="G928" i="13"/>
  <c r="H928" i="13"/>
  <c r="I928" i="13"/>
  <c r="J928" i="13"/>
  <c r="K928" i="13"/>
  <c r="B929" i="13"/>
  <c r="C929" i="13"/>
  <c r="D929" i="13"/>
  <c r="E929" i="13"/>
  <c r="F929" i="13"/>
  <c r="G929" i="13"/>
  <c r="H929" i="13"/>
  <c r="I929" i="13"/>
  <c r="J929" i="13"/>
  <c r="K929" i="13"/>
  <c r="B930" i="13"/>
  <c r="C930" i="13"/>
  <c r="D930" i="13"/>
  <c r="E930" i="13"/>
  <c r="F930" i="13"/>
  <c r="G930" i="13"/>
  <c r="H930" i="13"/>
  <c r="I930" i="13"/>
  <c r="J930" i="13"/>
  <c r="K930" i="13"/>
  <c r="B931" i="13"/>
  <c r="C931" i="13"/>
  <c r="D931" i="13"/>
  <c r="E931" i="13"/>
  <c r="F931" i="13"/>
  <c r="G931" i="13"/>
  <c r="H931" i="13"/>
  <c r="I931" i="13"/>
  <c r="J931" i="13"/>
  <c r="K931" i="13"/>
  <c r="B932" i="13"/>
  <c r="C932" i="13"/>
  <c r="D932" i="13"/>
  <c r="E932" i="13"/>
  <c r="F932" i="13"/>
  <c r="G932" i="13"/>
  <c r="H932" i="13"/>
  <c r="I932" i="13"/>
  <c r="J932" i="13"/>
  <c r="K932" i="13"/>
  <c r="B933" i="13"/>
  <c r="C933" i="13"/>
  <c r="D933" i="13"/>
  <c r="E933" i="13"/>
  <c r="F933" i="13"/>
  <c r="G933" i="13"/>
  <c r="H933" i="13"/>
  <c r="I933" i="13"/>
  <c r="J933" i="13"/>
  <c r="K933" i="13"/>
  <c r="B934" i="13"/>
  <c r="C934" i="13"/>
  <c r="D934" i="13"/>
  <c r="E934" i="13"/>
  <c r="F934" i="13"/>
  <c r="G934" i="13"/>
  <c r="H934" i="13"/>
  <c r="I934" i="13"/>
  <c r="J934" i="13"/>
  <c r="K934" i="13"/>
  <c r="B935" i="13"/>
  <c r="C935" i="13"/>
  <c r="D935" i="13"/>
  <c r="E935" i="13"/>
  <c r="F935" i="13"/>
  <c r="G935" i="13"/>
  <c r="H935" i="13"/>
  <c r="I935" i="13"/>
  <c r="J935" i="13"/>
  <c r="K935" i="13"/>
  <c r="B936" i="13"/>
  <c r="C936" i="13"/>
  <c r="D936" i="13"/>
  <c r="E936" i="13"/>
  <c r="F936" i="13"/>
  <c r="G936" i="13"/>
  <c r="H936" i="13"/>
  <c r="I936" i="13"/>
  <c r="J936" i="13"/>
  <c r="K936" i="13"/>
  <c r="B937" i="13"/>
  <c r="C937" i="13"/>
  <c r="D937" i="13"/>
  <c r="E937" i="13"/>
  <c r="F937" i="13"/>
  <c r="G937" i="13"/>
  <c r="H937" i="13"/>
  <c r="I937" i="13"/>
  <c r="J937" i="13"/>
  <c r="K937" i="13"/>
  <c r="B938" i="13"/>
  <c r="C938" i="13"/>
  <c r="D938" i="13"/>
  <c r="E938" i="13"/>
  <c r="F938" i="13"/>
  <c r="G938" i="13"/>
  <c r="H938" i="13"/>
  <c r="I938" i="13"/>
  <c r="J938" i="13"/>
  <c r="K938" i="13"/>
  <c r="B939" i="13"/>
  <c r="C939" i="13"/>
  <c r="D939" i="13"/>
  <c r="E939" i="13"/>
  <c r="F939" i="13"/>
  <c r="G939" i="13"/>
  <c r="H939" i="13"/>
  <c r="I939" i="13"/>
  <c r="J939" i="13"/>
  <c r="K939" i="13"/>
  <c r="B940" i="13"/>
  <c r="C940" i="13"/>
  <c r="D940" i="13"/>
  <c r="E940" i="13"/>
  <c r="F940" i="13"/>
  <c r="G940" i="13"/>
  <c r="H940" i="13"/>
  <c r="I940" i="13"/>
  <c r="J940" i="13"/>
  <c r="K940" i="13"/>
  <c r="B941" i="13"/>
  <c r="C941" i="13"/>
  <c r="D941" i="13"/>
  <c r="E941" i="13"/>
  <c r="F941" i="13"/>
  <c r="G941" i="13"/>
  <c r="H941" i="13"/>
  <c r="I941" i="13"/>
  <c r="J941" i="13"/>
  <c r="K941" i="13"/>
  <c r="B942" i="13"/>
  <c r="C942" i="13"/>
  <c r="D942" i="13"/>
  <c r="E942" i="13"/>
  <c r="F942" i="13"/>
  <c r="G942" i="13"/>
  <c r="H942" i="13"/>
  <c r="I942" i="13"/>
  <c r="J942" i="13"/>
  <c r="K942" i="13"/>
  <c r="B943" i="13"/>
  <c r="C943" i="13"/>
  <c r="D943" i="13"/>
  <c r="E943" i="13"/>
  <c r="F943" i="13"/>
  <c r="G943" i="13"/>
  <c r="H943" i="13"/>
  <c r="I943" i="13"/>
  <c r="J943" i="13"/>
  <c r="K943" i="13"/>
  <c r="B944" i="13"/>
  <c r="C944" i="13"/>
  <c r="D944" i="13"/>
  <c r="E944" i="13"/>
  <c r="F944" i="13"/>
  <c r="G944" i="13"/>
  <c r="H944" i="13"/>
  <c r="I944" i="13"/>
  <c r="J944" i="13"/>
  <c r="K944" i="13"/>
  <c r="B945" i="13"/>
  <c r="C945" i="13"/>
  <c r="D945" i="13"/>
  <c r="E945" i="13"/>
  <c r="F945" i="13"/>
  <c r="G945" i="13"/>
  <c r="H945" i="13"/>
  <c r="I945" i="13"/>
  <c r="J945" i="13"/>
  <c r="K945" i="13"/>
  <c r="B946" i="13"/>
  <c r="C946" i="13"/>
  <c r="D946" i="13"/>
  <c r="E946" i="13"/>
  <c r="F946" i="13"/>
  <c r="G946" i="13"/>
  <c r="H946" i="13"/>
  <c r="I946" i="13"/>
  <c r="J946" i="13"/>
  <c r="K946" i="13"/>
  <c r="B947" i="13"/>
  <c r="C947" i="13"/>
  <c r="D947" i="13"/>
  <c r="E947" i="13"/>
  <c r="F947" i="13"/>
  <c r="G947" i="13"/>
  <c r="H947" i="13"/>
  <c r="I947" i="13"/>
  <c r="J947" i="13"/>
  <c r="K947" i="13"/>
  <c r="B948" i="13"/>
  <c r="C948" i="13"/>
  <c r="D948" i="13"/>
  <c r="E948" i="13"/>
  <c r="F948" i="13"/>
  <c r="G948" i="13"/>
  <c r="H948" i="13"/>
  <c r="I948" i="13"/>
  <c r="J948" i="13"/>
  <c r="K948" i="13"/>
  <c r="B949" i="13"/>
  <c r="C949" i="13"/>
  <c r="D949" i="13"/>
  <c r="E949" i="13"/>
  <c r="F949" i="13"/>
  <c r="G949" i="13"/>
  <c r="H949" i="13"/>
  <c r="I949" i="13"/>
  <c r="J949" i="13"/>
  <c r="K949" i="13"/>
  <c r="B950" i="13"/>
  <c r="C950" i="13"/>
  <c r="D950" i="13"/>
  <c r="E950" i="13"/>
  <c r="F950" i="13"/>
  <c r="G950" i="13"/>
  <c r="H950" i="13"/>
  <c r="I950" i="13"/>
  <c r="J950" i="13"/>
  <c r="K950" i="13"/>
  <c r="T4" i="16"/>
  <c r="S4" i="16"/>
  <c r="Q4" i="16"/>
  <c r="P4" i="16"/>
  <c r="O4" i="16"/>
  <c r="N4" i="16"/>
  <c r="M4" i="16"/>
  <c r="J4" i="16"/>
  <c r="I4" i="16"/>
  <c r="H4" i="16"/>
  <c r="G4" i="16"/>
  <c r="F4" i="16"/>
  <c r="C4" i="16"/>
  <c r="B4" i="16"/>
  <c r="A4" i="16"/>
  <c r="U3" i="16"/>
  <c r="A9" i="1"/>
  <c r="C9" i="1"/>
  <c r="G9" i="1"/>
  <c r="M9" i="1" a="1"/>
  <c r="M9" i="1"/>
  <c r="K7" i="16" s="1"/>
  <c r="N9" i="1" a="1"/>
  <c r="N9" i="1"/>
  <c r="L7" i="16" s="1"/>
  <c r="R9" i="1"/>
  <c r="R7" i="16" s="1"/>
  <c r="S9" i="1" a="1"/>
  <c r="S9" i="1"/>
  <c r="D7" i="16" s="1"/>
  <c r="T9" i="1" a="1"/>
  <c r="T9" i="1"/>
  <c r="E7" i="16" s="1"/>
  <c r="AI9" i="1"/>
  <c r="AJ9" i="1"/>
  <c r="AK9" i="1"/>
  <c r="K8" i="11" s="1"/>
  <c r="AL9" i="1"/>
  <c r="AM9" i="1"/>
  <c r="AN9" i="1"/>
  <c r="AO9" i="1"/>
  <c r="BE9" i="1" s="1"/>
  <c r="AP9" i="1"/>
  <c r="M8" i="11" s="1"/>
  <c r="AQ9" i="1"/>
  <c r="BB9" i="1"/>
  <c r="BC9" i="1" a="1"/>
  <c r="BC9" i="1"/>
  <c r="BD9" i="1" a="1"/>
  <c r="BD9" i="1"/>
  <c r="BF9" i="1"/>
  <c r="BT9" i="1"/>
  <c r="A10" i="1"/>
  <c r="C10" i="1"/>
  <c r="G10" i="1"/>
  <c r="R10" i="1"/>
  <c r="R8" i="16" s="1"/>
  <c r="S10" i="1" a="1"/>
  <c r="S10" i="1"/>
  <c r="D8" i="16" s="1"/>
  <c r="T10" i="1" a="1"/>
  <c r="T10" i="1"/>
  <c r="E8" i="16" s="1"/>
  <c r="AI10" i="1"/>
  <c r="AJ10" i="1"/>
  <c r="AK10" i="1"/>
  <c r="K9" i="11" s="1"/>
  <c r="AL10" i="1"/>
  <c r="AM10" i="1"/>
  <c r="AN10" i="1"/>
  <c r="AO10" i="1"/>
  <c r="BE10" i="1" s="1"/>
  <c r="AP10" i="1"/>
  <c r="M9" i="11" s="1"/>
  <c r="AQ10" i="1"/>
  <c r="BB10" i="1"/>
  <c r="BC10" i="1" a="1"/>
  <c r="BC10" i="1"/>
  <c r="BD10" i="1" a="1"/>
  <c r="BD10" i="1"/>
  <c r="BF10" i="1"/>
  <c r="BT10" i="1"/>
  <c r="A11" i="1"/>
  <c r="C11" i="1"/>
  <c r="G11" i="1"/>
  <c r="M11" i="1" a="1"/>
  <c r="M11" i="1"/>
  <c r="K9" i="16" s="1"/>
  <c r="N11" i="1" a="1"/>
  <c r="N11" i="1"/>
  <c r="L9" i="16" s="1"/>
  <c r="R11" i="1"/>
  <c r="R9" i="16" s="1"/>
  <c r="S11" i="1" a="1"/>
  <c r="S11" i="1"/>
  <c r="D9" i="16" s="1"/>
  <c r="T11" i="1" a="1"/>
  <c r="T11" i="1"/>
  <c r="E9" i="16" s="1"/>
  <c r="AI11" i="1"/>
  <c r="AJ11" i="1"/>
  <c r="AK11" i="1"/>
  <c r="K10" i="11" s="1"/>
  <c r="AL11" i="1"/>
  <c r="AM11" i="1"/>
  <c r="AN11" i="1"/>
  <c r="AO11" i="1"/>
  <c r="BE11" i="1" s="1"/>
  <c r="AP11" i="1"/>
  <c r="M10" i="11" s="1"/>
  <c r="AQ11" i="1"/>
  <c r="BB11" i="1"/>
  <c r="BC11" i="1" a="1"/>
  <c r="BC11" i="1"/>
  <c r="BD11" i="1" a="1"/>
  <c r="BD11" i="1"/>
  <c r="BF11" i="1"/>
  <c r="BT11" i="1"/>
  <c r="A12" i="1"/>
  <c r="C12" i="1"/>
  <c r="G12" i="1"/>
  <c r="R12" i="1"/>
  <c r="R10" i="16" s="1"/>
  <c r="S12" i="1" a="1"/>
  <c r="S12" i="1"/>
  <c r="D10" i="16" s="1"/>
  <c r="T12" i="1" a="1"/>
  <c r="T12" i="1"/>
  <c r="E10" i="16" s="1"/>
  <c r="AI12" i="1"/>
  <c r="AJ12" i="1"/>
  <c r="AK12" i="1"/>
  <c r="K11" i="11" s="1"/>
  <c r="AL12" i="1"/>
  <c r="AM12" i="1"/>
  <c r="AN12" i="1"/>
  <c r="AO12" i="1"/>
  <c r="BE12" i="1" s="1"/>
  <c r="AP12" i="1"/>
  <c r="M11" i="11" s="1"/>
  <c r="AQ12" i="1"/>
  <c r="BB12" i="1"/>
  <c r="BC12" i="1" a="1"/>
  <c r="BC12" i="1"/>
  <c r="BD12" i="1" a="1"/>
  <c r="BD12" i="1"/>
  <c r="BF12" i="1"/>
  <c r="BT12" i="1"/>
  <c r="A13" i="1"/>
  <c r="C13" i="1"/>
  <c r="G13" i="1"/>
  <c r="M13" i="1" a="1"/>
  <c r="M13" i="1"/>
  <c r="K11" i="16" s="1"/>
  <c r="N13" i="1" a="1"/>
  <c r="N13" i="1"/>
  <c r="L11" i="16" s="1"/>
  <c r="R13" i="1"/>
  <c r="R11" i="16" s="1"/>
  <c r="S13" i="1" a="1"/>
  <c r="S13" i="1"/>
  <c r="D11" i="16" s="1"/>
  <c r="T13" i="1" a="1"/>
  <c r="T13" i="1"/>
  <c r="E11" i="16" s="1"/>
  <c r="AI13" i="1"/>
  <c r="AJ13" i="1"/>
  <c r="AK13" i="1"/>
  <c r="K12" i="11" s="1"/>
  <c r="AL13" i="1"/>
  <c r="AM13" i="1"/>
  <c r="AN13" i="1"/>
  <c r="AO13" i="1"/>
  <c r="BE13" i="1" s="1"/>
  <c r="AP13" i="1"/>
  <c r="M12" i="11" s="1"/>
  <c r="AQ13" i="1"/>
  <c r="BB13" i="1"/>
  <c r="BC13" i="1" a="1"/>
  <c r="BC13" i="1"/>
  <c r="BD13" i="1" a="1"/>
  <c r="BD13" i="1"/>
  <c r="BF13" i="1"/>
  <c r="BT13" i="1"/>
  <c r="A14" i="1"/>
  <c r="C14" i="1"/>
  <c r="G14" i="1"/>
  <c r="M14" i="1" a="1"/>
  <c r="M14" i="1"/>
  <c r="K12" i="16" s="1"/>
  <c r="N14" i="1" a="1"/>
  <c r="N14" i="1"/>
  <c r="L12" i="16" s="1"/>
  <c r="R14" i="1"/>
  <c r="R12" i="16" s="1"/>
  <c r="S14" i="1" a="1"/>
  <c r="S14" i="1"/>
  <c r="D12" i="16" s="1"/>
  <c r="T14" i="1" a="1"/>
  <c r="T14" i="1"/>
  <c r="E12" i="16" s="1"/>
  <c r="AI14" i="1"/>
  <c r="AJ14" i="1"/>
  <c r="AK14" i="1"/>
  <c r="K13" i="11" s="1"/>
  <c r="AL14" i="1"/>
  <c r="AM14" i="1"/>
  <c r="AN14" i="1"/>
  <c r="AO14" i="1"/>
  <c r="BE14" i="1" s="1"/>
  <c r="AP14" i="1"/>
  <c r="M13" i="11" s="1"/>
  <c r="AQ14" i="1"/>
  <c r="BB14" i="1"/>
  <c r="BC14" i="1" a="1"/>
  <c r="BC14" i="1"/>
  <c r="BD14" i="1" a="1"/>
  <c r="BD14" i="1"/>
  <c r="BF14" i="1"/>
  <c r="BT14" i="1"/>
  <c r="A15" i="1"/>
  <c r="C15" i="1"/>
  <c r="G15" i="1"/>
  <c r="R15" i="1"/>
  <c r="R13" i="16" s="1"/>
  <c r="S15" i="1" a="1"/>
  <c r="S15" i="1"/>
  <c r="D13" i="16" s="1"/>
  <c r="T15" i="1" a="1"/>
  <c r="T15" i="1"/>
  <c r="E13" i="16" s="1"/>
  <c r="AI15" i="1"/>
  <c r="AJ15" i="1"/>
  <c r="AK15" i="1"/>
  <c r="K14" i="11" s="1"/>
  <c r="AL15" i="1"/>
  <c r="AM15" i="1"/>
  <c r="AN15" i="1"/>
  <c r="AO15" i="1"/>
  <c r="BE15" i="1" s="1"/>
  <c r="AP15" i="1"/>
  <c r="M14" i="11" s="1"/>
  <c r="AQ15" i="1"/>
  <c r="BB15" i="1"/>
  <c r="BC15" i="1" a="1"/>
  <c r="BC15" i="1"/>
  <c r="BD15" i="1" a="1"/>
  <c r="BD15" i="1"/>
  <c r="BF15" i="1"/>
  <c r="BT15" i="1"/>
  <c r="A16" i="1"/>
  <c r="C16" i="1"/>
  <c r="G16" i="1"/>
  <c r="M16" i="1" a="1"/>
  <c r="M16" i="1"/>
  <c r="K14" i="16" s="1"/>
  <c r="N16" i="1" a="1"/>
  <c r="N16" i="1"/>
  <c r="L14" i="16" s="1"/>
  <c r="R16" i="1"/>
  <c r="R14" i="16" s="1"/>
  <c r="S16" i="1" a="1"/>
  <c r="S16" i="1"/>
  <c r="D14" i="16" s="1"/>
  <c r="T16" i="1" a="1"/>
  <c r="T16" i="1"/>
  <c r="E14" i="16" s="1"/>
  <c r="AI16" i="1"/>
  <c r="AJ16" i="1"/>
  <c r="AK16" i="1"/>
  <c r="K15" i="11" s="1"/>
  <c r="AL16" i="1"/>
  <c r="AM16" i="1"/>
  <c r="AN16" i="1"/>
  <c r="AO16" i="1"/>
  <c r="BE16" i="1" s="1"/>
  <c r="AP16" i="1"/>
  <c r="M15" i="11" s="1"/>
  <c r="AQ16" i="1"/>
  <c r="BB16" i="1"/>
  <c r="BC16" i="1" a="1"/>
  <c r="BC16" i="1"/>
  <c r="BD16" i="1" a="1"/>
  <c r="BD16" i="1"/>
  <c r="BF16" i="1"/>
  <c r="BT16" i="1"/>
  <c r="A17" i="1"/>
  <c r="C17" i="1"/>
  <c r="G17" i="1"/>
  <c r="R17" i="1"/>
  <c r="R15" i="16" s="1"/>
  <c r="S17" i="1" a="1"/>
  <c r="S17" i="1"/>
  <c r="D15" i="16" s="1"/>
  <c r="T17" i="1" a="1"/>
  <c r="T17" i="1"/>
  <c r="E15" i="16" s="1"/>
  <c r="AI17" i="1"/>
  <c r="AJ17" i="1"/>
  <c r="AK17" i="1"/>
  <c r="K16" i="11" s="1"/>
  <c r="AL17" i="1"/>
  <c r="AM17" i="1"/>
  <c r="AN17" i="1"/>
  <c r="AO17" i="1"/>
  <c r="BE17" i="1" s="1"/>
  <c r="AP17" i="1"/>
  <c r="M16" i="11" s="1"/>
  <c r="AQ17" i="1"/>
  <c r="BB17" i="1"/>
  <c r="BC17" i="1" a="1"/>
  <c r="BC17" i="1"/>
  <c r="BD17" i="1" a="1"/>
  <c r="BD17" i="1"/>
  <c r="BF17" i="1"/>
  <c r="A18" i="1"/>
  <c r="C18" i="1"/>
  <c r="G18" i="1"/>
  <c r="R18" i="1"/>
  <c r="R16" i="16" s="1"/>
  <c r="S18" i="1" a="1"/>
  <c r="S18" i="1"/>
  <c r="D16" i="16" s="1"/>
  <c r="T18" i="1" a="1"/>
  <c r="T18" i="1"/>
  <c r="E16" i="16" s="1"/>
  <c r="AJ18" i="1"/>
  <c r="K17" i="11"/>
  <c r="AN18" i="1"/>
  <c r="AO18" i="1"/>
  <c r="BE18" i="1" s="1"/>
  <c r="M17" i="11"/>
  <c r="BB18" i="1"/>
  <c r="BC18" i="1" a="1"/>
  <c r="BC18" i="1"/>
  <c r="BD18" i="1" a="1"/>
  <c r="BD18" i="1"/>
  <c r="BF18" i="1"/>
  <c r="A19" i="1"/>
  <c r="C19" i="1"/>
  <c r="G19" i="1"/>
  <c r="R19" i="1"/>
  <c r="R17" i="16" s="1"/>
  <c r="S19" i="1" a="1"/>
  <c r="S19" i="1"/>
  <c r="D17" i="16" s="1"/>
  <c r="T19" i="1" a="1"/>
  <c r="T19" i="1"/>
  <c r="E17" i="16" s="1"/>
  <c r="AI19" i="1"/>
  <c r="AJ19" i="1"/>
  <c r="AK19" i="1"/>
  <c r="K18" i="11" s="1"/>
  <c r="AL19" i="1"/>
  <c r="AN19" i="1"/>
  <c r="AO19" i="1"/>
  <c r="BE19" i="1" s="1"/>
  <c r="AP19" i="1"/>
  <c r="M18" i="11" s="1"/>
  <c r="AQ19" i="1"/>
  <c r="BB19" i="1"/>
  <c r="BC19" i="1" a="1"/>
  <c r="BC19" i="1"/>
  <c r="BD19" i="1" a="1"/>
  <c r="BD19" i="1"/>
  <c r="BF19" i="1"/>
  <c r="A20" i="1"/>
  <c r="C20" i="1"/>
  <c r="G20" i="1"/>
  <c r="R20" i="1"/>
  <c r="R18" i="16" s="1"/>
  <c r="S20" i="1" a="1"/>
  <c r="S20" i="1"/>
  <c r="D18" i="16" s="1"/>
  <c r="T20" i="1" a="1"/>
  <c r="T20" i="1"/>
  <c r="E18" i="16" s="1"/>
  <c r="AI20" i="1"/>
  <c r="AJ20" i="1"/>
  <c r="AK20" i="1"/>
  <c r="K19" i="11" s="1"/>
  <c r="AL20" i="1"/>
  <c r="AM20" i="1"/>
  <c r="AN20" i="1"/>
  <c r="AO20" i="1"/>
  <c r="BE20" i="1" s="1"/>
  <c r="AP20" i="1"/>
  <c r="M19" i="11" s="1"/>
  <c r="AQ20" i="1"/>
  <c r="BB20" i="1"/>
  <c r="BC20" i="1" a="1"/>
  <c r="BC20" i="1"/>
  <c r="BD20" i="1" a="1"/>
  <c r="BD20" i="1"/>
  <c r="BF20" i="1"/>
  <c r="A21" i="1"/>
  <c r="C21" i="1"/>
  <c r="G21" i="1"/>
  <c r="R21" i="1"/>
  <c r="R19" i="16" s="1"/>
  <c r="S21" i="1" a="1"/>
  <c r="S21" i="1"/>
  <c r="D19" i="16" s="1"/>
  <c r="T21" i="1" a="1"/>
  <c r="T21" i="1"/>
  <c r="E19" i="16" s="1"/>
  <c r="AI21" i="1"/>
  <c r="AJ21" i="1"/>
  <c r="AK21" i="1"/>
  <c r="K20" i="11" s="1"/>
  <c r="AL21" i="1"/>
  <c r="AM21" i="1"/>
  <c r="AN21" i="1"/>
  <c r="AO21" i="1"/>
  <c r="BE21" i="1" s="1"/>
  <c r="AP21" i="1"/>
  <c r="M20" i="11" s="1"/>
  <c r="AQ21" i="1"/>
  <c r="BB21" i="1"/>
  <c r="BC21" i="1" a="1"/>
  <c r="BC21" i="1"/>
  <c r="BD21" i="1" a="1"/>
  <c r="BD21" i="1"/>
  <c r="BF21" i="1"/>
  <c r="A22" i="1"/>
  <c r="C22" i="1"/>
  <c r="G22" i="1"/>
  <c r="R22" i="1"/>
  <c r="R20" i="16" s="1"/>
  <c r="S22" i="1" a="1"/>
  <c r="S22" i="1"/>
  <c r="D20" i="16" s="1"/>
  <c r="T22" i="1" a="1"/>
  <c r="T22" i="1"/>
  <c r="E20" i="16" s="1"/>
  <c r="AI22" i="1"/>
  <c r="AJ22" i="1"/>
  <c r="AK22" i="1"/>
  <c r="K21" i="11" s="1"/>
  <c r="AL22" i="1"/>
  <c r="AM22" i="1"/>
  <c r="AN22" i="1"/>
  <c r="AO22" i="1"/>
  <c r="BE22" i="1" s="1"/>
  <c r="AP22" i="1"/>
  <c r="M21" i="11" s="1"/>
  <c r="AQ22" i="1"/>
  <c r="BB22" i="1"/>
  <c r="BC22" i="1" a="1"/>
  <c r="BC22" i="1"/>
  <c r="BD22" i="1" a="1"/>
  <c r="BD22" i="1"/>
  <c r="BF22" i="1"/>
  <c r="A23" i="1"/>
  <c r="C23" i="1"/>
  <c r="G23" i="1"/>
  <c r="R23" i="1"/>
  <c r="R21" i="16" s="1"/>
  <c r="S23" i="1" a="1"/>
  <c r="S23" i="1"/>
  <c r="D21" i="16" s="1"/>
  <c r="T23" i="1" a="1"/>
  <c r="T23" i="1"/>
  <c r="E21" i="16" s="1"/>
  <c r="AI23" i="1"/>
  <c r="AJ23" i="1"/>
  <c r="AK23" i="1"/>
  <c r="K22" i="11" s="1"/>
  <c r="AL23" i="1"/>
  <c r="AM23" i="1"/>
  <c r="AN23" i="1"/>
  <c r="AO23" i="1"/>
  <c r="BE23" i="1" s="1"/>
  <c r="AP23" i="1"/>
  <c r="M22" i="11" s="1"/>
  <c r="AQ23" i="1"/>
  <c r="BB23" i="1"/>
  <c r="BC23" i="1" a="1"/>
  <c r="BC23" i="1"/>
  <c r="BD23" i="1" a="1"/>
  <c r="BD23" i="1"/>
  <c r="BF23" i="1"/>
  <c r="A24" i="1"/>
  <c r="C24" i="1"/>
  <c r="G24" i="1"/>
  <c r="M24" i="1" a="1"/>
  <c r="M24" i="1"/>
  <c r="K22" i="16" s="1"/>
  <c r="N24" i="1" a="1"/>
  <c r="N24" i="1"/>
  <c r="L22" i="16" s="1"/>
  <c r="R24" i="1"/>
  <c r="R22" i="16" s="1"/>
  <c r="S24" i="1" a="1"/>
  <c r="S24" i="1"/>
  <c r="D22" i="16" s="1"/>
  <c r="T24" i="1" a="1"/>
  <c r="T24" i="1"/>
  <c r="E22" i="16" s="1"/>
  <c r="AI24" i="1"/>
  <c r="AJ24" i="1"/>
  <c r="AK24" i="1"/>
  <c r="K23" i="11" s="1"/>
  <c r="AL24" i="1"/>
  <c r="AM24" i="1"/>
  <c r="AN24" i="1"/>
  <c r="AO24" i="1"/>
  <c r="BE24" i="1" s="1"/>
  <c r="AP24" i="1"/>
  <c r="M23" i="11" s="1"/>
  <c r="AQ24" i="1"/>
  <c r="BB24" i="1"/>
  <c r="BC24" i="1" a="1"/>
  <c r="BC24" i="1"/>
  <c r="BD24" i="1" a="1"/>
  <c r="BD24" i="1"/>
  <c r="BF24" i="1"/>
  <c r="A25" i="1"/>
  <c r="C25" i="1"/>
  <c r="G25" i="1"/>
  <c r="R25" i="1"/>
  <c r="R23" i="16" s="1"/>
  <c r="S25" i="1" a="1"/>
  <c r="S25" i="1"/>
  <c r="D23" i="16" s="1"/>
  <c r="T25" i="1" a="1"/>
  <c r="T25" i="1"/>
  <c r="E23" i="16" s="1"/>
  <c r="AI25" i="1"/>
  <c r="AJ25" i="1"/>
  <c r="AK25" i="1"/>
  <c r="K24" i="11" s="1"/>
  <c r="AL25" i="1"/>
  <c r="AM25" i="1"/>
  <c r="AN25" i="1"/>
  <c r="AO25" i="1"/>
  <c r="BE25" i="1" s="1"/>
  <c r="AP25" i="1"/>
  <c r="M24" i="11" s="1"/>
  <c r="AQ25" i="1"/>
  <c r="BB25" i="1"/>
  <c r="BC25" i="1" a="1"/>
  <c r="BC25" i="1"/>
  <c r="BD25" i="1" a="1"/>
  <c r="BD25" i="1"/>
  <c r="BF25" i="1"/>
  <c r="A26" i="1"/>
  <c r="C26" i="1"/>
  <c r="G26" i="1"/>
  <c r="M26" i="1" a="1"/>
  <c r="M26" i="1"/>
  <c r="K24" i="16" s="1"/>
  <c r="N26" i="1" a="1"/>
  <c r="N26" i="1"/>
  <c r="L24" i="16" s="1"/>
  <c r="R26" i="1"/>
  <c r="R24" i="16" s="1"/>
  <c r="S26" i="1" a="1"/>
  <c r="S26" i="1"/>
  <c r="D24" i="16" s="1"/>
  <c r="T26" i="1" a="1"/>
  <c r="T26" i="1"/>
  <c r="E24" i="16" s="1"/>
  <c r="AI26" i="1"/>
  <c r="AJ26" i="1"/>
  <c r="AK26" i="1"/>
  <c r="K25" i="11" s="1"/>
  <c r="AL26" i="1"/>
  <c r="AM26" i="1"/>
  <c r="AN26" i="1"/>
  <c r="AO26" i="1"/>
  <c r="BE26" i="1" s="1"/>
  <c r="AP26" i="1"/>
  <c r="M25" i="11" s="1"/>
  <c r="AQ26" i="1"/>
  <c r="BB26" i="1"/>
  <c r="BC26" i="1" a="1"/>
  <c r="BC26" i="1"/>
  <c r="BD26" i="1" a="1"/>
  <c r="BD26" i="1"/>
  <c r="BF26" i="1"/>
  <c r="A27" i="1"/>
  <c r="C27" i="1"/>
  <c r="G27" i="1"/>
  <c r="R27" i="1"/>
  <c r="R25" i="16" s="1"/>
  <c r="S27" i="1" a="1"/>
  <c r="S27" i="1"/>
  <c r="D25" i="16" s="1"/>
  <c r="T27" i="1" a="1"/>
  <c r="T27" i="1"/>
  <c r="E25" i="16" s="1"/>
  <c r="AI27" i="1"/>
  <c r="AJ27" i="1"/>
  <c r="AK27" i="1"/>
  <c r="K26" i="11" s="1"/>
  <c r="AL27" i="1"/>
  <c r="AM27" i="1"/>
  <c r="AN27" i="1"/>
  <c r="AO27" i="1"/>
  <c r="BE27" i="1" s="1"/>
  <c r="AP27" i="1"/>
  <c r="M26" i="11" s="1"/>
  <c r="AQ27" i="1"/>
  <c r="BB27" i="1"/>
  <c r="BC27" i="1" a="1"/>
  <c r="BC27" i="1"/>
  <c r="BD27" i="1" a="1"/>
  <c r="BD27" i="1"/>
  <c r="BF27" i="1"/>
  <c r="BT27" i="1"/>
  <c r="A28" i="1"/>
  <c r="C28" i="1"/>
  <c r="G28" i="1"/>
  <c r="M28" i="1" a="1"/>
  <c r="M28" i="1"/>
  <c r="K26" i="16" s="1"/>
  <c r="N28" i="1" a="1"/>
  <c r="N28" i="1"/>
  <c r="L26" i="16" s="1"/>
  <c r="R28" i="1"/>
  <c r="S28" i="1" a="1"/>
  <c r="S28" i="1"/>
  <c r="D26" i="16" s="1"/>
  <c r="T28" i="1" a="1"/>
  <c r="T28" i="1"/>
  <c r="E26" i="16" s="1"/>
  <c r="AI28" i="1"/>
  <c r="AJ28" i="1"/>
  <c r="AK28" i="1"/>
  <c r="K27" i="11" s="1"/>
  <c r="AL28" i="1"/>
  <c r="AM28" i="1"/>
  <c r="AN28" i="1"/>
  <c r="AO28" i="1"/>
  <c r="BE28" i="1" s="1"/>
  <c r="AP28" i="1"/>
  <c r="M27" i="11" s="1"/>
  <c r="AQ28" i="1"/>
  <c r="BB28" i="1"/>
  <c r="BC28" i="1" a="1"/>
  <c r="BC28" i="1"/>
  <c r="BD28" i="1" a="1"/>
  <c r="BD28" i="1"/>
  <c r="BF28" i="1"/>
  <c r="BT28" i="1"/>
  <c r="A29" i="1"/>
  <c r="C29" i="1"/>
  <c r="G29" i="1"/>
  <c r="M29" i="1" a="1"/>
  <c r="M29" i="1"/>
  <c r="K27" i="16" s="1"/>
  <c r="N29" i="1" a="1"/>
  <c r="N29" i="1"/>
  <c r="L27" i="16" s="1"/>
  <c r="R29" i="1"/>
  <c r="S29" i="1" a="1"/>
  <c r="S29" i="1"/>
  <c r="D27" i="16" s="1"/>
  <c r="T29" i="1" a="1"/>
  <c r="T29" i="1"/>
  <c r="E27" i="16" s="1"/>
  <c r="AI29" i="1"/>
  <c r="AJ29" i="1"/>
  <c r="AK29" i="1"/>
  <c r="K28" i="11" s="1"/>
  <c r="AL29" i="1"/>
  <c r="AM29" i="1"/>
  <c r="AN29" i="1"/>
  <c r="AO29" i="1"/>
  <c r="BE29" i="1" s="1"/>
  <c r="AP29" i="1"/>
  <c r="M28" i="11" s="1"/>
  <c r="AQ29" i="1"/>
  <c r="BB29" i="1"/>
  <c r="BC29" i="1" a="1"/>
  <c r="BC29" i="1"/>
  <c r="BD29" i="1" a="1"/>
  <c r="BD29" i="1"/>
  <c r="BF29" i="1"/>
  <c r="BR29" i="1"/>
  <c r="BS29" i="1"/>
  <c r="BT29" i="1"/>
  <c r="A30" i="1"/>
  <c r="C30" i="1"/>
  <c r="G30" i="1"/>
  <c r="AI30" i="1"/>
  <c r="AJ30" i="1"/>
  <c r="AK30" i="1"/>
  <c r="K29" i="11" s="1"/>
  <c r="AL30" i="1"/>
  <c r="AM30" i="1"/>
  <c r="AN30" i="1"/>
  <c r="AO30" i="1"/>
  <c r="BE30" i="1" s="1"/>
  <c r="AP30" i="1"/>
  <c r="M29" i="11" s="1"/>
  <c r="AQ30" i="1"/>
  <c r="BB30" i="1"/>
  <c r="BC30" i="1" a="1"/>
  <c r="BC30" i="1"/>
  <c r="BD30" i="1" a="1"/>
  <c r="BD30" i="1"/>
  <c r="BF30" i="1"/>
  <c r="BR30" i="1"/>
  <c r="BS30" i="1"/>
  <c r="BT30" i="1"/>
  <c r="K30" i="11"/>
  <c r="M30" i="11"/>
  <c r="A31" i="1"/>
  <c r="C31" i="1"/>
  <c r="G31" i="1"/>
  <c r="AJ31" i="1"/>
  <c r="AK31" i="1"/>
  <c r="K31" i="11" s="1"/>
  <c r="AL31" i="1"/>
  <c r="AM31" i="1"/>
  <c r="AN31" i="1"/>
  <c r="AO31" i="1"/>
  <c r="BE31" i="1" s="1"/>
  <c r="AP31" i="1"/>
  <c r="M31" i="11" s="1"/>
  <c r="AQ31" i="1"/>
  <c r="BB31" i="1"/>
  <c r="BC31" i="1" a="1"/>
  <c r="BC31" i="1"/>
  <c r="BD31" i="1" a="1"/>
  <c r="BD31" i="1"/>
  <c r="BF31" i="1"/>
  <c r="BR31" i="1"/>
  <c r="BS31" i="1"/>
  <c r="BT31" i="1"/>
  <c r="K32" i="11"/>
  <c r="M32" i="11"/>
  <c r="A32" i="1"/>
  <c r="C32" i="1"/>
  <c r="G32" i="1"/>
  <c r="AI32" i="1"/>
  <c r="AJ32" i="1"/>
  <c r="AK32" i="1"/>
  <c r="K33" i="11" s="1"/>
  <c r="AL32" i="1"/>
  <c r="AM32" i="1"/>
  <c r="AN32" i="1"/>
  <c r="AO32" i="1"/>
  <c r="BE32" i="1" s="1"/>
  <c r="AP32" i="1"/>
  <c r="M33" i="11" s="1"/>
  <c r="AQ32" i="1"/>
  <c r="BB32" i="1"/>
  <c r="BC32" i="1" a="1"/>
  <c r="BC32" i="1"/>
  <c r="BD32" i="1" a="1"/>
  <c r="BD32" i="1"/>
  <c r="BF32" i="1"/>
  <c r="BR32" i="1"/>
  <c r="BS32" i="1"/>
  <c r="BT32" i="1"/>
  <c r="K34" i="11"/>
  <c r="M34" i="11"/>
  <c r="A33" i="1"/>
  <c r="C33" i="1"/>
  <c r="G33" i="1"/>
  <c r="R33" i="1"/>
  <c r="R31" i="16" s="1"/>
  <c r="S33" i="1" a="1"/>
  <c r="S33" i="1"/>
  <c r="D31" i="16" s="1"/>
  <c r="T33" i="1" a="1"/>
  <c r="T33" i="1"/>
  <c r="E31" i="16" s="1"/>
  <c r="AI33" i="1"/>
  <c r="AJ33" i="1"/>
  <c r="AK33" i="1"/>
  <c r="K35" i="11" s="1"/>
  <c r="AL33" i="1"/>
  <c r="AM33" i="1"/>
  <c r="AN33" i="1"/>
  <c r="AO33" i="1"/>
  <c r="BE33" i="1" s="1"/>
  <c r="AP33" i="1"/>
  <c r="M35" i="11" s="1"/>
  <c r="AQ33" i="1"/>
  <c r="BB33" i="1"/>
  <c r="BC33" i="1" a="1"/>
  <c r="BC33" i="1"/>
  <c r="BD33" i="1" a="1"/>
  <c r="BD33" i="1"/>
  <c r="BF33" i="1"/>
  <c r="BR33" i="1"/>
  <c r="BS33" i="1"/>
  <c r="BT33" i="1"/>
  <c r="K36" i="11"/>
  <c r="M36" i="11"/>
  <c r="A34" i="1"/>
  <c r="C34" i="1"/>
  <c r="AI34" i="1"/>
  <c r="AJ34" i="1"/>
  <c r="AK34" i="1"/>
  <c r="K37" i="11" s="1"/>
  <c r="AL34" i="1"/>
  <c r="AM34" i="1"/>
  <c r="AN34" i="1"/>
  <c r="AO34" i="1"/>
  <c r="BE34" i="1" s="1"/>
  <c r="AP34" i="1"/>
  <c r="M37" i="11" s="1"/>
  <c r="AQ34" i="1"/>
  <c r="BB34" i="1"/>
  <c r="BC34" i="1" a="1"/>
  <c r="BC34" i="1"/>
  <c r="BD34" i="1" a="1"/>
  <c r="BD34" i="1"/>
  <c r="BF34" i="1"/>
  <c r="BR34" i="1"/>
  <c r="BS34" i="1"/>
  <c r="BT34" i="1"/>
  <c r="A35" i="1"/>
  <c r="C35" i="1"/>
  <c r="G35" i="1"/>
  <c r="M35" i="1" a="1"/>
  <c r="M35" i="1"/>
  <c r="K33" i="16" s="1"/>
  <c r="N35" i="1" a="1"/>
  <c r="N35" i="1"/>
  <c r="L33" i="16" s="1"/>
  <c r="R35" i="1"/>
  <c r="R33" i="16" s="1"/>
  <c r="S35" i="1" a="1"/>
  <c r="S35" i="1"/>
  <c r="D33" i="16" s="1"/>
  <c r="T35" i="1" a="1"/>
  <c r="T35" i="1"/>
  <c r="E33" i="16" s="1"/>
  <c r="AI35" i="1"/>
  <c r="AJ35" i="1"/>
  <c r="AK35" i="1"/>
  <c r="K38" i="11" s="1"/>
  <c r="AL35" i="1"/>
  <c r="AM35" i="1"/>
  <c r="AN35" i="1"/>
  <c r="AO35" i="1"/>
  <c r="BE35" i="1" s="1"/>
  <c r="AP35" i="1"/>
  <c r="M38" i="11" s="1"/>
  <c r="AQ35" i="1"/>
  <c r="BB35" i="1"/>
  <c r="BC35" i="1" a="1"/>
  <c r="BC35" i="1"/>
  <c r="BD35" i="1" a="1"/>
  <c r="BD35" i="1"/>
  <c r="BF35" i="1"/>
  <c r="BR35" i="1"/>
  <c r="BS35" i="1"/>
  <c r="BT35" i="1"/>
  <c r="K39" i="11"/>
  <c r="M39" i="11"/>
  <c r="A36" i="1"/>
  <c r="C36" i="1"/>
  <c r="G36" i="1"/>
  <c r="AI36" i="1"/>
  <c r="AJ36" i="1"/>
  <c r="AK36" i="1"/>
  <c r="K40" i="11" s="1"/>
  <c r="AL36" i="1"/>
  <c r="AM36" i="1"/>
  <c r="AN36" i="1"/>
  <c r="AO36" i="1"/>
  <c r="BE36" i="1" s="1"/>
  <c r="AP36" i="1"/>
  <c r="M40" i="11" s="1"/>
  <c r="AQ36" i="1"/>
  <c r="BB36" i="1"/>
  <c r="BC36" i="1" a="1"/>
  <c r="BC36" i="1"/>
  <c r="BD36" i="1" a="1"/>
  <c r="BD36" i="1"/>
  <c r="BF36" i="1"/>
  <c r="BR36" i="1"/>
  <c r="BS36" i="1"/>
  <c r="BT36" i="1"/>
  <c r="K41" i="11"/>
  <c r="M41" i="11"/>
  <c r="K42" i="11"/>
  <c r="M42" i="11"/>
  <c r="A37" i="1"/>
  <c r="C37" i="1"/>
  <c r="G37" i="1"/>
  <c r="R37" i="1"/>
  <c r="R35" i="16" s="1"/>
  <c r="S37" i="1" a="1"/>
  <c r="S37" i="1"/>
  <c r="D35" i="16" s="1"/>
  <c r="T37" i="1" a="1"/>
  <c r="T37" i="1"/>
  <c r="E35" i="16" s="1"/>
  <c r="AI37" i="1"/>
  <c r="AJ37" i="1"/>
  <c r="AK37" i="1"/>
  <c r="K43" i="11" s="1"/>
  <c r="AL37" i="1"/>
  <c r="AM37" i="1"/>
  <c r="AN37" i="1"/>
  <c r="AO37" i="1"/>
  <c r="BE37" i="1" s="1"/>
  <c r="AP37" i="1"/>
  <c r="M43" i="11" s="1"/>
  <c r="AQ37" i="1"/>
  <c r="BB37" i="1"/>
  <c r="BC37" i="1" a="1"/>
  <c r="BC37" i="1"/>
  <c r="BD37" i="1" a="1"/>
  <c r="BD37" i="1"/>
  <c r="BF37" i="1"/>
  <c r="BR37" i="1"/>
  <c r="BS37" i="1"/>
  <c r="BT37" i="1"/>
  <c r="A38" i="1"/>
  <c r="C38" i="1"/>
  <c r="G38" i="1"/>
  <c r="M38" i="1" a="1"/>
  <c r="M38" i="1"/>
  <c r="K36" i="16" s="1"/>
  <c r="N38" i="1" a="1"/>
  <c r="N38" i="1"/>
  <c r="L36" i="16" s="1"/>
  <c r="R38" i="1"/>
  <c r="R36" i="16" s="1"/>
  <c r="S38" i="1" a="1"/>
  <c r="S38" i="1"/>
  <c r="D36" i="16" s="1"/>
  <c r="T38" i="1" a="1"/>
  <c r="T38" i="1"/>
  <c r="E36" i="16" s="1"/>
  <c r="AI38" i="1"/>
  <c r="AJ38" i="1"/>
  <c r="AK38" i="1"/>
  <c r="K44" i="11" s="1"/>
  <c r="AL38" i="1"/>
  <c r="AM38" i="1"/>
  <c r="AN38" i="1"/>
  <c r="AO38" i="1"/>
  <c r="BE38" i="1" s="1"/>
  <c r="AP38" i="1"/>
  <c r="M44" i="11" s="1"/>
  <c r="AQ38" i="1"/>
  <c r="BB38" i="1"/>
  <c r="BC38" i="1" a="1"/>
  <c r="BC38" i="1"/>
  <c r="BD38" i="1" a="1"/>
  <c r="BD38" i="1"/>
  <c r="BF38" i="1"/>
  <c r="BR38" i="1"/>
  <c r="BS38" i="1"/>
  <c r="BT38" i="1"/>
  <c r="A39" i="1"/>
  <c r="C39" i="1"/>
  <c r="G39" i="1"/>
  <c r="M39" i="1" a="1"/>
  <c r="M39" i="1"/>
  <c r="K37" i="16" s="1"/>
  <c r="N39" i="1" a="1"/>
  <c r="N39" i="1"/>
  <c r="L37" i="16" s="1"/>
  <c r="R39" i="1"/>
  <c r="R37" i="16" s="1"/>
  <c r="S39" i="1" a="1"/>
  <c r="S39" i="1"/>
  <c r="D37" i="16" s="1"/>
  <c r="T39" i="1" a="1"/>
  <c r="T39" i="1"/>
  <c r="E37" i="16" s="1"/>
  <c r="AI39" i="1"/>
  <c r="AJ39" i="1"/>
  <c r="AK39" i="1"/>
  <c r="K45" i="11" s="1"/>
  <c r="AL39" i="1"/>
  <c r="AM39" i="1"/>
  <c r="AN39" i="1"/>
  <c r="AO39" i="1"/>
  <c r="BE39" i="1" s="1"/>
  <c r="AP39" i="1"/>
  <c r="M45" i="11" s="1"/>
  <c r="AQ39" i="1"/>
  <c r="BB39" i="1"/>
  <c r="BC39" i="1" a="1"/>
  <c r="BC39" i="1"/>
  <c r="BD39" i="1" a="1"/>
  <c r="BD39" i="1"/>
  <c r="BF39" i="1"/>
  <c r="BR39" i="1"/>
  <c r="BS39" i="1"/>
  <c r="BT39" i="1"/>
  <c r="A40" i="1"/>
  <c r="C40" i="1"/>
  <c r="G40" i="1"/>
  <c r="M40" i="1" a="1"/>
  <c r="M40" i="1"/>
  <c r="K38" i="16" s="1"/>
  <c r="N40" i="1" a="1"/>
  <c r="N40" i="1"/>
  <c r="L38" i="16" s="1"/>
  <c r="R40" i="1"/>
  <c r="R38" i="16" s="1"/>
  <c r="S40" i="1" a="1"/>
  <c r="S40" i="1"/>
  <c r="D38" i="16" s="1"/>
  <c r="T40" i="1" a="1"/>
  <c r="T40" i="1"/>
  <c r="E38" i="16" s="1"/>
  <c r="AI40" i="1"/>
  <c r="BB40" i="1" s="1"/>
  <c r="AJ40" i="1"/>
  <c r="AK40" i="1"/>
  <c r="K46" i="11" s="1"/>
  <c r="AL40" i="1"/>
  <c r="AM40" i="1"/>
  <c r="AN40" i="1"/>
  <c r="AO40" i="1"/>
  <c r="BE40" i="1" s="1"/>
  <c r="AP40" i="1"/>
  <c r="M46" i="11" s="1"/>
  <c r="AQ40" i="1"/>
  <c r="BC40" i="1" a="1"/>
  <c r="BC40" i="1"/>
  <c r="BD40" i="1" a="1"/>
  <c r="BD40" i="1"/>
  <c r="BF40" i="1"/>
  <c r="BR40" i="1"/>
  <c r="BS40" i="1"/>
  <c r="BT40" i="1"/>
  <c r="A41" i="1"/>
  <c r="C41" i="1"/>
  <c r="G41" i="1"/>
  <c r="M41" i="1" a="1"/>
  <c r="M41" i="1"/>
  <c r="K39" i="16" s="1"/>
  <c r="N41" i="1" a="1"/>
  <c r="N41" i="1"/>
  <c r="L39" i="16" s="1"/>
  <c r="R41" i="1"/>
  <c r="S41" i="1" a="1"/>
  <c r="S41" i="1"/>
  <c r="D39" i="16" s="1"/>
  <c r="T41" i="1" a="1"/>
  <c r="T41" i="1"/>
  <c r="E39" i="16" s="1"/>
  <c r="AI41" i="1"/>
  <c r="AJ41" i="1"/>
  <c r="AK41" i="1"/>
  <c r="K47" i="11" s="1"/>
  <c r="AL41" i="1"/>
  <c r="AM41" i="1"/>
  <c r="AN41" i="1"/>
  <c r="AO41" i="1"/>
  <c r="BE41" i="1" s="1"/>
  <c r="AP41" i="1"/>
  <c r="M47" i="11" s="1"/>
  <c r="AQ41" i="1"/>
  <c r="BB41" i="1"/>
  <c r="BC41" i="1" a="1"/>
  <c r="BC41" i="1"/>
  <c r="BD41" i="1" a="1"/>
  <c r="BD41" i="1"/>
  <c r="BF41" i="1"/>
  <c r="BR41" i="1"/>
  <c r="BS41" i="1"/>
  <c r="BT41" i="1"/>
  <c r="A42" i="1"/>
  <c r="C42" i="1"/>
  <c r="G42" i="1"/>
  <c r="M42" i="1" a="1"/>
  <c r="M42" i="1"/>
  <c r="K40" i="16" s="1"/>
  <c r="N42" i="1" a="1"/>
  <c r="N42" i="1"/>
  <c r="L40" i="16" s="1"/>
  <c r="R42" i="1"/>
  <c r="S42" i="1" a="1"/>
  <c r="S42" i="1"/>
  <c r="D40" i="16" s="1"/>
  <c r="T42" i="1" a="1"/>
  <c r="T42" i="1"/>
  <c r="E40" i="16" s="1"/>
  <c r="AI42" i="1"/>
  <c r="AJ42" i="1"/>
  <c r="AK42" i="1"/>
  <c r="K48" i="11" s="1"/>
  <c r="AL42" i="1"/>
  <c r="AM42" i="1"/>
  <c r="AN42" i="1"/>
  <c r="AO42" i="1"/>
  <c r="BE42" i="1" s="1"/>
  <c r="AP42" i="1"/>
  <c r="M48" i="11" s="1"/>
  <c r="AQ42" i="1"/>
  <c r="BB42" i="1"/>
  <c r="BC42" i="1" a="1"/>
  <c r="BC42" i="1"/>
  <c r="BD42" i="1" a="1"/>
  <c r="BD42" i="1"/>
  <c r="BF42" i="1"/>
  <c r="BR42" i="1"/>
  <c r="BS42" i="1"/>
  <c r="BT42" i="1"/>
  <c r="A43" i="1"/>
  <c r="C43" i="1"/>
  <c r="G43" i="1"/>
  <c r="M43" i="1" a="1"/>
  <c r="M43" i="1"/>
  <c r="K41" i="16" s="1"/>
  <c r="N43" i="1" a="1"/>
  <c r="N43" i="1"/>
  <c r="L41" i="16" s="1"/>
  <c r="R43" i="1"/>
  <c r="R41" i="16" s="1"/>
  <c r="S43" i="1" a="1"/>
  <c r="S43" i="1"/>
  <c r="D41" i="16" s="1"/>
  <c r="T43" i="1" a="1"/>
  <c r="T43" i="1"/>
  <c r="E41" i="16" s="1"/>
  <c r="AI43" i="1"/>
  <c r="AJ43" i="1"/>
  <c r="AK43" i="1"/>
  <c r="K49" i="11" s="1"/>
  <c r="AL43" i="1"/>
  <c r="AM43" i="1"/>
  <c r="AN43" i="1"/>
  <c r="AO43" i="1"/>
  <c r="BE43" i="1" s="1"/>
  <c r="AP43" i="1"/>
  <c r="M49" i="11" s="1"/>
  <c r="AQ43" i="1"/>
  <c r="BB43" i="1"/>
  <c r="BC43" i="1" a="1"/>
  <c r="BC43" i="1"/>
  <c r="BD43" i="1" a="1"/>
  <c r="BD43" i="1"/>
  <c r="BF43" i="1"/>
  <c r="BR43" i="1"/>
  <c r="BS43" i="1"/>
  <c r="BT43" i="1"/>
  <c r="K50" i="11"/>
  <c r="M50" i="11"/>
  <c r="A44" i="1"/>
  <c r="C44" i="1"/>
  <c r="AI44" i="1"/>
  <c r="AJ44" i="1"/>
  <c r="AK44" i="1"/>
  <c r="K51" i="11" s="1"/>
  <c r="AL44" i="1"/>
  <c r="AM44" i="1"/>
  <c r="AN44" i="1"/>
  <c r="AO44" i="1"/>
  <c r="BE44" i="1" s="1"/>
  <c r="AP44" i="1"/>
  <c r="M51" i="11" s="1"/>
  <c r="AQ44" i="1"/>
  <c r="BB44" i="1"/>
  <c r="BC44" i="1" a="1"/>
  <c r="BC44" i="1"/>
  <c r="BD44" i="1" a="1"/>
  <c r="BD44" i="1"/>
  <c r="BF44" i="1"/>
  <c r="BR44" i="1"/>
  <c r="BS44" i="1"/>
  <c r="BT44" i="1"/>
  <c r="A45" i="1"/>
  <c r="C45" i="1"/>
  <c r="G45" i="1"/>
  <c r="R45" i="1"/>
  <c r="R43" i="16" s="1"/>
  <c r="S45" i="1" a="1"/>
  <c r="S45" i="1"/>
  <c r="D43" i="16" s="1"/>
  <c r="T45" i="1" a="1"/>
  <c r="T45" i="1"/>
  <c r="E43" i="16" s="1"/>
  <c r="AI45" i="1"/>
  <c r="AJ45" i="1"/>
  <c r="AK45" i="1"/>
  <c r="K52" i="11" s="1"/>
  <c r="AL45" i="1"/>
  <c r="AM45" i="1"/>
  <c r="AN45" i="1"/>
  <c r="AO45" i="1"/>
  <c r="BE45" i="1" s="1"/>
  <c r="AP45" i="1"/>
  <c r="M52" i="11" s="1"/>
  <c r="AQ45" i="1"/>
  <c r="BB45" i="1"/>
  <c r="BC45" i="1" a="1"/>
  <c r="BC45" i="1"/>
  <c r="BD45" i="1" a="1"/>
  <c r="BD45" i="1"/>
  <c r="BF45" i="1"/>
  <c r="BR45" i="1"/>
  <c r="BS45" i="1"/>
  <c r="BT45" i="1"/>
  <c r="A46" i="1"/>
  <c r="C46" i="1"/>
  <c r="AI46" i="1"/>
  <c r="AJ46" i="1"/>
  <c r="AK46" i="1"/>
  <c r="K53" i="11" s="1"/>
  <c r="AL46" i="1"/>
  <c r="AM46" i="1"/>
  <c r="AN46" i="1"/>
  <c r="AO46" i="1"/>
  <c r="BE46" i="1" s="1"/>
  <c r="AP46" i="1"/>
  <c r="M53" i="11" s="1"/>
  <c r="AQ46" i="1"/>
  <c r="BB46" i="1"/>
  <c r="BC46" i="1" a="1"/>
  <c r="BC46" i="1"/>
  <c r="BD46" i="1" a="1"/>
  <c r="BD46" i="1"/>
  <c r="BF46" i="1"/>
  <c r="BR46" i="1"/>
  <c r="BS46" i="1"/>
  <c r="BT46" i="1"/>
  <c r="K54" i="11"/>
  <c r="M54" i="11"/>
  <c r="A47" i="1"/>
  <c r="C47" i="1"/>
  <c r="G47" i="1"/>
  <c r="M47" i="1" a="1"/>
  <c r="M47" i="1"/>
  <c r="K45" i="16" s="1"/>
  <c r="N47" i="1" a="1"/>
  <c r="N47" i="1"/>
  <c r="L45" i="16" s="1"/>
  <c r="R47" i="1"/>
  <c r="R45" i="16" s="1"/>
  <c r="S47" i="1" a="1"/>
  <c r="S47" i="1"/>
  <c r="D45" i="16" s="1"/>
  <c r="T47" i="1" a="1"/>
  <c r="T47" i="1"/>
  <c r="E45" i="16" s="1"/>
  <c r="AI47" i="1"/>
  <c r="AJ47" i="1"/>
  <c r="AK47" i="1"/>
  <c r="K55" i="11" s="1"/>
  <c r="AL47" i="1"/>
  <c r="AM47" i="1"/>
  <c r="AN47" i="1"/>
  <c r="AO47" i="1"/>
  <c r="BE47" i="1" s="1"/>
  <c r="AP47" i="1"/>
  <c r="M55" i="11" s="1"/>
  <c r="AQ47" i="1"/>
  <c r="BB47" i="1"/>
  <c r="BC47" i="1" a="1"/>
  <c r="BC47" i="1"/>
  <c r="BD47" i="1" a="1"/>
  <c r="BD47" i="1"/>
  <c r="BF47" i="1"/>
  <c r="BR47" i="1"/>
  <c r="BS47" i="1"/>
  <c r="BT47" i="1"/>
  <c r="K56" i="11"/>
  <c r="M56" i="11"/>
  <c r="K57" i="11"/>
  <c r="M57" i="11"/>
  <c r="A48" i="1"/>
  <c r="C48" i="1"/>
  <c r="AI48" i="1"/>
  <c r="AJ48" i="1"/>
  <c r="AK48" i="1"/>
  <c r="K58" i="11" s="1"/>
  <c r="AL48" i="1"/>
  <c r="AM48" i="1"/>
  <c r="AN48" i="1"/>
  <c r="AO48" i="1"/>
  <c r="BE48" i="1" s="1"/>
  <c r="AP48" i="1"/>
  <c r="M58" i="11" s="1"/>
  <c r="AQ48" i="1"/>
  <c r="BB48" i="1"/>
  <c r="BC48" i="1" a="1"/>
  <c r="BC48" i="1"/>
  <c r="BD48" i="1" a="1"/>
  <c r="BD48" i="1"/>
  <c r="BF48" i="1"/>
  <c r="BR48" i="1"/>
  <c r="BS48" i="1"/>
  <c r="BT48" i="1"/>
  <c r="K59" i="11"/>
  <c r="M59" i="11"/>
  <c r="K60" i="11"/>
  <c r="M60" i="11"/>
  <c r="A49" i="1"/>
  <c r="C49" i="1"/>
  <c r="G49" i="1"/>
  <c r="AI49" i="1"/>
  <c r="AJ49" i="1"/>
  <c r="AK49" i="1"/>
  <c r="K61" i="11" s="1"/>
  <c r="AL49" i="1"/>
  <c r="AM49" i="1"/>
  <c r="AN49" i="1"/>
  <c r="AO49" i="1"/>
  <c r="BE49" i="1" s="1"/>
  <c r="AP49" i="1"/>
  <c r="M61" i="11" s="1"/>
  <c r="AQ49" i="1"/>
  <c r="BB49" i="1"/>
  <c r="BC49" i="1" a="1"/>
  <c r="BC49" i="1"/>
  <c r="BD49" i="1" a="1"/>
  <c r="BD49" i="1"/>
  <c r="BF49" i="1"/>
  <c r="BR49" i="1"/>
  <c r="BS49" i="1"/>
  <c r="BT49" i="1"/>
  <c r="K62" i="11"/>
  <c r="M62" i="11"/>
  <c r="K63" i="11"/>
  <c r="M63" i="11"/>
  <c r="A50" i="1"/>
  <c r="C50" i="1"/>
  <c r="G50" i="1"/>
  <c r="R50" i="1"/>
  <c r="R48" i="16" s="1"/>
  <c r="S50" i="1" a="1"/>
  <c r="S50" i="1"/>
  <c r="D48" i="16" s="1"/>
  <c r="T50" i="1" a="1"/>
  <c r="T50" i="1"/>
  <c r="E48" i="16" s="1"/>
  <c r="AI50" i="1"/>
  <c r="AJ50" i="1"/>
  <c r="AK50" i="1"/>
  <c r="K64" i="11" s="1"/>
  <c r="AL50" i="1"/>
  <c r="AM50" i="1"/>
  <c r="AN50" i="1"/>
  <c r="AO50" i="1"/>
  <c r="BE50" i="1" s="1"/>
  <c r="AP50" i="1"/>
  <c r="M64" i="11" s="1"/>
  <c r="AQ50" i="1"/>
  <c r="BB50" i="1"/>
  <c r="BC50" i="1" a="1"/>
  <c r="BC50" i="1"/>
  <c r="BD50" i="1" a="1"/>
  <c r="BD50" i="1"/>
  <c r="BF50" i="1"/>
  <c r="BR50" i="1"/>
  <c r="BS50" i="1"/>
  <c r="BT50" i="1"/>
  <c r="K65" i="11"/>
  <c r="M65" i="11"/>
  <c r="A51" i="1"/>
  <c r="C51" i="1"/>
  <c r="G51" i="1"/>
  <c r="M51" i="1" a="1"/>
  <c r="M51" i="1"/>
  <c r="K49" i="16" s="1"/>
  <c r="N51" i="1" a="1"/>
  <c r="N51" i="1"/>
  <c r="L49" i="16" s="1"/>
  <c r="R51" i="1"/>
  <c r="R49" i="16" s="1"/>
  <c r="S51" i="1" a="1"/>
  <c r="S51" i="1"/>
  <c r="D49" i="16" s="1"/>
  <c r="T51" i="1" a="1"/>
  <c r="T51" i="1"/>
  <c r="E49" i="16" s="1"/>
  <c r="AI51" i="1"/>
  <c r="AJ51" i="1"/>
  <c r="AK51" i="1"/>
  <c r="K66" i="11" s="1"/>
  <c r="AL51" i="1"/>
  <c r="AM51" i="1"/>
  <c r="AN51" i="1"/>
  <c r="AO51" i="1"/>
  <c r="BE51" i="1" s="1"/>
  <c r="AP51" i="1"/>
  <c r="M66" i="11" s="1"/>
  <c r="AQ51" i="1"/>
  <c r="BB51" i="1"/>
  <c r="BC51" i="1" a="1"/>
  <c r="BC51" i="1"/>
  <c r="BD51" i="1" a="1"/>
  <c r="BD51" i="1"/>
  <c r="BF51" i="1"/>
  <c r="BR51" i="1"/>
  <c r="BS51" i="1"/>
  <c r="BT51" i="1"/>
  <c r="A52" i="1"/>
  <c r="C52" i="1"/>
  <c r="G52" i="1"/>
  <c r="M52" i="1" a="1"/>
  <c r="M52" i="1"/>
  <c r="K50" i="16" s="1"/>
  <c r="N52" i="1" a="1"/>
  <c r="N52" i="1"/>
  <c r="L50" i="16" s="1"/>
  <c r="R52" i="1"/>
  <c r="S52" i="1" a="1"/>
  <c r="S52" i="1"/>
  <c r="D50" i="16" s="1"/>
  <c r="T52" i="1" a="1"/>
  <c r="T52" i="1"/>
  <c r="E50" i="16" s="1"/>
  <c r="AI52" i="1"/>
  <c r="AJ52" i="1"/>
  <c r="AK52" i="1"/>
  <c r="K67" i="11" s="1"/>
  <c r="AL52" i="1"/>
  <c r="AM52" i="1"/>
  <c r="AN52" i="1"/>
  <c r="AO52" i="1"/>
  <c r="BE52" i="1" s="1"/>
  <c r="AP52" i="1"/>
  <c r="M67" i="11" s="1"/>
  <c r="AQ52" i="1"/>
  <c r="BB52" i="1"/>
  <c r="BC52" i="1" a="1"/>
  <c r="BC52" i="1"/>
  <c r="BD52" i="1" a="1"/>
  <c r="BD52" i="1"/>
  <c r="BF52" i="1"/>
  <c r="BR52" i="1"/>
  <c r="BS52" i="1"/>
  <c r="BT52" i="1"/>
  <c r="A53" i="1"/>
  <c r="C53" i="1"/>
  <c r="G53" i="1"/>
  <c r="M53" i="1" a="1"/>
  <c r="M53" i="1"/>
  <c r="K51" i="16" s="1"/>
  <c r="N53" i="1" a="1"/>
  <c r="N53" i="1"/>
  <c r="L51" i="16" s="1"/>
  <c r="R53" i="1"/>
  <c r="S53" i="1" a="1"/>
  <c r="S53" i="1"/>
  <c r="D51" i="16" s="1"/>
  <c r="T53" i="1" a="1"/>
  <c r="T53" i="1"/>
  <c r="E51" i="16" s="1"/>
  <c r="AI53" i="1"/>
  <c r="AJ53" i="1"/>
  <c r="AK53" i="1"/>
  <c r="K68" i="11" s="1"/>
  <c r="AL53" i="1"/>
  <c r="AM53" i="1"/>
  <c r="AN53" i="1"/>
  <c r="AO53" i="1"/>
  <c r="BE53" i="1" s="1"/>
  <c r="AP53" i="1"/>
  <c r="M68" i="11" s="1"/>
  <c r="AQ53" i="1"/>
  <c r="BB53" i="1"/>
  <c r="BC53" i="1" a="1"/>
  <c r="BC53" i="1"/>
  <c r="BD53" i="1" a="1"/>
  <c r="BD53" i="1"/>
  <c r="BF53" i="1"/>
  <c r="BR53" i="1"/>
  <c r="BS53" i="1"/>
  <c r="BT53" i="1"/>
  <c r="A54" i="1"/>
  <c r="C54" i="1"/>
  <c r="G54" i="1"/>
  <c r="M54" i="1" a="1"/>
  <c r="M54" i="1"/>
  <c r="K52" i="16" s="1"/>
  <c r="N54" i="1" a="1"/>
  <c r="N54" i="1"/>
  <c r="L52" i="16" s="1"/>
  <c r="R54" i="1"/>
  <c r="S54" i="1" a="1"/>
  <c r="S54" i="1"/>
  <c r="D52" i="16" s="1"/>
  <c r="T54" i="1" a="1"/>
  <c r="T54" i="1"/>
  <c r="E52" i="16" s="1"/>
  <c r="AI54" i="1"/>
  <c r="AJ54" i="1"/>
  <c r="AK54" i="1"/>
  <c r="K69" i="11" s="1"/>
  <c r="AL54" i="1"/>
  <c r="AM54" i="1"/>
  <c r="AN54" i="1"/>
  <c r="AO54" i="1"/>
  <c r="BE54" i="1" s="1"/>
  <c r="AP54" i="1"/>
  <c r="M69" i="11" s="1"/>
  <c r="AQ54" i="1"/>
  <c r="BB54" i="1"/>
  <c r="BC54" i="1" a="1"/>
  <c r="BC54" i="1"/>
  <c r="BD54" i="1" a="1"/>
  <c r="BD54" i="1"/>
  <c r="BF54" i="1"/>
  <c r="BR54" i="1"/>
  <c r="BS54" i="1"/>
  <c r="BT54" i="1"/>
  <c r="A55" i="1"/>
  <c r="C55" i="1"/>
  <c r="G55" i="1"/>
  <c r="M55" i="1" a="1"/>
  <c r="M55" i="1"/>
  <c r="K53" i="16" s="1"/>
  <c r="R55" i="1"/>
  <c r="R53" i="16" s="1"/>
  <c r="S55" i="1" a="1"/>
  <c r="S55" i="1"/>
  <c r="D53" i="16" s="1"/>
  <c r="T55" i="1" a="1"/>
  <c r="T55" i="1"/>
  <c r="E53" i="16" s="1"/>
  <c r="AI55" i="1"/>
  <c r="AJ55" i="1"/>
  <c r="AK55" i="1"/>
  <c r="K70" i="11" s="1"/>
  <c r="AL55" i="1"/>
  <c r="AM55" i="1"/>
  <c r="AN55" i="1"/>
  <c r="AO55" i="1"/>
  <c r="BE55" i="1" s="1"/>
  <c r="AP55" i="1"/>
  <c r="M70" i="11" s="1"/>
  <c r="AQ55" i="1"/>
  <c r="BB55" i="1"/>
  <c r="BC55" i="1" a="1"/>
  <c r="BC55" i="1"/>
  <c r="BD55" i="1" a="1"/>
  <c r="BD55" i="1"/>
  <c r="BF55" i="1"/>
  <c r="BR55" i="1"/>
  <c r="BS55" i="1"/>
  <c r="BT55" i="1"/>
  <c r="K71" i="11"/>
  <c r="M71" i="11"/>
  <c r="K72" i="11"/>
  <c r="M72" i="11"/>
  <c r="A56" i="1"/>
  <c r="C56" i="1"/>
  <c r="G56" i="1"/>
  <c r="AI56" i="1"/>
  <c r="AJ56" i="1"/>
  <c r="AK56" i="1"/>
  <c r="K73" i="11" s="1"/>
  <c r="AL56" i="1"/>
  <c r="AM56" i="1"/>
  <c r="AN56" i="1"/>
  <c r="AO56" i="1"/>
  <c r="BE56" i="1" s="1"/>
  <c r="AP56" i="1"/>
  <c r="M73" i="11" s="1"/>
  <c r="AQ56" i="1"/>
  <c r="BB56" i="1"/>
  <c r="BC56" i="1" a="1"/>
  <c r="BC56" i="1"/>
  <c r="BD56" i="1" a="1"/>
  <c r="BD56" i="1"/>
  <c r="BF56" i="1"/>
  <c r="BR56" i="1"/>
  <c r="BS56" i="1"/>
  <c r="BT56" i="1"/>
  <c r="K74" i="11"/>
  <c r="M74" i="11"/>
  <c r="A57" i="1"/>
  <c r="C57" i="1"/>
  <c r="G57" i="1"/>
  <c r="AI57" i="1"/>
  <c r="AJ57" i="1"/>
  <c r="AK57" i="1"/>
  <c r="K75" i="11" s="1"/>
  <c r="AL57" i="1"/>
  <c r="AM57" i="1"/>
  <c r="AN57" i="1"/>
  <c r="AO57" i="1"/>
  <c r="BE57" i="1" s="1"/>
  <c r="AP57" i="1"/>
  <c r="M75" i="11" s="1"/>
  <c r="AQ57" i="1"/>
  <c r="BB57" i="1"/>
  <c r="BC57" i="1" a="1"/>
  <c r="BC57" i="1"/>
  <c r="BD57" i="1" a="1"/>
  <c r="BD57" i="1"/>
  <c r="BF57" i="1"/>
  <c r="BR57" i="1"/>
  <c r="BS57" i="1"/>
  <c r="BT57" i="1"/>
  <c r="A58" i="1"/>
  <c r="C58" i="1"/>
  <c r="G58" i="1"/>
  <c r="M58" i="1" a="1"/>
  <c r="M58" i="1"/>
  <c r="K56" i="16" s="1"/>
  <c r="R58" i="1"/>
  <c r="R56" i="16" s="1"/>
  <c r="S58" i="1" a="1"/>
  <c r="S58" i="1"/>
  <c r="D56" i="16" s="1"/>
  <c r="T58" i="1" a="1"/>
  <c r="T58" i="1"/>
  <c r="E56" i="16" s="1"/>
  <c r="AI58" i="1"/>
  <c r="AJ58" i="1"/>
  <c r="AK58" i="1"/>
  <c r="K76" i="11" s="1"/>
  <c r="AL58" i="1"/>
  <c r="AM58" i="1"/>
  <c r="AN58" i="1"/>
  <c r="AO58" i="1"/>
  <c r="BE58" i="1" s="1"/>
  <c r="AP58" i="1"/>
  <c r="M76" i="11" s="1"/>
  <c r="AQ58" i="1"/>
  <c r="BB58" i="1"/>
  <c r="BC58" i="1" a="1"/>
  <c r="BC58" i="1"/>
  <c r="BD58" i="1" a="1"/>
  <c r="BD58" i="1"/>
  <c r="BF58" i="1"/>
  <c r="BR58" i="1"/>
  <c r="BS58" i="1"/>
  <c r="BT58" i="1"/>
  <c r="A59" i="1"/>
  <c r="C59" i="1"/>
  <c r="G59" i="1"/>
  <c r="R59" i="1"/>
  <c r="R57" i="16" s="1"/>
  <c r="S59" i="1" a="1"/>
  <c r="S59" i="1"/>
  <c r="D57" i="16" s="1"/>
  <c r="T59" i="1" a="1"/>
  <c r="T59" i="1"/>
  <c r="E57" i="16" s="1"/>
  <c r="AI59" i="1"/>
  <c r="AJ59" i="1"/>
  <c r="K77" i="11"/>
  <c r="AL59" i="1"/>
  <c r="AM59" i="1"/>
  <c r="AN59" i="1"/>
  <c r="AO59" i="1"/>
  <c r="BE59" i="1" s="1"/>
  <c r="AP59" i="1"/>
  <c r="M77" i="11" s="1"/>
  <c r="AQ59" i="1"/>
  <c r="BB59" i="1"/>
  <c r="BC59" i="1" a="1"/>
  <c r="BC59" i="1"/>
  <c r="BD59" i="1" a="1"/>
  <c r="BD59" i="1"/>
  <c r="BF59" i="1"/>
  <c r="BR59" i="1"/>
  <c r="BS59" i="1"/>
  <c r="BT59" i="1"/>
  <c r="A60" i="1"/>
  <c r="C60" i="1"/>
  <c r="G60" i="1"/>
  <c r="M60" i="1" a="1"/>
  <c r="M60" i="1"/>
  <c r="K58" i="16" s="1"/>
  <c r="N60" i="1" a="1"/>
  <c r="N60" i="1"/>
  <c r="L58" i="16" s="1"/>
  <c r="R60" i="1"/>
  <c r="R58" i="16" s="1"/>
  <c r="S60" i="1" a="1"/>
  <c r="S60" i="1"/>
  <c r="D58" i="16" s="1"/>
  <c r="T60" i="1" a="1"/>
  <c r="T60" i="1" s="1"/>
  <c r="E58" i="16" s="1"/>
  <c r="AI60" i="1"/>
  <c r="AJ60" i="1"/>
  <c r="AK60" i="1"/>
  <c r="K78" i="11" s="1"/>
  <c r="AL60" i="1"/>
  <c r="AM60" i="1"/>
  <c r="AN60" i="1"/>
  <c r="AO60" i="1"/>
  <c r="BE60" i="1" s="1"/>
  <c r="AP60" i="1"/>
  <c r="M78" i="11" s="1"/>
  <c r="AQ60" i="1"/>
  <c r="BB60" i="1"/>
  <c r="BC60" i="1" a="1"/>
  <c r="BC60" i="1" s="1"/>
  <c r="BD60" i="1" a="1"/>
  <c r="BD60" i="1"/>
  <c r="BF60" i="1"/>
  <c r="BR60" i="1"/>
  <c r="BS60" i="1"/>
  <c r="BT60" i="1"/>
  <c r="K79" i="11"/>
  <c r="M79" i="11"/>
  <c r="A61" i="1"/>
  <c r="C61" i="1"/>
  <c r="G61" i="1"/>
  <c r="AJ61" i="1"/>
  <c r="AK61" i="1"/>
  <c r="K80" i="11" s="1"/>
  <c r="AL61" i="1"/>
  <c r="AM61" i="1"/>
  <c r="AN61" i="1"/>
  <c r="AO61" i="1"/>
  <c r="BE61" i="1" s="1"/>
  <c r="M80" i="11"/>
  <c r="BB61" i="1"/>
  <c r="BC61" i="1" a="1"/>
  <c r="BC61" i="1" s="1"/>
  <c r="BF61" i="1"/>
  <c r="BR61" i="1"/>
  <c r="BS61" i="1"/>
  <c r="BT61" i="1"/>
  <c r="A62" i="1"/>
  <c r="C62" i="1"/>
  <c r="G62" i="1"/>
  <c r="M62" i="1" a="1"/>
  <c r="M62" i="1"/>
  <c r="K60" i="16" s="1"/>
  <c r="N62" i="1" a="1"/>
  <c r="N62" i="1"/>
  <c r="L60" i="16" s="1"/>
  <c r="R62" i="1"/>
  <c r="S62" i="1" a="1"/>
  <c r="S62" i="1" s="1"/>
  <c r="D60" i="16" s="1"/>
  <c r="T62" i="1" a="1"/>
  <c r="T62" i="1" s="1"/>
  <c r="E60" i="16" s="1"/>
  <c r="AI62" i="1"/>
  <c r="AJ62" i="1"/>
  <c r="AK62" i="1"/>
  <c r="K81" i="11" s="1"/>
  <c r="AL62" i="1"/>
  <c r="AM62" i="1"/>
  <c r="AN62" i="1"/>
  <c r="AO62" i="1"/>
  <c r="BE62" i="1" s="1"/>
  <c r="AP62" i="1"/>
  <c r="M81" i="11" s="1"/>
  <c r="AQ62" i="1"/>
  <c r="BB62" i="1"/>
  <c r="BC62" i="1" a="1"/>
  <c r="BC62" i="1" s="1"/>
  <c r="BD62" i="1" a="1"/>
  <c r="BD62" i="1"/>
  <c r="BF62" i="1"/>
  <c r="BR62" i="1"/>
  <c r="BS62" i="1"/>
  <c r="BT62" i="1"/>
  <c r="A63" i="1"/>
  <c r="C63" i="1"/>
  <c r="G63" i="1"/>
  <c r="R63" i="1"/>
  <c r="R61" i="16" s="1"/>
  <c r="S63" i="1" a="1"/>
  <c r="S63" i="1" s="1"/>
  <c r="D61" i="16" s="1"/>
  <c r="T63" i="1" a="1"/>
  <c r="T63" i="1"/>
  <c r="E61" i="16" s="1"/>
  <c r="AI63" i="1"/>
  <c r="AJ63" i="1"/>
  <c r="AK63" i="1"/>
  <c r="K82" i="11" s="1"/>
  <c r="AL63" i="1"/>
  <c r="AM63" i="1"/>
  <c r="AN63" i="1"/>
  <c r="AO63" i="1"/>
  <c r="BE63" i="1" s="1"/>
  <c r="AP63" i="1"/>
  <c r="M82" i="11" s="1"/>
  <c r="AQ63" i="1"/>
  <c r="BB63" i="1"/>
  <c r="BC63" i="1" a="1"/>
  <c r="BC63" i="1"/>
  <c r="BD63" i="1" a="1"/>
  <c r="BD63" i="1"/>
  <c r="BF63" i="1"/>
  <c r="BR63" i="1"/>
  <c r="BS63" i="1"/>
  <c r="BT63" i="1"/>
  <c r="A64" i="1"/>
  <c r="C64" i="1"/>
  <c r="G64" i="1"/>
  <c r="M64" i="1" a="1"/>
  <c r="M64" i="1"/>
  <c r="K62" i="16" s="1"/>
  <c r="N64" i="1" a="1"/>
  <c r="N64" i="1" s="1"/>
  <c r="L62" i="16" s="1"/>
  <c r="R64" i="1"/>
  <c r="S64" i="1" a="1"/>
  <c r="S64" i="1" s="1"/>
  <c r="D62" i="16" s="1"/>
  <c r="T64" i="1" a="1"/>
  <c r="T64" i="1"/>
  <c r="E62" i="16" s="1"/>
  <c r="AI64" i="1"/>
  <c r="AJ64" i="1"/>
  <c r="AK64" i="1"/>
  <c r="K83" i="11" s="1"/>
  <c r="AL64" i="1"/>
  <c r="AM64" i="1"/>
  <c r="AO64" i="1"/>
  <c r="BE64" i="1" s="1"/>
  <c r="AP64" i="1"/>
  <c r="M83" i="11" s="1"/>
  <c r="AQ64" i="1"/>
  <c r="BB64" i="1"/>
  <c r="BC64" i="1" a="1"/>
  <c r="BC64" i="1"/>
  <c r="BD64" i="1" a="1"/>
  <c r="BD64" i="1"/>
  <c r="BF64" i="1"/>
  <c r="BR64" i="1"/>
  <c r="BS64" i="1"/>
  <c r="BT64" i="1"/>
  <c r="K84" i="11"/>
  <c r="M84" i="11"/>
  <c r="K85" i="11"/>
  <c r="M85" i="11"/>
  <c r="K86" i="11"/>
  <c r="M86" i="11"/>
  <c r="K87" i="11"/>
  <c r="M87" i="11"/>
  <c r="A65" i="1"/>
  <c r="C65" i="1"/>
  <c r="G65" i="1"/>
  <c r="M65" i="1" a="1"/>
  <c r="M65" i="1" s="1"/>
  <c r="K63" i="16" s="1"/>
  <c r="N65" i="1" a="1"/>
  <c r="N65" i="1" s="1"/>
  <c r="L63" i="16" s="1"/>
  <c r="R65" i="1"/>
  <c r="R63" i="16" s="1"/>
  <c r="S65" i="1" a="1"/>
  <c r="S65" i="1" s="1"/>
  <c r="D63" i="16" s="1"/>
  <c r="T65" i="1" a="1"/>
  <c r="T65" i="1" s="1"/>
  <c r="E63" i="16" s="1"/>
  <c r="AI65" i="1"/>
  <c r="AJ65" i="1" s="1"/>
  <c r="AK65" i="1"/>
  <c r="K88" i="11" s="1"/>
  <c r="AL65" i="1"/>
  <c r="AO65" i="1"/>
  <c r="BE65" i="1" s="1"/>
  <c r="AP65" i="1"/>
  <c r="M88" i="11" s="1"/>
  <c r="AQ65" i="1"/>
  <c r="BC65" i="1" a="1"/>
  <c r="BC65" i="1"/>
  <c r="BD65" i="1" a="1"/>
  <c r="BD65" i="1" s="1"/>
  <c r="BF65" i="1"/>
  <c r="BR65" i="1"/>
  <c r="BS65" i="1"/>
  <c r="BT65" i="1"/>
  <c r="A66" i="1"/>
  <c r="C66" i="1"/>
  <c r="G66" i="1"/>
  <c r="M66" i="1" a="1"/>
  <c r="M66" i="1" s="1"/>
  <c r="K64" i="16" s="1"/>
  <c r="N66" i="1" a="1"/>
  <c r="N66" i="1" s="1"/>
  <c r="L64" i="16" s="1"/>
  <c r="R66" i="1"/>
  <c r="R64" i="16" s="1"/>
  <c r="S66" i="1" a="1"/>
  <c r="S66" i="1" s="1"/>
  <c r="D64" i="16" s="1"/>
  <c r="T66" i="1" a="1"/>
  <c r="T66" i="1"/>
  <c r="E64" i="16" s="1"/>
  <c r="AI66" i="1"/>
  <c r="AJ66" i="1" s="1"/>
  <c r="AK66" i="1"/>
  <c r="K89" i="11" s="1"/>
  <c r="AL66" i="1"/>
  <c r="AO66" i="1"/>
  <c r="BE66" i="1" s="1"/>
  <c r="AP66" i="1"/>
  <c r="M89" i="11" s="1"/>
  <c r="AQ66" i="1"/>
  <c r="BC66" i="1" a="1"/>
  <c r="BC66" i="1" s="1"/>
  <c r="BD66" i="1" a="1"/>
  <c r="BD66" i="1" s="1"/>
  <c r="BF66" i="1"/>
  <c r="BR66" i="1"/>
  <c r="BS66" i="1"/>
  <c r="BT66" i="1"/>
  <c r="K90" i="11"/>
  <c r="M90" i="11"/>
  <c r="A67" i="1"/>
  <c r="C67" i="1"/>
  <c r="G67" i="1"/>
  <c r="M67" i="1" a="1"/>
  <c r="M67" i="1" s="1"/>
  <c r="K65" i="16" s="1"/>
  <c r="R67" i="1"/>
  <c r="R65" i="16" s="1"/>
  <c r="S67" i="1" a="1"/>
  <c r="S67" i="1" s="1"/>
  <c r="D65" i="16" s="1"/>
  <c r="T67" i="1" a="1"/>
  <c r="T67" i="1" s="1"/>
  <c r="E65" i="16" s="1"/>
  <c r="AI67" i="1"/>
  <c r="AJ67" i="1" s="1"/>
  <c r="AK67" i="1"/>
  <c r="K91" i="11" s="1"/>
  <c r="AL67" i="1"/>
  <c r="AN67" i="1"/>
  <c r="AO67" i="1"/>
  <c r="BE67" i="1" s="1"/>
  <c r="AP67" i="1"/>
  <c r="M91" i="11" s="1"/>
  <c r="AQ67" i="1"/>
  <c r="BC67" i="1" a="1"/>
  <c r="BC67" i="1"/>
  <c r="BD67" i="1" a="1"/>
  <c r="BD67" i="1" s="1"/>
  <c r="BF67" i="1"/>
  <c r="BR67" i="1"/>
  <c r="BS67" i="1"/>
  <c r="BT67" i="1"/>
  <c r="A68" i="1"/>
  <c r="C68" i="1"/>
  <c r="G68" i="1"/>
  <c r="M68" i="1" a="1"/>
  <c r="M68" i="1" s="1"/>
  <c r="K66" i="16" s="1"/>
  <c r="R68" i="1"/>
  <c r="R66" i="16" s="1"/>
  <c r="S68" i="1" a="1"/>
  <c r="S68" i="1" s="1"/>
  <c r="D66" i="16" s="1"/>
  <c r="T68" i="1" a="1"/>
  <c r="T68" i="1" s="1"/>
  <c r="E66" i="16" s="1"/>
  <c r="AI68" i="1"/>
  <c r="BB68" i="1" s="1"/>
  <c r="AJ68" i="1"/>
  <c r="AK68" i="1"/>
  <c r="K92" i="11" s="1"/>
  <c r="AL68" i="1"/>
  <c r="AN68" i="1"/>
  <c r="AO68" i="1"/>
  <c r="BE68" i="1" s="1"/>
  <c r="AP68" i="1"/>
  <c r="M92" i="11" s="1"/>
  <c r="AQ68" i="1"/>
  <c r="BC68" i="1" a="1"/>
  <c r="BC68" i="1"/>
  <c r="BD68" i="1" a="1"/>
  <c r="BD68" i="1"/>
  <c r="BF68" i="1"/>
  <c r="BR68" i="1"/>
  <c r="BS68" i="1"/>
  <c r="BT68" i="1"/>
  <c r="A69" i="1"/>
  <c r="C69" i="1"/>
  <c r="G69" i="1"/>
  <c r="R69" i="1"/>
  <c r="R67" i="16" s="1"/>
  <c r="S69" i="1" a="1"/>
  <c r="S69" i="1" s="1"/>
  <c r="D67" i="16" s="1"/>
  <c r="T69" i="1" a="1"/>
  <c r="T69" i="1" s="1"/>
  <c r="E67" i="16" s="1"/>
  <c r="AI69" i="1"/>
  <c r="AJ69" i="1" s="1"/>
  <c r="AK69" i="1"/>
  <c r="K93" i="11" s="1"/>
  <c r="AL69" i="1"/>
  <c r="AM69" i="1"/>
  <c r="AN69" i="1"/>
  <c r="AO69" i="1"/>
  <c r="BE69" i="1" s="1"/>
  <c r="AP69" i="1"/>
  <c r="M93" i="11" s="1"/>
  <c r="AQ69" i="1"/>
  <c r="BC69" i="1" a="1"/>
  <c r="BC69" i="1"/>
  <c r="BD69" i="1" a="1"/>
  <c r="BD69" i="1" s="1"/>
  <c r="BF69" i="1"/>
  <c r="BR69" i="1"/>
  <c r="BS69" i="1"/>
  <c r="BT69" i="1"/>
  <c r="A70" i="1"/>
  <c r="C70" i="1"/>
  <c r="G70" i="1"/>
  <c r="M70" i="1" a="1"/>
  <c r="M70" i="1" s="1"/>
  <c r="K68" i="16" s="1"/>
  <c r="N70" i="1" a="1"/>
  <c r="N70" i="1" s="1"/>
  <c r="L68" i="16" s="1"/>
  <c r="R70" i="1"/>
  <c r="R68" i="16" s="1"/>
  <c r="S70" i="1" a="1"/>
  <c r="S70" i="1" s="1"/>
  <c r="D68" i="16" s="1"/>
  <c r="T70" i="1" a="1"/>
  <c r="T70" i="1"/>
  <c r="E68" i="16" s="1"/>
  <c r="AI70" i="1"/>
  <c r="AJ70" i="1" s="1"/>
  <c r="AK70" i="1"/>
  <c r="K94" i="11" s="1"/>
  <c r="AL70" i="1"/>
  <c r="AO70" i="1"/>
  <c r="BE70" i="1" s="1"/>
  <c r="AP70" i="1"/>
  <c r="M94" i="11" s="1"/>
  <c r="AQ70" i="1"/>
  <c r="BB70" i="1"/>
  <c r="BC70" i="1" a="1"/>
  <c r="BC70" i="1" s="1"/>
  <c r="BF70" i="1"/>
  <c r="BR70" i="1"/>
  <c r="BS70" i="1"/>
  <c r="BT70" i="1"/>
  <c r="A71" i="1"/>
  <c r="C71" i="1"/>
  <c r="AI71" i="1"/>
  <c r="BB71" i="1" s="1"/>
  <c r="AJ71" i="1"/>
  <c r="AK71" i="1"/>
  <c r="K95" i="11" s="1"/>
  <c r="AL71" i="1"/>
  <c r="AN71" i="1"/>
  <c r="AO71" i="1"/>
  <c r="BE71" i="1" s="1"/>
  <c r="AP71" i="1"/>
  <c r="M95" i="11" s="1"/>
  <c r="AQ71" i="1"/>
  <c r="BC71" i="1" a="1"/>
  <c r="BC71" i="1" s="1"/>
  <c r="BD71" i="1" a="1"/>
  <c r="BD71" i="1" s="1"/>
  <c r="BF71" i="1"/>
  <c r="BR71" i="1"/>
  <c r="BS71" i="1"/>
  <c r="BT71" i="1"/>
  <c r="A73" i="1"/>
  <c r="C73" i="1"/>
  <c r="G73" i="1"/>
  <c r="M73" i="1" a="1"/>
  <c r="M73" i="1" s="1"/>
  <c r="K71" i="16" s="1"/>
  <c r="N73" i="1" a="1"/>
  <c r="N73" i="1" s="1"/>
  <c r="L71" i="16" s="1"/>
  <c r="R73" i="1"/>
  <c r="R71" i="16" s="1"/>
  <c r="S73" i="1" a="1"/>
  <c r="S73" i="1" s="1"/>
  <c r="D71" i="16" s="1"/>
  <c r="T73" i="1" a="1"/>
  <c r="T73" i="1"/>
  <c r="E71" i="16" s="1"/>
  <c r="AI73" i="1"/>
  <c r="AJ73" i="1" s="1"/>
  <c r="AK73" i="1"/>
  <c r="K96" i="11" s="1"/>
  <c r="AL73" i="1"/>
  <c r="AO73" i="1"/>
  <c r="BE73" i="1" s="1"/>
  <c r="AP73" i="1"/>
  <c r="M96" i="11" s="1"/>
  <c r="AQ73" i="1"/>
  <c r="BC73" i="1" a="1"/>
  <c r="BC73" i="1" s="1"/>
  <c r="BF73" i="1"/>
  <c r="BR73" i="1"/>
  <c r="BS73" i="1"/>
  <c r="BT73" i="1"/>
  <c r="A74" i="1"/>
  <c r="C74" i="1"/>
  <c r="G74" i="1"/>
  <c r="M74" i="1" a="1"/>
  <c r="M74" i="1" s="1"/>
  <c r="K72" i="16" s="1"/>
  <c r="N74" i="1" a="1"/>
  <c r="N74" i="1" s="1"/>
  <c r="L72" i="16" s="1"/>
  <c r="R74" i="1"/>
  <c r="R72" i="16" s="1"/>
  <c r="S74" i="1" a="1"/>
  <c r="S74" i="1" s="1"/>
  <c r="D72" i="16" s="1"/>
  <c r="T74" i="1" a="1"/>
  <c r="T74" i="1"/>
  <c r="E72" i="16" s="1"/>
  <c r="AI74" i="1"/>
  <c r="AJ74" i="1"/>
  <c r="AK74" i="1"/>
  <c r="K97" i="11" s="1"/>
  <c r="AL74" i="1"/>
  <c r="AO74" i="1"/>
  <c r="BE74" i="1" s="1"/>
  <c r="AP74" i="1"/>
  <c r="M97" i="11" s="1"/>
  <c r="AQ74" i="1"/>
  <c r="BB74" i="1"/>
  <c r="BC74" i="1" a="1"/>
  <c r="BC74" i="1" s="1"/>
  <c r="BF74" i="1"/>
  <c r="BR74" i="1"/>
  <c r="BS74" i="1"/>
  <c r="BT74" i="1"/>
  <c r="A75" i="1"/>
  <c r="C75" i="1"/>
  <c r="G75" i="1"/>
  <c r="M75" i="1" a="1"/>
  <c r="M75" i="1" s="1"/>
  <c r="K73" i="16" s="1"/>
  <c r="R75" i="1"/>
  <c r="R73" i="16" s="1"/>
  <c r="S75" i="1" a="1"/>
  <c r="S75" i="1" s="1"/>
  <c r="D73" i="16" s="1"/>
  <c r="T75" i="1" a="1"/>
  <c r="T75" i="1" s="1"/>
  <c r="E73" i="16" s="1"/>
  <c r="AI75" i="1"/>
  <c r="BB75" i="1" s="1"/>
  <c r="AJ75" i="1"/>
  <c r="AK75" i="1"/>
  <c r="K98" i="11" s="1"/>
  <c r="AL75" i="1"/>
  <c r="AN75" i="1"/>
  <c r="AO75" i="1"/>
  <c r="BE75" i="1" s="1"/>
  <c r="AP75" i="1"/>
  <c r="M98" i="11" s="1"/>
  <c r="AQ75" i="1"/>
  <c r="BC75" i="1" a="1"/>
  <c r="BC75" i="1" s="1"/>
  <c r="BF75" i="1"/>
  <c r="BR75" i="1"/>
  <c r="BS75" i="1"/>
  <c r="BT75" i="1"/>
  <c r="A76" i="1"/>
  <c r="C76" i="1"/>
  <c r="G76" i="1"/>
  <c r="M76" i="1" a="1"/>
  <c r="M76" i="1" s="1"/>
  <c r="K74" i="16" s="1"/>
  <c r="N76" i="1" a="1"/>
  <c r="N76" i="1" s="1"/>
  <c r="L74" i="16" s="1"/>
  <c r="R76" i="1"/>
  <c r="R74" i="16" s="1"/>
  <c r="S76" i="1" a="1"/>
  <c r="S76" i="1" s="1"/>
  <c r="D74" i="16" s="1"/>
  <c r="T76" i="1" a="1"/>
  <c r="T76" i="1" s="1"/>
  <c r="E74" i="16" s="1"/>
  <c r="AI76" i="1"/>
  <c r="BB76" i="1" s="1"/>
  <c r="AJ76" i="1"/>
  <c r="AK76" i="1"/>
  <c r="K99" i="11" s="1"/>
  <c r="AL76" i="1"/>
  <c r="AO76" i="1"/>
  <c r="BE76" i="1" s="1"/>
  <c r="AP76" i="1"/>
  <c r="M99" i="11" s="1"/>
  <c r="AQ76" i="1"/>
  <c r="BC76" i="1" a="1"/>
  <c r="BC76" i="1" s="1"/>
  <c r="BF76" i="1"/>
  <c r="BR76" i="1"/>
  <c r="BS76" i="1"/>
  <c r="BT76" i="1"/>
  <c r="A77" i="1"/>
  <c r="C77" i="1"/>
  <c r="G77" i="1"/>
  <c r="R77" i="1"/>
  <c r="R75" i="16" s="1"/>
  <c r="S77" i="1" a="1"/>
  <c r="S77" i="1" s="1"/>
  <c r="D75" i="16" s="1"/>
  <c r="T77" i="1" a="1"/>
  <c r="T77" i="1" s="1"/>
  <c r="E75" i="16" s="1"/>
  <c r="AI77" i="1"/>
  <c r="BB77" i="1" s="1"/>
  <c r="AJ77" i="1"/>
  <c r="AK77" i="1"/>
  <c r="K100" i="11" s="1"/>
  <c r="AL77" i="1"/>
  <c r="AN77" i="1"/>
  <c r="AO77" i="1"/>
  <c r="BE77" i="1" s="1"/>
  <c r="AP77" i="1"/>
  <c r="M100" i="11" s="1"/>
  <c r="AQ77" i="1"/>
  <c r="BC77" i="1" a="1"/>
  <c r="BC77" i="1" s="1"/>
  <c r="BD77" i="1" a="1"/>
  <c r="BD77" i="1" s="1"/>
  <c r="BF77" i="1"/>
  <c r="BR77" i="1"/>
  <c r="BS77" i="1"/>
  <c r="BT77" i="1"/>
  <c r="A78" i="1"/>
  <c r="C78" i="1"/>
  <c r="G78" i="1"/>
  <c r="R78" i="1"/>
  <c r="R76" i="16" s="1"/>
  <c r="S78" i="1" a="1"/>
  <c r="S78" i="1" s="1"/>
  <c r="D76" i="16" s="1"/>
  <c r="T78" i="1" a="1"/>
  <c r="T78" i="1" s="1"/>
  <c r="E76" i="16" s="1"/>
  <c r="AI78" i="1"/>
  <c r="BB78" i="1" s="1"/>
  <c r="AK78" i="1"/>
  <c r="K101" i="11" s="1"/>
  <c r="AL78" i="1"/>
  <c r="AN78" i="1"/>
  <c r="AO78" i="1"/>
  <c r="BE78" i="1" s="1"/>
  <c r="AP78" i="1"/>
  <c r="M101" i="11" s="1"/>
  <c r="AQ78" i="1"/>
  <c r="BC78" i="1" a="1"/>
  <c r="BC78" i="1" s="1"/>
  <c r="BF78" i="1"/>
  <c r="BR78" i="1"/>
  <c r="BS78" i="1"/>
  <c r="BT78" i="1"/>
  <c r="A79" i="1"/>
  <c r="C79" i="1"/>
  <c r="G79" i="1"/>
  <c r="R79" i="1"/>
  <c r="R77" i="16" s="1"/>
  <c r="S79" i="1" a="1"/>
  <c r="S79" i="1" s="1"/>
  <c r="D77" i="16" s="1"/>
  <c r="T79" i="1" a="1"/>
  <c r="T79" i="1" s="1"/>
  <c r="E77" i="16" s="1"/>
  <c r="AI79" i="1"/>
  <c r="AJ79" i="1" s="1"/>
  <c r="AK79" i="1"/>
  <c r="K102" i="11" s="1"/>
  <c r="AL79" i="1"/>
  <c r="AN79" i="1"/>
  <c r="AO79" i="1"/>
  <c r="BE79" i="1" s="1"/>
  <c r="AP79" i="1"/>
  <c r="M102" i="11" s="1"/>
  <c r="AQ79" i="1"/>
  <c r="BC79" i="1" a="1"/>
  <c r="BC79" i="1" s="1"/>
  <c r="BF79" i="1"/>
  <c r="BR79" i="1"/>
  <c r="BS79" i="1"/>
  <c r="BT79" i="1"/>
  <c r="K103" i="11"/>
  <c r="M103" i="11"/>
  <c r="A80" i="1"/>
  <c r="C80" i="1"/>
  <c r="G80" i="1"/>
  <c r="R80" i="1"/>
  <c r="R78" i="16" s="1"/>
  <c r="S80" i="1" a="1"/>
  <c r="S80" i="1" s="1"/>
  <c r="D78" i="16" s="1"/>
  <c r="T80" i="1" a="1"/>
  <c r="T80" i="1" s="1"/>
  <c r="E78" i="16" s="1"/>
  <c r="AI80" i="1"/>
  <c r="BB80" i="1" s="1"/>
  <c r="AK80" i="1"/>
  <c r="K104" i="11" s="1"/>
  <c r="AL80" i="1"/>
  <c r="AO80" i="1"/>
  <c r="BE80" i="1" s="1"/>
  <c r="AP80" i="1"/>
  <c r="M104" i="11" s="1"/>
  <c r="AQ80" i="1"/>
  <c r="BC80" i="1" a="1"/>
  <c r="BC80" i="1" s="1"/>
  <c r="BD80" i="1" a="1"/>
  <c r="BD80" i="1" s="1"/>
  <c r="BF80" i="1"/>
  <c r="BR80" i="1"/>
  <c r="BS80" i="1"/>
  <c r="BT80" i="1"/>
  <c r="A81" i="1"/>
  <c r="C81" i="1"/>
  <c r="G81" i="1"/>
  <c r="M81" i="1" a="1"/>
  <c r="M81" i="1" s="1"/>
  <c r="K79" i="16" s="1"/>
  <c r="N81" i="1" a="1"/>
  <c r="N81" i="1" s="1"/>
  <c r="L79" i="16" s="1"/>
  <c r="R81" i="1"/>
  <c r="R79" i="16" s="1"/>
  <c r="S81" i="1" a="1"/>
  <c r="S81" i="1" s="1"/>
  <c r="D79" i="16" s="1"/>
  <c r="T81" i="1" a="1"/>
  <c r="T81" i="1" s="1"/>
  <c r="E79" i="16" s="1"/>
  <c r="AI81" i="1"/>
  <c r="AJ81" i="1" s="1"/>
  <c r="AK81" i="1"/>
  <c r="K105" i="11" s="1"/>
  <c r="AL81" i="1"/>
  <c r="AO81" i="1"/>
  <c r="BE81" i="1" s="1"/>
  <c r="AP81" i="1"/>
  <c r="M105" i="11" s="1"/>
  <c r="AQ81" i="1"/>
  <c r="BC81" i="1" a="1"/>
  <c r="BC81" i="1" s="1"/>
  <c r="BF81" i="1"/>
  <c r="BR81" i="1"/>
  <c r="BS81" i="1"/>
  <c r="BT81" i="1"/>
  <c r="A82" i="1"/>
  <c r="C82" i="1"/>
  <c r="G82" i="1"/>
  <c r="M82" i="1" a="1"/>
  <c r="M82" i="1" s="1"/>
  <c r="K80" i="16" s="1"/>
  <c r="N82" i="1" a="1"/>
  <c r="N82" i="1" s="1"/>
  <c r="L80" i="16" s="1"/>
  <c r="R82" i="1"/>
  <c r="R80" i="16" s="1"/>
  <c r="S82" i="1" a="1"/>
  <c r="S82" i="1" s="1"/>
  <c r="D80" i="16" s="1"/>
  <c r="T82" i="1" a="1"/>
  <c r="T82" i="1" s="1"/>
  <c r="E80" i="16" s="1"/>
  <c r="AI82" i="1"/>
  <c r="AJ82" i="1" s="1"/>
  <c r="AK82" i="1"/>
  <c r="K106" i="11" s="1"/>
  <c r="AL82" i="1"/>
  <c r="AO82" i="1"/>
  <c r="BE82" i="1" s="1"/>
  <c r="AP82" i="1"/>
  <c r="M106" i="11" s="1"/>
  <c r="AQ82" i="1"/>
  <c r="BB82" i="1"/>
  <c r="BC82" i="1" a="1"/>
  <c r="BC82" i="1" s="1"/>
  <c r="BF82" i="1"/>
  <c r="BR82" i="1"/>
  <c r="BS82" i="1"/>
  <c r="BT82" i="1"/>
  <c r="A83" i="1"/>
  <c r="C83" i="1"/>
  <c r="G83" i="1"/>
  <c r="M83" i="1" a="1"/>
  <c r="M83" i="1" s="1"/>
  <c r="K81" i="16" s="1"/>
  <c r="N83" i="1" a="1"/>
  <c r="N83" i="1" s="1"/>
  <c r="L81" i="16" s="1"/>
  <c r="R83" i="1"/>
  <c r="R81" i="16" s="1"/>
  <c r="S83" i="1" a="1"/>
  <c r="S83" i="1" s="1"/>
  <c r="D81" i="16" s="1"/>
  <c r="T83" i="1" a="1"/>
  <c r="T83" i="1" s="1"/>
  <c r="E81" i="16" s="1"/>
  <c r="AI83" i="1"/>
  <c r="BB83" i="1" s="1"/>
  <c r="AJ83" i="1"/>
  <c r="AK83" i="1"/>
  <c r="K107" i="11" s="1"/>
  <c r="AL83" i="1"/>
  <c r="AO83" i="1"/>
  <c r="BE83" i="1" s="1"/>
  <c r="AP83" i="1"/>
  <c r="M107" i="11" s="1"/>
  <c r="AQ83" i="1"/>
  <c r="BC83" i="1" a="1"/>
  <c r="BC83" i="1" s="1"/>
  <c r="BF83" i="1"/>
  <c r="BR83" i="1"/>
  <c r="BS83" i="1"/>
  <c r="BT83" i="1"/>
  <c r="A84" i="1"/>
  <c r="C84" i="1"/>
  <c r="G84" i="1"/>
  <c r="M84" i="1" a="1"/>
  <c r="M84" i="1" s="1"/>
  <c r="K82" i="16" s="1"/>
  <c r="N84" i="1" a="1"/>
  <c r="N84" i="1" s="1"/>
  <c r="L82" i="16" s="1"/>
  <c r="R84" i="1"/>
  <c r="R82" i="16" s="1"/>
  <c r="S84" i="1" a="1"/>
  <c r="S84" i="1" s="1"/>
  <c r="D82" i="16" s="1"/>
  <c r="T84" i="1" a="1"/>
  <c r="T84" i="1" s="1"/>
  <c r="E82" i="16" s="1"/>
  <c r="AI84" i="1"/>
  <c r="BB84" i="1" s="1"/>
  <c r="AJ84" i="1"/>
  <c r="AK84" i="1"/>
  <c r="K108" i="11" s="1"/>
  <c r="AL84" i="1"/>
  <c r="AO84" i="1"/>
  <c r="BE84" i="1" s="1"/>
  <c r="AP84" i="1"/>
  <c r="M108" i="11" s="1"/>
  <c r="AQ84" i="1"/>
  <c r="BC84" i="1" a="1"/>
  <c r="BC84" i="1" s="1"/>
  <c r="BF84" i="1"/>
  <c r="BR84" i="1"/>
  <c r="BS84" i="1"/>
  <c r="BT84" i="1"/>
  <c r="A85" i="1"/>
  <c r="C85" i="1"/>
  <c r="G85" i="1"/>
  <c r="M85" i="1" a="1"/>
  <c r="M85" i="1" s="1"/>
  <c r="K83" i="16" s="1"/>
  <c r="N85" i="1" a="1"/>
  <c r="N85" i="1" s="1"/>
  <c r="L83" i="16" s="1"/>
  <c r="R85" i="1"/>
  <c r="R83" i="16" s="1"/>
  <c r="S85" i="1" a="1"/>
  <c r="S85" i="1" s="1"/>
  <c r="D83" i="16" s="1"/>
  <c r="T85" i="1" a="1"/>
  <c r="T85" i="1" s="1"/>
  <c r="E83" i="16" s="1"/>
  <c r="AI85" i="1"/>
  <c r="BB85" i="1" s="1"/>
  <c r="AK85" i="1"/>
  <c r="K109" i="11" s="1"/>
  <c r="AL85" i="1"/>
  <c r="AO85" i="1"/>
  <c r="BE85" i="1" s="1"/>
  <c r="AP85" i="1"/>
  <c r="M109" i="11" s="1"/>
  <c r="AQ85" i="1"/>
  <c r="BC85" i="1" a="1"/>
  <c r="BC85" i="1" s="1"/>
  <c r="BF85" i="1"/>
  <c r="BR85" i="1"/>
  <c r="BS85" i="1"/>
  <c r="BT85" i="1"/>
  <c r="A86" i="1"/>
  <c r="C86" i="1"/>
  <c r="G86" i="1"/>
  <c r="M86" i="1" a="1"/>
  <c r="M86" i="1" s="1"/>
  <c r="K84" i="16" s="1"/>
  <c r="N86" i="1" a="1"/>
  <c r="N86" i="1" s="1"/>
  <c r="L84" i="16" s="1"/>
  <c r="R86" i="1"/>
  <c r="S86" i="1" a="1"/>
  <c r="S86" i="1" s="1"/>
  <c r="D84" i="16" s="1"/>
  <c r="T86" i="1" a="1"/>
  <c r="T86" i="1" s="1"/>
  <c r="E84" i="16" s="1"/>
  <c r="AI86" i="1"/>
  <c r="BB86" i="1" s="1"/>
  <c r="AJ86" i="1"/>
  <c r="AK86" i="1"/>
  <c r="K110" i="11" s="1"/>
  <c r="AL86" i="1"/>
  <c r="AO86" i="1"/>
  <c r="BE86" i="1" s="1"/>
  <c r="AP86" i="1"/>
  <c r="M110" i="11" s="1"/>
  <c r="AQ86" i="1"/>
  <c r="BC86" i="1" a="1"/>
  <c r="BC86" i="1" s="1"/>
  <c r="BF86" i="1"/>
  <c r="BR86" i="1"/>
  <c r="BS86" i="1"/>
  <c r="BT86" i="1"/>
  <c r="A87" i="1"/>
  <c r="C87" i="1"/>
  <c r="G87" i="1"/>
  <c r="M87" i="1" a="1"/>
  <c r="M87" i="1" s="1"/>
  <c r="K85" i="16" s="1"/>
  <c r="R87" i="1"/>
  <c r="R85" i="16" s="1"/>
  <c r="S87" i="1" a="1"/>
  <c r="S87" i="1" s="1"/>
  <c r="D85" i="16" s="1"/>
  <c r="T87" i="1" a="1"/>
  <c r="T87" i="1" s="1"/>
  <c r="E85" i="16" s="1"/>
  <c r="AI87" i="1"/>
  <c r="BB87" i="1" s="1"/>
  <c r="AK87" i="1"/>
  <c r="K111" i="11" s="1"/>
  <c r="AL87" i="1"/>
  <c r="AO87" i="1"/>
  <c r="BE87" i="1" s="1"/>
  <c r="AP87" i="1"/>
  <c r="M111" i="11" s="1"/>
  <c r="AQ87" i="1"/>
  <c r="BC87" i="1" a="1"/>
  <c r="BC87" i="1" s="1"/>
  <c r="BF87" i="1"/>
  <c r="BR87" i="1"/>
  <c r="BS87" i="1"/>
  <c r="BT87" i="1"/>
  <c r="A88" i="1"/>
  <c r="C88" i="1"/>
  <c r="G88" i="1"/>
  <c r="M88" i="1" a="1"/>
  <c r="M88" i="1" s="1"/>
  <c r="K86" i="16" s="1"/>
  <c r="N88" i="1" a="1"/>
  <c r="N88" i="1" s="1"/>
  <c r="L86" i="16" s="1"/>
  <c r="R88" i="1"/>
  <c r="R86" i="16" s="1"/>
  <c r="S88" i="1" a="1"/>
  <c r="S88" i="1" s="1"/>
  <c r="D86" i="16" s="1"/>
  <c r="T88" i="1" a="1"/>
  <c r="T88" i="1" s="1"/>
  <c r="E86" i="16" s="1"/>
  <c r="AI88" i="1"/>
  <c r="BB88" i="1" s="1"/>
  <c r="AK88" i="1"/>
  <c r="K112" i="11" s="1"/>
  <c r="AL88" i="1"/>
  <c r="AO88" i="1"/>
  <c r="BE88" i="1" s="1"/>
  <c r="AP88" i="1"/>
  <c r="M112" i="11" s="1"/>
  <c r="AQ88" i="1"/>
  <c r="BC88" i="1" a="1"/>
  <c r="BC88" i="1" s="1"/>
  <c r="BF88" i="1"/>
  <c r="BR88" i="1"/>
  <c r="BS88" i="1"/>
  <c r="BT88" i="1"/>
  <c r="A89" i="1"/>
  <c r="C89" i="1"/>
  <c r="G89" i="1"/>
  <c r="M89" i="1" a="1"/>
  <c r="M89" i="1" s="1"/>
  <c r="K87" i="16" s="1"/>
  <c r="N89" i="1" a="1"/>
  <c r="N89" i="1" s="1"/>
  <c r="L87" i="16" s="1"/>
  <c r="R89" i="1"/>
  <c r="S89" i="1" a="1"/>
  <c r="S89" i="1" s="1"/>
  <c r="D87" i="16" s="1"/>
  <c r="T89" i="1" a="1"/>
  <c r="T89" i="1" s="1"/>
  <c r="E87" i="16" s="1"/>
  <c r="AI89" i="1"/>
  <c r="BB89" i="1" s="1"/>
  <c r="AJ89" i="1"/>
  <c r="AK89" i="1"/>
  <c r="K113" i="11" s="1"/>
  <c r="AL89" i="1"/>
  <c r="AO89" i="1"/>
  <c r="BE89" i="1" s="1"/>
  <c r="AP89" i="1"/>
  <c r="M113" i="11" s="1"/>
  <c r="AQ89" i="1"/>
  <c r="BC89" i="1" a="1"/>
  <c r="BC89" i="1" s="1"/>
  <c r="BF89" i="1"/>
  <c r="BR89" i="1"/>
  <c r="BS89" i="1"/>
  <c r="BT89" i="1"/>
  <c r="A90" i="1"/>
  <c r="C90" i="1"/>
  <c r="G90" i="1"/>
  <c r="M90" i="1" a="1"/>
  <c r="M90" i="1" s="1"/>
  <c r="K88" i="16" s="1"/>
  <c r="N90" i="1" a="1"/>
  <c r="N90" i="1" s="1"/>
  <c r="L88" i="16" s="1"/>
  <c r="R90" i="1"/>
  <c r="S90" i="1" a="1"/>
  <c r="S90" i="1" s="1"/>
  <c r="D88" i="16" s="1"/>
  <c r="T90" i="1" a="1"/>
  <c r="T90" i="1" s="1"/>
  <c r="E88" i="16" s="1"/>
  <c r="AI90" i="1"/>
  <c r="BB90" i="1" s="1"/>
  <c r="AJ90" i="1"/>
  <c r="AK90" i="1"/>
  <c r="K114" i="11" s="1"/>
  <c r="AL90" i="1"/>
  <c r="AO90" i="1"/>
  <c r="BE90" i="1" s="1"/>
  <c r="AP90" i="1"/>
  <c r="M114" i="11" s="1"/>
  <c r="AQ90" i="1"/>
  <c r="BC90" i="1" a="1"/>
  <c r="BC90" i="1" s="1"/>
  <c r="BF90" i="1"/>
  <c r="BR90" i="1"/>
  <c r="BS90" i="1"/>
  <c r="BT90" i="1"/>
  <c r="A91" i="1"/>
  <c r="C91" i="1"/>
  <c r="G91" i="1"/>
  <c r="M91" i="1" a="1"/>
  <c r="M91" i="1" s="1"/>
  <c r="K89" i="16" s="1"/>
  <c r="N91" i="1" a="1"/>
  <c r="N91" i="1" s="1"/>
  <c r="L89" i="16" s="1"/>
  <c r="R91" i="1"/>
  <c r="S91" i="1" a="1"/>
  <c r="S91" i="1" s="1"/>
  <c r="D89" i="16" s="1"/>
  <c r="T91" i="1" a="1"/>
  <c r="T91" i="1" s="1"/>
  <c r="E89" i="16" s="1"/>
  <c r="AI91" i="1"/>
  <c r="BB91" i="1" s="1"/>
  <c r="AJ91" i="1"/>
  <c r="AK91" i="1"/>
  <c r="K115" i="11" s="1"/>
  <c r="AL91" i="1"/>
  <c r="AO91" i="1"/>
  <c r="BE91" i="1" s="1"/>
  <c r="AP91" i="1"/>
  <c r="M115" i="11" s="1"/>
  <c r="AQ91" i="1"/>
  <c r="BC91" i="1" a="1"/>
  <c r="BC91" i="1" s="1"/>
  <c r="BF91" i="1"/>
  <c r="BR91" i="1"/>
  <c r="BS91" i="1"/>
  <c r="BT91" i="1"/>
  <c r="A92" i="1"/>
  <c r="C92" i="1"/>
  <c r="G92" i="1"/>
  <c r="M92" i="1" a="1"/>
  <c r="M92" i="1" s="1"/>
  <c r="K90" i="16" s="1"/>
  <c r="N92" i="1" a="1"/>
  <c r="N92" i="1" s="1"/>
  <c r="L90" i="16" s="1"/>
  <c r="R92" i="1"/>
  <c r="R90" i="16" s="1"/>
  <c r="S92" i="1" a="1"/>
  <c r="S92" i="1" s="1"/>
  <c r="D90" i="16" s="1"/>
  <c r="T92" i="1" a="1"/>
  <c r="T92" i="1" s="1"/>
  <c r="E90" i="16" s="1"/>
  <c r="AI92" i="1"/>
  <c r="BB92" i="1" s="1"/>
  <c r="AK92" i="1"/>
  <c r="K116" i="11" s="1"/>
  <c r="AL92" i="1"/>
  <c r="AO92" i="1"/>
  <c r="BE92" i="1" s="1"/>
  <c r="AP92" i="1"/>
  <c r="M116" i="11" s="1"/>
  <c r="AQ92" i="1"/>
  <c r="BC92" i="1" a="1"/>
  <c r="BC92" i="1" s="1"/>
  <c r="BF92" i="1"/>
  <c r="BR92" i="1"/>
  <c r="BS92" i="1"/>
  <c r="BT92" i="1"/>
  <c r="A93" i="1"/>
  <c r="C93" i="1"/>
  <c r="G93" i="1"/>
  <c r="M93" i="1" a="1"/>
  <c r="M93" i="1" s="1"/>
  <c r="K91" i="16" s="1"/>
  <c r="N93" i="1" a="1"/>
  <c r="N93" i="1" s="1"/>
  <c r="L91" i="16" s="1"/>
  <c r="R93" i="1"/>
  <c r="S93" i="1" a="1"/>
  <c r="S93" i="1" s="1"/>
  <c r="D91" i="16" s="1"/>
  <c r="T93" i="1" a="1"/>
  <c r="T93" i="1" s="1"/>
  <c r="E91" i="16" s="1"/>
  <c r="AI93" i="1"/>
  <c r="BB93" i="1" s="1"/>
  <c r="AJ93" i="1"/>
  <c r="AK93" i="1"/>
  <c r="K117" i="11" s="1"/>
  <c r="AL93" i="1"/>
  <c r="AO93" i="1"/>
  <c r="BE93" i="1" s="1"/>
  <c r="AP93" i="1"/>
  <c r="M117" i="11" s="1"/>
  <c r="AQ93" i="1"/>
  <c r="BC93" i="1" a="1"/>
  <c r="BC93" i="1" s="1"/>
  <c r="BF93" i="1"/>
  <c r="BR93" i="1"/>
  <c r="BS93" i="1"/>
  <c r="BT93" i="1"/>
  <c r="A94" i="1"/>
  <c r="C94" i="1"/>
  <c r="G94" i="1"/>
  <c r="M94" i="1" a="1"/>
  <c r="M94" i="1" s="1"/>
  <c r="K92" i="16" s="1"/>
  <c r="N94" i="1" a="1"/>
  <c r="N94" i="1" s="1"/>
  <c r="L92" i="16" s="1"/>
  <c r="R94" i="1"/>
  <c r="R92" i="16" s="1"/>
  <c r="S94" i="1" a="1"/>
  <c r="S94" i="1" s="1"/>
  <c r="D92" i="16" s="1"/>
  <c r="T94" i="1" a="1"/>
  <c r="T94" i="1" s="1"/>
  <c r="E92" i="16" s="1"/>
  <c r="AI94" i="1"/>
  <c r="BB94" i="1" s="1"/>
  <c r="AK94" i="1"/>
  <c r="K118" i="11" s="1"/>
  <c r="AL94" i="1"/>
  <c r="AO94" i="1"/>
  <c r="BE94" i="1" s="1"/>
  <c r="AP94" i="1"/>
  <c r="M118" i="11" s="1"/>
  <c r="AQ94" i="1"/>
  <c r="BC94" i="1" a="1"/>
  <c r="BC94" i="1" s="1"/>
  <c r="BF94" i="1"/>
  <c r="BR94" i="1"/>
  <c r="BS94" i="1"/>
  <c r="BT94" i="1"/>
  <c r="A95" i="1"/>
  <c r="C95" i="1"/>
  <c r="G95" i="1"/>
  <c r="M95" i="1" a="1"/>
  <c r="M95" i="1" s="1"/>
  <c r="K93" i="16" s="1"/>
  <c r="N95" i="1" a="1"/>
  <c r="N95" i="1" s="1"/>
  <c r="L93" i="16" s="1"/>
  <c r="R95" i="1"/>
  <c r="S95" i="1" a="1"/>
  <c r="S95" i="1" s="1"/>
  <c r="D93" i="16" s="1"/>
  <c r="T95" i="1" a="1"/>
  <c r="T95" i="1" s="1"/>
  <c r="E93" i="16" s="1"/>
  <c r="AI95" i="1"/>
  <c r="BB95" i="1" s="1"/>
  <c r="AJ95" i="1"/>
  <c r="AK95" i="1"/>
  <c r="K119" i="11" s="1"/>
  <c r="AL95" i="1"/>
  <c r="AO95" i="1"/>
  <c r="BE95" i="1" s="1"/>
  <c r="AP95" i="1"/>
  <c r="M119" i="11" s="1"/>
  <c r="AQ95" i="1"/>
  <c r="BC95" i="1" a="1"/>
  <c r="BC95" i="1" s="1"/>
  <c r="BF95" i="1"/>
  <c r="BR95" i="1"/>
  <c r="BS95" i="1"/>
  <c r="BT95" i="1"/>
  <c r="A96" i="1"/>
  <c r="C96" i="1"/>
  <c r="G96" i="1"/>
  <c r="M96" i="1" a="1"/>
  <c r="M96" i="1" s="1"/>
  <c r="K94" i="16" s="1"/>
  <c r="N96" i="1" a="1"/>
  <c r="N96" i="1" s="1"/>
  <c r="L94" i="16" s="1"/>
  <c r="R96" i="1"/>
  <c r="R94" i="16" s="1"/>
  <c r="S96" i="1" a="1"/>
  <c r="S96" i="1" s="1"/>
  <c r="D94" i="16" s="1"/>
  <c r="T96" i="1" a="1"/>
  <c r="T96" i="1" s="1"/>
  <c r="E94" i="16" s="1"/>
  <c r="AI96" i="1"/>
  <c r="BB96" i="1" s="1"/>
  <c r="AK96" i="1"/>
  <c r="K120" i="11" s="1"/>
  <c r="AL96" i="1"/>
  <c r="AO96" i="1"/>
  <c r="BE96" i="1" s="1"/>
  <c r="AP96" i="1"/>
  <c r="M120" i="11" s="1"/>
  <c r="AQ96" i="1"/>
  <c r="BC96" i="1" a="1"/>
  <c r="BC96" i="1" s="1"/>
  <c r="BF96" i="1"/>
  <c r="BR96" i="1"/>
  <c r="BS96" i="1"/>
  <c r="BT96" i="1"/>
  <c r="A97" i="1"/>
  <c r="C97" i="1"/>
  <c r="G97" i="1"/>
  <c r="M97" i="1" a="1"/>
  <c r="M97" i="1" s="1"/>
  <c r="K95" i="16" s="1"/>
  <c r="N97" i="1" a="1"/>
  <c r="N97" i="1" s="1"/>
  <c r="L95" i="16" s="1"/>
  <c r="R97" i="1"/>
  <c r="R95" i="16" s="1"/>
  <c r="S97" i="1" a="1"/>
  <c r="S97" i="1" s="1"/>
  <c r="D95" i="16" s="1"/>
  <c r="T97" i="1" a="1"/>
  <c r="T97" i="1" s="1"/>
  <c r="E95" i="16" s="1"/>
  <c r="AI97" i="1"/>
  <c r="BB97" i="1" s="1"/>
  <c r="AK97" i="1"/>
  <c r="K121" i="11" s="1"/>
  <c r="AL97" i="1"/>
  <c r="AO97" i="1"/>
  <c r="BE97" i="1" s="1"/>
  <c r="AP97" i="1"/>
  <c r="M121" i="11" s="1"/>
  <c r="AQ97" i="1"/>
  <c r="BC97" i="1" a="1"/>
  <c r="BC97" i="1" s="1"/>
  <c r="BF97" i="1"/>
  <c r="BR97" i="1"/>
  <c r="BS97" i="1"/>
  <c r="BT97" i="1"/>
  <c r="A98" i="1"/>
  <c r="C98" i="1"/>
  <c r="G98" i="1"/>
  <c r="M98" i="1" a="1"/>
  <c r="M98" i="1" s="1"/>
  <c r="K96" i="16" s="1"/>
  <c r="N98" i="1" a="1"/>
  <c r="N98" i="1" s="1"/>
  <c r="L96" i="16" s="1"/>
  <c r="R98" i="1"/>
  <c r="R96" i="16" s="1"/>
  <c r="S98" i="1" a="1"/>
  <c r="S98" i="1" s="1"/>
  <c r="D96" i="16" s="1"/>
  <c r="T98" i="1" a="1"/>
  <c r="T98" i="1" s="1"/>
  <c r="E96" i="16" s="1"/>
  <c r="AI98" i="1"/>
  <c r="BB98" i="1" s="1"/>
  <c r="AK98" i="1"/>
  <c r="K122" i="11" s="1"/>
  <c r="AL98" i="1"/>
  <c r="AO98" i="1"/>
  <c r="BE98" i="1" s="1"/>
  <c r="AP98" i="1"/>
  <c r="M122" i="11" s="1"/>
  <c r="AQ98" i="1"/>
  <c r="BC98" i="1" a="1"/>
  <c r="BC98" i="1" s="1"/>
  <c r="BF98" i="1"/>
  <c r="BR98" i="1"/>
  <c r="BS98" i="1"/>
  <c r="BT98" i="1"/>
  <c r="A99" i="1"/>
  <c r="C99" i="1"/>
  <c r="G99" i="1"/>
  <c r="M99" i="1" a="1"/>
  <c r="M99" i="1" s="1"/>
  <c r="K97" i="16" s="1"/>
  <c r="N99" i="1" a="1"/>
  <c r="N99" i="1" s="1"/>
  <c r="L97" i="16" s="1"/>
  <c r="R99" i="1"/>
  <c r="R97" i="16" s="1"/>
  <c r="S99" i="1" a="1"/>
  <c r="S99" i="1" s="1"/>
  <c r="D97" i="16" s="1"/>
  <c r="T99" i="1" a="1"/>
  <c r="T99" i="1" s="1"/>
  <c r="E97" i="16" s="1"/>
  <c r="AI99" i="1"/>
  <c r="BB99" i="1" s="1"/>
  <c r="AK99" i="1"/>
  <c r="K123" i="11" s="1"/>
  <c r="AL99" i="1"/>
  <c r="AO99" i="1"/>
  <c r="BE99" i="1" s="1"/>
  <c r="AP99" i="1"/>
  <c r="M123" i="11" s="1"/>
  <c r="AQ99" i="1"/>
  <c r="BC99" i="1" a="1"/>
  <c r="BC99" i="1" s="1"/>
  <c r="BF99" i="1"/>
  <c r="BR99" i="1"/>
  <c r="BS99" i="1"/>
  <c r="BT99" i="1"/>
  <c r="A100" i="1"/>
  <c r="C100" i="1"/>
  <c r="G100" i="1"/>
  <c r="M100" i="1" a="1"/>
  <c r="M100" i="1" s="1"/>
  <c r="K98" i="16" s="1"/>
  <c r="N100" i="1" a="1"/>
  <c r="N100" i="1" s="1"/>
  <c r="L98" i="16" s="1"/>
  <c r="R100" i="1"/>
  <c r="R98" i="16" s="1"/>
  <c r="S100" i="1" a="1"/>
  <c r="S100" i="1" s="1"/>
  <c r="D98" i="16" s="1"/>
  <c r="T100" i="1" a="1"/>
  <c r="T100" i="1" s="1"/>
  <c r="E98" i="16" s="1"/>
  <c r="AI100" i="1"/>
  <c r="BB100" i="1" s="1"/>
  <c r="AJ100" i="1"/>
  <c r="AK100" i="1"/>
  <c r="K124" i="11" s="1"/>
  <c r="AL100" i="1"/>
  <c r="AO100" i="1"/>
  <c r="BE100" i="1" s="1"/>
  <c r="AP100" i="1"/>
  <c r="M124" i="11" s="1"/>
  <c r="AQ100" i="1"/>
  <c r="BC100" i="1" a="1"/>
  <c r="BC100" i="1" s="1"/>
  <c r="BF100" i="1"/>
  <c r="BR100" i="1"/>
  <c r="BS100" i="1"/>
  <c r="BT100" i="1"/>
  <c r="A102" i="1"/>
  <c r="C102" i="1"/>
  <c r="G102" i="1"/>
  <c r="M102" i="1" a="1"/>
  <c r="M102" i="1" s="1"/>
  <c r="K99" i="16" s="1"/>
  <c r="N102" i="1" a="1"/>
  <c r="N102" i="1" s="1"/>
  <c r="L99" i="16" s="1"/>
  <c r="R102" i="1"/>
  <c r="R99" i="16" s="1"/>
  <c r="S102" i="1" a="1"/>
  <c r="S102" i="1" s="1"/>
  <c r="D99" i="16" s="1"/>
  <c r="T102" i="1" a="1"/>
  <c r="T102" i="1" s="1"/>
  <c r="E99" i="16" s="1"/>
  <c r="AI102" i="1"/>
  <c r="BB102" i="1" s="1"/>
  <c r="AK102" i="1"/>
  <c r="K125" i="11" s="1"/>
  <c r="AL102" i="1"/>
  <c r="AO102" i="1"/>
  <c r="BE102" i="1" s="1"/>
  <c r="AP102" i="1"/>
  <c r="M125" i="11" s="1"/>
  <c r="AQ102" i="1"/>
  <c r="BC102" i="1" a="1"/>
  <c r="BC102" i="1" s="1"/>
  <c r="BF102" i="1"/>
  <c r="BR102" i="1"/>
  <c r="BS102" i="1"/>
  <c r="BT102" i="1"/>
  <c r="A103" i="1"/>
  <c r="C103" i="1"/>
  <c r="G103" i="1"/>
  <c r="M103" i="1" a="1"/>
  <c r="M103" i="1" s="1"/>
  <c r="K100" i="16" s="1"/>
  <c r="N103" i="1" a="1"/>
  <c r="N103" i="1" s="1"/>
  <c r="L100" i="16" s="1"/>
  <c r="R103" i="1"/>
  <c r="R100" i="16" s="1"/>
  <c r="S103" i="1" a="1"/>
  <c r="S103" i="1" s="1"/>
  <c r="D100" i="16" s="1"/>
  <c r="T103" i="1" a="1"/>
  <c r="T103" i="1" s="1"/>
  <c r="E100" i="16" s="1"/>
  <c r="AI103" i="1"/>
  <c r="BB103" i="1" s="1"/>
  <c r="AK103" i="1"/>
  <c r="K126" i="11" s="1"/>
  <c r="AL103" i="1"/>
  <c r="AO103" i="1"/>
  <c r="BE103" i="1" s="1"/>
  <c r="AP103" i="1"/>
  <c r="M126" i="11" s="1"/>
  <c r="AQ103" i="1"/>
  <c r="BC103" i="1" a="1"/>
  <c r="BC103" i="1" s="1"/>
  <c r="BF103" i="1"/>
  <c r="BR103" i="1"/>
  <c r="BS103" i="1"/>
  <c r="BT103" i="1"/>
  <c r="A104" i="1"/>
  <c r="C104" i="1"/>
  <c r="G104" i="1"/>
  <c r="M104" i="1" a="1"/>
  <c r="M104" i="1" s="1"/>
  <c r="K101" i="16" s="1"/>
  <c r="R104" i="1"/>
  <c r="R101" i="16" s="1"/>
  <c r="S104" i="1" a="1"/>
  <c r="S104" i="1" s="1"/>
  <c r="D101" i="16" s="1"/>
  <c r="T104" i="1" a="1"/>
  <c r="T104" i="1" s="1"/>
  <c r="E101" i="16" s="1"/>
  <c r="AI104" i="1"/>
  <c r="BB104" i="1" s="1"/>
  <c r="AK104" i="1"/>
  <c r="K127" i="11" s="1"/>
  <c r="AL104" i="1"/>
  <c r="AO104" i="1"/>
  <c r="BE104" i="1" s="1"/>
  <c r="AP104" i="1"/>
  <c r="M127" i="11" s="1"/>
  <c r="AQ104" i="1"/>
  <c r="BC104" i="1" a="1"/>
  <c r="BC104" i="1" s="1"/>
  <c r="BF104" i="1"/>
  <c r="BR104" i="1"/>
  <c r="BS104" i="1"/>
  <c r="BT104" i="1"/>
  <c r="A105" i="1"/>
  <c r="C105" i="1"/>
  <c r="G105" i="1"/>
  <c r="R105" i="1"/>
  <c r="R102" i="16" s="1"/>
  <c r="S105" i="1" a="1"/>
  <c r="S105" i="1" s="1"/>
  <c r="D102" i="16" s="1"/>
  <c r="T105" i="1" a="1"/>
  <c r="T105" i="1" s="1"/>
  <c r="E102" i="16" s="1"/>
  <c r="AI105" i="1"/>
  <c r="BB105" i="1" s="1"/>
  <c r="AK105" i="1"/>
  <c r="K128" i="11" s="1"/>
  <c r="AL105" i="1"/>
  <c r="AO105" i="1"/>
  <c r="BE105" i="1" s="1"/>
  <c r="AP105" i="1"/>
  <c r="M128" i="11" s="1"/>
  <c r="AQ105" i="1"/>
  <c r="BC105" i="1" a="1"/>
  <c r="BC105" i="1" s="1"/>
  <c r="BF105" i="1"/>
  <c r="BR105" i="1"/>
  <c r="BS105" i="1"/>
  <c r="BT105" i="1"/>
  <c r="A106" i="1"/>
  <c r="C106" i="1"/>
  <c r="G106" i="1"/>
  <c r="M106" i="1" a="1"/>
  <c r="M106" i="1" s="1"/>
  <c r="K103" i="16" s="1"/>
  <c r="N106" i="1" a="1"/>
  <c r="N106" i="1" s="1"/>
  <c r="L103" i="16" s="1"/>
  <c r="R106" i="1"/>
  <c r="R103" i="16" s="1"/>
  <c r="S106" i="1" a="1"/>
  <c r="S106" i="1" s="1"/>
  <c r="D103" i="16" s="1"/>
  <c r="T106" i="1" a="1"/>
  <c r="T106" i="1" s="1"/>
  <c r="E103" i="16" s="1"/>
  <c r="AI106" i="1"/>
  <c r="BB106" i="1" s="1"/>
  <c r="AK106" i="1"/>
  <c r="K129" i="11" s="1"/>
  <c r="AL106" i="1"/>
  <c r="AO106" i="1"/>
  <c r="BE106" i="1" s="1"/>
  <c r="AP106" i="1"/>
  <c r="M129" i="11" s="1"/>
  <c r="BC106" i="1" a="1"/>
  <c r="BC106" i="1" s="1"/>
  <c r="BF106" i="1"/>
  <c r="BR106" i="1"/>
  <c r="BS106" i="1"/>
  <c r="BT106" i="1"/>
  <c r="A107" i="1"/>
  <c r="C107" i="1"/>
  <c r="G107" i="1"/>
  <c r="R107" i="1"/>
  <c r="R104" i="16" s="1"/>
  <c r="S107" i="1" a="1"/>
  <c r="S107" i="1" s="1"/>
  <c r="D104" i="16" s="1"/>
  <c r="T107" i="1" a="1"/>
  <c r="T107" i="1" s="1"/>
  <c r="E104" i="16" s="1"/>
  <c r="AI107" i="1"/>
  <c r="BB107" i="1" s="1"/>
  <c r="AK107" i="1"/>
  <c r="K130" i="11" s="1"/>
  <c r="AL107" i="1"/>
  <c r="AO107" i="1"/>
  <c r="BE107" i="1" s="1"/>
  <c r="AP107" i="1"/>
  <c r="M130" i="11" s="1"/>
  <c r="AQ107" i="1"/>
  <c r="BC107" i="1" a="1"/>
  <c r="BC107" i="1" s="1"/>
  <c r="BF107" i="1"/>
  <c r="BR107" i="1"/>
  <c r="BS107" i="1"/>
  <c r="BT107" i="1"/>
  <c r="A109" i="1"/>
  <c r="C109" i="1"/>
  <c r="G109" i="1"/>
  <c r="M109" i="1" a="1"/>
  <c r="M109" i="1" s="1"/>
  <c r="K106" i="16" s="1"/>
  <c r="N109" i="1" a="1"/>
  <c r="N109" i="1" s="1"/>
  <c r="L106" i="16" s="1"/>
  <c r="R109" i="1"/>
  <c r="R106" i="16" s="1"/>
  <c r="S109" i="1" a="1"/>
  <c r="S109" i="1" s="1"/>
  <c r="D106" i="16" s="1"/>
  <c r="T109" i="1" a="1"/>
  <c r="T109" i="1" s="1"/>
  <c r="E106" i="16" s="1"/>
  <c r="AI109" i="1"/>
  <c r="BB109" i="1" s="1"/>
  <c r="AK109" i="1"/>
  <c r="K131" i="11" s="1"/>
  <c r="AL109" i="1"/>
  <c r="AO109" i="1"/>
  <c r="BE109" i="1" s="1"/>
  <c r="AP109" i="1"/>
  <c r="M131" i="11" s="1"/>
  <c r="AQ109" i="1"/>
  <c r="BC109" i="1" a="1"/>
  <c r="BC109" i="1" s="1"/>
  <c r="BF109" i="1"/>
  <c r="BR109" i="1"/>
  <c r="BS109" i="1"/>
  <c r="BT109" i="1"/>
  <c r="A110" i="1"/>
  <c r="C110" i="1"/>
  <c r="G110" i="1"/>
  <c r="M110" i="1" a="1"/>
  <c r="M110" i="1" s="1"/>
  <c r="K107" i="16" s="1"/>
  <c r="N110" i="1" a="1"/>
  <c r="N110" i="1" s="1"/>
  <c r="L107" i="16" s="1"/>
  <c r="R110" i="1"/>
  <c r="R107" i="16" s="1"/>
  <c r="S110" i="1" a="1"/>
  <c r="S110" i="1" s="1"/>
  <c r="D107" i="16" s="1"/>
  <c r="T110" i="1" a="1"/>
  <c r="T110" i="1" s="1"/>
  <c r="E107" i="16" s="1"/>
  <c r="AI110" i="1"/>
  <c r="BB110" i="1" s="1"/>
  <c r="AK110" i="1"/>
  <c r="K132" i="11" s="1"/>
  <c r="AL110" i="1"/>
  <c r="AO110" i="1"/>
  <c r="BE110" i="1" s="1"/>
  <c r="AP110" i="1"/>
  <c r="M132" i="11" s="1"/>
  <c r="AQ110" i="1"/>
  <c r="BC110" i="1" a="1"/>
  <c r="BC110" i="1" s="1"/>
  <c r="BF110" i="1"/>
  <c r="BR110" i="1"/>
  <c r="BS110" i="1"/>
  <c r="BT110" i="1"/>
  <c r="A111" i="1"/>
  <c r="C111" i="1"/>
  <c r="G111" i="1"/>
  <c r="M111" i="1" a="1"/>
  <c r="M111" i="1" s="1"/>
  <c r="K108" i="16" s="1"/>
  <c r="N111" i="1" a="1"/>
  <c r="N111" i="1" s="1"/>
  <c r="L108" i="16" s="1"/>
  <c r="R111" i="1"/>
  <c r="R108" i="16" s="1"/>
  <c r="S111" i="1" a="1"/>
  <c r="S111" i="1" s="1"/>
  <c r="D108" i="16" s="1"/>
  <c r="T111" i="1" a="1"/>
  <c r="T111" i="1" s="1"/>
  <c r="E108" i="16" s="1"/>
  <c r="AI111" i="1"/>
  <c r="BB111" i="1" s="1"/>
  <c r="AK111" i="1"/>
  <c r="K133" i="11" s="1"/>
  <c r="AL111" i="1"/>
  <c r="AO111" i="1"/>
  <c r="BE111" i="1" s="1"/>
  <c r="AP111" i="1"/>
  <c r="M133" i="11" s="1"/>
  <c r="AQ111" i="1"/>
  <c r="BC111" i="1" a="1"/>
  <c r="BC111" i="1" s="1"/>
  <c r="BF111" i="1"/>
  <c r="BR111" i="1"/>
  <c r="BS111" i="1"/>
  <c r="BT111" i="1"/>
  <c r="A112" i="1"/>
  <c r="C112" i="1"/>
  <c r="G112" i="1"/>
  <c r="M112" i="1" a="1"/>
  <c r="M112" i="1" s="1"/>
  <c r="K109" i="16" s="1"/>
  <c r="N112" i="1" a="1"/>
  <c r="N112" i="1" s="1"/>
  <c r="L109" i="16" s="1"/>
  <c r="R112" i="1"/>
  <c r="R109" i="16" s="1"/>
  <c r="S112" i="1" a="1"/>
  <c r="S112" i="1" s="1"/>
  <c r="D109" i="16" s="1"/>
  <c r="T112" i="1" a="1"/>
  <c r="T112" i="1" s="1"/>
  <c r="E109" i="16" s="1"/>
  <c r="AI112" i="1"/>
  <c r="BB112" i="1" s="1"/>
  <c r="AK112" i="1"/>
  <c r="K134" i="11" s="1"/>
  <c r="AL112" i="1"/>
  <c r="AO112" i="1"/>
  <c r="BE112" i="1" s="1"/>
  <c r="AP112" i="1"/>
  <c r="M134" i="11" s="1"/>
  <c r="AQ112" i="1"/>
  <c r="BC112" i="1" a="1"/>
  <c r="BC112" i="1" s="1"/>
  <c r="BF112" i="1"/>
  <c r="BR112" i="1"/>
  <c r="BS112" i="1"/>
  <c r="BT112" i="1"/>
  <c r="A113" i="1"/>
  <c r="C113" i="1"/>
  <c r="G113" i="1"/>
  <c r="M113" i="1" a="1"/>
  <c r="M113" i="1" s="1"/>
  <c r="K110" i="16" s="1"/>
  <c r="N113" i="1" a="1"/>
  <c r="N113" i="1" s="1"/>
  <c r="L110" i="16" s="1"/>
  <c r="R113" i="1"/>
  <c r="R110" i="16" s="1"/>
  <c r="S113" i="1" a="1"/>
  <c r="S113" i="1" s="1"/>
  <c r="D110" i="16" s="1"/>
  <c r="T113" i="1" a="1"/>
  <c r="T113" i="1" s="1"/>
  <c r="E110" i="16" s="1"/>
  <c r="AI113" i="1"/>
  <c r="BB113" i="1" s="1"/>
  <c r="AK113" i="1"/>
  <c r="K135" i="11" s="1"/>
  <c r="AL113" i="1"/>
  <c r="AO113" i="1"/>
  <c r="BE113" i="1" s="1"/>
  <c r="AP113" i="1"/>
  <c r="M135" i="11" s="1"/>
  <c r="AQ113" i="1"/>
  <c r="BC113" i="1" a="1"/>
  <c r="BC113" i="1" s="1"/>
  <c r="BF113" i="1"/>
  <c r="BR113" i="1"/>
  <c r="BS113" i="1"/>
  <c r="BT113" i="1"/>
  <c r="A114" i="1"/>
  <c r="C114" i="1"/>
  <c r="G114" i="1"/>
  <c r="M114" i="1" a="1"/>
  <c r="M114" i="1" s="1"/>
  <c r="K111" i="16" s="1"/>
  <c r="N114" i="1" a="1"/>
  <c r="N114" i="1" s="1"/>
  <c r="L111" i="16" s="1"/>
  <c r="R114" i="1"/>
  <c r="S114" i="1" a="1"/>
  <c r="S114" i="1" s="1"/>
  <c r="D111" i="16" s="1"/>
  <c r="T114" i="1" a="1"/>
  <c r="T114" i="1" s="1"/>
  <c r="E111" i="16" s="1"/>
  <c r="AI114" i="1"/>
  <c r="BB114" i="1" s="1"/>
  <c r="AJ114" i="1"/>
  <c r="AK114" i="1"/>
  <c r="K136" i="11" s="1"/>
  <c r="AL114" i="1"/>
  <c r="AO114" i="1"/>
  <c r="BE114" i="1" s="1"/>
  <c r="AP114" i="1"/>
  <c r="M136" i="11" s="1"/>
  <c r="AQ114" i="1"/>
  <c r="BC114" i="1" a="1"/>
  <c r="BC114" i="1" s="1"/>
  <c r="BF114" i="1"/>
  <c r="BR114" i="1"/>
  <c r="BS114" i="1"/>
  <c r="BT114" i="1"/>
  <c r="A115" i="1"/>
  <c r="C115" i="1"/>
  <c r="G115" i="1"/>
  <c r="M115" i="1" a="1"/>
  <c r="M115" i="1" s="1"/>
  <c r="K112" i="16" s="1"/>
  <c r="N115" i="1" a="1"/>
  <c r="N115" i="1" s="1"/>
  <c r="L112" i="16" s="1"/>
  <c r="R115" i="1"/>
  <c r="R112" i="16" s="1"/>
  <c r="S115" i="1" a="1"/>
  <c r="S115" i="1" s="1"/>
  <c r="D112" i="16" s="1"/>
  <c r="T115" i="1" a="1"/>
  <c r="T115" i="1" s="1"/>
  <c r="E112" i="16" s="1"/>
  <c r="AI115" i="1"/>
  <c r="BB115" i="1" s="1"/>
  <c r="AK115" i="1"/>
  <c r="K137" i="11" s="1"/>
  <c r="AL115" i="1"/>
  <c r="AO115" i="1"/>
  <c r="BE115" i="1" s="1"/>
  <c r="AP115" i="1"/>
  <c r="M137" i="11" s="1"/>
  <c r="AQ115" i="1"/>
  <c r="BC115" i="1" a="1"/>
  <c r="BC115" i="1" s="1"/>
  <c r="BF115" i="1"/>
  <c r="BR115" i="1"/>
  <c r="BS115" i="1"/>
  <c r="BT115" i="1"/>
  <c r="A116" i="1"/>
  <c r="C116" i="1"/>
  <c r="G116" i="1"/>
  <c r="M116" i="1" a="1"/>
  <c r="M116" i="1" s="1"/>
  <c r="K113" i="16" s="1"/>
  <c r="N116" i="1" a="1"/>
  <c r="N116" i="1" s="1"/>
  <c r="L113" i="16" s="1"/>
  <c r="R116" i="1"/>
  <c r="R113" i="16" s="1"/>
  <c r="S116" i="1" a="1"/>
  <c r="S116" i="1" s="1"/>
  <c r="D113" i="16" s="1"/>
  <c r="T116" i="1" a="1"/>
  <c r="T116" i="1" s="1"/>
  <c r="E113" i="16" s="1"/>
  <c r="AI116" i="1"/>
  <c r="BB116" i="1" s="1"/>
  <c r="AK116" i="1"/>
  <c r="K138" i="11" s="1"/>
  <c r="AL116" i="1"/>
  <c r="AO116" i="1"/>
  <c r="BE116" i="1" s="1"/>
  <c r="AP116" i="1"/>
  <c r="M138" i="11" s="1"/>
  <c r="AQ116" i="1"/>
  <c r="BC116" i="1" a="1"/>
  <c r="BC116" i="1" s="1"/>
  <c r="BF116" i="1"/>
  <c r="BR116" i="1"/>
  <c r="BS116" i="1"/>
  <c r="BT116" i="1"/>
  <c r="A117" i="1"/>
  <c r="C117" i="1"/>
  <c r="G117" i="1"/>
  <c r="M117" i="1" a="1"/>
  <c r="M117" i="1" s="1"/>
  <c r="K114" i="16" s="1"/>
  <c r="N117" i="1" a="1"/>
  <c r="N117" i="1" s="1"/>
  <c r="L114" i="16" s="1"/>
  <c r="R117" i="1"/>
  <c r="S117" i="1" a="1"/>
  <c r="S117" i="1" s="1"/>
  <c r="D114" i="16" s="1"/>
  <c r="T117" i="1" a="1"/>
  <c r="T117" i="1" s="1"/>
  <c r="E114" i="16" s="1"/>
  <c r="AI117" i="1"/>
  <c r="BB117" i="1" s="1"/>
  <c r="AJ117" i="1"/>
  <c r="AK117" i="1"/>
  <c r="K139" i="11" s="1"/>
  <c r="AL117" i="1"/>
  <c r="AO117" i="1"/>
  <c r="BE117" i="1" s="1"/>
  <c r="AP117" i="1"/>
  <c r="M139" i="11" s="1"/>
  <c r="AQ117" i="1"/>
  <c r="BC117" i="1" a="1"/>
  <c r="BC117" i="1" s="1"/>
  <c r="BF117" i="1"/>
  <c r="BR117" i="1"/>
  <c r="BS117" i="1"/>
  <c r="BT117" i="1"/>
  <c r="A118" i="1"/>
  <c r="C118" i="1"/>
  <c r="G118" i="1"/>
  <c r="M118" i="1" a="1"/>
  <c r="M118" i="1" s="1"/>
  <c r="K115" i="16" s="1"/>
  <c r="N118" i="1" a="1"/>
  <c r="N118" i="1" s="1"/>
  <c r="L115" i="16" s="1"/>
  <c r="R118" i="1"/>
  <c r="R115" i="16" s="1"/>
  <c r="S118" i="1" a="1"/>
  <c r="S118" i="1" s="1"/>
  <c r="D115" i="16" s="1"/>
  <c r="T118" i="1" a="1"/>
  <c r="T118" i="1" s="1"/>
  <c r="E115" i="16" s="1"/>
  <c r="AI118" i="1"/>
  <c r="BB118" i="1" s="1"/>
  <c r="AK118" i="1"/>
  <c r="K140" i="11" s="1"/>
  <c r="AL118" i="1"/>
  <c r="AO118" i="1"/>
  <c r="BE118" i="1" s="1"/>
  <c r="AP118" i="1"/>
  <c r="M140" i="11" s="1"/>
  <c r="AQ118" i="1"/>
  <c r="BC118" i="1" a="1"/>
  <c r="BC118" i="1" s="1"/>
  <c r="BF118" i="1"/>
  <c r="BR118" i="1"/>
  <c r="BS118" i="1"/>
  <c r="BT118" i="1"/>
  <c r="A119" i="1"/>
  <c r="C119" i="1"/>
  <c r="G119" i="1"/>
  <c r="M119" i="1" a="1"/>
  <c r="M119" i="1" s="1"/>
  <c r="K116" i="16" s="1"/>
  <c r="N119" i="1" a="1"/>
  <c r="N119" i="1" s="1"/>
  <c r="L116" i="16" s="1"/>
  <c r="R119" i="1"/>
  <c r="S119" i="1" a="1"/>
  <c r="S119" i="1" s="1"/>
  <c r="D116" i="16" s="1"/>
  <c r="T119" i="1" a="1"/>
  <c r="T119" i="1" s="1"/>
  <c r="E116" i="16" s="1"/>
  <c r="AI119" i="1"/>
  <c r="BB119" i="1" s="1"/>
  <c r="AJ119" i="1"/>
  <c r="AK119" i="1"/>
  <c r="K141" i="11" s="1"/>
  <c r="AL119" i="1"/>
  <c r="AO119" i="1"/>
  <c r="BE119" i="1" s="1"/>
  <c r="AP119" i="1"/>
  <c r="M141" i="11" s="1"/>
  <c r="AQ119" i="1"/>
  <c r="BC119" i="1" a="1"/>
  <c r="BC119" i="1" s="1"/>
  <c r="BF119" i="1"/>
  <c r="BR119" i="1"/>
  <c r="BS119" i="1"/>
  <c r="BT119" i="1"/>
  <c r="A120" i="1"/>
  <c r="C120" i="1"/>
  <c r="G120" i="1"/>
  <c r="M120" i="1" a="1"/>
  <c r="M120" i="1" s="1"/>
  <c r="K117" i="16" s="1"/>
  <c r="N120" i="1" a="1"/>
  <c r="N120" i="1" s="1"/>
  <c r="L117" i="16" s="1"/>
  <c r="R120" i="1"/>
  <c r="R117" i="16" s="1"/>
  <c r="S120" i="1" a="1"/>
  <c r="S120" i="1" s="1"/>
  <c r="D117" i="16" s="1"/>
  <c r="T120" i="1" a="1"/>
  <c r="T120" i="1" s="1"/>
  <c r="E117" i="16" s="1"/>
  <c r="AI120" i="1"/>
  <c r="BB120" i="1" s="1"/>
  <c r="AK120" i="1"/>
  <c r="K142" i="11" s="1"/>
  <c r="AL120" i="1"/>
  <c r="AO120" i="1"/>
  <c r="BE120" i="1" s="1"/>
  <c r="AP120" i="1"/>
  <c r="M142" i="11" s="1"/>
  <c r="AQ120" i="1"/>
  <c r="BC120" i="1" a="1"/>
  <c r="BC120" i="1" s="1"/>
  <c r="BF120" i="1"/>
  <c r="BR120" i="1"/>
  <c r="BS120" i="1"/>
  <c r="BT120" i="1"/>
  <c r="A121" i="1"/>
  <c r="C121" i="1"/>
  <c r="G121" i="1"/>
  <c r="M121" i="1" a="1"/>
  <c r="M121" i="1" s="1"/>
  <c r="K118" i="16" s="1"/>
  <c r="N121" i="1" a="1"/>
  <c r="N121" i="1" s="1"/>
  <c r="L118" i="16" s="1"/>
  <c r="R121" i="1"/>
  <c r="S121" i="1" a="1"/>
  <c r="S121" i="1" s="1"/>
  <c r="D118" i="16" s="1"/>
  <c r="T121" i="1" a="1"/>
  <c r="T121" i="1" s="1"/>
  <c r="E118" i="16" s="1"/>
  <c r="AI121" i="1"/>
  <c r="BB121" i="1" s="1"/>
  <c r="AJ121" i="1"/>
  <c r="AK121" i="1"/>
  <c r="K143" i="11" s="1"/>
  <c r="AL121" i="1"/>
  <c r="AO121" i="1"/>
  <c r="BE121" i="1" s="1"/>
  <c r="AP121" i="1"/>
  <c r="M143" i="11" s="1"/>
  <c r="AQ121" i="1"/>
  <c r="BC121" i="1" a="1"/>
  <c r="BC121" i="1" s="1"/>
  <c r="BF121" i="1"/>
  <c r="BR121" i="1"/>
  <c r="BS121" i="1"/>
  <c r="BT121" i="1"/>
  <c r="A122" i="1"/>
  <c r="C122" i="1"/>
  <c r="AI122" i="1"/>
  <c r="BB122" i="1" s="1"/>
  <c r="AK122" i="1"/>
  <c r="K144" i="11" s="1"/>
  <c r="AL122" i="1"/>
  <c r="AO122" i="1"/>
  <c r="BE122" i="1" s="1"/>
  <c r="AP122" i="1"/>
  <c r="M144" i="11" s="1"/>
  <c r="AQ122" i="1"/>
  <c r="BC122" i="1" a="1"/>
  <c r="BC122" i="1" s="1"/>
  <c r="BF122" i="1"/>
  <c r="BR122" i="1"/>
  <c r="BS122" i="1"/>
  <c r="BT122" i="1"/>
  <c r="A123" i="1"/>
  <c r="C123" i="1"/>
  <c r="G123" i="1"/>
  <c r="M123" i="1" a="1"/>
  <c r="M123" i="1" s="1"/>
  <c r="K120" i="16" s="1"/>
  <c r="N123" i="1" a="1"/>
  <c r="N123" i="1" s="1"/>
  <c r="L120" i="16" s="1"/>
  <c r="R123" i="1"/>
  <c r="S123" i="1" a="1"/>
  <c r="S123" i="1" s="1"/>
  <c r="D120" i="16" s="1"/>
  <c r="T123" i="1" a="1"/>
  <c r="T123" i="1" s="1"/>
  <c r="E120" i="16" s="1"/>
  <c r="AI123" i="1"/>
  <c r="BB123" i="1" s="1"/>
  <c r="AJ123" i="1"/>
  <c r="AK123" i="1"/>
  <c r="K145" i="11" s="1"/>
  <c r="AL123" i="1"/>
  <c r="AO123" i="1"/>
  <c r="BE123" i="1" s="1"/>
  <c r="AP123" i="1"/>
  <c r="M145" i="11" s="1"/>
  <c r="AQ123" i="1"/>
  <c r="BC123" i="1" a="1"/>
  <c r="BC123" i="1" s="1"/>
  <c r="BF123" i="1"/>
  <c r="BR123" i="1"/>
  <c r="BS123" i="1"/>
  <c r="BT123" i="1"/>
  <c r="A124" i="1"/>
  <c r="C124" i="1"/>
  <c r="G124" i="1"/>
  <c r="M124" i="1" a="1"/>
  <c r="M124" i="1" s="1"/>
  <c r="K121" i="16" s="1"/>
  <c r="N124" i="1" a="1"/>
  <c r="N124" i="1" s="1"/>
  <c r="L121" i="16" s="1"/>
  <c r="R124" i="1"/>
  <c r="R121" i="16" s="1"/>
  <c r="S124" i="1" a="1"/>
  <c r="S124" i="1" s="1"/>
  <c r="D121" i="16" s="1"/>
  <c r="T124" i="1" a="1"/>
  <c r="T124" i="1" s="1"/>
  <c r="E121" i="16" s="1"/>
  <c r="AI124" i="1"/>
  <c r="BB124" i="1" s="1"/>
  <c r="AK124" i="1"/>
  <c r="K146" i="11" s="1"/>
  <c r="AL124" i="1"/>
  <c r="AO124" i="1"/>
  <c r="BE124" i="1" s="1"/>
  <c r="AP124" i="1"/>
  <c r="M146" i="11" s="1"/>
  <c r="AQ124" i="1"/>
  <c r="BC124" i="1" a="1"/>
  <c r="BC124" i="1" s="1"/>
  <c r="BF124" i="1"/>
  <c r="BR124" i="1"/>
  <c r="BS124" i="1"/>
  <c r="BT124" i="1"/>
  <c r="A125" i="1"/>
  <c r="C125" i="1"/>
  <c r="G125" i="1"/>
  <c r="M125" i="1" a="1"/>
  <c r="M125" i="1" s="1"/>
  <c r="K122" i="16" s="1"/>
  <c r="N125" i="1" a="1"/>
  <c r="N125" i="1" s="1"/>
  <c r="L122" i="16" s="1"/>
  <c r="R125" i="1"/>
  <c r="R122" i="16" s="1"/>
  <c r="S125" i="1" a="1"/>
  <c r="S125" i="1" s="1"/>
  <c r="D122" i="16" s="1"/>
  <c r="T125" i="1" a="1"/>
  <c r="T125" i="1" s="1"/>
  <c r="E122" i="16" s="1"/>
  <c r="AI125" i="1"/>
  <c r="BB125" i="1" s="1"/>
  <c r="AK125" i="1"/>
  <c r="K147" i="11" s="1"/>
  <c r="AL125" i="1"/>
  <c r="AO125" i="1"/>
  <c r="BE125" i="1" s="1"/>
  <c r="AP125" i="1"/>
  <c r="M147" i="11" s="1"/>
  <c r="AQ125" i="1"/>
  <c r="BC125" i="1" a="1"/>
  <c r="BC125" i="1" s="1"/>
  <c r="BF125" i="1"/>
  <c r="BR125" i="1"/>
  <c r="BS125" i="1"/>
  <c r="BT125" i="1"/>
  <c r="A126" i="1"/>
  <c r="C126" i="1"/>
  <c r="G126" i="1"/>
  <c r="M126" i="1" a="1"/>
  <c r="M126" i="1" s="1"/>
  <c r="K123" i="16" s="1"/>
  <c r="N126" i="1" a="1"/>
  <c r="N126" i="1" s="1"/>
  <c r="L123" i="16" s="1"/>
  <c r="R126" i="1"/>
  <c r="R123" i="16" s="1"/>
  <c r="S126" i="1" a="1"/>
  <c r="S126" i="1" s="1"/>
  <c r="D123" i="16" s="1"/>
  <c r="T126" i="1" a="1"/>
  <c r="T126" i="1" s="1"/>
  <c r="E123" i="16" s="1"/>
  <c r="AI126" i="1"/>
  <c r="BB126" i="1" s="1"/>
  <c r="AK126" i="1"/>
  <c r="K148" i="11" s="1"/>
  <c r="AL126" i="1"/>
  <c r="AO126" i="1"/>
  <c r="BE126" i="1" s="1"/>
  <c r="AP126" i="1"/>
  <c r="M148" i="11" s="1"/>
  <c r="AQ126" i="1"/>
  <c r="BC126" i="1" a="1"/>
  <c r="BC126" i="1" s="1"/>
  <c r="BF126" i="1"/>
  <c r="BR126" i="1"/>
  <c r="BS126" i="1"/>
  <c r="BT126" i="1"/>
  <c r="A127" i="1"/>
  <c r="C127" i="1"/>
  <c r="G127" i="1"/>
  <c r="M127" i="1" a="1"/>
  <c r="M127" i="1" s="1"/>
  <c r="K124" i="16" s="1"/>
  <c r="N127" i="1" a="1"/>
  <c r="N127" i="1" s="1"/>
  <c r="L124" i="16" s="1"/>
  <c r="R127" i="1"/>
  <c r="S127" i="1" a="1"/>
  <c r="S127" i="1" s="1"/>
  <c r="D124" i="16" s="1"/>
  <c r="T127" i="1" a="1"/>
  <c r="T127" i="1" s="1"/>
  <c r="E124" i="16" s="1"/>
  <c r="AI127" i="1"/>
  <c r="BB127" i="1" s="1"/>
  <c r="AJ127" i="1"/>
  <c r="AK127" i="1"/>
  <c r="K149" i="11" s="1"/>
  <c r="AL127" i="1"/>
  <c r="AO127" i="1"/>
  <c r="BE127" i="1" s="1"/>
  <c r="AP127" i="1"/>
  <c r="M149" i="11" s="1"/>
  <c r="AQ127" i="1"/>
  <c r="BC127" i="1" a="1"/>
  <c r="BC127" i="1" s="1"/>
  <c r="BF127" i="1"/>
  <c r="BR127" i="1"/>
  <c r="BS127" i="1"/>
  <c r="BT127" i="1"/>
  <c r="A128" i="1"/>
  <c r="C128" i="1"/>
  <c r="G128" i="1"/>
  <c r="M128" i="1" a="1"/>
  <c r="M128" i="1" s="1"/>
  <c r="K125" i="16" s="1"/>
  <c r="N128" i="1" a="1"/>
  <c r="N128" i="1" s="1"/>
  <c r="L125" i="16" s="1"/>
  <c r="R128" i="1"/>
  <c r="R125" i="16" s="1"/>
  <c r="S128" i="1" a="1"/>
  <c r="S128" i="1" s="1"/>
  <c r="D125" i="16" s="1"/>
  <c r="T128" i="1" a="1"/>
  <c r="T128" i="1" s="1"/>
  <c r="E125" i="16" s="1"/>
  <c r="AI128" i="1"/>
  <c r="BB128" i="1" s="1"/>
  <c r="AK128" i="1"/>
  <c r="K150" i="11" s="1"/>
  <c r="AL128" i="1"/>
  <c r="AO128" i="1"/>
  <c r="BE128" i="1" s="1"/>
  <c r="AP128" i="1"/>
  <c r="M150" i="11" s="1"/>
  <c r="AQ128" i="1"/>
  <c r="BC128" i="1" a="1"/>
  <c r="BC128" i="1" s="1"/>
  <c r="BF128" i="1"/>
  <c r="BR128" i="1"/>
  <c r="BS128" i="1"/>
  <c r="BT128" i="1"/>
  <c r="A129" i="1"/>
  <c r="C129" i="1"/>
  <c r="G129" i="1"/>
  <c r="M129" i="1" a="1"/>
  <c r="M129" i="1" s="1"/>
  <c r="K126" i="16" s="1"/>
  <c r="L126" i="16"/>
  <c r="R129" i="1"/>
  <c r="S129" i="1" a="1"/>
  <c r="S129" i="1" s="1"/>
  <c r="D126" i="16" s="1"/>
  <c r="T129" i="1" a="1"/>
  <c r="T129" i="1" s="1"/>
  <c r="E126" i="16" s="1"/>
  <c r="AI129" i="1"/>
  <c r="BB129" i="1" s="1"/>
  <c r="AK129" i="1"/>
  <c r="K151" i="11" s="1"/>
  <c r="AL129" i="1"/>
  <c r="AO129" i="1"/>
  <c r="BE129" i="1" s="1"/>
  <c r="AP129" i="1"/>
  <c r="M151" i="11" s="1"/>
  <c r="AQ129" i="1"/>
  <c r="BC129" i="1" a="1"/>
  <c r="BC129" i="1" s="1"/>
  <c r="BF129" i="1"/>
  <c r="BR129" i="1"/>
  <c r="BS129" i="1"/>
  <c r="BT129" i="1"/>
  <c r="A130" i="1"/>
  <c r="C130" i="1"/>
  <c r="G130" i="1"/>
  <c r="M130" i="1" a="1"/>
  <c r="M130" i="1" s="1"/>
  <c r="K127" i="16" s="1"/>
  <c r="N130" i="1" a="1"/>
  <c r="N130" i="1" s="1"/>
  <c r="L127" i="16" s="1"/>
  <c r="R130" i="1"/>
  <c r="R127" i="16" s="1"/>
  <c r="S130" i="1" a="1"/>
  <c r="S130" i="1" s="1"/>
  <c r="D127" i="16" s="1"/>
  <c r="T130" i="1" a="1"/>
  <c r="T130" i="1" s="1"/>
  <c r="E127" i="16" s="1"/>
  <c r="AI130" i="1"/>
  <c r="BB130" i="1" s="1"/>
  <c r="AK130" i="1"/>
  <c r="K152" i="11" s="1"/>
  <c r="AL130" i="1"/>
  <c r="AO130" i="1"/>
  <c r="BE130" i="1" s="1"/>
  <c r="AP130" i="1"/>
  <c r="M152" i="11" s="1"/>
  <c r="AQ130" i="1"/>
  <c r="BC130" i="1" a="1"/>
  <c r="BC130" i="1" s="1"/>
  <c r="BF130" i="1"/>
  <c r="BR130" i="1"/>
  <c r="BS130" i="1"/>
  <c r="BT130" i="1"/>
  <c r="A131" i="1"/>
  <c r="C131" i="1"/>
  <c r="G131" i="1"/>
  <c r="M131" i="1" a="1"/>
  <c r="M131" i="1" s="1"/>
  <c r="K128" i="16" s="1"/>
  <c r="N131" i="1" a="1"/>
  <c r="N131" i="1" s="1"/>
  <c r="L128" i="16" s="1"/>
  <c r="R131" i="1"/>
  <c r="S131" i="1" a="1"/>
  <c r="S131" i="1" s="1"/>
  <c r="D128" i="16" s="1"/>
  <c r="T131" i="1" a="1"/>
  <c r="T131" i="1" s="1"/>
  <c r="E128" i="16" s="1"/>
  <c r="AI131" i="1"/>
  <c r="BB131" i="1" s="1"/>
  <c r="AJ131" i="1"/>
  <c r="AK131" i="1"/>
  <c r="K153" i="11" s="1"/>
  <c r="AL131" i="1"/>
  <c r="AO131" i="1"/>
  <c r="BE131" i="1" s="1"/>
  <c r="AP131" i="1"/>
  <c r="M153" i="11" s="1"/>
  <c r="AQ131" i="1"/>
  <c r="BC131" i="1" a="1"/>
  <c r="BC131" i="1" s="1"/>
  <c r="BF131" i="1"/>
  <c r="BR131" i="1"/>
  <c r="BS131" i="1"/>
  <c r="BT131" i="1"/>
  <c r="A132" i="1"/>
  <c r="C132" i="1"/>
  <c r="G132" i="1"/>
  <c r="M132" i="1" a="1"/>
  <c r="M132" i="1" s="1"/>
  <c r="K129" i="16" s="1"/>
  <c r="N132" i="1" a="1"/>
  <c r="N132" i="1" s="1"/>
  <c r="L129" i="16" s="1"/>
  <c r="R132" i="1"/>
  <c r="S132" i="1" a="1"/>
  <c r="S132" i="1" s="1"/>
  <c r="D129" i="16" s="1"/>
  <c r="T132" i="1" a="1"/>
  <c r="T132" i="1" s="1"/>
  <c r="E129" i="16" s="1"/>
  <c r="AI132" i="1"/>
  <c r="BB132" i="1" s="1"/>
  <c r="AJ132" i="1"/>
  <c r="AK132" i="1"/>
  <c r="K154" i="11" s="1"/>
  <c r="AL132" i="1"/>
  <c r="AO132" i="1"/>
  <c r="BE132" i="1" s="1"/>
  <c r="AP132" i="1"/>
  <c r="M154" i="11" s="1"/>
  <c r="AQ132" i="1"/>
  <c r="BC132" i="1" a="1"/>
  <c r="BC132" i="1" s="1"/>
  <c r="BF132" i="1"/>
  <c r="BR132" i="1"/>
  <c r="BS132" i="1"/>
  <c r="BT132" i="1"/>
  <c r="A133" i="1"/>
  <c r="C133" i="1"/>
  <c r="G133" i="1"/>
  <c r="M133" i="1" a="1"/>
  <c r="M133" i="1" s="1"/>
  <c r="K130" i="16" s="1"/>
  <c r="N133" i="1" a="1"/>
  <c r="N133" i="1" s="1"/>
  <c r="L130" i="16" s="1"/>
  <c r="R133" i="1"/>
  <c r="S133" i="1" a="1"/>
  <c r="S133" i="1" s="1"/>
  <c r="D130" i="16" s="1"/>
  <c r="T133" i="1" a="1"/>
  <c r="T133" i="1" s="1"/>
  <c r="E130" i="16" s="1"/>
  <c r="AI133" i="1"/>
  <c r="BB133" i="1" s="1"/>
  <c r="AJ133" i="1"/>
  <c r="AK133" i="1"/>
  <c r="K155" i="11" s="1"/>
  <c r="AL133" i="1"/>
  <c r="AO133" i="1"/>
  <c r="BE133" i="1" s="1"/>
  <c r="AP133" i="1"/>
  <c r="M155" i="11" s="1"/>
  <c r="AQ133" i="1"/>
  <c r="BC133" i="1" a="1"/>
  <c r="BC133" i="1" s="1"/>
  <c r="BF133" i="1"/>
  <c r="BR133" i="1"/>
  <c r="BS133" i="1"/>
  <c r="BT133" i="1"/>
  <c r="A134" i="1"/>
  <c r="C134" i="1"/>
  <c r="G134" i="1"/>
  <c r="M134" i="1" a="1"/>
  <c r="M134" i="1" s="1"/>
  <c r="K131" i="16" s="1"/>
  <c r="N134" i="1" a="1"/>
  <c r="N134" i="1" s="1"/>
  <c r="L131" i="16" s="1"/>
  <c r="R134" i="1"/>
  <c r="S134" i="1" a="1"/>
  <c r="S134" i="1" s="1"/>
  <c r="D131" i="16" s="1"/>
  <c r="T134" i="1" a="1"/>
  <c r="T134" i="1" s="1"/>
  <c r="E131" i="16" s="1"/>
  <c r="AI134" i="1"/>
  <c r="BB134" i="1" s="1"/>
  <c r="AJ134" i="1"/>
  <c r="AK134" i="1"/>
  <c r="K156" i="11" s="1"/>
  <c r="AL134" i="1"/>
  <c r="AO134" i="1"/>
  <c r="BE134" i="1" s="1"/>
  <c r="AP134" i="1"/>
  <c r="M156" i="11" s="1"/>
  <c r="AQ134" i="1"/>
  <c r="BC134" i="1" a="1"/>
  <c r="BC134" i="1" s="1"/>
  <c r="BF134" i="1"/>
  <c r="BR134" i="1"/>
  <c r="BS134" i="1"/>
  <c r="BT134" i="1"/>
  <c r="A135" i="1"/>
  <c r="C135" i="1"/>
  <c r="G135" i="1"/>
  <c r="M135" i="1" a="1"/>
  <c r="M135" i="1" s="1"/>
  <c r="K132" i="16" s="1"/>
  <c r="N135" i="1" a="1"/>
  <c r="N135" i="1" s="1"/>
  <c r="L132" i="16" s="1"/>
  <c r="R135" i="1"/>
  <c r="S135" i="1" a="1"/>
  <c r="S135" i="1" s="1"/>
  <c r="D132" i="16" s="1"/>
  <c r="T135" i="1" a="1"/>
  <c r="T135" i="1" s="1"/>
  <c r="E132" i="16" s="1"/>
  <c r="AI135" i="1"/>
  <c r="BB135" i="1" s="1"/>
  <c r="AJ135" i="1"/>
  <c r="AK135" i="1"/>
  <c r="K157" i="11" s="1"/>
  <c r="AL135" i="1"/>
  <c r="AO135" i="1"/>
  <c r="BE135" i="1" s="1"/>
  <c r="AP135" i="1"/>
  <c r="M157" i="11" s="1"/>
  <c r="AQ135" i="1"/>
  <c r="BC135" i="1" a="1"/>
  <c r="BC135" i="1" s="1"/>
  <c r="BF135" i="1"/>
  <c r="BR135" i="1"/>
  <c r="BS135" i="1"/>
  <c r="BT135" i="1"/>
  <c r="A136" i="1"/>
  <c r="C136" i="1"/>
  <c r="G136" i="1"/>
  <c r="M136" i="1" a="1"/>
  <c r="M136" i="1" s="1"/>
  <c r="K133" i="16" s="1"/>
  <c r="N136" i="1" a="1"/>
  <c r="N136" i="1" s="1"/>
  <c r="L133" i="16" s="1"/>
  <c r="R136" i="1"/>
  <c r="S136" i="1" a="1"/>
  <c r="S136" i="1" s="1"/>
  <c r="D133" i="16" s="1"/>
  <c r="T136" i="1" a="1"/>
  <c r="T136" i="1" s="1"/>
  <c r="E133" i="16" s="1"/>
  <c r="AI136" i="1"/>
  <c r="BB136" i="1" s="1"/>
  <c r="AJ136" i="1"/>
  <c r="AK136" i="1"/>
  <c r="K158" i="11" s="1"/>
  <c r="AL136" i="1"/>
  <c r="AO136" i="1"/>
  <c r="BE136" i="1" s="1"/>
  <c r="AP136" i="1"/>
  <c r="M158" i="11" s="1"/>
  <c r="AQ136" i="1"/>
  <c r="BC136" i="1" a="1"/>
  <c r="BC136" i="1" s="1"/>
  <c r="BF136" i="1"/>
  <c r="BR136" i="1"/>
  <c r="BS136" i="1"/>
  <c r="BT136" i="1"/>
  <c r="A137" i="1"/>
  <c r="C137" i="1"/>
  <c r="G137" i="1"/>
  <c r="M137" i="1" a="1"/>
  <c r="M137" i="1" s="1"/>
  <c r="K134" i="16" s="1"/>
  <c r="N137" i="1" a="1"/>
  <c r="N137" i="1" s="1"/>
  <c r="L134" i="16" s="1"/>
  <c r="R137" i="1"/>
  <c r="S137" i="1" a="1"/>
  <c r="S137" i="1" s="1"/>
  <c r="D134" i="16" s="1"/>
  <c r="T137" i="1" a="1"/>
  <c r="T137" i="1" s="1"/>
  <c r="E134" i="16" s="1"/>
  <c r="AI137" i="1"/>
  <c r="BB137" i="1" s="1"/>
  <c r="AJ137" i="1"/>
  <c r="AK137" i="1"/>
  <c r="K159" i="11" s="1"/>
  <c r="AL137" i="1"/>
  <c r="AO137" i="1"/>
  <c r="BE137" i="1" s="1"/>
  <c r="AP137" i="1"/>
  <c r="M159" i="11" s="1"/>
  <c r="AQ137" i="1"/>
  <c r="BC137" i="1" a="1"/>
  <c r="BC137" i="1" s="1"/>
  <c r="BF137" i="1"/>
  <c r="BR137" i="1"/>
  <c r="BS137" i="1"/>
  <c r="BT137" i="1"/>
  <c r="A138" i="1"/>
  <c r="C138" i="1"/>
  <c r="G138" i="1"/>
  <c r="M138" i="1" a="1"/>
  <c r="M138" i="1" s="1"/>
  <c r="K135" i="16" s="1"/>
  <c r="N138" i="1" a="1"/>
  <c r="N138" i="1" s="1"/>
  <c r="L135" i="16" s="1"/>
  <c r="R138" i="1"/>
  <c r="S138" i="1" a="1"/>
  <c r="S138" i="1" s="1"/>
  <c r="D135" i="16" s="1"/>
  <c r="T138" i="1" a="1"/>
  <c r="T138" i="1" s="1"/>
  <c r="E135" i="16" s="1"/>
  <c r="AI138" i="1"/>
  <c r="BB138" i="1" s="1"/>
  <c r="AJ138" i="1"/>
  <c r="AK138" i="1"/>
  <c r="K160" i="11" s="1"/>
  <c r="AL138" i="1"/>
  <c r="AO138" i="1"/>
  <c r="BE138" i="1" s="1"/>
  <c r="AP138" i="1"/>
  <c r="M160" i="11" s="1"/>
  <c r="AQ138" i="1"/>
  <c r="BC138" i="1" a="1"/>
  <c r="BC138" i="1" s="1"/>
  <c r="BF138" i="1"/>
  <c r="BR138" i="1"/>
  <c r="BS138" i="1"/>
  <c r="BT138" i="1"/>
  <c r="A139" i="1"/>
  <c r="C139" i="1"/>
  <c r="G139" i="1"/>
  <c r="M139" i="1" a="1"/>
  <c r="M139" i="1" s="1"/>
  <c r="K136" i="16" s="1"/>
  <c r="N139" i="1" a="1"/>
  <c r="N139" i="1" s="1"/>
  <c r="L136" i="16" s="1"/>
  <c r="R139" i="1"/>
  <c r="S139" i="1" a="1"/>
  <c r="S139" i="1" s="1"/>
  <c r="D136" i="16" s="1"/>
  <c r="T139" i="1" a="1"/>
  <c r="T139" i="1" s="1"/>
  <c r="E136" i="16" s="1"/>
  <c r="AI139" i="1"/>
  <c r="BB139" i="1" s="1"/>
  <c r="AJ139" i="1"/>
  <c r="AK139" i="1"/>
  <c r="K161" i="11" s="1"/>
  <c r="AL139" i="1"/>
  <c r="AO139" i="1"/>
  <c r="BE139" i="1" s="1"/>
  <c r="AP139" i="1"/>
  <c r="M161" i="11" s="1"/>
  <c r="AQ139" i="1"/>
  <c r="BC139" i="1" a="1"/>
  <c r="BC139" i="1" s="1"/>
  <c r="BF139" i="1"/>
  <c r="BR139" i="1"/>
  <c r="BS139" i="1"/>
  <c r="BT139" i="1"/>
  <c r="A140" i="1"/>
  <c r="C140" i="1"/>
  <c r="G140" i="1"/>
  <c r="M140" i="1" a="1"/>
  <c r="M140" i="1" s="1"/>
  <c r="K137" i="16" s="1"/>
  <c r="N140" i="1" a="1"/>
  <c r="N140" i="1" s="1"/>
  <c r="L137" i="16" s="1"/>
  <c r="R140" i="1"/>
  <c r="S140" i="1" a="1"/>
  <c r="S140" i="1" s="1"/>
  <c r="D137" i="16" s="1"/>
  <c r="T140" i="1" a="1"/>
  <c r="T140" i="1" s="1"/>
  <c r="E137" i="16" s="1"/>
  <c r="AI140" i="1"/>
  <c r="BB140" i="1" s="1"/>
  <c r="AJ140" i="1"/>
  <c r="AK140" i="1"/>
  <c r="K162" i="11" s="1"/>
  <c r="AL140" i="1"/>
  <c r="AO140" i="1"/>
  <c r="BE140" i="1" s="1"/>
  <c r="AP140" i="1"/>
  <c r="M162" i="11" s="1"/>
  <c r="AQ140" i="1"/>
  <c r="BC140" i="1" a="1"/>
  <c r="BC140" i="1" s="1"/>
  <c r="BF140" i="1"/>
  <c r="BR140" i="1"/>
  <c r="BS140" i="1"/>
  <c r="BT140" i="1"/>
  <c r="A141" i="1"/>
  <c r="C141" i="1"/>
  <c r="G141" i="1"/>
  <c r="M141" i="1" a="1"/>
  <c r="M141" i="1" s="1"/>
  <c r="K138" i="16" s="1"/>
  <c r="N141" i="1" a="1"/>
  <c r="N141" i="1" s="1"/>
  <c r="L138" i="16" s="1"/>
  <c r="R141" i="1"/>
  <c r="S141" i="1" a="1"/>
  <c r="S141" i="1" s="1"/>
  <c r="D138" i="16" s="1"/>
  <c r="T141" i="1" a="1"/>
  <c r="T141" i="1" s="1"/>
  <c r="E138" i="16" s="1"/>
  <c r="AI141" i="1"/>
  <c r="BB141" i="1" s="1"/>
  <c r="AJ141" i="1"/>
  <c r="AK141" i="1"/>
  <c r="K163" i="11" s="1"/>
  <c r="AL141" i="1"/>
  <c r="AO141" i="1"/>
  <c r="BE141" i="1" s="1"/>
  <c r="AP141" i="1"/>
  <c r="M163" i="11" s="1"/>
  <c r="AQ141" i="1"/>
  <c r="BC141" i="1" a="1"/>
  <c r="BC141" i="1" s="1"/>
  <c r="BF141" i="1"/>
  <c r="BR141" i="1"/>
  <c r="BS141" i="1"/>
  <c r="BT141" i="1"/>
  <c r="A142" i="1"/>
  <c r="C142" i="1"/>
  <c r="G142" i="1"/>
  <c r="M142" i="1" a="1"/>
  <c r="M142" i="1" s="1"/>
  <c r="K139" i="16" s="1"/>
  <c r="N142" i="1" a="1"/>
  <c r="N142" i="1" s="1"/>
  <c r="L139" i="16" s="1"/>
  <c r="R142" i="1"/>
  <c r="S142" i="1" a="1"/>
  <c r="S142" i="1" s="1"/>
  <c r="D139" i="16" s="1"/>
  <c r="T142" i="1" a="1"/>
  <c r="T142" i="1" s="1"/>
  <c r="E139" i="16" s="1"/>
  <c r="AI142" i="1"/>
  <c r="BB142" i="1" s="1"/>
  <c r="AJ142" i="1"/>
  <c r="AK142" i="1"/>
  <c r="K164" i="11" s="1"/>
  <c r="AL142" i="1"/>
  <c r="AO142" i="1"/>
  <c r="BE142" i="1" s="1"/>
  <c r="AP142" i="1"/>
  <c r="M164" i="11" s="1"/>
  <c r="AQ142" i="1"/>
  <c r="BC142" i="1" a="1"/>
  <c r="BC142" i="1" s="1"/>
  <c r="BF142" i="1"/>
  <c r="BR142" i="1"/>
  <c r="BS142" i="1"/>
  <c r="BT142" i="1"/>
  <c r="A143" i="1"/>
  <c r="C143" i="1"/>
  <c r="G143" i="1"/>
  <c r="M143" i="1" a="1"/>
  <c r="M143" i="1" s="1"/>
  <c r="K140" i="16" s="1"/>
  <c r="N143" i="1" a="1"/>
  <c r="N143" i="1" s="1"/>
  <c r="L140" i="16" s="1"/>
  <c r="R143" i="1"/>
  <c r="S143" i="1" a="1"/>
  <c r="S143" i="1" s="1"/>
  <c r="D140" i="16" s="1"/>
  <c r="T143" i="1" a="1"/>
  <c r="T143" i="1" s="1"/>
  <c r="E140" i="16" s="1"/>
  <c r="AI143" i="1"/>
  <c r="BB143" i="1" s="1"/>
  <c r="AJ143" i="1"/>
  <c r="AK143" i="1"/>
  <c r="K165" i="11" s="1"/>
  <c r="AL143" i="1"/>
  <c r="AO143" i="1"/>
  <c r="BE143" i="1" s="1"/>
  <c r="AP143" i="1"/>
  <c r="M165" i="11" s="1"/>
  <c r="AQ143" i="1"/>
  <c r="BC143" i="1" a="1"/>
  <c r="BC143" i="1" s="1"/>
  <c r="BF143" i="1"/>
  <c r="BR143" i="1"/>
  <c r="BS143" i="1"/>
  <c r="BT143" i="1"/>
  <c r="A144" i="1"/>
  <c r="C144" i="1"/>
  <c r="G144" i="1"/>
  <c r="M144" i="1" a="1"/>
  <c r="M144" i="1" s="1"/>
  <c r="K141" i="16" s="1"/>
  <c r="N144" i="1" a="1"/>
  <c r="N144" i="1" s="1"/>
  <c r="L141" i="16" s="1"/>
  <c r="R144" i="1"/>
  <c r="S144" i="1" a="1"/>
  <c r="S144" i="1" s="1"/>
  <c r="D141" i="16" s="1"/>
  <c r="T144" i="1" a="1"/>
  <c r="T144" i="1" s="1"/>
  <c r="E141" i="16" s="1"/>
  <c r="AI144" i="1"/>
  <c r="BB144" i="1" s="1"/>
  <c r="AJ144" i="1"/>
  <c r="AK144" i="1"/>
  <c r="K166" i="11" s="1"/>
  <c r="AL144" i="1"/>
  <c r="AO144" i="1"/>
  <c r="BE144" i="1" s="1"/>
  <c r="AP144" i="1"/>
  <c r="M166" i="11" s="1"/>
  <c r="AQ144" i="1"/>
  <c r="BC144" i="1" a="1"/>
  <c r="BC144" i="1" s="1"/>
  <c r="BF144" i="1"/>
  <c r="BR144" i="1"/>
  <c r="BS144" i="1"/>
  <c r="BT144" i="1"/>
  <c r="A145" i="1"/>
  <c r="C145" i="1"/>
  <c r="G145" i="1"/>
  <c r="M145" i="1" a="1"/>
  <c r="M145" i="1" s="1"/>
  <c r="K142" i="16" s="1"/>
  <c r="N145" i="1" a="1"/>
  <c r="N145" i="1" s="1"/>
  <c r="L142" i="16" s="1"/>
  <c r="R145" i="1"/>
  <c r="S145" i="1" a="1"/>
  <c r="S145" i="1" s="1"/>
  <c r="D142" i="16" s="1"/>
  <c r="T145" i="1" a="1"/>
  <c r="T145" i="1" s="1"/>
  <c r="E142" i="16" s="1"/>
  <c r="AI145" i="1"/>
  <c r="BB145" i="1" s="1"/>
  <c r="AJ145" i="1"/>
  <c r="AK145" i="1"/>
  <c r="K167" i="11" s="1"/>
  <c r="AL145" i="1"/>
  <c r="AO145" i="1"/>
  <c r="BE145" i="1" s="1"/>
  <c r="AP145" i="1"/>
  <c r="M167" i="11" s="1"/>
  <c r="AQ145" i="1"/>
  <c r="BC145" i="1" a="1"/>
  <c r="BC145" i="1" s="1"/>
  <c r="BF145" i="1"/>
  <c r="BR145" i="1"/>
  <c r="BS145" i="1"/>
  <c r="BT145" i="1"/>
  <c r="A146" i="1"/>
  <c r="C146" i="1"/>
  <c r="G146" i="1"/>
  <c r="M146" i="1" a="1"/>
  <c r="M146" i="1" s="1"/>
  <c r="K143" i="16" s="1"/>
  <c r="N146" i="1" a="1"/>
  <c r="N146" i="1" s="1"/>
  <c r="L143" i="16" s="1"/>
  <c r="R146" i="1"/>
  <c r="S146" i="1" a="1"/>
  <c r="S146" i="1" s="1"/>
  <c r="D143" i="16" s="1"/>
  <c r="T146" i="1" a="1"/>
  <c r="T146" i="1" s="1"/>
  <c r="E143" i="16" s="1"/>
  <c r="AI146" i="1"/>
  <c r="BB146" i="1" s="1"/>
  <c r="AJ146" i="1"/>
  <c r="AK146" i="1"/>
  <c r="K168" i="11" s="1"/>
  <c r="AL146" i="1"/>
  <c r="AO146" i="1"/>
  <c r="BE146" i="1" s="1"/>
  <c r="AP146" i="1"/>
  <c r="M168" i="11" s="1"/>
  <c r="AQ146" i="1"/>
  <c r="BC146" i="1" a="1"/>
  <c r="BC146" i="1" s="1"/>
  <c r="BF146" i="1"/>
  <c r="BR146" i="1"/>
  <c r="BS146" i="1"/>
  <c r="BT146" i="1"/>
  <c r="A147" i="1"/>
  <c r="C147" i="1"/>
  <c r="G147" i="1"/>
  <c r="M147" i="1" a="1"/>
  <c r="M147" i="1" s="1"/>
  <c r="K144" i="16" s="1"/>
  <c r="N147" i="1" a="1"/>
  <c r="N147" i="1" s="1"/>
  <c r="L144" i="16" s="1"/>
  <c r="R147" i="1"/>
  <c r="S147" i="1" a="1"/>
  <c r="S147" i="1" s="1"/>
  <c r="D144" i="16" s="1"/>
  <c r="T147" i="1" a="1"/>
  <c r="T147" i="1" s="1"/>
  <c r="E144" i="16" s="1"/>
  <c r="AI147" i="1"/>
  <c r="BB147" i="1" s="1"/>
  <c r="AJ147" i="1"/>
  <c r="AK147" i="1"/>
  <c r="K169" i="11" s="1"/>
  <c r="AL147" i="1"/>
  <c r="AO147" i="1"/>
  <c r="BE147" i="1" s="1"/>
  <c r="AP147" i="1"/>
  <c r="M169" i="11" s="1"/>
  <c r="AQ147" i="1"/>
  <c r="BC147" i="1" a="1"/>
  <c r="BC147" i="1" s="1"/>
  <c r="BF147" i="1"/>
  <c r="BR147" i="1"/>
  <c r="BS147" i="1"/>
  <c r="BT147" i="1"/>
  <c r="A148" i="1"/>
  <c r="C148" i="1"/>
  <c r="G148" i="1"/>
  <c r="M148" i="1" a="1"/>
  <c r="M148" i="1" s="1"/>
  <c r="K145" i="16" s="1"/>
  <c r="N148" i="1" a="1"/>
  <c r="N148" i="1" s="1"/>
  <c r="L145" i="16" s="1"/>
  <c r="R148" i="1"/>
  <c r="S148" i="1" a="1"/>
  <c r="S148" i="1" s="1"/>
  <c r="D145" i="16" s="1"/>
  <c r="T148" i="1" a="1"/>
  <c r="T148" i="1" s="1"/>
  <c r="E145" i="16" s="1"/>
  <c r="AI148" i="1"/>
  <c r="BB148" i="1" s="1"/>
  <c r="AJ148" i="1"/>
  <c r="AK148" i="1"/>
  <c r="K170" i="11" s="1"/>
  <c r="AL148" i="1"/>
  <c r="AO148" i="1"/>
  <c r="BE148" i="1" s="1"/>
  <c r="AP148" i="1"/>
  <c r="M170" i="11" s="1"/>
  <c r="AQ148" i="1"/>
  <c r="BC148" i="1" a="1"/>
  <c r="BC148" i="1" s="1"/>
  <c r="BF148" i="1"/>
  <c r="BR148" i="1"/>
  <c r="BS148" i="1"/>
  <c r="BT148" i="1"/>
  <c r="A149" i="1"/>
  <c r="C149" i="1"/>
  <c r="G149" i="1"/>
  <c r="M149" i="1" a="1"/>
  <c r="M149" i="1" s="1"/>
  <c r="K146" i="16" s="1"/>
  <c r="N149" i="1" a="1"/>
  <c r="N149" i="1" s="1"/>
  <c r="L146" i="16" s="1"/>
  <c r="R149" i="1"/>
  <c r="S149" i="1" a="1"/>
  <c r="S149" i="1" s="1"/>
  <c r="D146" i="16" s="1"/>
  <c r="T149" i="1" a="1"/>
  <c r="T149" i="1" s="1"/>
  <c r="E146" i="16" s="1"/>
  <c r="AI149" i="1"/>
  <c r="BB149" i="1" s="1"/>
  <c r="AJ149" i="1"/>
  <c r="AK149" i="1"/>
  <c r="K171" i="11" s="1"/>
  <c r="AL149" i="1"/>
  <c r="AO149" i="1"/>
  <c r="BE149" i="1" s="1"/>
  <c r="AP149" i="1"/>
  <c r="M171" i="11" s="1"/>
  <c r="AQ149" i="1"/>
  <c r="BC149" i="1" a="1"/>
  <c r="BC149" i="1" s="1"/>
  <c r="BF149" i="1"/>
  <c r="BR149" i="1"/>
  <c r="BS149" i="1"/>
  <c r="BT149" i="1"/>
  <c r="A150" i="1"/>
  <c r="C150" i="1"/>
  <c r="G150" i="1"/>
  <c r="M150" i="1" a="1"/>
  <c r="M150" i="1" s="1"/>
  <c r="K147" i="16" s="1"/>
  <c r="N150" i="1" a="1"/>
  <c r="N150" i="1" s="1"/>
  <c r="L147" i="16" s="1"/>
  <c r="R150" i="1"/>
  <c r="S150" i="1" a="1"/>
  <c r="S150" i="1" s="1"/>
  <c r="D147" i="16" s="1"/>
  <c r="T150" i="1" a="1"/>
  <c r="T150" i="1" s="1"/>
  <c r="E147" i="16" s="1"/>
  <c r="AI150" i="1"/>
  <c r="BB150" i="1" s="1"/>
  <c r="AJ150" i="1"/>
  <c r="AK150" i="1"/>
  <c r="K172" i="11" s="1"/>
  <c r="AL150" i="1"/>
  <c r="AO150" i="1"/>
  <c r="BE150" i="1" s="1"/>
  <c r="AP150" i="1"/>
  <c r="M172" i="11" s="1"/>
  <c r="AQ150" i="1"/>
  <c r="BC150" i="1" a="1"/>
  <c r="BC150" i="1" s="1"/>
  <c r="BF150" i="1"/>
  <c r="BR150" i="1"/>
  <c r="BS150" i="1"/>
  <c r="BT150" i="1"/>
  <c r="A151" i="1"/>
  <c r="C151" i="1"/>
  <c r="G151" i="1"/>
  <c r="M151" i="1" a="1"/>
  <c r="M151" i="1" s="1"/>
  <c r="K148" i="16" s="1"/>
  <c r="N151" i="1" a="1"/>
  <c r="N151" i="1" s="1"/>
  <c r="L148" i="16" s="1"/>
  <c r="R151" i="1"/>
  <c r="S151" i="1" a="1"/>
  <c r="S151" i="1" s="1"/>
  <c r="D148" i="16" s="1"/>
  <c r="T151" i="1" a="1"/>
  <c r="T151" i="1" s="1"/>
  <c r="E148" i="16" s="1"/>
  <c r="AI151" i="1"/>
  <c r="BB151" i="1" s="1"/>
  <c r="AJ151" i="1"/>
  <c r="AK151" i="1"/>
  <c r="K173" i="11" s="1"/>
  <c r="AL151" i="1"/>
  <c r="AO151" i="1"/>
  <c r="BE151" i="1" s="1"/>
  <c r="AP151" i="1"/>
  <c r="M173" i="11" s="1"/>
  <c r="AQ151" i="1"/>
  <c r="BC151" i="1" a="1"/>
  <c r="BC151" i="1" s="1"/>
  <c r="BF151" i="1"/>
  <c r="BR151" i="1"/>
  <c r="BS151" i="1"/>
  <c r="BT151" i="1"/>
  <c r="A152" i="1"/>
  <c r="C152" i="1"/>
  <c r="G152" i="1"/>
  <c r="M152" i="1" a="1"/>
  <c r="M152" i="1" s="1"/>
  <c r="K149" i="16" s="1"/>
  <c r="N152" i="1" a="1"/>
  <c r="N152" i="1" s="1"/>
  <c r="L149" i="16" s="1"/>
  <c r="R152" i="1"/>
  <c r="S152" i="1" a="1"/>
  <c r="S152" i="1" s="1"/>
  <c r="D149" i="16" s="1"/>
  <c r="T152" i="1" a="1"/>
  <c r="T152" i="1" s="1"/>
  <c r="E149" i="16" s="1"/>
  <c r="AI152" i="1"/>
  <c r="BB152" i="1" s="1"/>
  <c r="AJ152" i="1"/>
  <c r="AK152" i="1"/>
  <c r="K174" i="11" s="1"/>
  <c r="AL152" i="1"/>
  <c r="AO152" i="1"/>
  <c r="BE152" i="1" s="1"/>
  <c r="AP152" i="1"/>
  <c r="M174" i="11" s="1"/>
  <c r="AQ152" i="1"/>
  <c r="BC152" i="1" a="1"/>
  <c r="BC152" i="1" s="1"/>
  <c r="BF152" i="1"/>
  <c r="BR152" i="1"/>
  <c r="BS152" i="1"/>
  <c r="BT152" i="1"/>
  <c r="A153" i="1"/>
  <c r="C153" i="1"/>
  <c r="G153" i="1"/>
  <c r="M153" i="1" a="1"/>
  <c r="M153" i="1" s="1"/>
  <c r="K150" i="16" s="1"/>
  <c r="N153" i="1" a="1"/>
  <c r="N153" i="1" s="1"/>
  <c r="L150" i="16" s="1"/>
  <c r="R153" i="1"/>
  <c r="S153" i="1" a="1"/>
  <c r="S153" i="1" s="1"/>
  <c r="D150" i="16" s="1"/>
  <c r="T153" i="1" a="1"/>
  <c r="T153" i="1" s="1"/>
  <c r="E150" i="16" s="1"/>
  <c r="AI153" i="1"/>
  <c r="BB153" i="1" s="1"/>
  <c r="AJ153" i="1"/>
  <c r="AK153" i="1"/>
  <c r="K175" i="11" s="1"/>
  <c r="AL153" i="1"/>
  <c r="AO153" i="1"/>
  <c r="BE153" i="1" s="1"/>
  <c r="AP153" i="1"/>
  <c r="M175" i="11" s="1"/>
  <c r="AQ153" i="1"/>
  <c r="BC153" i="1" a="1"/>
  <c r="BC153" i="1" s="1"/>
  <c r="BF153" i="1"/>
  <c r="BR153" i="1"/>
  <c r="BS153" i="1"/>
  <c r="BT153" i="1"/>
  <c r="A154" i="1"/>
  <c r="C154" i="1"/>
  <c r="G154" i="1"/>
  <c r="M154" i="1" a="1"/>
  <c r="M154" i="1" s="1"/>
  <c r="K151" i="16" s="1"/>
  <c r="N154" i="1" a="1"/>
  <c r="N154" i="1" s="1"/>
  <c r="L151" i="16" s="1"/>
  <c r="R154" i="1"/>
  <c r="S154" i="1" a="1"/>
  <c r="S154" i="1" s="1"/>
  <c r="D151" i="16" s="1"/>
  <c r="T154" i="1" a="1"/>
  <c r="T154" i="1" s="1"/>
  <c r="E151" i="16" s="1"/>
  <c r="AI154" i="1"/>
  <c r="BB154" i="1" s="1"/>
  <c r="AJ154" i="1"/>
  <c r="AK154" i="1"/>
  <c r="K176" i="11" s="1"/>
  <c r="AL154" i="1"/>
  <c r="AO154" i="1"/>
  <c r="BE154" i="1" s="1"/>
  <c r="AP154" i="1"/>
  <c r="M176" i="11" s="1"/>
  <c r="AQ154" i="1"/>
  <c r="BC154" i="1" a="1"/>
  <c r="BC154" i="1" s="1"/>
  <c r="BF154" i="1"/>
  <c r="BR154" i="1"/>
  <c r="BS154" i="1"/>
  <c r="BT154" i="1"/>
  <c r="A155" i="1"/>
  <c r="C155" i="1"/>
  <c r="G155" i="1"/>
  <c r="M155" i="1" a="1"/>
  <c r="M155" i="1" s="1"/>
  <c r="K152" i="16" s="1"/>
  <c r="N155" i="1" a="1"/>
  <c r="N155" i="1" s="1"/>
  <c r="L152" i="16" s="1"/>
  <c r="R155" i="1"/>
  <c r="S155" i="1" a="1"/>
  <c r="S155" i="1" s="1"/>
  <c r="D152" i="16" s="1"/>
  <c r="T155" i="1" a="1"/>
  <c r="T155" i="1" s="1"/>
  <c r="E152" i="16" s="1"/>
  <c r="AI155" i="1"/>
  <c r="BB155" i="1" s="1"/>
  <c r="AJ155" i="1"/>
  <c r="AK155" i="1"/>
  <c r="K177" i="11" s="1"/>
  <c r="AL155" i="1"/>
  <c r="AO155" i="1"/>
  <c r="BE155" i="1" s="1"/>
  <c r="AP155" i="1"/>
  <c r="M177" i="11" s="1"/>
  <c r="AQ155" i="1"/>
  <c r="BC155" i="1" a="1"/>
  <c r="BC155" i="1" s="1"/>
  <c r="BF155" i="1"/>
  <c r="BR155" i="1"/>
  <c r="BS155" i="1"/>
  <c r="BT155" i="1"/>
  <c r="A156" i="1"/>
  <c r="C156" i="1"/>
  <c r="G156" i="1"/>
  <c r="M156" i="1" a="1"/>
  <c r="M156" i="1" s="1"/>
  <c r="K153" i="16" s="1"/>
  <c r="N156" i="1" a="1"/>
  <c r="N156" i="1" s="1"/>
  <c r="L153" i="16" s="1"/>
  <c r="R156" i="1"/>
  <c r="S156" i="1" a="1"/>
  <c r="S156" i="1" s="1"/>
  <c r="D153" i="16" s="1"/>
  <c r="T156" i="1" a="1"/>
  <c r="T156" i="1" s="1"/>
  <c r="E153" i="16" s="1"/>
  <c r="AI156" i="1"/>
  <c r="BB156" i="1" s="1"/>
  <c r="AJ156" i="1"/>
  <c r="AK156" i="1"/>
  <c r="K178" i="11" s="1"/>
  <c r="AL156" i="1"/>
  <c r="AO156" i="1"/>
  <c r="BE156" i="1" s="1"/>
  <c r="AP156" i="1"/>
  <c r="M178" i="11" s="1"/>
  <c r="AQ156" i="1"/>
  <c r="BC156" i="1" a="1"/>
  <c r="BC156" i="1" s="1"/>
  <c r="BF156" i="1"/>
  <c r="BR156" i="1"/>
  <c r="BS156" i="1"/>
  <c r="BT156" i="1"/>
  <c r="A157" i="1"/>
  <c r="C157" i="1"/>
  <c r="G157" i="1"/>
  <c r="M157" i="1" a="1"/>
  <c r="M157" i="1" s="1"/>
  <c r="K154" i="16" s="1"/>
  <c r="N157" i="1" a="1"/>
  <c r="N157" i="1" s="1"/>
  <c r="L154" i="16" s="1"/>
  <c r="R157" i="1"/>
  <c r="S157" i="1" a="1"/>
  <c r="S157" i="1" s="1"/>
  <c r="D154" i="16" s="1"/>
  <c r="T157" i="1" a="1"/>
  <c r="T157" i="1" s="1"/>
  <c r="E154" i="16" s="1"/>
  <c r="AI157" i="1"/>
  <c r="BB157" i="1" s="1"/>
  <c r="AJ157" i="1"/>
  <c r="AK157" i="1"/>
  <c r="K179" i="11" s="1"/>
  <c r="AL157" i="1"/>
  <c r="AO157" i="1"/>
  <c r="BE157" i="1" s="1"/>
  <c r="AP157" i="1"/>
  <c r="M179" i="11" s="1"/>
  <c r="AQ157" i="1"/>
  <c r="BC157" i="1" a="1"/>
  <c r="BC157" i="1" s="1"/>
  <c r="BF157" i="1"/>
  <c r="BR157" i="1"/>
  <c r="BS157" i="1"/>
  <c r="BT157" i="1"/>
  <c r="A158" i="1"/>
  <c r="C158" i="1"/>
  <c r="G158" i="1"/>
  <c r="M158" i="1" a="1"/>
  <c r="M158" i="1" s="1"/>
  <c r="K155" i="16" s="1"/>
  <c r="N158" i="1" a="1"/>
  <c r="N158" i="1" s="1"/>
  <c r="L155" i="16" s="1"/>
  <c r="R158" i="1"/>
  <c r="S158" i="1" a="1"/>
  <c r="S158" i="1" s="1"/>
  <c r="D155" i="16" s="1"/>
  <c r="T158" i="1" a="1"/>
  <c r="T158" i="1" s="1"/>
  <c r="E155" i="16" s="1"/>
  <c r="AI158" i="1"/>
  <c r="BB158" i="1" s="1"/>
  <c r="AJ158" i="1"/>
  <c r="AK158" i="1"/>
  <c r="K180" i="11" s="1"/>
  <c r="AL158" i="1"/>
  <c r="AO158" i="1"/>
  <c r="BE158" i="1" s="1"/>
  <c r="AP158" i="1"/>
  <c r="M180" i="11" s="1"/>
  <c r="AQ158" i="1"/>
  <c r="BC158" i="1" a="1"/>
  <c r="BC158" i="1" s="1"/>
  <c r="BF158" i="1"/>
  <c r="BR158" i="1"/>
  <c r="BS158" i="1"/>
  <c r="BT158" i="1"/>
  <c r="A159" i="1"/>
  <c r="C159" i="1"/>
  <c r="G159" i="1"/>
  <c r="M159" i="1" a="1"/>
  <c r="M159" i="1" s="1"/>
  <c r="K156" i="16" s="1"/>
  <c r="N159" i="1" a="1"/>
  <c r="N159" i="1" s="1"/>
  <c r="L156" i="16" s="1"/>
  <c r="R159" i="1"/>
  <c r="S159" i="1" a="1"/>
  <c r="S159" i="1" s="1"/>
  <c r="D156" i="16" s="1"/>
  <c r="T159" i="1" a="1"/>
  <c r="T159" i="1" s="1"/>
  <c r="E156" i="16" s="1"/>
  <c r="AI159" i="1"/>
  <c r="BB159" i="1" s="1"/>
  <c r="AJ159" i="1"/>
  <c r="AK159" i="1"/>
  <c r="K181" i="11" s="1"/>
  <c r="AL159" i="1"/>
  <c r="AO159" i="1"/>
  <c r="BE159" i="1" s="1"/>
  <c r="AP159" i="1"/>
  <c r="M181" i="11" s="1"/>
  <c r="AQ159" i="1"/>
  <c r="BC159" i="1" a="1"/>
  <c r="BC159" i="1" s="1"/>
  <c r="BF159" i="1"/>
  <c r="BR159" i="1"/>
  <c r="BS159" i="1"/>
  <c r="BT159" i="1"/>
  <c r="A160" i="1"/>
  <c r="C160" i="1"/>
  <c r="G160" i="1"/>
  <c r="M160" i="1" a="1"/>
  <c r="M160" i="1" s="1"/>
  <c r="K157" i="16" s="1"/>
  <c r="N160" i="1" a="1"/>
  <c r="N160" i="1" s="1"/>
  <c r="L157" i="16" s="1"/>
  <c r="R160" i="1"/>
  <c r="S160" i="1" a="1"/>
  <c r="S160" i="1" s="1"/>
  <c r="D157" i="16" s="1"/>
  <c r="T160" i="1" a="1"/>
  <c r="T160" i="1" s="1"/>
  <c r="E157" i="16" s="1"/>
  <c r="AI160" i="1"/>
  <c r="BB160" i="1" s="1"/>
  <c r="AJ160" i="1"/>
  <c r="AK160" i="1"/>
  <c r="K182" i="11" s="1"/>
  <c r="AL160" i="1"/>
  <c r="AO160" i="1"/>
  <c r="BE160" i="1" s="1"/>
  <c r="AP160" i="1"/>
  <c r="M182" i="11" s="1"/>
  <c r="AQ160" i="1"/>
  <c r="BC160" i="1" a="1"/>
  <c r="BC160" i="1" s="1"/>
  <c r="BF160" i="1"/>
  <c r="BR160" i="1"/>
  <c r="BS160" i="1"/>
  <c r="BT160" i="1"/>
  <c r="A161" i="1"/>
  <c r="C161" i="1"/>
  <c r="G161" i="1"/>
  <c r="M161" i="1" a="1"/>
  <c r="M161" i="1" s="1"/>
  <c r="K158" i="16" s="1"/>
  <c r="N161" i="1" a="1"/>
  <c r="N161" i="1" s="1"/>
  <c r="L158" i="16" s="1"/>
  <c r="R161" i="1"/>
  <c r="S161" i="1" a="1"/>
  <c r="S161" i="1" s="1"/>
  <c r="D158" i="16" s="1"/>
  <c r="T161" i="1" a="1"/>
  <c r="T161" i="1" s="1"/>
  <c r="E158" i="16" s="1"/>
  <c r="AI161" i="1"/>
  <c r="BB161" i="1" s="1"/>
  <c r="AJ161" i="1"/>
  <c r="AK161" i="1"/>
  <c r="K183" i="11" s="1"/>
  <c r="AL161" i="1"/>
  <c r="AO161" i="1"/>
  <c r="BE161" i="1" s="1"/>
  <c r="AP161" i="1"/>
  <c r="M183" i="11" s="1"/>
  <c r="AQ161" i="1"/>
  <c r="BC161" i="1" a="1"/>
  <c r="BC161" i="1" s="1"/>
  <c r="BF161" i="1"/>
  <c r="BR161" i="1"/>
  <c r="BS161" i="1"/>
  <c r="BT161" i="1"/>
  <c r="A162" i="1"/>
  <c r="C162" i="1"/>
  <c r="G162" i="1"/>
  <c r="M162" i="1" a="1"/>
  <c r="M162" i="1" s="1"/>
  <c r="K159" i="16" s="1"/>
  <c r="N162" i="1" a="1"/>
  <c r="N162" i="1" s="1"/>
  <c r="L159" i="16" s="1"/>
  <c r="R162" i="1"/>
  <c r="S162" i="1" a="1"/>
  <c r="S162" i="1" s="1"/>
  <c r="D159" i="16" s="1"/>
  <c r="T162" i="1" a="1"/>
  <c r="T162" i="1" s="1"/>
  <c r="E159" i="16" s="1"/>
  <c r="AI162" i="1"/>
  <c r="BB162" i="1" s="1"/>
  <c r="AJ162" i="1"/>
  <c r="AK162" i="1"/>
  <c r="K184" i="11" s="1"/>
  <c r="AL162" i="1"/>
  <c r="AO162" i="1"/>
  <c r="BE162" i="1" s="1"/>
  <c r="AP162" i="1"/>
  <c r="M184" i="11" s="1"/>
  <c r="AQ162" i="1"/>
  <c r="BC162" i="1" a="1"/>
  <c r="BC162" i="1" s="1"/>
  <c r="BF162" i="1"/>
  <c r="BR162" i="1"/>
  <c r="BS162" i="1"/>
  <c r="BT162" i="1"/>
  <c r="A163" i="1"/>
  <c r="C163" i="1"/>
  <c r="G163" i="1"/>
  <c r="M163" i="1" a="1"/>
  <c r="M163" i="1" s="1"/>
  <c r="K160" i="16" s="1"/>
  <c r="N163" i="1" a="1"/>
  <c r="N163" i="1" s="1"/>
  <c r="L160" i="16" s="1"/>
  <c r="R163" i="1"/>
  <c r="S163" i="1" a="1"/>
  <c r="S163" i="1" s="1"/>
  <c r="D160" i="16" s="1"/>
  <c r="T163" i="1" a="1"/>
  <c r="T163" i="1" s="1"/>
  <c r="E160" i="16" s="1"/>
  <c r="AI163" i="1"/>
  <c r="BB163" i="1" s="1"/>
  <c r="AJ163" i="1"/>
  <c r="AK163" i="1"/>
  <c r="K185" i="11" s="1"/>
  <c r="AL163" i="1"/>
  <c r="AO163" i="1"/>
  <c r="BE163" i="1" s="1"/>
  <c r="AP163" i="1"/>
  <c r="M185" i="11" s="1"/>
  <c r="AQ163" i="1"/>
  <c r="BC163" i="1" a="1"/>
  <c r="BC163" i="1" s="1"/>
  <c r="BF163" i="1"/>
  <c r="BR163" i="1"/>
  <c r="BS163" i="1"/>
  <c r="BT163" i="1"/>
  <c r="A164" i="1"/>
  <c r="C164" i="1"/>
  <c r="G164" i="1"/>
  <c r="M164" i="1" a="1"/>
  <c r="M164" i="1" s="1"/>
  <c r="K161" i="16" s="1"/>
  <c r="N164" i="1" a="1"/>
  <c r="N164" i="1" s="1"/>
  <c r="L161" i="16" s="1"/>
  <c r="R164" i="1"/>
  <c r="S164" i="1" a="1"/>
  <c r="S164" i="1" s="1"/>
  <c r="D161" i="16" s="1"/>
  <c r="T164" i="1" a="1"/>
  <c r="T164" i="1" s="1"/>
  <c r="E161" i="16" s="1"/>
  <c r="AI164" i="1"/>
  <c r="BB164" i="1" s="1"/>
  <c r="AJ164" i="1"/>
  <c r="AK164" i="1"/>
  <c r="K186" i="11" s="1"/>
  <c r="AL164" i="1"/>
  <c r="AO164" i="1"/>
  <c r="BE164" i="1" s="1"/>
  <c r="AP164" i="1"/>
  <c r="M186" i="11" s="1"/>
  <c r="AQ164" i="1"/>
  <c r="BC164" i="1" a="1"/>
  <c r="BC164" i="1" s="1"/>
  <c r="BF164" i="1"/>
  <c r="BR164" i="1"/>
  <c r="BS164" i="1"/>
  <c r="BT164" i="1"/>
  <c r="A165" i="1"/>
  <c r="C165" i="1"/>
  <c r="G165" i="1"/>
  <c r="M165" i="1" a="1"/>
  <c r="M165" i="1" s="1"/>
  <c r="K162" i="16" s="1"/>
  <c r="N165" i="1" a="1"/>
  <c r="N165" i="1" s="1"/>
  <c r="L162" i="16" s="1"/>
  <c r="R165" i="1"/>
  <c r="S165" i="1" a="1"/>
  <c r="S165" i="1" s="1"/>
  <c r="D162" i="16" s="1"/>
  <c r="T165" i="1" a="1"/>
  <c r="T165" i="1" s="1"/>
  <c r="E162" i="16" s="1"/>
  <c r="AI165" i="1"/>
  <c r="BB165" i="1" s="1"/>
  <c r="AJ165" i="1"/>
  <c r="AK165" i="1"/>
  <c r="K187" i="11" s="1"/>
  <c r="AL165" i="1"/>
  <c r="AO165" i="1"/>
  <c r="BE165" i="1" s="1"/>
  <c r="AP165" i="1"/>
  <c r="M187" i="11" s="1"/>
  <c r="AQ165" i="1"/>
  <c r="BC165" i="1" a="1"/>
  <c r="BC165" i="1" s="1"/>
  <c r="BF165" i="1"/>
  <c r="BR165" i="1"/>
  <c r="BS165" i="1"/>
  <c r="BT165" i="1"/>
  <c r="A166" i="1"/>
  <c r="C166" i="1"/>
  <c r="G166" i="1"/>
  <c r="M166" i="1" a="1"/>
  <c r="M166" i="1" s="1"/>
  <c r="K163" i="16" s="1"/>
  <c r="N166" i="1" a="1"/>
  <c r="N166" i="1" s="1"/>
  <c r="L163" i="16" s="1"/>
  <c r="R166" i="1"/>
  <c r="S166" i="1" a="1"/>
  <c r="S166" i="1" s="1"/>
  <c r="D163" i="16" s="1"/>
  <c r="T166" i="1" a="1"/>
  <c r="T166" i="1" s="1"/>
  <c r="E163" i="16" s="1"/>
  <c r="AI166" i="1"/>
  <c r="BB166" i="1" s="1"/>
  <c r="AJ166" i="1"/>
  <c r="AK166" i="1"/>
  <c r="K188" i="11" s="1"/>
  <c r="AL166" i="1"/>
  <c r="AO166" i="1"/>
  <c r="BE166" i="1" s="1"/>
  <c r="AP166" i="1"/>
  <c r="M188" i="11" s="1"/>
  <c r="AQ166" i="1"/>
  <c r="BC166" i="1" a="1"/>
  <c r="BC166" i="1" s="1"/>
  <c r="BF166" i="1"/>
  <c r="BR166" i="1"/>
  <c r="BS166" i="1"/>
  <c r="BT166" i="1"/>
  <c r="A167" i="1"/>
  <c r="C167" i="1"/>
  <c r="G167" i="1"/>
  <c r="M167" i="1" a="1"/>
  <c r="M167" i="1" s="1"/>
  <c r="K164" i="16" s="1"/>
  <c r="N167" i="1" a="1"/>
  <c r="N167" i="1" s="1"/>
  <c r="L164" i="16" s="1"/>
  <c r="R167" i="1"/>
  <c r="S167" i="1" a="1"/>
  <c r="S167" i="1" s="1"/>
  <c r="D164" i="16" s="1"/>
  <c r="T167" i="1" a="1"/>
  <c r="T167" i="1" s="1"/>
  <c r="E164" i="16" s="1"/>
  <c r="AI167" i="1"/>
  <c r="BB167" i="1" s="1"/>
  <c r="AJ167" i="1"/>
  <c r="AK167" i="1"/>
  <c r="K189" i="11" s="1"/>
  <c r="AL167" i="1"/>
  <c r="AM167" i="1"/>
  <c r="AO167" i="1"/>
  <c r="BE167" i="1" s="1"/>
  <c r="AP167" i="1"/>
  <c r="M189" i="11" s="1"/>
  <c r="AQ167" i="1"/>
  <c r="BC167" i="1" a="1"/>
  <c r="BC167" i="1" s="1"/>
  <c r="BF167" i="1"/>
  <c r="BR167" i="1"/>
  <c r="BS167" i="1"/>
  <c r="BT167" i="1"/>
  <c r="A168" i="1"/>
  <c r="C168" i="1"/>
  <c r="G168" i="1"/>
  <c r="M168" i="1" a="1"/>
  <c r="M168" i="1" s="1"/>
  <c r="K165" i="16" s="1"/>
  <c r="N168" i="1" a="1"/>
  <c r="N168" i="1" s="1"/>
  <c r="L165" i="16" s="1"/>
  <c r="R168" i="1"/>
  <c r="S168" i="1" a="1"/>
  <c r="S168" i="1" s="1"/>
  <c r="D165" i="16" s="1"/>
  <c r="T168" i="1" a="1"/>
  <c r="T168" i="1" s="1"/>
  <c r="E165" i="16" s="1"/>
  <c r="AI168" i="1"/>
  <c r="BB168" i="1" s="1"/>
  <c r="AJ168" i="1"/>
  <c r="AK168" i="1"/>
  <c r="K190" i="11" s="1"/>
  <c r="AL168" i="1"/>
  <c r="AO168" i="1"/>
  <c r="BE168" i="1" s="1"/>
  <c r="AP168" i="1"/>
  <c r="M190" i="11" s="1"/>
  <c r="AQ168" i="1"/>
  <c r="BC168" i="1" a="1"/>
  <c r="BC168" i="1" s="1"/>
  <c r="BF168" i="1"/>
  <c r="BR168" i="1"/>
  <c r="BS168" i="1"/>
  <c r="BT168" i="1"/>
  <c r="A169" i="1"/>
  <c r="C169" i="1"/>
  <c r="G169" i="1"/>
  <c r="M169" i="1" a="1"/>
  <c r="M169" i="1" s="1"/>
  <c r="K166" i="16" s="1"/>
  <c r="N169" i="1" a="1"/>
  <c r="N169" i="1" s="1"/>
  <c r="L166" i="16" s="1"/>
  <c r="R169" i="1"/>
  <c r="S169" i="1" a="1"/>
  <c r="S169" i="1" s="1"/>
  <c r="D166" i="16" s="1"/>
  <c r="T169" i="1" a="1"/>
  <c r="T169" i="1" s="1"/>
  <c r="E166" i="16" s="1"/>
  <c r="AI169" i="1"/>
  <c r="BB169" i="1" s="1"/>
  <c r="AJ169" i="1"/>
  <c r="AK169" i="1"/>
  <c r="K191" i="11" s="1"/>
  <c r="AL169" i="1"/>
  <c r="AO169" i="1"/>
  <c r="BE169" i="1" s="1"/>
  <c r="AP169" i="1"/>
  <c r="M191" i="11" s="1"/>
  <c r="AQ169" i="1"/>
  <c r="BC169" i="1" a="1"/>
  <c r="BC169" i="1" s="1"/>
  <c r="BF169" i="1"/>
  <c r="BR169" i="1"/>
  <c r="BS169" i="1"/>
  <c r="BT169" i="1"/>
  <c r="A170" i="1"/>
  <c r="C170" i="1"/>
  <c r="G170" i="1"/>
  <c r="M170" i="1" a="1"/>
  <c r="M170" i="1" s="1"/>
  <c r="K167" i="16" s="1"/>
  <c r="N170" i="1" a="1"/>
  <c r="N170" i="1" s="1"/>
  <c r="L167" i="16" s="1"/>
  <c r="R170" i="1"/>
  <c r="S170" i="1" a="1"/>
  <c r="S170" i="1" s="1"/>
  <c r="D167" i="16" s="1"/>
  <c r="T170" i="1" a="1"/>
  <c r="T170" i="1" s="1"/>
  <c r="E167" i="16" s="1"/>
  <c r="AI170" i="1"/>
  <c r="BB170" i="1" s="1"/>
  <c r="AJ170" i="1"/>
  <c r="AK170" i="1"/>
  <c r="K192" i="11" s="1"/>
  <c r="AL170" i="1"/>
  <c r="AO170" i="1"/>
  <c r="BE170" i="1" s="1"/>
  <c r="AP170" i="1"/>
  <c r="M192" i="11" s="1"/>
  <c r="AQ170" i="1"/>
  <c r="BC170" i="1" a="1"/>
  <c r="BC170" i="1" s="1"/>
  <c r="BF170" i="1"/>
  <c r="BR170" i="1"/>
  <c r="BS170" i="1"/>
  <c r="BT170" i="1"/>
  <c r="A171" i="1"/>
  <c r="C171" i="1"/>
  <c r="G171" i="1"/>
  <c r="M171" i="1" a="1"/>
  <c r="M171" i="1" s="1"/>
  <c r="K168" i="16" s="1"/>
  <c r="N171" i="1" a="1"/>
  <c r="N171" i="1" s="1"/>
  <c r="L168" i="16" s="1"/>
  <c r="R171" i="1"/>
  <c r="S171" i="1" a="1"/>
  <c r="S171" i="1" s="1"/>
  <c r="D168" i="16" s="1"/>
  <c r="T171" i="1" a="1"/>
  <c r="T171" i="1" s="1"/>
  <c r="E168" i="16" s="1"/>
  <c r="AI171" i="1"/>
  <c r="BB171" i="1" s="1"/>
  <c r="AJ171" i="1"/>
  <c r="AK171" i="1"/>
  <c r="K193" i="11" s="1"/>
  <c r="AL171" i="1"/>
  <c r="AO171" i="1"/>
  <c r="BE171" i="1" s="1"/>
  <c r="AP171" i="1"/>
  <c r="M193" i="11" s="1"/>
  <c r="AQ171" i="1"/>
  <c r="BC171" i="1" a="1"/>
  <c r="BC171" i="1" s="1"/>
  <c r="BF171" i="1"/>
  <c r="BR171" i="1"/>
  <c r="BS171" i="1"/>
  <c r="BT171" i="1"/>
  <c r="A172" i="1"/>
  <c r="C172" i="1"/>
  <c r="G172" i="1"/>
  <c r="M172" i="1" a="1"/>
  <c r="M172" i="1" s="1"/>
  <c r="K169" i="16" s="1"/>
  <c r="N172" i="1" a="1"/>
  <c r="N172" i="1" s="1"/>
  <c r="L169" i="16" s="1"/>
  <c r="R172" i="1"/>
  <c r="S172" i="1" a="1"/>
  <c r="S172" i="1" s="1"/>
  <c r="D169" i="16" s="1"/>
  <c r="T172" i="1" a="1"/>
  <c r="T172" i="1" s="1"/>
  <c r="E169" i="16" s="1"/>
  <c r="AI172" i="1"/>
  <c r="BB172" i="1" s="1"/>
  <c r="AJ172" i="1"/>
  <c r="AK172" i="1"/>
  <c r="K194" i="11" s="1"/>
  <c r="AL172" i="1"/>
  <c r="AO172" i="1"/>
  <c r="BE172" i="1" s="1"/>
  <c r="AP172" i="1"/>
  <c r="M194" i="11" s="1"/>
  <c r="AQ172" i="1"/>
  <c r="BC172" i="1" a="1"/>
  <c r="BC172" i="1" s="1"/>
  <c r="BF172" i="1"/>
  <c r="BR172" i="1"/>
  <c r="BS172" i="1"/>
  <c r="BT172" i="1"/>
  <c r="A173" i="1"/>
  <c r="C173" i="1"/>
  <c r="G173" i="1"/>
  <c r="M173" i="1" a="1"/>
  <c r="M173" i="1" s="1"/>
  <c r="K170" i="16" s="1"/>
  <c r="N173" i="1" a="1"/>
  <c r="N173" i="1" s="1"/>
  <c r="L170" i="16" s="1"/>
  <c r="R173" i="1"/>
  <c r="S173" i="1" a="1"/>
  <c r="S173" i="1" s="1"/>
  <c r="D170" i="16" s="1"/>
  <c r="T173" i="1" a="1"/>
  <c r="T173" i="1" s="1"/>
  <c r="E170" i="16" s="1"/>
  <c r="AI173" i="1"/>
  <c r="BB173" i="1" s="1"/>
  <c r="AJ173" i="1"/>
  <c r="AK173" i="1"/>
  <c r="K195" i="11" s="1"/>
  <c r="AL173" i="1"/>
  <c r="AO173" i="1"/>
  <c r="BE173" i="1" s="1"/>
  <c r="AP173" i="1"/>
  <c r="M195" i="11" s="1"/>
  <c r="AQ173" i="1"/>
  <c r="BC173" i="1" a="1"/>
  <c r="BC173" i="1" s="1"/>
  <c r="BF173" i="1"/>
  <c r="BR173" i="1"/>
  <c r="BS173" i="1"/>
  <c r="BT173" i="1"/>
  <c r="A174" i="1"/>
  <c r="C174" i="1"/>
  <c r="G174" i="1"/>
  <c r="M174" i="1" a="1"/>
  <c r="M174" i="1" s="1"/>
  <c r="K171" i="16" s="1"/>
  <c r="N174" i="1" a="1"/>
  <c r="N174" i="1" s="1"/>
  <c r="L171" i="16" s="1"/>
  <c r="R174" i="1"/>
  <c r="S174" i="1" a="1"/>
  <c r="S174" i="1" s="1"/>
  <c r="D171" i="16" s="1"/>
  <c r="T174" i="1" a="1"/>
  <c r="T174" i="1" s="1"/>
  <c r="E171" i="16" s="1"/>
  <c r="AI174" i="1"/>
  <c r="BB174" i="1" s="1"/>
  <c r="AJ174" i="1"/>
  <c r="AK174" i="1"/>
  <c r="K196" i="11" s="1"/>
  <c r="AL174" i="1"/>
  <c r="AO174" i="1"/>
  <c r="BE174" i="1" s="1"/>
  <c r="AP174" i="1"/>
  <c r="M196" i="11" s="1"/>
  <c r="AQ174" i="1"/>
  <c r="BC174" i="1" a="1"/>
  <c r="BC174" i="1" s="1"/>
  <c r="BF174" i="1"/>
  <c r="BR174" i="1"/>
  <c r="BS174" i="1"/>
  <c r="BT174" i="1"/>
  <c r="A175" i="1"/>
  <c r="C175" i="1"/>
  <c r="G175" i="1"/>
  <c r="M175" i="1" a="1"/>
  <c r="M175" i="1" s="1"/>
  <c r="K172" i="16" s="1"/>
  <c r="N175" i="1" a="1"/>
  <c r="N175" i="1" s="1"/>
  <c r="L172" i="16" s="1"/>
  <c r="R175" i="1"/>
  <c r="S175" i="1" a="1"/>
  <c r="S175" i="1" s="1"/>
  <c r="D172" i="16" s="1"/>
  <c r="T175" i="1" a="1"/>
  <c r="T175" i="1" s="1"/>
  <c r="E172" i="16" s="1"/>
  <c r="AI175" i="1"/>
  <c r="BB175" i="1" s="1"/>
  <c r="AJ175" i="1"/>
  <c r="AK175" i="1"/>
  <c r="K197" i="11" s="1"/>
  <c r="AL175" i="1"/>
  <c r="AO175" i="1"/>
  <c r="BE175" i="1" s="1"/>
  <c r="AP175" i="1"/>
  <c r="M197" i="11" s="1"/>
  <c r="AQ175" i="1"/>
  <c r="BC175" i="1" a="1"/>
  <c r="BC175" i="1" s="1"/>
  <c r="BF175" i="1"/>
  <c r="BR175" i="1"/>
  <c r="BS175" i="1"/>
  <c r="BT175" i="1"/>
  <c r="A176" i="1"/>
  <c r="C176" i="1"/>
  <c r="G176" i="1"/>
  <c r="M176" i="1" a="1"/>
  <c r="M176" i="1" s="1"/>
  <c r="K173" i="16" s="1"/>
  <c r="N176" i="1" a="1"/>
  <c r="N176" i="1" s="1"/>
  <c r="L173" i="16" s="1"/>
  <c r="R176" i="1"/>
  <c r="S176" i="1" a="1"/>
  <c r="S176" i="1" s="1"/>
  <c r="D173" i="16" s="1"/>
  <c r="T176" i="1" a="1"/>
  <c r="T176" i="1" s="1"/>
  <c r="E173" i="16" s="1"/>
  <c r="AI176" i="1"/>
  <c r="BB176" i="1" s="1"/>
  <c r="AJ176" i="1"/>
  <c r="AK176" i="1"/>
  <c r="K198" i="11" s="1"/>
  <c r="AL176" i="1"/>
  <c r="AO176" i="1"/>
  <c r="BE176" i="1" s="1"/>
  <c r="AP176" i="1"/>
  <c r="M198" i="11" s="1"/>
  <c r="AQ176" i="1"/>
  <c r="BC176" i="1" a="1"/>
  <c r="BC176" i="1" s="1"/>
  <c r="BF176" i="1"/>
  <c r="BR176" i="1"/>
  <c r="BS176" i="1"/>
  <c r="BT176" i="1"/>
  <c r="A177" i="1"/>
  <c r="C177" i="1"/>
  <c r="G177" i="1"/>
  <c r="M177" i="1" a="1"/>
  <c r="M177" i="1" s="1"/>
  <c r="K174" i="16" s="1"/>
  <c r="N177" i="1" a="1"/>
  <c r="N177" i="1" s="1"/>
  <c r="L174" i="16" s="1"/>
  <c r="R177" i="1"/>
  <c r="S177" i="1" a="1"/>
  <c r="S177" i="1" s="1"/>
  <c r="D174" i="16" s="1"/>
  <c r="T177" i="1" a="1"/>
  <c r="T177" i="1" s="1"/>
  <c r="E174" i="16" s="1"/>
  <c r="AI177" i="1"/>
  <c r="BB177" i="1" s="1"/>
  <c r="AJ177" i="1"/>
  <c r="AK177" i="1"/>
  <c r="K199" i="11" s="1"/>
  <c r="AL177" i="1"/>
  <c r="AO177" i="1"/>
  <c r="BE177" i="1" s="1"/>
  <c r="AP177" i="1"/>
  <c r="M199" i="11" s="1"/>
  <c r="AQ177" i="1"/>
  <c r="BC177" i="1" a="1"/>
  <c r="BC177" i="1" s="1"/>
  <c r="BF177" i="1"/>
  <c r="BR177" i="1"/>
  <c r="BS177" i="1"/>
  <c r="BT177" i="1"/>
  <c r="A178" i="1"/>
  <c r="C178" i="1"/>
  <c r="G178" i="1"/>
  <c r="M178" i="1" a="1"/>
  <c r="M178" i="1" s="1"/>
  <c r="K175" i="16" s="1"/>
  <c r="N178" i="1" a="1"/>
  <c r="N178" i="1" s="1"/>
  <c r="L175" i="16" s="1"/>
  <c r="R178" i="1"/>
  <c r="S178" i="1" a="1"/>
  <c r="S178" i="1" s="1"/>
  <c r="D175" i="16" s="1"/>
  <c r="T178" i="1" a="1"/>
  <c r="T178" i="1" s="1"/>
  <c r="E175" i="16" s="1"/>
  <c r="AI178" i="1"/>
  <c r="BB178" i="1" s="1"/>
  <c r="AJ178" i="1"/>
  <c r="AK178" i="1"/>
  <c r="K200" i="11" s="1"/>
  <c r="AL178" i="1"/>
  <c r="AO178" i="1"/>
  <c r="BE178" i="1" s="1"/>
  <c r="AP178" i="1"/>
  <c r="M200" i="11" s="1"/>
  <c r="AQ178" i="1"/>
  <c r="BC178" i="1" a="1"/>
  <c r="BC178" i="1" s="1"/>
  <c r="BF178" i="1"/>
  <c r="BR178" i="1"/>
  <c r="BS178" i="1"/>
  <c r="BT178" i="1"/>
  <c r="A179" i="1"/>
  <c r="C179" i="1"/>
  <c r="G179" i="1"/>
  <c r="M179" i="1" a="1"/>
  <c r="M179" i="1" s="1"/>
  <c r="K176" i="16" s="1"/>
  <c r="N179" i="1" a="1"/>
  <c r="N179" i="1" s="1"/>
  <c r="L176" i="16" s="1"/>
  <c r="R179" i="1"/>
  <c r="S179" i="1" a="1"/>
  <c r="S179" i="1" s="1"/>
  <c r="D176" i="16" s="1"/>
  <c r="T179" i="1" a="1"/>
  <c r="T179" i="1" s="1"/>
  <c r="E176" i="16" s="1"/>
  <c r="AI179" i="1"/>
  <c r="BB179" i="1" s="1"/>
  <c r="AJ179" i="1"/>
  <c r="AK179" i="1"/>
  <c r="K201" i="11" s="1"/>
  <c r="AL179" i="1"/>
  <c r="AO179" i="1"/>
  <c r="BE179" i="1" s="1"/>
  <c r="AP179" i="1"/>
  <c r="M201" i="11" s="1"/>
  <c r="AQ179" i="1"/>
  <c r="BC179" i="1" a="1"/>
  <c r="BC179" i="1" s="1"/>
  <c r="BF179" i="1"/>
  <c r="BR179" i="1"/>
  <c r="BS179" i="1"/>
  <c r="BT179" i="1"/>
  <c r="A180" i="1"/>
  <c r="C180" i="1"/>
  <c r="G180" i="1"/>
  <c r="M180" i="1" a="1"/>
  <c r="M180" i="1" s="1"/>
  <c r="K177" i="16" s="1"/>
  <c r="N180" i="1" a="1"/>
  <c r="N180" i="1" s="1"/>
  <c r="L177" i="16" s="1"/>
  <c r="R180" i="1"/>
  <c r="S180" i="1" a="1"/>
  <c r="S180" i="1" s="1"/>
  <c r="D177" i="16" s="1"/>
  <c r="T180" i="1" a="1"/>
  <c r="T180" i="1" s="1"/>
  <c r="E177" i="16" s="1"/>
  <c r="AI180" i="1"/>
  <c r="BB180" i="1" s="1"/>
  <c r="AJ180" i="1"/>
  <c r="AK180" i="1"/>
  <c r="K202" i="11" s="1"/>
  <c r="AL180" i="1"/>
  <c r="AM180" i="1"/>
  <c r="AO180" i="1"/>
  <c r="BE180" i="1" s="1"/>
  <c r="AP180" i="1"/>
  <c r="M202" i="11" s="1"/>
  <c r="AQ180" i="1"/>
  <c r="BC180" i="1" a="1"/>
  <c r="BC180" i="1" s="1"/>
  <c r="BF180" i="1"/>
  <c r="BR180" i="1"/>
  <c r="BS180" i="1"/>
  <c r="BT180" i="1"/>
  <c r="A181" i="1"/>
  <c r="C181" i="1"/>
  <c r="G181" i="1"/>
  <c r="M181" i="1" a="1"/>
  <c r="M181" i="1" s="1"/>
  <c r="K178" i="16" s="1"/>
  <c r="N181" i="1" a="1"/>
  <c r="N181" i="1" s="1"/>
  <c r="L178" i="16" s="1"/>
  <c r="R181" i="1"/>
  <c r="S181" i="1" a="1"/>
  <c r="S181" i="1" s="1"/>
  <c r="D178" i="16" s="1"/>
  <c r="T181" i="1" a="1"/>
  <c r="T181" i="1" s="1"/>
  <c r="E178" i="16" s="1"/>
  <c r="AI181" i="1"/>
  <c r="BB181" i="1" s="1"/>
  <c r="AJ181" i="1"/>
  <c r="AK181" i="1"/>
  <c r="K203" i="11" s="1"/>
  <c r="AL181" i="1"/>
  <c r="AO181" i="1"/>
  <c r="BE181" i="1" s="1"/>
  <c r="AP181" i="1"/>
  <c r="M203" i="11" s="1"/>
  <c r="AQ181" i="1"/>
  <c r="BC181" i="1" a="1"/>
  <c r="BC181" i="1" s="1"/>
  <c r="BF181" i="1"/>
  <c r="BR181" i="1"/>
  <c r="BS181" i="1"/>
  <c r="BT181" i="1"/>
  <c r="A182" i="1"/>
  <c r="C182" i="1"/>
  <c r="G182" i="1"/>
  <c r="M182" i="1" a="1"/>
  <c r="M182" i="1" s="1"/>
  <c r="K179" i="16" s="1"/>
  <c r="N182" i="1" a="1"/>
  <c r="N182" i="1" s="1"/>
  <c r="L179" i="16" s="1"/>
  <c r="R182" i="1"/>
  <c r="S182" i="1" a="1"/>
  <c r="S182" i="1" s="1"/>
  <c r="D179" i="16" s="1"/>
  <c r="T182" i="1" a="1"/>
  <c r="T182" i="1" s="1"/>
  <c r="E179" i="16" s="1"/>
  <c r="AI182" i="1"/>
  <c r="BB182" i="1" s="1"/>
  <c r="AJ182" i="1"/>
  <c r="AK182" i="1"/>
  <c r="K204" i="11" s="1"/>
  <c r="AL182" i="1"/>
  <c r="AO182" i="1"/>
  <c r="BE182" i="1" s="1"/>
  <c r="AP182" i="1"/>
  <c r="M204" i="11" s="1"/>
  <c r="AQ182" i="1"/>
  <c r="BC182" i="1" a="1"/>
  <c r="BC182" i="1" s="1"/>
  <c r="BF182" i="1"/>
  <c r="BR182" i="1"/>
  <c r="BS182" i="1"/>
  <c r="BT182" i="1"/>
  <c r="A183" i="1"/>
  <c r="C183" i="1"/>
  <c r="G183" i="1"/>
  <c r="M183" i="1" a="1"/>
  <c r="M183" i="1" s="1"/>
  <c r="K180" i="16" s="1"/>
  <c r="N183" i="1" a="1"/>
  <c r="N183" i="1" s="1"/>
  <c r="L180" i="16" s="1"/>
  <c r="R183" i="1"/>
  <c r="S183" i="1" a="1"/>
  <c r="S183" i="1" s="1"/>
  <c r="D180" i="16" s="1"/>
  <c r="T183" i="1" a="1"/>
  <c r="T183" i="1" s="1"/>
  <c r="E180" i="16" s="1"/>
  <c r="AI183" i="1"/>
  <c r="BB183" i="1" s="1"/>
  <c r="AJ183" i="1"/>
  <c r="AK183" i="1"/>
  <c r="K205" i="11" s="1"/>
  <c r="AL183" i="1"/>
  <c r="AO183" i="1"/>
  <c r="BE183" i="1" s="1"/>
  <c r="AP183" i="1"/>
  <c r="M205" i="11" s="1"/>
  <c r="AQ183" i="1"/>
  <c r="BC183" i="1" a="1"/>
  <c r="BC183" i="1" s="1"/>
  <c r="BF183" i="1"/>
  <c r="BR183" i="1"/>
  <c r="BS183" i="1"/>
  <c r="BT183" i="1"/>
  <c r="A184" i="1"/>
  <c r="C184" i="1"/>
  <c r="G184" i="1"/>
  <c r="M184" i="1" a="1"/>
  <c r="M184" i="1" s="1"/>
  <c r="K181" i="16" s="1"/>
  <c r="N184" i="1" a="1"/>
  <c r="N184" i="1" s="1"/>
  <c r="L181" i="16" s="1"/>
  <c r="R184" i="1"/>
  <c r="S184" i="1" a="1"/>
  <c r="S184" i="1" s="1"/>
  <c r="D181" i="16" s="1"/>
  <c r="T184" i="1" a="1"/>
  <c r="T184" i="1" s="1"/>
  <c r="E181" i="16" s="1"/>
  <c r="AI184" i="1"/>
  <c r="BB184" i="1" s="1"/>
  <c r="AJ184" i="1"/>
  <c r="AK184" i="1"/>
  <c r="K206" i="11" s="1"/>
  <c r="AL184" i="1"/>
  <c r="AO184" i="1"/>
  <c r="BE184" i="1" s="1"/>
  <c r="AP184" i="1"/>
  <c r="M206" i="11" s="1"/>
  <c r="AQ184" i="1"/>
  <c r="BC184" i="1" a="1"/>
  <c r="BC184" i="1" s="1"/>
  <c r="BF184" i="1"/>
  <c r="BR184" i="1"/>
  <c r="BS184" i="1"/>
  <c r="BT184" i="1"/>
  <c r="A185" i="1"/>
  <c r="C185" i="1"/>
  <c r="G185" i="1"/>
  <c r="M185" i="1" a="1"/>
  <c r="M185" i="1" s="1"/>
  <c r="K182" i="16" s="1"/>
  <c r="N185" i="1" a="1"/>
  <c r="N185" i="1" s="1"/>
  <c r="L182" i="16" s="1"/>
  <c r="R185" i="1"/>
  <c r="S185" i="1" a="1"/>
  <c r="S185" i="1" s="1"/>
  <c r="D182" i="16" s="1"/>
  <c r="T185" i="1" a="1"/>
  <c r="T185" i="1" s="1"/>
  <c r="E182" i="16" s="1"/>
  <c r="AI185" i="1"/>
  <c r="BB185" i="1" s="1"/>
  <c r="AJ185" i="1"/>
  <c r="AK185" i="1"/>
  <c r="K207" i="11" s="1"/>
  <c r="AL185" i="1"/>
  <c r="AO185" i="1"/>
  <c r="BE185" i="1" s="1"/>
  <c r="AP185" i="1"/>
  <c r="M207" i="11" s="1"/>
  <c r="AQ185" i="1"/>
  <c r="BC185" i="1" a="1"/>
  <c r="BC185" i="1" s="1"/>
  <c r="BF185" i="1"/>
  <c r="BR185" i="1"/>
  <c r="BS185" i="1"/>
  <c r="BT185" i="1"/>
  <c r="A186" i="1"/>
  <c r="C186" i="1"/>
  <c r="G186" i="1"/>
  <c r="M186" i="1" a="1"/>
  <c r="M186" i="1" s="1"/>
  <c r="K183" i="16" s="1"/>
  <c r="N186" i="1" a="1"/>
  <c r="N186" i="1" s="1"/>
  <c r="L183" i="16" s="1"/>
  <c r="R186" i="1"/>
  <c r="S186" i="1" a="1"/>
  <c r="S186" i="1" s="1"/>
  <c r="D183" i="16" s="1"/>
  <c r="T186" i="1" a="1"/>
  <c r="T186" i="1" s="1"/>
  <c r="E183" i="16" s="1"/>
  <c r="AI186" i="1"/>
  <c r="BB186" i="1" s="1"/>
  <c r="AJ186" i="1"/>
  <c r="AK186" i="1"/>
  <c r="K208" i="11" s="1"/>
  <c r="AL186" i="1"/>
  <c r="AO186" i="1"/>
  <c r="BE186" i="1" s="1"/>
  <c r="AP186" i="1"/>
  <c r="M208" i="11" s="1"/>
  <c r="AQ186" i="1"/>
  <c r="BC186" i="1" a="1"/>
  <c r="BC186" i="1" s="1"/>
  <c r="BF186" i="1"/>
  <c r="BR186" i="1"/>
  <c r="BS186" i="1"/>
  <c r="BT186" i="1"/>
  <c r="A187" i="1"/>
  <c r="C187" i="1"/>
  <c r="G187" i="1"/>
  <c r="M187" i="1" a="1"/>
  <c r="M187" i="1" s="1"/>
  <c r="K184" i="16" s="1"/>
  <c r="N187" i="1" a="1"/>
  <c r="N187" i="1" s="1"/>
  <c r="L184" i="16" s="1"/>
  <c r="R187" i="1"/>
  <c r="S187" i="1" a="1"/>
  <c r="S187" i="1" s="1"/>
  <c r="D184" i="16" s="1"/>
  <c r="T187" i="1" a="1"/>
  <c r="T187" i="1" s="1"/>
  <c r="E184" i="16" s="1"/>
  <c r="AI187" i="1"/>
  <c r="BB187" i="1" s="1"/>
  <c r="AJ187" i="1"/>
  <c r="AK187" i="1"/>
  <c r="K209" i="11" s="1"/>
  <c r="AL187" i="1"/>
  <c r="AO187" i="1"/>
  <c r="BE187" i="1" s="1"/>
  <c r="AP187" i="1"/>
  <c r="M209" i="11" s="1"/>
  <c r="AQ187" i="1"/>
  <c r="BC187" i="1" a="1"/>
  <c r="BC187" i="1" s="1"/>
  <c r="BF187" i="1"/>
  <c r="BR187" i="1"/>
  <c r="BS187" i="1"/>
  <c r="BT187" i="1"/>
  <c r="A188" i="1"/>
  <c r="C188" i="1"/>
  <c r="G188" i="1"/>
  <c r="M188" i="1" a="1"/>
  <c r="M188" i="1" s="1"/>
  <c r="K185" i="16" s="1"/>
  <c r="N188" i="1" a="1"/>
  <c r="N188" i="1" s="1"/>
  <c r="L185" i="16" s="1"/>
  <c r="R188" i="1"/>
  <c r="S188" i="1" a="1"/>
  <c r="S188" i="1" s="1"/>
  <c r="D185" i="16" s="1"/>
  <c r="T188" i="1" a="1"/>
  <c r="T188" i="1" s="1"/>
  <c r="E185" i="16" s="1"/>
  <c r="AI188" i="1"/>
  <c r="BB188" i="1" s="1"/>
  <c r="AJ188" i="1"/>
  <c r="AK188" i="1"/>
  <c r="K210" i="11" s="1"/>
  <c r="AL188" i="1"/>
  <c r="AO188" i="1"/>
  <c r="BE188" i="1" s="1"/>
  <c r="AP188" i="1"/>
  <c r="M210" i="11" s="1"/>
  <c r="AQ188" i="1"/>
  <c r="BC188" i="1" a="1"/>
  <c r="BC188" i="1" s="1"/>
  <c r="BF188" i="1"/>
  <c r="BR188" i="1"/>
  <c r="BS188" i="1"/>
  <c r="BT188" i="1"/>
  <c r="A189" i="1"/>
  <c r="C189" i="1"/>
  <c r="G189" i="1"/>
  <c r="M189" i="1" a="1"/>
  <c r="M189" i="1" s="1"/>
  <c r="K186" i="16" s="1"/>
  <c r="N189" i="1" a="1"/>
  <c r="N189" i="1" s="1"/>
  <c r="L186" i="16" s="1"/>
  <c r="R189" i="1"/>
  <c r="S189" i="1" a="1"/>
  <c r="S189" i="1" s="1"/>
  <c r="D186" i="16" s="1"/>
  <c r="T189" i="1" a="1"/>
  <c r="T189" i="1" s="1"/>
  <c r="E186" i="16" s="1"/>
  <c r="AI189" i="1"/>
  <c r="BB189" i="1" s="1"/>
  <c r="AJ189" i="1"/>
  <c r="AK189" i="1"/>
  <c r="K211" i="11" s="1"/>
  <c r="AL189" i="1"/>
  <c r="AO189" i="1"/>
  <c r="BE189" i="1" s="1"/>
  <c r="AP189" i="1"/>
  <c r="M211" i="11" s="1"/>
  <c r="AQ189" i="1"/>
  <c r="BC189" i="1" a="1"/>
  <c r="BC189" i="1" s="1"/>
  <c r="BF189" i="1"/>
  <c r="BR189" i="1"/>
  <c r="BS189" i="1"/>
  <c r="BT189" i="1"/>
  <c r="A190" i="1"/>
  <c r="C190" i="1"/>
  <c r="G190" i="1"/>
  <c r="M190" i="1" a="1"/>
  <c r="M190" i="1" s="1"/>
  <c r="K187" i="16" s="1"/>
  <c r="N190" i="1" a="1"/>
  <c r="N190" i="1" s="1"/>
  <c r="L187" i="16" s="1"/>
  <c r="R190" i="1"/>
  <c r="S190" i="1" a="1"/>
  <c r="S190" i="1" s="1"/>
  <c r="D187" i="16" s="1"/>
  <c r="T190" i="1" a="1"/>
  <c r="T190" i="1" s="1"/>
  <c r="E187" i="16" s="1"/>
  <c r="AI190" i="1"/>
  <c r="BB190" i="1" s="1"/>
  <c r="AJ190" i="1"/>
  <c r="AK190" i="1"/>
  <c r="K212" i="11" s="1"/>
  <c r="AL190" i="1"/>
  <c r="AO190" i="1"/>
  <c r="BE190" i="1" s="1"/>
  <c r="AP190" i="1"/>
  <c r="M212" i="11" s="1"/>
  <c r="AQ190" i="1"/>
  <c r="BC190" i="1" a="1"/>
  <c r="BC190" i="1" s="1"/>
  <c r="BF190" i="1"/>
  <c r="BR190" i="1"/>
  <c r="BS190" i="1"/>
  <c r="BT190" i="1"/>
  <c r="A191" i="1"/>
  <c r="C191" i="1"/>
  <c r="G191" i="1"/>
  <c r="M191" i="1" a="1"/>
  <c r="M191" i="1" s="1"/>
  <c r="K188" i="16" s="1"/>
  <c r="N191" i="1" a="1"/>
  <c r="N191" i="1" s="1"/>
  <c r="L188" i="16" s="1"/>
  <c r="R191" i="1"/>
  <c r="S191" i="1" a="1"/>
  <c r="S191" i="1" s="1"/>
  <c r="D188" i="16" s="1"/>
  <c r="T191" i="1" a="1"/>
  <c r="T191" i="1" s="1"/>
  <c r="E188" i="16" s="1"/>
  <c r="AI191" i="1"/>
  <c r="BB191" i="1" s="1"/>
  <c r="AJ191" i="1"/>
  <c r="AK191" i="1"/>
  <c r="K213" i="11" s="1"/>
  <c r="AL191" i="1"/>
  <c r="AO191" i="1"/>
  <c r="BE191" i="1" s="1"/>
  <c r="AP191" i="1"/>
  <c r="M213" i="11" s="1"/>
  <c r="AQ191" i="1"/>
  <c r="BC191" i="1" a="1"/>
  <c r="BC191" i="1" s="1"/>
  <c r="BF191" i="1"/>
  <c r="BR191" i="1"/>
  <c r="BS191" i="1"/>
  <c r="BT191" i="1"/>
  <c r="A192" i="1"/>
  <c r="C192" i="1"/>
  <c r="G192" i="1"/>
  <c r="M192" i="1" a="1"/>
  <c r="M192" i="1" s="1"/>
  <c r="K189" i="16" s="1"/>
  <c r="N192" i="1" a="1"/>
  <c r="N192" i="1" s="1"/>
  <c r="L189" i="16" s="1"/>
  <c r="R192" i="1"/>
  <c r="S192" i="1" a="1"/>
  <c r="S192" i="1" s="1"/>
  <c r="D189" i="16" s="1"/>
  <c r="T192" i="1" a="1"/>
  <c r="T192" i="1" s="1"/>
  <c r="E189" i="16" s="1"/>
  <c r="AI192" i="1"/>
  <c r="BB192" i="1" s="1"/>
  <c r="AJ192" i="1"/>
  <c r="AK192" i="1"/>
  <c r="K214" i="11" s="1"/>
  <c r="AL192" i="1"/>
  <c r="AO192" i="1"/>
  <c r="BE192" i="1" s="1"/>
  <c r="AP192" i="1"/>
  <c r="M214" i="11" s="1"/>
  <c r="AQ192" i="1"/>
  <c r="BC192" i="1" a="1"/>
  <c r="BC192" i="1" s="1"/>
  <c r="BF192" i="1"/>
  <c r="BR192" i="1"/>
  <c r="BS192" i="1"/>
  <c r="BT192" i="1"/>
  <c r="A193" i="1"/>
  <c r="C193" i="1"/>
  <c r="G193" i="1"/>
  <c r="M193" i="1" a="1"/>
  <c r="M193" i="1" s="1"/>
  <c r="K190" i="16" s="1"/>
  <c r="N193" i="1" a="1"/>
  <c r="N193" i="1" s="1"/>
  <c r="L190" i="16" s="1"/>
  <c r="R193" i="1"/>
  <c r="S193" i="1" a="1"/>
  <c r="S193" i="1" s="1"/>
  <c r="D190" i="16" s="1"/>
  <c r="T193" i="1" a="1"/>
  <c r="T193" i="1" s="1"/>
  <c r="E190" i="16" s="1"/>
  <c r="AI193" i="1"/>
  <c r="BB193" i="1" s="1"/>
  <c r="AJ193" i="1"/>
  <c r="AK193" i="1"/>
  <c r="K215" i="11" s="1"/>
  <c r="AL193" i="1"/>
  <c r="AO193" i="1"/>
  <c r="BE193" i="1" s="1"/>
  <c r="AP193" i="1"/>
  <c r="M215" i="11" s="1"/>
  <c r="AQ193" i="1"/>
  <c r="BC193" i="1" a="1"/>
  <c r="BC193" i="1" s="1"/>
  <c r="BF193" i="1"/>
  <c r="BR193" i="1"/>
  <c r="BS193" i="1"/>
  <c r="BT193" i="1"/>
  <c r="A194" i="1"/>
  <c r="C194" i="1"/>
  <c r="G194" i="1"/>
  <c r="M194" i="1" a="1"/>
  <c r="M194" i="1" s="1"/>
  <c r="K191" i="16" s="1"/>
  <c r="N194" i="1" a="1"/>
  <c r="N194" i="1" s="1"/>
  <c r="L191" i="16" s="1"/>
  <c r="R194" i="1"/>
  <c r="S194" i="1" a="1"/>
  <c r="S194" i="1" s="1"/>
  <c r="D191" i="16" s="1"/>
  <c r="T194" i="1" a="1"/>
  <c r="T194" i="1" s="1"/>
  <c r="E191" i="16" s="1"/>
  <c r="AI194" i="1"/>
  <c r="BB194" i="1" s="1"/>
  <c r="AJ194" i="1"/>
  <c r="AK194" i="1"/>
  <c r="K216" i="11" s="1"/>
  <c r="AL194" i="1"/>
  <c r="AO194" i="1"/>
  <c r="BE194" i="1" s="1"/>
  <c r="AP194" i="1"/>
  <c r="M216" i="11" s="1"/>
  <c r="AQ194" i="1"/>
  <c r="BC194" i="1" a="1"/>
  <c r="BC194" i="1" s="1"/>
  <c r="BF194" i="1"/>
  <c r="BR194" i="1"/>
  <c r="BS194" i="1"/>
  <c r="BT194" i="1"/>
  <c r="A195" i="1"/>
  <c r="C195" i="1"/>
  <c r="G195" i="1"/>
  <c r="M195" i="1" a="1"/>
  <c r="M195" i="1" s="1"/>
  <c r="K192" i="16" s="1"/>
  <c r="N195" i="1" a="1"/>
  <c r="N195" i="1" s="1"/>
  <c r="L192" i="16" s="1"/>
  <c r="R195" i="1"/>
  <c r="S195" i="1" a="1"/>
  <c r="S195" i="1" s="1"/>
  <c r="D192" i="16" s="1"/>
  <c r="T195" i="1" a="1"/>
  <c r="T195" i="1" s="1"/>
  <c r="E192" i="16" s="1"/>
  <c r="AI195" i="1"/>
  <c r="BB195" i="1" s="1"/>
  <c r="AJ195" i="1"/>
  <c r="AK195" i="1"/>
  <c r="K217" i="11" s="1"/>
  <c r="AL195" i="1"/>
  <c r="AO195" i="1"/>
  <c r="BE195" i="1" s="1"/>
  <c r="AP195" i="1"/>
  <c r="M217" i="11" s="1"/>
  <c r="AQ195" i="1"/>
  <c r="BC195" i="1" a="1"/>
  <c r="BC195" i="1" s="1"/>
  <c r="BF195" i="1"/>
  <c r="BR195" i="1"/>
  <c r="BS195" i="1"/>
  <c r="BT195" i="1"/>
  <c r="A196" i="1"/>
  <c r="C196" i="1"/>
  <c r="G196" i="1"/>
  <c r="M196" i="1" a="1"/>
  <c r="M196" i="1" s="1"/>
  <c r="K193" i="16" s="1"/>
  <c r="N196" i="1" a="1"/>
  <c r="N196" i="1" s="1"/>
  <c r="L193" i="16" s="1"/>
  <c r="R196" i="1"/>
  <c r="S196" i="1" a="1"/>
  <c r="S196" i="1" s="1"/>
  <c r="D193" i="16" s="1"/>
  <c r="T196" i="1" a="1"/>
  <c r="T196" i="1" s="1"/>
  <c r="E193" i="16" s="1"/>
  <c r="AI196" i="1"/>
  <c r="BB196" i="1" s="1"/>
  <c r="AJ196" i="1"/>
  <c r="AK196" i="1"/>
  <c r="K218" i="11" s="1"/>
  <c r="AL196" i="1"/>
  <c r="AO196" i="1"/>
  <c r="BE196" i="1" s="1"/>
  <c r="AP196" i="1"/>
  <c r="M218" i="11" s="1"/>
  <c r="AQ196" i="1"/>
  <c r="BC196" i="1" a="1"/>
  <c r="BC196" i="1" s="1"/>
  <c r="BF196" i="1"/>
  <c r="BR196" i="1"/>
  <c r="BS196" i="1"/>
  <c r="BT196" i="1"/>
  <c r="A197" i="1"/>
  <c r="C197" i="1"/>
  <c r="G197" i="1"/>
  <c r="M197" i="1" a="1"/>
  <c r="M197" i="1" s="1"/>
  <c r="K194" i="16" s="1"/>
  <c r="N197" i="1" a="1"/>
  <c r="N197" i="1" s="1"/>
  <c r="L194" i="16" s="1"/>
  <c r="R197" i="1"/>
  <c r="S197" i="1" a="1"/>
  <c r="S197" i="1" s="1"/>
  <c r="D194" i="16" s="1"/>
  <c r="T197" i="1" a="1"/>
  <c r="T197" i="1" s="1"/>
  <c r="E194" i="16" s="1"/>
  <c r="AI197" i="1"/>
  <c r="BB197" i="1" s="1"/>
  <c r="AJ197" i="1"/>
  <c r="AK197" i="1"/>
  <c r="K219" i="11" s="1"/>
  <c r="AL197" i="1"/>
  <c r="AO197" i="1"/>
  <c r="BE197" i="1" s="1"/>
  <c r="AP197" i="1"/>
  <c r="M219" i="11" s="1"/>
  <c r="AQ197" i="1"/>
  <c r="BC197" i="1" a="1"/>
  <c r="BC197" i="1" s="1"/>
  <c r="BF197" i="1"/>
  <c r="BR197" i="1"/>
  <c r="BS197" i="1"/>
  <c r="BT197" i="1"/>
  <c r="A198" i="1"/>
  <c r="C198" i="1"/>
  <c r="G198" i="1"/>
  <c r="M198" i="1" a="1"/>
  <c r="M198" i="1" s="1"/>
  <c r="K195" i="16" s="1"/>
  <c r="N198" i="1" a="1"/>
  <c r="N198" i="1" s="1"/>
  <c r="L195" i="16" s="1"/>
  <c r="R198" i="1"/>
  <c r="S198" i="1" a="1"/>
  <c r="S198" i="1" s="1"/>
  <c r="D195" i="16" s="1"/>
  <c r="T198" i="1" a="1"/>
  <c r="T198" i="1" s="1"/>
  <c r="E195" i="16" s="1"/>
  <c r="AI198" i="1"/>
  <c r="BB198" i="1" s="1"/>
  <c r="AJ198" i="1"/>
  <c r="AK198" i="1"/>
  <c r="K220" i="11" s="1"/>
  <c r="AL198" i="1"/>
  <c r="AO198" i="1"/>
  <c r="BE198" i="1" s="1"/>
  <c r="AP198" i="1"/>
  <c r="M220" i="11" s="1"/>
  <c r="AQ198" i="1"/>
  <c r="BC198" i="1" a="1"/>
  <c r="BC198" i="1" s="1"/>
  <c r="BF198" i="1"/>
  <c r="BR198" i="1"/>
  <c r="BS198" i="1"/>
  <c r="BT198" i="1"/>
  <c r="A199" i="1"/>
  <c r="C199" i="1"/>
  <c r="G199" i="1"/>
  <c r="M199" i="1" a="1"/>
  <c r="M199" i="1" s="1"/>
  <c r="K196" i="16" s="1"/>
  <c r="N199" i="1" a="1"/>
  <c r="N199" i="1" s="1"/>
  <c r="L196" i="16" s="1"/>
  <c r="R199" i="1"/>
  <c r="S199" i="1" a="1"/>
  <c r="S199" i="1" s="1"/>
  <c r="D196" i="16" s="1"/>
  <c r="T199" i="1" a="1"/>
  <c r="T199" i="1" s="1"/>
  <c r="E196" i="16" s="1"/>
  <c r="AI199" i="1"/>
  <c r="BB199" i="1" s="1"/>
  <c r="AJ199" i="1"/>
  <c r="AK199" i="1"/>
  <c r="K221" i="11" s="1"/>
  <c r="AL199" i="1"/>
  <c r="AO199" i="1"/>
  <c r="BE199" i="1" s="1"/>
  <c r="AP199" i="1"/>
  <c r="M221" i="11" s="1"/>
  <c r="AQ199" i="1"/>
  <c r="BC199" i="1" a="1"/>
  <c r="BC199" i="1" s="1"/>
  <c r="BF199" i="1"/>
  <c r="BR199" i="1"/>
  <c r="BS199" i="1"/>
  <c r="BT199" i="1"/>
  <c r="A200" i="1"/>
  <c r="C200" i="1"/>
  <c r="G200" i="1"/>
  <c r="M200" i="1" a="1"/>
  <c r="M200" i="1" s="1"/>
  <c r="K197" i="16" s="1"/>
  <c r="N200" i="1" a="1"/>
  <c r="N200" i="1" s="1"/>
  <c r="L197" i="16" s="1"/>
  <c r="R200" i="1"/>
  <c r="S200" i="1" a="1"/>
  <c r="S200" i="1" s="1"/>
  <c r="D197" i="16" s="1"/>
  <c r="T200" i="1" a="1"/>
  <c r="T200" i="1" s="1"/>
  <c r="E197" i="16" s="1"/>
  <c r="AI200" i="1"/>
  <c r="BB200" i="1" s="1"/>
  <c r="AJ200" i="1"/>
  <c r="AK200" i="1"/>
  <c r="K222" i="11" s="1"/>
  <c r="AL200" i="1"/>
  <c r="AO200" i="1"/>
  <c r="BE200" i="1" s="1"/>
  <c r="AP200" i="1"/>
  <c r="M222" i="11" s="1"/>
  <c r="AQ200" i="1"/>
  <c r="BC200" i="1" a="1"/>
  <c r="BC200" i="1" s="1"/>
  <c r="BF200" i="1"/>
  <c r="BR200" i="1"/>
  <c r="BS200" i="1"/>
  <c r="BT200" i="1"/>
  <c r="A201" i="1"/>
  <c r="C201" i="1"/>
  <c r="G201" i="1"/>
  <c r="M201" i="1" a="1"/>
  <c r="M201" i="1" s="1"/>
  <c r="K198" i="16" s="1"/>
  <c r="N201" i="1" a="1"/>
  <c r="N201" i="1" s="1"/>
  <c r="L198" i="16" s="1"/>
  <c r="R201" i="1"/>
  <c r="S201" i="1" a="1"/>
  <c r="S201" i="1" s="1"/>
  <c r="D198" i="16" s="1"/>
  <c r="T201" i="1" a="1"/>
  <c r="T201" i="1" s="1"/>
  <c r="E198" i="16" s="1"/>
  <c r="AI201" i="1"/>
  <c r="BB201" i="1" s="1"/>
  <c r="AJ201" i="1"/>
  <c r="AK201" i="1"/>
  <c r="K223" i="11" s="1"/>
  <c r="AL201" i="1"/>
  <c r="AO201" i="1"/>
  <c r="BE201" i="1" s="1"/>
  <c r="AP201" i="1"/>
  <c r="M223" i="11" s="1"/>
  <c r="AQ201" i="1"/>
  <c r="BC201" i="1" a="1"/>
  <c r="BC201" i="1" s="1"/>
  <c r="BF201" i="1"/>
  <c r="BR201" i="1"/>
  <c r="BS201" i="1"/>
  <c r="BT201" i="1"/>
  <c r="A202" i="1"/>
  <c r="C202" i="1"/>
  <c r="G202" i="1"/>
  <c r="M202" i="1" a="1"/>
  <c r="M202" i="1" s="1"/>
  <c r="K199" i="16" s="1"/>
  <c r="N202" i="1" a="1"/>
  <c r="N202" i="1" s="1"/>
  <c r="L199" i="16" s="1"/>
  <c r="R202" i="1"/>
  <c r="S202" i="1" a="1"/>
  <c r="S202" i="1" s="1"/>
  <c r="D199" i="16" s="1"/>
  <c r="T202" i="1" a="1"/>
  <c r="T202" i="1" s="1"/>
  <c r="E199" i="16" s="1"/>
  <c r="AI202" i="1"/>
  <c r="BB202" i="1" s="1"/>
  <c r="AJ202" i="1"/>
  <c r="AK202" i="1"/>
  <c r="K224" i="11" s="1"/>
  <c r="AL202" i="1"/>
  <c r="AO202" i="1"/>
  <c r="BE202" i="1" s="1"/>
  <c r="AP202" i="1"/>
  <c r="M224" i="11" s="1"/>
  <c r="AQ202" i="1"/>
  <c r="BC202" i="1" a="1"/>
  <c r="BC202" i="1" s="1"/>
  <c r="BF202" i="1"/>
  <c r="BR202" i="1"/>
  <c r="BS202" i="1"/>
  <c r="BT202" i="1"/>
  <c r="A203" i="1"/>
  <c r="C203" i="1"/>
  <c r="G203" i="1"/>
  <c r="M203" i="1" a="1"/>
  <c r="M203" i="1" s="1"/>
  <c r="K200" i="16" s="1"/>
  <c r="N203" i="1" a="1"/>
  <c r="N203" i="1" s="1"/>
  <c r="L200" i="16" s="1"/>
  <c r="R203" i="1"/>
  <c r="S203" i="1" a="1"/>
  <c r="S203" i="1" s="1"/>
  <c r="D200" i="16" s="1"/>
  <c r="T203" i="1" a="1"/>
  <c r="T203" i="1" s="1"/>
  <c r="E200" i="16" s="1"/>
  <c r="AI203" i="1"/>
  <c r="BB203" i="1" s="1"/>
  <c r="AJ203" i="1"/>
  <c r="AK203" i="1"/>
  <c r="K225" i="11" s="1"/>
  <c r="AL203" i="1"/>
  <c r="AO203" i="1"/>
  <c r="BE203" i="1" s="1"/>
  <c r="AP203" i="1"/>
  <c r="M225" i="11" s="1"/>
  <c r="AQ203" i="1"/>
  <c r="BC203" i="1" a="1"/>
  <c r="BC203" i="1" s="1"/>
  <c r="BF203" i="1"/>
  <c r="BR203" i="1"/>
  <c r="BS203" i="1"/>
  <c r="BT203" i="1"/>
  <c r="A204" i="1"/>
  <c r="C204" i="1"/>
  <c r="G204" i="1"/>
  <c r="M204" i="1" a="1"/>
  <c r="M204" i="1" s="1"/>
  <c r="K201" i="16" s="1"/>
  <c r="N204" i="1" a="1"/>
  <c r="N204" i="1" s="1"/>
  <c r="L201" i="16" s="1"/>
  <c r="R204" i="1"/>
  <c r="S204" i="1" a="1"/>
  <c r="S204" i="1" s="1"/>
  <c r="D201" i="16" s="1"/>
  <c r="T204" i="1" a="1"/>
  <c r="T204" i="1" s="1"/>
  <c r="E201" i="16" s="1"/>
  <c r="AI204" i="1"/>
  <c r="BB204" i="1" s="1"/>
  <c r="AJ204" i="1"/>
  <c r="AK204" i="1"/>
  <c r="K226" i="11" s="1"/>
  <c r="AL204" i="1"/>
  <c r="AO204" i="1"/>
  <c r="BE204" i="1" s="1"/>
  <c r="AP204" i="1"/>
  <c r="M226" i="11" s="1"/>
  <c r="AQ204" i="1"/>
  <c r="BC204" i="1" a="1"/>
  <c r="BC204" i="1" s="1"/>
  <c r="BF204" i="1"/>
  <c r="BR204" i="1"/>
  <c r="BS204" i="1"/>
  <c r="BT204" i="1"/>
  <c r="A205" i="1"/>
  <c r="C205" i="1"/>
  <c r="G205" i="1"/>
  <c r="M205" i="1" a="1"/>
  <c r="M205" i="1" s="1"/>
  <c r="K202" i="16" s="1"/>
  <c r="N205" i="1" a="1"/>
  <c r="N205" i="1" s="1"/>
  <c r="L202" i="16" s="1"/>
  <c r="R205" i="1"/>
  <c r="S205" i="1" a="1"/>
  <c r="S205" i="1" s="1"/>
  <c r="D202" i="16" s="1"/>
  <c r="T205" i="1" a="1"/>
  <c r="T205" i="1" s="1"/>
  <c r="E202" i="16" s="1"/>
  <c r="AI205" i="1"/>
  <c r="BB205" i="1" s="1"/>
  <c r="AJ205" i="1"/>
  <c r="AK205" i="1"/>
  <c r="K227" i="11" s="1"/>
  <c r="AL205" i="1"/>
  <c r="AO205" i="1"/>
  <c r="BE205" i="1" s="1"/>
  <c r="AP205" i="1"/>
  <c r="M227" i="11" s="1"/>
  <c r="AQ205" i="1"/>
  <c r="BC205" i="1" a="1"/>
  <c r="BC205" i="1" s="1"/>
  <c r="BF205" i="1"/>
  <c r="BR205" i="1"/>
  <c r="BS205" i="1"/>
  <c r="BT205" i="1"/>
  <c r="A206" i="1"/>
  <c r="C206" i="1"/>
  <c r="G206" i="1"/>
  <c r="M206" i="1" a="1"/>
  <c r="M206" i="1" s="1"/>
  <c r="K203" i="16" s="1"/>
  <c r="N206" i="1" a="1"/>
  <c r="N206" i="1" s="1"/>
  <c r="L203" i="16" s="1"/>
  <c r="R206" i="1"/>
  <c r="S206" i="1" a="1"/>
  <c r="S206" i="1" s="1"/>
  <c r="D203" i="16" s="1"/>
  <c r="T206" i="1" a="1"/>
  <c r="T206" i="1" s="1"/>
  <c r="E203" i="16" s="1"/>
  <c r="AI206" i="1"/>
  <c r="BB206" i="1" s="1"/>
  <c r="AJ206" i="1"/>
  <c r="AK206" i="1"/>
  <c r="K228" i="11" s="1"/>
  <c r="AL206" i="1"/>
  <c r="AO206" i="1"/>
  <c r="BE206" i="1" s="1"/>
  <c r="AP206" i="1"/>
  <c r="M228" i="11" s="1"/>
  <c r="AQ206" i="1"/>
  <c r="BC206" i="1" a="1"/>
  <c r="BC206" i="1" s="1"/>
  <c r="BF206" i="1"/>
  <c r="BR206" i="1"/>
  <c r="BS206" i="1"/>
  <c r="BT206" i="1"/>
  <c r="A207" i="1"/>
  <c r="C207" i="1"/>
  <c r="G207" i="1"/>
  <c r="M207" i="1" a="1"/>
  <c r="M207" i="1" s="1"/>
  <c r="K204" i="16" s="1"/>
  <c r="N207" i="1" a="1"/>
  <c r="N207" i="1" s="1"/>
  <c r="L204" i="16" s="1"/>
  <c r="R207" i="1"/>
  <c r="S207" i="1" a="1"/>
  <c r="S207" i="1" s="1"/>
  <c r="D204" i="16" s="1"/>
  <c r="T207" i="1" a="1"/>
  <c r="T207" i="1" s="1"/>
  <c r="E204" i="16" s="1"/>
  <c r="AI207" i="1"/>
  <c r="BB207" i="1" s="1"/>
  <c r="AJ207" i="1"/>
  <c r="AK207" i="1"/>
  <c r="K229" i="11" s="1"/>
  <c r="AL207" i="1"/>
  <c r="AO207" i="1"/>
  <c r="BE207" i="1" s="1"/>
  <c r="AP207" i="1"/>
  <c r="M229" i="11" s="1"/>
  <c r="AQ207" i="1"/>
  <c r="BC207" i="1" a="1"/>
  <c r="BC207" i="1" s="1"/>
  <c r="BF207" i="1"/>
  <c r="BR207" i="1"/>
  <c r="BS207" i="1"/>
  <c r="BT207" i="1"/>
  <c r="A208" i="1"/>
  <c r="C208" i="1"/>
  <c r="G208" i="1"/>
  <c r="M208" i="1" a="1"/>
  <c r="M208" i="1" s="1"/>
  <c r="K205" i="16" s="1"/>
  <c r="N208" i="1" a="1"/>
  <c r="N208" i="1" s="1"/>
  <c r="L205" i="16" s="1"/>
  <c r="R208" i="1"/>
  <c r="S208" i="1" a="1"/>
  <c r="S208" i="1" s="1"/>
  <c r="D205" i="16" s="1"/>
  <c r="T208" i="1" a="1"/>
  <c r="T208" i="1" s="1"/>
  <c r="E205" i="16" s="1"/>
  <c r="AI208" i="1"/>
  <c r="BB208" i="1" s="1"/>
  <c r="AJ208" i="1"/>
  <c r="AK208" i="1"/>
  <c r="K230" i="11" s="1"/>
  <c r="AL208" i="1"/>
  <c r="AO208" i="1"/>
  <c r="BE208" i="1" s="1"/>
  <c r="AP208" i="1"/>
  <c r="M230" i="11" s="1"/>
  <c r="AQ208" i="1"/>
  <c r="BC208" i="1" a="1"/>
  <c r="BC208" i="1" s="1"/>
  <c r="BF208" i="1"/>
  <c r="BR208" i="1"/>
  <c r="BS208" i="1"/>
  <c r="BT208" i="1"/>
  <c r="A209" i="1"/>
  <c r="C209" i="1"/>
  <c r="G209" i="1"/>
  <c r="M209" i="1" a="1"/>
  <c r="M209" i="1" s="1"/>
  <c r="K206" i="16" s="1"/>
  <c r="N209" i="1" a="1"/>
  <c r="N209" i="1" s="1"/>
  <c r="L206" i="16" s="1"/>
  <c r="R209" i="1"/>
  <c r="S209" i="1" a="1"/>
  <c r="S209" i="1" s="1"/>
  <c r="D206" i="16" s="1"/>
  <c r="T209" i="1" a="1"/>
  <c r="T209" i="1" s="1"/>
  <c r="E206" i="16" s="1"/>
  <c r="AI209" i="1"/>
  <c r="BB209" i="1" s="1"/>
  <c r="AJ209" i="1"/>
  <c r="AK209" i="1"/>
  <c r="K231" i="11" s="1"/>
  <c r="AL209" i="1"/>
  <c r="AO209" i="1"/>
  <c r="BE209" i="1" s="1"/>
  <c r="AP209" i="1"/>
  <c r="M231" i="11" s="1"/>
  <c r="AQ209" i="1"/>
  <c r="BC209" i="1" a="1"/>
  <c r="BC209" i="1" s="1"/>
  <c r="BF209" i="1"/>
  <c r="BR209" i="1"/>
  <c r="BS209" i="1"/>
  <c r="BT209" i="1"/>
  <c r="A210" i="1"/>
  <c r="C210" i="1"/>
  <c r="G210" i="1"/>
  <c r="M210" i="1" a="1"/>
  <c r="M210" i="1" s="1"/>
  <c r="K207" i="16" s="1"/>
  <c r="N210" i="1" a="1"/>
  <c r="N210" i="1" s="1"/>
  <c r="L207" i="16" s="1"/>
  <c r="R210" i="1"/>
  <c r="S210" i="1" a="1"/>
  <c r="S210" i="1" s="1"/>
  <c r="D207" i="16" s="1"/>
  <c r="T210" i="1" a="1"/>
  <c r="T210" i="1" s="1"/>
  <c r="E207" i="16" s="1"/>
  <c r="AI210" i="1"/>
  <c r="BB210" i="1" s="1"/>
  <c r="AJ210" i="1"/>
  <c r="AK210" i="1"/>
  <c r="K232" i="11" s="1"/>
  <c r="AL210" i="1"/>
  <c r="AO210" i="1"/>
  <c r="BE210" i="1" s="1"/>
  <c r="AP210" i="1"/>
  <c r="M232" i="11" s="1"/>
  <c r="AQ210" i="1"/>
  <c r="BC210" i="1" a="1"/>
  <c r="BC210" i="1" s="1"/>
  <c r="BF210" i="1"/>
  <c r="BR210" i="1"/>
  <c r="BS210" i="1"/>
  <c r="BT210" i="1"/>
  <c r="A211" i="1"/>
  <c r="C211" i="1"/>
  <c r="G211" i="1"/>
  <c r="M211" i="1" a="1"/>
  <c r="M211" i="1" s="1"/>
  <c r="K208" i="16" s="1"/>
  <c r="N211" i="1" a="1"/>
  <c r="N211" i="1" s="1"/>
  <c r="L208" i="16" s="1"/>
  <c r="R211" i="1"/>
  <c r="S211" i="1" a="1"/>
  <c r="S211" i="1" s="1"/>
  <c r="D208" i="16" s="1"/>
  <c r="T211" i="1" a="1"/>
  <c r="T211" i="1" s="1"/>
  <c r="E208" i="16" s="1"/>
  <c r="AI211" i="1"/>
  <c r="BB211" i="1" s="1"/>
  <c r="AJ211" i="1"/>
  <c r="AK211" i="1"/>
  <c r="K233" i="11" s="1"/>
  <c r="AL211" i="1"/>
  <c r="AO211" i="1"/>
  <c r="BE211" i="1" s="1"/>
  <c r="AP211" i="1"/>
  <c r="M233" i="11" s="1"/>
  <c r="AQ211" i="1"/>
  <c r="BC211" i="1" a="1"/>
  <c r="BC211" i="1" s="1"/>
  <c r="BF211" i="1"/>
  <c r="BR211" i="1"/>
  <c r="BS211" i="1"/>
  <c r="BT211" i="1"/>
  <c r="A212" i="1"/>
  <c r="C212" i="1"/>
  <c r="G212" i="1"/>
  <c r="M212" i="1" a="1"/>
  <c r="M212" i="1" s="1"/>
  <c r="K209" i="16" s="1"/>
  <c r="N212" i="1" a="1"/>
  <c r="N212" i="1" s="1"/>
  <c r="L209" i="16" s="1"/>
  <c r="R212" i="1"/>
  <c r="S212" i="1" a="1"/>
  <c r="S212" i="1" s="1"/>
  <c r="D209" i="16" s="1"/>
  <c r="T212" i="1" a="1"/>
  <c r="T212" i="1" s="1"/>
  <c r="E209" i="16" s="1"/>
  <c r="AI212" i="1"/>
  <c r="BB212" i="1" s="1"/>
  <c r="AJ212" i="1"/>
  <c r="AK212" i="1"/>
  <c r="K234" i="11" s="1"/>
  <c r="AL212" i="1"/>
  <c r="AO212" i="1"/>
  <c r="BE212" i="1" s="1"/>
  <c r="AP212" i="1"/>
  <c r="M234" i="11" s="1"/>
  <c r="AQ212" i="1"/>
  <c r="BC212" i="1" a="1"/>
  <c r="BC212" i="1" s="1"/>
  <c r="BF212" i="1"/>
  <c r="BR212" i="1"/>
  <c r="BS212" i="1"/>
  <c r="BT212" i="1"/>
  <c r="A213" i="1"/>
  <c r="C213" i="1"/>
  <c r="G213" i="1"/>
  <c r="M213" i="1" a="1"/>
  <c r="M213" i="1" s="1"/>
  <c r="K210" i="16" s="1"/>
  <c r="N213" i="1" a="1"/>
  <c r="N213" i="1" s="1"/>
  <c r="L210" i="16" s="1"/>
  <c r="R213" i="1"/>
  <c r="S213" i="1" a="1"/>
  <c r="S213" i="1" s="1"/>
  <c r="D210" i="16" s="1"/>
  <c r="T213" i="1" a="1"/>
  <c r="T213" i="1" s="1"/>
  <c r="E210" i="16" s="1"/>
  <c r="AI213" i="1"/>
  <c r="BB213" i="1" s="1"/>
  <c r="AJ213" i="1"/>
  <c r="AK213" i="1"/>
  <c r="K235" i="11" s="1"/>
  <c r="AL213" i="1"/>
  <c r="AO213" i="1"/>
  <c r="BE213" i="1" s="1"/>
  <c r="AP213" i="1"/>
  <c r="M235" i="11" s="1"/>
  <c r="AQ213" i="1"/>
  <c r="BC213" i="1" a="1"/>
  <c r="BC213" i="1" s="1"/>
  <c r="BF213" i="1"/>
  <c r="BR213" i="1"/>
  <c r="BS213" i="1"/>
  <c r="BT213" i="1"/>
  <c r="A214" i="1"/>
  <c r="C214" i="1"/>
  <c r="G214" i="1"/>
  <c r="M214" i="1" a="1"/>
  <c r="M214" i="1" s="1"/>
  <c r="K211" i="16" s="1"/>
  <c r="N214" i="1" a="1"/>
  <c r="N214" i="1" s="1"/>
  <c r="L211" i="16" s="1"/>
  <c r="R214" i="1"/>
  <c r="S214" i="1" a="1"/>
  <c r="S214" i="1" s="1"/>
  <c r="D211" i="16" s="1"/>
  <c r="T214" i="1" a="1"/>
  <c r="T214" i="1" s="1"/>
  <c r="E211" i="16" s="1"/>
  <c r="AI214" i="1"/>
  <c r="BB214" i="1" s="1"/>
  <c r="AJ214" i="1"/>
  <c r="AK214" i="1"/>
  <c r="K236" i="11" s="1"/>
  <c r="AL214" i="1"/>
  <c r="AO214" i="1"/>
  <c r="BE214" i="1" s="1"/>
  <c r="AP214" i="1"/>
  <c r="M236" i="11" s="1"/>
  <c r="AQ214" i="1"/>
  <c r="BC214" i="1" a="1"/>
  <c r="BC214" i="1" s="1"/>
  <c r="BF214" i="1"/>
  <c r="BR214" i="1"/>
  <c r="BS214" i="1"/>
  <c r="BT214" i="1"/>
  <c r="A215" i="1"/>
  <c r="C215" i="1"/>
  <c r="G215" i="1"/>
  <c r="M215" i="1" a="1"/>
  <c r="M215" i="1" s="1"/>
  <c r="K212" i="16" s="1"/>
  <c r="N215" i="1" a="1"/>
  <c r="N215" i="1" s="1"/>
  <c r="L212" i="16" s="1"/>
  <c r="R215" i="1"/>
  <c r="S215" i="1" a="1"/>
  <c r="S215" i="1" s="1"/>
  <c r="D212" i="16" s="1"/>
  <c r="T215" i="1" a="1"/>
  <c r="T215" i="1" s="1"/>
  <c r="E212" i="16" s="1"/>
  <c r="AI215" i="1"/>
  <c r="BB215" i="1" s="1"/>
  <c r="AJ215" i="1"/>
  <c r="AK215" i="1"/>
  <c r="K237" i="11" s="1"/>
  <c r="AL215" i="1"/>
  <c r="AO215" i="1"/>
  <c r="BE215" i="1" s="1"/>
  <c r="AP215" i="1"/>
  <c r="M237" i="11" s="1"/>
  <c r="AQ215" i="1"/>
  <c r="BC215" i="1" a="1"/>
  <c r="BC215" i="1" s="1"/>
  <c r="BF215" i="1"/>
  <c r="BR215" i="1"/>
  <c r="BS215" i="1"/>
  <c r="BT215" i="1"/>
  <c r="A216" i="1"/>
  <c r="C216" i="1"/>
  <c r="G216" i="1"/>
  <c r="M216" i="1" a="1"/>
  <c r="M216" i="1" s="1"/>
  <c r="K213" i="16" s="1"/>
  <c r="N216" i="1" a="1"/>
  <c r="N216" i="1" s="1"/>
  <c r="L213" i="16" s="1"/>
  <c r="R216" i="1"/>
  <c r="S216" i="1" a="1"/>
  <c r="S216" i="1" s="1"/>
  <c r="D213" i="16" s="1"/>
  <c r="T216" i="1" a="1"/>
  <c r="T216" i="1" s="1"/>
  <c r="E213" i="16" s="1"/>
  <c r="AI216" i="1"/>
  <c r="BB216" i="1" s="1"/>
  <c r="AJ216" i="1"/>
  <c r="AK216" i="1"/>
  <c r="K238" i="11" s="1"/>
  <c r="AL216" i="1"/>
  <c r="AO216" i="1"/>
  <c r="BE216" i="1" s="1"/>
  <c r="AP216" i="1"/>
  <c r="M238" i="11" s="1"/>
  <c r="AQ216" i="1"/>
  <c r="BC216" i="1" a="1"/>
  <c r="BC216" i="1" s="1"/>
  <c r="BF216" i="1"/>
  <c r="BR216" i="1"/>
  <c r="BS216" i="1"/>
  <c r="BT216" i="1"/>
  <c r="A217" i="1"/>
  <c r="C217" i="1"/>
  <c r="G217" i="1"/>
  <c r="M217" i="1" a="1"/>
  <c r="M217" i="1" s="1"/>
  <c r="K214" i="16" s="1"/>
  <c r="N217" i="1" a="1"/>
  <c r="N217" i="1" s="1"/>
  <c r="L214" i="16" s="1"/>
  <c r="R217" i="1"/>
  <c r="S217" i="1" a="1"/>
  <c r="S217" i="1" s="1"/>
  <c r="D214" i="16" s="1"/>
  <c r="T217" i="1" a="1"/>
  <c r="T217" i="1" s="1"/>
  <c r="E214" i="16" s="1"/>
  <c r="AI217" i="1"/>
  <c r="BB217" i="1" s="1"/>
  <c r="AJ217" i="1"/>
  <c r="AK217" i="1"/>
  <c r="K239" i="11" s="1"/>
  <c r="AL217" i="1"/>
  <c r="AO217" i="1"/>
  <c r="BE217" i="1" s="1"/>
  <c r="AP217" i="1"/>
  <c r="M239" i="11" s="1"/>
  <c r="AQ217" i="1"/>
  <c r="BC217" i="1" a="1"/>
  <c r="BC217" i="1" s="1"/>
  <c r="BF217" i="1"/>
  <c r="BR217" i="1"/>
  <c r="BS217" i="1"/>
  <c r="BT217" i="1"/>
  <c r="A218" i="1"/>
  <c r="C218" i="1"/>
  <c r="G218" i="1"/>
  <c r="M218" i="1" a="1"/>
  <c r="M218" i="1" s="1"/>
  <c r="K215" i="16" s="1"/>
  <c r="N218" i="1" a="1"/>
  <c r="N218" i="1" s="1"/>
  <c r="L215" i="16" s="1"/>
  <c r="R218" i="1"/>
  <c r="S218" i="1" a="1"/>
  <c r="S218" i="1" s="1"/>
  <c r="D215" i="16" s="1"/>
  <c r="T218" i="1" a="1"/>
  <c r="T218" i="1" s="1"/>
  <c r="E215" i="16" s="1"/>
  <c r="AI218" i="1"/>
  <c r="BB218" i="1" s="1"/>
  <c r="AJ218" i="1"/>
  <c r="AK218" i="1"/>
  <c r="K240" i="11" s="1"/>
  <c r="AL218" i="1"/>
  <c r="AO218" i="1"/>
  <c r="BE218" i="1" s="1"/>
  <c r="AP218" i="1"/>
  <c r="M240" i="11" s="1"/>
  <c r="AQ218" i="1"/>
  <c r="BC218" i="1" a="1"/>
  <c r="BC218" i="1" s="1"/>
  <c r="BF218" i="1"/>
  <c r="BR218" i="1"/>
  <c r="BS218" i="1"/>
  <c r="BT218" i="1"/>
  <c r="A219" i="1"/>
  <c r="C219" i="1"/>
  <c r="G219" i="1"/>
  <c r="M219" i="1" a="1"/>
  <c r="M219" i="1" s="1"/>
  <c r="K216" i="16" s="1"/>
  <c r="N219" i="1" a="1"/>
  <c r="N219" i="1" s="1"/>
  <c r="L216" i="16" s="1"/>
  <c r="R219" i="1"/>
  <c r="S219" i="1" a="1"/>
  <c r="S219" i="1" s="1"/>
  <c r="D216" i="16" s="1"/>
  <c r="T219" i="1" a="1"/>
  <c r="T219" i="1" s="1"/>
  <c r="E216" i="16" s="1"/>
  <c r="AI219" i="1"/>
  <c r="BB219" i="1" s="1"/>
  <c r="AJ219" i="1"/>
  <c r="AK219" i="1"/>
  <c r="K241" i="11" s="1"/>
  <c r="AL219" i="1"/>
  <c r="AO219" i="1"/>
  <c r="BE219" i="1" s="1"/>
  <c r="AP219" i="1"/>
  <c r="M241" i="11" s="1"/>
  <c r="AQ219" i="1"/>
  <c r="BC219" i="1" a="1"/>
  <c r="BC219" i="1" s="1"/>
  <c r="BF219" i="1"/>
  <c r="BR219" i="1"/>
  <c r="BS219" i="1"/>
  <c r="BT219" i="1"/>
  <c r="A220" i="1"/>
  <c r="C220" i="1"/>
  <c r="G220" i="1"/>
  <c r="M220" i="1" a="1"/>
  <c r="M220" i="1" s="1"/>
  <c r="K217" i="16" s="1"/>
  <c r="N220" i="1" a="1"/>
  <c r="N220" i="1" s="1"/>
  <c r="L217" i="16" s="1"/>
  <c r="R220" i="1"/>
  <c r="S220" i="1" a="1"/>
  <c r="S220" i="1" s="1"/>
  <c r="D217" i="16" s="1"/>
  <c r="T220" i="1" a="1"/>
  <c r="T220" i="1" s="1"/>
  <c r="E217" i="16" s="1"/>
  <c r="AI220" i="1"/>
  <c r="BB220" i="1" s="1"/>
  <c r="AJ220" i="1"/>
  <c r="AK220" i="1"/>
  <c r="K242" i="11" s="1"/>
  <c r="AL220" i="1"/>
  <c r="AO220" i="1"/>
  <c r="BE220" i="1" s="1"/>
  <c r="AP220" i="1"/>
  <c r="M242" i="11" s="1"/>
  <c r="AQ220" i="1"/>
  <c r="BC220" i="1" a="1"/>
  <c r="BC220" i="1" s="1"/>
  <c r="BF220" i="1"/>
  <c r="BR220" i="1"/>
  <c r="BS220" i="1"/>
  <c r="BT220" i="1"/>
  <c r="A221" i="1"/>
  <c r="C221" i="1"/>
  <c r="G221" i="1"/>
  <c r="M221" i="1" a="1"/>
  <c r="M221" i="1" s="1"/>
  <c r="K218" i="16" s="1"/>
  <c r="N221" i="1" a="1"/>
  <c r="N221" i="1" s="1"/>
  <c r="L218" i="16" s="1"/>
  <c r="R221" i="1"/>
  <c r="S221" i="1" a="1"/>
  <c r="S221" i="1" s="1"/>
  <c r="D218" i="16" s="1"/>
  <c r="T221" i="1" a="1"/>
  <c r="T221" i="1" s="1"/>
  <c r="E218" i="16" s="1"/>
  <c r="AI221" i="1"/>
  <c r="BB221" i="1" s="1"/>
  <c r="AJ221" i="1"/>
  <c r="AK221" i="1"/>
  <c r="K243" i="11" s="1"/>
  <c r="AL221" i="1"/>
  <c r="AO221" i="1"/>
  <c r="BE221" i="1" s="1"/>
  <c r="AP221" i="1"/>
  <c r="M243" i="11" s="1"/>
  <c r="AQ221" i="1"/>
  <c r="BC221" i="1" a="1"/>
  <c r="BC221" i="1" s="1"/>
  <c r="BF221" i="1"/>
  <c r="BR221" i="1"/>
  <c r="BS221" i="1"/>
  <c r="BT221" i="1"/>
  <c r="A222" i="1"/>
  <c r="C222" i="1"/>
  <c r="G222" i="1"/>
  <c r="M222" i="1" a="1"/>
  <c r="M222" i="1" s="1"/>
  <c r="K219" i="16" s="1"/>
  <c r="N222" i="1" a="1"/>
  <c r="N222" i="1" s="1"/>
  <c r="L219" i="16" s="1"/>
  <c r="R222" i="1"/>
  <c r="S222" i="1" a="1"/>
  <c r="S222" i="1" s="1"/>
  <c r="D219" i="16" s="1"/>
  <c r="T222" i="1" a="1"/>
  <c r="T222" i="1" s="1"/>
  <c r="E219" i="16" s="1"/>
  <c r="AI222" i="1"/>
  <c r="BB222" i="1" s="1"/>
  <c r="AJ222" i="1"/>
  <c r="AK222" i="1"/>
  <c r="K244" i="11" s="1"/>
  <c r="AL222" i="1"/>
  <c r="AO222" i="1"/>
  <c r="BE222" i="1" s="1"/>
  <c r="AP222" i="1"/>
  <c r="M244" i="11" s="1"/>
  <c r="AQ222" i="1"/>
  <c r="BC222" i="1" a="1"/>
  <c r="BC222" i="1" s="1"/>
  <c r="BF222" i="1"/>
  <c r="BR222" i="1"/>
  <c r="BS222" i="1"/>
  <c r="BT222" i="1"/>
  <c r="A223" i="1"/>
  <c r="C223" i="1"/>
  <c r="G223" i="1"/>
  <c r="M223" i="1" a="1"/>
  <c r="M223" i="1" s="1"/>
  <c r="K220" i="16" s="1"/>
  <c r="N223" i="1" a="1"/>
  <c r="N223" i="1" s="1"/>
  <c r="L220" i="16" s="1"/>
  <c r="R223" i="1"/>
  <c r="S223" i="1" a="1"/>
  <c r="S223" i="1" s="1"/>
  <c r="D220" i="16" s="1"/>
  <c r="T223" i="1" a="1"/>
  <c r="T223" i="1" s="1"/>
  <c r="E220" i="16" s="1"/>
  <c r="AI223" i="1"/>
  <c r="BB223" i="1" s="1"/>
  <c r="AJ223" i="1"/>
  <c r="AK223" i="1"/>
  <c r="K245" i="11" s="1"/>
  <c r="AL223" i="1"/>
  <c r="AO223" i="1"/>
  <c r="BE223" i="1" s="1"/>
  <c r="AP223" i="1"/>
  <c r="M245" i="11" s="1"/>
  <c r="AQ223" i="1"/>
  <c r="BC223" i="1" a="1"/>
  <c r="BC223" i="1" s="1"/>
  <c r="BF223" i="1"/>
  <c r="BR223" i="1"/>
  <c r="BS223" i="1"/>
  <c r="BT223" i="1"/>
  <c r="A224" i="1"/>
  <c r="C224" i="1"/>
  <c r="G224" i="1"/>
  <c r="M224" i="1" a="1"/>
  <c r="M224" i="1" s="1"/>
  <c r="K221" i="16" s="1"/>
  <c r="N224" i="1" a="1"/>
  <c r="N224" i="1" s="1"/>
  <c r="L221" i="16" s="1"/>
  <c r="R224" i="1"/>
  <c r="S224" i="1" a="1"/>
  <c r="S224" i="1" s="1"/>
  <c r="D221" i="16" s="1"/>
  <c r="T224" i="1" a="1"/>
  <c r="T224" i="1" s="1"/>
  <c r="E221" i="16" s="1"/>
  <c r="AI224" i="1"/>
  <c r="BB224" i="1" s="1"/>
  <c r="AJ224" i="1"/>
  <c r="AK224" i="1"/>
  <c r="K246" i="11" s="1"/>
  <c r="AL224" i="1"/>
  <c r="AO224" i="1"/>
  <c r="BE224" i="1" s="1"/>
  <c r="AP224" i="1"/>
  <c r="M246" i="11" s="1"/>
  <c r="AQ224" i="1"/>
  <c r="BC224" i="1" a="1"/>
  <c r="BC224" i="1" s="1"/>
  <c r="BF224" i="1"/>
  <c r="BR224" i="1"/>
  <c r="BS224" i="1"/>
  <c r="BT224" i="1"/>
  <c r="A225" i="1"/>
  <c r="C225" i="1"/>
  <c r="G225" i="1"/>
  <c r="M225" i="1" a="1"/>
  <c r="M225" i="1" s="1"/>
  <c r="K222" i="16" s="1"/>
  <c r="N225" i="1" a="1"/>
  <c r="N225" i="1" s="1"/>
  <c r="L222" i="16" s="1"/>
  <c r="R225" i="1"/>
  <c r="S225" i="1" a="1"/>
  <c r="S225" i="1" s="1"/>
  <c r="D222" i="16" s="1"/>
  <c r="T225" i="1" a="1"/>
  <c r="T225" i="1" s="1"/>
  <c r="E222" i="16" s="1"/>
  <c r="AI225" i="1"/>
  <c r="BB225" i="1" s="1"/>
  <c r="AJ225" i="1"/>
  <c r="AK225" i="1"/>
  <c r="K247" i="11" s="1"/>
  <c r="AL225" i="1"/>
  <c r="AO225" i="1"/>
  <c r="BE225" i="1" s="1"/>
  <c r="AP225" i="1"/>
  <c r="M247" i="11" s="1"/>
  <c r="AQ225" i="1"/>
  <c r="BC225" i="1" a="1"/>
  <c r="BC225" i="1" s="1"/>
  <c r="BF225" i="1"/>
  <c r="BR225" i="1"/>
  <c r="BS225" i="1"/>
  <c r="BT225" i="1"/>
  <c r="A226" i="1"/>
  <c r="C226" i="1"/>
  <c r="G226" i="1"/>
  <c r="M226" i="1" a="1"/>
  <c r="M226" i="1" s="1"/>
  <c r="K223" i="16" s="1"/>
  <c r="N226" i="1" a="1"/>
  <c r="N226" i="1" s="1"/>
  <c r="L223" i="16" s="1"/>
  <c r="R226" i="1"/>
  <c r="S226" i="1" a="1"/>
  <c r="S226" i="1" s="1"/>
  <c r="D223" i="16" s="1"/>
  <c r="T226" i="1" a="1"/>
  <c r="T226" i="1" s="1"/>
  <c r="E223" i="16" s="1"/>
  <c r="AI226" i="1"/>
  <c r="BB226" i="1" s="1"/>
  <c r="AJ226" i="1"/>
  <c r="AK226" i="1"/>
  <c r="K248" i="11" s="1"/>
  <c r="AL226" i="1"/>
  <c r="AO226" i="1"/>
  <c r="BE226" i="1" s="1"/>
  <c r="AP226" i="1"/>
  <c r="M248" i="11" s="1"/>
  <c r="AQ226" i="1"/>
  <c r="BC226" i="1" a="1"/>
  <c r="BC226" i="1" s="1"/>
  <c r="BF226" i="1"/>
  <c r="BR226" i="1"/>
  <c r="BS226" i="1"/>
  <c r="BT226" i="1"/>
  <c r="A227" i="1"/>
  <c r="C227" i="1"/>
  <c r="G227" i="1"/>
  <c r="M227" i="1" a="1"/>
  <c r="M227" i="1" s="1"/>
  <c r="K224" i="16" s="1"/>
  <c r="N227" i="1" a="1"/>
  <c r="N227" i="1" s="1"/>
  <c r="L224" i="16" s="1"/>
  <c r="R227" i="1"/>
  <c r="S227" i="1" a="1"/>
  <c r="S227" i="1" s="1"/>
  <c r="D224" i="16" s="1"/>
  <c r="T227" i="1" a="1"/>
  <c r="T227" i="1" s="1"/>
  <c r="E224" i="16" s="1"/>
  <c r="AI227" i="1"/>
  <c r="BB227" i="1" s="1"/>
  <c r="AJ227" i="1"/>
  <c r="AK227" i="1"/>
  <c r="K249" i="11" s="1"/>
  <c r="AL227" i="1"/>
  <c r="AO227" i="1"/>
  <c r="BE227" i="1" s="1"/>
  <c r="AP227" i="1"/>
  <c r="M249" i="11" s="1"/>
  <c r="AQ227" i="1"/>
  <c r="BC227" i="1" a="1"/>
  <c r="BC227" i="1" s="1"/>
  <c r="BF227" i="1"/>
  <c r="BR227" i="1"/>
  <c r="BS227" i="1"/>
  <c r="BT227" i="1"/>
  <c r="A228" i="1"/>
  <c r="C228" i="1"/>
  <c r="G228" i="1"/>
  <c r="M228" i="1" a="1"/>
  <c r="M228" i="1" s="1"/>
  <c r="K225" i="16" s="1"/>
  <c r="N228" i="1" a="1"/>
  <c r="N228" i="1" s="1"/>
  <c r="L225" i="16" s="1"/>
  <c r="R228" i="1"/>
  <c r="S228" i="1" a="1"/>
  <c r="S228" i="1" s="1"/>
  <c r="D225" i="16" s="1"/>
  <c r="T228" i="1" a="1"/>
  <c r="T228" i="1" s="1"/>
  <c r="E225" i="16" s="1"/>
  <c r="AI228" i="1"/>
  <c r="BB228" i="1" s="1"/>
  <c r="AJ228" i="1"/>
  <c r="AK228" i="1"/>
  <c r="K250" i="11" s="1"/>
  <c r="AL228" i="1"/>
  <c r="AO228" i="1"/>
  <c r="BE228" i="1" s="1"/>
  <c r="AP228" i="1"/>
  <c r="M250" i="11" s="1"/>
  <c r="AQ228" i="1"/>
  <c r="BC228" i="1" a="1"/>
  <c r="BC228" i="1" s="1"/>
  <c r="BF228" i="1"/>
  <c r="BR228" i="1"/>
  <c r="BS228" i="1"/>
  <c r="BT228" i="1"/>
  <c r="A229" i="1"/>
  <c r="C229" i="1"/>
  <c r="G229" i="1"/>
  <c r="M229" i="1" a="1"/>
  <c r="M229" i="1" s="1"/>
  <c r="K226" i="16" s="1"/>
  <c r="N229" i="1" a="1"/>
  <c r="N229" i="1" s="1"/>
  <c r="L226" i="16" s="1"/>
  <c r="R229" i="1"/>
  <c r="S229" i="1" a="1"/>
  <c r="S229" i="1" s="1"/>
  <c r="D226" i="16" s="1"/>
  <c r="T229" i="1" a="1"/>
  <c r="T229" i="1" s="1"/>
  <c r="E226" i="16" s="1"/>
  <c r="AI229" i="1"/>
  <c r="BB229" i="1" s="1"/>
  <c r="AJ229" i="1"/>
  <c r="AK229" i="1"/>
  <c r="K251" i="11" s="1"/>
  <c r="AL229" i="1"/>
  <c r="AO229" i="1"/>
  <c r="BE229" i="1" s="1"/>
  <c r="AP229" i="1"/>
  <c r="M251" i="11" s="1"/>
  <c r="AQ229" i="1"/>
  <c r="BC229" i="1" a="1"/>
  <c r="BC229" i="1" s="1"/>
  <c r="BF229" i="1"/>
  <c r="BR229" i="1"/>
  <c r="BS229" i="1"/>
  <c r="BT229" i="1"/>
  <c r="A230" i="1"/>
  <c r="C230" i="1"/>
  <c r="G230" i="1"/>
  <c r="M230" i="1" a="1"/>
  <c r="M230" i="1" s="1"/>
  <c r="K227" i="16" s="1"/>
  <c r="N230" i="1" a="1"/>
  <c r="N230" i="1" s="1"/>
  <c r="L227" i="16" s="1"/>
  <c r="R230" i="1"/>
  <c r="S230" i="1" a="1"/>
  <c r="S230" i="1" s="1"/>
  <c r="D227" i="16" s="1"/>
  <c r="T230" i="1" a="1"/>
  <c r="T230" i="1" s="1"/>
  <c r="E227" i="16" s="1"/>
  <c r="AI230" i="1"/>
  <c r="BB230" i="1" s="1"/>
  <c r="AJ230" i="1"/>
  <c r="AK230" i="1"/>
  <c r="K252" i="11" s="1"/>
  <c r="AL230" i="1"/>
  <c r="AO230" i="1"/>
  <c r="BE230" i="1" s="1"/>
  <c r="AP230" i="1"/>
  <c r="M252" i="11" s="1"/>
  <c r="AQ230" i="1"/>
  <c r="BC230" i="1" a="1"/>
  <c r="BC230" i="1" s="1"/>
  <c r="BF230" i="1"/>
  <c r="BR230" i="1"/>
  <c r="BS230" i="1"/>
  <c r="BT230" i="1"/>
  <c r="A231" i="1"/>
  <c r="C231" i="1"/>
  <c r="G231" i="1"/>
  <c r="M231" i="1" a="1"/>
  <c r="M231" i="1" s="1"/>
  <c r="K228" i="16" s="1"/>
  <c r="N231" i="1" a="1"/>
  <c r="N231" i="1" s="1"/>
  <c r="L228" i="16" s="1"/>
  <c r="R231" i="1"/>
  <c r="S231" i="1" a="1"/>
  <c r="S231" i="1" s="1"/>
  <c r="D228" i="16" s="1"/>
  <c r="T231" i="1" a="1"/>
  <c r="T231" i="1" s="1"/>
  <c r="E228" i="16" s="1"/>
  <c r="AI231" i="1"/>
  <c r="BB231" i="1" s="1"/>
  <c r="AJ231" i="1"/>
  <c r="AK231" i="1"/>
  <c r="K253" i="11" s="1"/>
  <c r="AL231" i="1"/>
  <c r="AO231" i="1"/>
  <c r="BE231" i="1" s="1"/>
  <c r="AP231" i="1"/>
  <c r="M253" i="11" s="1"/>
  <c r="AQ231" i="1"/>
  <c r="BC231" i="1" a="1"/>
  <c r="BC231" i="1" s="1"/>
  <c r="BF231" i="1"/>
  <c r="BR231" i="1"/>
  <c r="BS231" i="1"/>
  <c r="BT231" i="1"/>
  <c r="A232" i="1"/>
  <c r="C232" i="1"/>
  <c r="G232" i="1"/>
  <c r="M232" i="1" a="1"/>
  <c r="M232" i="1" s="1"/>
  <c r="K229" i="16" s="1"/>
  <c r="N232" i="1" a="1"/>
  <c r="N232" i="1" s="1"/>
  <c r="L229" i="16" s="1"/>
  <c r="R232" i="1"/>
  <c r="S232" i="1" a="1"/>
  <c r="S232" i="1" s="1"/>
  <c r="D229" i="16" s="1"/>
  <c r="T232" i="1" a="1"/>
  <c r="T232" i="1" s="1"/>
  <c r="E229" i="16" s="1"/>
  <c r="AI232" i="1"/>
  <c r="BB232" i="1" s="1"/>
  <c r="AJ232" i="1"/>
  <c r="AK232" i="1"/>
  <c r="K254" i="11" s="1"/>
  <c r="AL232" i="1"/>
  <c r="AO232" i="1"/>
  <c r="BE232" i="1" s="1"/>
  <c r="AP232" i="1"/>
  <c r="M254" i="11" s="1"/>
  <c r="AQ232" i="1"/>
  <c r="BC232" i="1" a="1"/>
  <c r="BC232" i="1" s="1"/>
  <c r="BF232" i="1"/>
  <c r="BR232" i="1"/>
  <c r="BS232" i="1"/>
  <c r="BT232" i="1"/>
  <c r="A233" i="1"/>
  <c r="C233" i="1"/>
  <c r="G233" i="1"/>
  <c r="M233" i="1" a="1"/>
  <c r="M233" i="1" s="1"/>
  <c r="K230" i="16" s="1"/>
  <c r="N233" i="1" a="1"/>
  <c r="N233" i="1" s="1"/>
  <c r="L230" i="16" s="1"/>
  <c r="R233" i="1"/>
  <c r="S233" i="1" a="1"/>
  <c r="S233" i="1" s="1"/>
  <c r="D230" i="16" s="1"/>
  <c r="T233" i="1" a="1"/>
  <c r="T233" i="1" s="1"/>
  <c r="E230" i="16" s="1"/>
  <c r="AI233" i="1"/>
  <c r="BB233" i="1" s="1"/>
  <c r="AJ233" i="1"/>
  <c r="AK233" i="1"/>
  <c r="K255" i="11" s="1"/>
  <c r="AL233" i="1"/>
  <c r="AO233" i="1"/>
  <c r="BE233" i="1" s="1"/>
  <c r="AP233" i="1"/>
  <c r="M255" i="11" s="1"/>
  <c r="AQ233" i="1"/>
  <c r="BC233" i="1" a="1"/>
  <c r="BC233" i="1" s="1"/>
  <c r="BF233" i="1"/>
  <c r="BR233" i="1"/>
  <c r="BS233" i="1"/>
  <c r="BT233" i="1"/>
  <c r="A234" i="1"/>
  <c r="C234" i="1"/>
  <c r="G234" i="1"/>
  <c r="M234" i="1" a="1"/>
  <c r="M234" i="1" s="1"/>
  <c r="K231" i="16" s="1"/>
  <c r="N234" i="1" a="1"/>
  <c r="N234" i="1" s="1"/>
  <c r="L231" i="16" s="1"/>
  <c r="R234" i="1"/>
  <c r="S234" i="1" a="1"/>
  <c r="S234" i="1" s="1"/>
  <c r="D231" i="16" s="1"/>
  <c r="T234" i="1" a="1"/>
  <c r="T234" i="1" s="1"/>
  <c r="E231" i="16" s="1"/>
  <c r="AI234" i="1"/>
  <c r="BB234" i="1" s="1"/>
  <c r="AJ234" i="1"/>
  <c r="AK234" i="1"/>
  <c r="K256" i="11" s="1"/>
  <c r="AL234" i="1"/>
  <c r="AO234" i="1"/>
  <c r="BE234" i="1" s="1"/>
  <c r="AP234" i="1"/>
  <c r="M256" i="11" s="1"/>
  <c r="AQ234" i="1"/>
  <c r="BC234" i="1" a="1"/>
  <c r="BC234" i="1" s="1"/>
  <c r="BF234" i="1"/>
  <c r="BR234" i="1"/>
  <c r="BS234" i="1"/>
  <c r="BT234" i="1"/>
  <c r="A235" i="1"/>
  <c r="C235" i="1"/>
  <c r="G235" i="1"/>
  <c r="M235" i="1" a="1"/>
  <c r="M235" i="1" s="1"/>
  <c r="K232" i="16" s="1"/>
  <c r="N235" i="1" a="1"/>
  <c r="N235" i="1" s="1"/>
  <c r="L232" i="16" s="1"/>
  <c r="R235" i="1"/>
  <c r="S235" i="1" a="1"/>
  <c r="S235" i="1" s="1"/>
  <c r="D232" i="16" s="1"/>
  <c r="T235" i="1" a="1"/>
  <c r="T235" i="1" s="1"/>
  <c r="E232" i="16" s="1"/>
  <c r="AI235" i="1"/>
  <c r="BB235" i="1" s="1"/>
  <c r="AJ235" i="1"/>
  <c r="AK235" i="1"/>
  <c r="K257" i="11" s="1"/>
  <c r="AL235" i="1"/>
  <c r="AO235" i="1"/>
  <c r="BE235" i="1" s="1"/>
  <c r="AP235" i="1"/>
  <c r="M257" i="11" s="1"/>
  <c r="AQ235" i="1"/>
  <c r="BC235" i="1" a="1"/>
  <c r="BC235" i="1" s="1"/>
  <c r="BF235" i="1"/>
  <c r="BR235" i="1"/>
  <c r="BS235" i="1"/>
  <c r="BT235" i="1"/>
  <c r="A236" i="1"/>
  <c r="C236" i="1"/>
  <c r="G236" i="1"/>
  <c r="M236" i="1" a="1"/>
  <c r="M236" i="1" s="1"/>
  <c r="K233" i="16" s="1"/>
  <c r="N236" i="1" a="1"/>
  <c r="N236" i="1" s="1"/>
  <c r="L233" i="16" s="1"/>
  <c r="R236" i="1"/>
  <c r="S236" i="1" a="1"/>
  <c r="S236" i="1" s="1"/>
  <c r="D233" i="16" s="1"/>
  <c r="T236" i="1" a="1"/>
  <c r="T236" i="1" s="1"/>
  <c r="E233" i="16" s="1"/>
  <c r="AI236" i="1"/>
  <c r="BB236" i="1" s="1"/>
  <c r="AJ236" i="1"/>
  <c r="AK236" i="1"/>
  <c r="K258" i="11" s="1"/>
  <c r="AL236" i="1"/>
  <c r="AO236" i="1"/>
  <c r="BE236" i="1" s="1"/>
  <c r="AP236" i="1"/>
  <c r="M258" i="11" s="1"/>
  <c r="AQ236" i="1"/>
  <c r="BC236" i="1" a="1"/>
  <c r="BC236" i="1" s="1"/>
  <c r="BF236" i="1"/>
  <c r="BR236" i="1"/>
  <c r="BS236" i="1"/>
  <c r="BT236" i="1"/>
  <c r="A237" i="1"/>
  <c r="C237" i="1"/>
  <c r="G237" i="1"/>
  <c r="M237" i="1" a="1"/>
  <c r="M237" i="1" s="1"/>
  <c r="K234" i="16" s="1"/>
  <c r="N237" i="1" a="1"/>
  <c r="N237" i="1" s="1"/>
  <c r="L234" i="16" s="1"/>
  <c r="R237" i="1"/>
  <c r="S237" i="1" a="1"/>
  <c r="S237" i="1" s="1"/>
  <c r="D234" i="16" s="1"/>
  <c r="T237" i="1" a="1"/>
  <c r="T237" i="1" s="1"/>
  <c r="E234" i="16" s="1"/>
  <c r="AI237" i="1"/>
  <c r="BB237" i="1" s="1"/>
  <c r="AJ237" i="1"/>
  <c r="AK237" i="1"/>
  <c r="K259" i="11" s="1"/>
  <c r="AL237" i="1"/>
  <c r="AO237" i="1"/>
  <c r="BE237" i="1" s="1"/>
  <c r="AP237" i="1"/>
  <c r="M259" i="11" s="1"/>
  <c r="AQ237" i="1"/>
  <c r="BC237" i="1" a="1"/>
  <c r="BC237" i="1" s="1"/>
  <c r="BF237" i="1"/>
  <c r="BR237" i="1"/>
  <c r="BS237" i="1"/>
  <c r="BT237" i="1"/>
  <c r="A238" i="1"/>
  <c r="C238" i="1"/>
  <c r="G238" i="1"/>
  <c r="M238" i="1" a="1"/>
  <c r="M238" i="1" s="1"/>
  <c r="K235" i="16" s="1"/>
  <c r="N238" i="1" a="1"/>
  <c r="N238" i="1" s="1"/>
  <c r="L235" i="16" s="1"/>
  <c r="R238" i="1"/>
  <c r="S238" i="1" a="1"/>
  <c r="S238" i="1" s="1"/>
  <c r="D235" i="16" s="1"/>
  <c r="T238" i="1" a="1"/>
  <c r="T238" i="1" s="1"/>
  <c r="E235" i="16" s="1"/>
  <c r="AI238" i="1"/>
  <c r="BB238" i="1" s="1"/>
  <c r="AJ238" i="1"/>
  <c r="AK238" i="1"/>
  <c r="K260" i="11" s="1"/>
  <c r="AL238" i="1"/>
  <c r="AO238" i="1"/>
  <c r="BE238" i="1" s="1"/>
  <c r="AP238" i="1"/>
  <c r="M260" i="11" s="1"/>
  <c r="AQ238" i="1"/>
  <c r="BC238" i="1" a="1"/>
  <c r="BC238" i="1" s="1"/>
  <c r="BF238" i="1"/>
  <c r="BR238" i="1"/>
  <c r="BS238" i="1"/>
  <c r="BT238" i="1"/>
  <c r="A239" i="1"/>
  <c r="C239" i="1"/>
  <c r="G239" i="1"/>
  <c r="M239" i="1" a="1"/>
  <c r="M239" i="1" s="1"/>
  <c r="K236" i="16" s="1"/>
  <c r="N239" i="1" a="1"/>
  <c r="N239" i="1" s="1"/>
  <c r="L236" i="16" s="1"/>
  <c r="R239" i="1"/>
  <c r="S239" i="1" a="1"/>
  <c r="S239" i="1" s="1"/>
  <c r="D236" i="16" s="1"/>
  <c r="T239" i="1" a="1"/>
  <c r="T239" i="1" s="1"/>
  <c r="E236" i="16" s="1"/>
  <c r="AI239" i="1"/>
  <c r="BB239" i="1" s="1"/>
  <c r="AJ239" i="1"/>
  <c r="AK239" i="1"/>
  <c r="K261" i="11" s="1"/>
  <c r="AL239" i="1"/>
  <c r="AO239" i="1"/>
  <c r="BE239" i="1" s="1"/>
  <c r="AP239" i="1"/>
  <c r="M261" i="11" s="1"/>
  <c r="AQ239" i="1"/>
  <c r="BC239" i="1" a="1"/>
  <c r="BC239" i="1" s="1"/>
  <c r="BF239" i="1"/>
  <c r="BR239" i="1"/>
  <c r="BS239" i="1"/>
  <c r="BT239" i="1"/>
  <c r="A240" i="1"/>
  <c r="C240" i="1"/>
  <c r="G240" i="1"/>
  <c r="M240" i="1" a="1"/>
  <c r="M240" i="1" s="1"/>
  <c r="K237" i="16" s="1"/>
  <c r="N240" i="1" a="1"/>
  <c r="N240" i="1" s="1"/>
  <c r="L237" i="16" s="1"/>
  <c r="R240" i="1"/>
  <c r="S240" i="1" a="1"/>
  <c r="S240" i="1" s="1"/>
  <c r="D237" i="16" s="1"/>
  <c r="T240" i="1" a="1"/>
  <c r="T240" i="1" s="1"/>
  <c r="E237" i="16" s="1"/>
  <c r="AI240" i="1"/>
  <c r="BB240" i="1" s="1"/>
  <c r="AJ240" i="1"/>
  <c r="AK240" i="1"/>
  <c r="K262" i="11" s="1"/>
  <c r="AL240" i="1"/>
  <c r="AO240" i="1"/>
  <c r="BE240" i="1" s="1"/>
  <c r="AP240" i="1"/>
  <c r="M262" i="11" s="1"/>
  <c r="AQ240" i="1"/>
  <c r="BC240" i="1" a="1"/>
  <c r="BC240" i="1" s="1"/>
  <c r="BF240" i="1"/>
  <c r="BR240" i="1"/>
  <c r="BS240" i="1"/>
  <c r="BT240" i="1"/>
  <c r="A241" i="1"/>
  <c r="C241" i="1"/>
  <c r="G241" i="1"/>
  <c r="M241" i="1" a="1"/>
  <c r="M241" i="1" s="1"/>
  <c r="K238" i="16" s="1"/>
  <c r="N241" i="1" a="1"/>
  <c r="N241" i="1" s="1"/>
  <c r="L238" i="16" s="1"/>
  <c r="R241" i="1"/>
  <c r="S241" i="1" a="1"/>
  <c r="S241" i="1" s="1"/>
  <c r="D238" i="16" s="1"/>
  <c r="T241" i="1" a="1"/>
  <c r="T241" i="1" s="1"/>
  <c r="E238" i="16" s="1"/>
  <c r="AI241" i="1"/>
  <c r="BB241" i="1" s="1"/>
  <c r="AJ241" i="1"/>
  <c r="AK241" i="1"/>
  <c r="K263" i="11" s="1"/>
  <c r="AL241" i="1"/>
  <c r="AO241" i="1"/>
  <c r="BE241" i="1" s="1"/>
  <c r="AP241" i="1"/>
  <c r="M263" i="11" s="1"/>
  <c r="AQ241" i="1"/>
  <c r="BC241" i="1" a="1"/>
  <c r="BC241" i="1" s="1"/>
  <c r="BF241" i="1"/>
  <c r="BR241" i="1"/>
  <c r="BS241" i="1"/>
  <c r="BT241" i="1"/>
  <c r="A242" i="1"/>
  <c r="C242" i="1"/>
  <c r="G242" i="1"/>
  <c r="M242" i="1" a="1"/>
  <c r="M242" i="1" s="1"/>
  <c r="K239" i="16" s="1"/>
  <c r="N242" i="1" a="1"/>
  <c r="N242" i="1" s="1"/>
  <c r="L239" i="16" s="1"/>
  <c r="R242" i="1"/>
  <c r="S242" i="1" a="1"/>
  <c r="S242" i="1" s="1"/>
  <c r="D239" i="16" s="1"/>
  <c r="T242" i="1" a="1"/>
  <c r="T242" i="1" s="1"/>
  <c r="E239" i="16" s="1"/>
  <c r="AI242" i="1"/>
  <c r="BB242" i="1" s="1"/>
  <c r="AJ242" i="1"/>
  <c r="AK242" i="1"/>
  <c r="K264" i="11" s="1"/>
  <c r="AL242" i="1"/>
  <c r="AO242" i="1"/>
  <c r="BE242" i="1" s="1"/>
  <c r="AP242" i="1"/>
  <c r="M264" i="11" s="1"/>
  <c r="AQ242" i="1"/>
  <c r="BC242" i="1" a="1"/>
  <c r="BC242" i="1" s="1"/>
  <c r="BF242" i="1"/>
  <c r="BR242" i="1"/>
  <c r="BS242" i="1"/>
  <c r="BT242" i="1"/>
  <c r="A243" i="1"/>
  <c r="C243" i="1"/>
  <c r="G243" i="1"/>
  <c r="M243" i="1" a="1"/>
  <c r="M243" i="1" s="1"/>
  <c r="K240" i="16" s="1"/>
  <c r="N243" i="1" a="1"/>
  <c r="N243" i="1" s="1"/>
  <c r="L240" i="16" s="1"/>
  <c r="R243" i="1"/>
  <c r="S243" i="1" a="1"/>
  <c r="S243" i="1" s="1"/>
  <c r="D240" i="16" s="1"/>
  <c r="T243" i="1" a="1"/>
  <c r="T243" i="1" s="1"/>
  <c r="E240" i="16" s="1"/>
  <c r="AI243" i="1"/>
  <c r="BB243" i="1" s="1"/>
  <c r="AJ243" i="1"/>
  <c r="AK243" i="1"/>
  <c r="K265" i="11" s="1"/>
  <c r="AL243" i="1"/>
  <c r="AO243" i="1"/>
  <c r="BE243" i="1" s="1"/>
  <c r="AP243" i="1"/>
  <c r="M265" i="11" s="1"/>
  <c r="AQ243" i="1"/>
  <c r="BC243" i="1" a="1"/>
  <c r="BC243" i="1" s="1"/>
  <c r="BF243" i="1"/>
  <c r="BR243" i="1"/>
  <c r="BS243" i="1"/>
  <c r="BT243" i="1"/>
  <c r="A244" i="1"/>
  <c r="C244" i="1"/>
  <c r="G244" i="1"/>
  <c r="M244" i="1" a="1"/>
  <c r="M244" i="1" s="1"/>
  <c r="K241" i="16" s="1"/>
  <c r="N244" i="1" a="1"/>
  <c r="N244" i="1" s="1"/>
  <c r="L241" i="16" s="1"/>
  <c r="R244" i="1"/>
  <c r="S244" i="1" a="1"/>
  <c r="S244" i="1" s="1"/>
  <c r="D241" i="16" s="1"/>
  <c r="T244" i="1" a="1"/>
  <c r="T244" i="1" s="1"/>
  <c r="E241" i="16" s="1"/>
  <c r="AI244" i="1"/>
  <c r="BB244" i="1" s="1"/>
  <c r="AJ244" i="1"/>
  <c r="AK244" i="1"/>
  <c r="K266" i="11" s="1"/>
  <c r="AL244" i="1"/>
  <c r="AO244" i="1"/>
  <c r="BE244" i="1" s="1"/>
  <c r="AP244" i="1"/>
  <c r="M266" i="11" s="1"/>
  <c r="AQ244" i="1"/>
  <c r="BC244" i="1" a="1"/>
  <c r="BC244" i="1" s="1"/>
  <c r="BF244" i="1"/>
  <c r="BR244" i="1"/>
  <c r="BS244" i="1"/>
  <c r="BT244" i="1"/>
  <c r="A245" i="1"/>
  <c r="C245" i="1"/>
  <c r="G245" i="1"/>
  <c r="M245" i="1" a="1"/>
  <c r="M245" i="1" s="1"/>
  <c r="K242" i="16" s="1"/>
  <c r="N245" i="1" a="1"/>
  <c r="N245" i="1" s="1"/>
  <c r="L242" i="16" s="1"/>
  <c r="R245" i="1"/>
  <c r="S245" i="1" a="1"/>
  <c r="S245" i="1" s="1"/>
  <c r="D242" i="16" s="1"/>
  <c r="T245" i="1" a="1"/>
  <c r="T245" i="1" s="1"/>
  <c r="E242" i="16" s="1"/>
  <c r="AI245" i="1"/>
  <c r="BB245" i="1" s="1"/>
  <c r="AJ245" i="1"/>
  <c r="AK245" i="1"/>
  <c r="K267" i="11" s="1"/>
  <c r="AL245" i="1"/>
  <c r="AO245" i="1"/>
  <c r="BE245" i="1" s="1"/>
  <c r="AP245" i="1"/>
  <c r="M267" i="11" s="1"/>
  <c r="AQ245" i="1"/>
  <c r="BC245" i="1" a="1"/>
  <c r="BC245" i="1" s="1"/>
  <c r="BF245" i="1"/>
  <c r="BR245" i="1"/>
  <c r="BS245" i="1"/>
  <c r="BT245" i="1"/>
  <c r="A246" i="1"/>
  <c r="C246" i="1"/>
  <c r="G246" i="1"/>
  <c r="M246" i="1" a="1"/>
  <c r="M246" i="1" s="1"/>
  <c r="K243" i="16" s="1"/>
  <c r="N246" i="1" a="1"/>
  <c r="N246" i="1" s="1"/>
  <c r="L243" i="16" s="1"/>
  <c r="R246" i="1"/>
  <c r="S246" i="1" a="1"/>
  <c r="S246" i="1" s="1"/>
  <c r="D243" i="16" s="1"/>
  <c r="T246" i="1" a="1"/>
  <c r="T246" i="1" s="1"/>
  <c r="E243" i="16" s="1"/>
  <c r="AI246" i="1"/>
  <c r="BB246" i="1" s="1"/>
  <c r="AJ246" i="1"/>
  <c r="AK246" i="1"/>
  <c r="K268" i="11" s="1"/>
  <c r="AL246" i="1"/>
  <c r="AO246" i="1"/>
  <c r="BE246" i="1" s="1"/>
  <c r="AP246" i="1"/>
  <c r="M268" i="11" s="1"/>
  <c r="AQ246" i="1"/>
  <c r="BC246" i="1" a="1"/>
  <c r="BC246" i="1" s="1"/>
  <c r="BF246" i="1"/>
  <c r="BR246" i="1"/>
  <c r="BS246" i="1"/>
  <c r="BT246" i="1"/>
  <c r="A247" i="1"/>
  <c r="C247" i="1"/>
  <c r="G247" i="1"/>
  <c r="M247" i="1" a="1"/>
  <c r="M247" i="1" s="1"/>
  <c r="K244" i="16" s="1"/>
  <c r="N247" i="1" a="1"/>
  <c r="N247" i="1" s="1"/>
  <c r="L244" i="16" s="1"/>
  <c r="R247" i="1"/>
  <c r="S247" i="1" a="1"/>
  <c r="S247" i="1" s="1"/>
  <c r="D244" i="16" s="1"/>
  <c r="T247" i="1" a="1"/>
  <c r="T247" i="1" s="1"/>
  <c r="E244" i="16" s="1"/>
  <c r="AI247" i="1"/>
  <c r="BB247" i="1" s="1"/>
  <c r="AJ247" i="1"/>
  <c r="AK247" i="1"/>
  <c r="K269" i="11" s="1"/>
  <c r="AL247" i="1"/>
  <c r="AO247" i="1"/>
  <c r="BE247" i="1" s="1"/>
  <c r="AP247" i="1"/>
  <c r="M269" i="11" s="1"/>
  <c r="AQ247" i="1"/>
  <c r="BC247" i="1" a="1"/>
  <c r="BC247" i="1" s="1"/>
  <c r="BF247" i="1"/>
  <c r="BR247" i="1"/>
  <c r="BS247" i="1"/>
  <c r="BT247" i="1"/>
  <c r="A248" i="1"/>
  <c r="C248" i="1"/>
  <c r="G248" i="1"/>
  <c r="M248" i="1" a="1"/>
  <c r="M248" i="1" s="1"/>
  <c r="K245" i="16" s="1"/>
  <c r="N248" i="1" a="1"/>
  <c r="N248" i="1" s="1"/>
  <c r="L245" i="16" s="1"/>
  <c r="R248" i="1"/>
  <c r="S248" i="1" a="1"/>
  <c r="S248" i="1" s="1"/>
  <c r="D245" i="16" s="1"/>
  <c r="T248" i="1" a="1"/>
  <c r="T248" i="1" s="1"/>
  <c r="E245" i="16" s="1"/>
  <c r="AI248" i="1"/>
  <c r="BB248" i="1" s="1"/>
  <c r="AJ248" i="1"/>
  <c r="AK248" i="1"/>
  <c r="K270" i="11" s="1"/>
  <c r="AL248" i="1"/>
  <c r="AO248" i="1"/>
  <c r="BE248" i="1" s="1"/>
  <c r="AP248" i="1"/>
  <c r="M270" i="11" s="1"/>
  <c r="AQ248" i="1"/>
  <c r="BC248" i="1" a="1"/>
  <c r="BC248" i="1" s="1"/>
  <c r="BF248" i="1"/>
  <c r="BR248" i="1"/>
  <c r="BS248" i="1"/>
  <c r="BT248" i="1"/>
  <c r="A249" i="1"/>
  <c r="C249" i="1"/>
  <c r="G249" i="1"/>
  <c r="M249" i="1" a="1"/>
  <c r="M249" i="1" s="1"/>
  <c r="K246" i="16" s="1"/>
  <c r="N249" i="1" a="1"/>
  <c r="N249" i="1" s="1"/>
  <c r="L246" i="16" s="1"/>
  <c r="R249" i="1"/>
  <c r="S249" i="1" a="1"/>
  <c r="S249" i="1" s="1"/>
  <c r="D246" i="16" s="1"/>
  <c r="T249" i="1" a="1"/>
  <c r="T249" i="1" s="1"/>
  <c r="E246" i="16" s="1"/>
  <c r="AI249" i="1"/>
  <c r="BB249" i="1" s="1"/>
  <c r="AJ249" i="1"/>
  <c r="AK249" i="1"/>
  <c r="K271" i="11" s="1"/>
  <c r="AL249" i="1"/>
  <c r="AO249" i="1"/>
  <c r="BE249" i="1" s="1"/>
  <c r="AP249" i="1"/>
  <c r="M271" i="11" s="1"/>
  <c r="AQ249" i="1"/>
  <c r="BC249" i="1" a="1"/>
  <c r="BC249" i="1" s="1"/>
  <c r="BF249" i="1"/>
  <c r="BR249" i="1"/>
  <c r="BS249" i="1"/>
  <c r="BT249" i="1"/>
  <c r="A250" i="1"/>
  <c r="C250" i="1"/>
  <c r="G250" i="1"/>
  <c r="M250" i="1" a="1"/>
  <c r="M250" i="1" s="1"/>
  <c r="K247" i="16" s="1"/>
  <c r="N250" i="1" a="1"/>
  <c r="N250" i="1" s="1"/>
  <c r="L247" i="16" s="1"/>
  <c r="R250" i="1"/>
  <c r="S250" i="1" a="1"/>
  <c r="S250" i="1" s="1"/>
  <c r="D247" i="16" s="1"/>
  <c r="T250" i="1" a="1"/>
  <c r="T250" i="1" s="1"/>
  <c r="E247" i="16" s="1"/>
  <c r="AI250" i="1"/>
  <c r="BB250" i="1" s="1"/>
  <c r="AJ250" i="1"/>
  <c r="AK250" i="1"/>
  <c r="K272" i="11" s="1"/>
  <c r="AL250" i="1"/>
  <c r="AO250" i="1"/>
  <c r="BE250" i="1" s="1"/>
  <c r="AP250" i="1"/>
  <c r="M272" i="11" s="1"/>
  <c r="AQ250" i="1"/>
  <c r="BC250" i="1" a="1"/>
  <c r="BC250" i="1" s="1"/>
  <c r="BF250" i="1"/>
  <c r="BR250" i="1"/>
  <c r="BS250" i="1"/>
  <c r="BT250" i="1"/>
  <c r="A251" i="1"/>
  <c r="C251" i="1"/>
  <c r="G251" i="1"/>
  <c r="M251" i="1" a="1"/>
  <c r="M251" i="1" s="1"/>
  <c r="K248" i="16" s="1"/>
  <c r="N251" i="1" a="1"/>
  <c r="N251" i="1" s="1"/>
  <c r="L248" i="16" s="1"/>
  <c r="R251" i="1"/>
  <c r="S251" i="1" a="1"/>
  <c r="S251" i="1" s="1"/>
  <c r="D248" i="16" s="1"/>
  <c r="T251" i="1" a="1"/>
  <c r="T251" i="1" s="1"/>
  <c r="E248" i="16" s="1"/>
  <c r="AI251" i="1"/>
  <c r="BB251" i="1" s="1"/>
  <c r="AJ251" i="1"/>
  <c r="AK251" i="1"/>
  <c r="K273" i="11" s="1"/>
  <c r="AL251" i="1"/>
  <c r="AO251" i="1"/>
  <c r="BE251" i="1" s="1"/>
  <c r="AP251" i="1"/>
  <c r="M273" i="11" s="1"/>
  <c r="AQ251" i="1"/>
  <c r="BC251" i="1" a="1"/>
  <c r="BC251" i="1" s="1"/>
  <c r="BF251" i="1"/>
  <c r="BR251" i="1"/>
  <c r="BS251" i="1"/>
  <c r="BT251" i="1"/>
  <c r="A252" i="1"/>
  <c r="C252" i="1"/>
  <c r="G252" i="1"/>
  <c r="M252" i="1" a="1"/>
  <c r="M252" i="1" s="1"/>
  <c r="K249" i="16" s="1"/>
  <c r="N252" i="1" a="1"/>
  <c r="N252" i="1" s="1"/>
  <c r="L249" i="16" s="1"/>
  <c r="R252" i="1"/>
  <c r="S252" i="1" a="1"/>
  <c r="S252" i="1" s="1"/>
  <c r="D249" i="16" s="1"/>
  <c r="T252" i="1" a="1"/>
  <c r="T252" i="1" s="1"/>
  <c r="E249" i="16" s="1"/>
  <c r="AI252" i="1"/>
  <c r="BB252" i="1" s="1"/>
  <c r="AJ252" i="1"/>
  <c r="AK252" i="1"/>
  <c r="K274" i="11" s="1"/>
  <c r="AL252" i="1"/>
  <c r="AO252" i="1"/>
  <c r="BE252" i="1" s="1"/>
  <c r="AP252" i="1"/>
  <c r="M274" i="11" s="1"/>
  <c r="AQ252" i="1"/>
  <c r="BC252" i="1" a="1"/>
  <c r="BC252" i="1" s="1"/>
  <c r="BF252" i="1"/>
  <c r="BR252" i="1"/>
  <c r="BS252" i="1"/>
  <c r="BT252" i="1"/>
  <c r="A253" i="1"/>
  <c r="C253" i="1"/>
  <c r="G253" i="1"/>
  <c r="M253" i="1" a="1"/>
  <c r="M253" i="1" s="1"/>
  <c r="K250" i="16" s="1"/>
  <c r="N253" i="1" a="1"/>
  <c r="N253" i="1" s="1"/>
  <c r="L250" i="16" s="1"/>
  <c r="R253" i="1"/>
  <c r="S253" i="1" a="1"/>
  <c r="S253" i="1" s="1"/>
  <c r="D250" i="16" s="1"/>
  <c r="T253" i="1" a="1"/>
  <c r="T253" i="1" s="1"/>
  <c r="E250" i="16" s="1"/>
  <c r="AI253" i="1"/>
  <c r="BB253" i="1" s="1"/>
  <c r="AJ253" i="1"/>
  <c r="AK253" i="1"/>
  <c r="K275" i="11" s="1"/>
  <c r="AL253" i="1"/>
  <c r="AO253" i="1"/>
  <c r="BE253" i="1" s="1"/>
  <c r="AP253" i="1"/>
  <c r="M275" i="11" s="1"/>
  <c r="AQ253" i="1"/>
  <c r="BC253" i="1" a="1"/>
  <c r="BC253" i="1" s="1"/>
  <c r="BF253" i="1"/>
  <c r="BR253" i="1"/>
  <c r="BS253" i="1"/>
  <c r="BT253" i="1"/>
  <c r="A254" i="1"/>
  <c r="C254" i="1"/>
  <c r="G254" i="1"/>
  <c r="M254" i="1" a="1"/>
  <c r="M254" i="1" s="1"/>
  <c r="K251" i="16" s="1"/>
  <c r="N254" i="1" a="1"/>
  <c r="N254" i="1" s="1"/>
  <c r="L251" i="16" s="1"/>
  <c r="R254" i="1"/>
  <c r="S254" i="1" a="1"/>
  <c r="S254" i="1" s="1"/>
  <c r="D251" i="16" s="1"/>
  <c r="T254" i="1" a="1"/>
  <c r="T254" i="1" s="1"/>
  <c r="E251" i="16" s="1"/>
  <c r="AI254" i="1"/>
  <c r="BB254" i="1" s="1"/>
  <c r="AJ254" i="1"/>
  <c r="AK254" i="1"/>
  <c r="K276" i="11" s="1"/>
  <c r="AL254" i="1"/>
  <c r="AO254" i="1"/>
  <c r="BE254" i="1" s="1"/>
  <c r="AP254" i="1"/>
  <c r="M276" i="11" s="1"/>
  <c r="AQ254" i="1"/>
  <c r="BC254" i="1" a="1"/>
  <c r="BC254" i="1" s="1"/>
  <c r="BF254" i="1"/>
  <c r="BR254" i="1"/>
  <c r="BS254" i="1"/>
  <c r="BT254" i="1"/>
  <c r="A255" i="1"/>
  <c r="C255" i="1"/>
  <c r="G255" i="1"/>
  <c r="M255" i="1" a="1"/>
  <c r="M255" i="1" s="1"/>
  <c r="K252" i="16" s="1"/>
  <c r="N255" i="1" a="1"/>
  <c r="N255" i="1" s="1"/>
  <c r="L252" i="16" s="1"/>
  <c r="R255" i="1"/>
  <c r="S255" i="1" a="1"/>
  <c r="S255" i="1" s="1"/>
  <c r="D252" i="16" s="1"/>
  <c r="T255" i="1" a="1"/>
  <c r="T255" i="1" s="1"/>
  <c r="E252" i="16" s="1"/>
  <c r="AI255" i="1"/>
  <c r="BB255" i="1" s="1"/>
  <c r="AJ255" i="1"/>
  <c r="AK255" i="1"/>
  <c r="K277" i="11" s="1"/>
  <c r="AL255" i="1"/>
  <c r="AO255" i="1"/>
  <c r="BE255" i="1" s="1"/>
  <c r="AP255" i="1"/>
  <c r="M277" i="11" s="1"/>
  <c r="AQ255" i="1"/>
  <c r="BC255" i="1" a="1"/>
  <c r="BC255" i="1" s="1"/>
  <c r="BF255" i="1"/>
  <c r="BR255" i="1"/>
  <c r="BS255" i="1"/>
  <c r="BT255" i="1"/>
  <c r="A256" i="1"/>
  <c r="C256" i="1"/>
  <c r="G256" i="1"/>
  <c r="M256" i="1" a="1"/>
  <c r="M256" i="1" s="1"/>
  <c r="K253" i="16" s="1"/>
  <c r="N256" i="1" a="1"/>
  <c r="N256" i="1" s="1"/>
  <c r="L253" i="16" s="1"/>
  <c r="R256" i="1"/>
  <c r="S256" i="1" a="1"/>
  <c r="S256" i="1" s="1"/>
  <c r="D253" i="16" s="1"/>
  <c r="T256" i="1" a="1"/>
  <c r="T256" i="1" s="1"/>
  <c r="E253" i="16" s="1"/>
  <c r="AI256" i="1"/>
  <c r="BB256" i="1" s="1"/>
  <c r="AJ256" i="1"/>
  <c r="AK256" i="1"/>
  <c r="K278" i="11" s="1"/>
  <c r="AL256" i="1"/>
  <c r="AO256" i="1"/>
  <c r="BE256" i="1" s="1"/>
  <c r="AP256" i="1"/>
  <c r="M278" i="11" s="1"/>
  <c r="AQ256" i="1"/>
  <c r="BC256" i="1" a="1"/>
  <c r="BC256" i="1" s="1"/>
  <c r="BF256" i="1"/>
  <c r="BR256" i="1"/>
  <c r="BS256" i="1"/>
  <c r="BT256" i="1"/>
  <c r="A257" i="1"/>
  <c r="C257" i="1"/>
  <c r="G257" i="1"/>
  <c r="M257" i="1" a="1"/>
  <c r="M257" i="1" s="1"/>
  <c r="K254" i="16" s="1"/>
  <c r="N257" i="1" a="1"/>
  <c r="N257" i="1" s="1"/>
  <c r="L254" i="16" s="1"/>
  <c r="R257" i="1"/>
  <c r="S257" i="1" a="1"/>
  <c r="S257" i="1" s="1"/>
  <c r="D254" i="16" s="1"/>
  <c r="T257" i="1" a="1"/>
  <c r="T257" i="1" s="1"/>
  <c r="E254" i="16" s="1"/>
  <c r="AI257" i="1"/>
  <c r="BB257" i="1" s="1"/>
  <c r="AJ257" i="1"/>
  <c r="AK257" i="1"/>
  <c r="K279" i="11" s="1"/>
  <c r="AL257" i="1"/>
  <c r="AO257" i="1"/>
  <c r="BE257" i="1" s="1"/>
  <c r="AP257" i="1"/>
  <c r="M279" i="11" s="1"/>
  <c r="AQ257" i="1"/>
  <c r="BC257" i="1" a="1"/>
  <c r="BC257" i="1" s="1"/>
  <c r="BF257" i="1"/>
  <c r="BR257" i="1"/>
  <c r="BS257" i="1"/>
  <c r="BT257" i="1"/>
  <c r="A258" i="1"/>
  <c r="C258" i="1"/>
  <c r="G258" i="1"/>
  <c r="M258" i="1" a="1"/>
  <c r="M258" i="1" s="1"/>
  <c r="K255" i="16" s="1"/>
  <c r="N258" i="1" a="1"/>
  <c r="N258" i="1" s="1"/>
  <c r="L255" i="16" s="1"/>
  <c r="R258" i="1"/>
  <c r="S258" i="1" a="1"/>
  <c r="S258" i="1" s="1"/>
  <c r="D255" i="16" s="1"/>
  <c r="T258" i="1" a="1"/>
  <c r="T258" i="1" s="1"/>
  <c r="E255" i="16" s="1"/>
  <c r="AI258" i="1"/>
  <c r="BB258" i="1" s="1"/>
  <c r="AJ258" i="1"/>
  <c r="AK258" i="1"/>
  <c r="K280" i="11" s="1"/>
  <c r="AL258" i="1"/>
  <c r="AO258" i="1"/>
  <c r="BE258" i="1" s="1"/>
  <c r="AP258" i="1"/>
  <c r="M280" i="11" s="1"/>
  <c r="AQ258" i="1"/>
  <c r="BC258" i="1" a="1"/>
  <c r="BC258" i="1" s="1"/>
  <c r="BF258" i="1"/>
  <c r="BR258" i="1"/>
  <c r="BS258" i="1"/>
  <c r="BT258" i="1"/>
  <c r="A259" i="1"/>
  <c r="C259" i="1"/>
  <c r="G259" i="1"/>
  <c r="M259" i="1" a="1"/>
  <c r="M259" i="1" s="1"/>
  <c r="K256" i="16" s="1"/>
  <c r="N259" i="1" a="1"/>
  <c r="N259" i="1" s="1"/>
  <c r="L256" i="16" s="1"/>
  <c r="R259" i="1"/>
  <c r="S259" i="1" a="1"/>
  <c r="S259" i="1" s="1"/>
  <c r="D256" i="16" s="1"/>
  <c r="T259" i="1" a="1"/>
  <c r="T259" i="1" s="1"/>
  <c r="E256" i="16" s="1"/>
  <c r="AI259" i="1"/>
  <c r="BB259" i="1" s="1"/>
  <c r="AJ259" i="1"/>
  <c r="AK259" i="1"/>
  <c r="K281" i="11" s="1"/>
  <c r="AL259" i="1"/>
  <c r="AO259" i="1"/>
  <c r="BE259" i="1" s="1"/>
  <c r="AP259" i="1"/>
  <c r="M281" i="11" s="1"/>
  <c r="AQ259" i="1"/>
  <c r="BC259" i="1" a="1"/>
  <c r="BC259" i="1" s="1"/>
  <c r="BF259" i="1"/>
  <c r="BR259" i="1"/>
  <c r="BS259" i="1"/>
  <c r="BT259" i="1"/>
  <c r="A260" i="1"/>
  <c r="C260" i="1"/>
  <c r="G260" i="1"/>
  <c r="M260" i="1" a="1"/>
  <c r="M260" i="1" s="1"/>
  <c r="K257" i="16" s="1"/>
  <c r="N260" i="1" a="1"/>
  <c r="N260" i="1" s="1"/>
  <c r="L257" i="16" s="1"/>
  <c r="R260" i="1"/>
  <c r="S260" i="1" a="1"/>
  <c r="S260" i="1" s="1"/>
  <c r="D257" i="16" s="1"/>
  <c r="T260" i="1" a="1"/>
  <c r="T260" i="1" s="1"/>
  <c r="E257" i="16" s="1"/>
  <c r="AI260" i="1"/>
  <c r="BB260" i="1" s="1"/>
  <c r="AJ260" i="1"/>
  <c r="AK260" i="1"/>
  <c r="K282" i="11" s="1"/>
  <c r="AL260" i="1"/>
  <c r="AO260" i="1"/>
  <c r="BE260" i="1" s="1"/>
  <c r="AP260" i="1"/>
  <c r="M282" i="11" s="1"/>
  <c r="AQ260" i="1"/>
  <c r="BC260" i="1" a="1"/>
  <c r="BC260" i="1" s="1"/>
  <c r="BF260" i="1"/>
  <c r="BR260" i="1"/>
  <c r="BS260" i="1"/>
  <c r="BT260" i="1"/>
  <c r="A261" i="1"/>
  <c r="C261" i="1"/>
  <c r="G261" i="1"/>
  <c r="M261" i="1" a="1"/>
  <c r="M261" i="1" s="1"/>
  <c r="K258" i="16" s="1"/>
  <c r="N261" i="1" a="1"/>
  <c r="N261" i="1" s="1"/>
  <c r="L258" i="16" s="1"/>
  <c r="R261" i="1"/>
  <c r="S261" i="1" a="1"/>
  <c r="S261" i="1" s="1"/>
  <c r="D258" i="16" s="1"/>
  <c r="T261" i="1" a="1"/>
  <c r="T261" i="1" s="1"/>
  <c r="E258" i="16" s="1"/>
  <c r="AI261" i="1"/>
  <c r="BB261" i="1" s="1"/>
  <c r="AJ261" i="1"/>
  <c r="AK261" i="1"/>
  <c r="K283" i="11" s="1"/>
  <c r="AL261" i="1"/>
  <c r="AO261" i="1"/>
  <c r="BE261" i="1" s="1"/>
  <c r="AP261" i="1"/>
  <c r="M283" i="11" s="1"/>
  <c r="AQ261" i="1"/>
  <c r="BC261" i="1" a="1"/>
  <c r="BC261" i="1" s="1"/>
  <c r="BF261" i="1"/>
  <c r="BR261" i="1"/>
  <c r="BS261" i="1"/>
  <c r="BT261" i="1"/>
  <c r="A262" i="1"/>
  <c r="C262" i="1"/>
  <c r="G262" i="1"/>
  <c r="M262" i="1" a="1"/>
  <c r="M262" i="1" s="1"/>
  <c r="K259" i="16" s="1"/>
  <c r="N262" i="1" a="1"/>
  <c r="N262" i="1" s="1"/>
  <c r="L259" i="16" s="1"/>
  <c r="R262" i="1"/>
  <c r="S262" i="1" a="1"/>
  <c r="S262" i="1" s="1"/>
  <c r="D259" i="16" s="1"/>
  <c r="T262" i="1" a="1"/>
  <c r="T262" i="1" s="1"/>
  <c r="E259" i="16" s="1"/>
  <c r="AI262" i="1"/>
  <c r="BB262" i="1" s="1"/>
  <c r="AJ262" i="1"/>
  <c r="AK262" i="1"/>
  <c r="K284" i="11" s="1"/>
  <c r="AL262" i="1"/>
  <c r="AO262" i="1"/>
  <c r="BE262" i="1" s="1"/>
  <c r="AP262" i="1"/>
  <c r="M284" i="11" s="1"/>
  <c r="AQ262" i="1"/>
  <c r="BC262" i="1" a="1"/>
  <c r="BC262" i="1" s="1"/>
  <c r="BF262" i="1"/>
  <c r="BR262" i="1"/>
  <c r="BS262" i="1"/>
  <c r="BT262" i="1"/>
  <c r="A263" i="1"/>
  <c r="C263" i="1"/>
  <c r="G263" i="1"/>
  <c r="M263" i="1" a="1"/>
  <c r="M263" i="1" s="1"/>
  <c r="K260" i="16" s="1"/>
  <c r="N263" i="1" a="1"/>
  <c r="N263" i="1" s="1"/>
  <c r="L260" i="16" s="1"/>
  <c r="R263" i="1"/>
  <c r="S263" i="1" a="1"/>
  <c r="S263" i="1" s="1"/>
  <c r="D260" i="16" s="1"/>
  <c r="T263" i="1" a="1"/>
  <c r="T263" i="1" s="1"/>
  <c r="E260" i="16" s="1"/>
  <c r="AI263" i="1"/>
  <c r="BB263" i="1" s="1"/>
  <c r="AJ263" i="1"/>
  <c r="AK263" i="1"/>
  <c r="K285" i="11" s="1"/>
  <c r="AL263" i="1"/>
  <c r="AO263" i="1"/>
  <c r="BE263" i="1" s="1"/>
  <c r="AP263" i="1"/>
  <c r="M285" i="11" s="1"/>
  <c r="AQ263" i="1"/>
  <c r="BC263" i="1" a="1"/>
  <c r="BC263" i="1" s="1"/>
  <c r="BF263" i="1"/>
  <c r="BR263" i="1"/>
  <c r="BS263" i="1"/>
  <c r="BT263" i="1"/>
  <c r="A264" i="1"/>
  <c r="C264" i="1"/>
  <c r="G264" i="1"/>
  <c r="M264" i="1" a="1"/>
  <c r="M264" i="1" s="1"/>
  <c r="K261" i="16" s="1"/>
  <c r="N264" i="1" a="1"/>
  <c r="N264" i="1" s="1"/>
  <c r="L261" i="16" s="1"/>
  <c r="R264" i="1"/>
  <c r="S264" i="1" a="1"/>
  <c r="S264" i="1" s="1"/>
  <c r="D261" i="16" s="1"/>
  <c r="T264" i="1" a="1"/>
  <c r="T264" i="1" s="1"/>
  <c r="E261" i="16" s="1"/>
  <c r="AI264" i="1"/>
  <c r="BB264" i="1" s="1"/>
  <c r="AJ264" i="1"/>
  <c r="AK264" i="1"/>
  <c r="K286" i="11" s="1"/>
  <c r="AL264" i="1"/>
  <c r="AO264" i="1"/>
  <c r="BE264" i="1" s="1"/>
  <c r="AP264" i="1"/>
  <c r="M286" i="11" s="1"/>
  <c r="AQ264" i="1"/>
  <c r="BC264" i="1" a="1"/>
  <c r="BC264" i="1" s="1"/>
  <c r="BF264" i="1"/>
  <c r="BR264" i="1"/>
  <c r="BS264" i="1"/>
  <c r="BT264" i="1"/>
  <c r="A265" i="1"/>
  <c r="C265" i="1"/>
  <c r="G265" i="1"/>
  <c r="M265" i="1" a="1"/>
  <c r="M265" i="1" s="1"/>
  <c r="K262" i="16" s="1"/>
  <c r="N265" i="1" a="1"/>
  <c r="N265" i="1" s="1"/>
  <c r="L262" i="16" s="1"/>
  <c r="R265" i="1"/>
  <c r="S265" i="1" a="1"/>
  <c r="S265" i="1" s="1"/>
  <c r="D262" i="16" s="1"/>
  <c r="T265" i="1" a="1"/>
  <c r="T265" i="1" s="1"/>
  <c r="E262" i="16" s="1"/>
  <c r="AI265" i="1"/>
  <c r="BB265" i="1" s="1"/>
  <c r="AJ265" i="1"/>
  <c r="AK265" i="1"/>
  <c r="K287" i="11" s="1"/>
  <c r="AL265" i="1"/>
  <c r="AO265" i="1"/>
  <c r="BE265" i="1" s="1"/>
  <c r="AP265" i="1"/>
  <c r="M287" i="11" s="1"/>
  <c r="AQ265" i="1"/>
  <c r="BC265" i="1" a="1"/>
  <c r="BC265" i="1" s="1"/>
  <c r="BF265" i="1"/>
  <c r="BR265" i="1"/>
  <c r="BS265" i="1"/>
  <c r="BT265" i="1"/>
  <c r="A266" i="1"/>
  <c r="C266" i="1"/>
  <c r="G266" i="1"/>
  <c r="M266" i="1" a="1"/>
  <c r="M266" i="1" s="1"/>
  <c r="K263" i="16" s="1"/>
  <c r="N266" i="1" a="1"/>
  <c r="N266" i="1" s="1"/>
  <c r="L263" i="16" s="1"/>
  <c r="R266" i="1"/>
  <c r="S266" i="1" a="1"/>
  <c r="S266" i="1" s="1"/>
  <c r="D263" i="16" s="1"/>
  <c r="T266" i="1" a="1"/>
  <c r="T266" i="1" s="1"/>
  <c r="E263" i="16" s="1"/>
  <c r="AI266" i="1"/>
  <c r="BB266" i="1" s="1"/>
  <c r="AJ266" i="1"/>
  <c r="AK266" i="1"/>
  <c r="K288" i="11" s="1"/>
  <c r="AL266" i="1"/>
  <c r="AO266" i="1"/>
  <c r="BE266" i="1" s="1"/>
  <c r="AP266" i="1"/>
  <c r="M288" i="11" s="1"/>
  <c r="AQ266" i="1"/>
  <c r="BC266" i="1" a="1"/>
  <c r="BC266" i="1" s="1"/>
  <c r="BF266" i="1"/>
  <c r="BR266" i="1"/>
  <c r="BS266" i="1"/>
  <c r="BT266" i="1"/>
  <c r="A267" i="1"/>
  <c r="C267" i="1"/>
  <c r="G267" i="1"/>
  <c r="M267" i="1" a="1"/>
  <c r="M267" i="1" s="1"/>
  <c r="K264" i="16" s="1"/>
  <c r="N267" i="1" a="1"/>
  <c r="N267" i="1" s="1"/>
  <c r="L264" i="16" s="1"/>
  <c r="R267" i="1"/>
  <c r="S267" i="1" a="1"/>
  <c r="S267" i="1" s="1"/>
  <c r="D264" i="16" s="1"/>
  <c r="T267" i="1" a="1"/>
  <c r="T267" i="1" s="1"/>
  <c r="E264" i="16" s="1"/>
  <c r="AI267" i="1"/>
  <c r="BB267" i="1" s="1"/>
  <c r="AJ267" i="1"/>
  <c r="AK267" i="1"/>
  <c r="K289" i="11" s="1"/>
  <c r="AL267" i="1"/>
  <c r="AO267" i="1"/>
  <c r="BE267" i="1" s="1"/>
  <c r="AP267" i="1"/>
  <c r="M289" i="11" s="1"/>
  <c r="AQ267" i="1"/>
  <c r="BC267" i="1" a="1"/>
  <c r="BC267" i="1" s="1"/>
  <c r="BF267" i="1"/>
  <c r="BR267" i="1"/>
  <c r="BS267" i="1"/>
  <c r="BT267" i="1"/>
  <c r="A268" i="1"/>
  <c r="C268" i="1"/>
  <c r="G268" i="1"/>
  <c r="M268" i="1" a="1"/>
  <c r="M268" i="1" s="1"/>
  <c r="K265" i="16" s="1"/>
  <c r="N268" i="1" a="1"/>
  <c r="N268" i="1" s="1"/>
  <c r="L265" i="16" s="1"/>
  <c r="R268" i="1"/>
  <c r="S268" i="1" a="1"/>
  <c r="S268" i="1" s="1"/>
  <c r="D265" i="16" s="1"/>
  <c r="T268" i="1" a="1"/>
  <c r="T268" i="1" s="1"/>
  <c r="E265" i="16" s="1"/>
  <c r="AI268" i="1"/>
  <c r="BB268" i="1" s="1"/>
  <c r="AJ268" i="1"/>
  <c r="AK268" i="1"/>
  <c r="K290" i="11" s="1"/>
  <c r="AL268" i="1"/>
  <c r="AO268" i="1"/>
  <c r="BE268" i="1" s="1"/>
  <c r="AP268" i="1"/>
  <c r="M290" i="11" s="1"/>
  <c r="AQ268" i="1"/>
  <c r="BC268" i="1" a="1"/>
  <c r="BC268" i="1" s="1"/>
  <c r="BF268" i="1"/>
  <c r="BR268" i="1"/>
  <c r="BS268" i="1"/>
  <c r="BT268" i="1"/>
  <c r="A269" i="1"/>
  <c r="C269" i="1"/>
  <c r="G269" i="1"/>
  <c r="M269" i="1" a="1"/>
  <c r="M269" i="1" s="1"/>
  <c r="K266" i="16" s="1"/>
  <c r="N269" i="1" a="1"/>
  <c r="N269" i="1" s="1"/>
  <c r="L266" i="16" s="1"/>
  <c r="R269" i="1"/>
  <c r="S269" i="1" a="1"/>
  <c r="S269" i="1" s="1"/>
  <c r="D266" i="16" s="1"/>
  <c r="T269" i="1" a="1"/>
  <c r="T269" i="1" s="1"/>
  <c r="E266" i="16" s="1"/>
  <c r="AI269" i="1"/>
  <c r="BB269" i="1" s="1"/>
  <c r="AJ269" i="1"/>
  <c r="AK269" i="1"/>
  <c r="K291" i="11" s="1"/>
  <c r="AL269" i="1"/>
  <c r="AO269" i="1"/>
  <c r="BE269" i="1" s="1"/>
  <c r="AP269" i="1"/>
  <c r="M291" i="11" s="1"/>
  <c r="AQ269" i="1"/>
  <c r="BC269" i="1" a="1"/>
  <c r="BC269" i="1" s="1"/>
  <c r="BF269" i="1"/>
  <c r="BR269" i="1"/>
  <c r="BS269" i="1"/>
  <c r="BT269" i="1"/>
  <c r="A270" i="1"/>
  <c r="C270" i="1"/>
  <c r="G270" i="1"/>
  <c r="M270" i="1" a="1"/>
  <c r="M270" i="1" s="1"/>
  <c r="K267" i="16" s="1"/>
  <c r="N270" i="1" a="1"/>
  <c r="N270" i="1" s="1"/>
  <c r="L267" i="16" s="1"/>
  <c r="R270" i="1"/>
  <c r="S270" i="1" a="1"/>
  <c r="S270" i="1" s="1"/>
  <c r="D267" i="16" s="1"/>
  <c r="T270" i="1" a="1"/>
  <c r="T270" i="1" s="1"/>
  <c r="E267" i="16" s="1"/>
  <c r="AI270" i="1"/>
  <c r="BB270" i="1" s="1"/>
  <c r="AJ270" i="1"/>
  <c r="AK270" i="1"/>
  <c r="K292" i="11" s="1"/>
  <c r="AL270" i="1"/>
  <c r="AO270" i="1"/>
  <c r="BE270" i="1" s="1"/>
  <c r="AP270" i="1"/>
  <c r="M292" i="11" s="1"/>
  <c r="AQ270" i="1"/>
  <c r="BC270" i="1" a="1"/>
  <c r="BC270" i="1" s="1"/>
  <c r="BF270" i="1"/>
  <c r="BR270" i="1"/>
  <c r="BS270" i="1"/>
  <c r="BT270" i="1"/>
  <c r="A271" i="1"/>
  <c r="C271" i="1"/>
  <c r="G271" i="1"/>
  <c r="M271" i="1" a="1"/>
  <c r="M271" i="1" s="1"/>
  <c r="K268" i="16" s="1"/>
  <c r="N271" i="1" a="1"/>
  <c r="N271" i="1" s="1"/>
  <c r="L268" i="16" s="1"/>
  <c r="R271" i="1"/>
  <c r="S271" i="1" a="1"/>
  <c r="S271" i="1" s="1"/>
  <c r="D268" i="16" s="1"/>
  <c r="T271" i="1" a="1"/>
  <c r="T271" i="1" s="1"/>
  <c r="E268" i="16" s="1"/>
  <c r="AI271" i="1"/>
  <c r="BB271" i="1" s="1"/>
  <c r="AJ271" i="1"/>
  <c r="AK271" i="1"/>
  <c r="K293" i="11" s="1"/>
  <c r="AL271" i="1"/>
  <c r="AO271" i="1"/>
  <c r="BE271" i="1" s="1"/>
  <c r="AP271" i="1"/>
  <c r="M293" i="11" s="1"/>
  <c r="AQ271" i="1"/>
  <c r="BC271" i="1" a="1"/>
  <c r="BC271" i="1" s="1"/>
  <c r="BF271" i="1"/>
  <c r="BR271" i="1"/>
  <c r="BS271" i="1"/>
  <c r="BT271" i="1"/>
  <c r="A272" i="1"/>
  <c r="C272" i="1"/>
  <c r="G272" i="1"/>
  <c r="M272" i="1" a="1"/>
  <c r="M272" i="1" s="1"/>
  <c r="K269" i="16" s="1"/>
  <c r="N272" i="1" a="1"/>
  <c r="N272" i="1" s="1"/>
  <c r="L269" i="16" s="1"/>
  <c r="R272" i="1"/>
  <c r="S272" i="1" a="1"/>
  <c r="S272" i="1" s="1"/>
  <c r="D269" i="16" s="1"/>
  <c r="T272" i="1" a="1"/>
  <c r="T272" i="1" s="1"/>
  <c r="E269" i="16" s="1"/>
  <c r="AI272" i="1"/>
  <c r="BB272" i="1" s="1"/>
  <c r="AJ272" i="1"/>
  <c r="AK272" i="1"/>
  <c r="K294" i="11" s="1"/>
  <c r="AL272" i="1"/>
  <c r="AO272" i="1"/>
  <c r="BE272" i="1" s="1"/>
  <c r="AP272" i="1"/>
  <c r="M294" i="11" s="1"/>
  <c r="AQ272" i="1"/>
  <c r="BC272" i="1" a="1"/>
  <c r="BC272" i="1" s="1"/>
  <c r="BF272" i="1"/>
  <c r="BR272" i="1"/>
  <c r="BS272" i="1"/>
  <c r="BT272" i="1"/>
  <c r="A273" i="1"/>
  <c r="C273" i="1"/>
  <c r="G273" i="1"/>
  <c r="M273" i="1" a="1"/>
  <c r="M273" i="1" s="1"/>
  <c r="K270" i="16" s="1"/>
  <c r="N273" i="1" a="1"/>
  <c r="N273" i="1" s="1"/>
  <c r="L270" i="16" s="1"/>
  <c r="R273" i="1"/>
  <c r="S273" i="1" a="1"/>
  <c r="S273" i="1" s="1"/>
  <c r="D270" i="16" s="1"/>
  <c r="T273" i="1" a="1"/>
  <c r="T273" i="1" s="1"/>
  <c r="E270" i="16" s="1"/>
  <c r="AI273" i="1"/>
  <c r="BB273" i="1" s="1"/>
  <c r="AJ273" i="1"/>
  <c r="AK273" i="1"/>
  <c r="K295" i="11" s="1"/>
  <c r="AL273" i="1"/>
  <c r="AO273" i="1"/>
  <c r="BE273" i="1" s="1"/>
  <c r="AP273" i="1"/>
  <c r="M295" i="11" s="1"/>
  <c r="AQ273" i="1"/>
  <c r="BC273" i="1" a="1"/>
  <c r="BC273" i="1" s="1"/>
  <c r="BF273" i="1"/>
  <c r="BR273" i="1"/>
  <c r="BS273" i="1"/>
  <c r="BT273" i="1"/>
  <c r="A274" i="1"/>
  <c r="C274" i="1"/>
  <c r="G274" i="1"/>
  <c r="M274" i="1" a="1"/>
  <c r="M274" i="1" s="1"/>
  <c r="K271" i="16" s="1"/>
  <c r="N274" i="1" a="1"/>
  <c r="N274" i="1" s="1"/>
  <c r="L271" i="16" s="1"/>
  <c r="R274" i="1"/>
  <c r="S274" i="1" a="1"/>
  <c r="S274" i="1" s="1"/>
  <c r="D271" i="16" s="1"/>
  <c r="T274" i="1" a="1"/>
  <c r="T274" i="1" s="1"/>
  <c r="E271" i="16" s="1"/>
  <c r="AI274" i="1"/>
  <c r="BB274" i="1" s="1"/>
  <c r="AJ274" i="1"/>
  <c r="AK274" i="1"/>
  <c r="K296" i="11" s="1"/>
  <c r="AL274" i="1"/>
  <c r="AO274" i="1"/>
  <c r="BE274" i="1" s="1"/>
  <c r="AP274" i="1"/>
  <c r="M296" i="11" s="1"/>
  <c r="AQ274" i="1"/>
  <c r="BC274" i="1" a="1"/>
  <c r="BC274" i="1" s="1"/>
  <c r="BF274" i="1"/>
  <c r="BR274" i="1"/>
  <c r="BS274" i="1"/>
  <c r="BT274" i="1"/>
  <c r="A275" i="1"/>
  <c r="C275" i="1"/>
  <c r="G275" i="1"/>
  <c r="M275" i="1" a="1"/>
  <c r="M275" i="1" s="1"/>
  <c r="K272" i="16" s="1"/>
  <c r="N275" i="1" a="1"/>
  <c r="N275" i="1" s="1"/>
  <c r="L272" i="16" s="1"/>
  <c r="R275" i="1"/>
  <c r="S275" i="1" a="1"/>
  <c r="S275" i="1" s="1"/>
  <c r="D272" i="16" s="1"/>
  <c r="T275" i="1" a="1"/>
  <c r="T275" i="1" s="1"/>
  <c r="E272" i="16" s="1"/>
  <c r="AI275" i="1"/>
  <c r="BB275" i="1" s="1"/>
  <c r="AJ275" i="1"/>
  <c r="AK275" i="1"/>
  <c r="K297" i="11" s="1"/>
  <c r="AL275" i="1"/>
  <c r="AO275" i="1"/>
  <c r="BE275" i="1" s="1"/>
  <c r="AP275" i="1"/>
  <c r="M297" i="11" s="1"/>
  <c r="AQ275" i="1"/>
  <c r="BC275" i="1" a="1"/>
  <c r="BC275" i="1" s="1"/>
  <c r="BF275" i="1"/>
  <c r="BR275" i="1"/>
  <c r="BS275" i="1"/>
  <c r="BT275" i="1"/>
  <c r="A276" i="1"/>
  <c r="C276" i="1"/>
  <c r="G276" i="1"/>
  <c r="M276" i="1" a="1"/>
  <c r="M276" i="1" s="1"/>
  <c r="K273" i="16" s="1"/>
  <c r="N276" i="1" a="1"/>
  <c r="N276" i="1" s="1"/>
  <c r="L273" i="16" s="1"/>
  <c r="R276" i="1"/>
  <c r="S276" i="1" a="1"/>
  <c r="S276" i="1" s="1"/>
  <c r="D273" i="16" s="1"/>
  <c r="T276" i="1" a="1"/>
  <c r="T276" i="1" s="1"/>
  <c r="E273" i="16" s="1"/>
  <c r="AI276" i="1"/>
  <c r="BB276" i="1" s="1"/>
  <c r="AJ276" i="1"/>
  <c r="AK276" i="1"/>
  <c r="K298" i="11" s="1"/>
  <c r="AL276" i="1"/>
  <c r="AO276" i="1"/>
  <c r="BE276" i="1" s="1"/>
  <c r="AP276" i="1"/>
  <c r="M298" i="11" s="1"/>
  <c r="AQ276" i="1"/>
  <c r="BC276" i="1" a="1"/>
  <c r="BC276" i="1" s="1"/>
  <c r="BF276" i="1"/>
  <c r="BR276" i="1"/>
  <c r="BS276" i="1"/>
  <c r="BT276" i="1"/>
  <c r="A277" i="1"/>
  <c r="C277" i="1"/>
  <c r="G277" i="1"/>
  <c r="M277" i="1" a="1"/>
  <c r="M277" i="1" s="1"/>
  <c r="K274" i="16" s="1"/>
  <c r="N277" i="1" a="1"/>
  <c r="N277" i="1" s="1"/>
  <c r="L274" i="16" s="1"/>
  <c r="R277" i="1"/>
  <c r="S277" i="1" a="1"/>
  <c r="S277" i="1" s="1"/>
  <c r="D274" i="16" s="1"/>
  <c r="T277" i="1" a="1"/>
  <c r="T277" i="1" s="1"/>
  <c r="E274" i="16" s="1"/>
  <c r="AI277" i="1"/>
  <c r="BB277" i="1" s="1"/>
  <c r="AJ277" i="1"/>
  <c r="AK277" i="1"/>
  <c r="K299" i="11" s="1"/>
  <c r="AL277" i="1"/>
  <c r="AO277" i="1"/>
  <c r="BE277" i="1" s="1"/>
  <c r="AP277" i="1"/>
  <c r="M299" i="11" s="1"/>
  <c r="AQ277" i="1"/>
  <c r="BC277" i="1" a="1"/>
  <c r="BC277" i="1" s="1"/>
  <c r="BF277" i="1"/>
  <c r="BR277" i="1"/>
  <c r="BS277" i="1"/>
  <c r="BT277" i="1"/>
  <c r="A278" i="1"/>
  <c r="C278" i="1"/>
  <c r="G278" i="1"/>
  <c r="M278" i="1" a="1"/>
  <c r="M278" i="1" s="1"/>
  <c r="K275" i="16" s="1"/>
  <c r="N278" i="1" a="1"/>
  <c r="N278" i="1" s="1"/>
  <c r="L275" i="16" s="1"/>
  <c r="R278" i="1"/>
  <c r="S278" i="1" a="1"/>
  <c r="S278" i="1" s="1"/>
  <c r="D275" i="16" s="1"/>
  <c r="T278" i="1" a="1"/>
  <c r="T278" i="1" s="1"/>
  <c r="E275" i="16" s="1"/>
  <c r="AI278" i="1"/>
  <c r="BB278" i="1" s="1"/>
  <c r="AJ278" i="1"/>
  <c r="AK278" i="1"/>
  <c r="K300" i="11" s="1"/>
  <c r="AL278" i="1"/>
  <c r="AO278" i="1"/>
  <c r="BE278" i="1" s="1"/>
  <c r="AP278" i="1"/>
  <c r="M300" i="11" s="1"/>
  <c r="AQ278" i="1"/>
  <c r="BC278" i="1" a="1"/>
  <c r="BC278" i="1" s="1"/>
  <c r="BF278" i="1"/>
  <c r="BR278" i="1"/>
  <c r="BS278" i="1"/>
  <c r="BT278" i="1"/>
  <c r="A279" i="1"/>
  <c r="C279" i="1"/>
  <c r="G279" i="1"/>
  <c r="M279" i="1" a="1"/>
  <c r="M279" i="1" s="1"/>
  <c r="K276" i="16" s="1"/>
  <c r="N279" i="1" a="1"/>
  <c r="N279" i="1" s="1"/>
  <c r="L276" i="16" s="1"/>
  <c r="R279" i="1"/>
  <c r="S279" i="1" a="1"/>
  <c r="S279" i="1" s="1"/>
  <c r="D276" i="16" s="1"/>
  <c r="T279" i="1" a="1"/>
  <c r="T279" i="1" s="1"/>
  <c r="E276" i="16" s="1"/>
  <c r="AI279" i="1"/>
  <c r="BB279" i="1" s="1"/>
  <c r="AJ279" i="1"/>
  <c r="AK279" i="1"/>
  <c r="K301" i="11" s="1"/>
  <c r="AL279" i="1"/>
  <c r="AO279" i="1"/>
  <c r="BE279" i="1" s="1"/>
  <c r="AP279" i="1"/>
  <c r="M301" i="11" s="1"/>
  <c r="AQ279" i="1"/>
  <c r="BC279" i="1" a="1"/>
  <c r="BC279" i="1" s="1"/>
  <c r="BF279" i="1"/>
  <c r="BR279" i="1"/>
  <c r="BS279" i="1"/>
  <c r="BT279" i="1"/>
  <c r="A280" i="1"/>
  <c r="C280" i="1"/>
  <c r="G280" i="1"/>
  <c r="M280" i="1" a="1"/>
  <c r="M280" i="1" s="1"/>
  <c r="K277" i="16" s="1"/>
  <c r="N280" i="1" a="1"/>
  <c r="N280" i="1" s="1"/>
  <c r="L277" i="16" s="1"/>
  <c r="R280" i="1"/>
  <c r="S280" i="1" a="1"/>
  <c r="S280" i="1" s="1"/>
  <c r="D277" i="16" s="1"/>
  <c r="T280" i="1" a="1"/>
  <c r="T280" i="1" s="1"/>
  <c r="E277" i="16" s="1"/>
  <c r="AI280" i="1"/>
  <c r="BB280" i="1" s="1"/>
  <c r="AJ280" i="1"/>
  <c r="AK280" i="1"/>
  <c r="K302" i="11" s="1"/>
  <c r="AL280" i="1"/>
  <c r="AO280" i="1"/>
  <c r="BE280" i="1" s="1"/>
  <c r="AP280" i="1"/>
  <c r="M302" i="11" s="1"/>
  <c r="AQ280" i="1"/>
  <c r="BC280" i="1" a="1"/>
  <c r="BC280" i="1" s="1"/>
  <c r="BF280" i="1"/>
  <c r="BR280" i="1"/>
  <c r="BS280" i="1"/>
  <c r="BT280" i="1"/>
  <c r="A281" i="1"/>
  <c r="C281" i="1"/>
  <c r="G281" i="1"/>
  <c r="M281" i="1" a="1"/>
  <c r="M281" i="1" s="1"/>
  <c r="K278" i="16" s="1"/>
  <c r="N281" i="1" a="1"/>
  <c r="N281" i="1" s="1"/>
  <c r="L278" i="16" s="1"/>
  <c r="R281" i="1"/>
  <c r="S281" i="1" a="1"/>
  <c r="S281" i="1" s="1"/>
  <c r="D278" i="16" s="1"/>
  <c r="T281" i="1" a="1"/>
  <c r="T281" i="1" s="1"/>
  <c r="E278" i="16" s="1"/>
  <c r="AI281" i="1"/>
  <c r="BB281" i="1" s="1"/>
  <c r="AJ281" i="1"/>
  <c r="AK281" i="1"/>
  <c r="K303" i="11" s="1"/>
  <c r="AL281" i="1"/>
  <c r="AO281" i="1"/>
  <c r="BE281" i="1" s="1"/>
  <c r="AP281" i="1"/>
  <c r="M303" i="11" s="1"/>
  <c r="AQ281" i="1"/>
  <c r="BC281" i="1" a="1"/>
  <c r="BC281" i="1" s="1"/>
  <c r="BF281" i="1"/>
  <c r="BR281" i="1"/>
  <c r="BS281" i="1"/>
  <c r="BT281" i="1"/>
  <c r="A282" i="1"/>
  <c r="C282" i="1"/>
  <c r="G282" i="1"/>
  <c r="M282" i="1" a="1"/>
  <c r="M282" i="1" s="1"/>
  <c r="K279" i="16" s="1"/>
  <c r="N282" i="1" a="1"/>
  <c r="N282" i="1" s="1"/>
  <c r="L279" i="16" s="1"/>
  <c r="R282" i="1"/>
  <c r="S282" i="1" a="1"/>
  <c r="S282" i="1" s="1"/>
  <c r="D279" i="16" s="1"/>
  <c r="T282" i="1" a="1"/>
  <c r="T282" i="1" s="1"/>
  <c r="E279" i="16" s="1"/>
  <c r="AI282" i="1"/>
  <c r="BB282" i="1" s="1"/>
  <c r="AJ282" i="1"/>
  <c r="AK282" i="1"/>
  <c r="K304" i="11" s="1"/>
  <c r="AL282" i="1"/>
  <c r="AO282" i="1"/>
  <c r="BE282" i="1" s="1"/>
  <c r="AP282" i="1"/>
  <c r="M304" i="11" s="1"/>
  <c r="AQ282" i="1"/>
  <c r="BC282" i="1" a="1"/>
  <c r="BC282" i="1" s="1"/>
  <c r="BF282" i="1"/>
  <c r="BR282" i="1"/>
  <c r="BS282" i="1"/>
  <c r="BT282" i="1"/>
  <c r="A283" i="1"/>
  <c r="C283" i="1"/>
  <c r="G283" i="1"/>
  <c r="M283" i="1" a="1"/>
  <c r="M283" i="1" s="1"/>
  <c r="K280" i="16" s="1"/>
  <c r="N283" i="1" a="1"/>
  <c r="N283" i="1" s="1"/>
  <c r="L280" i="16" s="1"/>
  <c r="R283" i="1"/>
  <c r="S283" i="1" a="1"/>
  <c r="S283" i="1" s="1"/>
  <c r="D280" i="16" s="1"/>
  <c r="T283" i="1" a="1"/>
  <c r="T283" i="1" s="1"/>
  <c r="E280" i="16" s="1"/>
  <c r="AI283" i="1"/>
  <c r="BB283" i="1" s="1"/>
  <c r="AJ283" i="1"/>
  <c r="AK283" i="1"/>
  <c r="K305" i="11" s="1"/>
  <c r="AL283" i="1"/>
  <c r="AO283" i="1"/>
  <c r="BE283" i="1" s="1"/>
  <c r="AP283" i="1"/>
  <c r="M305" i="11" s="1"/>
  <c r="AQ283" i="1"/>
  <c r="BC283" i="1" a="1"/>
  <c r="BC283" i="1" s="1"/>
  <c r="BF283" i="1"/>
  <c r="BR283" i="1"/>
  <c r="BS283" i="1"/>
  <c r="BT283" i="1"/>
  <c r="A284" i="1"/>
  <c r="C284" i="1"/>
  <c r="G284" i="1"/>
  <c r="M284" i="1" a="1"/>
  <c r="M284" i="1" s="1"/>
  <c r="K281" i="16" s="1"/>
  <c r="N284" i="1" a="1"/>
  <c r="N284" i="1" s="1"/>
  <c r="L281" i="16" s="1"/>
  <c r="R284" i="1"/>
  <c r="S284" i="1" a="1"/>
  <c r="S284" i="1" s="1"/>
  <c r="D281" i="16" s="1"/>
  <c r="T284" i="1" a="1"/>
  <c r="T284" i="1" s="1"/>
  <c r="E281" i="16" s="1"/>
  <c r="AI284" i="1"/>
  <c r="BB284" i="1" s="1"/>
  <c r="AJ284" i="1"/>
  <c r="AK284" i="1"/>
  <c r="K306" i="11" s="1"/>
  <c r="AL284" i="1"/>
  <c r="AO284" i="1"/>
  <c r="BE284" i="1" s="1"/>
  <c r="AP284" i="1"/>
  <c r="M306" i="11" s="1"/>
  <c r="AQ284" i="1"/>
  <c r="BC284" i="1" a="1"/>
  <c r="BC284" i="1" s="1"/>
  <c r="BF284" i="1"/>
  <c r="BR284" i="1"/>
  <c r="BS284" i="1"/>
  <c r="BT284" i="1"/>
  <c r="A285" i="1"/>
  <c r="C285" i="1"/>
  <c r="G285" i="1"/>
  <c r="M285" i="1" a="1"/>
  <c r="M285" i="1" s="1"/>
  <c r="K282" i="16" s="1"/>
  <c r="N285" i="1" a="1"/>
  <c r="N285" i="1" s="1"/>
  <c r="L282" i="16" s="1"/>
  <c r="R285" i="1"/>
  <c r="S285" i="1" a="1"/>
  <c r="S285" i="1" s="1"/>
  <c r="D282" i="16" s="1"/>
  <c r="T285" i="1" a="1"/>
  <c r="T285" i="1" s="1"/>
  <c r="E282" i="16" s="1"/>
  <c r="AI285" i="1"/>
  <c r="BB285" i="1" s="1"/>
  <c r="AJ285" i="1"/>
  <c r="AK285" i="1"/>
  <c r="K307" i="11" s="1"/>
  <c r="AL285" i="1"/>
  <c r="AO285" i="1"/>
  <c r="BE285" i="1" s="1"/>
  <c r="AP285" i="1"/>
  <c r="M307" i="11" s="1"/>
  <c r="AQ285" i="1"/>
  <c r="BC285" i="1" a="1"/>
  <c r="BC285" i="1" s="1"/>
  <c r="BF285" i="1"/>
  <c r="BR285" i="1"/>
  <c r="BS285" i="1"/>
  <c r="BT285" i="1"/>
  <c r="A286" i="1"/>
  <c r="C286" i="1"/>
  <c r="G286" i="1"/>
  <c r="M286" i="1" a="1"/>
  <c r="M286" i="1" s="1"/>
  <c r="K283" i="16" s="1"/>
  <c r="N286" i="1" a="1"/>
  <c r="N286" i="1" s="1"/>
  <c r="L283" i="16" s="1"/>
  <c r="R286" i="1"/>
  <c r="S286" i="1" a="1"/>
  <c r="S286" i="1" s="1"/>
  <c r="D283" i="16" s="1"/>
  <c r="T286" i="1" a="1"/>
  <c r="T286" i="1" s="1"/>
  <c r="E283" i="16" s="1"/>
  <c r="AI286" i="1"/>
  <c r="BB286" i="1" s="1"/>
  <c r="AJ286" i="1"/>
  <c r="AK286" i="1"/>
  <c r="K308" i="11" s="1"/>
  <c r="AL286" i="1"/>
  <c r="AO286" i="1"/>
  <c r="BE286" i="1" s="1"/>
  <c r="AP286" i="1"/>
  <c r="M308" i="11" s="1"/>
  <c r="AQ286" i="1"/>
  <c r="BC286" i="1" a="1"/>
  <c r="BC286" i="1" s="1"/>
  <c r="BF286" i="1"/>
  <c r="BR286" i="1"/>
  <c r="BS286" i="1"/>
  <c r="BT286" i="1"/>
  <c r="A287" i="1"/>
  <c r="C287" i="1"/>
  <c r="G287" i="1"/>
  <c r="M287" i="1" a="1"/>
  <c r="M287" i="1" s="1"/>
  <c r="K284" i="16" s="1"/>
  <c r="N287" i="1" a="1"/>
  <c r="N287" i="1" s="1"/>
  <c r="L284" i="16" s="1"/>
  <c r="R287" i="1"/>
  <c r="S287" i="1" a="1"/>
  <c r="S287" i="1" s="1"/>
  <c r="D284" i="16" s="1"/>
  <c r="T287" i="1" a="1"/>
  <c r="T287" i="1" s="1"/>
  <c r="E284" i="16" s="1"/>
  <c r="AI287" i="1"/>
  <c r="BB287" i="1" s="1"/>
  <c r="AJ287" i="1"/>
  <c r="AK287" i="1"/>
  <c r="K309" i="11" s="1"/>
  <c r="AL287" i="1"/>
  <c r="AO287" i="1"/>
  <c r="BE287" i="1" s="1"/>
  <c r="AP287" i="1"/>
  <c r="M309" i="11" s="1"/>
  <c r="AQ287" i="1"/>
  <c r="BC287" i="1" a="1"/>
  <c r="BC287" i="1" s="1"/>
  <c r="BF287" i="1"/>
  <c r="BR287" i="1"/>
  <c r="BS287" i="1"/>
  <c r="BT287" i="1"/>
  <c r="A288" i="1"/>
  <c r="C288" i="1"/>
  <c r="G288" i="1"/>
  <c r="M288" i="1" a="1"/>
  <c r="M288" i="1" s="1"/>
  <c r="K285" i="16" s="1"/>
  <c r="N288" i="1" a="1"/>
  <c r="N288" i="1" s="1"/>
  <c r="L285" i="16" s="1"/>
  <c r="R288" i="1"/>
  <c r="S288" i="1" a="1"/>
  <c r="S288" i="1" s="1"/>
  <c r="D285" i="16" s="1"/>
  <c r="T288" i="1" a="1"/>
  <c r="T288" i="1" s="1"/>
  <c r="E285" i="16" s="1"/>
  <c r="AI288" i="1"/>
  <c r="BB288" i="1" s="1"/>
  <c r="AJ288" i="1"/>
  <c r="AK288" i="1"/>
  <c r="K310" i="11" s="1"/>
  <c r="AL288" i="1"/>
  <c r="AO288" i="1"/>
  <c r="BE288" i="1" s="1"/>
  <c r="AP288" i="1"/>
  <c r="M310" i="11" s="1"/>
  <c r="AQ288" i="1"/>
  <c r="BC288" i="1" a="1"/>
  <c r="BC288" i="1" s="1"/>
  <c r="BF288" i="1"/>
  <c r="BR288" i="1"/>
  <c r="BS288" i="1"/>
  <c r="BT288" i="1"/>
  <c r="A289" i="1"/>
  <c r="C289" i="1"/>
  <c r="G289" i="1"/>
  <c r="M289" i="1" a="1"/>
  <c r="M289" i="1" s="1"/>
  <c r="K286" i="16" s="1"/>
  <c r="N289" i="1" a="1"/>
  <c r="N289" i="1" s="1"/>
  <c r="L286" i="16" s="1"/>
  <c r="R289" i="1"/>
  <c r="S289" i="1" a="1"/>
  <c r="S289" i="1" s="1"/>
  <c r="D286" i="16" s="1"/>
  <c r="T289" i="1" a="1"/>
  <c r="T289" i="1" s="1"/>
  <c r="E286" i="16" s="1"/>
  <c r="AI289" i="1"/>
  <c r="BB289" i="1" s="1"/>
  <c r="AJ289" i="1"/>
  <c r="AK289" i="1"/>
  <c r="K311" i="11" s="1"/>
  <c r="AL289" i="1"/>
  <c r="AO289" i="1"/>
  <c r="BE289" i="1" s="1"/>
  <c r="AP289" i="1"/>
  <c r="M311" i="11" s="1"/>
  <c r="AQ289" i="1"/>
  <c r="BC289" i="1" a="1"/>
  <c r="BC289" i="1" s="1"/>
  <c r="BF289" i="1"/>
  <c r="BR289" i="1"/>
  <c r="BS289" i="1"/>
  <c r="BT289" i="1"/>
  <c r="A290" i="1"/>
  <c r="C290" i="1"/>
  <c r="G290" i="1"/>
  <c r="M290" i="1" a="1"/>
  <c r="M290" i="1" s="1"/>
  <c r="K287" i="16" s="1"/>
  <c r="N290" i="1" a="1"/>
  <c r="N290" i="1" s="1"/>
  <c r="L287" i="16" s="1"/>
  <c r="R290" i="1"/>
  <c r="S290" i="1" a="1"/>
  <c r="S290" i="1" s="1"/>
  <c r="D287" i="16" s="1"/>
  <c r="T290" i="1" a="1"/>
  <c r="T290" i="1" s="1"/>
  <c r="E287" i="16" s="1"/>
  <c r="AI290" i="1"/>
  <c r="BB290" i="1" s="1"/>
  <c r="AJ290" i="1"/>
  <c r="AK290" i="1"/>
  <c r="K312" i="11" s="1"/>
  <c r="AL290" i="1"/>
  <c r="AO290" i="1"/>
  <c r="BE290" i="1" s="1"/>
  <c r="AP290" i="1"/>
  <c r="M312" i="11" s="1"/>
  <c r="AQ290" i="1"/>
  <c r="BC290" i="1" a="1"/>
  <c r="BC290" i="1" s="1"/>
  <c r="BF290" i="1"/>
  <c r="BR290" i="1"/>
  <c r="BS290" i="1"/>
  <c r="BT290" i="1"/>
  <c r="A291" i="1"/>
  <c r="C291" i="1"/>
  <c r="G291" i="1"/>
  <c r="M291" i="1" a="1"/>
  <c r="M291" i="1" s="1"/>
  <c r="K288" i="16" s="1"/>
  <c r="N291" i="1" a="1"/>
  <c r="N291" i="1" s="1"/>
  <c r="L288" i="16" s="1"/>
  <c r="R291" i="1"/>
  <c r="S291" i="1" a="1"/>
  <c r="S291" i="1" s="1"/>
  <c r="D288" i="16" s="1"/>
  <c r="T291" i="1" a="1"/>
  <c r="T291" i="1" s="1"/>
  <c r="E288" i="16" s="1"/>
  <c r="AI291" i="1"/>
  <c r="BB291" i="1" s="1"/>
  <c r="AJ291" i="1"/>
  <c r="AK291" i="1"/>
  <c r="K313" i="11" s="1"/>
  <c r="AL291" i="1"/>
  <c r="AO291" i="1"/>
  <c r="BE291" i="1" s="1"/>
  <c r="AP291" i="1"/>
  <c r="M313" i="11" s="1"/>
  <c r="AQ291" i="1"/>
  <c r="BC291" i="1" a="1"/>
  <c r="BC291" i="1" s="1"/>
  <c r="BF291" i="1"/>
  <c r="BR291" i="1"/>
  <c r="BS291" i="1"/>
  <c r="BT291" i="1"/>
  <c r="A292" i="1"/>
  <c r="C292" i="1"/>
  <c r="G292" i="1"/>
  <c r="M292" i="1" a="1"/>
  <c r="M292" i="1" s="1"/>
  <c r="K289" i="16" s="1"/>
  <c r="N292" i="1" a="1"/>
  <c r="N292" i="1" s="1"/>
  <c r="L289" i="16" s="1"/>
  <c r="R292" i="1"/>
  <c r="S292" i="1" a="1"/>
  <c r="S292" i="1" s="1"/>
  <c r="D289" i="16" s="1"/>
  <c r="T292" i="1" a="1"/>
  <c r="T292" i="1" s="1"/>
  <c r="E289" i="16" s="1"/>
  <c r="AI292" i="1"/>
  <c r="BB292" i="1" s="1"/>
  <c r="AJ292" i="1"/>
  <c r="AK292" i="1"/>
  <c r="K314" i="11" s="1"/>
  <c r="AL292" i="1"/>
  <c r="AO292" i="1"/>
  <c r="BE292" i="1" s="1"/>
  <c r="AP292" i="1"/>
  <c r="M314" i="11" s="1"/>
  <c r="AQ292" i="1"/>
  <c r="BC292" i="1" a="1"/>
  <c r="BC292" i="1" s="1"/>
  <c r="BF292" i="1"/>
  <c r="BR292" i="1"/>
  <c r="BS292" i="1"/>
  <c r="BT292" i="1"/>
  <c r="A293" i="1"/>
  <c r="C293" i="1"/>
  <c r="G293" i="1"/>
  <c r="M293" i="1" a="1"/>
  <c r="M293" i="1" s="1"/>
  <c r="K290" i="16" s="1"/>
  <c r="N293" i="1" a="1"/>
  <c r="N293" i="1" s="1"/>
  <c r="L290" i="16" s="1"/>
  <c r="R293" i="1"/>
  <c r="S293" i="1" a="1"/>
  <c r="S293" i="1" s="1"/>
  <c r="D290" i="16" s="1"/>
  <c r="T293" i="1" a="1"/>
  <c r="T293" i="1" s="1"/>
  <c r="E290" i="16" s="1"/>
  <c r="AI293" i="1"/>
  <c r="BB293" i="1" s="1"/>
  <c r="AJ293" i="1"/>
  <c r="AK293" i="1"/>
  <c r="K315" i="11" s="1"/>
  <c r="AL293" i="1"/>
  <c r="AO293" i="1"/>
  <c r="BE293" i="1" s="1"/>
  <c r="AP293" i="1"/>
  <c r="M315" i="11" s="1"/>
  <c r="AQ293" i="1"/>
  <c r="BC293" i="1" a="1"/>
  <c r="BC293" i="1" s="1"/>
  <c r="BF293" i="1"/>
  <c r="BR293" i="1"/>
  <c r="BS293" i="1"/>
  <c r="BT293" i="1"/>
  <c r="A294" i="1"/>
  <c r="C294" i="1"/>
  <c r="G294" i="1"/>
  <c r="M294" i="1" a="1"/>
  <c r="M294" i="1" s="1"/>
  <c r="K291" i="16" s="1"/>
  <c r="N294" i="1" a="1"/>
  <c r="N294" i="1" s="1"/>
  <c r="L291" i="16" s="1"/>
  <c r="R294" i="1"/>
  <c r="S294" i="1" a="1"/>
  <c r="S294" i="1" s="1"/>
  <c r="D291" i="16" s="1"/>
  <c r="T294" i="1" a="1"/>
  <c r="T294" i="1" s="1"/>
  <c r="E291" i="16" s="1"/>
  <c r="AI294" i="1"/>
  <c r="BB294" i="1" s="1"/>
  <c r="AJ294" i="1"/>
  <c r="AK294" i="1"/>
  <c r="K316" i="11" s="1"/>
  <c r="AL294" i="1"/>
  <c r="AO294" i="1"/>
  <c r="BE294" i="1" s="1"/>
  <c r="AP294" i="1"/>
  <c r="M316" i="11" s="1"/>
  <c r="AQ294" i="1"/>
  <c r="BC294" i="1" a="1"/>
  <c r="BC294" i="1" s="1"/>
  <c r="BF294" i="1"/>
  <c r="BR294" i="1"/>
  <c r="BS294" i="1"/>
  <c r="BT294" i="1"/>
  <c r="A295" i="1"/>
  <c r="C295" i="1"/>
  <c r="G295" i="1"/>
  <c r="M295" i="1" a="1"/>
  <c r="M295" i="1" s="1"/>
  <c r="K292" i="16" s="1"/>
  <c r="N295" i="1" a="1"/>
  <c r="N295" i="1" s="1"/>
  <c r="L292" i="16" s="1"/>
  <c r="R295" i="1"/>
  <c r="S295" i="1" a="1"/>
  <c r="S295" i="1" s="1"/>
  <c r="D292" i="16" s="1"/>
  <c r="T295" i="1" a="1"/>
  <c r="T295" i="1" s="1"/>
  <c r="E292" i="16" s="1"/>
  <c r="AI295" i="1"/>
  <c r="BB295" i="1" s="1"/>
  <c r="AJ295" i="1"/>
  <c r="AK295" i="1"/>
  <c r="K317" i="11" s="1"/>
  <c r="AL295" i="1"/>
  <c r="AO295" i="1"/>
  <c r="BE295" i="1" s="1"/>
  <c r="AP295" i="1"/>
  <c r="M317" i="11" s="1"/>
  <c r="AQ295" i="1"/>
  <c r="BC295" i="1" a="1"/>
  <c r="BC295" i="1" s="1"/>
  <c r="BF295" i="1"/>
  <c r="BR295" i="1"/>
  <c r="BS295" i="1"/>
  <c r="BT295" i="1"/>
  <c r="A296" i="1"/>
  <c r="C296" i="1"/>
  <c r="G296" i="1"/>
  <c r="M296" i="1" a="1"/>
  <c r="M296" i="1" s="1"/>
  <c r="K293" i="16" s="1"/>
  <c r="N296" i="1" a="1"/>
  <c r="N296" i="1" s="1"/>
  <c r="L293" i="16" s="1"/>
  <c r="R296" i="1"/>
  <c r="S296" i="1" a="1"/>
  <c r="S296" i="1" s="1"/>
  <c r="D293" i="16" s="1"/>
  <c r="T296" i="1" a="1"/>
  <c r="T296" i="1" s="1"/>
  <c r="E293" i="16" s="1"/>
  <c r="AI296" i="1"/>
  <c r="BB296" i="1" s="1"/>
  <c r="AJ296" i="1"/>
  <c r="AK296" i="1"/>
  <c r="K318" i="11" s="1"/>
  <c r="AL296" i="1"/>
  <c r="AO296" i="1"/>
  <c r="BE296" i="1" s="1"/>
  <c r="AP296" i="1"/>
  <c r="M318" i="11" s="1"/>
  <c r="AQ296" i="1"/>
  <c r="BC296" i="1" a="1"/>
  <c r="BC296" i="1" s="1"/>
  <c r="BF296" i="1"/>
  <c r="BR296" i="1"/>
  <c r="BS296" i="1"/>
  <c r="BT296" i="1"/>
  <c r="A297" i="1"/>
  <c r="C297" i="1"/>
  <c r="G297" i="1"/>
  <c r="M297" i="1" a="1"/>
  <c r="M297" i="1" s="1"/>
  <c r="K294" i="16" s="1"/>
  <c r="N297" i="1" a="1"/>
  <c r="N297" i="1" s="1"/>
  <c r="L294" i="16" s="1"/>
  <c r="R297" i="1"/>
  <c r="S297" i="1" a="1"/>
  <c r="S297" i="1" s="1"/>
  <c r="D294" i="16" s="1"/>
  <c r="T297" i="1" a="1"/>
  <c r="T297" i="1" s="1"/>
  <c r="E294" i="16" s="1"/>
  <c r="AI297" i="1"/>
  <c r="BB297" i="1" s="1"/>
  <c r="AJ297" i="1"/>
  <c r="AK297" i="1"/>
  <c r="K319" i="11" s="1"/>
  <c r="AL297" i="1"/>
  <c r="AO297" i="1"/>
  <c r="BE297" i="1" s="1"/>
  <c r="AP297" i="1"/>
  <c r="M319" i="11" s="1"/>
  <c r="AQ297" i="1"/>
  <c r="BC297" i="1" a="1"/>
  <c r="BC297" i="1" s="1"/>
  <c r="BF297" i="1"/>
  <c r="BR297" i="1"/>
  <c r="BS297" i="1"/>
  <c r="BT297" i="1"/>
  <c r="A298" i="1"/>
  <c r="C298" i="1"/>
  <c r="G298" i="1"/>
  <c r="M298" i="1" a="1"/>
  <c r="M298" i="1" s="1"/>
  <c r="K295" i="16" s="1"/>
  <c r="N298" i="1" a="1"/>
  <c r="N298" i="1" s="1"/>
  <c r="L295" i="16" s="1"/>
  <c r="R298" i="1"/>
  <c r="S298" i="1" a="1"/>
  <c r="S298" i="1" s="1"/>
  <c r="D295" i="16" s="1"/>
  <c r="T298" i="1" a="1"/>
  <c r="T298" i="1" s="1"/>
  <c r="E295" i="16" s="1"/>
  <c r="AI298" i="1"/>
  <c r="BB298" i="1" s="1"/>
  <c r="AJ298" i="1"/>
  <c r="AK298" i="1"/>
  <c r="K320" i="11" s="1"/>
  <c r="AL298" i="1"/>
  <c r="AO298" i="1"/>
  <c r="BE298" i="1" s="1"/>
  <c r="AP298" i="1"/>
  <c r="M320" i="11" s="1"/>
  <c r="AQ298" i="1"/>
  <c r="BC298" i="1" a="1"/>
  <c r="BC298" i="1" s="1"/>
  <c r="BF298" i="1"/>
  <c r="BR298" i="1"/>
  <c r="BS298" i="1"/>
  <c r="BT298" i="1"/>
  <c r="A299" i="1"/>
  <c r="C299" i="1"/>
  <c r="G299" i="1"/>
  <c r="M299" i="1" a="1"/>
  <c r="M299" i="1" s="1"/>
  <c r="K296" i="16" s="1"/>
  <c r="N299" i="1" a="1"/>
  <c r="N299" i="1" s="1"/>
  <c r="L296" i="16" s="1"/>
  <c r="R299" i="1"/>
  <c r="S299" i="1" a="1"/>
  <c r="S299" i="1" s="1"/>
  <c r="D296" i="16" s="1"/>
  <c r="T299" i="1" a="1"/>
  <c r="T299" i="1" s="1"/>
  <c r="E296" i="16" s="1"/>
  <c r="AI299" i="1"/>
  <c r="BB299" i="1" s="1"/>
  <c r="AJ299" i="1"/>
  <c r="AK299" i="1"/>
  <c r="K321" i="11" s="1"/>
  <c r="AL299" i="1"/>
  <c r="AO299" i="1"/>
  <c r="BE299" i="1" s="1"/>
  <c r="AP299" i="1"/>
  <c r="M321" i="11" s="1"/>
  <c r="AQ299" i="1"/>
  <c r="BC299" i="1" a="1"/>
  <c r="BC299" i="1" s="1"/>
  <c r="BF299" i="1"/>
  <c r="BR299" i="1"/>
  <c r="BS299" i="1"/>
  <c r="BT299" i="1"/>
  <c r="A300" i="1"/>
  <c r="C300" i="1"/>
  <c r="G300" i="1"/>
  <c r="M300" i="1" a="1"/>
  <c r="M300" i="1" s="1"/>
  <c r="K297" i="16" s="1"/>
  <c r="N300" i="1" a="1"/>
  <c r="N300" i="1" s="1"/>
  <c r="L297" i="16" s="1"/>
  <c r="R300" i="1"/>
  <c r="S300" i="1" a="1"/>
  <c r="S300" i="1" s="1"/>
  <c r="D297" i="16" s="1"/>
  <c r="T300" i="1" a="1"/>
  <c r="T300" i="1" s="1"/>
  <c r="E297" i="16" s="1"/>
  <c r="AI300" i="1"/>
  <c r="BB300" i="1" s="1"/>
  <c r="AJ300" i="1"/>
  <c r="AK300" i="1"/>
  <c r="K322" i="11" s="1"/>
  <c r="AL300" i="1"/>
  <c r="AO300" i="1"/>
  <c r="BE300" i="1" s="1"/>
  <c r="AP300" i="1"/>
  <c r="M322" i="11" s="1"/>
  <c r="AQ300" i="1"/>
  <c r="BC300" i="1" a="1"/>
  <c r="BC300" i="1" s="1"/>
  <c r="BF300" i="1"/>
  <c r="BR300" i="1"/>
  <c r="BS300" i="1"/>
  <c r="BT300" i="1"/>
  <c r="A301" i="1"/>
  <c r="C301" i="1"/>
  <c r="G301" i="1"/>
  <c r="M301" i="1" a="1"/>
  <c r="M301" i="1" s="1"/>
  <c r="K298" i="16" s="1"/>
  <c r="N301" i="1" a="1"/>
  <c r="N301" i="1" s="1"/>
  <c r="L298" i="16" s="1"/>
  <c r="R301" i="1"/>
  <c r="S301" i="1" a="1"/>
  <c r="S301" i="1" s="1"/>
  <c r="D298" i="16" s="1"/>
  <c r="T301" i="1" a="1"/>
  <c r="T301" i="1" s="1"/>
  <c r="E298" i="16" s="1"/>
  <c r="AI301" i="1"/>
  <c r="BB301" i="1" s="1"/>
  <c r="AJ301" i="1"/>
  <c r="AK301" i="1"/>
  <c r="K323" i="11" s="1"/>
  <c r="AL301" i="1"/>
  <c r="AO301" i="1"/>
  <c r="BE301" i="1" s="1"/>
  <c r="AP301" i="1"/>
  <c r="M323" i="11" s="1"/>
  <c r="AQ301" i="1"/>
  <c r="BC301" i="1" a="1"/>
  <c r="BC301" i="1" s="1"/>
  <c r="BF301" i="1"/>
  <c r="BR301" i="1"/>
  <c r="BS301" i="1"/>
  <c r="BT301" i="1"/>
  <c r="A302" i="1"/>
  <c r="C302" i="1"/>
  <c r="G302" i="1"/>
  <c r="M302" i="1" a="1"/>
  <c r="M302" i="1" s="1"/>
  <c r="K299" i="16" s="1"/>
  <c r="N302" i="1" a="1"/>
  <c r="N302" i="1" s="1"/>
  <c r="L299" i="16" s="1"/>
  <c r="R302" i="1"/>
  <c r="S302" i="1" a="1"/>
  <c r="S302" i="1" s="1"/>
  <c r="D299" i="16" s="1"/>
  <c r="T302" i="1" a="1"/>
  <c r="T302" i="1" s="1"/>
  <c r="E299" i="16" s="1"/>
  <c r="AI302" i="1"/>
  <c r="BB302" i="1" s="1"/>
  <c r="AJ302" i="1"/>
  <c r="AK302" i="1"/>
  <c r="K324" i="11" s="1"/>
  <c r="AL302" i="1"/>
  <c r="AO302" i="1"/>
  <c r="BE302" i="1" s="1"/>
  <c r="AP302" i="1"/>
  <c r="M324" i="11" s="1"/>
  <c r="AQ302" i="1"/>
  <c r="BC302" i="1" a="1"/>
  <c r="BC302" i="1" s="1"/>
  <c r="BF302" i="1"/>
  <c r="BR302" i="1"/>
  <c r="BS302" i="1"/>
  <c r="BT302" i="1"/>
  <c r="A303" i="1"/>
  <c r="C303" i="1"/>
  <c r="G303" i="1"/>
  <c r="M303" i="1" a="1"/>
  <c r="M303" i="1" s="1"/>
  <c r="K300" i="16" s="1"/>
  <c r="N303" i="1" a="1"/>
  <c r="N303" i="1" s="1"/>
  <c r="L300" i="16" s="1"/>
  <c r="R303" i="1"/>
  <c r="S303" i="1" a="1"/>
  <c r="S303" i="1" s="1"/>
  <c r="D300" i="16" s="1"/>
  <c r="T303" i="1" a="1"/>
  <c r="T303" i="1" s="1"/>
  <c r="E300" i="16" s="1"/>
  <c r="AI303" i="1"/>
  <c r="BB303" i="1" s="1"/>
  <c r="AJ303" i="1"/>
  <c r="AK303" i="1"/>
  <c r="K325" i="11" s="1"/>
  <c r="AL303" i="1"/>
  <c r="AO303" i="1"/>
  <c r="BE303" i="1" s="1"/>
  <c r="AP303" i="1"/>
  <c r="M325" i="11" s="1"/>
  <c r="AQ303" i="1"/>
  <c r="BC303" i="1" a="1"/>
  <c r="BC303" i="1" s="1"/>
  <c r="BF303" i="1"/>
  <c r="BR303" i="1"/>
  <c r="BS303" i="1"/>
  <c r="BT303" i="1"/>
  <c r="A304" i="1"/>
  <c r="C304" i="1"/>
  <c r="G304" i="1"/>
  <c r="M304" i="1" a="1"/>
  <c r="M304" i="1" s="1"/>
  <c r="K301" i="16" s="1"/>
  <c r="N304" i="1" a="1"/>
  <c r="N304" i="1" s="1"/>
  <c r="L301" i="16" s="1"/>
  <c r="R304" i="1"/>
  <c r="S304" i="1" a="1"/>
  <c r="S304" i="1" s="1"/>
  <c r="D301" i="16" s="1"/>
  <c r="T304" i="1" a="1"/>
  <c r="T304" i="1" s="1"/>
  <c r="E301" i="16" s="1"/>
  <c r="AI304" i="1"/>
  <c r="BB304" i="1" s="1"/>
  <c r="AJ304" i="1"/>
  <c r="AK304" i="1"/>
  <c r="K326" i="11" s="1"/>
  <c r="AL304" i="1"/>
  <c r="AO304" i="1"/>
  <c r="BE304" i="1" s="1"/>
  <c r="AP304" i="1"/>
  <c r="M326" i="11" s="1"/>
  <c r="AQ304" i="1"/>
  <c r="BC304" i="1" a="1"/>
  <c r="BC304" i="1" s="1"/>
  <c r="BF304" i="1"/>
  <c r="BR304" i="1"/>
  <c r="BS304" i="1"/>
  <c r="BT304" i="1"/>
  <c r="A305" i="1"/>
  <c r="C305" i="1"/>
  <c r="G305" i="1"/>
  <c r="M305" i="1" a="1"/>
  <c r="M305" i="1" s="1"/>
  <c r="K302" i="16" s="1"/>
  <c r="N305" i="1" a="1"/>
  <c r="N305" i="1" s="1"/>
  <c r="L302" i="16" s="1"/>
  <c r="R305" i="1"/>
  <c r="S305" i="1" a="1"/>
  <c r="S305" i="1" s="1"/>
  <c r="D302" i="16" s="1"/>
  <c r="T305" i="1" a="1"/>
  <c r="T305" i="1" s="1"/>
  <c r="E302" i="16" s="1"/>
  <c r="AI305" i="1"/>
  <c r="BB305" i="1" s="1"/>
  <c r="AJ305" i="1"/>
  <c r="AK305" i="1"/>
  <c r="K327" i="11" s="1"/>
  <c r="AL305" i="1"/>
  <c r="AO305" i="1"/>
  <c r="BE305" i="1" s="1"/>
  <c r="AP305" i="1"/>
  <c r="M327" i="11" s="1"/>
  <c r="AQ305" i="1"/>
  <c r="BC305" i="1" a="1"/>
  <c r="BC305" i="1" s="1"/>
  <c r="BF305" i="1"/>
  <c r="BR305" i="1"/>
  <c r="BS305" i="1"/>
  <c r="BT305" i="1"/>
  <c r="A306" i="1"/>
  <c r="C306" i="1"/>
  <c r="G306" i="1"/>
  <c r="M306" i="1" a="1"/>
  <c r="M306" i="1" s="1"/>
  <c r="K303" i="16" s="1"/>
  <c r="N306" i="1" a="1"/>
  <c r="N306" i="1" s="1"/>
  <c r="L303" i="16" s="1"/>
  <c r="R306" i="1"/>
  <c r="S306" i="1" a="1"/>
  <c r="S306" i="1" s="1"/>
  <c r="D303" i="16" s="1"/>
  <c r="T306" i="1" a="1"/>
  <c r="T306" i="1" s="1"/>
  <c r="E303" i="16" s="1"/>
  <c r="AI306" i="1"/>
  <c r="BB306" i="1" s="1"/>
  <c r="AJ306" i="1"/>
  <c r="AK306" i="1"/>
  <c r="K328" i="11" s="1"/>
  <c r="AL306" i="1"/>
  <c r="AO306" i="1"/>
  <c r="BE306" i="1" s="1"/>
  <c r="AP306" i="1"/>
  <c r="M328" i="11" s="1"/>
  <c r="AQ306" i="1"/>
  <c r="BC306" i="1" a="1"/>
  <c r="BC306" i="1" s="1"/>
  <c r="BF306" i="1"/>
  <c r="BR306" i="1"/>
  <c r="BS306" i="1"/>
  <c r="BT306" i="1"/>
  <c r="A307" i="1"/>
  <c r="C307" i="1"/>
  <c r="G307" i="1"/>
  <c r="M307" i="1" a="1"/>
  <c r="M307" i="1" s="1"/>
  <c r="K304" i="16" s="1"/>
  <c r="N307" i="1" a="1"/>
  <c r="N307" i="1" s="1"/>
  <c r="L304" i="16" s="1"/>
  <c r="R307" i="1"/>
  <c r="S307" i="1" a="1"/>
  <c r="S307" i="1" s="1"/>
  <c r="D304" i="16" s="1"/>
  <c r="T307" i="1" a="1"/>
  <c r="T307" i="1" s="1"/>
  <c r="E304" i="16" s="1"/>
  <c r="AI307" i="1"/>
  <c r="BB307" i="1" s="1"/>
  <c r="AJ307" i="1"/>
  <c r="AK307" i="1"/>
  <c r="K329" i="11" s="1"/>
  <c r="AL307" i="1"/>
  <c r="AO307" i="1"/>
  <c r="BE307" i="1" s="1"/>
  <c r="AP307" i="1"/>
  <c r="M329" i="11" s="1"/>
  <c r="AQ307" i="1"/>
  <c r="BC307" i="1" a="1"/>
  <c r="BC307" i="1" s="1"/>
  <c r="BF307" i="1"/>
  <c r="BR307" i="1"/>
  <c r="BS307" i="1"/>
  <c r="BT307" i="1"/>
  <c r="A308" i="1"/>
  <c r="C308" i="1"/>
  <c r="G308" i="1"/>
  <c r="M308" i="1" a="1"/>
  <c r="M308" i="1" s="1"/>
  <c r="K305" i="16" s="1"/>
  <c r="N308" i="1" a="1"/>
  <c r="N308" i="1" s="1"/>
  <c r="L305" i="16" s="1"/>
  <c r="R308" i="1"/>
  <c r="S308" i="1" a="1"/>
  <c r="S308" i="1" s="1"/>
  <c r="D305" i="16" s="1"/>
  <c r="T308" i="1" a="1"/>
  <c r="T308" i="1" s="1"/>
  <c r="E305" i="16" s="1"/>
  <c r="AI308" i="1"/>
  <c r="BB308" i="1" s="1"/>
  <c r="AJ308" i="1"/>
  <c r="AK308" i="1"/>
  <c r="K330" i="11" s="1"/>
  <c r="AL308" i="1"/>
  <c r="AO308" i="1"/>
  <c r="BE308" i="1" s="1"/>
  <c r="AP308" i="1"/>
  <c r="M330" i="11" s="1"/>
  <c r="AQ308" i="1"/>
  <c r="BC308" i="1" a="1"/>
  <c r="BC308" i="1" s="1"/>
  <c r="BF308" i="1"/>
  <c r="BR308" i="1"/>
  <c r="BS308" i="1"/>
  <c r="BT308" i="1"/>
  <c r="A309" i="1"/>
  <c r="C309" i="1"/>
  <c r="G309" i="1"/>
  <c r="M309" i="1" a="1"/>
  <c r="M309" i="1" s="1"/>
  <c r="K306" i="16" s="1"/>
  <c r="N309" i="1" a="1"/>
  <c r="N309" i="1" s="1"/>
  <c r="L306" i="16" s="1"/>
  <c r="R309" i="1"/>
  <c r="S309" i="1" a="1"/>
  <c r="S309" i="1" s="1"/>
  <c r="D306" i="16" s="1"/>
  <c r="T309" i="1" a="1"/>
  <c r="T309" i="1" s="1"/>
  <c r="E306" i="16" s="1"/>
  <c r="AI309" i="1"/>
  <c r="BB309" i="1" s="1"/>
  <c r="AJ309" i="1"/>
  <c r="AK309" i="1"/>
  <c r="K331" i="11" s="1"/>
  <c r="AL309" i="1"/>
  <c r="AO309" i="1"/>
  <c r="BE309" i="1" s="1"/>
  <c r="AP309" i="1"/>
  <c r="M331" i="11" s="1"/>
  <c r="AQ309" i="1"/>
  <c r="BC309" i="1" a="1"/>
  <c r="BC309" i="1" s="1"/>
  <c r="BF309" i="1"/>
  <c r="BR309" i="1"/>
  <c r="BS309" i="1"/>
  <c r="BT309" i="1"/>
  <c r="A310" i="1"/>
  <c r="C310" i="1"/>
  <c r="G310" i="1"/>
  <c r="M310" i="1" a="1"/>
  <c r="M310" i="1" s="1"/>
  <c r="K307" i="16" s="1"/>
  <c r="N310" i="1" a="1"/>
  <c r="N310" i="1" s="1"/>
  <c r="L307" i="16" s="1"/>
  <c r="R310" i="1"/>
  <c r="S310" i="1" a="1"/>
  <c r="S310" i="1" s="1"/>
  <c r="D307" i="16" s="1"/>
  <c r="T310" i="1" a="1"/>
  <c r="T310" i="1" s="1"/>
  <c r="E307" i="16" s="1"/>
  <c r="AI310" i="1"/>
  <c r="BB310" i="1" s="1"/>
  <c r="AJ310" i="1"/>
  <c r="AK310" i="1"/>
  <c r="K332" i="11" s="1"/>
  <c r="AL310" i="1"/>
  <c r="AO310" i="1"/>
  <c r="BE310" i="1" s="1"/>
  <c r="AP310" i="1"/>
  <c r="M332" i="11" s="1"/>
  <c r="AQ310" i="1"/>
  <c r="BC310" i="1" a="1"/>
  <c r="BC310" i="1" s="1"/>
  <c r="BF310" i="1"/>
  <c r="BR310" i="1"/>
  <c r="BS310" i="1"/>
  <c r="BT310" i="1"/>
  <c r="A311" i="1"/>
  <c r="C311" i="1"/>
  <c r="G311" i="1"/>
  <c r="M311" i="1" a="1"/>
  <c r="M311" i="1" s="1"/>
  <c r="K308" i="16" s="1"/>
  <c r="N311" i="1" a="1"/>
  <c r="N311" i="1" s="1"/>
  <c r="L308" i="16" s="1"/>
  <c r="R311" i="1"/>
  <c r="S311" i="1" a="1"/>
  <c r="S311" i="1" s="1"/>
  <c r="D308" i="16" s="1"/>
  <c r="T311" i="1" a="1"/>
  <c r="T311" i="1" s="1"/>
  <c r="E308" i="16" s="1"/>
  <c r="AI311" i="1"/>
  <c r="BB311" i="1" s="1"/>
  <c r="AJ311" i="1"/>
  <c r="AK311" i="1"/>
  <c r="K333" i="11" s="1"/>
  <c r="AL311" i="1"/>
  <c r="AO311" i="1"/>
  <c r="BE311" i="1" s="1"/>
  <c r="AP311" i="1"/>
  <c r="M333" i="11" s="1"/>
  <c r="AQ311" i="1"/>
  <c r="BC311" i="1" a="1"/>
  <c r="BC311" i="1" s="1"/>
  <c r="BF311" i="1"/>
  <c r="BR311" i="1"/>
  <c r="BS311" i="1"/>
  <c r="BT311" i="1"/>
  <c r="A312" i="1"/>
  <c r="C312" i="1"/>
  <c r="G312" i="1"/>
  <c r="M312" i="1" a="1"/>
  <c r="M312" i="1" s="1"/>
  <c r="K309" i="16" s="1"/>
  <c r="N312" i="1" a="1"/>
  <c r="N312" i="1" s="1"/>
  <c r="L309" i="16" s="1"/>
  <c r="R312" i="1"/>
  <c r="S312" i="1" a="1"/>
  <c r="S312" i="1" s="1"/>
  <c r="D309" i="16" s="1"/>
  <c r="T312" i="1" a="1"/>
  <c r="T312" i="1" s="1"/>
  <c r="E309" i="16" s="1"/>
  <c r="AI312" i="1"/>
  <c r="BB312" i="1" s="1"/>
  <c r="AJ312" i="1"/>
  <c r="AK312" i="1"/>
  <c r="K334" i="11" s="1"/>
  <c r="AL312" i="1"/>
  <c r="AO312" i="1"/>
  <c r="BE312" i="1" s="1"/>
  <c r="AP312" i="1"/>
  <c r="M334" i="11" s="1"/>
  <c r="AQ312" i="1"/>
  <c r="BC312" i="1" a="1"/>
  <c r="BC312" i="1" s="1"/>
  <c r="BF312" i="1"/>
  <c r="BR312" i="1"/>
  <c r="BS312" i="1"/>
  <c r="BT312" i="1"/>
  <c r="A313" i="1"/>
  <c r="C313" i="1"/>
  <c r="G313" i="1"/>
  <c r="M313" i="1" a="1"/>
  <c r="M313" i="1" s="1"/>
  <c r="K310" i="16" s="1"/>
  <c r="N313" i="1" a="1"/>
  <c r="N313" i="1" s="1"/>
  <c r="L310" i="16" s="1"/>
  <c r="R313" i="1"/>
  <c r="S313" i="1" a="1"/>
  <c r="S313" i="1" s="1"/>
  <c r="D310" i="16" s="1"/>
  <c r="T313" i="1" a="1"/>
  <c r="T313" i="1" s="1"/>
  <c r="E310" i="16" s="1"/>
  <c r="AI313" i="1"/>
  <c r="BB313" i="1" s="1"/>
  <c r="AJ313" i="1"/>
  <c r="AK313" i="1"/>
  <c r="K335" i="11" s="1"/>
  <c r="AL313" i="1"/>
  <c r="AO313" i="1"/>
  <c r="BE313" i="1" s="1"/>
  <c r="AP313" i="1"/>
  <c r="M335" i="11" s="1"/>
  <c r="AQ313" i="1"/>
  <c r="BC313" i="1" a="1"/>
  <c r="BC313" i="1" s="1"/>
  <c r="BF313" i="1"/>
  <c r="BR313" i="1"/>
  <c r="BS313" i="1"/>
  <c r="BT313" i="1"/>
  <c r="A314" i="1"/>
  <c r="C314" i="1"/>
  <c r="G314" i="1"/>
  <c r="M314" i="1" a="1"/>
  <c r="M314" i="1" s="1"/>
  <c r="K311" i="16" s="1"/>
  <c r="N314" i="1" a="1"/>
  <c r="N314" i="1" s="1"/>
  <c r="L311" i="16" s="1"/>
  <c r="R314" i="1"/>
  <c r="S314" i="1" a="1"/>
  <c r="S314" i="1" s="1"/>
  <c r="D311" i="16" s="1"/>
  <c r="T314" i="1" a="1"/>
  <c r="T314" i="1" s="1"/>
  <c r="E311" i="16" s="1"/>
  <c r="AI314" i="1"/>
  <c r="BB314" i="1" s="1"/>
  <c r="AJ314" i="1"/>
  <c r="AK314" i="1"/>
  <c r="K336" i="11" s="1"/>
  <c r="AL314" i="1"/>
  <c r="AO314" i="1"/>
  <c r="BE314" i="1" s="1"/>
  <c r="AP314" i="1"/>
  <c r="M336" i="11" s="1"/>
  <c r="AQ314" i="1"/>
  <c r="BC314" i="1" a="1"/>
  <c r="BC314" i="1" s="1"/>
  <c r="BF314" i="1"/>
  <c r="BR314" i="1"/>
  <c r="BS314" i="1"/>
  <c r="BT314" i="1"/>
  <c r="A315" i="1"/>
  <c r="C315" i="1"/>
  <c r="G315" i="1"/>
  <c r="M315" i="1" a="1"/>
  <c r="M315" i="1" s="1"/>
  <c r="K312" i="16" s="1"/>
  <c r="N315" i="1" a="1"/>
  <c r="N315" i="1" s="1"/>
  <c r="L312" i="16" s="1"/>
  <c r="R315" i="1"/>
  <c r="S315" i="1" a="1"/>
  <c r="S315" i="1" s="1"/>
  <c r="D312" i="16" s="1"/>
  <c r="T315" i="1" a="1"/>
  <c r="T315" i="1" s="1"/>
  <c r="E312" i="16" s="1"/>
  <c r="AI315" i="1"/>
  <c r="BB315" i="1" s="1"/>
  <c r="AJ315" i="1"/>
  <c r="AK315" i="1"/>
  <c r="K337" i="11" s="1"/>
  <c r="AL315" i="1"/>
  <c r="AO315" i="1"/>
  <c r="BE315" i="1" s="1"/>
  <c r="AP315" i="1"/>
  <c r="M337" i="11" s="1"/>
  <c r="AQ315" i="1"/>
  <c r="BC315" i="1" a="1"/>
  <c r="BC315" i="1" s="1"/>
  <c r="BF315" i="1"/>
  <c r="BR315" i="1"/>
  <c r="BS315" i="1"/>
  <c r="BT315" i="1"/>
  <c r="A316" i="1"/>
  <c r="C316" i="1"/>
  <c r="G316" i="1"/>
  <c r="M316" i="1" a="1"/>
  <c r="M316" i="1" s="1"/>
  <c r="K313" i="16" s="1"/>
  <c r="N316" i="1" a="1"/>
  <c r="N316" i="1" s="1"/>
  <c r="L313" i="16" s="1"/>
  <c r="R316" i="1"/>
  <c r="S316" i="1" a="1"/>
  <c r="S316" i="1" s="1"/>
  <c r="D313" i="16" s="1"/>
  <c r="T316" i="1" a="1"/>
  <c r="T316" i="1" s="1"/>
  <c r="E313" i="16" s="1"/>
  <c r="AI316" i="1"/>
  <c r="BB316" i="1" s="1"/>
  <c r="AJ316" i="1"/>
  <c r="AK316" i="1"/>
  <c r="K338" i="11" s="1"/>
  <c r="AL316" i="1"/>
  <c r="AO316" i="1"/>
  <c r="BE316" i="1" s="1"/>
  <c r="AP316" i="1"/>
  <c r="M338" i="11" s="1"/>
  <c r="AQ316" i="1"/>
  <c r="BC316" i="1" a="1"/>
  <c r="BC316" i="1" s="1"/>
  <c r="BF316" i="1"/>
  <c r="BR316" i="1"/>
  <c r="BS316" i="1"/>
  <c r="BT316" i="1"/>
  <c r="A317" i="1"/>
  <c r="C317" i="1"/>
  <c r="G317" i="1"/>
  <c r="M317" i="1" a="1"/>
  <c r="M317" i="1" s="1"/>
  <c r="K314" i="16" s="1"/>
  <c r="N317" i="1" a="1"/>
  <c r="N317" i="1" s="1"/>
  <c r="L314" i="16" s="1"/>
  <c r="R317" i="1"/>
  <c r="S317" i="1" a="1"/>
  <c r="S317" i="1" s="1"/>
  <c r="D314" i="16" s="1"/>
  <c r="T317" i="1" a="1"/>
  <c r="T317" i="1" s="1"/>
  <c r="E314" i="16" s="1"/>
  <c r="AI317" i="1"/>
  <c r="BB317" i="1" s="1"/>
  <c r="AJ317" i="1"/>
  <c r="AK317" i="1"/>
  <c r="K339" i="11" s="1"/>
  <c r="AL317" i="1"/>
  <c r="AO317" i="1"/>
  <c r="BE317" i="1" s="1"/>
  <c r="AP317" i="1"/>
  <c r="M339" i="11" s="1"/>
  <c r="AQ317" i="1"/>
  <c r="BC317" i="1" a="1"/>
  <c r="BC317" i="1" s="1"/>
  <c r="BF317" i="1"/>
  <c r="BR317" i="1"/>
  <c r="BS317" i="1"/>
  <c r="BT317" i="1"/>
  <c r="A318" i="1"/>
  <c r="C318" i="1"/>
  <c r="G318" i="1"/>
  <c r="M318" i="1" a="1"/>
  <c r="M318" i="1" s="1"/>
  <c r="K315" i="16" s="1"/>
  <c r="N318" i="1" a="1"/>
  <c r="N318" i="1" s="1"/>
  <c r="L315" i="16" s="1"/>
  <c r="R318" i="1"/>
  <c r="S318" i="1" a="1"/>
  <c r="S318" i="1" s="1"/>
  <c r="D315" i="16" s="1"/>
  <c r="T318" i="1" a="1"/>
  <c r="T318" i="1" s="1"/>
  <c r="E315" i="16" s="1"/>
  <c r="AI318" i="1"/>
  <c r="BB318" i="1" s="1"/>
  <c r="AJ318" i="1"/>
  <c r="AK318" i="1"/>
  <c r="K340" i="11" s="1"/>
  <c r="AL318" i="1"/>
  <c r="AO318" i="1"/>
  <c r="BE318" i="1" s="1"/>
  <c r="AP318" i="1"/>
  <c r="M340" i="11" s="1"/>
  <c r="AQ318" i="1"/>
  <c r="BC318" i="1" a="1"/>
  <c r="BC318" i="1" s="1"/>
  <c r="BF318" i="1"/>
  <c r="BR318" i="1"/>
  <c r="BS318" i="1"/>
  <c r="BT318" i="1"/>
  <c r="A319" i="1"/>
  <c r="C319" i="1"/>
  <c r="G319" i="1"/>
  <c r="M319" i="1" a="1"/>
  <c r="M319" i="1" s="1"/>
  <c r="K316" i="16" s="1"/>
  <c r="N319" i="1" a="1"/>
  <c r="N319" i="1" s="1"/>
  <c r="L316" i="16" s="1"/>
  <c r="R319" i="1"/>
  <c r="S319" i="1" a="1"/>
  <c r="S319" i="1" s="1"/>
  <c r="D316" i="16" s="1"/>
  <c r="T319" i="1" a="1"/>
  <c r="T319" i="1" s="1"/>
  <c r="E316" i="16" s="1"/>
  <c r="AI319" i="1"/>
  <c r="BB319" i="1" s="1"/>
  <c r="AJ319" i="1"/>
  <c r="AK319" i="1"/>
  <c r="K341" i="11" s="1"/>
  <c r="AL319" i="1"/>
  <c r="AO319" i="1"/>
  <c r="BE319" i="1" s="1"/>
  <c r="AP319" i="1"/>
  <c r="M341" i="11" s="1"/>
  <c r="AQ319" i="1"/>
  <c r="BC319" i="1" a="1"/>
  <c r="BC319" i="1" s="1"/>
  <c r="BF319" i="1"/>
  <c r="BR319" i="1"/>
  <c r="BS319" i="1"/>
  <c r="BT319" i="1"/>
  <c r="A320" i="1"/>
  <c r="C320" i="1"/>
  <c r="G320" i="1"/>
  <c r="M320" i="1" a="1"/>
  <c r="M320" i="1" s="1"/>
  <c r="K317" i="16" s="1"/>
  <c r="N320" i="1" a="1"/>
  <c r="N320" i="1" s="1"/>
  <c r="L317" i="16" s="1"/>
  <c r="R320" i="1"/>
  <c r="S320" i="1" a="1"/>
  <c r="S320" i="1" s="1"/>
  <c r="D317" i="16" s="1"/>
  <c r="T320" i="1" a="1"/>
  <c r="T320" i="1" s="1"/>
  <c r="E317" i="16" s="1"/>
  <c r="AI320" i="1"/>
  <c r="BB320" i="1" s="1"/>
  <c r="AJ320" i="1"/>
  <c r="AK320" i="1"/>
  <c r="K342" i="11" s="1"/>
  <c r="AL320" i="1"/>
  <c r="AO320" i="1"/>
  <c r="BE320" i="1" s="1"/>
  <c r="AP320" i="1"/>
  <c r="M342" i="11" s="1"/>
  <c r="AQ320" i="1"/>
  <c r="BC320" i="1" a="1"/>
  <c r="BC320" i="1" s="1"/>
  <c r="BF320" i="1"/>
  <c r="BR320" i="1"/>
  <c r="BS320" i="1"/>
  <c r="BT320" i="1"/>
  <c r="A321" i="1"/>
  <c r="C321" i="1"/>
  <c r="G321" i="1"/>
  <c r="M321" i="1" a="1"/>
  <c r="M321" i="1" s="1"/>
  <c r="K318" i="16" s="1"/>
  <c r="N321" i="1" a="1"/>
  <c r="N321" i="1" s="1"/>
  <c r="L318" i="16" s="1"/>
  <c r="R321" i="1"/>
  <c r="S321" i="1" a="1"/>
  <c r="S321" i="1" s="1"/>
  <c r="D318" i="16" s="1"/>
  <c r="T321" i="1" a="1"/>
  <c r="T321" i="1" s="1"/>
  <c r="E318" i="16" s="1"/>
  <c r="AI321" i="1"/>
  <c r="BB321" i="1" s="1"/>
  <c r="AJ321" i="1"/>
  <c r="AK321" i="1"/>
  <c r="K343" i="11" s="1"/>
  <c r="AL321" i="1"/>
  <c r="AO321" i="1"/>
  <c r="BE321" i="1" s="1"/>
  <c r="AP321" i="1"/>
  <c r="M343" i="11" s="1"/>
  <c r="AQ321" i="1"/>
  <c r="BC321" i="1" a="1"/>
  <c r="BC321" i="1" s="1"/>
  <c r="BF321" i="1"/>
  <c r="BR321" i="1"/>
  <c r="BS321" i="1"/>
  <c r="BT321" i="1"/>
  <c r="A322" i="1"/>
  <c r="C322" i="1"/>
  <c r="G322" i="1"/>
  <c r="M322" i="1" a="1"/>
  <c r="M322" i="1" s="1"/>
  <c r="K319" i="16" s="1"/>
  <c r="N322" i="1" a="1"/>
  <c r="N322" i="1" s="1"/>
  <c r="L319" i="16" s="1"/>
  <c r="R322" i="1"/>
  <c r="S322" i="1" a="1"/>
  <c r="S322" i="1" s="1"/>
  <c r="D319" i="16" s="1"/>
  <c r="T322" i="1" a="1"/>
  <c r="T322" i="1" s="1"/>
  <c r="E319" i="16" s="1"/>
  <c r="AI322" i="1"/>
  <c r="BB322" i="1" s="1"/>
  <c r="AJ322" i="1"/>
  <c r="AK322" i="1"/>
  <c r="K344" i="11" s="1"/>
  <c r="AL322" i="1"/>
  <c r="AO322" i="1"/>
  <c r="BE322" i="1" s="1"/>
  <c r="AP322" i="1"/>
  <c r="M344" i="11" s="1"/>
  <c r="AQ322" i="1"/>
  <c r="BC322" i="1" a="1"/>
  <c r="BC322" i="1" s="1"/>
  <c r="BF322" i="1"/>
  <c r="BR322" i="1"/>
  <c r="BS322" i="1"/>
  <c r="BT322" i="1"/>
  <c r="A323" i="1"/>
  <c r="C323" i="1"/>
  <c r="G323" i="1"/>
  <c r="M323" i="1" a="1"/>
  <c r="M323" i="1" s="1"/>
  <c r="K320" i="16" s="1"/>
  <c r="N323" i="1" a="1"/>
  <c r="N323" i="1" s="1"/>
  <c r="L320" i="16" s="1"/>
  <c r="R323" i="1"/>
  <c r="S323" i="1" a="1"/>
  <c r="S323" i="1" s="1"/>
  <c r="D320" i="16" s="1"/>
  <c r="T323" i="1" a="1"/>
  <c r="T323" i="1" s="1"/>
  <c r="E320" i="16" s="1"/>
  <c r="AI323" i="1"/>
  <c r="BB323" i="1" s="1"/>
  <c r="AJ323" i="1"/>
  <c r="AK323" i="1"/>
  <c r="K345" i="11" s="1"/>
  <c r="AL323" i="1"/>
  <c r="AO323" i="1"/>
  <c r="BE323" i="1" s="1"/>
  <c r="AP323" i="1"/>
  <c r="M345" i="11" s="1"/>
  <c r="AQ323" i="1"/>
  <c r="BC323" i="1" a="1"/>
  <c r="BC323" i="1" s="1"/>
  <c r="BF323" i="1"/>
  <c r="BR323" i="1"/>
  <c r="BS323" i="1"/>
  <c r="BT323" i="1"/>
  <c r="A324" i="1"/>
  <c r="C324" i="1"/>
  <c r="G324" i="1"/>
  <c r="M324" i="1" a="1"/>
  <c r="M324" i="1" s="1"/>
  <c r="K321" i="16" s="1"/>
  <c r="N324" i="1" a="1"/>
  <c r="N324" i="1" s="1"/>
  <c r="L321" i="16" s="1"/>
  <c r="R324" i="1"/>
  <c r="S324" i="1" a="1"/>
  <c r="S324" i="1" s="1"/>
  <c r="D321" i="16" s="1"/>
  <c r="T324" i="1" a="1"/>
  <c r="T324" i="1" s="1"/>
  <c r="E321" i="16" s="1"/>
  <c r="AI324" i="1"/>
  <c r="BB324" i="1" s="1"/>
  <c r="AJ324" i="1"/>
  <c r="AK324" i="1"/>
  <c r="K346" i="11" s="1"/>
  <c r="AL324" i="1"/>
  <c r="AO324" i="1"/>
  <c r="BE324" i="1" s="1"/>
  <c r="AP324" i="1"/>
  <c r="M346" i="11" s="1"/>
  <c r="AQ324" i="1"/>
  <c r="BC324" i="1" a="1"/>
  <c r="BC324" i="1" s="1"/>
  <c r="BF324" i="1"/>
  <c r="BR324" i="1"/>
  <c r="BS324" i="1"/>
  <c r="BT324" i="1"/>
  <c r="A325" i="1"/>
  <c r="C325" i="1"/>
  <c r="G325" i="1"/>
  <c r="M325" i="1" a="1"/>
  <c r="M325" i="1" s="1"/>
  <c r="K322" i="16" s="1"/>
  <c r="N325" i="1" a="1"/>
  <c r="N325" i="1" s="1"/>
  <c r="L322" i="16" s="1"/>
  <c r="R325" i="1"/>
  <c r="S325" i="1" a="1"/>
  <c r="S325" i="1" s="1"/>
  <c r="D322" i="16" s="1"/>
  <c r="T325" i="1" a="1"/>
  <c r="T325" i="1" s="1"/>
  <c r="E322" i="16" s="1"/>
  <c r="AI325" i="1"/>
  <c r="BB325" i="1" s="1"/>
  <c r="AJ325" i="1"/>
  <c r="AK325" i="1"/>
  <c r="K347" i="11" s="1"/>
  <c r="AL325" i="1"/>
  <c r="AO325" i="1"/>
  <c r="BE325" i="1" s="1"/>
  <c r="AP325" i="1"/>
  <c r="M347" i="11" s="1"/>
  <c r="AQ325" i="1"/>
  <c r="BC325" i="1" a="1"/>
  <c r="BC325" i="1" s="1"/>
  <c r="BF325" i="1"/>
  <c r="BR325" i="1"/>
  <c r="BS325" i="1"/>
  <c r="BT325" i="1"/>
  <c r="A326" i="1"/>
  <c r="C326" i="1"/>
  <c r="G326" i="1"/>
  <c r="M326" i="1" a="1"/>
  <c r="M326" i="1" s="1"/>
  <c r="K323" i="16" s="1"/>
  <c r="N326" i="1" a="1"/>
  <c r="N326" i="1" s="1"/>
  <c r="L323" i="16" s="1"/>
  <c r="R326" i="1"/>
  <c r="S326" i="1" a="1"/>
  <c r="S326" i="1" s="1"/>
  <c r="D323" i="16" s="1"/>
  <c r="T326" i="1" a="1"/>
  <c r="T326" i="1" s="1"/>
  <c r="E323" i="16" s="1"/>
  <c r="AI326" i="1"/>
  <c r="BB326" i="1" s="1"/>
  <c r="AJ326" i="1"/>
  <c r="AK326" i="1"/>
  <c r="K348" i="11" s="1"/>
  <c r="AL326" i="1"/>
  <c r="AO326" i="1"/>
  <c r="BE326" i="1" s="1"/>
  <c r="AP326" i="1"/>
  <c r="M348" i="11" s="1"/>
  <c r="AQ326" i="1"/>
  <c r="BC326" i="1" a="1"/>
  <c r="BC326" i="1" s="1"/>
  <c r="BF326" i="1"/>
  <c r="BR326" i="1"/>
  <c r="BS326" i="1"/>
  <c r="BT326" i="1"/>
  <c r="A327" i="1"/>
  <c r="C327" i="1"/>
  <c r="G327" i="1"/>
  <c r="M327" i="1" a="1"/>
  <c r="M327" i="1" s="1"/>
  <c r="K324" i="16" s="1"/>
  <c r="N327" i="1" a="1"/>
  <c r="N327" i="1" s="1"/>
  <c r="L324" i="16" s="1"/>
  <c r="R327" i="1"/>
  <c r="S327" i="1" a="1"/>
  <c r="S327" i="1" s="1"/>
  <c r="D324" i="16" s="1"/>
  <c r="T327" i="1" a="1"/>
  <c r="T327" i="1" s="1"/>
  <c r="E324" i="16" s="1"/>
  <c r="AI327" i="1"/>
  <c r="BB327" i="1" s="1"/>
  <c r="AJ327" i="1"/>
  <c r="AK327" i="1"/>
  <c r="K349" i="11" s="1"/>
  <c r="AL327" i="1"/>
  <c r="AO327" i="1"/>
  <c r="BE327" i="1" s="1"/>
  <c r="AP327" i="1"/>
  <c r="M349" i="11" s="1"/>
  <c r="AQ327" i="1"/>
  <c r="BC327" i="1" a="1"/>
  <c r="BC327" i="1" s="1"/>
  <c r="BF327" i="1"/>
  <c r="BR327" i="1"/>
  <c r="BS327" i="1"/>
  <c r="BT327" i="1"/>
  <c r="A328" i="1"/>
  <c r="C328" i="1"/>
  <c r="G328" i="1"/>
  <c r="M328" i="1" a="1"/>
  <c r="M328" i="1" s="1"/>
  <c r="K325" i="16" s="1"/>
  <c r="N328" i="1" a="1"/>
  <c r="N328" i="1" s="1"/>
  <c r="L325" i="16" s="1"/>
  <c r="R328" i="1"/>
  <c r="S328" i="1" a="1"/>
  <c r="S328" i="1" s="1"/>
  <c r="D325" i="16" s="1"/>
  <c r="T328" i="1" a="1"/>
  <c r="T328" i="1" s="1"/>
  <c r="E325" i="16" s="1"/>
  <c r="AI328" i="1"/>
  <c r="BB328" i="1" s="1"/>
  <c r="AJ328" i="1"/>
  <c r="AK328" i="1"/>
  <c r="K350" i="11" s="1"/>
  <c r="AL328" i="1"/>
  <c r="AO328" i="1"/>
  <c r="BE328" i="1" s="1"/>
  <c r="AP328" i="1"/>
  <c r="M350" i="11" s="1"/>
  <c r="AQ328" i="1"/>
  <c r="BC328" i="1" a="1"/>
  <c r="BC328" i="1" s="1"/>
  <c r="BF328" i="1"/>
  <c r="BR328" i="1"/>
  <c r="BS328" i="1"/>
  <c r="BT328" i="1"/>
  <c r="A329" i="1"/>
  <c r="C329" i="1"/>
  <c r="G329" i="1"/>
  <c r="M329" i="1" a="1"/>
  <c r="M329" i="1" s="1"/>
  <c r="K326" i="16" s="1"/>
  <c r="N329" i="1" a="1"/>
  <c r="N329" i="1" s="1"/>
  <c r="L326" i="16" s="1"/>
  <c r="R329" i="1"/>
  <c r="S329" i="1" a="1"/>
  <c r="S329" i="1" s="1"/>
  <c r="D326" i="16" s="1"/>
  <c r="T329" i="1" a="1"/>
  <c r="T329" i="1" s="1"/>
  <c r="E326" i="16" s="1"/>
  <c r="AI329" i="1"/>
  <c r="BB329" i="1" s="1"/>
  <c r="AJ329" i="1"/>
  <c r="AK329" i="1"/>
  <c r="K351" i="11" s="1"/>
  <c r="AL329" i="1"/>
  <c r="AO329" i="1"/>
  <c r="BE329" i="1" s="1"/>
  <c r="AP329" i="1"/>
  <c r="M351" i="11" s="1"/>
  <c r="AQ329" i="1"/>
  <c r="BC329" i="1" a="1"/>
  <c r="BC329" i="1" s="1"/>
  <c r="BF329" i="1"/>
  <c r="BR329" i="1"/>
  <c r="BS329" i="1"/>
  <c r="BT329" i="1"/>
  <c r="A330" i="1"/>
  <c r="C330" i="1"/>
  <c r="G330" i="1"/>
  <c r="M330" i="1" a="1"/>
  <c r="M330" i="1" s="1"/>
  <c r="K327" i="16" s="1"/>
  <c r="N330" i="1" a="1"/>
  <c r="N330" i="1" s="1"/>
  <c r="L327" i="16" s="1"/>
  <c r="R330" i="1"/>
  <c r="S330" i="1" a="1"/>
  <c r="S330" i="1" s="1"/>
  <c r="D327" i="16" s="1"/>
  <c r="T330" i="1" a="1"/>
  <c r="T330" i="1" s="1"/>
  <c r="E327" i="16" s="1"/>
  <c r="AI330" i="1"/>
  <c r="BB330" i="1" s="1"/>
  <c r="AJ330" i="1"/>
  <c r="AK330" i="1"/>
  <c r="K352" i="11" s="1"/>
  <c r="AL330" i="1"/>
  <c r="AO330" i="1"/>
  <c r="BE330" i="1" s="1"/>
  <c r="AP330" i="1"/>
  <c r="M352" i="11" s="1"/>
  <c r="AQ330" i="1"/>
  <c r="BC330" i="1" a="1"/>
  <c r="BC330" i="1" s="1"/>
  <c r="BF330" i="1"/>
  <c r="BR330" i="1"/>
  <c r="BS330" i="1"/>
  <c r="BT330" i="1"/>
  <c r="A331" i="1"/>
  <c r="C331" i="1"/>
  <c r="G331" i="1"/>
  <c r="M331" i="1" a="1"/>
  <c r="M331" i="1" s="1"/>
  <c r="K328" i="16" s="1"/>
  <c r="N331" i="1" a="1"/>
  <c r="N331" i="1" s="1"/>
  <c r="L328" i="16" s="1"/>
  <c r="R331" i="1"/>
  <c r="S331" i="1" a="1"/>
  <c r="S331" i="1" s="1"/>
  <c r="D328" i="16" s="1"/>
  <c r="T331" i="1" a="1"/>
  <c r="T331" i="1" s="1"/>
  <c r="E328" i="16" s="1"/>
  <c r="AI331" i="1"/>
  <c r="BB331" i="1" s="1"/>
  <c r="AJ331" i="1"/>
  <c r="AK331" i="1"/>
  <c r="K353" i="11" s="1"/>
  <c r="AL331" i="1"/>
  <c r="AO331" i="1"/>
  <c r="BE331" i="1" s="1"/>
  <c r="AP331" i="1"/>
  <c r="M353" i="11" s="1"/>
  <c r="AQ331" i="1"/>
  <c r="BC331" i="1" a="1"/>
  <c r="BC331" i="1" s="1"/>
  <c r="BF331" i="1"/>
  <c r="BR331" i="1"/>
  <c r="BS331" i="1"/>
  <c r="BT331" i="1"/>
  <c r="A332" i="1"/>
  <c r="C332" i="1"/>
  <c r="G332" i="1"/>
  <c r="M332" i="1" a="1"/>
  <c r="M332" i="1" s="1"/>
  <c r="K329" i="16" s="1"/>
  <c r="N332" i="1" a="1"/>
  <c r="N332" i="1" s="1"/>
  <c r="L329" i="16" s="1"/>
  <c r="R332" i="1"/>
  <c r="S332" i="1" a="1"/>
  <c r="S332" i="1" s="1"/>
  <c r="D329" i="16" s="1"/>
  <c r="T332" i="1" a="1"/>
  <c r="T332" i="1" s="1"/>
  <c r="E329" i="16" s="1"/>
  <c r="AI332" i="1"/>
  <c r="BB332" i="1" s="1"/>
  <c r="AJ332" i="1"/>
  <c r="AK332" i="1"/>
  <c r="K354" i="11" s="1"/>
  <c r="AL332" i="1"/>
  <c r="AO332" i="1"/>
  <c r="BE332" i="1" s="1"/>
  <c r="AP332" i="1"/>
  <c r="M354" i="11" s="1"/>
  <c r="AQ332" i="1"/>
  <c r="BC332" i="1" a="1"/>
  <c r="BC332" i="1" s="1"/>
  <c r="BF332" i="1"/>
  <c r="BR332" i="1"/>
  <c r="BS332" i="1"/>
  <c r="BT332" i="1"/>
  <c r="A333" i="1"/>
  <c r="C333" i="1"/>
  <c r="G333" i="1"/>
  <c r="M333" i="1" a="1"/>
  <c r="M333" i="1" s="1"/>
  <c r="K330" i="16" s="1"/>
  <c r="N333" i="1" a="1"/>
  <c r="N333" i="1" s="1"/>
  <c r="L330" i="16" s="1"/>
  <c r="R333" i="1"/>
  <c r="S333" i="1" a="1"/>
  <c r="S333" i="1" s="1"/>
  <c r="D330" i="16" s="1"/>
  <c r="T333" i="1" a="1"/>
  <c r="T333" i="1" s="1"/>
  <c r="E330" i="16" s="1"/>
  <c r="AI333" i="1"/>
  <c r="BB333" i="1" s="1"/>
  <c r="AJ333" i="1"/>
  <c r="AK333" i="1"/>
  <c r="K355" i="11" s="1"/>
  <c r="AL333" i="1"/>
  <c r="AO333" i="1"/>
  <c r="BE333" i="1" s="1"/>
  <c r="AP333" i="1"/>
  <c r="M355" i="11" s="1"/>
  <c r="AQ333" i="1"/>
  <c r="BC333" i="1" a="1"/>
  <c r="BC333" i="1" s="1"/>
  <c r="BF333" i="1"/>
  <c r="BR333" i="1"/>
  <c r="BS333" i="1"/>
  <c r="BT333" i="1"/>
  <c r="A334" i="1"/>
  <c r="C334" i="1"/>
  <c r="G334" i="1"/>
  <c r="M334" i="1" a="1"/>
  <c r="M334" i="1" s="1"/>
  <c r="K331" i="16" s="1"/>
  <c r="N334" i="1" a="1"/>
  <c r="N334" i="1" s="1"/>
  <c r="L331" i="16" s="1"/>
  <c r="R334" i="1"/>
  <c r="S334" i="1" a="1"/>
  <c r="S334" i="1" s="1"/>
  <c r="D331" i="16" s="1"/>
  <c r="T334" i="1" a="1"/>
  <c r="T334" i="1" s="1"/>
  <c r="E331" i="16" s="1"/>
  <c r="AI334" i="1"/>
  <c r="BB334" i="1" s="1"/>
  <c r="AJ334" i="1"/>
  <c r="AK334" i="1"/>
  <c r="K356" i="11" s="1"/>
  <c r="AL334" i="1"/>
  <c r="AO334" i="1"/>
  <c r="BE334" i="1" s="1"/>
  <c r="AP334" i="1"/>
  <c r="M356" i="11" s="1"/>
  <c r="AQ334" i="1"/>
  <c r="BC334" i="1" a="1"/>
  <c r="BC334" i="1" s="1"/>
  <c r="BF334" i="1"/>
  <c r="BR334" i="1"/>
  <c r="BS334" i="1"/>
  <c r="BT334" i="1"/>
  <c r="A335" i="1"/>
  <c r="C335" i="1"/>
  <c r="G335" i="1"/>
  <c r="M335" i="1" a="1"/>
  <c r="M335" i="1" s="1"/>
  <c r="K332" i="16" s="1"/>
  <c r="N335" i="1" a="1"/>
  <c r="N335" i="1" s="1"/>
  <c r="L332" i="16" s="1"/>
  <c r="R335" i="1"/>
  <c r="S335" i="1" a="1"/>
  <c r="S335" i="1" s="1"/>
  <c r="D332" i="16" s="1"/>
  <c r="T335" i="1" a="1"/>
  <c r="T335" i="1" s="1"/>
  <c r="E332" i="16" s="1"/>
  <c r="AI335" i="1"/>
  <c r="BB335" i="1" s="1"/>
  <c r="AJ335" i="1"/>
  <c r="AK335" i="1"/>
  <c r="K357" i="11" s="1"/>
  <c r="AL335" i="1"/>
  <c r="AO335" i="1"/>
  <c r="BE335" i="1" s="1"/>
  <c r="AP335" i="1"/>
  <c r="M357" i="11" s="1"/>
  <c r="AQ335" i="1"/>
  <c r="BC335" i="1" a="1"/>
  <c r="BC335" i="1" s="1"/>
  <c r="BF335" i="1"/>
  <c r="BR335" i="1"/>
  <c r="BS335" i="1"/>
  <c r="BT335" i="1"/>
  <c r="A336" i="1"/>
  <c r="C336" i="1"/>
  <c r="G336" i="1"/>
  <c r="M336" i="1" a="1"/>
  <c r="M336" i="1" s="1"/>
  <c r="K333" i="16" s="1"/>
  <c r="N336" i="1" a="1"/>
  <c r="N336" i="1" s="1"/>
  <c r="L333" i="16" s="1"/>
  <c r="R336" i="1"/>
  <c r="S336" i="1" a="1"/>
  <c r="S336" i="1" s="1"/>
  <c r="D333" i="16" s="1"/>
  <c r="T336" i="1" a="1"/>
  <c r="T336" i="1" s="1"/>
  <c r="E333" i="16" s="1"/>
  <c r="AI336" i="1"/>
  <c r="BB336" i="1" s="1"/>
  <c r="AJ336" i="1"/>
  <c r="AK336" i="1"/>
  <c r="K358" i="11" s="1"/>
  <c r="AL336" i="1"/>
  <c r="AO336" i="1"/>
  <c r="BE336" i="1" s="1"/>
  <c r="AP336" i="1"/>
  <c r="M358" i="11" s="1"/>
  <c r="AQ336" i="1"/>
  <c r="BC336" i="1" a="1"/>
  <c r="BC336" i="1" s="1"/>
  <c r="BF336" i="1"/>
  <c r="BR336" i="1"/>
  <c r="BS336" i="1"/>
  <c r="BT336" i="1"/>
  <c r="A337" i="1"/>
  <c r="C337" i="1"/>
  <c r="G337" i="1"/>
  <c r="M337" i="1" a="1"/>
  <c r="M337" i="1" s="1"/>
  <c r="K334" i="16" s="1"/>
  <c r="N337" i="1" a="1"/>
  <c r="N337" i="1" s="1"/>
  <c r="L334" i="16" s="1"/>
  <c r="R337" i="1"/>
  <c r="S337" i="1" a="1"/>
  <c r="S337" i="1" s="1"/>
  <c r="D334" i="16" s="1"/>
  <c r="T337" i="1" a="1"/>
  <c r="T337" i="1" s="1"/>
  <c r="E334" i="16" s="1"/>
  <c r="AI337" i="1"/>
  <c r="BB337" i="1" s="1"/>
  <c r="AJ337" i="1"/>
  <c r="AK337" i="1"/>
  <c r="K359" i="11" s="1"/>
  <c r="AL337" i="1"/>
  <c r="AO337" i="1"/>
  <c r="BE337" i="1" s="1"/>
  <c r="AP337" i="1"/>
  <c r="M359" i="11" s="1"/>
  <c r="AQ337" i="1"/>
  <c r="BC337" i="1" a="1"/>
  <c r="BC337" i="1" s="1"/>
  <c r="BF337" i="1"/>
  <c r="BR337" i="1"/>
  <c r="BS337" i="1"/>
  <c r="BT337" i="1"/>
  <c r="A338" i="1"/>
  <c r="C338" i="1"/>
  <c r="G338" i="1"/>
  <c r="M338" i="1" a="1"/>
  <c r="M338" i="1" s="1"/>
  <c r="K335" i="16" s="1"/>
  <c r="N338" i="1" a="1"/>
  <c r="N338" i="1" s="1"/>
  <c r="L335" i="16" s="1"/>
  <c r="R338" i="1"/>
  <c r="S338" i="1" a="1"/>
  <c r="S338" i="1" s="1"/>
  <c r="D335" i="16" s="1"/>
  <c r="T338" i="1" a="1"/>
  <c r="T338" i="1" s="1"/>
  <c r="E335" i="16" s="1"/>
  <c r="AI338" i="1"/>
  <c r="BB338" i="1" s="1"/>
  <c r="AJ338" i="1"/>
  <c r="AK338" i="1"/>
  <c r="K360" i="11" s="1"/>
  <c r="AL338" i="1"/>
  <c r="AO338" i="1"/>
  <c r="BE338" i="1" s="1"/>
  <c r="AP338" i="1"/>
  <c r="M360" i="11" s="1"/>
  <c r="AQ338" i="1"/>
  <c r="BC338" i="1" a="1"/>
  <c r="BC338" i="1" s="1"/>
  <c r="BF338" i="1"/>
  <c r="BR338" i="1"/>
  <c r="BS338" i="1"/>
  <c r="BT338" i="1"/>
  <c r="A339" i="1"/>
  <c r="C339" i="1"/>
  <c r="G339" i="1"/>
  <c r="M339" i="1" a="1"/>
  <c r="M339" i="1" s="1"/>
  <c r="K336" i="16" s="1"/>
  <c r="N339" i="1" a="1"/>
  <c r="N339" i="1" s="1"/>
  <c r="L336" i="16" s="1"/>
  <c r="R339" i="1"/>
  <c r="S339" i="1" a="1"/>
  <c r="S339" i="1" s="1"/>
  <c r="D336" i="16" s="1"/>
  <c r="T339" i="1" a="1"/>
  <c r="T339" i="1" s="1"/>
  <c r="E336" i="16" s="1"/>
  <c r="AI339" i="1"/>
  <c r="BB339" i="1" s="1"/>
  <c r="AJ339" i="1"/>
  <c r="AK339" i="1"/>
  <c r="K361" i="11" s="1"/>
  <c r="AL339" i="1"/>
  <c r="AO339" i="1"/>
  <c r="BE339" i="1" s="1"/>
  <c r="AP339" i="1"/>
  <c r="M361" i="11" s="1"/>
  <c r="AQ339" i="1"/>
  <c r="BC339" i="1" a="1"/>
  <c r="BC339" i="1" s="1"/>
  <c r="BF339" i="1"/>
  <c r="BR339" i="1"/>
  <c r="BS339" i="1"/>
  <c r="BT339" i="1"/>
  <c r="A340" i="1"/>
  <c r="C340" i="1"/>
  <c r="G340" i="1"/>
  <c r="M340" i="1" a="1"/>
  <c r="M340" i="1" s="1"/>
  <c r="K337" i="16" s="1"/>
  <c r="N340" i="1" a="1"/>
  <c r="N340" i="1" s="1"/>
  <c r="L337" i="16" s="1"/>
  <c r="R340" i="1"/>
  <c r="S340" i="1" a="1"/>
  <c r="S340" i="1" s="1"/>
  <c r="D337" i="16" s="1"/>
  <c r="T340" i="1" a="1"/>
  <c r="T340" i="1" s="1"/>
  <c r="E337" i="16" s="1"/>
  <c r="AI340" i="1"/>
  <c r="BB340" i="1" s="1"/>
  <c r="AJ340" i="1"/>
  <c r="AK340" i="1"/>
  <c r="K362" i="11" s="1"/>
  <c r="AL340" i="1"/>
  <c r="AO340" i="1"/>
  <c r="BE340" i="1" s="1"/>
  <c r="AP340" i="1"/>
  <c r="M362" i="11" s="1"/>
  <c r="AQ340" i="1"/>
  <c r="BC340" i="1" a="1"/>
  <c r="BC340" i="1" s="1"/>
  <c r="BF340" i="1"/>
  <c r="BR340" i="1"/>
  <c r="BS340" i="1"/>
  <c r="BT340" i="1"/>
  <c r="A341" i="1"/>
  <c r="C341" i="1"/>
  <c r="G341" i="1"/>
  <c r="M341" i="1" a="1"/>
  <c r="M341" i="1" s="1"/>
  <c r="K338" i="16" s="1"/>
  <c r="N341" i="1" a="1"/>
  <c r="N341" i="1" s="1"/>
  <c r="L338" i="16" s="1"/>
  <c r="R341" i="1"/>
  <c r="S341" i="1" a="1"/>
  <c r="S341" i="1" s="1"/>
  <c r="D338" i="16" s="1"/>
  <c r="T341" i="1" a="1"/>
  <c r="T341" i="1" s="1"/>
  <c r="E338" i="16" s="1"/>
  <c r="AI341" i="1"/>
  <c r="BB341" i="1" s="1"/>
  <c r="AJ341" i="1"/>
  <c r="AK341" i="1"/>
  <c r="K363" i="11" s="1"/>
  <c r="AL341" i="1"/>
  <c r="AO341" i="1"/>
  <c r="BE341" i="1" s="1"/>
  <c r="AP341" i="1"/>
  <c r="M363" i="11" s="1"/>
  <c r="AQ341" i="1"/>
  <c r="BC341" i="1" a="1"/>
  <c r="BC341" i="1" s="1"/>
  <c r="BF341" i="1"/>
  <c r="BR341" i="1"/>
  <c r="BS341" i="1"/>
  <c r="BT341" i="1"/>
  <c r="A342" i="1"/>
  <c r="C342" i="1"/>
  <c r="G342" i="1"/>
  <c r="M342" i="1" a="1"/>
  <c r="M342" i="1" s="1"/>
  <c r="K339" i="16" s="1"/>
  <c r="N342" i="1" a="1"/>
  <c r="N342" i="1" s="1"/>
  <c r="L339" i="16" s="1"/>
  <c r="R342" i="1"/>
  <c r="S342" i="1" a="1"/>
  <c r="S342" i="1" s="1"/>
  <c r="D339" i="16" s="1"/>
  <c r="T342" i="1" a="1"/>
  <c r="T342" i="1" s="1"/>
  <c r="E339" i="16" s="1"/>
  <c r="AI342" i="1"/>
  <c r="BB342" i="1" s="1"/>
  <c r="AJ342" i="1"/>
  <c r="AK342" i="1"/>
  <c r="K364" i="11" s="1"/>
  <c r="AL342" i="1"/>
  <c r="AO342" i="1"/>
  <c r="BE342" i="1" s="1"/>
  <c r="AP342" i="1"/>
  <c r="M364" i="11" s="1"/>
  <c r="AQ342" i="1"/>
  <c r="BC342" i="1" a="1"/>
  <c r="BC342" i="1" s="1"/>
  <c r="BF342" i="1"/>
  <c r="BR342" i="1"/>
  <c r="BS342" i="1"/>
  <c r="BT342" i="1"/>
  <c r="A343" i="1"/>
  <c r="C343" i="1"/>
  <c r="G343" i="1"/>
  <c r="M343" i="1" a="1"/>
  <c r="M343" i="1" s="1"/>
  <c r="K340" i="16" s="1"/>
  <c r="N343" i="1" a="1"/>
  <c r="N343" i="1" s="1"/>
  <c r="L340" i="16" s="1"/>
  <c r="R343" i="1"/>
  <c r="S343" i="1" a="1"/>
  <c r="S343" i="1" s="1"/>
  <c r="D340" i="16" s="1"/>
  <c r="T343" i="1" a="1"/>
  <c r="T343" i="1" s="1"/>
  <c r="E340" i="16" s="1"/>
  <c r="AI343" i="1"/>
  <c r="BB343" i="1" s="1"/>
  <c r="AJ343" i="1"/>
  <c r="AK343" i="1"/>
  <c r="K365" i="11" s="1"/>
  <c r="AL343" i="1"/>
  <c r="AO343" i="1"/>
  <c r="BE343" i="1" s="1"/>
  <c r="AP343" i="1"/>
  <c r="M365" i="11" s="1"/>
  <c r="AQ343" i="1"/>
  <c r="BC343" i="1" a="1"/>
  <c r="BC343" i="1" s="1"/>
  <c r="BF343" i="1"/>
  <c r="BR343" i="1"/>
  <c r="BS343" i="1"/>
  <c r="BT343" i="1"/>
  <c r="A344" i="1"/>
  <c r="C344" i="1"/>
  <c r="G344" i="1"/>
  <c r="M344" i="1" a="1"/>
  <c r="M344" i="1" s="1"/>
  <c r="K341" i="16" s="1"/>
  <c r="N344" i="1" a="1"/>
  <c r="N344" i="1" s="1"/>
  <c r="L341" i="16" s="1"/>
  <c r="R344" i="1"/>
  <c r="S344" i="1" a="1"/>
  <c r="S344" i="1" s="1"/>
  <c r="D341" i="16" s="1"/>
  <c r="T344" i="1" a="1"/>
  <c r="T344" i="1" s="1"/>
  <c r="E341" i="16" s="1"/>
  <c r="AI344" i="1"/>
  <c r="BB344" i="1" s="1"/>
  <c r="AJ344" i="1"/>
  <c r="AK344" i="1"/>
  <c r="K366" i="11" s="1"/>
  <c r="AL344" i="1"/>
  <c r="AO344" i="1"/>
  <c r="BE344" i="1" s="1"/>
  <c r="AP344" i="1"/>
  <c r="M366" i="11" s="1"/>
  <c r="AQ344" i="1"/>
  <c r="BC344" i="1" a="1"/>
  <c r="BC344" i="1" s="1"/>
  <c r="BF344" i="1"/>
  <c r="BR344" i="1"/>
  <c r="BS344" i="1"/>
  <c r="BT344" i="1"/>
  <c r="A345" i="1"/>
  <c r="C345" i="1"/>
  <c r="G345" i="1"/>
  <c r="M345" i="1" a="1"/>
  <c r="M345" i="1" s="1"/>
  <c r="K342" i="16" s="1"/>
  <c r="N345" i="1" a="1"/>
  <c r="N345" i="1" s="1"/>
  <c r="L342" i="16" s="1"/>
  <c r="R345" i="1"/>
  <c r="S345" i="1" a="1"/>
  <c r="S345" i="1" s="1"/>
  <c r="D342" i="16" s="1"/>
  <c r="T345" i="1" a="1"/>
  <c r="T345" i="1" s="1"/>
  <c r="E342" i="16" s="1"/>
  <c r="AI345" i="1"/>
  <c r="BB345" i="1" s="1"/>
  <c r="AJ345" i="1"/>
  <c r="AK345" i="1"/>
  <c r="K367" i="11" s="1"/>
  <c r="AL345" i="1"/>
  <c r="AO345" i="1"/>
  <c r="BE345" i="1" s="1"/>
  <c r="AP345" i="1"/>
  <c r="M367" i="11" s="1"/>
  <c r="AQ345" i="1"/>
  <c r="BC345" i="1" a="1"/>
  <c r="BC345" i="1" s="1"/>
  <c r="BF345" i="1"/>
  <c r="BR345" i="1"/>
  <c r="BS345" i="1"/>
  <c r="BT345" i="1"/>
  <c r="A346" i="1"/>
  <c r="C346" i="1"/>
  <c r="G346" i="1"/>
  <c r="M346" i="1" a="1"/>
  <c r="M346" i="1" s="1"/>
  <c r="K343" i="16" s="1"/>
  <c r="N346" i="1" a="1"/>
  <c r="N346" i="1" s="1"/>
  <c r="L343" i="16" s="1"/>
  <c r="R346" i="1"/>
  <c r="S346" i="1" a="1"/>
  <c r="S346" i="1" s="1"/>
  <c r="D343" i="16" s="1"/>
  <c r="T346" i="1" a="1"/>
  <c r="T346" i="1" s="1"/>
  <c r="E343" i="16" s="1"/>
  <c r="AI346" i="1"/>
  <c r="BB346" i="1" s="1"/>
  <c r="AJ346" i="1"/>
  <c r="AK346" i="1"/>
  <c r="K368" i="11" s="1"/>
  <c r="AL346" i="1"/>
  <c r="AO346" i="1"/>
  <c r="BE346" i="1" s="1"/>
  <c r="AP346" i="1"/>
  <c r="M368" i="11" s="1"/>
  <c r="AQ346" i="1"/>
  <c r="BC346" i="1" a="1"/>
  <c r="BC346" i="1" s="1"/>
  <c r="BF346" i="1"/>
  <c r="BR346" i="1"/>
  <c r="BS346" i="1"/>
  <c r="BT346" i="1"/>
  <c r="A347" i="1"/>
  <c r="C347" i="1"/>
  <c r="G347" i="1"/>
  <c r="M347" i="1" a="1"/>
  <c r="M347" i="1" s="1"/>
  <c r="K344" i="16" s="1"/>
  <c r="N347" i="1" a="1"/>
  <c r="N347" i="1" s="1"/>
  <c r="L344" i="16" s="1"/>
  <c r="R347" i="1"/>
  <c r="S347" i="1" a="1"/>
  <c r="S347" i="1" s="1"/>
  <c r="D344" i="16" s="1"/>
  <c r="T347" i="1" a="1"/>
  <c r="T347" i="1" s="1"/>
  <c r="E344" i="16" s="1"/>
  <c r="AI347" i="1"/>
  <c r="BB347" i="1" s="1"/>
  <c r="AJ347" i="1"/>
  <c r="AK347" i="1"/>
  <c r="K369" i="11" s="1"/>
  <c r="AL347" i="1"/>
  <c r="AO347" i="1"/>
  <c r="BE347" i="1" s="1"/>
  <c r="AP347" i="1"/>
  <c r="M369" i="11" s="1"/>
  <c r="AQ347" i="1"/>
  <c r="BC347" i="1" a="1"/>
  <c r="BC347" i="1" s="1"/>
  <c r="BF347" i="1"/>
  <c r="BR347" i="1"/>
  <c r="BS347" i="1"/>
  <c r="BT347" i="1"/>
  <c r="A348" i="1"/>
  <c r="C348" i="1"/>
  <c r="G348" i="1"/>
  <c r="M348" i="1" a="1"/>
  <c r="M348" i="1" s="1"/>
  <c r="K345" i="16" s="1"/>
  <c r="N348" i="1" a="1"/>
  <c r="N348" i="1" s="1"/>
  <c r="L345" i="16" s="1"/>
  <c r="R348" i="1"/>
  <c r="S348" i="1" a="1"/>
  <c r="S348" i="1" s="1"/>
  <c r="D345" i="16" s="1"/>
  <c r="T348" i="1" a="1"/>
  <c r="T348" i="1" s="1"/>
  <c r="E345" i="16" s="1"/>
  <c r="AI348" i="1"/>
  <c r="BB348" i="1" s="1"/>
  <c r="AJ348" i="1"/>
  <c r="AK348" i="1"/>
  <c r="K370" i="11" s="1"/>
  <c r="AL348" i="1"/>
  <c r="AO348" i="1"/>
  <c r="BE348" i="1" s="1"/>
  <c r="AP348" i="1"/>
  <c r="M370" i="11" s="1"/>
  <c r="AQ348" i="1"/>
  <c r="BC348" i="1" a="1"/>
  <c r="BC348" i="1" s="1"/>
  <c r="BF348" i="1"/>
  <c r="BR348" i="1"/>
  <c r="BS348" i="1"/>
  <c r="BT348" i="1"/>
  <c r="A349" i="1"/>
  <c r="C349" i="1"/>
  <c r="G349" i="1"/>
  <c r="M349" i="1" a="1"/>
  <c r="M349" i="1" s="1"/>
  <c r="K346" i="16" s="1"/>
  <c r="N349" i="1" a="1"/>
  <c r="N349" i="1" s="1"/>
  <c r="L346" i="16" s="1"/>
  <c r="R349" i="1"/>
  <c r="S349" i="1" a="1"/>
  <c r="S349" i="1" s="1"/>
  <c r="D346" i="16" s="1"/>
  <c r="T349" i="1" a="1"/>
  <c r="T349" i="1" s="1"/>
  <c r="E346" i="16" s="1"/>
  <c r="AI349" i="1"/>
  <c r="BB349" i="1" s="1"/>
  <c r="AJ349" i="1"/>
  <c r="AK349" i="1"/>
  <c r="K371" i="11" s="1"/>
  <c r="AL349" i="1"/>
  <c r="AO349" i="1"/>
  <c r="BE349" i="1" s="1"/>
  <c r="AP349" i="1"/>
  <c r="M371" i="11" s="1"/>
  <c r="AQ349" i="1"/>
  <c r="BC349" i="1" a="1"/>
  <c r="BC349" i="1" s="1"/>
  <c r="BF349" i="1"/>
  <c r="BR349" i="1"/>
  <c r="BS349" i="1"/>
  <c r="BT349" i="1"/>
  <c r="A350" i="1"/>
  <c r="C350" i="1"/>
  <c r="G350" i="1"/>
  <c r="M350" i="1" a="1"/>
  <c r="M350" i="1" s="1"/>
  <c r="K347" i="16" s="1"/>
  <c r="N350" i="1" a="1"/>
  <c r="N350" i="1" s="1"/>
  <c r="L347" i="16" s="1"/>
  <c r="R350" i="1"/>
  <c r="S350" i="1" a="1"/>
  <c r="S350" i="1" s="1"/>
  <c r="D347" i="16" s="1"/>
  <c r="T350" i="1" a="1"/>
  <c r="T350" i="1" s="1"/>
  <c r="E347" i="16" s="1"/>
  <c r="AI350" i="1"/>
  <c r="BB350" i="1" s="1"/>
  <c r="AJ350" i="1"/>
  <c r="AK350" i="1"/>
  <c r="K372" i="11" s="1"/>
  <c r="AL350" i="1"/>
  <c r="AO350" i="1"/>
  <c r="BE350" i="1" s="1"/>
  <c r="AP350" i="1"/>
  <c r="M372" i="11" s="1"/>
  <c r="AQ350" i="1"/>
  <c r="BC350" i="1" a="1"/>
  <c r="BC350" i="1" s="1"/>
  <c r="BF350" i="1"/>
  <c r="BR350" i="1"/>
  <c r="BS350" i="1"/>
  <c r="BT350" i="1"/>
  <c r="A351" i="1"/>
  <c r="C351" i="1"/>
  <c r="G351" i="1"/>
  <c r="M351" i="1" a="1"/>
  <c r="M351" i="1" s="1"/>
  <c r="K348" i="16" s="1"/>
  <c r="N351" i="1" a="1"/>
  <c r="N351" i="1" s="1"/>
  <c r="L348" i="16" s="1"/>
  <c r="R351" i="1"/>
  <c r="S351" i="1" a="1"/>
  <c r="S351" i="1" s="1"/>
  <c r="D348" i="16" s="1"/>
  <c r="T351" i="1" a="1"/>
  <c r="T351" i="1" s="1"/>
  <c r="E348" i="16" s="1"/>
  <c r="AI351" i="1"/>
  <c r="BB351" i="1" s="1"/>
  <c r="AJ351" i="1"/>
  <c r="AK351" i="1"/>
  <c r="K373" i="11" s="1"/>
  <c r="AL351" i="1"/>
  <c r="AO351" i="1"/>
  <c r="BE351" i="1" s="1"/>
  <c r="AP351" i="1"/>
  <c r="M373" i="11" s="1"/>
  <c r="AQ351" i="1"/>
  <c r="BC351" i="1" a="1"/>
  <c r="BC351" i="1" s="1"/>
  <c r="BF351" i="1"/>
  <c r="BR351" i="1"/>
  <c r="BS351" i="1"/>
  <c r="BT351" i="1"/>
  <c r="A352" i="1"/>
  <c r="C352" i="1"/>
  <c r="G352" i="1"/>
  <c r="M352" i="1" a="1"/>
  <c r="M352" i="1" s="1"/>
  <c r="K349" i="16" s="1"/>
  <c r="N352" i="1" a="1"/>
  <c r="N352" i="1" s="1"/>
  <c r="L349" i="16" s="1"/>
  <c r="R352" i="1"/>
  <c r="S352" i="1" a="1"/>
  <c r="S352" i="1" s="1"/>
  <c r="D349" i="16" s="1"/>
  <c r="T352" i="1" a="1"/>
  <c r="T352" i="1" s="1"/>
  <c r="E349" i="16" s="1"/>
  <c r="AI352" i="1"/>
  <c r="BB352" i="1" s="1"/>
  <c r="AJ352" i="1"/>
  <c r="AK352" i="1"/>
  <c r="K374" i="11" s="1"/>
  <c r="AL352" i="1"/>
  <c r="AO352" i="1"/>
  <c r="BE352" i="1" s="1"/>
  <c r="AP352" i="1"/>
  <c r="M374" i="11" s="1"/>
  <c r="AQ352" i="1"/>
  <c r="BC352" i="1" a="1"/>
  <c r="BC352" i="1" s="1"/>
  <c r="BF352" i="1"/>
  <c r="BR352" i="1"/>
  <c r="BS352" i="1"/>
  <c r="BT352" i="1"/>
  <c r="A353" i="1"/>
  <c r="C353" i="1"/>
  <c r="G353" i="1"/>
  <c r="M353" i="1" a="1"/>
  <c r="M353" i="1" s="1"/>
  <c r="K350" i="16" s="1"/>
  <c r="N353" i="1" a="1"/>
  <c r="N353" i="1" s="1"/>
  <c r="L350" i="16" s="1"/>
  <c r="R353" i="1"/>
  <c r="S353" i="1" a="1"/>
  <c r="S353" i="1" s="1"/>
  <c r="D350" i="16" s="1"/>
  <c r="T353" i="1" a="1"/>
  <c r="T353" i="1" s="1"/>
  <c r="E350" i="16" s="1"/>
  <c r="AI353" i="1"/>
  <c r="BB353" i="1" s="1"/>
  <c r="AJ353" i="1"/>
  <c r="AK353" i="1"/>
  <c r="K375" i="11" s="1"/>
  <c r="AL353" i="1"/>
  <c r="AO353" i="1"/>
  <c r="BE353" i="1" s="1"/>
  <c r="AP353" i="1"/>
  <c r="M375" i="11" s="1"/>
  <c r="AQ353" i="1"/>
  <c r="BC353" i="1" a="1"/>
  <c r="BC353" i="1" s="1"/>
  <c r="BF353" i="1"/>
  <c r="BR353" i="1"/>
  <c r="BS353" i="1"/>
  <c r="BT353" i="1"/>
  <c r="A354" i="1"/>
  <c r="C354" i="1"/>
  <c r="G354" i="1"/>
  <c r="M354" i="1" a="1"/>
  <c r="M354" i="1" s="1"/>
  <c r="K351" i="16" s="1"/>
  <c r="N354" i="1" a="1"/>
  <c r="N354" i="1" s="1"/>
  <c r="L351" i="16" s="1"/>
  <c r="R354" i="1"/>
  <c r="S354" i="1" a="1"/>
  <c r="S354" i="1" s="1"/>
  <c r="D351" i="16" s="1"/>
  <c r="T354" i="1" a="1"/>
  <c r="T354" i="1" s="1"/>
  <c r="E351" i="16" s="1"/>
  <c r="AI354" i="1"/>
  <c r="BB354" i="1" s="1"/>
  <c r="AJ354" i="1"/>
  <c r="AK354" i="1"/>
  <c r="K376" i="11" s="1"/>
  <c r="AL354" i="1"/>
  <c r="AO354" i="1"/>
  <c r="BE354" i="1" s="1"/>
  <c r="AP354" i="1"/>
  <c r="M376" i="11" s="1"/>
  <c r="AQ354" i="1"/>
  <c r="BC354" i="1" a="1"/>
  <c r="BC354" i="1" s="1"/>
  <c r="BF354" i="1"/>
  <c r="BR354" i="1"/>
  <c r="BS354" i="1"/>
  <c r="BT354" i="1"/>
  <c r="A355" i="1"/>
  <c r="C355" i="1"/>
  <c r="G355" i="1"/>
  <c r="M355" i="1" a="1"/>
  <c r="M355" i="1" s="1"/>
  <c r="K352" i="16" s="1"/>
  <c r="N355" i="1" a="1"/>
  <c r="N355" i="1" s="1"/>
  <c r="L352" i="16" s="1"/>
  <c r="R355" i="1"/>
  <c r="S355" i="1" a="1"/>
  <c r="S355" i="1" s="1"/>
  <c r="D352" i="16" s="1"/>
  <c r="T355" i="1" a="1"/>
  <c r="T355" i="1" s="1"/>
  <c r="E352" i="16" s="1"/>
  <c r="AI355" i="1"/>
  <c r="BB355" i="1" s="1"/>
  <c r="AJ355" i="1"/>
  <c r="AK355" i="1"/>
  <c r="K377" i="11" s="1"/>
  <c r="AL355" i="1"/>
  <c r="AO355" i="1"/>
  <c r="BE355" i="1" s="1"/>
  <c r="AP355" i="1"/>
  <c r="M377" i="11" s="1"/>
  <c r="AQ355" i="1"/>
  <c r="BC355" i="1" a="1"/>
  <c r="BC355" i="1" s="1"/>
  <c r="BF355" i="1"/>
  <c r="BR355" i="1"/>
  <c r="BS355" i="1"/>
  <c r="BT355" i="1"/>
  <c r="A356" i="1"/>
  <c r="C356" i="1"/>
  <c r="G356" i="1"/>
  <c r="M356" i="1" a="1"/>
  <c r="M356" i="1" s="1"/>
  <c r="K353" i="16" s="1"/>
  <c r="N356" i="1" a="1"/>
  <c r="N356" i="1" s="1"/>
  <c r="L353" i="16" s="1"/>
  <c r="R356" i="1"/>
  <c r="S356" i="1" a="1"/>
  <c r="S356" i="1" s="1"/>
  <c r="D353" i="16" s="1"/>
  <c r="T356" i="1" a="1"/>
  <c r="T356" i="1" s="1"/>
  <c r="E353" i="16" s="1"/>
  <c r="AI356" i="1"/>
  <c r="BB356" i="1" s="1"/>
  <c r="AJ356" i="1"/>
  <c r="AK356" i="1"/>
  <c r="K378" i="11" s="1"/>
  <c r="AL356" i="1"/>
  <c r="AO356" i="1"/>
  <c r="BE356" i="1" s="1"/>
  <c r="AP356" i="1"/>
  <c r="M378" i="11" s="1"/>
  <c r="AQ356" i="1"/>
  <c r="BC356" i="1" a="1"/>
  <c r="BC356" i="1" s="1"/>
  <c r="BF356" i="1"/>
  <c r="BR356" i="1"/>
  <c r="BS356" i="1"/>
  <c r="BT356" i="1"/>
  <c r="A357" i="1"/>
  <c r="C357" i="1"/>
  <c r="G357" i="1"/>
  <c r="M357" i="1" a="1"/>
  <c r="M357" i="1" s="1"/>
  <c r="K354" i="16" s="1"/>
  <c r="N357" i="1" a="1"/>
  <c r="N357" i="1" s="1"/>
  <c r="L354" i="16" s="1"/>
  <c r="R357" i="1"/>
  <c r="S357" i="1" a="1"/>
  <c r="S357" i="1" s="1"/>
  <c r="D354" i="16" s="1"/>
  <c r="T357" i="1" a="1"/>
  <c r="T357" i="1" s="1"/>
  <c r="E354" i="16" s="1"/>
  <c r="AI357" i="1"/>
  <c r="BB357" i="1" s="1"/>
  <c r="AJ357" i="1"/>
  <c r="AK357" i="1"/>
  <c r="K379" i="11" s="1"/>
  <c r="AL357" i="1"/>
  <c r="AO357" i="1"/>
  <c r="BE357" i="1" s="1"/>
  <c r="AP357" i="1"/>
  <c r="M379" i="11" s="1"/>
  <c r="AQ357" i="1"/>
  <c r="BC357" i="1" a="1"/>
  <c r="BC357" i="1" s="1"/>
  <c r="BF357" i="1"/>
  <c r="BR357" i="1"/>
  <c r="BS357" i="1"/>
  <c r="BT357" i="1"/>
  <c r="A358" i="1"/>
  <c r="C358" i="1"/>
  <c r="G358" i="1"/>
  <c r="M358" i="1" a="1"/>
  <c r="M358" i="1" s="1"/>
  <c r="K355" i="16" s="1"/>
  <c r="N358" i="1" a="1"/>
  <c r="N358" i="1" s="1"/>
  <c r="L355" i="16" s="1"/>
  <c r="R358" i="1"/>
  <c r="S358" i="1" a="1"/>
  <c r="S358" i="1" s="1"/>
  <c r="D355" i="16" s="1"/>
  <c r="T358" i="1" a="1"/>
  <c r="T358" i="1" s="1"/>
  <c r="E355" i="16" s="1"/>
  <c r="AI358" i="1"/>
  <c r="BB358" i="1" s="1"/>
  <c r="AJ358" i="1"/>
  <c r="AK358" i="1"/>
  <c r="K380" i="11" s="1"/>
  <c r="AL358" i="1"/>
  <c r="AO358" i="1"/>
  <c r="BE358" i="1" s="1"/>
  <c r="AP358" i="1"/>
  <c r="M380" i="11" s="1"/>
  <c r="AQ358" i="1"/>
  <c r="BC358" i="1" a="1"/>
  <c r="BC358" i="1" s="1"/>
  <c r="BF358" i="1"/>
  <c r="BR358" i="1"/>
  <c r="BS358" i="1"/>
  <c r="BT358" i="1"/>
  <c r="A359" i="1"/>
  <c r="C359" i="1"/>
  <c r="G359" i="1"/>
  <c r="M359" i="1" a="1"/>
  <c r="M359" i="1" s="1"/>
  <c r="K356" i="16" s="1"/>
  <c r="N359" i="1" a="1"/>
  <c r="N359" i="1" s="1"/>
  <c r="L356" i="16" s="1"/>
  <c r="R359" i="1"/>
  <c r="S359" i="1" a="1"/>
  <c r="S359" i="1" s="1"/>
  <c r="D356" i="16" s="1"/>
  <c r="T359" i="1" a="1"/>
  <c r="T359" i="1" s="1"/>
  <c r="E356" i="16" s="1"/>
  <c r="AI359" i="1"/>
  <c r="BB359" i="1" s="1"/>
  <c r="AJ359" i="1"/>
  <c r="AK359" i="1"/>
  <c r="K381" i="11" s="1"/>
  <c r="AL359" i="1"/>
  <c r="AO359" i="1"/>
  <c r="BE359" i="1" s="1"/>
  <c r="AP359" i="1"/>
  <c r="M381" i="11" s="1"/>
  <c r="AQ359" i="1"/>
  <c r="BC359" i="1" a="1"/>
  <c r="BC359" i="1" s="1"/>
  <c r="BF359" i="1"/>
  <c r="BR359" i="1"/>
  <c r="BS359" i="1"/>
  <c r="BT359" i="1"/>
  <c r="A360" i="1"/>
  <c r="C360" i="1"/>
  <c r="G360" i="1"/>
  <c r="M360" i="1" a="1"/>
  <c r="M360" i="1" s="1"/>
  <c r="K357" i="16" s="1"/>
  <c r="N360" i="1" a="1"/>
  <c r="N360" i="1" s="1"/>
  <c r="L357" i="16" s="1"/>
  <c r="R360" i="1"/>
  <c r="S360" i="1" a="1"/>
  <c r="S360" i="1" s="1"/>
  <c r="D357" i="16" s="1"/>
  <c r="T360" i="1" a="1"/>
  <c r="T360" i="1" s="1"/>
  <c r="E357" i="16" s="1"/>
  <c r="AI360" i="1"/>
  <c r="BB360" i="1" s="1"/>
  <c r="AJ360" i="1"/>
  <c r="AK360" i="1"/>
  <c r="K382" i="11" s="1"/>
  <c r="AL360" i="1"/>
  <c r="AO360" i="1"/>
  <c r="BE360" i="1" s="1"/>
  <c r="AP360" i="1"/>
  <c r="M382" i="11" s="1"/>
  <c r="AQ360" i="1"/>
  <c r="BC360" i="1" a="1"/>
  <c r="BC360" i="1" s="1"/>
  <c r="BF360" i="1"/>
  <c r="BR360" i="1"/>
  <c r="BS360" i="1"/>
  <c r="BT360" i="1"/>
  <c r="A361" i="1"/>
  <c r="C361" i="1"/>
  <c r="G361" i="1"/>
  <c r="M361" i="1" a="1"/>
  <c r="M361" i="1" s="1"/>
  <c r="K358" i="16" s="1"/>
  <c r="N361" i="1" a="1"/>
  <c r="N361" i="1" s="1"/>
  <c r="L358" i="16" s="1"/>
  <c r="R361" i="1"/>
  <c r="S361" i="1" a="1"/>
  <c r="S361" i="1" s="1"/>
  <c r="D358" i="16" s="1"/>
  <c r="T361" i="1" a="1"/>
  <c r="T361" i="1" s="1"/>
  <c r="E358" i="16" s="1"/>
  <c r="AI361" i="1"/>
  <c r="BB361" i="1" s="1"/>
  <c r="AJ361" i="1"/>
  <c r="AK361" i="1"/>
  <c r="K383" i="11" s="1"/>
  <c r="AL361" i="1"/>
  <c r="AO361" i="1"/>
  <c r="BE361" i="1" s="1"/>
  <c r="AP361" i="1"/>
  <c r="M383" i="11" s="1"/>
  <c r="AQ361" i="1"/>
  <c r="BC361" i="1" a="1"/>
  <c r="BC361" i="1" s="1"/>
  <c r="BF361" i="1"/>
  <c r="BR361" i="1"/>
  <c r="BS361" i="1"/>
  <c r="BT361" i="1"/>
  <c r="A362" i="1"/>
  <c r="C362" i="1"/>
  <c r="G362" i="1"/>
  <c r="M362" i="1" a="1"/>
  <c r="M362" i="1" s="1"/>
  <c r="K359" i="16" s="1"/>
  <c r="N362" i="1" a="1"/>
  <c r="N362" i="1" s="1"/>
  <c r="L359" i="16" s="1"/>
  <c r="R362" i="1"/>
  <c r="S362" i="1" a="1"/>
  <c r="S362" i="1" s="1"/>
  <c r="D359" i="16" s="1"/>
  <c r="T362" i="1" a="1"/>
  <c r="T362" i="1" s="1"/>
  <c r="E359" i="16" s="1"/>
  <c r="AI362" i="1"/>
  <c r="BB362" i="1" s="1"/>
  <c r="AJ362" i="1"/>
  <c r="AK362" i="1"/>
  <c r="K384" i="11" s="1"/>
  <c r="AL362" i="1"/>
  <c r="AO362" i="1"/>
  <c r="BE362" i="1" s="1"/>
  <c r="AP362" i="1"/>
  <c r="M384" i="11" s="1"/>
  <c r="AQ362" i="1"/>
  <c r="BC362" i="1" a="1"/>
  <c r="BC362" i="1" s="1"/>
  <c r="BF362" i="1"/>
  <c r="BR362" i="1"/>
  <c r="BS362" i="1"/>
  <c r="BT362" i="1"/>
  <c r="A363" i="1"/>
  <c r="C363" i="1"/>
  <c r="G363" i="1"/>
  <c r="M363" i="1" a="1"/>
  <c r="M363" i="1" s="1"/>
  <c r="K360" i="16" s="1"/>
  <c r="N363" i="1" a="1"/>
  <c r="N363" i="1" s="1"/>
  <c r="L360" i="16" s="1"/>
  <c r="R363" i="1"/>
  <c r="S363" i="1" a="1"/>
  <c r="S363" i="1" s="1"/>
  <c r="D360" i="16" s="1"/>
  <c r="T363" i="1" a="1"/>
  <c r="T363" i="1" s="1"/>
  <c r="E360" i="16" s="1"/>
  <c r="AI363" i="1"/>
  <c r="BB363" i="1" s="1"/>
  <c r="AJ363" i="1"/>
  <c r="AK363" i="1"/>
  <c r="K385" i="11" s="1"/>
  <c r="AL363" i="1"/>
  <c r="AO363" i="1"/>
  <c r="BE363" i="1" s="1"/>
  <c r="AP363" i="1"/>
  <c r="M385" i="11" s="1"/>
  <c r="AQ363" i="1"/>
  <c r="BC363" i="1" a="1"/>
  <c r="BC363" i="1" s="1"/>
  <c r="BF363" i="1"/>
  <c r="BR363" i="1"/>
  <c r="BS363" i="1"/>
  <c r="BT363" i="1"/>
  <c r="A364" i="1"/>
  <c r="C364" i="1"/>
  <c r="G364" i="1"/>
  <c r="M364" i="1" a="1"/>
  <c r="M364" i="1" s="1"/>
  <c r="K361" i="16" s="1"/>
  <c r="N364" i="1" a="1"/>
  <c r="N364" i="1" s="1"/>
  <c r="L361" i="16" s="1"/>
  <c r="R364" i="1"/>
  <c r="S364" i="1" a="1"/>
  <c r="S364" i="1" s="1"/>
  <c r="D361" i="16" s="1"/>
  <c r="T364" i="1" a="1"/>
  <c r="T364" i="1" s="1"/>
  <c r="E361" i="16" s="1"/>
  <c r="AI364" i="1"/>
  <c r="BB364" i="1" s="1"/>
  <c r="AJ364" i="1"/>
  <c r="AK364" i="1"/>
  <c r="K386" i="11" s="1"/>
  <c r="AL364" i="1"/>
  <c r="AO364" i="1"/>
  <c r="BE364" i="1" s="1"/>
  <c r="AP364" i="1"/>
  <c r="M386" i="11" s="1"/>
  <c r="AQ364" i="1"/>
  <c r="BC364" i="1" a="1"/>
  <c r="BC364" i="1" s="1"/>
  <c r="BF364" i="1"/>
  <c r="BR364" i="1"/>
  <c r="BS364" i="1"/>
  <c r="BT364" i="1"/>
  <c r="A365" i="1"/>
  <c r="C365" i="1"/>
  <c r="G365" i="1"/>
  <c r="M365" i="1" a="1"/>
  <c r="M365" i="1" s="1"/>
  <c r="K362" i="16" s="1"/>
  <c r="N365" i="1" a="1"/>
  <c r="N365" i="1" s="1"/>
  <c r="L362" i="16" s="1"/>
  <c r="R365" i="1"/>
  <c r="S365" i="1" a="1"/>
  <c r="S365" i="1" s="1"/>
  <c r="D362" i="16" s="1"/>
  <c r="T365" i="1" a="1"/>
  <c r="T365" i="1" s="1"/>
  <c r="E362" i="16" s="1"/>
  <c r="AI365" i="1"/>
  <c r="BB365" i="1" s="1"/>
  <c r="AJ365" i="1"/>
  <c r="AK365" i="1"/>
  <c r="K387" i="11" s="1"/>
  <c r="AL365" i="1"/>
  <c r="AO365" i="1"/>
  <c r="BE365" i="1" s="1"/>
  <c r="AP365" i="1"/>
  <c r="M387" i="11" s="1"/>
  <c r="AQ365" i="1"/>
  <c r="BC365" i="1" a="1"/>
  <c r="BC365" i="1" s="1"/>
  <c r="BF365" i="1"/>
  <c r="BR365" i="1"/>
  <c r="BS365" i="1"/>
  <c r="BT365" i="1"/>
  <c r="A366" i="1"/>
  <c r="C366" i="1"/>
  <c r="G366" i="1"/>
  <c r="M366" i="1" a="1"/>
  <c r="M366" i="1" s="1"/>
  <c r="K363" i="16" s="1"/>
  <c r="N366" i="1" a="1"/>
  <c r="N366" i="1" s="1"/>
  <c r="L363" i="16" s="1"/>
  <c r="R366" i="1"/>
  <c r="S366" i="1" a="1"/>
  <c r="S366" i="1" s="1"/>
  <c r="D363" i="16" s="1"/>
  <c r="T366" i="1" a="1"/>
  <c r="T366" i="1" s="1"/>
  <c r="E363" i="16" s="1"/>
  <c r="AI366" i="1"/>
  <c r="BB366" i="1" s="1"/>
  <c r="AJ366" i="1"/>
  <c r="AK366" i="1"/>
  <c r="K388" i="11" s="1"/>
  <c r="AL366" i="1"/>
  <c r="AO366" i="1"/>
  <c r="BE366" i="1" s="1"/>
  <c r="AP366" i="1"/>
  <c r="M388" i="11" s="1"/>
  <c r="AQ366" i="1"/>
  <c r="BC366" i="1" a="1"/>
  <c r="BC366" i="1" s="1"/>
  <c r="BF366" i="1"/>
  <c r="BR366" i="1"/>
  <c r="BS366" i="1"/>
  <c r="BT366" i="1"/>
  <c r="A367" i="1"/>
  <c r="C367" i="1"/>
  <c r="G367" i="1"/>
  <c r="M367" i="1" a="1"/>
  <c r="M367" i="1" s="1"/>
  <c r="K364" i="16" s="1"/>
  <c r="N367" i="1" a="1"/>
  <c r="N367" i="1" s="1"/>
  <c r="L364" i="16" s="1"/>
  <c r="R367" i="1"/>
  <c r="S367" i="1" a="1"/>
  <c r="S367" i="1" s="1"/>
  <c r="D364" i="16" s="1"/>
  <c r="T367" i="1" a="1"/>
  <c r="T367" i="1" s="1"/>
  <c r="E364" i="16" s="1"/>
  <c r="AI367" i="1"/>
  <c r="BB367" i="1" s="1"/>
  <c r="AJ367" i="1"/>
  <c r="AK367" i="1"/>
  <c r="K389" i="11" s="1"/>
  <c r="AL367" i="1"/>
  <c r="AO367" i="1"/>
  <c r="BE367" i="1" s="1"/>
  <c r="AP367" i="1"/>
  <c r="M389" i="11" s="1"/>
  <c r="AQ367" i="1"/>
  <c r="BC367" i="1" a="1"/>
  <c r="BC367" i="1" s="1"/>
  <c r="BF367" i="1"/>
  <c r="BR367" i="1"/>
  <c r="BS367" i="1"/>
  <c r="BT367" i="1"/>
  <c r="A368" i="1"/>
  <c r="C368" i="1"/>
  <c r="G368" i="1"/>
  <c r="M368" i="1" a="1"/>
  <c r="M368" i="1" s="1"/>
  <c r="K365" i="16" s="1"/>
  <c r="N368" i="1" a="1"/>
  <c r="N368" i="1" s="1"/>
  <c r="L365" i="16" s="1"/>
  <c r="R368" i="1"/>
  <c r="S368" i="1" a="1"/>
  <c r="S368" i="1" s="1"/>
  <c r="D365" i="16" s="1"/>
  <c r="T368" i="1" a="1"/>
  <c r="T368" i="1" s="1"/>
  <c r="E365" i="16" s="1"/>
  <c r="AI368" i="1"/>
  <c r="BB368" i="1" s="1"/>
  <c r="AJ368" i="1"/>
  <c r="AK368" i="1"/>
  <c r="K390" i="11" s="1"/>
  <c r="AL368" i="1"/>
  <c r="AO368" i="1"/>
  <c r="BE368" i="1" s="1"/>
  <c r="AP368" i="1"/>
  <c r="M390" i="11" s="1"/>
  <c r="AQ368" i="1"/>
  <c r="BC368" i="1" a="1"/>
  <c r="BC368" i="1" s="1"/>
  <c r="BF368" i="1"/>
  <c r="BR368" i="1"/>
  <c r="BS368" i="1"/>
  <c r="BT368" i="1"/>
  <c r="A369" i="1"/>
  <c r="C369" i="1"/>
  <c r="G369" i="1"/>
  <c r="M369" i="1" a="1"/>
  <c r="M369" i="1" s="1"/>
  <c r="K366" i="16" s="1"/>
  <c r="N369" i="1" a="1"/>
  <c r="N369" i="1" s="1"/>
  <c r="L366" i="16" s="1"/>
  <c r="R369" i="1"/>
  <c r="S369" i="1" a="1"/>
  <c r="S369" i="1" s="1"/>
  <c r="D366" i="16" s="1"/>
  <c r="T369" i="1" a="1"/>
  <c r="T369" i="1" s="1"/>
  <c r="E366" i="16" s="1"/>
  <c r="AI369" i="1"/>
  <c r="BB369" i="1" s="1"/>
  <c r="AJ369" i="1"/>
  <c r="AK369" i="1"/>
  <c r="K391" i="11" s="1"/>
  <c r="AL369" i="1"/>
  <c r="AO369" i="1"/>
  <c r="BE369" i="1" s="1"/>
  <c r="AP369" i="1"/>
  <c r="M391" i="11" s="1"/>
  <c r="AQ369" i="1"/>
  <c r="BC369" i="1" a="1"/>
  <c r="BC369" i="1" s="1"/>
  <c r="BF369" i="1"/>
  <c r="BR369" i="1"/>
  <c r="BS369" i="1"/>
  <c r="BT369" i="1"/>
  <c r="A370" i="1"/>
  <c r="C370" i="1"/>
  <c r="G370" i="1"/>
  <c r="M370" i="1" a="1"/>
  <c r="M370" i="1" s="1"/>
  <c r="K367" i="16" s="1"/>
  <c r="N370" i="1" a="1"/>
  <c r="N370" i="1" s="1"/>
  <c r="L367" i="16" s="1"/>
  <c r="R370" i="1"/>
  <c r="S370" i="1" a="1"/>
  <c r="S370" i="1" s="1"/>
  <c r="D367" i="16" s="1"/>
  <c r="T370" i="1" a="1"/>
  <c r="T370" i="1" s="1"/>
  <c r="E367" i="16" s="1"/>
  <c r="AI370" i="1"/>
  <c r="BB370" i="1" s="1"/>
  <c r="AJ370" i="1"/>
  <c r="AK370" i="1"/>
  <c r="K392" i="11" s="1"/>
  <c r="AL370" i="1"/>
  <c r="AO370" i="1"/>
  <c r="BE370" i="1" s="1"/>
  <c r="AP370" i="1"/>
  <c r="M392" i="11" s="1"/>
  <c r="AQ370" i="1"/>
  <c r="BC370" i="1" a="1"/>
  <c r="BC370" i="1" s="1"/>
  <c r="BF370" i="1"/>
  <c r="BR370" i="1"/>
  <c r="BS370" i="1"/>
  <c r="BT370" i="1"/>
  <c r="A371" i="1"/>
  <c r="C371" i="1"/>
  <c r="G371" i="1"/>
  <c r="M371" i="1" a="1"/>
  <c r="M371" i="1" s="1"/>
  <c r="K368" i="16" s="1"/>
  <c r="N371" i="1" a="1"/>
  <c r="N371" i="1" s="1"/>
  <c r="L368" i="16" s="1"/>
  <c r="R371" i="1"/>
  <c r="S371" i="1" a="1"/>
  <c r="S371" i="1" s="1"/>
  <c r="D368" i="16" s="1"/>
  <c r="T371" i="1" a="1"/>
  <c r="T371" i="1" s="1"/>
  <c r="E368" i="16" s="1"/>
  <c r="AI371" i="1"/>
  <c r="BB371" i="1" s="1"/>
  <c r="AJ371" i="1"/>
  <c r="AK371" i="1"/>
  <c r="K393" i="11" s="1"/>
  <c r="AL371" i="1"/>
  <c r="AO371" i="1"/>
  <c r="BE371" i="1" s="1"/>
  <c r="AP371" i="1"/>
  <c r="M393" i="11" s="1"/>
  <c r="AQ371" i="1"/>
  <c r="BC371" i="1" a="1"/>
  <c r="BC371" i="1" s="1"/>
  <c r="BF371" i="1"/>
  <c r="BR371" i="1"/>
  <c r="BS371" i="1"/>
  <c r="BT371" i="1"/>
  <c r="A372" i="1"/>
  <c r="C372" i="1"/>
  <c r="G372" i="1"/>
  <c r="M372" i="1" a="1"/>
  <c r="M372" i="1" s="1"/>
  <c r="K369" i="16" s="1"/>
  <c r="N372" i="1" a="1"/>
  <c r="N372" i="1" s="1"/>
  <c r="L369" i="16" s="1"/>
  <c r="R372" i="1"/>
  <c r="S372" i="1" a="1"/>
  <c r="S372" i="1" s="1"/>
  <c r="D369" i="16" s="1"/>
  <c r="T372" i="1" a="1"/>
  <c r="T372" i="1" s="1"/>
  <c r="E369" i="16" s="1"/>
  <c r="AI372" i="1"/>
  <c r="BB372" i="1" s="1"/>
  <c r="AJ372" i="1"/>
  <c r="AK372" i="1"/>
  <c r="K394" i="11" s="1"/>
  <c r="AL372" i="1"/>
  <c r="AO372" i="1"/>
  <c r="BE372" i="1" s="1"/>
  <c r="AP372" i="1"/>
  <c r="M394" i="11" s="1"/>
  <c r="AQ372" i="1"/>
  <c r="BC372" i="1" a="1"/>
  <c r="BC372" i="1" s="1"/>
  <c r="BF372" i="1"/>
  <c r="BR372" i="1"/>
  <c r="BS372" i="1"/>
  <c r="BT372" i="1"/>
  <c r="A373" i="1"/>
  <c r="C373" i="1"/>
  <c r="G373" i="1"/>
  <c r="M373" i="1" a="1"/>
  <c r="M373" i="1" s="1"/>
  <c r="K370" i="16" s="1"/>
  <c r="N373" i="1" a="1"/>
  <c r="N373" i="1" s="1"/>
  <c r="L370" i="16" s="1"/>
  <c r="R373" i="1"/>
  <c r="S373" i="1" a="1"/>
  <c r="S373" i="1" s="1"/>
  <c r="D370" i="16" s="1"/>
  <c r="T373" i="1" a="1"/>
  <c r="T373" i="1" s="1"/>
  <c r="E370" i="16" s="1"/>
  <c r="AI373" i="1"/>
  <c r="BB373" i="1" s="1"/>
  <c r="AJ373" i="1"/>
  <c r="AK373" i="1"/>
  <c r="K395" i="11" s="1"/>
  <c r="AL373" i="1"/>
  <c r="AO373" i="1"/>
  <c r="BE373" i="1" s="1"/>
  <c r="AP373" i="1"/>
  <c r="M395" i="11" s="1"/>
  <c r="AQ373" i="1"/>
  <c r="BC373" i="1" a="1"/>
  <c r="BC373" i="1" s="1"/>
  <c r="BF373" i="1"/>
  <c r="BR373" i="1"/>
  <c r="BS373" i="1"/>
  <c r="BT373" i="1"/>
  <c r="A374" i="1"/>
  <c r="C374" i="1"/>
  <c r="G374" i="1"/>
  <c r="M374" i="1" a="1"/>
  <c r="M374" i="1" s="1"/>
  <c r="K371" i="16" s="1"/>
  <c r="N374" i="1" a="1"/>
  <c r="N374" i="1" s="1"/>
  <c r="L371" i="16" s="1"/>
  <c r="R374" i="1"/>
  <c r="S374" i="1" a="1"/>
  <c r="S374" i="1" s="1"/>
  <c r="D371" i="16" s="1"/>
  <c r="T374" i="1" a="1"/>
  <c r="T374" i="1" s="1"/>
  <c r="E371" i="16" s="1"/>
  <c r="AI374" i="1"/>
  <c r="BB374" i="1" s="1"/>
  <c r="AJ374" i="1"/>
  <c r="AK374" i="1"/>
  <c r="K396" i="11" s="1"/>
  <c r="AL374" i="1"/>
  <c r="AO374" i="1"/>
  <c r="BE374" i="1" s="1"/>
  <c r="AP374" i="1"/>
  <c r="M396" i="11" s="1"/>
  <c r="AQ374" i="1"/>
  <c r="BC374" i="1" a="1"/>
  <c r="BC374" i="1" s="1"/>
  <c r="BF374" i="1"/>
  <c r="BR374" i="1"/>
  <c r="BS374" i="1"/>
  <c r="BT374" i="1"/>
  <c r="A375" i="1"/>
  <c r="C375" i="1"/>
  <c r="G375" i="1"/>
  <c r="M375" i="1" a="1"/>
  <c r="M375" i="1" s="1"/>
  <c r="K372" i="16" s="1"/>
  <c r="N375" i="1" a="1"/>
  <c r="N375" i="1" s="1"/>
  <c r="L372" i="16" s="1"/>
  <c r="R375" i="1"/>
  <c r="S375" i="1" a="1"/>
  <c r="S375" i="1" s="1"/>
  <c r="D372" i="16" s="1"/>
  <c r="T375" i="1" a="1"/>
  <c r="T375" i="1" s="1"/>
  <c r="E372" i="16" s="1"/>
  <c r="AI375" i="1"/>
  <c r="BB375" i="1" s="1"/>
  <c r="AJ375" i="1"/>
  <c r="AK375" i="1"/>
  <c r="K397" i="11" s="1"/>
  <c r="AL375" i="1"/>
  <c r="AO375" i="1"/>
  <c r="BE375" i="1" s="1"/>
  <c r="AP375" i="1"/>
  <c r="M397" i="11" s="1"/>
  <c r="AQ375" i="1"/>
  <c r="BC375" i="1" a="1"/>
  <c r="BC375" i="1" s="1"/>
  <c r="BF375" i="1"/>
  <c r="BR375" i="1"/>
  <c r="BS375" i="1"/>
  <c r="BT375" i="1"/>
  <c r="A376" i="1"/>
  <c r="C376" i="1"/>
  <c r="G376" i="1"/>
  <c r="M376" i="1" a="1"/>
  <c r="M376" i="1" s="1"/>
  <c r="K373" i="16" s="1"/>
  <c r="N376" i="1" a="1"/>
  <c r="N376" i="1" s="1"/>
  <c r="L373" i="16" s="1"/>
  <c r="R376" i="1"/>
  <c r="S376" i="1" a="1"/>
  <c r="S376" i="1" s="1"/>
  <c r="D373" i="16" s="1"/>
  <c r="T376" i="1" a="1"/>
  <c r="T376" i="1" s="1"/>
  <c r="E373" i="16" s="1"/>
  <c r="AI376" i="1"/>
  <c r="BB376" i="1" s="1"/>
  <c r="AJ376" i="1"/>
  <c r="AK376" i="1"/>
  <c r="K398" i="11" s="1"/>
  <c r="AL376" i="1"/>
  <c r="AO376" i="1"/>
  <c r="BE376" i="1" s="1"/>
  <c r="AP376" i="1"/>
  <c r="M398" i="11" s="1"/>
  <c r="AQ376" i="1"/>
  <c r="BC376" i="1" a="1"/>
  <c r="BC376" i="1" s="1"/>
  <c r="BF376" i="1"/>
  <c r="BR376" i="1"/>
  <c r="BS376" i="1"/>
  <c r="BT376" i="1"/>
  <c r="A377" i="1"/>
  <c r="C377" i="1"/>
  <c r="G377" i="1"/>
  <c r="M377" i="1" a="1"/>
  <c r="M377" i="1" s="1"/>
  <c r="K374" i="16" s="1"/>
  <c r="N377" i="1" a="1"/>
  <c r="N377" i="1" s="1"/>
  <c r="L374" i="16" s="1"/>
  <c r="R377" i="1"/>
  <c r="S377" i="1" a="1"/>
  <c r="S377" i="1" s="1"/>
  <c r="D374" i="16" s="1"/>
  <c r="T377" i="1" a="1"/>
  <c r="T377" i="1" s="1"/>
  <c r="E374" i="16" s="1"/>
  <c r="AI377" i="1"/>
  <c r="BB377" i="1" s="1"/>
  <c r="AJ377" i="1"/>
  <c r="AK377" i="1"/>
  <c r="K399" i="11" s="1"/>
  <c r="AL377" i="1"/>
  <c r="AO377" i="1"/>
  <c r="BE377" i="1" s="1"/>
  <c r="AP377" i="1"/>
  <c r="M399" i="11" s="1"/>
  <c r="AQ377" i="1"/>
  <c r="BC377" i="1" a="1"/>
  <c r="BC377" i="1" s="1"/>
  <c r="BF377" i="1"/>
  <c r="BR377" i="1"/>
  <c r="BS377" i="1"/>
  <c r="BT377" i="1"/>
  <c r="A378" i="1"/>
  <c r="C378" i="1"/>
  <c r="G378" i="1"/>
  <c r="M378" i="1" a="1"/>
  <c r="M378" i="1" s="1"/>
  <c r="K375" i="16" s="1"/>
  <c r="N378" i="1" a="1"/>
  <c r="N378" i="1" s="1"/>
  <c r="L375" i="16" s="1"/>
  <c r="R378" i="1"/>
  <c r="S378" i="1" a="1"/>
  <c r="S378" i="1" s="1"/>
  <c r="D375" i="16" s="1"/>
  <c r="T378" i="1" a="1"/>
  <c r="T378" i="1" s="1"/>
  <c r="E375" i="16" s="1"/>
  <c r="AI378" i="1"/>
  <c r="BB378" i="1" s="1"/>
  <c r="AJ378" i="1"/>
  <c r="AK378" i="1"/>
  <c r="K400" i="11" s="1"/>
  <c r="AL378" i="1"/>
  <c r="AO378" i="1"/>
  <c r="BE378" i="1" s="1"/>
  <c r="AP378" i="1"/>
  <c r="M400" i="11" s="1"/>
  <c r="AQ378" i="1"/>
  <c r="BC378" i="1" a="1"/>
  <c r="BC378" i="1" s="1"/>
  <c r="BF378" i="1"/>
  <c r="BR378" i="1"/>
  <c r="BS378" i="1"/>
  <c r="BT378" i="1"/>
  <c r="A379" i="1"/>
  <c r="C379" i="1"/>
  <c r="G379" i="1"/>
  <c r="M379" i="1" a="1"/>
  <c r="M379" i="1" s="1"/>
  <c r="K376" i="16" s="1"/>
  <c r="N379" i="1" a="1"/>
  <c r="N379" i="1" s="1"/>
  <c r="L376" i="16" s="1"/>
  <c r="R379" i="1"/>
  <c r="S379" i="1" a="1"/>
  <c r="S379" i="1" s="1"/>
  <c r="D376" i="16" s="1"/>
  <c r="T379" i="1" a="1"/>
  <c r="T379" i="1" s="1"/>
  <c r="E376" i="16" s="1"/>
  <c r="AI379" i="1"/>
  <c r="BB379" i="1" s="1"/>
  <c r="AJ379" i="1"/>
  <c r="AK379" i="1"/>
  <c r="K401" i="11" s="1"/>
  <c r="AL379" i="1"/>
  <c r="AO379" i="1"/>
  <c r="BE379" i="1" s="1"/>
  <c r="AP379" i="1"/>
  <c r="M401" i="11" s="1"/>
  <c r="AQ379" i="1"/>
  <c r="BC379" i="1" a="1"/>
  <c r="BC379" i="1" s="1"/>
  <c r="BF379" i="1"/>
  <c r="BR379" i="1"/>
  <c r="BS379" i="1"/>
  <c r="BT379" i="1"/>
  <c r="A380" i="1"/>
  <c r="C380" i="1"/>
  <c r="G380" i="1"/>
  <c r="M380" i="1" a="1"/>
  <c r="M380" i="1" s="1"/>
  <c r="K377" i="16" s="1"/>
  <c r="N380" i="1" a="1"/>
  <c r="N380" i="1" s="1"/>
  <c r="L377" i="16" s="1"/>
  <c r="R380" i="1"/>
  <c r="S380" i="1" a="1"/>
  <c r="S380" i="1" s="1"/>
  <c r="D377" i="16" s="1"/>
  <c r="T380" i="1" a="1"/>
  <c r="T380" i="1" s="1"/>
  <c r="E377" i="16" s="1"/>
  <c r="AI380" i="1"/>
  <c r="BB380" i="1" s="1"/>
  <c r="AJ380" i="1"/>
  <c r="AK380" i="1"/>
  <c r="K402" i="11" s="1"/>
  <c r="AL380" i="1"/>
  <c r="AO380" i="1"/>
  <c r="BE380" i="1" s="1"/>
  <c r="AP380" i="1"/>
  <c r="M402" i="11" s="1"/>
  <c r="AQ380" i="1"/>
  <c r="BC380" i="1" a="1"/>
  <c r="BC380" i="1" s="1"/>
  <c r="BF380" i="1"/>
  <c r="BR380" i="1"/>
  <c r="BS380" i="1"/>
  <c r="BT380" i="1"/>
  <c r="A381" i="1"/>
  <c r="C381" i="1"/>
  <c r="G381" i="1"/>
  <c r="M381" i="1" a="1"/>
  <c r="M381" i="1" s="1"/>
  <c r="K378" i="16" s="1"/>
  <c r="N381" i="1" a="1"/>
  <c r="N381" i="1" s="1"/>
  <c r="L378" i="16" s="1"/>
  <c r="R381" i="1"/>
  <c r="S381" i="1" a="1"/>
  <c r="S381" i="1" s="1"/>
  <c r="D378" i="16" s="1"/>
  <c r="T381" i="1" a="1"/>
  <c r="T381" i="1" s="1"/>
  <c r="E378" i="16" s="1"/>
  <c r="AI381" i="1"/>
  <c r="BB381" i="1" s="1"/>
  <c r="AJ381" i="1"/>
  <c r="AK381" i="1"/>
  <c r="K403" i="11" s="1"/>
  <c r="AL381" i="1"/>
  <c r="AO381" i="1"/>
  <c r="BE381" i="1" s="1"/>
  <c r="AP381" i="1"/>
  <c r="M403" i="11" s="1"/>
  <c r="AQ381" i="1"/>
  <c r="BC381" i="1" a="1"/>
  <c r="BC381" i="1" s="1"/>
  <c r="BF381" i="1"/>
  <c r="BR381" i="1"/>
  <c r="BS381" i="1"/>
  <c r="BT381" i="1"/>
  <c r="A382" i="1"/>
  <c r="C382" i="1"/>
  <c r="G382" i="1"/>
  <c r="M382" i="1" a="1"/>
  <c r="M382" i="1" s="1"/>
  <c r="K379" i="16" s="1"/>
  <c r="N382" i="1" a="1"/>
  <c r="N382" i="1" s="1"/>
  <c r="L379" i="16" s="1"/>
  <c r="R382" i="1"/>
  <c r="S382" i="1" a="1"/>
  <c r="S382" i="1" s="1"/>
  <c r="D379" i="16" s="1"/>
  <c r="T382" i="1" a="1"/>
  <c r="T382" i="1" s="1"/>
  <c r="E379" i="16" s="1"/>
  <c r="AI382" i="1"/>
  <c r="BB382" i="1" s="1"/>
  <c r="AJ382" i="1"/>
  <c r="AK382" i="1"/>
  <c r="K404" i="11" s="1"/>
  <c r="AL382" i="1"/>
  <c r="AO382" i="1"/>
  <c r="BE382" i="1" s="1"/>
  <c r="AP382" i="1"/>
  <c r="M404" i="11" s="1"/>
  <c r="AQ382" i="1"/>
  <c r="BC382" i="1" a="1"/>
  <c r="BC382" i="1" s="1"/>
  <c r="BF382" i="1"/>
  <c r="BR382" i="1"/>
  <c r="BS382" i="1"/>
  <c r="BT382" i="1"/>
  <c r="A383" i="1"/>
  <c r="C383" i="1"/>
  <c r="G383" i="1"/>
  <c r="M383" i="1" a="1"/>
  <c r="M383" i="1" s="1"/>
  <c r="K380" i="16" s="1"/>
  <c r="N383" i="1" a="1"/>
  <c r="N383" i="1" s="1"/>
  <c r="L380" i="16" s="1"/>
  <c r="R383" i="1"/>
  <c r="S383" i="1" a="1"/>
  <c r="S383" i="1" s="1"/>
  <c r="D380" i="16" s="1"/>
  <c r="T383" i="1" a="1"/>
  <c r="T383" i="1" s="1"/>
  <c r="E380" i="16" s="1"/>
  <c r="AI383" i="1"/>
  <c r="BB383" i="1" s="1"/>
  <c r="AJ383" i="1"/>
  <c r="AK383" i="1"/>
  <c r="K405" i="11" s="1"/>
  <c r="AL383" i="1"/>
  <c r="AO383" i="1"/>
  <c r="BE383" i="1" s="1"/>
  <c r="AP383" i="1"/>
  <c r="M405" i="11" s="1"/>
  <c r="AQ383" i="1"/>
  <c r="BC383" i="1" a="1"/>
  <c r="BC383" i="1" s="1"/>
  <c r="BF383" i="1"/>
  <c r="BR383" i="1"/>
  <c r="BS383" i="1"/>
  <c r="BT383" i="1"/>
  <c r="A384" i="1"/>
  <c r="C384" i="1"/>
  <c r="G384" i="1"/>
  <c r="M384" i="1" a="1"/>
  <c r="M384" i="1" s="1"/>
  <c r="K381" i="16" s="1"/>
  <c r="N384" i="1" a="1"/>
  <c r="N384" i="1" s="1"/>
  <c r="L381" i="16" s="1"/>
  <c r="R384" i="1"/>
  <c r="S384" i="1" a="1"/>
  <c r="S384" i="1" s="1"/>
  <c r="D381" i="16" s="1"/>
  <c r="T384" i="1" a="1"/>
  <c r="T384" i="1" s="1"/>
  <c r="E381" i="16" s="1"/>
  <c r="AI384" i="1"/>
  <c r="BB384" i="1" s="1"/>
  <c r="AJ384" i="1"/>
  <c r="AK384" i="1"/>
  <c r="K406" i="11" s="1"/>
  <c r="AL384" i="1"/>
  <c r="AO384" i="1"/>
  <c r="BE384" i="1" s="1"/>
  <c r="AP384" i="1"/>
  <c r="M406" i="11" s="1"/>
  <c r="AQ384" i="1"/>
  <c r="BC384" i="1" a="1"/>
  <c r="BC384" i="1" s="1"/>
  <c r="BF384" i="1"/>
  <c r="BR384" i="1"/>
  <c r="BS384" i="1"/>
  <c r="BT384" i="1"/>
  <c r="A385" i="1"/>
  <c r="C385" i="1"/>
  <c r="G385" i="1"/>
  <c r="M385" i="1" a="1"/>
  <c r="M385" i="1" s="1"/>
  <c r="K382" i="16" s="1"/>
  <c r="N385" i="1" a="1"/>
  <c r="N385" i="1" s="1"/>
  <c r="L382" i="16" s="1"/>
  <c r="R385" i="1"/>
  <c r="S385" i="1" a="1"/>
  <c r="S385" i="1" s="1"/>
  <c r="D382" i="16" s="1"/>
  <c r="T385" i="1" a="1"/>
  <c r="T385" i="1" s="1"/>
  <c r="E382" i="16" s="1"/>
  <c r="AI385" i="1"/>
  <c r="BB385" i="1" s="1"/>
  <c r="AJ385" i="1"/>
  <c r="AK385" i="1"/>
  <c r="K407" i="11" s="1"/>
  <c r="AL385" i="1"/>
  <c r="AO385" i="1"/>
  <c r="BE385" i="1" s="1"/>
  <c r="AP385" i="1"/>
  <c r="M407" i="11" s="1"/>
  <c r="AQ385" i="1"/>
  <c r="BC385" i="1" a="1"/>
  <c r="BC385" i="1" s="1"/>
  <c r="BF385" i="1"/>
  <c r="BR385" i="1"/>
  <c r="BS385" i="1"/>
  <c r="BT385" i="1"/>
  <c r="A386" i="1"/>
  <c r="C386" i="1"/>
  <c r="G386" i="1"/>
  <c r="M386" i="1" a="1"/>
  <c r="M386" i="1" s="1"/>
  <c r="K383" i="16" s="1"/>
  <c r="N386" i="1" a="1"/>
  <c r="N386" i="1" s="1"/>
  <c r="L383" i="16" s="1"/>
  <c r="R386" i="1"/>
  <c r="S386" i="1" a="1"/>
  <c r="S386" i="1" s="1"/>
  <c r="D383" i="16" s="1"/>
  <c r="T386" i="1" a="1"/>
  <c r="T386" i="1" s="1"/>
  <c r="E383" i="16" s="1"/>
  <c r="AI386" i="1"/>
  <c r="BB386" i="1" s="1"/>
  <c r="AJ386" i="1"/>
  <c r="AK386" i="1"/>
  <c r="K408" i="11" s="1"/>
  <c r="AL386" i="1"/>
  <c r="AO386" i="1"/>
  <c r="BE386" i="1" s="1"/>
  <c r="AP386" i="1"/>
  <c r="M408" i="11" s="1"/>
  <c r="AQ386" i="1"/>
  <c r="BC386" i="1" a="1"/>
  <c r="BC386" i="1" s="1"/>
  <c r="BF386" i="1"/>
  <c r="BR386" i="1"/>
  <c r="BS386" i="1"/>
  <c r="BT386" i="1"/>
  <c r="A387" i="1"/>
  <c r="C387" i="1"/>
  <c r="G387" i="1"/>
  <c r="M387" i="1" a="1"/>
  <c r="M387" i="1" s="1"/>
  <c r="K384" i="16" s="1"/>
  <c r="N387" i="1" a="1"/>
  <c r="N387" i="1" s="1"/>
  <c r="L384" i="16" s="1"/>
  <c r="R387" i="1"/>
  <c r="S387" i="1" a="1"/>
  <c r="S387" i="1" s="1"/>
  <c r="D384" i="16" s="1"/>
  <c r="T387" i="1" a="1"/>
  <c r="T387" i="1" s="1"/>
  <c r="E384" i="16" s="1"/>
  <c r="AI387" i="1"/>
  <c r="BB387" i="1" s="1"/>
  <c r="AJ387" i="1"/>
  <c r="AK387" i="1"/>
  <c r="K409" i="11" s="1"/>
  <c r="AL387" i="1"/>
  <c r="AO387" i="1"/>
  <c r="BE387" i="1" s="1"/>
  <c r="AP387" i="1"/>
  <c r="M409" i="11" s="1"/>
  <c r="AQ387" i="1"/>
  <c r="BC387" i="1" a="1"/>
  <c r="BC387" i="1" s="1"/>
  <c r="BF387" i="1"/>
  <c r="BR387" i="1"/>
  <c r="BS387" i="1"/>
  <c r="BT387" i="1"/>
  <c r="A388" i="1"/>
  <c r="C388" i="1"/>
  <c r="G388" i="1"/>
  <c r="M388" i="1" a="1"/>
  <c r="M388" i="1" s="1"/>
  <c r="K385" i="16" s="1"/>
  <c r="N388" i="1" a="1"/>
  <c r="N388" i="1" s="1"/>
  <c r="L385" i="16" s="1"/>
  <c r="R388" i="1"/>
  <c r="S388" i="1" a="1"/>
  <c r="S388" i="1" s="1"/>
  <c r="D385" i="16" s="1"/>
  <c r="T388" i="1" a="1"/>
  <c r="T388" i="1" s="1"/>
  <c r="E385" i="16" s="1"/>
  <c r="AI388" i="1"/>
  <c r="BB388" i="1" s="1"/>
  <c r="AJ388" i="1"/>
  <c r="AK388" i="1"/>
  <c r="K410" i="11" s="1"/>
  <c r="AL388" i="1"/>
  <c r="AO388" i="1"/>
  <c r="BE388" i="1" s="1"/>
  <c r="AP388" i="1"/>
  <c r="M410" i="11" s="1"/>
  <c r="AQ388" i="1"/>
  <c r="BC388" i="1" a="1"/>
  <c r="BC388" i="1" s="1"/>
  <c r="BF388" i="1"/>
  <c r="BR388" i="1"/>
  <c r="BS388" i="1"/>
  <c r="BT388" i="1"/>
  <c r="A389" i="1"/>
  <c r="C389" i="1"/>
  <c r="G389" i="1"/>
  <c r="M389" i="1" a="1"/>
  <c r="M389" i="1" s="1"/>
  <c r="K386" i="16" s="1"/>
  <c r="N389" i="1" a="1"/>
  <c r="N389" i="1" s="1"/>
  <c r="L386" i="16" s="1"/>
  <c r="R389" i="1"/>
  <c r="S389" i="1" a="1"/>
  <c r="S389" i="1" s="1"/>
  <c r="D386" i="16" s="1"/>
  <c r="T389" i="1" a="1"/>
  <c r="T389" i="1" s="1"/>
  <c r="E386" i="16" s="1"/>
  <c r="AI389" i="1"/>
  <c r="BB389" i="1" s="1"/>
  <c r="AJ389" i="1"/>
  <c r="AK389" i="1"/>
  <c r="K411" i="11" s="1"/>
  <c r="AL389" i="1"/>
  <c r="AO389" i="1"/>
  <c r="BE389" i="1" s="1"/>
  <c r="AP389" i="1"/>
  <c r="M411" i="11" s="1"/>
  <c r="AQ389" i="1"/>
  <c r="BC389" i="1" a="1"/>
  <c r="BC389" i="1" s="1"/>
  <c r="BF389" i="1"/>
  <c r="BR389" i="1"/>
  <c r="BS389" i="1"/>
  <c r="BT389" i="1"/>
  <c r="A390" i="1"/>
  <c r="C390" i="1"/>
  <c r="G390" i="1"/>
  <c r="M390" i="1" a="1"/>
  <c r="M390" i="1" s="1"/>
  <c r="K387" i="16" s="1"/>
  <c r="N390" i="1" a="1"/>
  <c r="N390" i="1" s="1"/>
  <c r="L387" i="16" s="1"/>
  <c r="R390" i="1"/>
  <c r="S390" i="1" a="1"/>
  <c r="S390" i="1" s="1"/>
  <c r="D387" i="16" s="1"/>
  <c r="T390" i="1" a="1"/>
  <c r="T390" i="1" s="1"/>
  <c r="E387" i="16" s="1"/>
  <c r="AI390" i="1"/>
  <c r="BB390" i="1" s="1"/>
  <c r="AJ390" i="1"/>
  <c r="AK390" i="1"/>
  <c r="K412" i="11" s="1"/>
  <c r="AL390" i="1"/>
  <c r="AO390" i="1"/>
  <c r="BE390" i="1" s="1"/>
  <c r="AP390" i="1"/>
  <c r="M412" i="11" s="1"/>
  <c r="AQ390" i="1"/>
  <c r="BC390" i="1" a="1"/>
  <c r="BC390" i="1" s="1"/>
  <c r="BF390" i="1"/>
  <c r="BR390" i="1"/>
  <c r="BS390" i="1"/>
  <c r="BT390" i="1"/>
  <c r="A391" i="1"/>
  <c r="C391" i="1"/>
  <c r="G391" i="1"/>
  <c r="M391" i="1" a="1"/>
  <c r="M391" i="1" s="1"/>
  <c r="K388" i="16" s="1"/>
  <c r="N391" i="1" a="1"/>
  <c r="N391" i="1" s="1"/>
  <c r="L388" i="16" s="1"/>
  <c r="R391" i="1"/>
  <c r="S391" i="1" a="1"/>
  <c r="S391" i="1" s="1"/>
  <c r="D388" i="16" s="1"/>
  <c r="T391" i="1" a="1"/>
  <c r="T391" i="1" s="1"/>
  <c r="E388" i="16" s="1"/>
  <c r="AI391" i="1"/>
  <c r="BB391" i="1" s="1"/>
  <c r="AJ391" i="1"/>
  <c r="AK391" i="1"/>
  <c r="K413" i="11" s="1"/>
  <c r="AL391" i="1"/>
  <c r="AO391" i="1"/>
  <c r="BE391" i="1" s="1"/>
  <c r="AP391" i="1"/>
  <c r="M413" i="11" s="1"/>
  <c r="AQ391" i="1"/>
  <c r="BC391" i="1" a="1"/>
  <c r="BC391" i="1" s="1"/>
  <c r="BF391" i="1"/>
  <c r="BR391" i="1"/>
  <c r="BS391" i="1"/>
  <c r="BT391" i="1"/>
  <c r="A392" i="1"/>
  <c r="C392" i="1"/>
  <c r="G392" i="1"/>
  <c r="M392" i="1" a="1"/>
  <c r="M392" i="1" s="1"/>
  <c r="K389" i="16" s="1"/>
  <c r="N392" i="1" a="1"/>
  <c r="N392" i="1" s="1"/>
  <c r="L389" i="16" s="1"/>
  <c r="R392" i="1"/>
  <c r="S392" i="1" a="1"/>
  <c r="S392" i="1" s="1"/>
  <c r="D389" i="16" s="1"/>
  <c r="T392" i="1" a="1"/>
  <c r="T392" i="1" s="1"/>
  <c r="E389" i="16" s="1"/>
  <c r="AI392" i="1"/>
  <c r="BB392" i="1" s="1"/>
  <c r="AJ392" i="1"/>
  <c r="AK392" i="1"/>
  <c r="K414" i="11" s="1"/>
  <c r="AL392" i="1"/>
  <c r="AO392" i="1"/>
  <c r="BE392" i="1" s="1"/>
  <c r="AP392" i="1"/>
  <c r="M414" i="11" s="1"/>
  <c r="AQ392" i="1"/>
  <c r="BC392" i="1" a="1"/>
  <c r="BC392" i="1" s="1"/>
  <c r="BF392" i="1"/>
  <c r="BR392" i="1"/>
  <c r="BS392" i="1"/>
  <c r="BT392" i="1"/>
  <c r="A393" i="1"/>
  <c r="C393" i="1"/>
  <c r="G393" i="1"/>
  <c r="M393" i="1" a="1"/>
  <c r="M393" i="1" s="1"/>
  <c r="K390" i="16" s="1"/>
  <c r="N393" i="1" a="1"/>
  <c r="N393" i="1" s="1"/>
  <c r="L390" i="16" s="1"/>
  <c r="R393" i="1"/>
  <c r="S393" i="1" a="1"/>
  <c r="S393" i="1" s="1"/>
  <c r="D390" i="16" s="1"/>
  <c r="T393" i="1" a="1"/>
  <c r="T393" i="1" s="1"/>
  <c r="E390" i="16" s="1"/>
  <c r="AI393" i="1"/>
  <c r="BB393" i="1" s="1"/>
  <c r="AJ393" i="1"/>
  <c r="AK393" i="1"/>
  <c r="K415" i="11" s="1"/>
  <c r="AL393" i="1"/>
  <c r="AO393" i="1"/>
  <c r="BE393" i="1" s="1"/>
  <c r="AP393" i="1"/>
  <c r="M415" i="11" s="1"/>
  <c r="AQ393" i="1"/>
  <c r="BC393" i="1" a="1"/>
  <c r="BC393" i="1" s="1"/>
  <c r="BF393" i="1"/>
  <c r="BR393" i="1"/>
  <c r="BS393" i="1"/>
  <c r="BT393" i="1"/>
  <c r="A394" i="1"/>
  <c r="C394" i="1"/>
  <c r="G394" i="1"/>
  <c r="M394" i="1" a="1"/>
  <c r="M394" i="1" s="1"/>
  <c r="K391" i="16" s="1"/>
  <c r="N394" i="1" a="1"/>
  <c r="N394" i="1" s="1"/>
  <c r="L391" i="16" s="1"/>
  <c r="R394" i="1"/>
  <c r="S394" i="1" a="1"/>
  <c r="S394" i="1" s="1"/>
  <c r="D391" i="16" s="1"/>
  <c r="T394" i="1" a="1"/>
  <c r="T394" i="1" s="1"/>
  <c r="E391" i="16" s="1"/>
  <c r="AI394" i="1"/>
  <c r="BB394" i="1" s="1"/>
  <c r="AJ394" i="1"/>
  <c r="AK394" i="1"/>
  <c r="K416" i="11" s="1"/>
  <c r="AL394" i="1"/>
  <c r="AO394" i="1"/>
  <c r="BE394" i="1" s="1"/>
  <c r="AP394" i="1"/>
  <c r="M416" i="11" s="1"/>
  <c r="AQ394" i="1"/>
  <c r="BC394" i="1" a="1"/>
  <c r="BC394" i="1" s="1"/>
  <c r="BF394" i="1"/>
  <c r="BR394" i="1"/>
  <c r="BS394" i="1"/>
  <c r="BT394" i="1"/>
  <c r="A395" i="1"/>
  <c r="C395" i="1"/>
  <c r="G395" i="1"/>
  <c r="M395" i="1" a="1"/>
  <c r="M395" i="1" s="1"/>
  <c r="K392" i="16" s="1"/>
  <c r="N395" i="1" a="1"/>
  <c r="N395" i="1" s="1"/>
  <c r="L392" i="16" s="1"/>
  <c r="R395" i="1"/>
  <c r="S395" i="1" a="1"/>
  <c r="S395" i="1" s="1"/>
  <c r="D392" i="16" s="1"/>
  <c r="T395" i="1" a="1"/>
  <c r="T395" i="1" s="1"/>
  <c r="E392" i="16" s="1"/>
  <c r="AI395" i="1"/>
  <c r="BB395" i="1" s="1"/>
  <c r="AJ395" i="1"/>
  <c r="AK395" i="1"/>
  <c r="K417" i="11" s="1"/>
  <c r="AL395" i="1"/>
  <c r="AO395" i="1"/>
  <c r="BE395" i="1" s="1"/>
  <c r="AP395" i="1"/>
  <c r="M417" i="11" s="1"/>
  <c r="AQ395" i="1"/>
  <c r="BC395" i="1" a="1"/>
  <c r="BC395" i="1" s="1"/>
  <c r="BF395" i="1"/>
  <c r="BR395" i="1"/>
  <c r="BS395" i="1"/>
  <c r="BT395" i="1"/>
  <c r="A396" i="1"/>
  <c r="C396" i="1"/>
  <c r="G396" i="1"/>
  <c r="M396" i="1" a="1"/>
  <c r="M396" i="1" s="1"/>
  <c r="K393" i="16" s="1"/>
  <c r="N396" i="1" a="1"/>
  <c r="N396" i="1" s="1"/>
  <c r="L393" i="16" s="1"/>
  <c r="R396" i="1"/>
  <c r="S396" i="1" a="1"/>
  <c r="S396" i="1" s="1"/>
  <c r="D393" i="16" s="1"/>
  <c r="T396" i="1" a="1"/>
  <c r="T396" i="1" s="1"/>
  <c r="E393" i="16" s="1"/>
  <c r="AI396" i="1"/>
  <c r="BB396" i="1" s="1"/>
  <c r="AJ396" i="1"/>
  <c r="AK396" i="1"/>
  <c r="K418" i="11" s="1"/>
  <c r="AL396" i="1"/>
  <c r="AO396" i="1"/>
  <c r="BE396" i="1" s="1"/>
  <c r="AP396" i="1"/>
  <c r="M418" i="11" s="1"/>
  <c r="AQ396" i="1"/>
  <c r="BC396" i="1" a="1"/>
  <c r="BC396" i="1" s="1"/>
  <c r="BF396" i="1"/>
  <c r="BR396" i="1"/>
  <c r="BS396" i="1"/>
  <c r="BT396" i="1"/>
  <c r="A397" i="1"/>
  <c r="C397" i="1"/>
  <c r="G397" i="1"/>
  <c r="M397" i="1" a="1"/>
  <c r="M397" i="1" s="1"/>
  <c r="K394" i="16" s="1"/>
  <c r="N397" i="1" a="1"/>
  <c r="N397" i="1" s="1"/>
  <c r="L394" i="16" s="1"/>
  <c r="R397" i="1"/>
  <c r="S397" i="1" a="1"/>
  <c r="S397" i="1" s="1"/>
  <c r="D394" i="16" s="1"/>
  <c r="T397" i="1" a="1"/>
  <c r="T397" i="1" s="1"/>
  <c r="E394" i="16" s="1"/>
  <c r="AI397" i="1"/>
  <c r="BB397" i="1" s="1"/>
  <c r="AJ397" i="1"/>
  <c r="AK397" i="1"/>
  <c r="K419" i="11" s="1"/>
  <c r="AL397" i="1"/>
  <c r="AO397" i="1"/>
  <c r="BE397" i="1" s="1"/>
  <c r="AP397" i="1"/>
  <c r="M419" i="11" s="1"/>
  <c r="AQ397" i="1"/>
  <c r="BC397" i="1" a="1"/>
  <c r="BC397" i="1" s="1"/>
  <c r="BF397" i="1"/>
  <c r="BR397" i="1"/>
  <c r="BS397" i="1"/>
  <c r="BT397" i="1"/>
  <c r="A398" i="1"/>
  <c r="C398" i="1"/>
  <c r="G398" i="1"/>
  <c r="M398" i="1" a="1"/>
  <c r="M398" i="1" s="1"/>
  <c r="K395" i="16" s="1"/>
  <c r="N398" i="1" a="1"/>
  <c r="N398" i="1" s="1"/>
  <c r="L395" i="16" s="1"/>
  <c r="R398" i="1"/>
  <c r="S398" i="1" a="1"/>
  <c r="S398" i="1" s="1"/>
  <c r="D395" i="16" s="1"/>
  <c r="T398" i="1" a="1"/>
  <c r="T398" i="1" s="1"/>
  <c r="E395" i="16" s="1"/>
  <c r="AI398" i="1"/>
  <c r="BB398" i="1" s="1"/>
  <c r="AJ398" i="1"/>
  <c r="AK398" i="1"/>
  <c r="K420" i="11" s="1"/>
  <c r="AL398" i="1"/>
  <c r="AO398" i="1"/>
  <c r="BE398" i="1" s="1"/>
  <c r="AP398" i="1"/>
  <c r="M420" i="11" s="1"/>
  <c r="AQ398" i="1"/>
  <c r="BC398" i="1" a="1"/>
  <c r="BC398" i="1" s="1"/>
  <c r="BF398" i="1"/>
  <c r="BR398" i="1"/>
  <c r="BS398" i="1"/>
  <c r="BT398" i="1"/>
  <c r="A399" i="1"/>
  <c r="C399" i="1"/>
  <c r="G399" i="1"/>
  <c r="M399" i="1" a="1"/>
  <c r="M399" i="1" s="1"/>
  <c r="K396" i="16" s="1"/>
  <c r="N399" i="1" a="1"/>
  <c r="N399" i="1" s="1"/>
  <c r="L396" i="16" s="1"/>
  <c r="R399" i="1"/>
  <c r="S399" i="1" a="1"/>
  <c r="S399" i="1" s="1"/>
  <c r="D396" i="16" s="1"/>
  <c r="T399" i="1" a="1"/>
  <c r="T399" i="1" s="1"/>
  <c r="E396" i="16" s="1"/>
  <c r="AI399" i="1"/>
  <c r="BB399" i="1" s="1"/>
  <c r="AJ399" i="1"/>
  <c r="AK399" i="1"/>
  <c r="K421" i="11" s="1"/>
  <c r="AL399" i="1"/>
  <c r="AO399" i="1"/>
  <c r="BE399" i="1" s="1"/>
  <c r="AP399" i="1"/>
  <c r="M421" i="11" s="1"/>
  <c r="AQ399" i="1"/>
  <c r="BC399" i="1" a="1"/>
  <c r="BC399" i="1" s="1"/>
  <c r="BF399" i="1"/>
  <c r="BR399" i="1"/>
  <c r="BS399" i="1"/>
  <c r="BT399" i="1"/>
  <c r="A400" i="1"/>
  <c r="C400" i="1"/>
  <c r="G400" i="1"/>
  <c r="M400" i="1" a="1"/>
  <c r="M400" i="1" s="1"/>
  <c r="K397" i="16" s="1"/>
  <c r="N400" i="1" a="1"/>
  <c r="N400" i="1" s="1"/>
  <c r="L397" i="16" s="1"/>
  <c r="R400" i="1"/>
  <c r="S400" i="1" a="1"/>
  <c r="S400" i="1" s="1"/>
  <c r="D397" i="16" s="1"/>
  <c r="T400" i="1" a="1"/>
  <c r="T400" i="1" s="1"/>
  <c r="E397" i="16" s="1"/>
  <c r="AI400" i="1"/>
  <c r="BB400" i="1" s="1"/>
  <c r="AJ400" i="1"/>
  <c r="AK400" i="1"/>
  <c r="K422" i="11" s="1"/>
  <c r="AL400" i="1"/>
  <c r="AO400" i="1"/>
  <c r="BE400" i="1" s="1"/>
  <c r="AP400" i="1"/>
  <c r="M422" i="11" s="1"/>
  <c r="AQ400" i="1"/>
  <c r="BC400" i="1" a="1"/>
  <c r="BC400" i="1" s="1"/>
  <c r="BF400" i="1"/>
  <c r="BR400" i="1"/>
  <c r="BS400" i="1"/>
  <c r="BT400" i="1"/>
  <c r="A401" i="1"/>
  <c r="C401" i="1"/>
  <c r="G401" i="1"/>
  <c r="M401" i="1" a="1"/>
  <c r="M401" i="1" s="1"/>
  <c r="K398" i="16" s="1"/>
  <c r="N401" i="1" a="1"/>
  <c r="N401" i="1" s="1"/>
  <c r="L398" i="16" s="1"/>
  <c r="R401" i="1"/>
  <c r="S401" i="1" a="1"/>
  <c r="S401" i="1" s="1"/>
  <c r="D398" i="16" s="1"/>
  <c r="T401" i="1" a="1"/>
  <c r="T401" i="1" s="1"/>
  <c r="E398" i="16" s="1"/>
  <c r="AI401" i="1"/>
  <c r="BB401" i="1" s="1"/>
  <c r="AJ401" i="1"/>
  <c r="AK401" i="1"/>
  <c r="K423" i="11" s="1"/>
  <c r="AL401" i="1"/>
  <c r="AO401" i="1"/>
  <c r="BE401" i="1" s="1"/>
  <c r="AP401" i="1"/>
  <c r="M423" i="11" s="1"/>
  <c r="AQ401" i="1"/>
  <c r="BC401" i="1" a="1"/>
  <c r="BC401" i="1" s="1"/>
  <c r="BF401" i="1"/>
  <c r="BR401" i="1"/>
  <c r="BS401" i="1"/>
  <c r="BT401" i="1"/>
  <c r="A402" i="1"/>
  <c r="C402" i="1"/>
  <c r="G402" i="1"/>
  <c r="M402" i="1" a="1"/>
  <c r="M402" i="1" s="1"/>
  <c r="K399" i="16" s="1"/>
  <c r="N402" i="1" a="1"/>
  <c r="N402" i="1" s="1"/>
  <c r="L399" i="16" s="1"/>
  <c r="R402" i="1"/>
  <c r="S402" i="1" a="1"/>
  <c r="S402" i="1" s="1"/>
  <c r="D399" i="16" s="1"/>
  <c r="T402" i="1" a="1"/>
  <c r="T402" i="1" s="1"/>
  <c r="E399" i="16" s="1"/>
  <c r="AI402" i="1"/>
  <c r="BB402" i="1" s="1"/>
  <c r="AJ402" i="1"/>
  <c r="AK402" i="1"/>
  <c r="K424" i="11" s="1"/>
  <c r="AL402" i="1"/>
  <c r="AO402" i="1"/>
  <c r="BE402" i="1" s="1"/>
  <c r="AP402" i="1"/>
  <c r="M424" i="11" s="1"/>
  <c r="AQ402" i="1"/>
  <c r="BC402" i="1" a="1"/>
  <c r="BC402" i="1" s="1"/>
  <c r="BF402" i="1"/>
  <c r="BR402" i="1"/>
  <c r="BS402" i="1"/>
  <c r="BT402" i="1"/>
  <c r="A403" i="1"/>
  <c r="C403" i="1"/>
  <c r="G403" i="1"/>
  <c r="M403" i="1" a="1"/>
  <c r="M403" i="1" s="1"/>
  <c r="K400" i="16" s="1"/>
  <c r="N403" i="1" a="1"/>
  <c r="N403" i="1" s="1"/>
  <c r="L400" i="16" s="1"/>
  <c r="R403" i="1"/>
  <c r="S403" i="1" a="1"/>
  <c r="S403" i="1" s="1"/>
  <c r="D400" i="16" s="1"/>
  <c r="T403" i="1" a="1"/>
  <c r="T403" i="1" s="1"/>
  <c r="E400" i="16" s="1"/>
  <c r="AI403" i="1"/>
  <c r="BB403" i="1" s="1"/>
  <c r="AJ403" i="1"/>
  <c r="AK403" i="1"/>
  <c r="K425" i="11" s="1"/>
  <c r="AL403" i="1"/>
  <c r="AO403" i="1"/>
  <c r="BE403" i="1" s="1"/>
  <c r="AP403" i="1"/>
  <c r="M425" i="11" s="1"/>
  <c r="AQ403" i="1"/>
  <c r="BC403" i="1" a="1"/>
  <c r="BC403" i="1" s="1"/>
  <c r="BF403" i="1"/>
  <c r="BR403" i="1"/>
  <c r="BS403" i="1"/>
  <c r="BT403" i="1"/>
  <c r="A404" i="1"/>
  <c r="C404" i="1"/>
  <c r="G404" i="1"/>
  <c r="M404" i="1" a="1"/>
  <c r="M404" i="1" s="1"/>
  <c r="K401" i="16" s="1"/>
  <c r="N404" i="1" a="1"/>
  <c r="N404" i="1" s="1"/>
  <c r="L401" i="16" s="1"/>
  <c r="R404" i="1"/>
  <c r="S404" i="1" a="1"/>
  <c r="S404" i="1" s="1"/>
  <c r="D401" i="16" s="1"/>
  <c r="T404" i="1" a="1"/>
  <c r="T404" i="1" s="1"/>
  <c r="E401" i="16" s="1"/>
  <c r="AI404" i="1"/>
  <c r="BB404" i="1" s="1"/>
  <c r="AJ404" i="1"/>
  <c r="AK404" i="1"/>
  <c r="K426" i="11" s="1"/>
  <c r="AL404" i="1"/>
  <c r="AO404" i="1"/>
  <c r="BE404" i="1" s="1"/>
  <c r="AP404" i="1"/>
  <c r="M426" i="11" s="1"/>
  <c r="AQ404" i="1"/>
  <c r="BC404" i="1" a="1"/>
  <c r="BC404" i="1" s="1"/>
  <c r="BF404" i="1"/>
  <c r="BR404" i="1"/>
  <c r="BS404" i="1"/>
  <c r="BT404" i="1"/>
  <c r="A405" i="1"/>
  <c r="C405" i="1"/>
  <c r="G405" i="1"/>
  <c r="M405" i="1" a="1"/>
  <c r="M405" i="1" s="1"/>
  <c r="K402" i="16" s="1"/>
  <c r="N405" i="1" a="1"/>
  <c r="N405" i="1" s="1"/>
  <c r="L402" i="16" s="1"/>
  <c r="R405" i="1"/>
  <c r="S405" i="1" a="1"/>
  <c r="S405" i="1" s="1"/>
  <c r="D402" i="16" s="1"/>
  <c r="T405" i="1" a="1"/>
  <c r="T405" i="1" s="1"/>
  <c r="E402" i="16" s="1"/>
  <c r="AI405" i="1"/>
  <c r="BB405" i="1" s="1"/>
  <c r="AJ405" i="1"/>
  <c r="AK405" i="1"/>
  <c r="K427" i="11" s="1"/>
  <c r="AL405" i="1"/>
  <c r="AO405" i="1"/>
  <c r="BE405" i="1" s="1"/>
  <c r="AP405" i="1"/>
  <c r="M427" i="11" s="1"/>
  <c r="AQ405" i="1"/>
  <c r="BC405" i="1" a="1"/>
  <c r="BC405" i="1" s="1"/>
  <c r="BF405" i="1"/>
  <c r="BR405" i="1"/>
  <c r="BS405" i="1"/>
  <c r="BT405" i="1"/>
  <c r="A406" i="1"/>
  <c r="C406" i="1"/>
  <c r="G406" i="1"/>
  <c r="M406" i="1" a="1"/>
  <c r="M406" i="1" s="1"/>
  <c r="K403" i="16" s="1"/>
  <c r="N406" i="1" a="1"/>
  <c r="N406" i="1" s="1"/>
  <c r="L403" i="16" s="1"/>
  <c r="R406" i="1"/>
  <c r="S406" i="1" a="1"/>
  <c r="S406" i="1" s="1"/>
  <c r="D403" i="16" s="1"/>
  <c r="T406" i="1" a="1"/>
  <c r="T406" i="1" s="1"/>
  <c r="E403" i="16" s="1"/>
  <c r="AI406" i="1"/>
  <c r="BB406" i="1" s="1"/>
  <c r="AJ406" i="1"/>
  <c r="AK406" i="1"/>
  <c r="K428" i="11" s="1"/>
  <c r="AL406" i="1"/>
  <c r="AO406" i="1"/>
  <c r="BE406" i="1" s="1"/>
  <c r="AP406" i="1"/>
  <c r="M428" i="11" s="1"/>
  <c r="AQ406" i="1"/>
  <c r="BC406" i="1" a="1"/>
  <c r="BC406" i="1" s="1"/>
  <c r="BF406" i="1"/>
  <c r="BR406" i="1"/>
  <c r="BS406" i="1"/>
  <c r="BT406" i="1"/>
  <c r="A407" i="1"/>
  <c r="C407" i="1"/>
  <c r="G407" i="1"/>
  <c r="M407" i="1" a="1"/>
  <c r="M407" i="1" s="1"/>
  <c r="K404" i="16" s="1"/>
  <c r="N407" i="1" a="1"/>
  <c r="N407" i="1" s="1"/>
  <c r="L404" i="16" s="1"/>
  <c r="R407" i="1"/>
  <c r="S407" i="1" a="1"/>
  <c r="S407" i="1" s="1"/>
  <c r="D404" i="16" s="1"/>
  <c r="T407" i="1" a="1"/>
  <c r="T407" i="1" s="1"/>
  <c r="E404" i="16" s="1"/>
  <c r="AI407" i="1"/>
  <c r="BB407" i="1" s="1"/>
  <c r="AJ407" i="1"/>
  <c r="AK407" i="1"/>
  <c r="K429" i="11" s="1"/>
  <c r="AL407" i="1"/>
  <c r="AO407" i="1"/>
  <c r="BE407" i="1" s="1"/>
  <c r="AP407" i="1"/>
  <c r="M429" i="11" s="1"/>
  <c r="AQ407" i="1"/>
  <c r="BC407" i="1" a="1"/>
  <c r="BC407" i="1" s="1"/>
  <c r="BF407" i="1"/>
  <c r="BR407" i="1"/>
  <c r="BS407" i="1"/>
  <c r="BT407" i="1"/>
  <c r="A408" i="1"/>
  <c r="C408" i="1"/>
  <c r="G408" i="1"/>
  <c r="M408" i="1" a="1"/>
  <c r="M408" i="1" s="1"/>
  <c r="K405" i="16" s="1"/>
  <c r="N408" i="1" a="1"/>
  <c r="N408" i="1" s="1"/>
  <c r="L405" i="16" s="1"/>
  <c r="R408" i="1"/>
  <c r="S408" i="1" a="1"/>
  <c r="S408" i="1" s="1"/>
  <c r="D405" i="16" s="1"/>
  <c r="T408" i="1" a="1"/>
  <c r="T408" i="1" s="1"/>
  <c r="E405" i="16" s="1"/>
  <c r="AI408" i="1"/>
  <c r="BB408" i="1" s="1"/>
  <c r="AJ408" i="1"/>
  <c r="AK408" i="1"/>
  <c r="K430" i="11" s="1"/>
  <c r="AL408" i="1"/>
  <c r="AO408" i="1"/>
  <c r="BE408" i="1" s="1"/>
  <c r="AP408" i="1"/>
  <c r="M430" i="11" s="1"/>
  <c r="AQ408" i="1"/>
  <c r="BC408" i="1" a="1"/>
  <c r="BC408" i="1" s="1"/>
  <c r="BF408" i="1"/>
  <c r="BR408" i="1"/>
  <c r="BS408" i="1"/>
  <c r="BT408" i="1"/>
  <c r="A409" i="1"/>
  <c r="C409" i="1"/>
  <c r="G409" i="1"/>
  <c r="M409" i="1" a="1"/>
  <c r="M409" i="1" s="1"/>
  <c r="K406" i="16" s="1"/>
  <c r="N409" i="1" a="1"/>
  <c r="N409" i="1" s="1"/>
  <c r="L406" i="16" s="1"/>
  <c r="R409" i="1"/>
  <c r="S409" i="1" a="1"/>
  <c r="S409" i="1" s="1"/>
  <c r="D406" i="16" s="1"/>
  <c r="T409" i="1" a="1"/>
  <c r="T409" i="1" s="1"/>
  <c r="E406" i="16" s="1"/>
  <c r="AI409" i="1"/>
  <c r="BB409" i="1" s="1"/>
  <c r="AJ409" i="1"/>
  <c r="AK409" i="1"/>
  <c r="K431" i="11" s="1"/>
  <c r="AL409" i="1"/>
  <c r="AO409" i="1"/>
  <c r="BE409" i="1" s="1"/>
  <c r="AP409" i="1"/>
  <c r="M431" i="11" s="1"/>
  <c r="AQ409" i="1"/>
  <c r="BC409" i="1" a="1"/>
  <c r="BC409" i="1" s="1"/>
  <c r="BF409" i="1"/>
  <c r="BR409" i="1"/>
  <c r="BS409" i="1"/>
  <c r="BT409" i="1"/>
  <c r="A410" i="1"/>
  <c r="C410" i="1"/>
  <c r="G410" i="1"/>
  <c r="M410" i="1" a="1"/>
  <c r="M410" i="1" s="1"/>
  <c r="K407" i="16" s="1"/>
  <c r="N410" i="1" a="1"/>
  <c r="N410" i="1" s="1"/>
  <c r="L407" i="16" s="1"/>
  <c r="R410" i="1"/>
  <c r="S410" i="1" a="1"/>
  <c r="S410" i="1" s="1"/>
  <c r="D407" i="16" s="1"/>
  <c r="T410" i="1" a="1"/>
  <c r="T410" i="1" s="1"/>
  <c r="E407" i="16" s="1"/>
  <c r="AI410" i="1"/>
  <c r="BB410" i="1" s="1"/>
  <c r="AJ410" i="1"/>
  <c r="AK410" i="1"/>
  <c r="K432" i="11" s="1"/>
  <c r="AL410" i="1"/>
  <c r="AO410" i="1"/>
  <c r="BE410" i="1" s="1"/>
  <c r="AP410" i="1"/>
  <c r="M432" i="11" s="1"/>
  <c r="AQ410" i="1"/>
  <c r="BC410" i="1" a="1"/>
  <c r="BC410" i="1" s="1"/>
  <c r="BF410" i="1"/>
  <c r="BR410" i="1"/>
  <c r="BS410" i="1"/>
  <c r="BT410" i="1"/>
  <c r="A411" i="1"/>
  <c r="C411" i="1"/>
  <c r="G411" i="1"/>
  <c r="M411" i="1" a="1"/>
  <c r="M411" i="1" s="1"/>
  <c r="K408" i="16" s="1"/>
  <c r="N411" i="1" a="1"/>
  <c r="N411" i="1" s="1"/>
  <c r="L408" i="16" s="1"/>
  <c r="R411" i="1"/>
  <c r="S411" i="1" a="1"/>
  <c r="S411" i="1" s="1"/>
  <c r="D408" i="16" s="1"/>
  <c r="T411" i="1" a="1"/>
  <c r="T411" i="1" s="1"/>
  <c r="E408" i="16" s="1"/>
  <c r="AI411" i="1"/>
  <c r="BB411" i="1" s="1"/>
  <c r="AJ411" i="1"/>
  <c r="AK411" i="1"/>
  <c r="K433" i="11" s="1"/>
  <c r="AL411" i="1"/>
  <c r="AO411" i="1"/>
  <c r="BE411" i="1" s="1"/>
  <c r="AP411" i="1"/>
  <c r="M433" i="11" s="1"/>
  <c r="AQ411" i="1"/>
  <c r="BC411" i="1" a="1"/>
  <c r="BC411" i="1" s="1"/>
  <c r="BF411" i="1"/>
  <c r="BR411" i="1"/>
  <c r="BS411" i="1"/>
  <c r="BT411" i="1"/>
  <c r="A412" i="1"/>
  <c r="C412" i="1"/>
  <c r="G412" i="1"/>
  <c r="M412" i="1" a="1"/>
  <c r="M412" i="1" s="1"/>
  <c r="K409" i="16" s="1"/>
  <c r="N412" i="1" a="1"/>
  <c r="N412" i="1" s="1"/>
  <c r="L409" i="16" s="1"/>
  <c r="R412" i="1"/>
  <c r="S412" i="1" a="1"/>
  <c r="S412" i="1" s="1"/>
  <c r="D409" i="16" s="1"/>
  <c r="T412" i="1" a="1"/>
  <c r="T412" i="1" s="1"/>
  <c r="E409" i="16" s="1"/>
  <c r="AI412" i="1"/>
  <c r="BB412" i="1" s="1"/>
  <c r="AJ412" i="1"/>
  <c r="AK412" i="1"/>
  <c r="K434" i="11" s="1"/>
  <c r="AL412" i="1"/>
  <c r="AO412" i="1"/>
  <c r="BE412" i="1" s="1"/>
  <c r="AP412" i="1"/>
  <c r="M434" i="11" s="1"/>
  <c r="AQ412" i="1"/>
  <c r="BC412" i="1" a="1"/>
  <c r="BC412" i="1" s="1"/>
  <c r="BF412" i="1"/>
  <c r="BR412" i="1"/>
  <c r="BS412" i="1"/>
  <c r="BT412" i="1"/>
  <c r="A413" i="1"/>
  <c r="C413" i="1"/>
  <c r="G413" i="1"/>
  <c r="M413" i="1" a="1"/>
  <c r="M413" i="1" s="1"/>
  <c r="K410" i="16" s="1"/>
  <c r="N413" i="1" a="1"/>
  <c r="N413" i="1" s="1"/>
  <c r="L410" i="16" s="1"/>
  <c r="R413" i="1"/>
  <c r="S413" i="1" a="1"/>
  <c r="S413" i="1" s="1"/>
  <c r="D410" i="16" s="1"/>
  <c r="T413" i="1" a="1"/>
  <c r="T413" i="1" s="1"/>
  <c r="E410" i="16" s="1"/>
  <c r="AI413" i="1"/>
  <c r="BB413" i="1" s="1"/>
  <c r="AJ413" i="1"/>
  <c r="AK413" i="1"/>
  <c r="K435" i="11" s="1"/>
  <c r="AL413" i="1"/>
  <c r="AO413" i="1"/>
  <c r="BE413" i="1" s="1"/>
  <c r="AP413" i="1"/>
  <c r="M435" i="11" s="1"/>
  <c r="AQ413" i="1"/>
  <c r="BC413" i="1" a="1"/>
  <c r="BC413" i="1" s="1"/>
  <c r="BF413" i="1"/>
  <c r="BR413" i="1"/>
  <c r="BS413" i="1"/>
  <c r="BT413" i="1"/>
  <c r="A414" i="1"/>
  <c r="C414" i="1"/>
  <c r="G414" i="1"/>
  <c r="M414" i="1" a="1"/>
  <c r="M414" i="1" s="1"/>
  <c r="K411" i="16" s="1"/>
  <c r="N414" i="1" a="1"/>
  <c r="N414" i="1" s="1"/>
  <c r="L411" i="16" s="1"/>
  <c r="R414" i="1"/>
  <c r="S414" i="1" a="1"/>
  <c r="S414" i="1" s="1"/>
  <c r="D411" i="16" s="1"/>
  <c r="T414" i="1" a="1"/>
  <c r="T414" i="1" s="1"/>
  <c r="E411" i="16" s="1"/>
  <c r="AI414" i="1"/>
  <c r="BB414" i="1" s="1"/>
  <c r="AJ414" i="1"/>
  <c r="AK414" i="1"/>
  <c r="K436" i="11" s="1"/>
  <c r="AL414" i="1"/>
  <c r="AO414" i="1"/>
  <c r="BE414" i="1" s="1"/>
  <c r="AP414" i="1"/>
  <c r="M436" i="11" s="1"/>
  <c r="AQ414" i="1"/>
  <c r="BC414" i="1" a="1"/>
  <c r="BC414" i="1" s="1"/>
  <c r="BF414" i="1"/>
  <c r="BR414" i="1"/>
  <c r="BS414" i="1"/>
  <c r="BT414" i="1"/>
  <c r="A415" i="1"/>
  <c r="C415" i="1"/>
  <c r="G415" i="1"/>
  <c r="M415" i="1" a="1"/>
  <c r="M415" i="1" s="1"/>
  <c r="K412" i="16" s="1"/>
  <c r="N415" i="1" a="1"/>
  <c r="N415" i="1" s="1"/>
  <c r="L412" i="16" s="1"/>
  <c r="R415" i="1"/>
  <c r="S415" i="1" a="1"/>
  <c r="S415" i="1" s="1"/>
  <c r="D412" i="16" s="1"/>
  <c r="T415" i="1" a="1"/>
  <c r="T415" i="1" s="1"/>
  <c r="E412" i="16" s="1"/>
  <c r="AI415" i="1"/>
  <c r="BB415" i="1" s="1"/>
  <c r="AJ415" i="1"/>
  <c r="AK415" i="1"/>
  <c r="K437" i="11" s="1"/>
  <c r="AL415" i="1"/>
  <c r="AO415" i="1"/>
  <c r="BE415" i="1" s="1"/>
  <c r="AP415" i="1"/>
  <c r="M437" i="11" s="1"/>
  <c r="AQ415" i="1"/>
  <c r="BC415" i="1" a="1"/>
  <c r="BC415" i="1" s="1"/>
  <c r="BF415" i="1"/>
  <c r="BR415" i="1"/>
  <c r="BS415" i="1"/>
  <c r="BT415" i="1"/>
  <c r="A416" i="1"/>
  <c r="C416" i="1"/>
  <c r="G416" i="1"/>
  <c r="M416" i="1" a="1"/>
  <c r="M416" i="1" s="1"/>
  <c r="K413" i="16" s="1"/>
  <c r="N416" i="1" a="1"/>
  <c r="N416" i="1" s="1"/>
  <c r="L413" i="16" s="1"/>
  <c r="R416" i="1"/>
  <c r="S416" i="1" a="1"/>
  <c r="S416" i="1" s="1"/>
  <c r="D413" i="16" s="1"/>
  <c r="T416" i="1" a="1"/>
  <c r="T416" i="1" s="1"/>
  <c r="E413" i="16" s="1"/>
  <c r="AI416" i="1"/>
  <c r="BB416" i="1" s="1"/>
  <c r="AJ416" i="1"/>
  <c r="AK416" i="1"/>
  <c r="K438" i="11" s="1"/>
  <c r="AL416" i="1"/>
  <c r="AO416" i="1"/>
  <c r="BE416" i="1" s="1"/>
  <c r="AP416" i="1"/>
  <c r="M438" i="11" s="1"/>
  <c r="AQ416" i="1"/>
  <c r="BC416" i="1" a="1"/>
  <c r="BC416" i="1" s="1"/>
  <c r="BF416" i="1"/>
  <c r="BR416" i="1"/>
  <c r="BS416" i="1"/>
  <c r="BT416" i="1"/>
  <c r="A417" i="1"/>
  <c r="C417" i="1"/>
  <c r="G417" i="1"/>
  <c r="M417" i="1" a="1"/>
  <c r="M417" i="1" s="1"/>
  <c r="K414" i="16" s="1"/>
  <c r="N417" i="1" a="1"/>
  <c r="N417" i="1" s="1"/>
  <c r="L414" i="16" s="1"/>
  <c r="R417" i="1"/>
  <c r="S417" i="1" a="1"/>
  <c r="S417" i="1" s="1"/>
  <c r="D414" i="16" s="1"/>
  <c r="T417" i="1" a="1"/>
  <c r="T417" i="1" s="1"/>
  <c r="E414" i="16" s="1"/>
  <c r="AI417" i="1"/>
  <c r="BB417" i="1" s="1"/>
  <c r="AJ417" i="1"/>
  <c r="AK417" i="1"/>
  <c r="K439" i="11" s="1"/>
  <c r="AL417" i="1"/>
  <c r="AO417" i="1"/>
  <c r="BE417" i="1" s="1"/>
  <c r="AP417" i="1"/>
  <c r="M439" i="11" s="1"/>
  <c r="AQ417" i="1"/>
  <c r="BC417" i="1" a="1"/>
  <c r="BC417" i="1" s="1"/>
  <c r="BF417" i="1"/>
  <c r="BR417" i="1"/>
  <c r="BS417" i="1"/>
  <c r="BT417" i="1"/>
  <c r="A418" i="1"/>
  <c r="C418" i="1"/>
  <c r="G418" i="1"/>
  <c r="M418" i="1" a="1"/>
  <c r="M418" i="1" s="1"/>
  <c r="K415" i="16" s="1"/>
  <c r="N418" i="1" a="1"/>
  <c r="N418" i="1" s="1"/>
  <c r="L415" i="16" s="1"/>
  <c r="R418" i="1"/>
  <c r="S418" i="1" a="1"/>
  <c r="S418" i="1" s="1"/>
  <c r="D415" i="16" s="1"/>
  <c r="T418" i="1" a="1"/>
  <c r="T418" i="1" s="1"/>
  <c r="E415" i="16" s="1"/>
  <c r="AI418" i="1"/>
  <c r="BB418" i="1" s="1"/>
  <c r="AJ418" i="1"/>
  <c r="AK418" i="1"/>
  <c r="K440" i="11" s="1"/>
  <c r="AL418" i="1"/>
  <c r="AO418" i="1"/>
  <c r="BE418" i="1" s="1"/>
  <c r="AP418" i="1"/>
  <c r="M440" i="11" s="1"/>
  <c r="AQ418" i="1"/>
  <c r="BC418" i="1" a="1"/>
  <c r="BC418" i="1" s="1"/>
  <c r="BF418" i="1"/>
  <c r="BR418" i="1"/>
  <c r="BS418" i="1"/>
  <c r="BT418" i="1"/>
  <c r="A419" i="1"/>
  <c r="C419" i="1"/>
  <c r="G419" i="1"/>
  <c r="M419" i="1" a="1"/>
  <c r="M419" i="1" s="1"/>
  <c r="K416" i="16" s="1"/>
  <c r="N419" i="1" a="1"/>
  <c r="N419" i="1" s="1"/>
  <c r="L416" i="16" s="1"/>
  <c r="R419" i="1"/>
  <c r="S419" i="1" a="1"/>
  <c r="S419" i="1" s="1"/>
  <c r="D416" i="16" s="1"/>
  <c r="T419" i="1" a="1"/>
  <c r="T419" i="1" s="1"/>
  <c r="E416" i="16" s="1"/>
  <c r="AI419" i="1"/>
  <c r="BB419" i="1" s="1"/>
  <c r="AJ419" i="1"/>
  <c r="AK419" i="1"/>
  <c r="K441" i="11" s="1"/>
  <c r="AL419" i="1"/>
  <c r="AO419" i="1"/>
  <c r="BE419" i="1" s="1"/>
  <c r="AP419" i="1"/>
  <c r="M441" i="11" s="1"/>
  <c r="AQ419" i="1"/>
  <c r="BC419" i="1" a="1"/>
  <c r="BC419" i="1" s="1"/>
  <c r="BF419" i="1"/>
  <c r="BR419" i="1"/>
  <c r="BS419" i="1"/>
  <c r="BT419" i="1"/>
  <c r="A420" i="1"/>
  <c r="C420" i="1"/>
  <c r="G420" i="1"/>
  <c r="M420" i="1" a="1"/>
  <c r="M420" i="1" s="1"/>
  <c r="K417" i="16" s="1"/>
  <c r="N420" i="1" a="1"/>
  <c r="N420" i="1" s="1"/>
  <c r="L417" i="16" s="1"/>
  <c r="R420" i="1"/>
  <c r="S420" i="1" a="1"/>
  <c r="S420" i="1" s="1"/>
  <c r="D417" i="16" s="1"/>
  <c r="T420" i="1" a="1"/>
  <c r="T420" i="1" s="1"/>
  <c r="E417" i="16" s="1"/>
  <c r="AI420" i="1"/>
  <c r="BB420" i="1" s="1"/>
  <c r="AJ420" i="1"/>
  <c r="AK420" i="1"/>
  <c r="K442" i="11" s="1"/>
  <c r="AL420" i="1"/>
  <c r="AO420" i="1"/>
  <c r="BE420" i="1" s="1"/>
  <c r="AP420" i="1"/>
  <c r="M442" i="11" s="1"/>
  <c r="AQ420" i="1"/>
  <c r="BC420" i="1" a="1"/>
  <c r="BC420" i="1" s="1"/>
  <c r="BF420" i="1"/>
  <c r="BR420" i="1"/>
  <c r="BS420" i="1"/>
  <c r="BT420" i="1"/>
  <c r="A421" i="1"/>
  <c r="C421" i="1"/>
  <c r="G421" i="1"/>
  <c r="M421" i="1" a="1"/>
  <c r="M421" i="1" s="1"/>
  <c r="K418" i="16" s="1"/>
  <c r="N421" i="1" a="1"/>
  <c r="N421" i="1" s="1"/>
  <c r="L418" i="16" s="1"/>
  <c r="R421" i="1"/>
  <c r="S421" i="1" a="1"/>
  <c r="S421" i="1" s="1"/>
  <c r="D418" i="16" s="1"/>
  <c r="T421" i="1" a="1"/>
  <c r="T421" i="1" s="1"/>
  <c r="E418" i="16" s="1"/>
  <c r="AI421" i="1"/>
  <c r="BB421" i="1" s="1"/>
  <c r="AJ421" i="1"/>
  <c r="AK421" i="1"/>
  <c r="K443" i="11" s="1"/>
  <c r="AL421" i="1"/>
  <c r="AO421" i="1"/>
  <c r="BE421" i="1" s="1"/>
  <c r="AP421" i="1"/>
  <c r="M443" i="11" s="1"/>
  <c r="AQ421" i="1"/>
  <c r="BC421" i="1" a="1"/>
  <c r="BC421" i="1" s="1"/>
  <c r="BF421" i="1"/>
  <c r="BR421" i="1"/>
  <c r="BS421" i="1"/>
  <c r="BT421" i="1"/>
  <c r="A422" i="1"/>
  <c r="C422" i="1"/>
  <c r="G422" i="1"/>
  <c r="M422" i="1" a="1"/>
  <c r="M422" i="1" s="1"/>
  <c r="K419" i="16" s="1"/>
  <c r="N422" i="1" a="1"/>
  <c r="N422" i="1" s="1"/>
  <c r="L419" i="16" s="1"/>
  <c r="R422" i="1"/>
  <c r="S422" i="1" a="1"/>
  <c r="S422" i="1" s="1"/>
  <c r="D419" i="16" s="1"/>
  <c r="T422" i="1" a="1"/>
  <c r="T422" i="1" s="1"/>
  <c r="E419" i="16" s="1"/>
  <c r="AI422" i="1"/>
  <c r="BB422" i="1" s="1"/>
  <c r="AJ422" i="1"/>
  <c r="AK422" i="1"/>
  <c r="K444" i="11" s="1"/>
  <c r="AL422" i="1"/>
  <c r="AO422" i="1"/>
  <c r="BE422" i="1" s="1"/>
  <c r="AP422" i="1"/>
  <c r="M444" i="11" s="1"/>
  <c r="AQ422" i="1"/>
  <c r="BC422" i="1" a="1"/>
  <c r="BC422" i="1" s="1"/>
  <c r="BF422" i="1"/>
  <c r="BR422" i="1"/>
  <c r="BS422" i="1"/>
  <c r="BT422" i="1"/>
  <c r="A423" i="1"/>
  <c r="C423" i="1"/>
  <c r="G423" i="1"/>
  <c r="M423" i="1" a="1"/>
  <c r="M423" i="1" s="1"/>
  <c r="K420" i="16" s="1"/>
  <c r="N423" i="1" a="1"/>
  <c r="N423" i="1" s="1"/>
  <c r="L420" i="16" s="1"/>
  <c r="R423" i="1"/>
  <c r="S423" i="1" a="1"/>
  <c r="S423" i="1" s="1"/>
  <c r="D420" i="16" s="1"/>
  <c r="T423" i="1" a="1"/>
  <c r="T423" i="1" s="1"/>
  <c r="E420" i="16" s="1"/>
  <c r="AI423" i="1"/>
  <c r="BB423" i="1" s="1"/>
  <c r="AJ423" i="1"/>
  <c r="AK423" i="1"/>
  <c r="K445" i="11" s="1"/>
  <c r="AL423" i="1"/>
  <c r="AO423" i="1"/>
  <c r="BE423" i="1" s="1"/>
  <c r="AP423" i="1"/>
  <c r="M445" i="11" s="1"/>
  <c r="AQ423" i="1"/>
  <c r="BC423" i="1" a="1"/>
  <c r="BC423" i="1" s="1"/>
  <c r="BF423" i="1"/>
  <c r="BR423" i="1"/>
  <c r="BS423" i="1"/>
  <c r="BT423" i="1"/>
  <c r="A424" i="1"/>
  <c r="C424" i="1"/>
  <c r="G424" i="1"/>
  <c r="M424" i="1" a="1"/>
  <c r="M424" i="1" s="1"/>
  <c r="K421" i="16" s="1"/>
  <c r="N424" i="1" a="1"/>
  <c r="N424" i="1" s="1"/>
  <c r="L421" i="16" s="1"/>
  <c r="R424" i="1"/>
  <c r="S424" i="1" a="1"/>
  <c r="S424" i="1" s="1"/>
  <c r="D421" i="16" s="1"/>
  <c r="T424" i="1" a="1"/>
  <c r="T424" i="1" s="1"/>
  <c r="E421" i="16" s="1"/>
  <c r="AI424" i="1"/>
  <c r="BB424" i="1" s="1"/>
  <c r="AJ424" i="1"/>
  <c r="AK424" i="1"/>
  <c r="K446" i="11" s="1"/>
  <c r="AL424" i="1"/>
  <c r="AO424" i="1"/>
  <c r="BE424" i="1" s="1"/>
  <c r="AP424" i="1"/>
  <c r="M446" i="11" s="1"/>
  <c r="AQ424" i="1"/>
  <c r="BC424" i="1" a="1"/>
  <c r="BC424" i="1" s="1"/>
  <c r="BF424" i="1"/>
  <c r="BR424" i="1"/>
  <c r="BS424" i="1"/>
  <c r="BT424" i="1"/>
  <c r="A425" i="1"/>
  <c r="C425" i="1"/>
  <c r="G425" i="1"/>
  <c r="M425" i="1" a="1"/>
  <c r="M425" i="1" s="1"/>
  <c r="K422" i="16" s="1"/>
  <c r="N425" i="1" a="1"/>
  <c r="N425" i="1" s="1"/>
  <c r="L422" i="16" s="1"/>
  <c r="R425" i="1"/>
  <c r="S425" i="1" a="1"/>
  <c r="S425" i="1" s="1"/>
  <c r="D422" i="16" s="1"/>
  <c r="T425" i="1" a="1"/>
  <c r="T425" i="1" s="1"/>
  <c r="E422" i="16" s="1"/>
  <c r="AI425" i="1"/>
  <c r="BB425" i="1" s="1"/>
  <c r="AJ425" i="1"/>
  <c r="AK425" i="1"/>
  <c r="K447" i="11" s="1"/>
  <c r="AL425" i="1"/>
  <c r="AO425" i="1"/>
  <c r="BE425" i="1" s="1"/>
  <c r="AP425" i="1"/>
  <c r="M447" i="11" s="1"/>
  <c r="AQ425" i="1"/>
  <c r="BC425" i="1" a="1"/>
  <c r="BC425" i="1" s="1"/>
  <c r="BF425" i="1"/>
  <c r="BR425" i="1"/>
  <c r="BS425" i="1"/>
  <c r="BT425" i="1"/>
  <c r="A426" i="1"/>
  <c r="C426" i="1"/>
  <c r="G426" i="1"/>
  <c r="M426" i="1" a="1"/>
  <c r="M426" i="1" s="1"/>
  <c r="K423" i="16" s="1"/>
  <c r="N426" i="1" a="1"/>
  <c r="N426" i="1" s="1"/>
  <c r="L423" i="16" s="1"/>
  <c r="R426" i="1"/>
  <c r="S426" i="1" a="1"/>
  <c r="S426" i="1" s="1"/>
  <c r="D423" i="16" s="1"/>
  <c r="T426" i="1" a="1"/>
  <c r="T426" i="1" s="1"/>
  <c r="E423" i="16" s="1"/>
  <c r="AI426" i="1"/>
  <c r="BB426" i="1" s="1"/>
  <c r="AJ426" i="1"/>
  <c r="AK426" i="1"/>
  <c r="K448" i="11" s="1"/>
  <c r="AL426" i="1"/>
  <c r="AO426" i="1"/>
  <c r="BE426" i="1" s="1"/>
  <c r="AP426" i="1"/>
  <c r="M448" i="11" s="1"/>
  <c r="AQ426" i="1"/>
  <c r="BC426" i="1" a="1"/>
  <c r="BC426" i="1" s="1"/>
  <c r="BF426" i="1"/>
  <c r="BR426" i="1"/>
  <c r="BS426" i="1"/>
  <c r="BT426" i="1"/>
  <c r="A427" i="1"/>
  <c r="C427" i="1"/>
  <c r="G427" i="1"/>
  <c r="M427" i="1" a="1"/>
  <c r="M427" i="1" s="1"/>
  <c r="K424" i="16" s="1"/>
  <c r="N427" i="1" a="1"/>
  <c r="N427" i="1" s="1"/>
  <c r="L424" i="16" s="1"/>
  <c r="R427" i="1"/>
  <c r="S427" i="1" a="1"/>
  <c r="S427" i="1" s="1"/>
  <c r="D424" i="16" s="1"/>
  <c r="T427" i="1" a="1"/>
  <c r="T427" i="1" s="1"/>
  <c r="E424" i="16" s="1"/>
  <c r="AI427" i="1"/>
  <c r="BB427" i="1" s="1"/>
  <c r="AJ427" i="1"/>
  <c r="AK427" i="1"/>
  <c r="K449" i="11" s="1"/>
  <c r="AL427" i="1"/>
  <c r="AO427" i="1"/>
  <c r="BE427" i="1" s="1"/>
  <c r="AP427" i="1"/>
  <c r="M449" i="11" s="1"/>
  <c r="AQ427" i="1"/>
  <c r="BC427" i="1" a="1"/>
  <c r="BC427" i="1" s="1"/>
  <c r="BF427" i="1"/>
  <c r="BR427" i="1"/>
  <c r="BS427" i="1"/>
  <c r="BT427" i="1"/>
  <c r="A428" i="1"/>
  <c r="C428" i="1"/>
  <c r="G428" i="1"/>
  <c r="M428" i="1" a="1"/>
  <c r="M428" i="1" s="1"/>
  <c r="K425" i="16" s="1"/>
  <c r="N428" i="1" a="1"/>
  <c r="N428" i="1" s="1"/>
  <c r="L425" i="16" s="1"/>
  <c r="R428" i="1"/>
  <c r="S428" i="1" a="1"/>
  <c r="S428" i="1" s="1"/>
  <c r="D425" i="16" s="1"/>
  <c r="T428" i="1" a="1"/>
  <c r="T428" i="1" s="1"/>
  <c r="E425" i="16" s="1"/>
  <c r="AI428" i="1"/>
  <c r="BB428" i="1" s="1"/>
  <c r="AJ428" i="1"/>
  <c r="AK428" i="1"/>
  <c r="K450" i="11" s="1"/>
  <c r="AL428" i="1"/>
  <c r="AO428" i="1"/>
  <c r="BE428" i="1" s="1"/>
  <c r="AP428" i="1"/>
  <c r="M450" i="11" s="1"/>
  <c r="AQ428" i="1"/>
  <c r="BC428" i="1" a="1"/>
  <c r="BC428" i="1" s="1"/>
  <c r="BF428" i="1"/>
  <c r="BR428" i="1"/>
  <c r="BS428" i="1"/>
  <c r="BT428" i="1"/>
  <c r="A429" i="1"/>
  <c r="C429" i="1"/>
  <c r="G429" i="1"/>
  <c r="M429" i="1" a="1"/>
  <c r="M429" i="1" s="1"/>
  <c r="K426" i="16" s="1"/>
  <c r="N429" i="1" a="1"/>
  <c r="N429" i="1" s="1"/>
  <c r="L426" i="16" s="1"/>
  <c r="R429" i="1"/>
  <c r="S429" i="1" a="1"/>
  <c r="S429" i="1" s="1"/>
  <c r="D426" i="16" s="1"/>
  <c r="T429" i="1" a="1"/>
  <c r="T429" i="1" s="1"/>
  <c r="E426" i="16" s="1"/>
  <c r="AI429" i="1"/>
  <c r="BB429" i="1" s="1"/>
  <c r="AJ429" i="1"/>
  <c r="AK429" i="1"/>
  <c r="K451" i="11" s="1"/>
  <c r="AL429" i="1"/>
  <c r="AO429" i="1"/>
  <c r="BE429" i="1" s="1"/>
  <c r="AP429" i="1"/>
  <c r="M451" i="11" s="1"/>
  <c r="AQ429" i="1"/>
  <c r="BC429" i="1" a="1"/>
  <c r="BC429" i="1" s="1"/>
  <c r="BF429" i="1"/>
  <c r="BR429" i="1"/>
  <c r="BS429" i="1"/>
  <c r="BT429" i="1"/>
  <c r="A430" i="1"/>
  <c r="C430" i="1"/>
  <c r="G430" i="1"/>
  <c r="M430" i="1" a="1"/>
  <c r="M430" i="1" s="1"/>
  <c r="K427" i="16" s="1"/>
  <c r="N430" i="1" a="1"/>
  <c r="N430" i="1" s="1"/>
  <c r="L427" i="16" s="1"/>
  <c r="R430" i="1"/>
  <c r="S430" i="1" a="1"/>
  <c r="S430" i="1" s="1"/>
  <c r="D427" i="16" s="1"/>
  <c r="T430" i="1" a="1"/>
  <c r="T430" i="1" s="1"/>
  <c r="E427" i="16" s="1"/>
  <c r="AI430" i="1"/>
  <c r="BB430" i="1" s="1"/>
  <c r="AJ430" i="1"/>
  <c r="AK430" i="1"/>
  <c r="K452" i="11" s="1"/>
  <c r="AL430" i="1"/>
  <c r="AO430" i="1"/>
  <c r="BE430" i="1" s="1"/>
  <c r="AP430" i="1"/>
  <c r="M452" i="11" s="1"/>
  <c r="AQ430" i="1"/>
  <c r="BC430" i="1" a="1"/>
  <c r="BC430" i="1" s="1"/>
  <c r="BF430" i="1"/>
  <c r="BR430" i="1"/>
  <c r="BS430" i="1"/>
  <c r="BT430" i="1"/>
  <c r="A431" i="1"/>
  <c r="C431" i="1"/>
  <c r="G431" i="1"/>
  <c r="M431" i="1" a="1"/>
  <c r="M431" i="1" s="1"/>
  <c r="K428" i="16" s="1"/>
  <c r="N431" i="1" a="1"/>
  <c r="N431" i="1" s="1"/>
  <c r="L428" i="16" s="1"/>
  <c r="R431" i="1"/>
  <c r="S431" i="1" a="1"/>
  <c r="S431" i="1" s="1"/>
  <c r="D428" i="16" s="1"/>
  <c r="T431" i="1" a="1"/>
  <c r="T431" i="1" s="1"/>
  <c r="E428" i="16" s="1"/>
  <c r="AI431" i="1"/>
  <c r="BB431" i="1" s="1"/>
  <c r="AJ431" i="1"/>
  <c r="AK431" i="1"/>
  <c r="K453" i="11" s="1"/>
  <c r="AL431" i="1"/>
  <c r="AO431" i="1"/>
  <c r="BE431" i="1" s="1"/>
  <c r="AP431" i="1"/>
  <c r="M453" i="11" s="1"/>
  <c r="AQ431" i="1"/>
  <c r="BC431" i="1" a="1"/>
  <c r="BC431" i="1" s="1"/>
  <c r="BF431" i="1"/>
  <c r="BR431" i="1"/>
  <c r="BS431" i="1"/>
  <c r="BT431" i="1"/>
  <c r="A432" i="1"/>
  <c r="C432" i="1"/>
  <c r="G432" i="1"/>
  <c r="M432" i="1" a="1"/>
  <c r="M432" i="1" s="1"/>
  <c r="K429" i="16" s="1"/>
  <c r="N432" i="1" a="1"/>
  <c r="N432" i="1" s="1"/>
  <c r="L429" i="16" s="1"/>
  <c r="R432" i="1"/>
  <c r="S432" i="1" a="1"/>
  <c r="S432" i="1" s="1"/>
  <c r="D429" i="16" s="1"/>
  <c r="T432" i="1" a="1"/>
  <c r="T432" i="1" s="1"/>
  <c r="E429" i="16" s="1"/>
  <c r="AI432" i="1"/>
  <c r="BB432" i="1" s="1"/>
  <c r="AJ432" i="1"/>
  <c r="AK432" i="1"/>
  <c r="K454" i="11" s="1"/>
  <c r="AL432" i="1"/>
  <c r="AO432" i="1"/>
  <c r="BE432" i="1" s="1"/>
  <c r="AP432" i="1"/>
  <c r="M454" i="11" s="1"/>
  <c r="AQ432" i="1"/>
  <c r="BC432" i="1" a="1"/>
  <c r="BC432" i="1" s="1"/>
  <c r="BF432" i="1"/>
  <c r="BR432" i="1"/>
  <c r="BS432" i="1"/>
  <c r="BT432" i="1"/>
  <c r="A433" i="1"/>
  <c r="C433" i="1"/>
  <c r="G433" i="1"/>
  <c r="M433" i="1" a="1"/>
  <c r="M433" i="1" s="1"/>
  <c r="K430" i="16" s="1"/>
  <c r="N433" i="1" a="1"/>
  <c r="N433" i="1" s="1"/>
  <c r="L430" i="16" s="1"/>
  <c r="R433" i="1"/>
  <c r="S433" i="1" a="1"/>
  <c r="S433" i="1" s="1"/>
  <c r="D430" i="16" s="1"/>
  <c r="T433" i="1" a="1"/>
  <c r="T433" i="1" s="1"/>
  <c r="E430" i="16" s="1"/>
  <c r="AI433" i="1"/>
  <c r="BB433" i="1" s="1"/>
  <c r="AJ433" i="1"/>
  <c r="AK433" i="1"/>
  <c r="K455" i="11" s="1"/>
  <c r="AL433" i="1"/>
  <c r="AO433" i="1"/>
  <c r="BE433" i="1" s="1"/>
  <c r="AP433" i="1"/>
  <c r="M455" i="11" s="1"/>
  <c r="AQ433" i="1"/>
  <c r="BC433" i="1" a="1"/>
  <c r="BC433" i="1" s="1"/>
  <c r="BF433" i="1"/>
  <c r="BR433" i="1"/>
  <c r="BS433" i="1"/>
  <c r="BT433" i="1"/>
  <c r="A434" i="1"/>
  <c r="C434" i="1"/>
  <c r="G434" i="1"/>
  <c r="M434" i="1" a="1"/>
  <c r="M434" i="1" s="1"/>
  <c r="K431" i="16" s="1"/>
  <c r="N434" i="1" a="1"/>
  <c r="N434" i="1" s="1"/>
  <c r="L431" i="16" s="1"/>
  <c r="R434" i="1"/>
  <c r="S434" i="1" a="1"/>
  <c r="S434" i="1" s="1"/>
  <c r="D431" i="16" s="1"/>
  <c r="T434" i="1" a="1"/>
  <c r="T434" i="1" s="1"/>
  <c r="E431" i="16" s="1"/>
  <c r="AI434" i="1"/>
  <c r="BB434" i="1" s="1"/>
  <c r="AJ434" i="1"/>
  <c r="AK434" i="1"/>
  <c r="K456" i="11" s="1"/>
  <c r="AL434" i="1"/>
  <c r="AO434" i="1"/>
  <c r="BE434" i="1" s="1"/>
  <c r="AP434" i="1"/>
  <c r="M456" i="11" s="1"/>
  <c r="AQ434" i="1"/>
  <c r="BC434" i="1" a="1"/>
  <c r="BC434" i="1" s="1"/>
  <c r="BF434" i="1"/>
  <c r="BR434" i="1"/>
  <c r="BS434" i="1"/>
  <c r="BT434" i="1"/>
  <c r="A435" i="1"/>
  <c r="C435" i="1"/>
  <c r="G435" i="1"/>
  <c r="M435" i="1" a="1"/>
  <c r="M435" i="1" s="1"/>
  <c r="K432" i="16" s="1"/>
  <c r="N435" i="1" a="1"/>
  <c r="N435" i="1" s="1"/>
  <c r="L432" i="16" s="1"/>
  <c r="R435" i="1"/>
  <c r="S435" i="1" a="1"/>
  <c r="S435" i="1" s="1"/>
  <c r="D432" i="16" s="1"/>
  <c r="T435" i="1" a="1"/>
  <c r="T435" i="1" s="1"/>
  <c r="E432" i="16" s="1"/>
  <c r="AI435" i="1"/>
  <c r="BB435" i="1" s="1"/>
  <c r="AJ435" i="1"/>
  <c r="AK435" i="1"/>
  <c r="K457" i="11" s="1"/>
  <c r="AL435" i="1"/>
  <c r="AO435" i="1"/>
  <c r="BE435" i="1" s="1"/>
  <c r="AP435" i="1"/>
  <c r="M457" i="11" s="1"/>
  <c r="AQ435" i="1"/>
  <c r="BC435" i="1" a="1"/>
  <c r="BC435" i="1" s="1"/>
  <c r="BF435" i="1"/>
  <c r="BR435" i="1"/>
  <c r="BS435" i="1"/>
  <c r="BT435" i="1"/>
  <c r="A436" i="1"/>
  <c r="C436" i="1"/>
  <c r="G436" i="1"/>
  <c r="M436" i="1" a="1"/>
  <c r="M436" i="1" s="1"/>
  <c r="K433" i="16" s="1"/>
  <c r="N436" i="1" a="1"/>
  <c r="N436" i="1" s="1"/>
  <c r="L433" i="16" s="1"/>
  <c r="R436" i="1"/>
  <c r="S436" i="1" a="1"/>
  <c r="S436" i="1" s="1"/>
  <c r="D433" i="16" s="1"/>
  <c r="T436" i="1" a="1"/>
  <c r="T436" i="1" s="1"/>
  <c r="E433" i="16" s="1"/>
  <c r="AI436" i="1"/>
  <c r="BB436" i="1" s="1"/>
  <c r="AJ436" i="1"/>
  <c r="AK436" i="1"/>
  <c r="K458" i="11" s="1"/>
  <c r="AL436" i="1"/>
  <c r="AO436" i="1"/>
  <c r="BE436" i="1" s="1"/>
  <c r="AP436" i="1"/>
  <c r="M458" i="11" s="1"/>
  <c r="AQ436" i="1"/>
  <c r="BC436" i="1" a="1"/>
  <c r="BC436" i="1" s="1"/>
  <c r="BF436" i="1"/>
  <c r="BR436" i="1"/>
  <c r="BS436" i="1"/>
  <c r="BT436" i="1"/>
  <c r="A437" i="1"/>
  <c r="C437" i="1"/>
  <c r="G437" i="1"/>
  <c r="M437" i="1" a="1"/>
  <c r="M437" i="1" s="1"/>
  <c r="K434" i="16" s="1"/>
  <c r="N437" i="1" a="1"/>
  <c r="N437" i="1" s="1"/>
  <c r="L434" i="16" s="1"/>
  <c r="R437" i="1"/>
  <c r="S437" i="1" a="1"/>
  <c r="S437" i="1" s="1"/>
  <c r="D434" i="16" s="1"/>
  <c r="T437" i="1" a="1"/>
  <c r="T437" i="1" s="1"/>
  <c r="E434" i="16" s="1"/>
  <c r="AI437" i="1"/>
  <c r="BB437" i="1" s="1"/>
  <c r="AJ437" i="1"/>
  <c r="AK437" i="1"/>
  <c r="K459" i="11" s="1"/>
  <c r="AL437" i="1"/>
  <c r="AO437" i="1"/>
  <c r="BE437" i="1" s="1"/>
  <c r="AP437" i="1"/>
  <c r="M459" i="11" s="1"/>
  <c r="AQ437" i="1"/>
  <c r="BC437" i="1" a="1"/>
  <c r="BC437" i="1" s="1"/>
  <c r="BF437" i="1"/>
  <c r="BR437" i="1"/>
  <c r="BS437" i="1"/>
  <c r="BT437" i="1"/>
  <c r="A438" i="1"/>
  <c r="C438" i="1"/>
  <c r="G438" i="1"/>
  <c r="M438" i="1" a="1"/>
  <c r="M438" i="1" s="1"/>
  <c r="K435" i="16" s="1"/>
  <c r="N438" i="1" a="1"/>
  <c r="N438" i="1" s="1"/>
  <c r="L435" i="16" s="1"/>
  <c r="R438" i="1"/>
  <c r="S438" i="1" a="1"/>
  <c r="S438" i="1" s="1"/>
  <c r="D435" i="16" s="1"/>
  <c r="T438" i="1" a="1"/>
  <c r="T438" i="1" s="1"/>
  <c r="E435" i="16" s="1"/>
  <c r="AI438" i="1"/>
  <c r="BB438" i="1" s="1"/>
  <c r="AJ438" i="1"/>
  <c r="AK438" i="1"/>
  <c r="K460" i="11" s="1"/>
  <c r="AL438" i="1"/>
  <c r="AO438" i="1"/>
  <c r="BE438" i="1" s="1"/>
  <c r="AP438" i="1"/>
  <c r="M460" i="11" s="1"/>
  <c r="AQ438" i="1"/>
  <c r="BC438" i="1" a="1"/>
  <c r="BC438" i="1" s="1"/>
  <c r="BF438" i="1"/>
  <c r="BR438" i="1"/>
  <c r="BS438" i="1"/>
  <c r="BT438" i="1"/>
  <c r="A439" i="1"/>
  <c r="C439" i="1"/>
  <c r="G439" i="1"/>
  <c r="M439" i="1" a="1"/>
  <c r="M439" i="1" s="1"/>
  <c r="K436" i="16" s="1"/>
  <c r="N439" i="1" a="1"/>
  <c r="N439" i="1" s="1"/>
  <c r="L436" i="16" s="1"/>
  <c r="R439" i="1"/>
  <c r="S439" i="1" a="1"/>
  <c r="S439" i="1" s="1"/>
  <c r="D436" i="16" s="1"/>
  <c r="T439" i="1" a="1"/>
  <c r="T439" i="1" s="1"/>
  <c r="E436" i="16" s="1"/>
  <c r="AI439" i="1"/>
  <c r="BB439" i="1" s="1"/>
  <c r="AJ439" i="1"/>
  <c r="AK439" i="1"/>
  <c r="K461" i="11" s="1"/>
  <c r="AL439" i="1"/>
  <c r="AO439" i="1"/>
  <c r="BE439" i="1" s="1"/>
  <c r="AP439" i="1"/>
  <c r="M461" i="11" s="1"/>
  <c r="AQ439" i="1"/>
  <c r="BC439" i="1" a="1"/>
  <c r="BC439" i="1" s="1"/>
  <c r="BF439" i="1"/>
  <c r="BR439" i="1"/>
  <c r="BS439" i="1"/>
  <c r="BT439" i="1"/>
  <c r="A440" i="1"/>
  <c r="C440" i="1"/>
  <c r="G440" i="1"/>
  <c r="M440" i="1" a="1"/>
  <c r="M440" i="1" s="1"/>
  <c r="K437" i="16" s="1"/>
  <c r="N440" i="1" a="1"/>
  <c r="N440" i="1" s="1"/>
  <c r="L437" i="16" s="1"/>
  <c r="R440" i="1"/>
  <c r="S440" i="1" a="1"/>
  <c r="S440" i="1" s="1"/>
  <c r="D437" i="16" s="1"/>
  <c r="T440" i="1" a="1"/>
  <c r="T440" i="1" s="1"/>
  <c r="E437" i="16" s="1"/>
  <c r="AI440" i="1"/>
  <c r="BB440" i="1" s="1"/>
  <c r="AJ440" i="1"/>
  <c r="AK440" i="1"/>
  <c r="K462" i="11" s="1"/>
  <c r="AL440" i="1"/>
  <c r="AO440" i="1"/>
  <c r="BE440" i="1" s="1"/>
  <c r="AP440" i="1"/>
  <c r="M462" i="11" s="1"/>
  <c r="AQ440" i="1"/>
  <c r="BC440" i="1" a="1"/>
  <c r="BC440" i="1" s="1"/>
  <c r="BF440" i="1"/>
  <c r="BR440" i="1"/>
  <c r="BS440" i="1"/>
  <c r="BT440" i="1"/>
  <c r="A441" i="1"/>
  <c r="C441" i="1"/>
  <c r="G441" i="1"/>
  <c r="M441" i="1" a="1"/>
  <c r="M441" i="1" s="1"/>
  <c r="K438" i="16" s="1"/>
  <c r="N441" i="1" a="1"/>
  <c r="N441" i="1" s="1"/>
  <c r="L438" i="16" s="1"/>
  <c r="R441" i="1"/>
  <c r="S441" i="1" a="1"/>
  <c r="S441" i="1" s="1"/>
  <c r="D438" i="16" s="1"/>
  <c r="T441" i="1" a="1"/>
  <c r="T441" i="1" s="1"/>
  <c r="E438" i="16" s="1"/>
  <c r="AI441" i="1"/>
  <c r="BB441" i="1" s="1"/>
  <c r="AJ441" i="1"/>
  <c r="AK441" i="1"/>
  <c r="K463" i="11" s="1"/>
  <c r="AL441" i="1"/>
  <c r="AO441" i="1"/>
  <c r="BE441" i="1" s="1"/>
  <c r="AP441" i="1"/>
  <c r="M463" i="11" s="1"/>
  <c r="AQ441" i="1"/>
  <c r="BC441" i="1" a="1"/>
  <c r="BC441" i="1" s="1"/>
  <c r="BF441" i="1"/>
  <c r="BR441" i="1"/>
  <c r="BS441" i="1"/>
  <c r="BT441" i="1"/>
  <c r="A442" i="1"/>
  <c r="C442" i="1"/>
  <c r="G442" i="1"/>
  <c r="M442" i="1" a="1"/>
  <c r="M442" i="1" s="1"/>
  <c r="K439" i="16" s="1"/>
  <c r="N442" i="1" a="1"/>
  <c r="N442" i="1" s="1"/>
  <c r="L439" i="16" s="1"/>
  <c r="R442" i="1"/>
  <c r="S442" i="1" a="1"/>
  <c r="S442" i="1" s="1"/>
  <c r="D439" i="16" s="1"/>
  <c r="T442" i="1" a="1"/>
  <c r="T442" i="1" s="1"/>
  <c r="E439" i="16" s="1"/>
  <c r="AI442" i="1"/>
  <c r="BB442" i="1" s="1"/>
  <c r="AJ442" i="1"/>
  <c r="AK442" i="1"/>
  <c r="K464" i="11" s="1"/>
  <c r="AL442" i="1"/>
  <c r="AO442" i="1"/>
  <c r="BE442" i="1" s="1"/>
  <c r="AP442" i="1"/>
  <c r="M464" i="11" s="1"/>
  <c r="AQ442" i="1"/>
  <c r="BC442" i="1" a="1"/>
  <c r="BC442" i="1" s="1"/>
  <c r="BF442" i="1"/>
  <c r="BR442" i="1"/>
  <c r="BS442" i="1"/>
  <c r="BT442" i="1"/>
  <c r="A443" i="1"/>
  <c r="C443" i="1"/>
  <c r="G443" i="1"/>
  <c r="M443" i="1" a="1"/>
  <c r="M443" i="1" s="1"/>
  <c r="K440" i="16" s="1"/>
  <c r="N443" i="1" a="1"/>
  <c r="N443" i="1" s="1"/>
  <c r="L440" i="16" s="1"/>
  <c r="R443" i="1"/>
  <c r="S443" i="1" a="1"/>
  <c r="S443" i="1" s="1"/>
  <c r="D440" i="16" s="1"/>
  <c r="T443" i="1" a="1"/>
  <c r="T443" i="1" s="1"/>
  <c r="E440" i="16" s="1"/>
  <c r="AI443" i="1"/>
  <c r="BB443" i="1" s="1"/>
  <c r="AJ443" i="1"/>
  <c r="AK443" i="1"/>
  <c r="K465" i="11" s="1"/>
  <c r="AL443" i="1"/>
  <c r="AO443" i="1"/>
  <c r="BE443" i="1" s="1"/>
  <c r="AP443" i="1"/>
  <c r="M465" i="11" s="1"/>
  <c r="AQ443" i="1"/>
  <c r="BC443" i="1" a="1"/>
  <c r="BC443" i="1" s="1"/>
  <c r="BF443" i="1"/>
  <c r="BR443" i="1"/>
  <c r="BS443" i="1"/>
  <c r="BT443" i="1"/>
  <c r="A444" i="1"/>
  <c r="C444" i="1"/>
  <c r="G444" i="1"/>
  <c r="M444" i="1" a="1"/>
  <c r="M444" i="1" s="1"/>
  <c r="K441" i="16" s="1"/>
  <c r="N444" i="1" a="1"/>
  <c r="N444" i="1" s="1"/>
  <c r="L441" i="16" s="1"/>
  <c r="R444" i="1"/>
  <c r="S444" i="1" a="1"/>
  <c r="S444" i="1" s="1"/>
  <c r="D441" i="16" s="1"/>
  <c r="T444" i="1" a="1"/>
  <c r="T444" i="1" s="1"/>
  <c r="E441" i="16" s="1"/>
  <c r="AI444" i="1"/>
  <c r="BB444" i="1" s="1"/>
  <c r="AJ444" i="1"/>
  <c r="AK444" i="1"/>
  <c r="K466" i="11" s="1"/>
  <c r="AL444" i="1"/>
  <c r="AO444" i="1"/>
  <c r="BE444" i="1" s="1"/>
  <c r="AP444" i="1"/>
  <c r="M466" i="11" s="1"/>
  <c r="AQ444" i="1"/>
  <c r="BC444" i="1" a="1"/>
  <c r="BC444" i="1" s="1"/>
  <c r="BF444" i="1"/>
  <c r="BR444" i="1"/>
  <c r="BS444" i="1"/>
  <c r="BT444" i="1"/>
  <c r="A445" i="1"/>
  <c r="C445" i="1"/>
  <c r="G445" i="1"/>
  <c r="M445" i="1" a="1"/>
  <c r="M445" i="1" s="1"/>
  <c r="K442" i="16" s="1"/>
  <c r="N445" i="1" a="1"/>
  <c r="N445" i="1" s="1"/>
  <c r="L442" i="16" s="1"/>
  <c r="R445" i="1"/>
  <c r="S445" i="1" a="1"/>
  <c r="S445" i="1" s="1"/>
  <c r="D442" i="16" s="1"/>
  <c r="T445" i="1" a="1"/>
  <c r="T445" i="1" s="1"/>
  <c r="E442" i="16" s="1"/>
  <c r="AI445" i="1"/>
  <c r="BB445" i="1" s="1"/>
  <c r="AJ445" i="1"/>
  <c r="AK445" i="1"/>
  <c r="K467" i="11" s="1"/>
  <c r="AL445" i="1"/>
  <c r="AO445" i="1"/>
  <c r="BE445" i="1" s="1"/>
  <c r="AP445" i="1"/>
  <c r="M467" i="11" s="1"/>
  <c r="AQ445" i="1"/>
  <c r="BC445" i="1" a="1"/>
  <c r="BC445" i="1" s="1"/>
  <c r="BF445" i="1"/>
  <c r="BR445" i="1"/>
  <c r="BS445" i="1"/>
  <c r="BT445" i="1"/>
  <c r="A446" i="1"/>
  <c r="C446" i="1"/>
  <c r="G446" i="1"/>
  <c r="M446" i="1" a="1"/>
  <c r="M446" i="1" s="1"/>
  <c r="K443" i="16" s="1"/>
  <c r="N446" i="1" a="1"/>
  <c r="N446" i="1" s="1"/>
  <c r="L443" i="16" s="1"/>
  <c r="R446" i="1"/>
  <c r="S446" i="1" a="1"/>
  <c r="S446" i="1" s="1"/>
  <c r="D443" i="16" s="1"/>
  <c r="T446" i="1" a="1"/>
  <c r="T446" i="1" s="1"/>
  <c r="E443" i="16" s="1"/>
  <c r="AI446" i="1"/>
  <c r="BB446" i="1" s="1"/>
  <c r="AJ446" i="1"/>
  <c r="AK446" i="1"/>
  <c r="K468" i="11" s="1"/>
  <c r="AL446" i="1"/>
  <c r="AO446" i="1"/>
  <c r="BE446" i="1" s="1"/>
  <c r="AP446" i="1"/>
  <c r="M468" i="11" s="1"/>
  <c r="AQ446" i="1"/>
  <c r="BC446" i="1" a="1"/>
  <c r="BC446" i="1" s="1"/>
  <c r="BF446" i="1"/>
  <c r="BR446" i="1"/>
  <c r="BS446" i="1"/>
  <c r="BT446" i="1"/>
  <c r="A447" i="1"/>
  <c r="C447" i="1"/>
  <c r="G447" i="1"/>
  <c r="M447" i="1" a="1"/>
  <c r="M447" i="1" s="1"/>
  <c r="K444" i="16" s="1"/>
  <c r="N447" i="1" a="1"/>
  <c r="N447" i="1" s="1"/>
  <c r="L444" i="16" s="1"/>
  <c r="R447" i="1"/>
  <c r="S447" i="1" a="1"/>
  <c r="S447" i="1" s="1"/>
  <c r="D444" i="16" s="1"/>
  <c r="T447" i="1" a="1"/>
  <c r="T447" i="1" s="1"/>
  <c r="E444" i="16" s="1"/>
  <c r="AI447" i="1"/>
  <c r="BB447" i="1" s="1"/>
  <c r="AJ447" i="1"/>
  <c r="AK447" i="1"/>
  <c r="K469" i="11" s="1"/>
  <c r="AL447" i="1"/>
  <c r="AO447" i="1"/>
  <c r="BE447" i="1" s="1"/>
  <c r="AP447" i="1"/>
  <c r="M469" i="11" s="1"/>
  <c r="AQ447" i="1"/>
  <c r="BC447" i="1" a="1"/>
  <c r="BC447" i="1" s="1"/>
  <c r="BF447" i="1"/>
  <c r="BR447" i="1"/>
  <c r="BS447" i="1"/>
  <c r="BT447" i="1"/>
  <c r="A448" i="1"/>
  <c r="C448" i="1"/>
  <c r="G448" i="1"/>
  <c r="M448" i="1" a="1"/>
  <c r="M448" i="1" s="1"/>
  <c r="K445" i="16" s="1"/>
  <c r="N448" i="1" a="1"/>
  <c r="N448" i="1" s="1"/>
  <c r="L445" i="16" s="1"/>
  <c r="R448" i="1"/>
  <c r="S448" i="1" a="1"/>
  <c r="S448" i="1" s="1"/>
  <c r="D445" i="16" s="1"/>
  <c r="T448" i="1" a="1"/>
  <c r="T448" i="1" s="1"/>
  <c r="E445" i="16" s="1"/>
  <c r="AI448" i="1"/>
  <c r="BB448" i="1" s="1"/>
  <c r="AJ448" i="1"/>
  <c r="AK448" i="1"/>
  <c r="K470" i="11" s="1"/>
  <c r="AL448" i="1"/>
  <c r="AO448" i="1"/>
  <c r="BE448" i="1" s="1"/>
  <c r="AP448" i="1"/>
  <c r="M470" i="11" s="1"/>
  <c r="AQ448" i="1"/>
  <c r="BC448" i="1" a="1"/>
  <c r="BC448" i="1" s="1"/>
  <c r="BF448" i="1"/>
  <c r="BR448" i="1"/>
  <c r="BS448" i="1"/>
  <c r="BT448" i="1"/>
  <c r="A449" i="1"/>
  <c r="C449" i="1"/>
  <c r="G449" i="1"/>
  <c r="M449" i="1" a="1"/>
  <c r="M449" i="1" s="1"/>
  <c r="K446" i="16" s="1"/>
  <c r="N449" i="1" a="1"/>
  <c r="N449" i="1" s="1"/>
  <c r="L446" i="16" s="1"/>
  <c r="R449" i="1"/>
  <c r="S449" i="1" a="1"/>
  <c r="S449" i="1" s="1"/>
  <c r="D446" i="16" s="1"/>
  <c r="T449" i="1" a="1"/>
  <c r="T449" i="1" s="1"/>
  <c r="E446" i="16" s="1"/>
  <c r="AI449" i="1"/>
  <c r="BB449" i="1" s="1"/>
  <c r="AJ449" i="1"/>
  <c r="AK449" i="1"/>
  <c r="K471" i="11" s="1"/>
  <c r="AL449" i="1"/>
  <c r="AO449" i="1"/>
  <c r="BE449" i="1" s="1"/>
  <c r="AP449" i="1"/>
  <c r="M471" i="11" s="1"/>
  <c r="AQ449" i="1"/>
  <c r="BC449" i="1" a="1"/>
  <c r="BC449" i="1" s="1"/>
  <c r="BF449" i="1"/>
  <c r="BR449" i="1"/>
  <c r="BS449" i="1"/>
  <c r="BT449" i="1"/>
  <c r="A450" i="1"/>
  <c r="C450" i="1"/>
  <c r="G450" i="1"/>
  <c r="M450" i="1" a="1"/>
  <c r="M450" i="1" s="1"/>
  <c r="K447" i="16" s="1"/>
  <c r="N450" i="1" a="1"/>
  <c r="N450" i="1" s="1"/>
  <c r="L447" i="16" s="1"/>
  <c r="R450" i="1"/>
  <c r="S450" i="1" a="1"/>
  <c r="S450" i="1" s="1"/>
  <c r="D447" i="16" s="1"/>
  <c r="T450" i="1" a="1"/>
  <c r="T450" i="1" s="1"/>
  <c r="E447" i="16" s="1"/>
  <c r="AI450" i="1"/>
  <c r="BB450" i="1" s="1"/>
  <c r="AJ450" i="1"/>
  <c r="AK450" i="1"/>
  <c r="K472" i="11" s="1"/>
  <c r="AL450" i="1"/>
  <c r="AO450" i="1"/>
  <c r="BE450" i="1" s="1"/>
  <c r="AP450" i="1"/>
  <c r="M472" i="11" s="1"/>
  <c r="AQ450" i="1"/>
  <c r="BC450" i="1" a="1"/>
  <c r="BC450" i="1" s="1"/>
  <c r="BF450" i="1"/>
  <c r="BR450" i="1"/>
  <c r="BS450" i="1"/>
  <c r="BT450" i="1"/>
  <c r="A451" i="1"/>
  <c r="C451" i="1"/>
  <c r="G451" i="1"/>
  <c r="M451" i="1" a="1"/>
  <c r="M451" i="1" s="1"/>
  <c r="K448" i="16" s="1"/>
  <c r="N451" i="1" a="1"/>
  <c r="N451" i="1" s="1"/>
  <c r="L448" i="16" s="1"/>
  <c r="R451" i="1"/>
  <c r="S451" i="1" a="1"/>
  <c r="S451" i="1" s="1"/>
  <c r="D448" i="16" s="1"/>
  <c r="T451" i="1" a="1"/>
  <c r="T451" i="1" s="1"/>
  <c r="E448" i="16" s="1"/>
  <c r="AI451" i="1"/>
  <c r="BB451" i="1" s="1"/>
  <c r="AJ451" i="1"/>
  <c r="AK451" i="1"/>
  <c r="K473" i="11" s="1"/>
  <c r="AL451" i="1"/>
  <c r="AO451" i="1"/>
  <c r="BE451" i="1" s="1"/>
  <c r="AP451" i="1"/>
  <c r="M473" i="11" s="1"/>
  <c r="AQ451" i="1"/>
  <c r="BC451" i="1" a="1"/>
  <c r="BC451" i="1" s="1"/>
  <c r="BF451" i="1"/>
  <c r="BR451" i="1"/>
  <c r="BS451" i="1"/>
  <c r="BT451" i="1"/>
  <c r="A452" i="1"/>
  <c r="C452" i="1"/>
  <c r="G452" i="1"/>
  <c r="M452" i="1" a="1"/>
  <c r="M452" i="1" s="1"/>
  <c r="K449" i="16" s="1"/>
  <c r="N452" i="1" a="1"/>
  <c r="N452" i="1" s="1"/>
  <c r="L449" i="16" s="1"/>
  <c r="R452" i="1"/>
  <c r="S452" i="1" a="1"/>
  <c r="S452" i="1" s="1"/>
  <c r="D449" i="16" s="1"/>
  <c r="T452" i="1" a="1"/>
  <c r="T452" i="1" s="1"/>
  <c r="E449" i="16" s="1"/>
  <c r="AI452" i="1"/>
  <c r="BB452" i="1" s="1"/>
  <c r="AJ452" i="1"/>
  <c r="AK452" i="1"/>
  <c r="K474" i="11" s="1"/>
  <c r="AL452" i="1"/>
  <c r="AO452" i="1"/>
  <c r="BE452" i="1" s="1"/>
  <c r="AP452" i="1"/>
  <c r="M474" i="11" s="1"/>
  <c r="AQ452" i="1"/>
  <c r="BC452" i="1" a="1"/>
  <c r="BC452" i="1" s="1"/>
  <c r="BF452" i="1"/>
  <c r="BR452" i="1"/>
  <c r="BS452" i="1"/>
  <c r="BT452" i="1"/>
  <c r="A453" i="1"/>
  <c r="C453" i="1"/>
  <c r="G453" i="1"/>
  <c r="M453" i="1" a="1"/>
  <c r="M453" i="1" s="1"/>
  <c r="K450" i="16" s="1"/>
  <c r="N453" i="1" a="1"/>
  <c r="N453" i="1" s="1"/>
  <c r="L450" i="16" s="1"/>
  <c r="R453" i="1"/>
  <c r="S453" i="1" a="1"/>
  <c r="S453" i="1" s="1"/>
  <c r="D450" i="16" s="1"/>
  <c r="T453" i="1" a="1"/>
  <c r="T453" i="1" s="1"/>
  <c r="E450" i="16" s="1"/>
  <c r="AI453" i="1"/>
  <c r="BB453" i="1" s="1"/>
  <c r="AJ453" i="1"/>
  <c r="AK453" i="1"/>
  <c r="K475" i="11" s="1"/>
  <c r="AL453" i="1"/>
  <c r="AO453" i="1"/>
  <c r="BE453" i="1" s="1"/>
  <c r="AP453" i="1"/>
  <c r="M475" i="11" s="1"/>
  <c r="AQ453" i="1"/>
  <c r="BC453" i="1" a="1"/>
  <c r="BC453" i="1" s="1"/>
  <c r="BF453" i="1"/>
  <c r="BR453" i="1"/>
  <c r="BS453" i="1"/>
  <c r="BT453" i="1"/>
  <c r="A454" i="1"/>
  <c r="C454" i="1"/>
  <c r="G454" i="1"/>
  <c r="M454" i="1" a="1"/>
  <c r="M454" i="1" s="1"/>
  <c r="K451" i="16" s="1"/>
  <c r="N454" i="1" a="1"/>
  <c r="N454" i="1" s="1"/>
  <c r="L451" i="16" s="1"/>
  <c r="R454" i="1"/>
  <c r="S454" i="1" a="1"/>
  <c r="S454" i="1" s="1"/>
  <c r="D451" i="16" s="1"/>
  <c r="T454" i="1" a="1"/>
  <c r="T454" i="1" s="1"/>
  <c r="E451" i="16" s="1"/>
  <c r="AI454" i="1"/>
  <c r="BB454" i="1" s="1"/>
  <c r="AJ454" i="1"/>
  <c r="AK454" i="1"/>
  <c r="K476" i="11" s="1"/>
  <c r="AL454" i="1"/>
  <c r="AO454" i="1"/>
  <c r="BE454" i="1" s="1"/>
  <c r="AP454" i="1"/>
  <c r="M476" i="11" s="1"/>
  <c r="AQ454" i="1"/>
  <c r="BC454" i="1" a="1"/>
  <c r="BC454" i="1" s="1"/>
  <c r="BF454" i="1"/>
  <c r="BR454" i="1"/>
  <c r="BS454" i="1"/>
  <c r="BT454" i="1"/>
  <c r="A455" i="1"/>
  <c r="C455" i="1"/>
  <c r="G455" i="1"/>
  <c r="M455" i="1" a="1"/>
  <c r="M455" i="1" s="1"/>
  <c r="K452" i="16" s="1"/>
  <c r="N455" i="1" a="1"/>
  <c r="N455" i="1" s="1"/>
  <c r="L452" i="16" s="1"/>
  <c r="R455" i="1"/>
  <c r="S455" i="1" a="1"/>
  <c r="S455" i="1" s="1"/>
  <c r="D452" i="16" s="1"/>
  <c r="T455" i="1" a="1"/>
  <c r="T455" i="1" s="1"/>
  <c r="E452" i="16" s="1"/>
  <c r="AI455" i="1"/>
  <c r="BB455" i="1" s="1"/>
  <c r="AJ455" i="1"/>
  <c r="AK455" i="1"/>
  <c r="K477" i="11" s="1"/>
  <c r="AL455" i="1"/>
  <c r="AO455" i="1"/>
  <c r="BE455" i="1" s="1"/>
  <c r="AP455" i="1"/>
  <c r="M477" i="11" s="1"/>
  <c r="AQ455" i="1"/>
  <c r="BC455" i="1" a="1"/>
  <c r="BC455" i="1" s="1"/>
  <c r="BF455" i="1"/>
  <c r="BR455" i="1"/>
  <c r="BS455" i="1"/>
  <c r="BT455" i="1"/>
  <c r="A456" i="1"/>
  <c r="C456" i="1"/>
  <c r="G456" i="1"/>
  <c r="M456" i="1" a="1"/>
  <c r="M456" i="1" s="1"/>
  <c r="K453" i="16" s="1"/>
  <c r="N456" i="1" a="1"/>
  <c r="N456" i="1" s="1"/>
  <c r="L453" i="16" s="1"/>
  <c r="R456" i="1"/>
  <c r="S456" i="1" a="1"/>
  <c r="S456" i="1" s="1"/>
  <c r="D453" i="16" s="1"/>
  <c r="T456" i="1" a="1"/>
  <c r="T456" i="1" s="1"/>
  <c r="E453" i="16" s="1"/>
  <c r="AI456" i="1"/>
  <c r="BB456" i="1" s="1"/>
  <c r="AJ456" i="1"/>
  <c r="AK456" i="1"/>
  <c r="K478" i="11" s="1"/>
  <c r="AL456" i="1"/>
  <c r="AO456" i="1"/>
  <c r="BE456" i="1" s="1"/>
  <c r="AP456" i="1"/>
  <c r="M478" i="11" s="1"/>
  <c r="AQ456" i="1"/>
  <c r="BC456" i="1" a="1"/>
  <c r="BC456" i="1" s="1"/>
  <c r="BF456" i="1"/>
  <c r="BR456" i="1"/>
  <c r="BS456" i="1"/>
  <c r="BT456" i="1"/>
  <c r="A457" i="1"/>
  <c r="C457" i="1"/>
  <c r="G457" i="1"/>
  <c r="M457" i="1" a="1"/>
  <c r="M457" i="1" s="1"/>
  <c r="K454" i="16" s="1"/>
  <c r="N457" i="1" a="1"/>
  <c r="N457" i="1" s="1"/>
  <c r="L454" i="16" s="1"/>
  <c r="R457" i="1"/>
  <c r="S457" i="1" a="1"/>
  <c r="S457" i="1" s="1"/>
  <c r="D454" i="16" s="1"/>
  <c r="T457" i="1" a="1"/>
  <c r="T457" i="1" s="1"/>
  <c r="E454" i="16" s="1"/>
  <c r="AI457" i="1"/>
  <c r="BB457" i="1" s="1"/>
  <c r="AJ457" i="1"/>
  <c r="AK457" i="1"/>
  <c r="K479" i="11" s="1"/>
  <c r="AL457" i="1"/>
  <c r="AO457" i="1"/>
  <c r="BE457" i="1" s="1"/>
  <c r="AP457" i="1"/>
  <c r="M479" i="11" s="1"/>
  <c r="AQ457" i="1"/>
  <c r="BC457" i="1" a="1"/>
  <c r="BC457" i="1" s="1"/>
  <c r="BF457" i="1"/>
  <c r="BR457" i="1"/>
  <c r="BS457" i="1"/>
  <c r="BT457" i="1"/>
  <c r="A458" i="1"/>
  <c r="C458" i="1"/>
  <c r="G458" i="1"/>
  <c r="M458" i="1" a="1"/>
  <c r="M458" i="1" s="1"/>
  <c r="K455" i="16" s="1"/>
  <c r="N458" i="1" a="1"/>
  <c r="N458" i="1" s="1"/>
  <c r="L455" i="16" s="1"/>
  <c r="R458" i="1"/>
  <c r="S458" i="1" a="1"/>
  <c r="S458" i="1" s="1"/>
  <c r="D455" i="16" s="1"/>
  <c r="T458" i="1" a="1"/>
  <c r="T458" i="1" s="1"/>
  <c r="E455" i="16" s="1"/>
  <c r="AI458" i="1"/>
  <c r="BB458" i="1" s="1"/>
  <c r="AJ458" i="1"/>
  <c r="AK458" i="1"/>
  <c r="K480" i="11" s="1"/>
  <c r="AL458" i="1"/>
  <c r="AO458" i="1"/>
  <c r="BE458" i="1" s="1"/>
  <c r="AP458" i="1"/>
  <c r="M480" i="11" s="1"/>
  <c r="AQ458" i="1"/>
  <c r="BC458" i="1" a="1"/>
  <c r="BC458" i="1" s="1"/>
  <c r="BF458" i="1"/>
  <c r="BR458" i="1"/>
  <c r="BS458" i="1"/>
  <c r="BT458" i="1"/>
  <c r="A459" i="1"/>
  <c r="C459" i="1"/>
  <c r="G459" i="1"/>
  <c r="M459" i="1" a="1"/>
  <c r="M459" i="1" s="1"/>
  <c r="K456" i="16" s="1"/>
  <c r="N459" i="1" a="1"/>
  <c r="N459" i="1" s="1"/>
  <c r="L456" i="16" s="1"/>
  <c r="R459" i="1"/>
  <c r="S459" i="1" a="1"/>
  <c r="S459" i="1" s="1"/>
  <c r="D456" i="16" s="1"/>
  <c r="T459" i="1" a="1"/>
  <c r="T459" i="1" s="1"/>
  <c r="E456" i="16" s="1"/>
  <c r="AI459" i="1"/>
  <c r="BB459" i="1" s="1"/>
  <c r="AJ459" i="1"/>
  <c r="AK459" i="1"/>
  <c r="K481" i="11" s="1"/>
  <c r="AL459" i="1"/>
  <c r="AO459" i="1"/>
  <c r="BE459" i="1" s="1"/>
  <c r="AP459" i="1"/>
  <c r="M481" i="11" s="1"/>
  <c r="AQ459" i="1"/>
  <c r="BC459" i="1" a="1"/>
  <c r="BC459" i="1" s="1"/>
  <c r="BF459" i="1"/>
  <c r="BR459" i="1"/>
  <c r="BS459" i="1"/>
  <c r="BT459" i="1"/>
  <c r="A460" i="1"/>
  <c r="C460" i="1"/>
  <c r="G460" i="1"/>
  <c r="M460" i="1" a="1"/>
  <c r="M460" i="1" s="1"/>
  <c r="K457" i="16" s="1"/>
  <c r="N460" i="1" a="1"/>
  <c r="N460" i="1" s="1"/>
  <c r="L457" i="16" s="1"/>
  <c r="R460" i="1"/>
  <c r="S460" i="1" a="1"/>
  <c r="S460" i="1" s="1"/>
  <c r="D457" i="16" s="1"/>
  <c r="T460" i="1" a="1"/>
  <c r="T460" i="1" s="1"/>
  <c r="E457" i="16" s="1"/>
  <c r="AI460" i="1"/>
  <c r="BB460" i="1" s="1"/>
  <c r="AJ460" i="1"/>
  <c r="AK460" i="1"/>
  <c r="K482" i="11" s="1"/>
  <c r="AL460" i="1"/>
  <c r="AO460" i="1"/>
  <c r="BE460" i="1" s="1"/>
  <c r="AP460" i="1"/>
  <c r="M482" i="11" s="1"/>
  <c r="AQ460" i="1"/>
  <c r="BC460" i="1" a="1"/>
  <c r="BC460" i="1" s="1"/>
  <c r="BF460" i="1"/>
  <c r="BR460" i="1"/>
  <c r="BS460" i="1"/>
  <c r="BT460" i="1"/>
  <c r="A461" i="1"/>
  <c r="C461" i="1"/>
  <c r="G461" i="1"/>
  <c r="M461" i="1" a="1"/>
  <c r="M461" i="1" s="1"/>
  <c r="K458" i="16" s="1"/>
  <c r="N461" i="1" a="1"/>
  <c r="N461" i="1" s="1"/>
  <c r="L458" i="16" s="1"/>
  <c r="R461" i="1"/>
  <c r="S461" i="1" a="1"/>
  <c r="S461" i="1" s="1"/>
  <c r="D458" i="16" s="1"/>
  <c r="T461" i="1" a="1"/>
  <c r="T461" i="1" s="1"/>
  <c r="E458" i="16" s="1"/>
  <c r="AI461" i="1"/>
  <c r="BB461" i="1" s="1"/>
  <c r="AJ461" i="1"/>
  <c r="AK461" i="1"/>
  <c r="K483" i="11" s="1"/>
  <c r="AL461" i="1"/>
  <c r="AO461" i="1"/>
  <c r="BE461" i="1" s="1"/>
  <c r="AP461" i="1"/>
  <c r="M483" i="11" s="1"/>
  <c r="AQ461" i="1"/>
  <c r="BC461" i="1" a="1"/>
  <c r="BC461" i="1" s="1"/>
  <c r="BF461" i="1"/>
  <c r="BR461" i="1"/>
  <c r="BS461" i="1"/>
  <c r="BT461" i="1"/>
  <c r="A462" i="1"/>
  <c r="C462" i="1"/>
  <c r="G462" i="1"/>
  <c r="M462" i="1" a="1"/>
  <c r="M462" i="1" s="1"/>
  <c r="K459" i="16" s="1"/>
  <c r="N462" i="1" a="1"/>
  <c r="N462" i="1" s="1"/>
  <c r="L459" i="16" s="1"/>
  <c r="R462" i="1"/>
  <c r="S462" i="1" a="1"/>
  <c r="S462" i="1" s="1"/>
  <c r="D459" i="16" s="1"/>
  <c r="T462" i="1" a="1"/>
  <c r="T462" i="1" s="1"/>
  <c r="E459" i="16" s="1"/>
  <c r="AI462" i="1"/>
  <c r="BB462" i="1" s="1"/>
  <c r="AJ462" i="1"/>
  <c r="AK462" i="1"/>
  <c r="K484" i="11" s="1"/>
  <c r="AL462" i="1"/>
  <c r="AO462" i="1"/>
  <c r="BE462" i="1" s="1"/>
  <c r="AP462" i="1"/>
  <c r="M484" i="11" s="1"/>
  <c r="AQ462" i="1"/>
  <c r="BC462" i="1" a="1"/>
  <c r="BC462" i="1" s="1"/>
  <c r="BF462" i="1"/>
  <c r="BR462" i="1"/>
  <c r="BS462" i="1"/>
  <c r="BT462" i="1"/>
  <c r="A463" i="1"/>
  <c r="C463" i="1"/>
  <c r="G463" i="1"/>
  <c r="M463" i="1" a="1"/>
  <c r="M463" i="1" s="1"/>
  <c r="K460" i="16" s="1"/>
  <c r="N463" i="1" a="1"/>
  <c r="N463" i="1" s="1"/>
  <c r="L460" i="16" s="1"/>
  <c r="R463" i="1"/>
  <c r="S463" i="1" a="1"/>
  <c r="S463" i="1" s="1"/>
  <c r="D460" i="16" s="1"/>
  <c r="T463" i="1" a="1"/>
  <c r="T463" i="1" s="1"/>
  <c r="E460" i="16" s="1"/>
  <c r="AI463" i="1"/>
  <c r="BB463" i="1" s="1"/>
  <c r="AJ463" i="1"/>
  <c r="AK463" i="1"/>
  <c r="K485" i="11" s="1"/>
  <c r="AL463" i="1"/>
  <c r="AO463" i="1"/>
  <c r="BE463" i="1" s="1"/>
  <c r="AP463" i="1"/>
  <c r="M485" i="11" s="1"/>
  <c r="AQ463" i="1"/>
  <c r="BC463" i="1" a="1"/>
  <c r="BC463" i="1" s="1"/>
  <c r="BF463" i="1"/>
  <c r="BR463" i="1"/>
  <c r="BS463" i="1"/>
  <c r="BT463" i="1"/>
  <c r="A464" i="1"/>
  <c r="C464" i="1"/>
  <c r="G464" i="1"/>
  <c r="M464" i="1" a="1"/>
  <c r="M464" i="1" s="1"/>
  <c r="K461" i="16" s="1"/>
  <c r="N464" i="1" a="1"/>
  <c r="N464" i="1" s="1"/>
  <c r="L461" i="16" s="1"/>
  <c r="R464" i="1"/>
  <c r="S464" i="1" a="1"/>
  <c r="S464" i="1" s="1"/>
  <c r="D461" i="16" s="1"/>
  <c r="T464" i="1" a="1"/>
  <c r="T464" i="1" s="1"/>
  <c r="E461" i="16" s="1"/>
  <c r="AI464" i="1"/>
  <c r="BB464" i="1" s="1"/>
  <c r="AJ464" i="1"/>
  <c r="AK464" i="1"/>
  <c r="K486" i="11" s="1"/>
  <c r="AL464" i="1"/>
  <c r="AO464" i="1"/>
  <c r="BE464" i="1" s="1"/>
  <c r="AP464" i="1"/>
  <c r="M486" i="11" s="1"/>
  <c r="AQ464" i="1"/>
  <c r="BC464" i="1" a="1"/>
  <c r="BC464" i="1" s="1"/>
  <c r="BF464" i="1"/>
  <c r="BR464" i="1"/>
  <c r="BS464" i="1"/>
  <c r="BT464" i="1"/>
  <c r="A465" i="1"/>
  <c r="C465" i="1"/>
  <c r="G465" i="1"/>
  <c r="M465" i="1" a="1"/>
  <c r="M465" i="1" s="1"/>
  <c r="K462" i="16" s="1"/>
  <c r="N465" i="1" a="1"/>
  <c r="N465" i="1" s="1"/>
  <c r="L462" i="16" s="1"/>
  <c r="R465" i="1"/>
  <c r="S465" i="1" a="1"/>
  <c r="S465" i="1" s="1"/>
  <c r="D462" i="16" s="1"/>
  <c r="T465" i="1" a="1"/>
  <c r="T465" i="1" s="1"/>
  <c r="E462" i="16" s="1"/>
  <c r="AI465" i="1"/>
  <c r="BB465" i="1" s="1"/>
  <c r="AJ465" i="1"/>
  <c r="AK465" i="1"/>
  <c r="K487" i="11" s="1"/>
  <c r="AL465" i="1"/>
  <c r="AO465" i="1"/>
  <c r="BE465" i="1" s="1"/>
  <c r="AP465" i="1"/>
  <c r="M487" i="11" s="1"/>
  <c r="AQ465" i="1"/>
  <c r="BC465" i="1" a="1"/>
  <c r="BC465" i="1" s="1"/>
  <c r="BF465" i="1"/>
  <c r="BR465" i="1"/>
  <c r="BS465" i="1"/>
  <c r="BT465" i="1"/>
  <c r="A466" i="1"/>
  <c r="C466" i="1"/>
  <c r="G466" i="1"/>
  <c r="M466" i="1" a="1"/>
  <c r="M466" i="1" s="1"/>
  <c r="K463" i="16" s="1"/>
  <c r="N466" i="1" a="1"/>
  <c r="N466" i="1" s="1"/>
  <c r="L463" i="16" s="1"/>
  <c r="R466" i="1"/>
  <c r="S466" i="1" a="1"/>
  <c r="S466" i="1" s="1"/>
  <c r="D463" i="16" s="1"/>
  <c r="T466" i="1" a="1"/>
  <c r="T466" i="1" s="1"/>
  <c r="E463" i="16" s="1"/>
  <c r="AI466" i="1"/>
  <c r="BB466" i="1" s="1"/>
  <c r="AJ466" i="1"/>
  <c r="AK466" i="1"/>
  <c r="K488" i="11" s="1"/>
  <c r="AL466" i="1"/>
  <c r="AO466" i="1"/>
  <c r="BE466" i="1" s="1"/>
  <c r="AP466" i="1"/>
  <c r="M488" i="11" s="1"/>
  <c r="AQ466" i="1"/>
  <c r="BC466" i="1" a="1"/>
  <c r="BC466" i="1" s="1"/>
  <c r="BF466" i="1"/>
  <c r="BR466" i="1"/>
  <c r="BS466" i="1"/>
  <c r="BT466" i="1"/>
  <c r="A467" i="1"/>
  <c r="C467" i="1"/>
  <c r="G467" i="1"/>
  <c r="M467" i="1" a="1"/>
  <c r="M467" i="1" s="1"/>
  <c r="K464" i="16" s="1"/>
  <c r="N467" i="1" a="1"/>
  <c r="N467" i="1" s="1"/>
  <c r="L464" i="16" s="1"/>
  <c r="R467" i="1"/>
  <c r="S467" i="1" a="1"/>
  <c r="S467" i="1" s="1"/>
  <c r="D464" i="16" s="1"/>
  <c r="T467" i="1" a="1"/>
  <c r="T467" i="1" s="1"/>
  <c r="E464" i="16" s="1"/>
  <c r="AI467" i="1"/>
  <c r="BB467" i="1" s="1"/>
  <c r="AJ467" i="1"/>
  <c r="AK467" i="1"/>
  <c r="K489" i="11" s="1"/>
  <c r="AL467" i="1"/>
  <c r="AO467" i="1"/>
  <c r="BE467" i="1" s="1"/>
  <c r="AP467" i="1"/>
  <c r="M489" i="11" s="1"/>
  <c r="AQ467" i="1"/>
  <c r="BC467" i="1" a="1"/>
  <c r="BC467" i="1" s="1"/>
  <c r="BF467" i="1"/>
  <c r="BR467" i="1"/>
  <c r="BS467" i="1"/>
  <c r="BT467" i="1"/>
  <c r="A468" i="1"/>
  <c r="C468" i="1"/>
  <c r="G468" i="1"/>
  <c r="M468" i="1" a="1"/>
  <c r="M468" i="1" s="1"/>
  <c r="K465" i="16" s="1"/>
  <c r="N468" i="1" a="1"/>
  <c r="N468" i="1" s="1"/>
  <c r="L465" i="16" s="1"/>
  <c r="R468" i="1"/>
  <c r="S468" i="1" a="1"/>
  <c r="S468" i="1" s="1"/>
  <c r="D465" i="16" s="1"/>
  <c r="T468" i="1" a="1"/>
  <c r="T468" i="1" s="1"/>
  <c r="E465" i="16" s="1"/>
  <c r="AI468" i="1"/>
  <c r="BB468" i="1" s="1"/>
  <c r="AJ468" i="1"/>
  <c r="AK468" i="1"/>
  <c r="K490" i="11" s="1"/>
  <c r="AL468" i="1"/>
  <c r="AO468" i="1"/>
  <c r="BE468" i="1" s="1"/>
  <c r="AP468" i="1"/>
  <c r="M490" i="11" s="1"/>
  <c r="AQ468" i="1"/>
  <c r="BC468" i="1" a="1"/>
  <c r="BC468" i="1" s="1"/>
  <c r="BF468" i="1"/>
  <c r="BR468" i="1"/>
  <c r="BS468" i="1"/>
  <c r="BT468" i="1"/>
  <c r="A469" i="1"/>
  <c r="C469" i="1"/>
  <c r="G469" i="1"/>
  <c r="M469" i="1" a="1"/>
  <c r="M469" i="1" s="1"/>
  <c r="K466" i="16" s="1"/>
  <c r="N469" i="1" a="1"/>
  <c r="N469" i="1" s="1"/>
  <c r="L466" i="16" s="1"/>
  <c r="R469" i="1"/>
  <c r="S469" i="1" a="1"/>
  <c r="S469" i="1" s="1"/>
  <c r="D466" i="16" s="1"/>
  <c r="T469" i="1" a="1"/>
  <c r="T469" i="1" s="1"/>
  <c r="E466" i="16" s="1"/>
  <c r="AI469" i="1"/>
  <c r="BB469" i="1" s="1"/>
  <c r="AJ469" i="1"/>
  <c r="AK469" i="1"/>
  <c r="K491" i="11" s="1"/>
  <c r="AL469" i="1"/>
  <c r="AO469" i="1"/>
  <c r="BE469" i="1" s="1"/>
  <c r="AP469" i="1"/>
  <c r="M491" i="11" s="1"/>
  <c r="AQ469" i="1"/>
  <c r="BC469" i="1" a="1"/>
  <c r="BC469" i="1" s="1"/>
  <c r="BF469" i="1"/>
  <c r="BR469" i="1"/>
  <c r="BS469" i="1"/>
  <c r="BT469" i="1"/>
  <c r="A470" i="1"/>
  <c r="C470" i="1"/>
  <c r="G470" i="1"/>
  <c r="M470" i="1" a="1"/>
  <c r="M470" i="1" s="1"/>
  <c r="K467" i="16" s="1"/>
  <c r="N470" i="1" a="1"/>
  <c r="N470" i="1" s="1"/>
  <c r="L467" i="16" s="1"/>
  <c r="R470" i="1"/>
  <c r="S470" i="1" a="1"/>
  <c r="S470" i="1" s="1"/>
  <c r="D467" i="16" s="1"/>
  <c r="T470" i="1" a="1"/>
  <c r="T470" i="1" s="1"/>
  <c r="E467" i="16" s="1"/>
  <c r="AI470" i="1"/>
  <c r="BB470" i="1" s="1"/>
  <c r="AJ470" i="1"/>
  <c r="AK470" i="1"/>
  <c r="K492" i="11" s="1"/>
  <c r="AL470" i="1"/>
  <c r="AO470" i="1"/>
  <c r="BE470" i="1" s="1"/>
  <c r="AP470" i="1"/>
  <c r="M492" i="11" s="1"/>
  <c r="AQ470" i="1"/>
  <c r="BC470" i="1" a="1"/>
  <c r="BC470" i="1" s="1"/>
  <c r="BF470" i="1"/>
  <c r="BR470" i="1"/>
  <c r="BS470" i="1"/>
  <c r="BT470" i="1"/>
  <c r="A471" i="1"/>
  <c r="C471" i="1"/>
  <c r="G471" i="1"/>
  <c r="M471" i="1" a="1"/>
  <c r="M471" i="1" s="1"/>
  <c r="K468" i="16" s="1"/>
  <c r="N471" i="1" a="1"/>
  <c r="N471" i="1" s="1"/>
  <c r="L468" i="16" s="1"/>
  <c r="R471" i="1"/>
  <c r="S471" i="1" a="1"/>
  <c r="S471" i="1" s="1"/>
  <c r="D468" i="16" s="1"/>
  <c r="T471" i="1" a="1"/>
  <c r="T471" i="1" s="1"/>
  <c r="E468" i="16" s="1"/>
  <c r="AI471" i="1"/>
  <c r="BB471" i="1" s="1"/>
  <c r="AJ471" i="1"/>
  <c r="AK471" i="1"/>
  <c r="K493" i="11" s="1"/>
  <c r="AL471" i="1"/>
  <c r="AO471" i="1"/>
  <c r="BE471" i="1" s="1"/>
  <c r="AP471" i="1"/>
  <c r="M493" i="11" s="1"/>
  <c r="AQ471" i="1"/>
  <c r="BC471" i="1" a="1"/>
  <c r="BC471" i="1" s="1"/>
  <c r="BF471" i="1"/>
  <c r="BR471" i="1"/>
  <c r="BS471" i="1"/>
  <c r="BT471" i="1"/>
  <c r="A472" i="1"/>
  <c r="C472" i="1"/>
  <c r="G472" i="1"/>
  <c r="M472" i="1" a="1"/>
  <c r="M472" i="1" s="1"/>
  <c r="K469" i="16" s="1"/>
  <c r="N472" i="1" a="1"/>
  <c r="N472" i="1" s="1"/>
  <c r="L469" i="16" s="1"/>
  <c r="R472" i="1"/>
  <c r="S472" i="1" a="1"/>
  <c r="S472" i="1" s="1"/>
  <c r="D469" i="16" s="1"/>
  <c r="T472" i="1" a="1"/>
  <c r="T472" i="1" s="1"/>
  <c r="E469" i="16" s="1"/>
  <c r="AI472" i="1"/>
  <c r="BB472" i="1" s="1"/>
  <c r="AJ472" i="1"/>
  <c r="AK472" i="1"/>
  <c r="K494" i="11" s="1"/>
  <c r="AL472" i="1"/>
  <c r="AO472" i="1"/>
  <c r="BE472" i="1" s="1"/>
  <c r="AP472" i="1"/>
  <c r="M494" i="11" s="1"/>
  <c r="AQ472" i="1"/>
  <c r="BC472" i="1" a="1"/>
  <c r="BC472" i="1" s="1"/>
  <c r="BF472" i="1"/>
  <c r="BR472" i="1"/>
  <c r="BS472" i="1"/>
  <c r="BT472" i="1"/>
  <c r="A473" i="1"/>
  <c r="C473" i="1"/>
  <c r="G473" i="1"/>
  <c r="M473" i="1" a="1"/>
  <c r="M473" i="1" s="1"/>
  <c r="K470" i="16" s="1"/>
  <c r="N473" i="1" a="1"/>
  <c r="N473" i="1" s="1"/>
  <c r="L470" i="16" s="1"/>
  <c r="R473" i="1"/>
  <c r="S473" i="1" a="1"/>
  <c r="S473" i="1" s="1"/>
  <c r="D470" i="16" s="1"/>
  <c r="T473" i="1" a="1"/>
  <c r="T473" i="1" s="1"/>
  <c r="E470" i="16" s="1"/>
  <c r="AI473" i="1"/>
  <c r="BB473" i="1" s="1"/>
  <c r="AJ473" i="1"/>
  <c r="AK473" i="1"/>
  <c r="K495" i="11" s="1"/>
  <c r="AL473" i="1"/>
  <c r="AO473" i="1"/>
  <c r="BE473" i="1" s="1"/>
  <c r="AP473" i="1"/>
  <c r="M495" i="11" s="1"/>
  <c r="AQ473" i="1"/>
  <c r="BC473" i="1" a="1"/>
  <c r="BC473" i="1" s="1"/>
  <c r="BF473" i="1"/>
  <c r="BR473" i="1"/>
  <c r="BS473" i="1"/>
  <c r="BT473" i="1"/>
  <c r="A474" i="1"/>
  <c r="C474" i="1"/>
  <c r="G474" i="1"/>
  <c r="M474" i="1" a="1"/>
  <c r="M474" i="1" s="1"/>
  <c r="K471" i="16" s="1"/>
  <c r="N474" i="1" a="1"/>
  <c r="N474" i="1" s="1"/>
  <c r="L471" i="16" s="1"/>
  <c r="R474" i="1"/>
  <c r="S474" i="1" a="1"/>
  <c r="S474" i="1" s="1"/>
  <c r="D471" i="16" s="1"/>
  <c r="T474" i="1" a="1"/>
  <c r="T474" i="1" s="1"/>
  <c r="E471" i="16" s="1"/>
  <c r="AI474" i="1"/>
  <c r="BB474" i="1" s="1"/>
  <c r="AJ474" i="1"/>
  <c r="AK474" i="1"/>
  <c r="K496" i="11" s="1"/>
  <c r="AL474" i="1"/>
  <c r="AO474" i="1"/>
  <c r="BE474" i="1" s="1"/>
  <c r="AP474" i="1"/>
  <c r="M496" i="11" s="1"/>
  <c r="AQ474" i="1"/>
  <c r="BC474" i="1" a="1"/>
  <c r="BC474" i="1" s="1"/>
  <c r="BF474" i="1"/>
  <c r="BR474" i="1"/>
  <c r="BS474" i="1"/>
  <c r="BT474" i="1"/>
  <c r="A475" i="1"/>
  <c r="C475" i="1"/>
  <c r="G475" i="1"/>
  <c r="M475" i="1" a="1"/>
  <c r="M475" i="1" s="1"/>
  <c r="K472" i="16" s="1"/>
  <c r="N475" i="1" a="1"/>
  <c r="N475" i="1" s="1"/>
  <c r="L472" i="16" s="1"/>
  <c r="R475" i="1"/>
  <c r="S475" i="1" a="1"/>
  <c r="S475" i="1" s="1"/>
  <c r="D472" i="16" s="1"/>
  <c r="T475" i="1" a="1"/>
  <c r="T475" i="1" s="1"/>
  <c r="E472" i="16" s="1"/>
  <c r="AI475" i="1"/>
  <c r="BB475" i="1" s="1"/>
  <c r="AJ475" i="1"/>
  <c r="AK475" i="1"/>
  <c r="K497" i="11" s="1"/>
  <c r="AL475" i="1"/>
  <c r="AO475" i="1"/>
  <c r="BE475" i="1" s="1"/>
  <c r="AP475" i="1"/>
  <c r="M497" i="11" s="1"/>
  <c r="AQ475" i="1"/>
  <c r="BC475" i="1" a="1"/>
  <c r="BC475" i="1" s="1"/>
  <c r="BF475" i="1"/>
  <c r="BR475" i="1"/>
  <c r="BS475" i="1"/>
  <c r="BT475" i="1"/>
  <c r="A476" i="1"/>
  <c r="C476" i="1"/>
  <c r="G476" i="1"/>
  <c r="M476" i="1" a="1"/>
  <c r="M476" i="1" s="1"/>
  <c r="K473" i="16" s="1"/>
  <c r="N476" i="1" a="1"/>
  <c r="N476" i="1" s="1"/>
  <c r="L473" i="16" s="1"/>
  <c r="R476" i="1"/>
  <c r="S476" i="1" a="1"/>
  <c r="S476" i="1" s="1"/>
  <c r="D473" i="16" s="1"/>
  <c r="T476" i="1" a="1"/>
  <c r="T476" i="1" s="1"/>
  <c r="E473" i="16" s="1"/>
  <c r="AI476" i="1"/>
  <c r="BB476" i="1" s="1"/>
  <c r="AJ476" i="1"/>
  <c r="AK476" i="1"/>
  <c r="K498" i="11" s="1"/>
  <c r="AL476" i="1"/>
  <c r="AO476" i="1"/>
  <c r="BE476" i="1" s="1"/>
  <c r="AP476" i="1"/>
  <c r="M498" i="11" s="1"/>
  <c r="AQ476" i="1"/>
  <c r="BC476" i="1" a="1"/>
  <c r="BC476" i="1" s="1"/>
  <c r="BF476" i="1"/>
  <c r="BR476" i="1"/>
  <c r="BS476" i="1"/>
  <c r="BT476" i="1"/>
  <c r="A477" i="1"/>
  <c r="C477" i="1"/>
  <c r="G477" i="1"/>
  <c r="M477" i="1" a="1"/>
  <c r="M477" i="1" s="1"/>
  <c r="K474" i="16" s="1"/>
  <c r="N477" i="1" a="1"/>
  <c r="N477" i="1" s="1"/>
  <c r="L474" i="16" s="1"/>
  <c r="R477" i="1"/>
  <c r="S477" i="1" a="1"/>
  <c r="S477" i="1" s="1"/>
  <c r="D474" i="16" s="1"/>
  <c r="T477" i="1" a="1"/>
  <c r="T477" i="1" s="1"/>
  <c r="E474" i="16" s="1"/>
  <c r="AI477" i="1"/>
  <c r="BB477" i="1" s="1"/>
  <c r="AJ477" i="1"/>
  <c r="AK477" i="1"/>
  <c r="K499" i="11" s="1"/>
  <c r="AL477" i="1"/>
  <c r="AO477" i="1"/>
  <c r="BE477" i="1" s="1"/>
  <c r="AP477" i="1"/>
  <c r="M499" i="11" s="1"/>
  <c r="AQ477" i="1"/>
  <c r="BC477" i="1" a="1"/>
  <c r="BC477" i="1" s="1"/>
  <c r="BF477" i="1"/>
  <c r="BR477" i="1"/>
  <c r="BS477" i="1"/>
  <c r="BT477" i="1"/>
  <c r="A478" i="1"/>
  <c r="C478" i="1"/>
  <c r="G478" i="1"/>
  <c r="M478" i="1" a="1"/>
  <c r="M478" i="1" s="1"/>
  <c r="K475" i="16" s="1"/>
  <c r="N478" i="1" a="1"/>
  <c r="N478" i="1" s="1"/>
  <c r="L475" i="16" s="1"/>
  <c r="R478" i="1"/>
  <c r="S478" i="1" a="1"/>
  <c r="S478" i="1" s="1"/>
  <c r="D475" i="16" s="1"/>
  <c r="T478" i="1" a="1"/>
  <c r="T478" i="1" s="1"/>
  <c r="E475" i="16" s="1"/>
  <c r="AI478" i="1"/>
  <c r="BB478" i="1" s="1"/>
  <c r="AJ478" i="1"/>
  <c r="AK478" i="1"/>
  <c r="K500" i="11" s="1"/>
  <c r="AL478" i="1"/>
  <c r="AO478" i="1"/>
  <c r="BE478" i="1" s="1"/>
  <c r="AP478" i="1"/>
  <c r="M500" i="11" s="1"/>
  <c r="AQ478" i="1"/>
  <c r="BC478" i="1" a="1"/>
  <c r="BC478" i="1" s="1"/>
  <c r="BF478" i="1"/>
  <c r="BR478" i="1"/>
  <c r="BS478" i="1"/>
  <c r="BT478" i="1"/>
  <c r="A479" i="1"/>
  <c r="C479" i="1"/>
  <c r="G479" i="1"/>
  <c r="M479" i="1" a="1"/>
  <c r="M479" i="1" s="1"/>
  <c r="K476" i="16" s="1"/>
  <c r="N479" i="1" a="1"/>
  <c r="N479" i="1" s="1"/>
  <c r="L476" i="16" s="1"/>
  <c r="R479" i="1"/>
  <c r="S479" i="1" a="1"/>
  <c r="S479" i="1" s="1"/>
  <c r="D476" i="16" s="1"/>
  <c r="T479" i="1" a="1"/>
  <c r="T479" i="1" s="1"/>
  <c r="E476" i="16" s="1"/>
  <c r="AI479" i="1"/>
  <c r="BB479" i="1" s="1"/>
  <c r="AJ479" i="1"/>
  <c r="AK479" i="1"/>
  <c r="K501" i="11" s="1"/>
  <c r="AL479" i="1"/>
  <c r="AO479" i="1"/>
  <c r="BE479" i="1" s="1"/>
  <c r="AP479" i="1"/>
  <c r="M501" i="11" s="1"/>
  <c r="AQ479" i="1"/>
  <c r="BC479" i="1" a="1"/>
  <c r="BC479" i="1" s="1"/>
  <c r="BF479" i="1"/>
  <c r="BR479" i="1"/>
  <c r="BS479" i="1"/>
  <c r="BT479" i="1"/>
  <c r="A480" i="1"/>
  <c r="C480" i="1"/>
  <c r="G480" i="1"/>
  <c r="M480" i="1" a="1"/>
  <c r="M480" i="1" s="1"/>
  <c r="K477" i="16" s="1"/>
  <c r="N480" i="1" a="1"/>
  <c r="N480" i="1" s="1"/>
  <c r="L477" i="16" s="1"/>
  <c r="R480" i="1"/>
  <c r="S480" i="1" a="1"/>
  <c r="S480" i="1" s="1"/>
  <c r="D477" i="16" s="1"/>
  <c r="T480" i="1" a="1"/>
  <c r="T480" i="1" s="1"/>
  <c r="E477" i="16" s="1"/>
  <c r="AI480" i="1"/>
  <c r="BB480" i="1" s="1"/>
  <c r="AJ480" i="1"/>
  <c r="AK480" i="1"/>
  <c r="K502" i="11" s="1"/>
  <c r="AL480" i="1"/>
  <c r="AO480" i="1"/>
  <c r="BE480" i="1" s="1"/>
  <c r="AP480" i="1"/>
  <c r="M502" i="11" s="1"/>
  <c r="AQ480" i="1"/>
  <c r="BC480" i="1" a="1"/>
  <c r="BC480" i="1" s="1"/>
  <c r="BF480" i="1"/>
  <c r="BR480" i="1"/>
  <c r="BS480" i="1"/>
  <c r="BT480" i="1"/>
  <c r="A481" i="1"/>
  <c r="C481" i="1"/>
  <c r="G481" i="1"/>
  <c r="M481" i="1" a="1"/>
  <c r="M481" i="1" s="1"/>
  <c r="K478" i="16" s="1"/>
  <c r="N481" i="1" a="1"/>
  <c r="N481" i="1" s="1"/>
  <c r="L478" i="16" s="1"/>
  <c r="R481" i="1"/>
  <c r="S481" i="1" a="1"/>
  <c r="S481" i="1" s="1"/>
  <c r="D478" i="16" s="1"/>
  <c r="T481" i="1" a="1"/>
  <c r="T481" i="1" s="1"/>
  <c r="E478" i="16" s="1"/>
  <c r="AI481" i="1"/>
  <c r="BB481" i="1" s="1"/>
  <c r="AJ481" i="1"/>
  <c r="AK481" i="1"/>
  <c r="K503" i="11" s="1"/>
  <c r="AL481" i="1"/>
  <c r="AO481" i="1"/>
  <c r="BE481" i="1" s="1"/>
  <c r="AP481" i="1"/>
  <c r="M503" i="11" s="1"/>
  <c r="AQ481" i="1"/>
  <c r="BC481" i="1" a="1"/>
  <c r="BC481" i="1" s="1"/>
  <c r="BF481" i="1"/>
  <c r="BR481" i="1"/>
  <c r="BS481" i="1"/>
  <c r="BT481" i="1"/>
  <c r="A482" i="1"/>
  <c r="C482" i="1"/>
  <c r="G482" i="1"/>
  <c r="M482" i="1" a="1"/>
  <c r="M482" i="1" s="1"/>
  <c r="K479" i="16" s="1"/>
  <c r="N482" i="1" a="1"/>
  <c r="N482" i="1" s="1"/>
  <c r="L479" i="16" s="1"/>
  <c r="R482" i="1"/>
  <c r="S482" i="1" a="1"/>
  <c r="S482" i="1" s="1"/>
  <c r="D479" i="16" s="1"/>
  <c r="T482" i="1" a="1"/>
  <c r="T482" i="1" s="1"/>
  <c r="E479" i="16" s="1"/>
  <c r="AI482" i="1"/>
  <c r="BB482" i="1" s="1"/>
  <c r="AJ482" i="1"/>
  <c r="AK482" i="1"/>
  <c r="K504" i="11" s="1"/>
  <c r="AL482" i="1"/>
  <c r="AO482" i="1"/>
  <c r="BE482" i="1" s="1"/>
  <c r="AP482" i="1"/>
  <c r="M504" i="11" s="1"/>
  <c r="AQ482" i="1"/>
  <c r="BC482" i="1" a="1"/>
  <c r="BC482" i="1" s="1"/>
  <c r="BF482" i="1"/>
  <c r="BR482" i="1"/>
  <c r="BS482" i="1"/>
  <c r="BT482" i="1"/>
  <c r="A483" i="1"/>
  <c r="C483" i="1"/>
  <c r="G483" i="1"/>
  <c r="M483" i="1" a="1"/>
  <c r="M483" i="1" s="1"/>
  <c r="K480" i="16" s="1"/>
  <c r="N483" i="1" a="1"/>
  <c r="N483" i="1" s="1"/>
  <c r="L480" i="16" s="1"/>
  <c r="R483" i="1"/>
  <c r="S483" i="1" a="1"/>
  <c r="S483" i="1" s="1"/>
  <c r="D480" i="16" s="1"/>
  <c r="T483" i="1" a="1"/>
  <c r="T483" i="1" s="1"/>
  <c r="E480" i="16" s="1"/>
  <c r="AI483" i="1"/>
  <c r="BB483" i="1" s="1"/>
  <c r="AJ483" i="1"/>
  <c r="AK483" i="1"/>
  <c r="K505" i="11" s="1"/>
  <c r="AL483" i="1"/>
  <c r="AO483" i="1"/>
  <c r="BE483" i="1" s="1"/>
  <c r="AP483" i="1"/>
  <c r="M505" i="11" s="1"/>
  <c r="AQ483" i="1"/>
  <c r="BC483" i="1" a="1"/>
  <c r="BC483" i="1" s="1"/>
  <c r="BF483" i="1"/>
  <c r="BR483" i="1"/>
  <c r="BS483" i="1"/>
  <c r="BT483" i="1"/>
  <c r="A484" i="1"/>
  <c r="C484" i="1"/>
  <c r="G484" i="1"/>
  <c r="M484" i="1" a="1"/>
  <c r="M484" i="1" s="1"/>
  <c r="K481" i="16" s="1"/>
  <c r="N484" i="1" a="1"/>
  <c r="N484" i="1" s="1"/>
  <c r="L481" i="16" s="1"/>
  <c r="R484" i="1"/>
  <c r="S484" i="1" a="1"/>
  <c r="S484" i="1" s="1"/>
  <c r="D481" i="16" s="1"/>
  <c r="T484" i="1" a="1"/>
  <c r="T484" i="1" s="1"/>
  <c r="E481" i="16" s="1"/>
  <c r="AI484" i="1"/>
  <c r="BB484" i="1" s="1"/>
  <c r="AJ484" i="1"/>
  <c r="AK484" i="1"/>
  <c r="K506" i="11" s="1"/>
  <c r="AL484" i="1"/>
  <c r="AO484" i="1"/>
  <c r="BE484" i="1" s="1"/>
  <c r="AP484" i="1"/>
  <c r="M506" i="11" s="1"/>
  <c r="AQ484" i="1"/>
  <c r="BC484" i="1" a="1"/>
  <c r="BC484" i="1" s="1"/>
  <c r="BF484" i="1"/>
  <c r="BR484" i="1"/>
  <c r="BS484" i="1"/>
  <c r="BT484" i="1"/>
  <c r="A485" i="1"/>
  <c r="C485" i="1"/>
  <c r="G485" i="1"/>
  <c r="M485" i="1" a="1"/>
  <c r="M485" i="1" s="1"/>
  <c r="K482" i="16" s="1"/>
  <c r="N485" i="1" a="1"/>
  <c r="N485" i="1" s="1"/>
  <c r="L482" i="16" s="1"/>
  <c r="R485" i="1"/>
  <c r="S485" i="1" a="1"/>
  <c r="S485" i="1" s="1"/>
  <c r="D482" i="16" s="1"/>
  <c r="T485" i="1" a="1"/>
  <c r="T485" i="1" s="1"/>
  <c r="E482" i="16" s="1"/>
  <c r="AI485" i="1"/>
  <c r="BB485" i="1" s="1"/>
  <c r="AJ485" i="1"/>
  <c r="AK485" i="1"/>
  <c r="K507" i="11" s="1"/>
  <c r="AL485" i="1"/>
  <c r="AO485" i="1"/>
  <c r="BE485" i="1" s="1"/>
  <c r="AP485" i="1"/>
  <c r="M507" i="11" s="1"/>
  <c r="AQ485" i="1"/>
  <c r="BC485" i="1" a="1"/>
  <c r="BC485" i="1" s="1"/>
  <c r="BF485" i="1"/>
  <c r="BR485" i="1"/>
  <c r="BS485" i="1"/>
  <c r="BT485" i="1"/>
  <c r="A486" i="1"/>
  <c r="C486" i="1"/>
  <c r="G486" i="1"/>
  <c r="M486" i="1" a="1"/>
  <c r="M486" i="1" s="1"/>
  <c r="K483" i="16" s="1"/>
  <c r="N486" i="1" a="1"/>
  <c r="N486" i="1" s="1"/>
  <c r="L483" i="16" s="1"/>
  <c r="R486" i="1"/>
  <c r="S486" i="1" a="1"/>
  <c r="S486" i="1" s="1"/>
  <c r="D483" i="16" s="1"/>
  <c r="T486" i="1" a="1"/>
  <c r="T486" i="1" s="1"/>
  <c r="E483" i="16" s="1"/>
  <c r="AI486" i="1"/>
  <c r="BB486" i="1" s="1"/>
  <c r="AJ486" i="1"/>
  <c r="AK486" i="1"/>
  <c r="K508" i="11" s="1"/>
  <c r="AL486" i="1"/>
  <c r="AO486" i="1"/>
  <c r="BE486" i="1" s="1"/>
  <c r="AP486" i="1"/>
  <c r="M508" i="11" s="1"/>
  <c r="AQ486" i="1"/>
  <c r="BC486" i="1" a="1"/>
  <c r="BC486" i="1" s="1"/>
  <c r="BF486" i="1"/>
  <c r="BR486" i="1"/>
  <c r="BS486" i="1"/>
  <c r="BT486" i="1"/>
  <c r="A487" i="1"/>
  <c r="C487" i="1"/>
  <c r="G487" i="1"/>
  <c r="M487" i="1" a="1"/>
  <c r="M487" i="1" s="1"/>
  <c r="K484" i="16" s="1"/>
  <c r="N487" i="1" a="1"/>
  <c r="N487" i="1" s="1"/>
  <c r="L484" i="16" s="1"/>
  <c r="R487" i="1"/>
  <c r="S487" i="1" a="1"/>
  <c r="S487" i="1" s="1"/>
  <c r="D484" i="16" s="1"/>
  <c r="T487" i="1" a="1"/>
  <c r="T487" i="1" s="1"/>
  <c r="E484" i="16" s="1"/>
  <c r="AI487" i="1"/>
  <c r="BB487" i="1" s="1"/>
  <c r="AJ487" i="1"/>
  <c r="AK487" i="1"/>
  <c r="K509" i="11" s="1"/>
  <c r="AL487" i="1"/>
  <c r="AO487" i="1"/>
  <c r="BE487" i="1" s="1"/>
  <c r="AP487" i="1"/>
  <c r="M509" i="11" s="1"/>
  <c r="AQ487" i="1"/>
  <c r="BC487" i="1" a="1"/>
  <c r="BC487" i="1" s="1"/>
  <c r="BF487" i="1"/>
  <c r="BR487" i="1"/>
  <c r="BS487" i="1"/>
  <c r="BT487" i="1"/>
  <c r="A488" i="1"/>
  <c r="C488" i="1"/>
  <c r="G488" i="1"/>
  <c r="M488" i="1" a="1"/>
  <c r="M488" i="1" s="1"/>
  <c r="K485" i="16" s="1"/>
  <c r="N488" i="1" a="1"/>
  <c r="N488" i="1" s="1"/>
  <c r="L485" i="16" s="1"/>
  <c r="R488" i="1"/>
  <c r="S488" i="1" a="1"/>
  <c r="S488" i="1" s="1"/>
  <c r="D485" i="16" s="1"/>
  <c r="T488" i="1" a="1"/>
  <c r="T488" i="1" s="1"/>
  <c r="E485" i="16" s="1"/>
  <c r="AI488" i="1"/>
  <c r="BB488" i="1" s="1"/>
  <c r="AJ488" i="1"/>
  <c r="AK488" i="1"/>
  <c r="K510" i="11" s="1"/>
  <c r="AL488" i="1"/>
  <c r="AO488" i="1"/>
  <c r="BE488" i="1" s="1"/>
  <c r="AP488" i="1"/>
  <c r="M510" i="11" s="1"/>
  <c r="AQ488" i="1"/>
  <c r="BC488" i="1" a="1"/>
  <c r="BC488" i="1" s="1"/>
  <c r="BF488" i="1"/>
  <c r="BR488" i="1"/>
  <c r="BS488" i="1"/>
  <c r="BT488" i="1"/>
  <c r="A489" i="1"/>
  <c r="C489" i="1"/>
  <c r="G489" i="1"/>
  <c r="M489" i="1" a="1"/>
  <c r="M489" i="1" s="1"/>
  <c r="K486" i="16" s="1"/>
  <c r="N489" i="1" a="1"/>
  <c r="N489" i="1" s="1"/>
  <c r="L486" i="16" s="1"/>
  <c r="R489" i="1"/>
  <c r="S489" i="1" a="1"/>
  <c r="S489" i="1" s="1"/>
  <c r="D486" i="16" s="1"/>
  <c r="T489" i="1" a="1"/>
  <c r="T489" i="1" s="1"/>
  <c r="E486" i="16" s="1"/>
  <c r="AI489" i="1"/>
  <c r="BB489" i="1" s="1"/>
  <c r="AJ489" i="1"/>
  <c r="AK489" i="1"/>
  <c r="K511" i="11" s="1"/>
  <c r="AL489" i="1"/>
  <c r="AO489" i="1"/>
  <c r="BE489" i="1" s="1"/>
  <c r="AP489" i="1"/>
  <c r="M511" i="11" s="1"/>
  <c r="AQ489" i="1"/>
  <c r="BC489" i="1" a="1"/>
  <c r="BC489" i="1" s="1"/>
  <c r="BF489" i="1"/>
  <c r="BR489" i="1"/>
  <c r="BS489" i="1"/>
  <c r="BT489" i="1"/>
  <c r="A490" i="1"/>
  <c r="C490" i="1"/>
  <c r="G490" i="1"/>
  <c r="M490" i="1" a="1"/>
  <c r="M490" i="1" s="1"/>
  <c r="K487" i="16" s="1"/>
  <c r="N490" i="1" a="1"/>
  <c r="N490" i="1" s="1"/>
  <c r="L487" i="16" s="1"/>
  <c r="R490" i="1"/>
  <c r="S490" i="1" a="1"/>
  <c r="S490" i="1" s="1"/>
  <c r="D487" i="16" s="1"/>
  <c r="T490" i="1" a="1"/>
  <c r="T490" i="1" s="1"/>
  <c r="E487" i="16" s="1"/>
  <c r="AI490" i="1"/>
  <c r="BB490" i="1" s="1"/>
  <c r="AJ490" i="1"/>
  <c r="AK490" i="1"/>
  <c r="K512" i="11" s="1"/>
  <c r="AL490" i="1"/>
  <c r="AO490" i="1"/>
  <c r="BE490" i="1" s="1"/>
  <c r="AP490" i="1"/>
  <c r="M512" i="11" s="1"/>
  <c r="AQ490" i="1"/>
  <c r="BC490" i="1" a="1"/>
  <c r="BC490" i="1" s="1"/>
  <c r="BF490" i="1"/>
  <c r="BR490" i="1"/>
  <c r="BS490" i="1"/>
  <c r="BT490" i="1"/>
  <c r="A491" i="1"/>
  <c r="C491" i="1"/>
  <c r="G491" i="1"/>
  <c r="M491" i="1" a="1"/>
  <c r="M491" i="1" s="1"/>
  <c r="K488" i="16" s="1"/>
  <c r="N491" i="1" a="1"/>
  <c r="N491" i="1" s="1"/>
  <c r="L488" i="16" s="1"/>
  <c r="R491" i="1"/>
  <c r="S491" i="1" a="1"/>
  <c r="S491" i="1" s="1"/>
  <c r="D488" i="16" s="1"/>
  <c r="T491" i="1" a="1"/>
  <c r="T491" i="1" s="1"/>
  <c r="E488" i="16" s="1"/>
  <c r="AI491" i="1"/>
  <c r="BB491" i="1" s="1"/>
  <c r="AJ491" i="1"/>
  <c r="AK491" i="1"/>
  <c r="K513" i="11" s="1"/>
  <c r="AL491" i="1"/>
  <c r="AO491" i="1"/>
  <c r="BE491" i="1" s="1"/>
  <c r="AP491" i="1"/>
  <c r="M513" i="11" s="1"/>
  <c r="AQ491" i="1"/>
  <c r="BC491" i="1" a="1"/>
  <c r="BC491" i="1" s="1"/>
  <c r="BF491" i="1"/>
  <c r="BR491" i="1"/>
  <c r="BS491" i="1"/>
  <c r="BT491" i="1"/>
  <c r="A492" i="1"/>
  <c r="C492" i="1"/>
  <c r="G492" i="1"/>
  <c r="M492" i="1" a="1"/>
  <c r="M492" i="1" s="1"/>
  <c r="K489" i="16" s="1"/>
  <c r="N492" i="1" a="1"/>
  <c r="N492" i="1" s="1"/>
  <c r="L489" i="16" s="1"/>
  <c r="R492" i="1"/>
  <c r="S492" i="1" a="1"/>
  <c r="S492" i="1" s="1"/>
  <c r="D489" i="16" s="1"/>
  <c r="T492" i="1" a="1"/>
  <c r="T492" i="1" s="1"/>
  <c r="E489" i="16" s="1"/>
  <c r="AI492" i="1"/>
  <c r="BB492" i="1" s="1"/>
  <c r="AJ492" i="1"/>
  <c r="AK492" i="1"/>
  <c r="K514" i="11" s="1"/>
  <c r="AL492" i="1"/>
  <c r="AO492" i="1"/>
  <c r="BE492" i="1" s="1"/>
  <c r="AP492" i="1"/>
  <c r="M514" i="11" s="1"/>
  <c r="AQ492" i="1"/>
  <c r="BC492" i="1" a="1"/>
  <c r="BC492" i="1" s="1"/>
  <c r="BF492" i="1"/>
  <c r="BR492" i="1"/>
  <c r="BS492" i="1"/>
  <c r="BT492" i="1"/>
  <c r="A493" i="1"/>
  <c r="C493" i="1"/>
  <c r="G493" i="1"/>
  <c r="M493" i="1" a="1"/>
  <c r="M493" i="1" s="1"/>
  <c r="K490" i="16" s="1"/>
  <c r="N493" i="1" a="1"/>
  <c r="N493" i="1" s="1"/>
  <c r="L490" i="16" s="1"/>
  <c r="R493" i="1"/>
  <c r="S493" i="1" a="1"/>
  <c r="S493" i="1" s="1"/>
  <c r="D490" i="16" s="1"/>
  <c r="T493" i="1" a="1"/>
  <c r="T493" i="1" s="1"/>
  <c r="E490" i="16" s="1"/>
  <c r="AI493" i="1"/>
  <c r="BB493" i="1" s="1"/>
  <c r="AJ493" i="1"/>
  <c r="AK493" i="1"/>
  <c r="K515" i="11" s="1"/>
  <c r="AL493" i="1"/>
  <c r="AO493" i="1"/>
  <c r="BE493" i="1" s="1"/>
  <c r="AP493" i="1"/>
  <c r="M515" i="11" s="1"/>
  <c r="AQ493" i="1"/>
  <c r="BC493" i="1" a="1"/>
  <c r="BC493" i="1" s="1"/>
  <c r="BF493" i="1"/>
  <c r="BR493" i="1"/>
  <c r="BS493" i="1"/>
  <c r="BT493" i="1"/>
  <c r="A494" i="1"/>
  <c r="C494" i="1"/>
  <c r="G494" i="1"/>
  <c r="M494" i="1" a="1"/>
  <c r="M494" i="1" s="1"/>
  <c r="K491" i="16" s="1"/>
  <c r="N494" i="1" a="1"/>
  <c r="N494" i="1" s="1"/>
  <c r="L491" i="16" s="1"/>
  <c r="R494" i="1"/>
  <c r="S494" i="1" a="1"/>
  <c r="S494" i="1" s="1"/>
  <c r="D491" i="16" s="1"/>
  <c r="T494" i="1" a="1"/>
  <c r="T494" i="1" s="1"/>
  <c r="E491" i="16" s="1"/>
  <c r="AI494" i="1"/>
  <c r="BB494" i="1" s="1"/>
  <c r="AJ494" i="1"/>
  <c r="AK494" i="1"/>
  <c r="K516" i="11" s="1"/>
  <c r="AL494" i="1"/>
  <c r="AO494" i="1"/>
  <c r="BE494" i="1" s="1"/>
  <c r="AP494" i="1"/>
  <c r="M516" i="11" s="1"/>
  <c r="AQ494" i="1"/>
  <c r="BC494" i="1" a="1"/>
  <c r="BC494" i="1" s="1"/>
  <c r="BF494" i="1"/>
  <c r="BR494" i="1"/>
  <c r="BS494" i="1"/>
  <c r="BT494" i="1"/>
  <c r="A495" i="1"/>
  <c r="C495" i="1"/>
  <c r="G495" i="1"/>
  <c r="M495" i="1" a="1"/>
  <c r="M495" i="1" s="1"/>
  <c r="K492" i="16" s="1"/>
  <c r="N495" i="1" a="1"/>
  <c r="N495" i="1" s="1"/>
  <c r="L492" i="16" s="1"/>
  <c r="R495" i="1"/>
  <c r="S495" i="1" a="1"/>
  <c r="S495" i="1" s="1"/>
  <c r="D492" i="16" s="1"/>
  <c r="T495" i="1" a="1"/>
  <c r="T495" i="1" s="1"/>
  <c r="E492" i="16" s="1"/>
  <c r="AI495" i="1"/>
  <c r="BB495" i="1" s="1"/>
  <c r="AJ495" i="1"/>
  <c r="AK495" i="1"/>
  <c r="K517" i="11" s="1"/>
  <c r="AL495" i="1"/>
  <c r="AO495" i="1"/>
  <c r="BE495" i="1" s="1"/>
  <c r="AP495" i="1"/>
  <c r="M517" i="11" s="1"/>
  <c r="AQ495" i="1"/>
  <c r="BC495" i="1" a="1"/>
  <c r="BC495" i="1" s="1"/>
  <c r="BF495" i="1"/>
  <c r="BR495" i="1"/>
  <c r="BS495" i="1"/>
  <c r="BT495" i="1"/>
  <c r="A496" i="1"/>
  <c r="C496" i="1"/>
  <c r="G496" i="1"/>
  <c r="M496" i="1" a="1"/>
  <c r="M496" i="1" s="1"/>
  <c r="K493" i="16" s="1"/>
  <c r="N496" i="1" a="1"/>
  <c r="N496" i="1" s="1"/>
  <c r="L493" i="16" s="1"/>
  <c r="R496" i="1"/>
  <c r="S496" i="1" a="1"/>
  <c r="S496" i="1" s="1"/>
  <c r="D493" i="16" s="1"/>
  <c r="T496" i="1" a="1"/>
  <c r="T496" i="1" s="1"/>
  <c r="E493" i="16" s="1"/>
  <c r="AI496" i="1"/>
  <c r="BB496" i="1" s="1"/>
  <c r="AJ496" i="1"/>
  <c r="AK496" i="1"/>
  <c r="K518" i="11" s="1"/>
  <c r="AL496" i="1"/>
  <c r="AO496" i="1"/>
  <c r="BE496" i="1" s="1"/>
  <c r="AP496" i="1"/>
  <c r="M518" i="11" s="1"/>
  <c r="AQ496" i="1"/>
  <c r="BC496" i="1" a="1"/>
  <c r="BC496" i="1" s="1"/>
  <c r="BF496" i="1"/>
  <c r="BR496" i="1"/>
  <c r="BS496" i="1"/>
  <c r="BT496" i="1"/>
  <c r="A497" i="1"/>
  <c r="C497" i="1"/>
  <c r="G497" i="1"/>
  <c r="M497" i="1" a="1"/>
  <c r="M497" i="1" s="1"/>
  <c r="K494" i="16" s="1"/>
  <c r="N497" i="1" a="1"/>
  <c r="N497" i="1" s="1"/>
  <c r="L494" i="16" s="1"/>
  <c r="R497" i="1"/>
  <c r="S497" i="1" a="1"/>
  <c r="S497" i="1" s="1"/>
  <c r="D494" i="16" s="1"/>
  <c r="T497" i="1" a="1"/>
  <c r="T497" i="1" s="1"/>
  <c r="E494" i="16" s="1"/>
  <c r="AI497" i="1"/>
  <c r="BB497" i="1" s="1"/>
  <c r="AJ497" i="1"/>
  <c r="AK497" i="1"/>
  <c r="K519" i="11" s="1"/>
  <c r="AL497" i="1"/>
  <c r="AO497" i="1"/>
  <c r="BE497" i="1" s="1"/>
  <c r="AP497" i="1"/>
  <c r="M519" i="11" s="1"/>
  <c r="AQ497" i="1"/>
  <c r="BC497" i="1" a="1"/>
  <c r="BC497" i="1" s="1"/>
  <c r="BF497" i="1"/>
  <c r="BR497" i="1"/>
  <c r="BS497" i="1"/>
  <c r="BT497" i="1"/>
  <c r="A498" i="1"/>
  <c r="C498" i="1"/>
  <c r="G498" i="1"/>
  <c r="M498" i="1" a="1"/>
  <c r="M498" i="1" s="1"/>
  <c r="K495" i="16" s="1"/>
  <c r="N498" i="1" a="1"/>
  <c r="N498" i="1" s="1"/>
  <c r="L495" i="16" s="1"/>
  <c r="R498" i="1"/>
  <c r="S498" i="1" a="1"/>
  <c r="S498" i="1" s="1"/>
  <c r="D495" i="16" s="1"/>
  <c r="T498" i="1" a="1"/>
  <c r="T498" i="1" s="1"/>
  <c r="E495" i="16" s="1"/>
  <c r="AI498" i="1"/>
  <c r="BB498" i="1" s="1"/>
  <c r="AJ498" i="1"/>
  <c r="AK498" i="1"/>
  <c r="K520" i="11" s="1"/>
  <c r="AL498" i="1"/>
  <c r="AO498" i="1"/>
  <c r="BE498" i="1" s="1"/>
  <c r="AP498" i="1"/>
  <c r="M520" i="11" s="1"/>
  <c r="AQ498" i="1"/>
  <c r="BC498" i="1" a="1"/>
  <c r="BC498" i="1" s="1"/>
  <c r="BF498" i="1"/>
  <c r="BR498" i="1"/>
  <c r="BS498" i="1"/>
  <c r="BT498" i="1"/>
  <c r="A499" i="1"/>
  <c r="C499" i="1"/>
  <c r="G499" i="1"/>
  <c r="M499" i="1" a="1"/>
  <c r="M499" i="1" s="1"/>
  <c r="K496" i="16" s="1"/>
  <c r="N499" i="1" a="1"/>
  <c r="N499" i="1" s="1"/>
  <c r="L496" i="16" s="1"/>
  <c r="R499" i="1"/>
  <c r="S499" i="1" a="1"/>
  <c r="S499" i="1" s="1"/>
  <c r="D496" i="16" s="1"/>
  <c r="T499" i="1" a="1"/>
  <c r="T499" i="1" s="1"/>
  <c r="E496" i="16" s="1"/>
  <c r="AI499" i="1"/>
  <c r="BB499" i="1" s="1"/>
  <c r="AJ499" i="1"/>
  <c r="AK499" i="1"/>
  <c r="K521" i="11" s="1"/>
  <c r="AL499" i="1"/>
  <c r="AO499" i="1"/>
  <c r="BE499" i="1" s="1"/>
  <c r="AP499" i="1"/>
  <c r="M521" i="11" s="1"/>
  <c r="AQ499" i="1"/>
  <c r="BC499" i="1" a="1"/>
  <c r="BC499" i="1" s="1"/>
  <c r="BF499" i="1"/>
  <c r="BR499" i="1"/>
  <c r="BS499" i="1"/>
  <c r="BT499" i="1"/>
  <c r="A500" i="1"/>
  <c r="C500" i="1"/>
  <c r="G500" i="1"/>
  <c r="M500" i="1" a="1"/>
  <c r="M500" i="1" s="1"/>
  <c r="K497" i="16" s="1"/>
  <c r="N500" i="1" a="1"/>
  <c r="N500" i="1" s="1"/>
  <c r="L497" i="16" s="1"/>
  <c r="R500" i="1"/>
  <c r="S500" i="1" a="1"/>
  <c r="S500" i="1" s="1"/>
  <c r="D497" i="16" s="1"/>
  <c r="T500" i="1" a="1"/>
  <c r="T500" i="1" s="1"/>
  <c r="E497" i="16" s="1"/>
  <c r="AI500" i="1"/>
  <c r="BB500" i="1" s="1"/>
  <c r="AJ500" i="1"/>
  <c r="AK500" i="1"/>
  <c r="K522" i="11" s="1"/>
  <c r="AL500" i="1"/>
  <c r="AO500" i="1"/>
  <c r="BE500" i="1" s="1"/>
  <c r="AP500" i="1"/>
  <c r="M522" i="11" s="1"/>
  <c r="AQ500" i="1"/>
  <c r="BC500" i="1" a="1"/>
  <c r="BC500" i="1" s="1"/>
  <c r="BF500" i="1"/>
  <c r="BR500" i="1"/>
  <c r="BS500" i="1"/>
  <c r="BT500" i="1"/>
  <c r="A501" i="1"/>
  <c r="C501" i="1"/>
  <c r="G501" i="1"/>
  <c r="M501" i="1" a="1"/>
  <c r="M501" i="1" s="1"/>
  <c r="K498" i="16" s="1"/>
  <c r="N501" i="1" a="1"/>
  <c r="N501" i="1" s="1"/>
  <c r="L498" i="16" s="1"/>
  <c r="R501" i="1"/>
  <c r="S501" i="1" a="1"/>
  <c r="S501" i="1" s="1"/>
  <c r="D498" i="16" s="1"/>
  <c r="T501" i="1" a="1"/>
  <c r="T501" i="1" s="1"/>
  <c r="E498" i="16" s="1"/>
  <c r="AI501" i="1"/>
  <c r="BB501" i="1" s="1"/>
  <c r="AJ501" i="1"/>
  <c r="AK501" i="1"/>
  <c r="K523" i="11" s="1"/>
  <c r="AL501" i="1"/>
  <c r="AO501" i="1"/>
  <c r="BE501" i="1" s="1"/>
  <c r="AP501" i="1"/>
  <c r="M523" i="11" s="1"/>
  <c r="AQ501" i="1"/>
  <c r="BC501" i="1" a="1"/>
  <c r="BC501" i="1" s="1"/>
  <c r="BF501" i="1"/>
  <c r="BR501" i="1"/>
  <c r="BS501" i="1"/>
  <c r="BT501" i="1"/>
  <c r="A502" i="1"/>
  <c r="C502" i="1"/>
  <c r="G502" i="1"/>
  <c r="M502" i="1" a="1"/>
  <c r="M502" i="1" s="1"/>
  <c r="K499" i="16" s="1"/>
  <c r="N502" i="1" a="1"/>
  <c r="N502" i="1" s="1"/>
  <c r="L499" i="16" s="1"/>
  <c r="R502" i="1"/>
  <c r="S502" i="1" a="1"/>
  <c r="S502" i="1" s="1"/>
  <c r="D499" i="16" s="1"/>
  <c r="T502" i="1" a="1"/>
  <c r="T502" i="1" s="1"/>
  <c r="E499" i="16" s="1"/>
  <c r="AI502" i="1"/>
  <c r="BB502" i="1" s="1"/>
  <c r="AJ502" i="1"/>
  <c r="AK502" i="1"/>
  <c r="K524" i="11" s="1"/>
  <c r="AL502" i="1"/>
  <c r="AO502" i="1"/>
  <c r="BE502" i="1" s="1"/>
  <c r="AP502" i="1"/>
  <c r="M524" i="11" s="1"/>
  <c r="AQ502" i="1"/>
  <c r="BC502" i="1" a="1"/>
  <c r="BC502" i="1" s="1"/>
  <c r="BF502" i="1"/>
  <c r="BR502" i="1"/>
  <c r="BS502" i="1"/>
  <c r="BT502" i="1"/>
  <c r="A503" i="1"/>
  <c r="C503" i="1"/>
  <c r="G503" i="1"/>
  <c r="M503" i="1" a="1"/>
  <c r="M503" i="1" s="1"/>
  <c r="K500" i="16" s="1"/>
  <c r="N503" i="1" a="1"/>
  <c r="N503" i="1" s="1"/>
  <c r="L500" i="16" s="1"/>
  <c r="R503" i="1"/>
  <c r="S503" i="1" a="1"/>
  <c r="S503" i="1" s="1"/>
  <c r="D500" i="16" s="1"/>
  <c r="T503" i="1" a="1"/>
  <c r="T503" i="1" s="1"/>
  <c r="E500" i="16" s="1"/>
  <c r="AI503" i="1"/>
  <c r="BB503" i="1" s="1"/>
  <c r="AJ503" i="1"/>
  <c r="AK503" i="1"/>
  <c r="K525" i="11" s="1"/>
  <c r="AL503" i="1"/>
  <c r="AO503" i="1"/>
  <c r="BE503" i="1" s="1"/>
  <c r="AP503" i="1"/>
  <c r="M525" i="11" s="1"/>
  <c r="AQ503" i="1"/>
  <c r="BC503" i="1" a="1"/>
  <c r="BC503" i="1" s="1"/>
  <c r="BF503" i="1"/>
  <c r="BR503" i="1"/>
  <c r="BS503" i="1"/>
  <c r="BT503" i="1"/>
  <c r="A504" i="1"/>
  <c r="C504" i="1"/>
  <c r="G504" i="1"/>
  <c r="M504" i="1" a="1"/>
  <c r="M504" i="1" s="1"/>
  <c r="K501" i="16" s="1"/>
  <c r="N504" i="1" a="1"/>
  <c r="N504" i="1" s="1"/>
  <c r="L501" i="16" s="1"/>
  <c r="R504" i="1"/>
  <c r="S504" i="1" a="1"/>
  <c r="S504" i="1" s="1"/>
  <c r="D501" i="16" s="1"/>
  <c r="T504" i="1" a="1"/>
  <c r="T504" i="1" s="1"/>
  <c r="E501" i="16" s="1"/>
  <c r="AI504" i="1"/>
  <c r="BB504" i="1" s="1"/>
  <c r="AJ504" i="1"/>
  <c r="AK504" i="1"/>
  <c r="K526" i="11" s="1"/>
  <c r="AL504" i="1"/>
  <c r="AO504" i="1"/>
  <c r="BE504" i="1" s="1"/>
  <c r="AP504" i="1"/>
  <c r="M526" i="11" s="1"/>
  <c r="AQ504" i="1"/>
  <c r="BC504" i="1" a="1"/>
  <c r="BC504" i="1" s="1"/>
  <c r="BF504" i="1"/>
  <c r="BR504" i="1"/>
  <c r="BS504" i="1"/>
  <c r="BT504" i="1"/>
  <c r="A505" i="1"/>
  <c r="C505" i="1"/>
  <c r="G505" i="1"/>
  <c r="M505" i="1" a="1"/>
  <c r="M505" i="1" s="1"/>
  <c r="K502" i="16" s="1"/>
  <c r="N505" i="1" a="1"/>
  <c r="N505" i="1" s="1"/>
  <c r="L502" i="16" s="1"/>
  <c r="R505" i="1"/>
  <c r="S505" i="1" a="1"/>
  <c r="S505" i="1" s="1"/>
  <c r="D502" i="16" s="1"/>
  <c r="T505" i="1" a="1"/>
  <c r="T505" i="1" s="1"/>
  <c r="E502" i="16" s="1"/>
  <c r="AI505" i="1"/>
  <c r="BB505" i="1" s="1"/>
  <c r="AJ505" i="1"/>
  <c r="AK505" i="1"/>
  <c r="K527" i="11" s="1"/>
  <c r="AL505" i="1"/>
  <c r="AO505" i="1"/>
  <c r="BE505" i="1" s="1"/>
  <c r="AP505" i="1"/>
  <c r="M527" i="11" s="1"/>
  <c r="AQ505" i="1"/>
  <c r="BC505" i="1" a="1"/>
  <c r="BC505" i="1" s="1"/>
  <c r="BF505" i="1"/>
  <c r="BR505" i="1"/>
  <c r="BS505" i="1"/>
  <c r="BT505" i="1"/>
  <c r="A506" i="1"/>
  <c r="C506" i="1"/>
  <c r="G506" i="1"/>
  <c r="M506" i="1" a="1"/>
  <c r="M506" i="1" s="1"/>
  <c r="K503" i="16" s="1"/>
  <c r="N506" i="1" a="1"/>
  <c r="N506" i="1" s="1"/>
  <c r="L503" i="16" s="1"/>
  <c r="R506" i="1"/>
  <c r="S506" i="1" a="1"/>
  <c r="S506" i="1" s="1"/>
  <c r="D503" i="16" s="1"/>
  <c r="T506" i="1" a="1"/>
  <c r="T506" i="1" s="1"/>
  <c r="E503" i="16" s="1"/>
  <c r="AI506" i="1"/>
  <c r="BB506" i="1" s="1"/>
  <c r="AJ506" i="1"/>
  <c r="AK506" i="1"/>
  <c r="K528" i="11" s="1"/>
  <c r="AL506" i="1"/>
  <c r="AO506" i="1"/>
  <c r="BE506" i="1" s="1"/>
  <c r="AP506" i="1"/>
  <c r="M528" i="11" s="1"/>
  <c r="AQ506" i="1"/>
  <c r="BC506" i="1" a="1"/>
  <c r="BC506" i="1" s="1"/>
  <c r="BF506" i="1"/>
  <c r="BR506" i="1"/>
  <c r="BS506" i="1"/>
  <c r="BT506" i="1"/>
  <c r="A507" i="1"/>
  <c r="C507" i="1"/>
  <c r="G507" i="1"/>
  <c r="M507" i="1" a="1"/>
  <c r="M507" i="1" s="1"/>
  <c r="K504" i="16" s="1"/>
  <c r="N507" i="1" a="1"/>
  <c r="N507" i="1" s="1"/>
  <c r="L504" i="16" s="1"/>
  <c r="R507" i="1"/>
  <c r="S507" i="1" a="1"/>
  <c r="S507" i="1" s="1"/>
  <c r="D504" i="16" s="1"/>
  <c r="T507" i="1" a="1"/>
  <c r="T507" i="1" s="1"/>
  <c r="E504" i="16" s="1"/>
  <c r="AI507" i="1"/>
  <c r="BB507" i="1" s="1"/>
  <c r="AJ507" i="1"/>
  <c r="AK507" i="1"/>
  <c r="K529" i="11" s="1"/>
  <c r="AL507" i="1"/>
  <c r="AO507" i="1"/>
  <c r="BE507" i="1" s="1"/>
  <c r="AP507" i="1"/>
  <c r="M529" i="11" s="1"/>
  <c r="AQ507" i="1"/>
  <c r="BC507" i="1" a="1"/>
  <c r="BC507" i="1" s="1"/>
  <c r="BF507" i="1"/>
  <c r="BR507" i="1"/>
  <c r="BS507" i="1"/>
  <c r="BT507" i="1"/>
  <c r="A508" i="1"/>
  <c r="C508" i="1"/>
  <c r="G508" i="1"/>
  <c r="M508" i="1" a="1"/>
  <c r="M508" i="1" s="1"/>
  <c r="K505" i="16" s="1"/>
  <c r="N508" i="1" a="1"/>
  <c r="N508" i="1" s="1"/>
  <c r="L505" i="16" s="1"/>
  <c r="R508" i="1"/>
  <c r="S508" i="1" a="1"/>
  <c r="S508" i="1" s="1"/>
  <c r="D505" i="16" s="1"/>
  <c r="T508" i="1" a="1"/>
  <c r="T508" i="1" s="1"/>
  <c r="E505" i="16" s="1"/>
  <c r="AI508" i="1"/>
  <c r="BB508" i="1" s="1"/>
  <c r="AJ508" i="1"/>
  <c r="AK508" i="1"/>
  <c r="K530" i="11" s="1"/>
  <c r="AL508" i="1"/>
  <c r="AO508" i="1"/>
  <c r="BE508" i="1" s="1"/>
  <c r="AP508" i="1"/>
  <c r="M530" i="11" s="1"/>
  <c r="AQ508" i="1"/>
  <c r="BC508" i="1" a="1"/>
  <c r="BC508" i="1" s="1"/>
  <c r="BF508" i="1"/>
  <c r="BR508" i="1"/>
  <c r="BS508" i="1"/>
  <c r="BT508" i="1"/>
  <c r="A509" i="1"/>
  <c r="C509" i="1"/>
  <c r="G509" i="1"/>
  <c r="M509" i="1" a="1"/>
  <c r="M509" i="1" s="1"/>
  <c r="K506" i="16" s="1"/>
  <c r="N509" i="1" a="1"/>
  <c r="N509" i="1" s="1"/>
  <c r="L506" i="16" s="1"/>
  <c r="R509" i="1"/>
  <c r="S509" i="1" a="1"/>
  <c r="S509" i="1" s="1"/>
  <c r="D506" i="16" s="1"/>
  <c r="T509" i="1" a="1"/>
  <c r="T509" i="1" s="1"/>
  <c r="E506" i="16" s="1"/>
  <c r="AI509" i="1"/>
  <c r="BB509" i="1" s="1"/>
  <c r="AJ509" i="1"/>
  <c r="AK509" i="1"/>
  <c r="K531" i="11" s="1"/>
  <c r="AL509" i="1"/>
  <c r="AO509" i="1"/>
  <c r="BE509" i="1" s="1"/>
  <c r="AP509" i="1"/>
  <c r="M531" i="11" s="1"/>
  <c r="AQ509" i="1"/>
  <c r="BC509" i="1" a="1"/>
  <c r="BC509" i="1" s="1"/>
  <c r="BF509" i="1"/>
  <c r="BR509" i="1"/>
  <c r="BS509" i="1"/>
  <c r="BT509" i="1"/>
  <c r="A510" i="1"/>
  <c r="C510" i="1"/>
  <c r="G510" i="1"/>
  <c r="M510" i="1" a="1"/>
  <c r="M510" i="1" s="1"/>
  <c r="K507" i="16" s="1"/>
  <c r="N510" i="1" a="1"/>
  <c r="N510" i="1" s="1"/>
  <c r="L507" i="16" s="1"/>
  <c r="R510" i="1"/>
  <c r="S510" i="1" a="1"/>
  <c r="S510" i="1" s="1"/>
  <c r="D507" i="16" s="1"/>
  <c r="T510" i="1" a="1"/>
  <c r="T510" i="1" s="1"/>
  <c r="E507" i="16" s="1"/>
  <c r="AI510" i="1"/>
  <c r="BB510" i="1" s="1"/>
  <c r="AJ510" i="1"/>
  <c r="AK510" i="1"/>
  <c r="K532" i="11" s="1"/>
  <c r="AL510" i="1"/>
  <c r="AO510" i="1"/>
  <c r="BE510" i="1" s="1"/>
  <c r="AP510" i="1"/>
  <c r="M532" i="11" s="1"/>
  <c r="AQ510" i="1"/>
  <c r="BC510" i="1" a="1"/>
  <c r="BC510" i="1" s="1"/>
  <c r="BF510" i="1"/>
  <c r="BR510" i="1"/>
  <c r="BS510" i="1"/>
  <c r="BT510" i="1"/>
  <c r="A511" i="1"/>
  <c r="C511" i="1"/>
  <c r="G511" i="1"/>
  <c r="M511" i="1" a="1"/>
  <c r="M511" i="1" s="1"/>
  <c r="K508" i="16" s="1"/>
  <c r="N511" i="1" a="1"/>
  <c r="N511" i="1" s="1"/>
  <c r="L508" i="16" s="1"/>
  <c r="R511" i="1"/>
  <c r="S511" i="1" a="1"/>
  <c r="S511" i="1" s="1"/>
  <c r="D508" i="16" s="1"/>
  <c r="T511" i="1" a="1"/>
  <c r="T511" i="1" s="1"/>
  <c r="E508" i="16" s="1"/>
  <c r="AI511" i="1"/>
  <c r="BB511" i="1" s="1"/>
  <c r="AJ511" i="1"/>
  <c r="AK511" i="1"/>
  <c r="K533" i="11" s="1"/>
  <c r="AL511" i="1"/>
  <c r="AO511" i="1"/>
  <c r="BE511" i="1" s="1"/>
  <c r="AP511" i="1"/>
  <c r="M533" i="11" s="1"/>
  <c r="AQ511" i="1"/>
  <c r="BC511" i="1" a="1"/>
  <c r="BC511" i="1" s="1"/>
  <c r="BF511" i="1"/>
  <c r="BR511" i="1"/>
  <c r="BS511" i="1"/>
  <c r="BT511" i="1"/>
  <c r="A512" i="1"/>
  <c r="C512" i="1"/>
  <c r="G512" i="1"/>
  <c r="M512" i="1" a="1"/>
  <c r="M512" i="1" s="1"/>
  <c r="K509" i="16" s="1"/>
  <c r="N512" i="1" a="1"/>
  <c r="N512" i="1" s="1"/>
  <c r="L509" i="16" s="1"/>
  <c r="R512" i="1"/>
  <c r="S512" i="1" a="1"/>
  <c r="S512" i="1" s="1"/>
  <c r="D509" i="16" s="1"/>
  <c r="T512" i="1" a="1"/>
  <c r="T512" i="1" s="1"/>
  <c r="E509" i="16" s="1"/>
  <c r="AI512" i="1"/>
  <c r="BB512" i="1" s="1"/>
  <c r="AJ512" i="1"/>
  <c r="AK512" i="1"/>
  <c r="K534" i="11" s="1"/>
  <c r="AL512" i="1"/>
  <c r="AO512" i="1"/>
  <c r="BE512" i="1" s="1"/>
  <c r="AP512" i="1"/>
  <c r="M534" i="11" s="1"/>
  <c r="AQ512" i="1"/>
  <c r="BC512" i="1" a="1"/>
  <c r="BC512" i="1" s="1"/>
  <c r="BF512" i="1"/>
  <c r="BR512" i="1"/>
  <c r="BS512" i="1"/>
  <c r="BT512" i="1"/>
  <c r="A513" i="1"/>
  <c r="C513" i="1"/>
  <c r="G513" i="1"/>
  <c r="M513" i="1" a="1"/>
  <c r="M513" i="1" s="1"/>
  <c r="K510" i="16" s="1"/>
  <c r="N513" i="1" a="1"/>
  <c r="N513" i="1" s="1"/>
  <c r="L510" i="16" s="1"/>
  <c r="R513" i="1"/>
  <c r="S513" i="1" a="1"/>
  <c r="S513" i="1" s="1"/>
  <c r="D510" i="16" s="1"/>
  <c r="T513" i="1" a="1"/>
  <c r="T513" i="1" s="1"/>
  <c r="E510" i="16" s="1"/>
  <c r="AI513" i="1"/>
  <c r="BB513" i="1" s="1"/>
  <c r="AJ513" i="1"/>
  <c r="AK513" i="1"/>
  <c r="K535" i="11" s="1"/>
  <c r="AL513" i="1"/>
  <c r="AO513" i="1"/>
  <c r="BE513" i="1" s="1"/>
  <c r="AP513" i="1"/>
  <c r="M535" i="11" s="1"/>
  <c r="AQ513" i="1"/>
  <c r="BC513" i="1" a="1"/>
  <c r="BC513" i="1" s="1"/>
  <c r="BF513" i="1"/>
  <c r="BR513" i="1"/>
  <c r="BS513" i="1"/>
  <c r="BT513" i="1"/>
  <c r="A514" i="1"/>
  <c r="C514" i="1"/>
  <c r="G514" i="1"/>
  <c r="M514" i="1" a="1"/>
  <c r="M514" i="1" s="1"/>
  <c r="K511" i="16" s="1"/>
  <c r="N514" i="1" a="1"/>
  <c r="N514" i="1" s="1"/>
  <c r="L511" i="16" s="1"/>
  <c r="R514" i="1"/>
  <c r="S514" i="1" a="1"/>
  <c r="S514" i="1" s="1"/>
  <c r="D511" i="16" s="1"/>
  <c r="T514" i="1" a="1"/>
  <c r="T514" i="1" s="1"/>
  <c r="E511" i="16" s="1"/>
  <c r="AI514" i="1"/>
  <c r="BB514" i="1" s="1"/>
  <c r="AJ514" i="1"/>
  <c r="AK514" i="1"/>
  <c r="K536" i="11" s="1"/>
  <c r="AL514" i="1"/>
  <c r="AO514" i="1"/>
  <c r="BE514" i="1" s="1"/>
  <c r="AP514" i="1"/>
  <c r="M536" i="11" s="1"/>
  <c r="AQ514" i="1"/>
  <c r="BC514" i="1" a="1"/>
  <c r="BC514" i="1" s="1"/>
  <c r="BF514" i="1"/>
  <c r="BR514" i="1"/>
  <c r="BS514" i="1"/>
  <c r="BT514" i="1"/>
  <c r="A515" i="1"/>
  <c r="C515" i="1"/>
  <c r="G515" i="1"/>
  <c r="M515" i="1" a="1"/>
  <c r="M515" i="1" s="1"/>
  <c r="K512" i="16" s="1"/>
  <c r="N515" i="1" a="1"/>
  <c r="N515" i="1" s="1"/>
  <c r="L512" i="16" s="1"/>
  <c r="R515" i="1"/>
  <c r="S515" i="1" a="1"/>
  <c r="S515" i="1" s="1"/>
  <c r="D512" i="16" s="1"/>
  <c r="T515" i="1" a="1"/>
  <c r="T515" i="1" s="1"/>
  <c r="E512" i="16" s="1"/>
  <c r="AI515" i="1"/>
  <c r="BB515" i="1" s="1"/>
  <c r="AJ515" i="1"/>
  <c r="AK515" i="1"/>
  <c r="K537" i="11" s="1"/>
  <c r="AL515" i="1"/>
  <c r="AO515" i="1"/>
  <c r="BE515" i="1" s="1"/>
  <c r="AP515" i="1"/>
  <c r="M537" i="11" s="1"/>
  <c r="AQ515" i="1"/>
  <c r="BC515" i="1" a="1"/>
  <c r="BC515" i="1" s="1"/>
  <c r="BF515" i="1"/>
  <c r="BR515" i="1"/>
  <c r="BS515" i="1"/>
  <c r="BT515" i="1"/>
  <c r="A516" i="1"/>
  <c r="C516" i="1"/>
  <c r="G516" i="1"/>
  <c r="M516" i="1" a="1"/>
  <c r="M516" i="1" s="1"/>
  <c r="K513" i="16" s="1"/>
  <c r="N516" i="1" a="1"/>
  <c r="N516" i="1" s="1"/>
  <c r="L513" i="16" s="1"/>
  <c r="R516" i="1"/>
  <c r="S516" i="1" a="1"/>
  <c r="S516" i="1" s="1"/>
  <c r="D513" i="16" s="1"/>
  <c r="T516" i="1" a="1"/>
  <c r="T516" i="1" s="1"/>
  <c r="E513" i="16" s="1"/>
  <c r="AI516" i="1"/>
  <c r="BB516" i="1" s="1"/>
  <c r="AJ516" i="1"/>
  <c r="AK516" i="1"/>
  <c r="K538" i="11" s="1"/>
  <c r="AL516" i="1"/>
  <c r="AO516" i="1"/>
  <c r="BE516" i="1" s="1"/>
  <c r="AP516" i="1"/>
  <c r="M538" i="11" s="1"/>
  <c r="AQ516" i="1"/>
  <c r="BC516" i="1" a="1"/>
  <c r="BC516" i="1" s="1"/>
  <c r="BF516" i="1"/>
  <c r="BR516" i="1"/>
  <c r="BS516" i="1"/>
  <c r="BT516" i="1"/>
  <c r="A517" i="1"/>
  <c r="C517" i="1"/>
  <c r="G517" i="1"/>
  <c r="M517" i="1" a="1"/>
  <c r="M517" i="1" s="1"/>
  <c r="K514" i="16" s="1"/>
  <c r="N517" i="1" a="1"/>
  <c r="N517" i="1" s="1"/>
  <c r="L514" i="16" s="1"/>
  <c r="R517" i="1"/>
  <c r="S517" i="1" a="1"/>
  <c r="S517" i="1" s="1"/>
  <c r="D514" i="16" s="1"/>
  <c r="T517" i="1" a="1"/>
  <c r="T517" i="1" s="1"/>
  <c r="E514" i="16" s="1"/>
  <c r="AI517" i="1"/>
  <c r="BB517" i="1" s="1"/>
  <c r="AJ517" i="1"/>
  <c r="AK517" i="1"/>
  <c r="K539" i="11" s="1"/>
  <c r="AL517" i="1"/>
  <c r="AO517" i="1"/>
  <c r="BE517" i="1" s="1"/>
  <c r="AP517" i="1"/>
  <c r="M539" i="11" s="1"/>
  <c r="AQ517" i="1"/>
  <c r="BC517" i="1" a="1"/>
  <c r="BC517" i="1" s="1"/>
  <c r="BF517" i="1"/>
  <c r="BR517" i="1"/>
  <c r="BS517" i="1"/>
  <c r="BT517" i="1"/>
  <c r="A518" i="1"/>
  <c r="C518" i="1"/>
  <c r="G518" i="1"/>
  <c r="M518" i="1" a="1"/>
  <c r="M518" i="1" s="1"/>
  <c r="K515" i="16" s="1"/>
  <c r="N518" i="1" a="1"/>
  <c r="N518" i="1" s="1"/>
  <c r="L515" i="16" s="1"/>
  <c r="R518" i="1"/>
  <c r="S518" i="1" a="1"/>
  <c r="S518" i="1" s="1"/>
  <c r="D515" i="16" s="1"/>
  <c r="T518" i="1" a="1"/>
  <c r="T518" i="1" s="1"/>
  <c r="E515" i="16" s="1"/>
  <c r="AI518" i="1"/>
  <c r="BB518" i="1" s="1"/>
  <c r="AJ518" i="1"/>
  <c r="AK518" i="1"/>
  <c r="K540" i="11" s="1"/>
  <c r="AL518" i="1"/>
  <c r="AO518" i="1"/>
  <c r="BE518" i="1" s="1"/>
  <c r="AP518" i="1"/>
  <c r="M540" i="11" s="1"/>
  <c r="AQ518" i="1"/>
  <c r="BC518" i="1" a="1"/>
  <c r="BC518" i="1" s="1"/>
  <c r="BF518" i="1"/>
  <c r="BR518" i="1"/>
  <c r="BS518" i="1"/>
  <c r="BT518" i="1"/>
  <c r="A519" i="1"/>
  <c r="C519" i="1"/>
  <c r="G519" i="1"/>
  <c r="M519" i="1" a="1"/>
  <c r="M519" i="1" s="1"/>
  <c r="K516" i="16" s="1"/>
  <c r="N519" i="1" a="1"/>
  <c r="N519" i="1" s="1"/>
  <c r="L516" i="16" s="1"/>
  <c r="R519" i="1"/>
  <c r="S519" i="1" a="1"/>
  <c r="S519" i="1" s="1"/>
  <c r="D516" i="16" s="1"/>
  <c r="T519" i="1" a="1"/>
  <c r="T519" i="1" s="1"/>
  <c r="E516" i="16" s="1"/>
  <c r="AI519" i="1"/>
  <c r="BB519" i="1" s="1"/>
  <c r="AJ519" i="1"/>
  <c r="AK519" i="1"/>
  <c r="K541" i="11" s="1"/>
  <c r="AL519" i="1"/>
  <c r="AO519" i="1"/>
  <c r="BE519" i="1" s="1"/>
  <c r="AP519" i="1"/>
  <c r="M541" i="11" s="1"/>
  <c r="AQ519" i="1"/>
  <c r="BC519" i="1" a="1"/>
  <c r="BC519" i="1" s="1"/>
  <c r="BF519" i="1"/>
  <c r="BR519" i="1"/>
  <c r="BS519" i="1"/>
  <c r="BT519" i="1"/>
  <c r="A520" i="1"/>
  <c r="C520" i="1"/>
  <c r="G520" i="1"/>
  <c r="M520" i="1" a="1"/>
  <c r="M520" i="1" s="1"/>
  <c r="K517" i="16" s="1"/>
  <c r="N520" i="1" a="1"/>
  <c r="N520" i="1" s="1"/>
  <c r="L517" i="16" s="1"/>
  <c r="R520" i="1"/>
  <c r="S520" i="1" a="1"/>
  <c r="S520" i="1" s="1"/>
  <c r="D517" i="16" s="1"/>
  <c r="T520" i="1" a="1"/>
  <c r="T520" i="1" s="1"/>
  <c r="E517" i="16" s="1"/>
  <c r="AI520" i="1"/>
  <c r="BB520" i="1" s="1"/>
  <c r="AJ520" i="1"/>
  <c r="AK520" i="1"/>
  <c r="K542" i="11" s="1"/>
  <c r="AL520" i="1"/>
  <c r="AO520" i="1"/>
  <c r="BE520" i="1" s="1"/>
  <c r="AP520" i="1"/>
  <c r="M542" i="11" s="1"/>
  <c r="AQ520" i="1"/>
  <c r="BC520" i="1" a="1"/>
  <c r="BC520" i="1" s="1"/>
  <c r="BF520" i="1"/>
  <c r="BR520" i="1"/>
  <c r="BS520" i="1"/>
  <c r="BT520" i="1"/>
  <c r="A521" i="1"/>
  <c r="C521" i="1"/>
  <c r="G521" i="1"/>
  <c r="M521" i="1" a="1"/>
  <c r="M521" i="1" s="1"/>
  <c r="K518" i="16" s="1"/>
  <c r="N521" i="1" a="1"/>
  <c r="N521" i="1" s="1"/>
  <c r="L518" i="16" s="1"/>
  <c r="R521" i="1"/>
  <c r="S521" i="1" a="1"/>
  <c r="S521" i="1" s="1"/>
  <c r="D518" i="16" s="1"/>
  <c r="T521" i="1" a="1"/>
  <c r="T521" i="1" s="1"/>
  <c r="E518" i="16" s="1"/>
  <c r="AI521" i="1"/>
  <c r="BB521" i="1" s="1"/>
  <c r="AJ521" i="1"/>
  <c r="AK521" i="1"/>
  <c r="K543" i="11" s="1"/>
  <c r="AL521" i="1"/>
  <c r="AO521" i="1"/>
  <c r="BE521" i="1" s="1"/>
  <c r="AP521" i="1"/>
  <c r="M543" i="11" s="1"/>
  <c r="AQ521" i="1"/>
  <c r="BC521" i="1" a="1"/>
  <c r="BC521" i="1" s="1"/>
  <c r="BF521" i="1"/>
  <c r="BR521" i="1"/>
  <c r="BS521" i="1"/>
  <c r="BT521" i="1"/>
  <c r="A522" i="1"/>
  <c r="C522" i="1"/>
  <c r="G522" i="1"/>
  <c r="M522" i="1" a="1"/>
  <c r="M522" i="1" s="1"/>
  <c r="K519" i="16" s="1"/>
  <c r="N522" i="1" a="1"/>
  <c r="N522" i="1" s="1"/>
  <c r="L519" i="16" s="1"/>
  <c r="R522" i="1"/>
  <c r="S522" i="1" a="1"/>
  <c r="S522" i="1" s="1"/>
  <c r="D519" i="16" s="1"/>
  <c r="T522" i="1" a="1"/>
  <c r="T522" i="1" s="1"/>
  <c r="E519" i="16" s="1"/>
  <c r="AI522" i="1"/>
  <c r="BB522" i="1" s="1"/>
  <c r="AJ522" i="1"/>
  <c r="AK522" i="1"/>
  <c r="K544" i="11" s="1"/>
  <c r="AL522" i="1"/>
  <c r="AO522" i="1"/>
  <c r="BE522" i="1" s="1"/>
  <c r="AP522" i="1"/>
  <c r="M544" i="11" s="1"/>
  <c r="AQ522" i="1"/>
  <c r="BC522" i="1" a="1"/>
  <c r="BC522" i="1" s="1"/>
  <c r="BF522" i="1"/>
  <c r="BR522" i="1"/>
  <c r="BS522" i="1"/>
  <c r="BT522" i="1"/>
  <c r="A523" i="1"/>
  <c r="C523" i="1"/>
  <c r="G523" i="1"/>
  <c r="M523" i="1" a="1"/>
  <c r="M523" i="1" s="1"/>
  <c r="K520" i="16" s="1"/>
  <c r="N523" i="1" a="1"/>
  <c r="N523" i="1" s="1"/>
  <c r="L520" i="16" s="1"/>
  <c r="R523" i="1"/>
  <c r="S523" i="1" a="1"/>
  <c r="S523" i="1" s="1"/>
  <c r="D520" i="16" s="1"/>
  <c r="T523" i="1" a="1"/>
  <c r="T523" i="1" s="1"/>
  <c r="E520" i="16" s="1"/>
  <c r="AI523" i="1"/>
  <c r="BB523" i="1" s="1"/>
  <c r="AJ523" i="1"/>
  <c r="AK523" i="1"/>
  <c r="K545" i="11" s="1"/>
  <c r="AL523" i="1"/>
  <c r="AO523" i="1"/>
  <c r="BE523" i="1" s="1"/>
  <c r="AP523" i="1"/>
  <c r="M545" i="11" s="1"/>
  <c r="AQ523" i="1"/>
  <c r="BC523" i="1" a="1"/>
  <c r="BC523" i="1" s="1"/>
  <c r="BF523" i="1"/>
  <c r="BR523" i="1"/>
  <c r="BS523" i="1"/>
  <c r="BT523" i="1"/>
  <c r="A524" i="1"/>
  <c r="C524" i="1"/>
  <c r="G524" i="1"/>
  <c r="M524" i="1" a="1"/>
  <c r="M524" i="1" s="1"/>
  <c r="K521" i="16" s="1"/>
  <c r="N524" i="1" a="1"/>
  <c r="N524" i="1" s="1"/>
  <c r="L521" i="16" s="1"/>
  <c r="R524" i="1"/>
  <c r="S524" i="1" a="1"/>
  <c r="S524" i="1" s="1"/>
  <c r="D521" i="16" s="1"/>
  <c r="T524" i="1" a="1"/>
  <c r="T524" i="1" s="1"/>
  <c r="E521" i="16" s="1"/>
  <c r="AI524" i="1"/>
  <c r="BB524" i="1" s="1"/>
  <c r="AJ524" i="1"/>
  <c r="AK524" i="1"/>
  <c r="K546" i="11" s="1"/>
  <c r="AL524" i="1"/>
  <c r="AO524" i="1"/>
  <c r="BE524" i="1" s="1"/>
  <c r="AP524" i="1"/>
  <c r="M546" i="11" s="1"/>
  <c r="AQ524" i="1"/>
  <c r="BC524" i="1" a="1"/>
  <c r="BC524" i="1" s="1"/>
  <c r="BF524" i="1"/>
  <c r="BR524" i="1"/>
  <c r="BS524" i="1"/>
  <c r="BT524" i="1"/>
  <c r="A525" i="1"/>
  <c r="C525" i="1"/>
  <c r="G525" i="1"/>
  <c r="M525" i="1" a="1"/>
  <c r="M525" i="1" s="1"/>
  <c r="K522" i="16" s="1"/>
  <c r="N525" i="1" a="1"/>
  <c r="N525" i="1" s="1"/>
  <c r="L522" i="16" s="1"/>
  <c r="R525" i="1"/>
  <c r="S525" i="1" a="1"/>
  <c r="S525" i="1" s="1"/>
  <c r="D522" i="16" s="1"/>
  <c r="T525" i="1" a="1"/>
  <c r="T525" i="1" s="1"/>
  <c r="E522" i="16" s="1"/>
  <c r="AI525" i="1"/>
  <c r="BB525" i="1" s="1"/>
  <c r="AJ525" i="1"/>
  <c r="AK525" i="1"/>
  <c r="K547" i="11" s="1"/>
  <c r="AL525" i="1"/>
  <c r="AO525" i="1"/>
  <c r="BE525" i="1" s="1"/>
  <c r="AP525" i="1"/>
  <c r="M547" i="11" s="1"/>
  <c r="AQ525" i="1"/>
  <c r="BC525" i="1" a="1"/>
  <c r="BC525" i="1" s="1"/>
  <c r="BF525" i="1"/>
  <c r="BR525" i="1"/>
  <c r="BS525" i="1"/>
  <c r="BT525" i="1"/>
  <c r="A526" i="1"/>
  <c r="C526" i="1"/>
  <c r="G526" i="1"/>
  <c r="M526" i="1" a="1"/>
  <c r="M526" i="1" s="1"/>
  <c r="K523" i="16" s="1"/>
  <c r="N526" i="1" a="1"/>
  <c r="N526" i="1" s="1"/>
  <c r="L523" i="16" s="1"/>
  <c r="R526" i="1"/>
  <c r="S526" i="1" a="1"/>
  <c r="S526" i="1" s="1"/>
  <c r="D523" i="16" s="1"/>
  <c r="T526" i="1" a="1"/>
  <c r="T526" i="1" s="1"/>
  <c r="E523" i="16" s="1"/>
  <c r="AI526" i="1"/>
  <c r="BB526" i="1" s="1"/>
  <c r="AJ526" i="1"/>
  <c r="AK526" i="1"/>
  <c r="K548" i="11" s="1"/>
  <c r="AL526" i="1"/>
  <c r="AO526" i="1"/>
  <c r="BE526" i="1" s="1"/>
  <c r="AP526" i="1"/>
  <c r="M548" i="11" s="1"/>
  <c r="AQ526" i="1"/>
  <c r="BC526" i="1" a="1"/>
  <c r="BC526" i="1" s="1"/>
  <c r="BF526" i="1"/>
  <c r="BR526" i="1"/>
  <c r="BS526" i="1"/>
  <c r="BT526" i="1"/>
  <c r="A527" i="1"/>
  <c r="C527" i="1"/>
  <c r="G527" i="1"/>
  <c r="M527" i="1" a="1"/>
  <c r="M527" i="1" s="1"/>
  <c r="K524" i="16" s="1"/>
  <c r="N527" i="1" a="1"/>
  <c r="N527" i="1" s="1"/>
  <c r="L524" i="16" s="1"/>
  <c r="R527" i="1"/>
  <c r="S527" i="1" a="1"/>
  <c r="S527" i="1" s="1"/>
  <c r="D524" i="16" s="1"/>
  <c r="T527" i="1" a="1"/>
  <c r="T527" i="1" s="1"/>
  <c r="E524" i="16" s="1"/>
  <c r="AI527" i="1"/>
  <c r="BB527" i="1" s="1"/>
  <c r="AJ527" i="1"/>
  <c r="AK527" i="1"/>
  <c r="K549" i="11" s="1"/>
  <c r="AL527" i="1"/>
  <c r="AO527" i="1"/>
  <c r="BE527" i="1" s="1"/>
  <c r="AP527" i="1"/>
  <c r="M549" i="11" s="1"/>
  <c r="AQ527" i="1"/>
  <c r="BC527" i="1" a="1"/>
  <c r="BC527" i="1" s="1"/>
  <c r="BF527" i="1"/>
  <c r="BR527" i="1"/>
  <c r="BS527" i="1"/>
  <c r="BT527" i="1"/>
  <c r="A528" i="1"/>
  <c r="C528" i="1"/>
  <c r="G528" i="1"/>
  <c r="M528" i="1" a="1"/>
  <c r="M528" i="1" s="1"/>
  <c r="K525" i="16" s="1"/>
  <c r="N528" i="1" a="1"/>
  <c r="N528" i="1" s="1"/>
  <c r="L525" i="16" s="1"/>
  <c r="R528" i="1"/>
  <c r="S528" i="1" a="1"/>
  <c r="S528" i="1" s="1"/>
  <c r="D525" i="16" s="1"/>
  <c r="T528" i="1" a="1"/>
  <c r="T528" i="1" s="1"/>
  <c r="E525" i="16" s="1"/>
  <c r="AI528" i="1"/>
  <c r="BB528" i="1" s="1"/>
  <c r="AJ528" i="1"/>
  <c r="AK528" i="1"/>
  <c r="K550" i="11" s="1"/>
  <c r="AL528" i="1"/>
  <c r="AO528" i="1"/>
  <c r="BE528" i="1" s="1"/>
  <c r="AP528" i="1"/>
  <c r="M550" i="11" s="1"/>
  <c r="AQ528" i="1"/>
  <c r="BC528" i="1" a="1"/>
  <c r="BC528" i="1" s="1"/>
  <c r="BF528" i="1"/>
  <c r="BR528" i="1"/>
  <c r="BS528" i="1"/>
  <c r="BT528" i="1"/>
  <c r="A529" i="1"/>
  <c r="C529" i="1"/>
  <c r="G529" i="1"/>
  <c r="M529" i="1" a="1"/>
  <c r="M529" i="1" s="1"/>
  <c r="K526" i="16" s="1"/>
  <c r="N529" i="1" a="1"/>
  <c r="N529" i="1" s="1"/>
  <c r="L526" i="16" s="1"/>
  <c r="R529" i="1"/>
  <c r="S529" i="1" a="1"/>
  <c r="S529" i="1" s="1"/>
  <c r="D526" i="16" s="1"/>
  <c r="T529" i="1" a="1"/>
  <c r="T529" i="1" s="1"/>
  <c r="E526" i="16" s="1"/>
  <c r="AI529" i="1"/>
  <c r="BB529" i="1" s="1"/>
  <c r="AJ529" i="1"/>
  <c r="AK529" i="1"/>
  <c r="K551" i="11" s="1"/>
  <c r="AL529" i="1"/>
  <c r="AO529" i="1"/>
  <c r="BE529" i="1" s="1"/>
  <c r="AP529" i="1"/>
  <c r="M551" i="11" s="1"/>
  <c r="AQ529" i="1"/>
  <c r="BC529" i="1" a="1"/>
  <c r="BC529" i="1" s="1"/>
  <c r="BF529" i="1"/>
  <c r="BR529" i="1"/>
  <c r="BS529" i="1"/>
  <c r="BT529" i="1"/>
  <c r="A530" i="1"/>
  <c r="C530" i="1"/>
  <c r="G530" i="1"/>
  <c r="M530" i="1" a="1"/>
  <c r="M530" i="1" s="1"/>
  <c r="K527" i="16" s="1"/>
  <c r="N530" i="1" a="1"/>
  <c r="N530" i="1" s="1"/>
  <c r="L527" i="16" s="1"/>
  <c r="R530" i="1"/>
  <c r="S530" i="1" a="1"/>
  <c r="S530" i="1" s="1"/>
  <c r="D527" i="16" s="1"/>
  <c r="T530" i="1" a="1"/>
  <c r="T530" i="1" s="1"/>
  <c r="E527" i="16" s="1"/>
  <c r="AI530" i="1"/>
  <c r="BB530" i="1" s="1"/>
  <c r="AJ530" i="1"/>
  <c r="AK530" i="1"/>
  <c r="K552" i="11" s="1"/>
  <c r="AL530" i="1"/>
  <c r="AO530" i="1"/>
  <c r="BE530" i="1" s="1"/>
  <c r="AP530" i="1"/>
  <c r="M552" i="11" s="1"/>
  <c r="AQ530" i="1"/>
  <c r="BC530" i="1" a="1"/>
  <c r="BC530" i="1" s="1"/>
  <c r="BF530" i="1"/>
  <c r="BR530" i="1"/>
  <c r="BS530" i="1"/>
  <c r="BT530" i="1"/>
  <c r="A531" i="1"/>
  <c r="C531" i="1"/>
  <c r="G531" i="1"/>
  <c r="M531" i="1" a="1"/>
  <c r="M531" i="1" s="1"/>
  <c r="K528" i="16" s="1"/>
  <c r="N531" i="1" a="1"/>
  <c r="N531" i="1" s="1"/>
  <c r="L528" i="16" s="1"/>
  <c r="R531" i="1"/>
  <c r="S531" i="1" a="1"/>
  <c r="S531" i="1" s="1"/>
  <c r="D528" i="16" s="1"/>
  <c r="T531" i="1" a="1"/>
  <c r="T531" i="1" s="1"/>
  <c r="E528" i="16" s="1"/>
  <c r="AI531" i="1"/>
  <c r="BB531" i="1" s="1"/>
  <c r="AJ531" i="1"/>
  <c r="AK531" i="1"/>
  <c r="K553" i="11" s="1"/>
  <c r="AL531" i="1"/>
  <c r="AO531" i="1"/>
  <c r="BE531" i="1" s="1"/>
  <c r="AP531" i="1"/>
  <c r="M553" i="11" s="1"/>
  <c r="AQ531" i="1"/>
  <c r="BC531" i="1" a="1"/>
  <c r="BC531" i="1" s="1"/>
  <c r="BF531" i="1"/>
  <c r="BR531" i="1"/>
  <c r="BS531" i="1"/>
  <c r="BT531" i="1"/>
  <c r="A532" i="1"/>
  <c r="C532" i="1"/>
  <c r="G532" i="1"/>
  <c r="M532" i="1" a="1"/>
  <c r="M532" i="1" s="1"/>
  <c r="K529" i="16" s="1"/>
  <c r="N532" i="1" a="1"/>
  <c r="N532" i="1" s="1"/>
  <c r="L529" i="16" s="1"/>
  <c r="R532" i="1"/>
  <c r="S532" i="1" a="1"/>
  <c r="S532" i="1" s="1"/>
  <c r="D529" i="16" s="1"/>
  <c r="T532" i="1" a="1"/>
  <c r="T532" i="1" s="1"/>
  <c r="E529" i="16" s="1"/>
  <c r="AI532" i="1"/>
  <c r="BB532" i="1" s="1"/>
  <c r="AJ532" i="1"/>
  <c r="AK532" i="1"/>
  <c r="K554" i="11" s="1"/>
  <c r="AL532" i="1"/>
  <c r="AO532" i="1"/>
  <c r="BE532" i="1" s="1"/>
  <c r="AP532" i="1"/>
  <c r="M554" i="11" s="1"/>
  <c r="AQ532" i="1"/>
  <c r="BC532" i="1" a="1"/>
  <c r="BC532" i="1" s="1"/>
  <c r="BF532" i="1"/>
  <c r="BR532" i="1"/>
  <c r="BS532" i="1"/>
  <c r="BT532" i="1"/>
  <c r="A533" i="1"/>
  <c r="C533" i="1"/>
  <c r="G533" i="1"/>
  <c r="M533" i="1" a="1"/>
  <c r="M533" i="1" s="1"/>
  <c r="K530" i="16" s="1"/>
  <c r="N533" i="1" a="1"/>
  <c r="N533" i="1" s="1"/>
  <c r="L530" i="16" s="1"/>
  <c r="R533" i="1"/>
  <c r="S533" i="1" a="1"/>
  <c r="S533" i="1" s="1"/>
  <c r="D530" i="16" s="1"/>
  <c r="T533" i="1" a="1"/>
  <c r="T533" i="1" s="1"/>
  <c r="E530" i="16" s="1"/>
  <c r="AI533" i="1"/>
  <c r="BB533" i="1" s="1"/>
  <c r="AJ533" i="1"/>
  <c r="AK533" i="1"/>
  <c r="K555" i="11" s="1"/>
  <c r="AL533" i="1"/>
  <c r="AO533" i="1"/>
  <c r="BE533" i="1" s="1"/>
  <c r="AP533" i="1"/>
  <c r="M555" i="11" s="1"/>
  <c r="AQ533" i="1"/>
  <c r="BC533" i="1" a="1"/>
  <c r="BC533" i="1" s="1"/>
  <c r="BF533" i="1"/>
  <c r="BR533" i="1"/>
  <c r="BS533" i="1"/>
  <c r="BT533" i="1"/>
  <c r="A534" i="1"/>
  <c r="C534" i="1"/>
  <c r="G534" i="1"/>
  <c r="M534" i="1" a="1"/>
  <c r="M534" i="1" s="1"/>
  <c r="K531" i="16" s="1"/>
  <c r="N534" i="1" a="1"/>
  <c r="N534" i="1" s="1"/>
  <c r="L531" i="16" s="1"/>
  <c r="R534" i="1"/>
  <c r="S534" i="1" a="1"/>
  <c r="S534" i="1" s="1"/>
  <c r="D531" i="16" s="1"/>
  <c r="T534" i="1" a="1"/>
  <c r="T534" i="1" s="1"/>
  <c r="E531" i="16" s="1"/>
  <c r="AI534" i="1"/>
  <c r="BB534" i="1" s="1"/>
  <c r="AJ534" i="1"/>
  <c r="AK534" i="1"/>
  <c r="K556" i="11" s="1"/>
  <c r="AL534" i="1"/>
  <c r="AO534" i="1"/>
  <c r="BE534" i="1" s="1"/>
  <c r="AP534" i="1"/>
  <c r="M556" i="11" s="1"/>
  <c r="AQ534" i="1"/>
  <c r="BC534" i="1" a="1"/>
  <c r="BC534" i="1" s="1"/>
  <c r="BF534" i="1"/>
  <c r="BR534" i="1"/>
  <c r="BS534" i="1"/>
  <c r="BT534" i="1"/>
  <c r="A535" i="1"/>
  <c r="C535" i="1"/>
  <c r="G535" i="1"/>
  <c r="M535" i="1" a="1"/>
  <c r="M535" i="1" s="1"/>
  <c r="K532" i="16" s="1"/>
  <c r="N535" i="1" a="1"/>
  <c r="N535" i="1" s="1"/>
  <c r="L532" i="16" s="1"/>
  <c r="R535" i="1"/>
  <c r="S535" i="1" a="1"/>
  <c r="S535" i="1" s="1"/>
  <c r="D532" i="16" s="1"/>
  <c r="T535" i="1" a="1"/>
  <c r="T535" i="1" s="1"/>
  <c r="E532" i="16" s="1"/>
  <c r="AI535" i="1"/>
  <c r="BB535" i="1" s="1"/>
  <c r="AJ535" i="1"/>
  <c r="AK535" i="1"/>
  <c r="K557" i="11" s="1"/>
  <c r="AL535" i="1"/>
  <c r="AO535" i="1"/>
  <c r="BE535" i="1" s="1"/>
  <c r="AP535" i="1"/>
  <c r="M557" i="11" s="1"/>
  <c r="AQ535" i="1"/>
  <c r="BC535" i="1" a="1"/>
  <c r="BC535" i="1" s="1"/>
  <c r="BF535" i="1"/>
  <c r="BR535" i="1"/>
  <c r="BS535" i="1"/>
  <c r="BT535" i="1"/>
  <c r="A536" i="1"/>
  <c r="C536" i="1"/>
  <c r="G536" i="1"/>
  <c r="M536" i="1" a="1"/>
  <c r="M536" i="1" s="1"/>
  <c r="K533" i="16" s="1"/>
  <c r="N536" i="1" a="1"/>
  <c r="N536" i="1" s="1"/>
  <c r="L533" i="16" s="1"/>
  <c r="R536" i="1"/>
  <c r="S536" i="1" a="1"/>
  <c r="S536" i="1" s="1"/>
  <c r="D533" i="16" s="1"/>
  <c r="T536" i="1" a="1"/>
  <c r="T536" i="1" s="1"/>
  <c r="E533" i="16" s="1"/>
  <c r="AI536" i="1"/>
  <c r="BB536" i="1" s="1"/>
  <c r="AJ536" i="1"/>
  <c r="AK536" i="1"/>
  <c r="K558" i="11" s="1"/>
  <c r="AL536" i="1"/>
  <c r="AO536" i="1"/>
  <c r="BE536" i="1" s="1"/>
  <c r="AP536" i="1"/>
  <c r="M558" i="11" s="1"/>
  <c r="AQ536" i="1"/>
  <c r="BC536" i="1" a="1"/>
  <c r="BC536" i="1" s="1"/>
  <c r="BF536" i="1"/>
  <c r="BR536" i="1"/>
  <c r="BS536" i="1"/>
  <c r="BT536" i="1"/>
  <c r="A537" i="1"/>
  <c r="C537" i="1"/>
  <c r="G537" i="1"/>
  <c r="M537" i="1" a="1"/>
  <c r="M537" i="1" s="1"/>
  <c r="K534" i="16" s="1"/>
  <c r="N537" i="1" a="1"/>
  <c r="N537" i="1" s="1"/>
  <c r="L534" i="16" s="1"/>
  <c r="R537" i="1"/>
  <c r="S537" i="1" a="1"/>
  <c r="S537" i="1" s="1"/>
  <c r="D534" i="16" s="1"/>
  <c r="T537" i="1" a="1"/>
  <c r="T537" i="1" s="1"/>
  <c r="E534" i="16" s="1"/>
  <c r="AI537" i="1"/>
  <c r="BB537" i="1" s="1"/>
  <c r="AJ537" i="1"/>
  <c r="AK537" i="1"/>
  <c r="K559" i="11" s="1"/>
  <c r="AL537" i="1"/>
  <c r="AO537" i="1"/>
  <c r="BE537" i="1" s="1"/>
  <c r="AP537" i="1"/>
  <c r="M559" i="11" s="1"/>
  <c r="AQ537" i="1"/>
  <c r="BC537" i="1" a="1"/>
  <c r="BC537" i="1" s="1"/>
  <c r="BF537" i="1"/>
  <c r="BR537" i="1"/>
  <c r="BS537" i="1"/>
  <c r="BT537" i="1"/>
  <c r="A538" i="1"/>
  <c r="C538" i="1"/>
  <c r="G538" i="1"/>
  <c r="M538" i="1" a="1"/>
  <c r="M538" i="1" s="1"/>
  <c r="K535" i="16" s="1"/>
  <c r="N538" i="1" a="1"/>
  <c r="N538" i="1" s="1"/>
  <c r="L535" i="16" s="1"/>
  <c r="R538" i="1"/>
  <c r="S538" i="1" a="1"/>
  <c r="S538" i="1" s="1"/>
  <c r="D535" i="16" s="1"/>
  <c r="T538" i="1" a="1"/>
  <c r="T538" i="1" s="1"/>
  <c r="E535" i="16" s="1"/>
  <c r="AI538" i="1"/>
  <c r="BB538" i="1" s="1"/>
  <c r="AJ538" i="1"/>
  <c r="AK538" i="1"/>
  <c r="K560" i="11" s="1"/>
  <c r="AL538" i="1"/>
  <c r="AO538" i="1"/>
  <c r="BE538" i="1" s="1"/>
  <c r="AP538" i="1"/>
  <c r="M560" i="11" s="1"/>
  <c r="AQ538" i="1"/>
  <c r="BC538" i="1" a="1"/>
  <c r="BC538" i="1" s="1"/>
  <c r="BF538" i="1"/>
  <c r="BR538" i="1"/>
  <c r="BS538" i="1"/>
  <c r="BT538" i="1"/>
  <c r="A539" i="1"/>
  <c r="C539" i="1"/>
  <c r="G539" i="1"/>
  <c r="M539" i="1" a="1"/>
  <c r="M539" i="1" s="1"/>
  <c r="K536" i="16" s="1"/>
  <c r="N539" i="1" a="1"/>
  <c r="N539" i="1" s="1"/>
  <c r="L536" i="16" s="1"/>
  <c r="R539" i="1"/>
  <c r="S539" i="1" a="1"/>
  <c r="S539" i="1" s="1"/>
  <c r="D536" i="16" s="1"/>
  <c r="T539" i="1" a="1"/>
  <c r="T539" i="1" s="1"/>
  <c r="E536" i="16" s="1"/>
  <c r="AI539" i="1"/>
  <c r="BB539" i="1" s="1"/>
  <c r="AJ539" i="1"/>
  <c r="AK539" i="1"/>
  <c r="K561" i="11" s="1"/>
  <c r="AL539" i="1"/>
  <c r="AO539" i="1"/>
  <c r="BE539" i="1" s="1"/>
  <c r="AP539" i="1"/>
  <c r="M561" i="11" s="1"/>
  <c r="AQ539" i="1"/>
  <c r="BC539" i="1" a="1"/>
  <c r="BC539" i="1" s="1"/>
  <c r="BF539" i="1"/>
  <c r="BR539" i="1"/>
  <c r="BS539" i="1"/>
  <c r="BT539" i="1"/>
  <c r="A540" i="1"/>
  <c r="C540" i="1"/>
  <c r="G540" i="1"/>
  <c r="M540" i="1" a="1"/>
  <c r="M540" i="1" s="1"/>
  <c r="K537" i="16" s="1"/>
  <c r="N540" i="1" a="1"/>
  <c r="N540" i="1" s="1"/>
  <c r="L537" i="16" s="1"/>
  <c r="R540" i="1"/>
  <c r="S540" i="1" a="1"/>
  <c r="S540" i="1" s="1"/>
  <c r="D537" i="16" s="1"/>
  <c r="T540" i="1" a="1"/>
  <c r="T540" i="1" s="1"/>
  <c r="E537" i="16" s="1"/>
  <c r="AI540" i="1"/>
  <c r="BB540" i="1" s="1"/>
  <c r="AJ540" i="1"/>
  <c r="AK540" i="1"/>
  <c r="K562" i="11" s="1"/>
  <c r="AL540" i="1"/>
  <c r="AO540" i="1"/>
  <c r="BE540" i="1" s="1"/>
  <c r="AP540" i="1"/>
  <c r="M562" i="11" s="1"/>
  <c r="AQ540" i="1"/>
  <c r="BC540" i="1" a="1"/>
  <c r="BC540" i="1" s="1"/>
  <c r="BF540" i="1"/>
  <c r="BR540" i="1"/>
  <c r="BS540" i="1"/>
  <c r="BT540" i="1"/>
  <c r="A541" i="1"/>
  <c r="C541" i="1"/>
  <c r="G541" i="1"/>
  <c r="M541" i="1" a="1"/>
  <c r="M541" i="1" s="1"/>
  <c r="K538" i="16" s="1"/>
  <c r="N541" i="1" a="1"/>
  <c r="N541" i="1" s="1"/>
  <c r="L538" i="16" s="1"/>
  <c r="R541" i="1"/>
  <c r="S541" i="1" a="1"/>
  <c r="S541" i="1" s="1"/>
  <c r="D538" i="16" s="1"/>
  <c r="T541" i="1" a="1"/>
  <c r="T541" i="1" s="1"/>
  <c r="E538" i="16" s="1"/>
  <c r="AI541" i="1"/>
  <c r="BB541" i="1" s="1"/>
  <c r="AJ541" i="1"/>
  <c r="AK541" i="1"/>
  <c r="K563" i="11" s="1"/>
  <c r="AL541" i="1"/>
  <c r="AO541" i="1"/>
  <c r="BE541" i="1" s="1"/>
  <c r="AP541" i="1"/>
  <c r="M563" i="11" s="1"/>
  <c r="AQ541" i="1"/>
  <c r="BC541" i="1" a="1"/>
  <c r="BC541" i="1" s="1"/>
  <c r="BF541" i="1"/>
  <c r="BR541" i="1"/>
  <c r="BS541" i="1"/>
  <c r="BT541" i="1"/>
  <c r="A542" i="1"/>
  <c r="C542" i="1"/>
  <c r="G542" i="1"/>
  <c r="M542" i="1" a="1"/>
  <c r="M542" i="1" s="1"/>
  <c r="K539" i="16" s="1"/>
  <c r="N542" i="1" a="1"/>
  <c r="N542" i="1" s="1"/>
  <c r="L539" i="16" s="1"/>
  <c r="R542" i="1"/>
  <c r="S542" i="1" a="1"/>
  <c r="S542" i="1" s="1"/>
  <c r="D539" i="16" s="1"/>
  <c r="T542" i="1" a="1"/>
  <c r="T542" i="1" s="1"/>
  <c r="E539" i="16" s="1"/>
  <c r="AI542" i="1"/>
  <c r="BB542" i="1" s="1"/>
  <c r="AJ542" i="1"/>
  <c r="AK542" i="1"/>
  <c r="K564" i="11" s="1"/>
  <c r="AL542" i="1"/>
  <c r="AO542" i="1"/>
  <c r="BE542" i="1" s="1"/>
  <c r="AP542" i="1"/>
  <c r="M564" i="11" s="1"/>
  <c r="AQ542" i="1"/>
  <c r="BC542" i="1" a="1"/>
  <c r="BC542" i="1" s="1"/>
  <c r="BF542" i="1"/>
  <c r="BR542" i="1"/>
  <c r="BS542" i="1"/>
  <c r="BT542" i="1"/>
  <c r="A543" i="1"/>
  <c r="C543" i="1"/>
  <c r="G543" i="1"/>
  <c r="M543" i="1" a="1"/>
  <c r="M543" i="1" s="1"/>
  <c r="K540" i="16" s="1"/>
  <c r="N543" i="1" a="1"/>
  <c r="N543" i="1" s="1"/>
  <c r="L540" i="16" s="1"/>
  <c r="R543" i="1"/>
  <c r="S543" i="1" a="1"/>
  <c r="S543" i="1" s="1"/>
  <c r="D540" i="16" s="1"/>
  <c r="T543" i="1" a="1"/>
  <c r="T543" i="1" s="1"/>
  <c r="E540" i="16" s="1"/>
  <c r="AI543" i="1"/>
  <c r="BB543" i="1" s="1"/>
  <c r="AJ543" i="1"/>
  <c r="AK543" i="1"/>
  <c r="K565" i="11" s="1"/>
  <c r="AL543" i="1"/>
  <c r="AO543" i="1"/>
  <c r="BE543" i="1" s="1"/>
  <c r="AP543" i="1"/>
  <c r="M565" i="11" s="1"/>
  <c r="AQ543" i="1"/>
  <c r="BC543" i="1" a="1"/>
  <c r="BC543" i="1" s="1"/>
  <c r="BF543" i="1"/>
  <c r="BR543" i="1"/>
  <c r="BS543" i="1"/>
  <c r="BT543" i="1"/>
  <c r="A544" i="1"/>
  <c r="C544" i="1"/>
  <c r="G544" i="1"/>
  <c r="M544" i="1" a="1"/>
  <c r="M544" i="1" s="1"/>
  <c r="K541" i="16" s="1"/>
  <c r="N544" i="1" a="1"/>
  <c r="N544" i="1" s="1"/>
  <c r="L541" i="16" s="1"/>
  <c r="R544" i="1"/>
  <c r="S544" i="1" a="1"/>
  <c r="S544" i="1" s="1"/>
  <c r="D541" i="16" s="1"/>
  <c r="T544" i="1" a="1"/>
  <c r="T544" i="1" s="1"/>
  <c r="E541" i="16" s="1"/>
  <c r="AI544" i="1"/>
  <c r="BB544" i="1" s="1"/>
  <c r="AJ544" i="1"/>
  <c r="AK544" i="1"/>
  <c r="K566" i="11" s="1"/>
  <c r="AL544" i="1"/>
  <c r="AO544" i="1"/>
  <c r="BE544" i="1" s="1"/>
  <c r="AP544" i="1"/>
  <c r="M566" i="11" s="1"/>
  <c r="AQ544" i="1"/>
  <c r="BC544" i="1" a="1"/>
  <c r="BC544" i="1" s="1"/>
  <c r="BF544" i="1"/>
  <c r="BR544" i="1"/>
  <c r="BS544" i="1"/>
  <c r="BT544" i="1"/>
  <c r="A545" i="1"/>
  <c r="C545" i="1"/>
  <c r="G545" i="1"/>
  <c r="M545" i="1" a="1"/>
  <c r="M545" i="1" s="1"/>
  <c r="K542" i="16" s="1"/>
  <c r="N545" i="1" a="1"/>
  <c r="N545" i="1" s="1"/>
  <c r="L542" i="16" s="1"/>
  <c r="R545" i="1"/>
  <c r="S545" i="1" a="1"/>
  <c r="S545" i="1" s="1"/>
  <c r="D542" i="16" s="1"/>
  <c r="T545" i="1" a="1"/>
  <c r="T545" i="1" s="1"/>
  <c r="E542" i="16" s="1"/>
  <c r="AI545" i="1"/>
  <c r="BB545" i="1" s="1"/>
  <c r="AJ545" i="1"/>
  <c r="AK545" i="1"/>
  <c r="K567" i="11" s="1"/>
  <c r="AL545" i="1"/>
  <c r="AO545" i="1"/>
  <c r="BE545" i="1" s="1"/>
  <c r="AP545" i="1"/>
  <c r="M567" i="11" s="1"/>
  <c r="AQ545" i="1"/>
  <c r="BC545" i="1" a="1"/>
  <c r="BC545" i="1" s="1"/>
  <c r="BF545" i="1"/>
  <c r="BR545" i="1"/>
  <c r="BS545" i="1"/>
  <c r="BT545" i="1"/>
  <c r="A546" i="1"/>
  <c r="C546" i="1"/>
  <c r="G546" i="1"/>
  <c r="M546" i="1" a="1"/>
  <c r="M546" i="1" s="1"/>
  <c r="K543" i="16" s="1"/>
  <c r="N546" i="1" a="1"/>
  <c r="N546" i="1" s="1"/>
  <c r="L543" i="16" s="1"/>
  <c r="R546" i="1"/>
  <c r="S546" i="1" a="1"/>
  <c r="S546" i="1" s="1"/>
  <c r="D543" i="16" s="1"/>
  <c r="T546" i="1" a="1"/>
  <c r="T546" i="1" s="1"/>
  <c r="E543" i="16" s="1"/>
  <c r="AI546" i="1"/>
  <c r="BB546" i="1" s="1"/>
  <c r="AJ546" i="1"/>
  <c r="AK546" i="1"/>
  <c r="K568" i="11" s="1"/>
  <c r="AL546" i="1"/>
  <c r="AO546" i="1"/>
  <c r="BE546" i="1" s="1"/>
  <c r="AP546" i="1"/>
  <c r="M568" i="11" s="1"/>
  <c r="AQ546" i="1"/>
  <c r="BC546" i="1" a="1"/>
  <c r="BC546" i="1" s="1"/>
  <c r="BF546" i="1"/>
  <c r="BR546" i="1"/>
  <c r="BS546" i="1"/>
  <c r="BT546" i="1"/>
  <c r="A547" i="1"/>
  <c r="C547" i="1"/>
  <c r="G547" i="1"/>
  <c r="M547" i="1" a="1"/>
  <c r="M547" i="1" s="1"/>
  <c r="K544" i="16" s="1"/>
  <c r="N547" i="1" a="1"/>
  <c r="N547" i="1" s="1"/>
  <c r="L544" i="16" s="1"/>
  <c r="R547" i="1"/>
  <c r="S547" i="1" a="1"/>
  <c r="S547" i="1" s="1"/>
  <c r="D544" i="16" s="1"/>
  <c r="T547" i="1" a="1"/>
  <c r="T547" i="1" s="1"/>
  <c r="E544" i="16" s="1"/>
  <c r="AI547" i="1"/>
  <c r="BB547" i="1" s="1"/>
  <c r="AJ547" i="1"/>
  <c r="AK547" i="1"/>
  <c r="K569" i="11" s="1"/>
  <c r="AL547" i="1"/>
  <c r="AO547" i="1"/>
  <c r="BE547" i="1" s="1"/>
  <c r="AP547" i="1"/>
  <c r="M569" i="11" s="1"/>
  <c r="AQ547" i="1"/>
  <c r="BC547" i="1" a="1"/>
  <c r="BC547" i="1" s="1"/>
  <c r="BF547" i="1"/>
  <c r="BR547" i="1"/>
  <c r="BS547" i="1"/>
  <c r="BT547" i="1"/>
  <c r="A548" i="1"/>
  <c r="C548" i="1"/>
  <c r="G548" i="1"/>
  <c r="M548" i="1" a="1"/>
  <c r="M548" i="1" s="1"/>
  <c r="K545" i="16" s="1"/>
  <c r="N548" i="1" a="1"/>
  <c r="N548" i="1" s="1"/>
  <c r="L545" i="16" s="1"/>
  <c r="R548" i="1"/>
  <c r="S548" i="1" a="1"/>
  <c r="S548" i="1" s="1"/>
  <c r="D545" i="16" s="1"/>
  <c r="T548" i="1" a="1"/>
  <c r="T548" i="1" s="1"/>
  <c r="E545" i="16" s="1"/>
  <c r="AI548" i="1"/>
  <c r="BB548" i="1" s="1"/>
  <c r="AJ548" i="1"/>
  <c r="AK548" i="1"/>
  <c r="K570" i="11" s="1"/>
  <c r="AL548" i="1"/>
  <c r="AO548" i="1"/>
  <c r="BE548" i="1" s="1"/>
  <c r="AP548" i="1"/>
  <c r="M570" i="11" s="1"/>
  <c r="AQ548" i="1"/>
  <c r="BC548" i="1" a="1"/>
  <c r="BC548" i="1" s="1"/>
  <c r="BF548" i="1"/>
  <c r="BR548" i="1"/>
  <c r="BS548" i="1"/>
  <c r="BT548" i="1"/>
  <c r="A549" i="1"/>
  <c r="C549" i="1"/>
  <c r="G549" i="1"/>
  <c r="M549" i="1" a="1"/>
  <c r="M549" i="1" s="1"/>
  <c r="K546" i="16" s="1"/>
  <c r="N549" i="1" a="1"/>
  <c r="N549" i="1" s="1"/>
  <c r="L546" i="16" s="1"/>
  <c r="R549" i="1"/>
  <c r="S549" i="1" a="1"/>
  <c r="S549" i="1" s="1"/>
  <c r="D546" i="16" s="1"/>
  <c r="T549" i="1" a="1"/>
  <c r="T549" i="1" s="1"/>
  <c r="E546" i="16" s="1"/>
  <c r="AI549" i="1"/>
  <c r="BB549" i="1" s="1"/>
  <c r="AJ549" i="1"/>
  <c r="AK549" i="1"/>
  <c r="K571" i="11" s="1"/>
  <c r="AL549" i="1"/>
  <c r="AO549" i="1"/>
  <c r="BE549" i="1" s="1"/>
  <c r="AP549" i="1"/>
  <c r="M571" i="11" s="1"/>
  <c r="AQ549" i="1"/>
  <c r="BC549" i="1" a="1"/>
  <c r="BC549" i="1" s="1"/>
  <c r="BF549" i="1"/>
  <c r="BR549" i="1"/>
  <c r="BS549" i="1"/>
  <c r="BT549" i="1"/>
  <c r="A550" i="1"/>
  <c r="C550" i="1"/>
  <c r="G550" i="1"/>
  <c r="M550" i="1" a="1"/>
  <c r="M550" i="1" s="1"/>
  <c r="K547" i="16" s="1"/>
  <c r="N550" i="1" a="1"/>
  <c r="N550" i="1" s="1"/>
  <c r="L547" i="16" s="1"/>
  <c r="R550" i="1"/>
  <c r="S550" i="1" a="1"/>
  <c r="S550" i="1" s="1"/>
  <c r="D547" i="16" s="1"/>
  <c r="T550" i="1" a="1"/>
  <c r="T550" i="1" s="1"/>
  <c r="E547" i="16" s="1"/>
  <c r="AI550" i="1"/>
  <c r="BB550" i="1" s="1"/>
  <c r="AJ550" i="1"/>
  <c r="AK550" i="1"/>
  <c r="K572" i="11" s="1"/>
  <c r="AL550" i="1"/>
  <c r="AO550" i="1"/>
  <c r="BE550" i="1" s="1"/>
  <c r="AP550" i="1"/>
  <c r="M572" i="11" s="1"/>
  <c r="AQ550" i="1"/>
  <c r="BC550" i="1" a="1"/>
  <c r="BC550" i="1" s="1"/>
  <c r="BF550" i="1"/>
  <c r="BR550" i="1"/>
  <c r="BS550" i="1"/>
  <c r="BT550" i="1"/>
  <c r="A551" i="1"/>
  <c r="C551" i="1"/>
  <c r="G551" i="1"/>
  <c r="M551" i="1" a="1"/>
  <c r="M551" i="1" s="1"/>
  <c r="K548" i="16" s="1"/>
  <c r="N551" i="1" a="1"/>
  <c r="N551" i="1" s="1"/>
  <c r="L548" i="16" s="1"/>
  <c r="R551" i="1"/>
  <c r="S551" i="1" a="1"/>
  <c r="S551" i="1" s="1"/>
  <c r="D548" i="16" s="1"/>
  <c r="T551" i="1" a="1"/>
  <c r="T551" i="1" s="1"/>
  <c r="E548" i="16" s="1"/>
  <c r="AI551" i="1"/>
  <c r="BB551" i="1" s="1"/>
  <c r="AJ551" i="1"/>
  <c r="AK551" i="1"/>
  <c r="K573" i="11" s="1"/>
  <c r="AL551" i="1"/>
  <c r="AO551" i="1"/>
  <c r="BE551" i="1" s="1"/>
  <c r="AP551" i="1"/>
  <c r="M573" i="11" s="1"/>
  <c r="AQ551" i="1"/>
  <c r="BC551" i="1" a="1"/>
  <c r="BC551" i="1" s="1"/>
  <c r="BF551" i="1"/>
  <c r="BR551" i="1"/>
  <c r="BS551" i="1"/>
  <c r="BT551" i="1"/>
  <c r="A552" i="1"/>
  <c r="C552" i="1"/>
  <c r="G552" i="1"/>
  <c r="M552" i="1" a="1"/>
  <c r="M552" i="1" s="1"/>
  <c r="K549" i="16" s="1"/>
  <c r="N552" i="1" a="1"/>
  <c r="N552" i="1" s="1"/>
  <c r="L549" i="16" s="1"/>
  <c r="R552" i="1"/>
  <c r="S552" i="1" a="1"/>
  <c r="S552" i="1" s="1"/>
  <c r="D549" i="16" s="1"/>
  <c r="T552" i="1" a="1"/>
  <c r="T552" i="1" s="1"/>
  <c r="E549" i="16" s="1"/>
  <c r="AI552" i="1"/>
  <c r="BB552" i="1" s="1"/>
  <c r="AJ552" i="1"/>
  <c r="AK552" i="1"/>
  <c r="K574" i="11" s="1"/>
  <c r="AL552" i="1"/>
  <c r="AO552" i="1"/>
  <c r="BE552" i="1" s="1"/>
  <c r="AP552" i="1"/>
  <c r="M574" i="11" s="1"/>
  <c r="AQ552" i="1"/>
  <c r="BC552" i="1" a="1"/>
  <c r="BC552" i="1" s="1"/>
  <c r="BF552" i="1"/>
  <c r="BR552" i="1"/>
  <c r="BS552" i="1"/>
  <c r="BT552" i="1"/>
  <c r="A553" i="1"/>
  <c r="C553" i="1"/>
  <c r="G553" i="1"/>
  <c r="M553" i="1" a="1"/>
  <c r="M553" i="1" s="1"/>
  <c r="K550" i="16" s="1"/>
  <c r="N553" i="1" a="1"/>
  <c r="N553" i="1" s="1"/>
  <c r="L550" i="16" s="1"/>
  <c r="R553" i="1"/>
  <c r="S553" i="1" a="1"/>
  <c r="S553" i="1" s="1"/>
  <c r="D550" i="16" s="1"/>
  <c r="T553" i="1" a="1"/>
  <c r="T553" i="1" s="1"/>
  <c r="E550" i="16" s="1"/>
  <c r="AI553" i="1"/>
  <c r="BB553" i="1" s="1"/>
  <c r="AJ553" i="1"/>
  <c r="AK553" i="1"/>
  <c r="K575" i="11" s="1"/>
  <c r="AL553" i="1"/>
  <c r="AO553" i="1"/>
  <c r="BE553" i="1" s="1"/>
  <c r="AP553" i="1"/>
  <c r="M575" i="11" s="1"/>
  <c r="AQ553" i="1"/>
  <c r="BC553" i="1" a="1"/>
  <c r="BC553" i="1" s="1"/>
  <c r="BF553" i="1"/>
  <c r="BR553" i="1"/>
  <c r="BS553" i="1"/>
  <c r="BT553" i="1"/>
  <c r="A554" i="1"/>
  <c r="C554" i="1"/>
  <c r="G554" i="1"/>
  <c r="M554" i="1" a="1"/>
  <c r="M554" i="1" s="1"/>
  <c r="K551" i="16" s="1"/>
  <c r="N554" i="1" a="1"/>
  <c r="N554" i="1" s="1"/>
  <c r="L551" i="16" s="1"/>
  <c r="R554" i="1"/>
  <c r="S554" i="1" a="1"/>
  <c r="S554" i="1" s="1"/>
  <c r="D551" i="16" s="1"/>
  <c r="T554" i="1" a="1"/>
  <c r="T554" i="1" s="1"/>
  <c r="E551" i="16" s="1"/>
  <c r="AI554" i="1"/>
  <c r="BB554" i="1" s="1"/>
  <c r="AJ554" i="1"/>
  <c r="AK554" i="1"/>
  <c r="K576" i="11" s="1"/>
  <c r="AL554" i="1"/>
  <c r="AO554" i="1"/>
  <c r="BE554" i="1" s="1"/>
  <c r="AP554" i="1"/>
  <c r="M576" i="11" s="1"/>
  <c r="AQ554" i="1"/>
  <c r="BC554" i="1" a="1"/>
  <c r="BC554" i="1" s="1"/>
  <c r="BF554" i="1"/>
  <c r="BR554" i="1"/>
  <c r="BS554" i="1"/>
  <c r="BT554" i="1"/>
  <c r="A555" i="1"/>
  <c r="C555" i="1"/>
  <c r="G555" i="1"/>
  <c r="M555" i="1" a="1"/>
  <c r="M555" i="1" s="1"/>
  <c r="K552" i="16" s="1"/>
  <c r="N555" i="1" a="1"/>
  <c r="N555" i="1" s="1"/>
  <c r="L552" i="16" s="1"/>
  <c r="R555" i="1"/>
  <c r="S555" i="1" a="1"/>
  <c r="S555" i="1" s="1"/>
  <c r="D552" i="16" s="1"/>
  <c r="T555" i="1" a="1"/>
  <c r="T555" i="1" s="1"/>
  <c r="E552" i="16" s="1"/>
  <c r="AI555" i="1"/>
  <c r="BB555" i="1" s="1"/>
  <c r="AJ555" i="1"/>
  <c r="AK555" i="1"/>
  <c r="K577" i="11" s="1"/>
  <c r="AL555" i="1"/>
  <c r="AO555" i="1"/>
  <c r="BE555" i="1" s="1"/>
  <c r="AP555" i="1"/>
  <c r="M577" i="11" s="1"/>
  <c r="AQ555" i="1"/>
  <c r="BC555" i="1" a="1"/>
  <c r="BC555" i="1" s="1"/>
  <c r="BF555" i="1"/>
  <c r="BR555" i="1"/>
  <c r="BS555" i="1"/>
  <c r="BT555" i="1"/>
  <c r="A556" i="1"/>
  <c r="C556" i="1"/>
  <c r="G556" i="1"/>
  <c r="M556" i="1" a="1"/>
  <c r="M556" i="1" s="1"/>
  <c r="K553" i="16" s="1"/>
  <c r="N556" i="1" a="1"/>
  <c r="N556" i="1" s="1"/>
  <c r="L553" i="16" s="1"/>
  <c r="R556" i="1"/>
  <c r="S556" i="1" a="1"/>
  <c r="S556" i="1" s="1"/>
  <c r="D553" i="16" s="1"/>
  <c r="T556" i="1" a="1"/>
  <c r="T556" i="1" s="1"/>
  <c r="E553" i="16" s="1"/>
  <c r="AI556" i="1"/>
  <c r="BB556" i="1" s="1"/>
  <c r="AJ556" i="1"/>
  <c r="AK556" i="1"/>
  <c r="K578" i="11" s="1"/>
  <c r="AL556" i="1"/>
  <c r="AO556" i="1"/>
  <c r="BE556" i="1" s="1"/>
  <c r="AP556" i="1"/>
  <c r="M578" i="11" s="1"/>
  <c r="AQ556" i="1"/>
  <c r="BC556" i="1" a="1"/>
  <c r="BC556" i="1" s="1"/>
  <c r="BF556" i="1"/>
  <c r="BR556" i="1"/>
  <c r="BS556" i="1"/>
  <c r="BT556" i="1"/>
  <c r="A557" i="1"/>
  <c r="C557" i="1"/>
  <c r="G557" i="1"/>
  <c r="M557" i="1" a="1"/>
  <c r="M557" i="1" s="1"/>
  <c r="K554" i="16" s="1"/>
  <c r="N557" i="1" a="1"/>
  <c r="N557" i="1" s="1"/>
  <c r="L554" i="16" s="1"/>
  <c r="R557" i="1"/>
  <c r="S557" i="1" a="1"/>
  <c r="S557" i="1" s="1"/>
  <c r="D554" i="16" s="1"/>
  <c r="T557" i="1" a="1"/>
  <c r="T557" i="1" s="1"/>
  <c r="E554" i="16" s="1"/>
  <c r="AI557" i="1"/>
  <c r="BB557" i="1" s="1"/>
  <c r="AJ557" i="1"/>
  <c r="AK557" i="1"/>
  <c r="K579" i="11" s="1"/>
  <c r="AL557" i="1"/>
  <c r="AO557" i="1"/>
  <c r="BE557" i="1" s="1"/>
  <c r="AP557" i="1"/>
  <c r="M579" i="11" s="1"/>
  <c r="AQ557" i="1"/>
  <c r="BC557" i="1" a="1"/>
  <c r="BC557" i="1" s="1"/>
  <c r="BF557" i="1"/>
  <c r="BR557" i="1"/>
  <c r="BS557" i="1"/>
  <c r="BT557" i="1"/>
  <c r="A558" i="1"/>
  <c r="C558" i="1"/>
  <c r="G558" i="1"/>
  <c r="M558" i="1" a="1"/>
  <c r="M558" i="1" s="1"/>
  <c r="K555" i="16" s="1"/>
  <c r="N558" i="1" a="1"/>
  <c r="N558" i="1" s="1"/>
  <c r="L555" i="16" s="1"/>
  <c r="R558" i="1"/>
  <c r="S558" i="1" a="1"/>
  <c r="S558" i="1" s="1"/>
  <c r="D555" i="16" s="1"/>
  <c r="T558" i="1" a="1"/>
  <c r="T558" i="1" s="1"/>
  <c r="E555" i="16" s="1"/>
  <c r="AI558" i="1"/>
  <c r="BB558" i="1" s="1"/>
  <c r="AJ558" i="1"/>
  <c r="AK558" i="1"/>
  <c r="K580" i="11" s="1"/>
  <c r="AL558" i="1"/>
  <c r="AO558" i="1"/>
  <c r="BE558" i="1" s="1"/>
  <c r="AP558" i="1"/>
  <c r="M580" i="11" s="1"/>
  <c r="AQ558" i="1"/>
  <c r="BC558" i="1" a="1"/>
  <c r="BC558" i="1" s="1"/>
  <c r="BF558" i="1"/>
  <c r="BR558" i="1"/>
  <c r="BS558" i="1"/>
  <c r="BT558" i="1"/>
  <c r="A559" i="1"/>
  <c r="C559" i="1"/>
  <c r="G559" i="1"/>
  <c r="M559" i="1" a="1"/>
  <c r="M559" i="1" s="1"/>
  <c r="K556" i="16" s="1"/>
  <c r="N559" i="1" a="1"/>
  <c r="N559" i="1" s="1"/>
  <c r="L556" i="16" s="1"/>
  <c r="R559" i="1"/>
  <c r="S559" i="1" a="1"/>
  <c r="S559" i="1" s="1"/>
  <c r="D556" i="16" s="1"/>
  <c r="T559" i="1" a="1"/>
  <c r="T559" i="1" s="1"/>
  <c r="E556" i="16" s="1"/>
  <c r="AI559" i="1"/>
  <c r="BB559" i="1" s="1"/>
  <c r="AJ559" i="1"/>
  <c r="AK559" i="1"/>
  <c r="K581" i="11" s="1"/>
  <c r="AL559" i="1"/>
  <c r="AO559" i="1"/>
  <c r="BE559" i="1" s="1"/>
  <c r="AP559" i="1"/>
  <c r="M581" i="11" s="1"/>
  <c r="AQ559" i="1"/>
  <c r="BC559" i="1" a="1"/>
  <c r="BC559" i="1" s="1"/>
  <c r="BF559" i="1"/>
  <c r="BR559" i="1"/>
  <c r="BS559" i="1"/>
  <c r="BT559" i="1"/>
  <c r="A560" i="1"/>
  <c r="C560" i="1"/>
  <c r="G560" i="1"/>
  <c r="M560" i="1" a="1"/>
  <c r="M560" i="1" s="1"/>
  <c r="K557" i="16" s="1"/>
  <c r="N560" i="1" a="1"/>
  <c r="N560" i="1" s="1"/>
  <c r="L557" i="16" s="1"/>
  <c r="R560" i="1"/>
  <c r="S560" i="1" a="1"/>
  <c r="S560" i="1" s="1"/>
  <c r="D557" i="16" s="1"/>
  <c r="T560" i="1" a="1"/>
  <c r="T560" i="1" s="1"/>
  <c r="E557" i="16" s="1"/>
  <c r="AI560" i="1"/>
  <c r="BB560" i="1" s="1"/>
  <c r="AJ560" i="1"/>
  <c r="AK560" i="1"/>
  <c r="K582" i="11" s="1"/>
  <c r="AL560" i="1"/>
  <c r="AO560" i="1"/>
  <c r="BE560" i="1" s="1"/>
  <c r="AP560" i="1"/>
  <c r="M582" i="11" s="1"/>
  <c r="AQ560" i="1"/>
  <c r="BC560" i="1" a="1"/>
  <c r="BC560" i="1" s="1"/>
  <c r="BF560" i="1"/>
  <c r="BR560" i="1"/>
  <c r="BS560" i="1"/>
  <c r="BT560" i="1"/>
  <c r="A561" i="1"/>
  <c r="C561" i="1"/>
  <c r="G561" i="1"/>
  <c r="M561" i="1" a="1"/>
  <c r="M561" i="1" s="1"/>
  <c r="K558" i="16" s="1"/>
  <c r="N561" i="1" a="1"/>
  <c r="N561" i="1" s="1"/>
  <c r="L558" i="16" s="1"/>
  <c r="R561" i="1"/>
  <c r="S561" i="1" a="1"/>
  <c r="S561" i="1" s="1"/>
  <c r="D558" i="16" s="1"/>
  <c r="T561" i="1" a="1"/>
  <c r="T561" i="1" s="1"/>
  <c r="E558" i="16" s="1"/>
  <c r="AI561" i="1"/>
  <c r="BB561" i="1" s="1"/>
  <c r="AJ561" i="1"/>
  <c r="AK561" i="1"/>
  <c r="K583" i="11" s="1"/>
  <c r="AL561" i="1"/>
  <c r="AO561" i="1"/>
  <c r="BE561" i="1" s="1"/>
  <c r="AP561" i="1"/>
  <c r="M583" i="11" s="1"/>
  <c r="AQ561" i="1"/>
  <c r="BC561" i="1" a="1"/>
  <c r="BC561" i="1" s="1"/>
  <c r="BF561" i="1"/>
  <c r="BR561" i="1"/>
  <c r="BS561" i="1"/>
  <c r="BT561" i="1"/>
  <c r="A562" i="1"/>
  <c r="C562" i="1"/>
  <c r="G562" i="1"/>
  <c r="M562" i="1" a="1"/>
  <c r="M562" i="1" s="1"/>
  <c r="K559" i="16" s="1"/>
  <c r="N562" i="1" a="1"/>
  <c r="N562" i="1" s="1"/>
  <c r="L559" i="16" s="1"/>
  <c r="R562" i="1"/>
  <c r="S562" i="1" a="1"/>
  <c r="S562" i="1" s="1"/>
  <c r="D559" i="16" s="1"/>
  <c r="T562" i="1" a="1"/>
  <c r="T562" i="1" s="1"/>
  <c r="E559" i="16" s="1"/>
  <c r="AI562" i="1"/>
  <c r="BB562" i="1" s="1"/>
  <c r="AJ562" i="1"/>
  <c r="AK562" i="1"/>
  <c r="K584" i="11" s="1"/>
  <c r="AL562" i="1"/>
  <c r="AO562" i="1"/>
  <c r="BE562" i="1" s="1"/>
  <c r="AP562" i="1"/>
  <c r="M584" i="11" s="1"/>
  <c r="AQ562" i="1"/>
  <c r="BC562" i="1" a="1"/>
  <c r="BC562" i="1" s="1"/>
  <c r="BF562" i="1"/>
  <c r="BR562" i="1"/>
  <c r="BS562" i="1"/>
  <c r="BT562" i="1"/>
  <c r="A563" i="1"/>
  <c r="C563" i="1"/>
  <c r="G563" i="1"/>
  <c r="M563" i="1" a="1"/>
  <c r="M563" i="1" s="1"/>
  <c r="K560" i="16" s="1"/>
  <c r="N563" i="1" a="1"/>
  <c r="N563" i="1" s="1"/>
  <c r="L560" i="16" s="1"/>
  <c r="R563" i="1"/>
  <c r="S563" i="1" a="1"/>
  <c r="S563" i="1" s="1"/>
  <c r="D560" i="16" s="1"/>
  <c r="T563" i="1" a="1"/>
  <c r="T563" i="1" s="1"/>
  <c r="E560" i="16" s="1"/>
  <c r="AI563" i="1"/>
  <c r="BB563" i="1" s="1"/>
  <c r="AJ563" i="1"/>
  <c r="AK563" i="1"/>
  <c r="K585" i="11" s="1"/>
  <c r="AL563" i="1"/>
  <c r="AO563" i="1"/>
  <c r="BE563" i="1" s="1"/>
  <c r="AP563" i="1"/>
  <c r="M585" i="11" s="1"/>
  <c r="AQ563" i="1"/>
  <c r="BC563" i="1" a="1"/>
  <c r="BC563" i="1" s="1"/>
  <c r="BF563" i="1"/>
  <c r="BR563" i="1"/>
  <c r="BS563" i="1"/>
  <c r="BT563" i="1"/>
  <c r="A564" i="1"/>
  <c r="C564" i="1"/>
  <c r="G564" i="1"/>
  <c r="M564" i="1" a="1"/>
  <c r="M564" i="1" s="1"/>
  <c r="K561" i="16" s="1"/>
  <c r="N564" i="1" a="1"/>
  <c r="N564" i="1" s="1"/>
  <c r="L561" i="16" s="1"/>
  <c r="R564" i="1"/>
  <c r="S564" i="1" a="1"/>
  <c r="S564" i="1" s="1"/>
  <c r="D561" i="16" s="1"/>
  <c r="T564" i="1" a="1"/>
  <c r="T564" i="1" s="1"/>
  <c r="E561" i="16" s="1"/>
  <c r="AI564" i="1"/>
  <c r="BB564" i="1" s="1"/>
  <c r="AJ564" i="1"/>
  <c r="AK564" i="1"/>
  <c r="K586" i="11" s="1"/>
  <c r="AL564" i="1"/>
  <c r="AO564" i="1"/>
  <c r="BE564" i="1" s="1"/>
  <c r="AP564" i="1"/>
  <c r="M586" i="11" s="1"/>
  <c r="AQ564" i="1"/>
  <c r="BC564" i="1" a="1"/>
  <c r="BC564" i="1" s="1"/>
  <c r="BF564" i="1"/>
  <c r="BR564" i="1"/>
  <c r="BS564" i="1"/>
  <c r="BT564" i="1"/>
  <c r="A565" i="1"/>
  <c r="C565" i="1"/>
  <c r="G565" i="1"/>
  <c r="M565" i="1" a="1"/>
  <c r="M565" i="1" s="1"/>
  <c r="K562" i="16" s="1"/>
  <c r="N565" i="1" a="1"/>
  <c r="N565" i="1" s="1"/>
  <c r="L562" i="16" s="1"/>
  <c r="R565" i="1"/>
  <c r="S565" i="1" a="1"/>
  <c r="S565" i="1" s="1"/>
  <c r="D562" i="16" s="1"/>
  <c r="T565" i="1" a="1"/>
  <c r="T565" i="1" s="1"/>
  <c r="E562" i="16" s="1"/>
  <c r="AI565" i="1"/>
  <c r="BB565" i="1" s="1"/>
  <c r="AJ565" i="1"/>
  <c r="AK565" i="1"/>
  <c r="K587" i="11" s="1"/>
  <c r="AL565" i="1"/>
  <c r="AO565" i="1"/>
  <c r="BE565" i="1" s="1"/>
  <c r="AP565" i="1"/>
  <c r="M587" i="11" s="1"/>
  <c r="AQ565" i="1"/>
  <c r="BC565" i="1" a="1"/>
  <c r="BC565" i="1" s="1"/>
  <c r="BF565" i="1"/>
  <c r="BR565" i="1"/>
  <c r="BS565" i="1"/>
  <c r="BT565" i="1"/>
  <c r="A566" i="1"/>
  <c r="C566" i="1"/>
  <c r="G566" i="1"/>
  <c r="M566" i="1" a="1"/>
  <c r="M566" i="1" s="1"/>
  <c r="K563" i="16" s="1"/>
  <c r="N566" i="1" a="1"/>
  <c r="N566" i="1" s="1"/>
  <c r="L563" i="16" s="1"/>
  <c r="R566" i="1"/>
  <c r="S566" i="1" a="1"/>
  <c r="S566" i="1" s="1"/>
  <c r="D563" i="16" s="1"/>
  <c r="T566" i="1" a="1"/>
  <c r="T566" i="1" s="1"/>
  <c r="E563" i="16" s="1"/>
  <c r="AI566" i="1"/>
  <c r="BB566" i="1" s="1"/>
  <c r="AJ566" i="1"/>
  <c r="AK566" i="1"/>
  <c r="K588" i="11" s="1"/>
  <c r="AL566" i="1"/>
  <c r="AO566" i="1"/>
  <c r="BE566" i="1" s="1"/>
  <c r="AP566" i="1"/>
  <c r="M588" i="11" s="1"/>
  <c r="AQ566" i="1"/>
  <c r="BC566" i="1" a="1"/>
  <c r="BC566" i="1" s="1"/>
  <c r="BF566" i="1"/>
  <c r="BR566" i="1"/>
  <c r="BS566" i="1"/>
  <c r="BT566" i="1"/>
  <c r="A567" i="1"/>
  <c r="C567" i="1"/>
  <c r="G567" i="1"/>
  <c r="M567" i="1" a="1"/>
  <c r="M567" i="1" s="1"/>
  <c r="K564" i="16" s="1"/>
  <c r="N567" i="1" a="1"/>
  <c r="N567" i="1" s="1"/>
  <c r="L564" i="16" s="1"/>
  <c r="R567" i="1"/>
  <c r="S567" i="1" a="1"/>
  <c r="S567" i="1" s="1"/>
  <c r="D564" i="16" s="1"/>
  <c r="T567" i="1" a="1"/>
  <c r="T567" i="1" s="1"/>
  <c r="E564" i="16" s="1"/>
  <c r="AI567" i="1"/>
  <c r="BB567" i="1" s="1"/>
  <c r="AJ567" i="1"/>
  <c r="AK567" i="1"/>
  <c r="K589" i="11" s="1"/>
  <c r="AL567" i="1"/>
  <c r="AO567" i="1"/>
  <c r="BE567" i="1" s="1"/>
  <c r="AP567" i="1"/>
  <c r="M589" i="11" s="1"/>
  <c r="AQ567" i="1"/>
  <c r="BC567" i="1" a="1"/>
  <c r="BC567" i="1" s="1"/>
  <c r="BF567" i="1"/>
  <c r="BR567" i="1"/>
  <c r="BS567" i="1"/>
  <c r="BT567" i="1"/>
  <c r="A568" i="1"/>
  <c r="C568" i="1"/>
  <c r="G568" i="1"/>
  <c r="M568" i="1" a="1"/>
  <c r="M568" i="1" s="1"/>
  <c r="K565" i="16" s="1"/>
  <c r="N568" i="1" a="1"/>
  <c r="N568" i="1" s="1"/>
  <c r="L565" i="16" s="1"/>
  <c r="R568" i="1"/>
  <c r="S568" i="1" a="1"/>
  <c r="S568" i="1" s="1"/>
  <c r="D565" i="16" s="1"/>
  <c r="T568" i="1" a="1"/>
  <c r="T568" i="1" s="1"/>
  <c r="E565" i="16" s="1"/>
  <c r="AI568" i="1"/>
  <c r="BB568" i="1" s="1"/>
  <c r="AJ568" i="1"/>
  <c r="AK568" i="1"/>
  <c r="K590" i="11" s="1"/>
  <c r="AL568" i="1"/>
  <c r="AO568" i="1"/>
  <c r="BE568" i="1" s="1"/>
  <c r="AP568" i="1"/>
  <c r="M590" i="11" s="1"/>
  <c r="AQ568" i="1"/>
  <c r="BC568" i="1" a="1"/>
  <c r="BC568" i="1" s="1"/>
  <c r="BF568" i="1"/>
  <c r="BR568" i="1"/>
  <c r="BS568" i="1"/>
  <c r="BT568" i="1"/>
  <c r="A569" i="1"/>
  <c r="C569" i="1"/>
  <c r="G569" i="1"/>
  <c r="M569" i="1" a="1"/>
  <c r="M569" i="1" s="1"/>
  <c r="K566" i="16" s="1"/>
  <c r="N569" i="1" a="1"/>
  <c r="N569" i="1" s="1"/>
  <c r="L566" i="16" s="1"/>
  <c r="R569" i="1"/>
  <c r="S569" i="1" a="1"/>
  <c r="S569" i="1" s="1"/>
  <c r="D566" i="16" s="1"/>
  <c r="T569" i="1" a="1"/>
  <c r="T569" i="1" s="1"/>
  <c r="E566" i="16" s="1"/>
  <c r="AI569" i="1"/>
  <c r="BB569" i="1" s="1"/>
  <c r="AJ569" i="1"/>
  <c r="AK569" i="1"/>
  <c r="K591" i="11" s="1"/>
  <c r="AL569" i="1"/>
  <c r="AO569" i="1"/>
  <c r="BE569" i="1" s="1"/>
  <c r="AP569" i="1"/>
  <c r="M591" i="11" s="1"/>
  <c r="AQ569" i="1"/>
  <c r="BC569" i="1" a="1"/>
  <c r="BC569" i="1" s="1"/>
  <c r="BF569" i="1"/>
  <c r="BR569" i="1"/>
  <c r="BS569" i="1"/>
  <c r="BT569" i="1"/>
  <c r="A570" i="1"/>
  <c r="C570" i="1"/>
  <c r="G570" i="1"/>
  <c r="M570" i="1" a="1"/>
  <c r="M570" i="1" s="1"/>
  <c r="K567" i="16" s="1"/>
  <c r="N570" i="1" a="1"/>
  <c r="N570" i="1" s="1"/>
  <c r="L567" i="16" s="1"/>
  <c r="R570" i="1"/>
  <c r="S570" i="1" a="1"/>
  <c r="S570" i="1" s="1"/>
  <c r="D567" i="16" s="1"/>
  <c r="T570" i="1" a="1"/>
  <c r="T570" i="1" s="1"/>
  <c r="E567" i="16" s="1"/>
  <c r="AI570" i="1"/>
  <c r="BB570" i="1" s="1"/>
  <c r="AJ570" i="1"/>
  <c r="AK570" i="1"/>
  <c r="K592" i="11" s="1"/>
  <c r="AL570" i="1"/>
  <c r="AO570" i="1"/>
  <c r="BE570" i="1" s="1"/>
  <c r="AP570" i="1"/>
  <c r="M592" i="11" s="1"/>
  <c r="AQ570" i="1"/>
  <c r="BC570" i="1" a="1"/>
  <c r="BC570" i="1" s="1"/>
  <c r="BF570" i="1"/>
  <c r="BR570" i="1"/>
  <c r="BS570" i="1"/>
  <c r="BT570" i="1"/>
  <c r="A571" i="1"/>
  <c r="C571" i="1"/>
  <c r="G571" i="1"/>
  <c r="M571" i="1" a="1"/>
  <c r="M571" i="1" s="1"/>
  <c r="K568" i="16" s="1"/>
  <c r="N571" i="1" a="1"/>
  <c r="N571" i="1" s="1"/>
  <c r="L568" i="16" s="1"/>
  <c r="R571" i="1"/>
  <c r="S571" i="1" a="1"/>
  <c r="S571" i="1" s="1"/>
  <c r="D568" i="16" s="1"/>
  <c r="T571" i="1" a="1"/>
  <c r="T571" i="1" s="1"/>
  <c r="E568" i="16" s="1"/>
  <c r="AI571" i="1"/>
  <c r="BB571" i="1" s="1"/>
  <c r="AJ571" i="1"/>
  <c r="AK571" i="1"/>
  <c r="K593" i="11" s="1"/>
  <c r="AL571" i="1"/>
  <c r="AO571" i="1"/>
  <c r="BE571" i="1" s="1"/>
  <c r="AP571" i="1"/>
  <c r="M593" i="11" s="1"/>
  <c r="AQ571" i="1"/>
  <c r="BC571" i="1" a="1"/>
  <c r="BC571" i="1" s="1"/>
  <c r="BF571" i="1"/>
  <c r="BR571" i="1"/>
  <c r="BS571" i="1"/>
  <c r="BT571" i="1"/>
  <c r="A572" i="1"/>
  <c r="C572" i="1"/>
  <c r="G572" i="1"/>
  <c r="M572" i="1" a="1"/>
  <c r="M572" i="1" s="1"/>
  <c r="K569" i="16" s="1"/>
  <c r="N572" i="1" a="1"/>
  <c r="N572" i="1" s="1"/>
  <c r="L569" i="16" s="1"/>
  <c r="R572" i="1"/>
  <c r="S572" i="1" a="1"/>
  <c r="S572" i="1" s="1"/>
  <c r="D569" i="16" s="1"/>
  <c r="T572" i="1" a="1"/>
  <c r="T572" i="1" s="1"/>
  <c r="E569" i="16" s="1"/>
  <c r="AI572" i="1"/>
  <c r="BB572" i="1" s="1"/>
  <c r="AJ572" i="1"/>
  <c r="AK572" i="1"/>
  <c r="K594" i="11" s="1"/>
  <c r="AL572" i="1"/>
  <c r="AO572" i="1"/>
  <c r="BE572" i="1" s="1"/>
  <c r="AP572" i="1"/>
  <c r="M594" i="11" s="1"/>
  <c r="AQ572" i="1"/>
  <c r="BC572" i="1" a="1"/>
  <c r="BC572" i="1" s="1"/>
  <c r="BF572" i="1"/>
  <c r="BR572" i="1"/>
  <c r="BS572" i="1"/>
  <c r="BT572" i="1"/>
  <c r="A573" i="1"/>
  <c r="C573" i="1"/>
  <c r="G573" i="1"/>
  <c r="M573" i="1" a="1"/>
  <c r="M573" i="1" s="1"/>
  <c r="K570" i="16" s="1"/>
  <c r="N573" i="1" a="1"/>
  <c r="N573" i="1" s="1"/>
  <c r="L570" i="16" s="1"/>
  <c r="R573" i="1"/>
  <c r="S573" i="1" a="1"/>
  <c r="S573" i="1" s="1"/>
  <c r="D570" i="16" s="1"/>
  <c r="T573" i="1" a="1"/>
  <c r="T573" i="1" s="1"/>
  <c r="E570" i="16" s="1"/>
  <c r="AI573" i="1"/>
  <c r="BB573" i="1" s="1"/>
  <c r="AJ573" i="1"/>
  <c r="AK573" i="1"/>
  <c r="K595" i="11" s="1"/>
  <c r="AL573" i="1"/>
  <c r="AO573" i="1"/>
  <c r="BE573" i="1" s="1"/>
  <c r="AP573" i="1"/>
  <c r="M595" i="11" s="1"/>
  <c r="AQ573" i="1"/>
  <c r="BC573" i="1" a="1"/>
  <c r="BC573" i="1" s="1"/>
  <c r="BF573" i="1"/>
  <c r="BR573" i="1"/>
  <c r="BS573" i="1"/>
  <c r="BT573" i="1"/>
  <c r="A574" i="1"/>
  <c r="C574" i="1"/>
  <c r="G574" i="1"/>
  <c r="M574" i="1" a="1"/>
  <c r="M574" i="1" s="1"/>
  <c r="K571" i="16" s="1"/>
  <c r="N574" i="1" a="1"/>
  <c r="N574" i="1" s="1"/>
  <c r="L571" i="16" s="1"/>
  <c r="R574" i="1"/>
  <c r="S574" i="1" a="1"/>
  <c r="S574" i="1" s="1"/>
  <c r="D571" i="16" s="1"/>
  <c r="T574" i="1" a="1"/>
  <c r="T574" i="1" s="1"/>
  <c r="E571" i="16" s="1"/>
  <c r="AI574" i="1"/>
  <c r="BB574" i="1" s="1"/>
  <c r="AJ574" i="1"/>
  <c r="AK574" i="1"/>
  <c r="K596" i="11" s="1"/>
  <c r="AL574" i="1"/>
  <c r="AO574" i="1"/>
  <c r="BE574" i="1" s="1"/>
  <c r="AP574" i="1"/>
  <c r="M596" i="11" s="1"/>
  <c r="AQ574" i="1"/>
  <c r="BC574" i="1" a="1"/>
  <c r="BC574" i="1" s="1"/>
  <c r="BF574" i="1"/>
  <c r="BR574" i="1"/>
  <c r="BS574" i="1"/>
  <c r="BT574" i="1"/>
  <c r="A575" i="1"/>
  <c r="C575" i="1"/>
  <c r="G575" i="1"/>
  <c r="M575" i="1" a="1"/>
  <c r="M575" i="1" s="1"/>
  <c r="K572" i="16" s="1"/>
  <c r="N575" i="1" a="1"/>
  <c r="N575" i="1" s="1"/>
  <c r="L572" i="16" s="1"/>
  <c r="R575" i="1"/>
  <c r="S575" i="1" a="1"/>
  <c r="S575" i="1" s="1"/>
  <c r="D572" i="16" s="1"/>
  <c r="T575" i="1" a="1"/>
  <c r="T575" i="1" s="1"/>
  <c r="E572" i="16" s="1"/>
  <c r="AI575" i="1"/>
  <c r="BB575" i="1" s="1"/>
  <c r="AJ575" i="1"/>
  <c r="AK575" i="1"/>
  <c r="K597" i="11" s="1"/>
  <c r="AL575" i="1"/>
  <c r="AO575" i="1"/>
  <c r="BE575" i="1" s="1"/>
  <c r="AP575" i="1"/>
  <c r="M597" i="11" s="1"/>
  <c r="AQ575" i="1"/>
  <c r="BC575" i="1" a="1"/>
  <c r="BC575" i="1" s="1"/>
  <c r="BF575" i="1"/>
  <c r="BR575" i="1"/>
  <c r="BS575" i="1"/>
  <c r="BT575" i="1"/>
  <c r="A576" i="1"/>
  <c r="C576" i="1"/>
  <c r="G576" i="1"/>
  <c r="M576" i="1" a="1"/>
  <c r="M576" i="1" s="1"/>
  <c r="K573" i="16" s="1"/>
  <c r="N576" i="1" a="1"/>
  <c r="N576" i="1" s="1"/>
  <c r="L573" i="16" s="1"/>
  <c r="R576" i="1"/>
  <c r="S576" i="1" a="1"/>
  <c r="S576" i="1" s="1"/>
  <c r="D573" i="16" s="1"/>
  <c r="T576" i="1" a="1"/>
  <c r="T576" i="1" s="1"/>
  <c r="E573" i="16" s="1"/>
  <c r="AI576" i="1"/>
  <c r="BB576" i="1" s="1"/>
  <c r="AJ576" i="1"/>
  <c r="AK576" i="1"/>
  <c r="K598" i="11" s="1"/>
  <c r="AL576" i="1"/>
  <c r="AO576" i="1"/>
  <c r="BE576" i="1" s="1"/>
  <c r="AP576" i="1"/>
  <c r="M598" i="11" s="1"/>
  <c r="AQ576" i="1"/>
  <c r="BC576" i="1" a="1"/>
  <c r="BC576" i="1" s="1"/>
  <c r="BF576" i="1"/>
  <c r="BR576" i="1"/>
  <c r="BS576" i="1"/>
  <c r="BT576" i="1"/>
  <c r="A577" i="1"/>
  <c r="C577" i="1"/>
  <c r="G577" i="1"/>
  <c r="M577" i="1" a="1"/>
  <c r="M577" i="1" s="1"/>
  <c r="K574" i="16" s="1"/>
  <c r="N577" i="1" a="1"/>
  <c r="N577" i="1" s="1"/>
  <c r="L574" i="16" s="1"/>
  <c r="R577" i="1"/>
  <c r="S577" i="1" a="1"/>
  <c r="S577" i="1" s="1"/>
  <c r="D574" i="16" s="1"/>
  <c r="T577" i="1" a="1"/>
  <c r="T577" i="1" s="1"/>
  <c r="E574" i="16" s="1"/>
  <c r="AI577" i="1"/>
  <c r="BB577" i="1" s="1"/>
  <c r="AJ577" i="1"/>
  <c r="AK577" i="1"/>
  <c r="K599" i="11" s="1"/>
  <c r="AL577" i="1"/>
  <c r="AO577" i="1"/>
  <c r="BE577" i="1" s="1"/>
  <c r="AP577" i="1"/>
  <c r="M599" i="11" s="1"/>
  <c r="AQ577" i="1"/>
  <c r="BC577" i="1" a="1"/>
  <c r="BC577" i="1" s="1"/>
  <c r="BF577" i="1"/>
  <c r="BR577" i="1"/>
  <c r="BS577" i="1"/>
  <c r="BT577" i="1"/>
  <c r="A578" i="1"/>
  <c r="C578" i="1"/>
  <c r="G578" i="1"/>
  <c r="M578" i="1" a="1"/>
  <c r="M578" i="1" s="1"/>
  <c r="K575" i="16" s="1"/>
  <c r="N578" i="1" a="1"/>
  <c r="N578" i="1" s="1"/>
  <c r="L575" i="16" s="1"/>
  <c r="R578" i="1"/>
  <c r="S578" i="1" a="1"/>
  <c r="S578" i="1" s="1"/>
  <c r="D575" i="16" s="1"/>
  <c r="T578" i="1" a="1"/>
  <c r="T578" i="1" s="1"/>
  <c r="E575" i="16" s="1"/>
  <c r="AI578" i="1"/>
  <c r="BB578" i="1" s="1"/>
  <c r="AJ578" i="1"/>
  <c r="AK578" i="1"/>
  <c r="K600" i="11" s="1"/>
  <c r="AL578" i="1"/>
  <c r="AO578" i="1"/>
  <c r="BE578" i="1" s="1"/>
  <c r="AP578" i="1"/>
  <c r="M600" i="11" s="1"/>
  <c r="AQ578" i="1"/>
  <c r="BC578" i="1" a="1"/>
  <c r="BC578" i="1" s="1"/>
  <c r="BF578" i="1"/>
  <c r="BR578" i="1"/>
  <c r="BS578" i="1"/>
  <c r="BT578" i="1"/>
  <c r="A579" i="1"/>
  <c r="C579" i="1"/>
  <c r="G579" i="1"/>
  <c r="M579" i="1" a="1"/>
  <c r="M579" i="1" s="1"/>
  <c r="K576" i="16" s="1"/>
  <c r="N579" i="1" a="1"/>
  <c r="N579" i="1" s="1"/>
  <c r="L576" i="16" s="1"/>
  <c r="R579" i="1"/>
  <c r="S579" i="1" a="1"/>
  <c r="S579" i="1" s="1"/>
  <c r="D576" i="16" s="1"/>
  <c r="T579" i="1" a="1"/>
  <c r="T579" i="1" s="1"/>
  <c r="E576" i="16" s="1"/>
  <c r="AI579" i="1"/>
  <c r="BB579" i="1" s="1"/>
  <c r="AJ579" i="1"/>
  <c r="AK579" i="1"/>
  <c r="K601" i="11" s="1"/>
  <c r="AL579" i="1"/>
  <c r="AO579" i="1"/>
  <c r="BE579" i="1" s="1"/>
  <c r="AP579" i="1"/>
  <c r="M601" i="11" s="1"/>
  <c r="AQ579" i="1"/>
  <c r="BC579" i="1" a="1"/>
  <c r="BC579" i="1" s="1"/>
  <c r="BF579" i="1"/>
  <c r="BR579" i="1"/>
  <c r="BS579" i="1"/>
  <c r="BT579" i="1"/>
  <c r="A580" i="1"/>
  <c r="C580" i="1"/>
  <c r="G580" i="1"/>
  <c r="M580" i="1" a="1"/>
  <c r="M580" i="1" s="1"/>
  <c r="K577" i="16" s="1"/>
  <c r="N580" i="1" a="1"/>
  <c r="N580" i="1" s="1"/>
  <c r="L577" i="16" s="1"/>
  <c r="R580" i="1"/>
  <c r="S580" i="1" a="1"/>
  <c r="S580" i="1" s="1"/>
  <c r="D577" i="16" s="1"/>
  <c r="T580" i="1" a="1"/>
  <c r="T580" i="1" s="1"/>
  <c r="E577" i="16" s="1"/>
  <c r="AI580" i="1"/>
  <c r="BB580" i="1" s="1"/>
  <c r="AJ580" i="1"/>
  <c r="AK580" i="1"/>
  <c r="K602" i="11" s="1"/>
  <c r="AL580" i="1"/>
  <c r="AO580" i="1"/>
  <c r="BE580" i="1" s="1"/>
  <c r="AP580" i="1"/>
  <c r="M602" i="11" s="1"/>
  <c r="AQ580" i="1"/>
  <c r="BC580" i="1" a="1"/>
  <c r="BC580" i="1" s="1"/>
  <c r="BF580" i="1"/>
  <c r="BR580" i="1"/>
  <c r="BS580" i="1"/>
  <c r="BT580" i="1"/>
  <c r="A581" i="1"/>
  <c r="C581" i="1"/>
  <c r="G581" i="1"/>
  <c r="M581" i="1" a="1"/>
  <c r="M581" i="1" s="1"/>
  <c r="K578" i="16" s="1"/>
  <c r="N581" i="1" a="1"/>
  <c r="N581" i="1" s="1"/>
  <c r="L578" i="16" s="1"/>
  <c r="R581" i="1"/>
  <c r="S581" i="1" a="1"/>
  <c r="S581" i="1" s="1"/>
  <c r="D578" i="16" s="1"/>
  <c r="T581" i="1" a="1"/>
  <c r="T581" i="1" s="1"/>
  <c r="E578" i="16" s="1"/>
  <c r="AI581" i="1"/>
  <c r="BB581" i="1" s="1"/>
  <c r="AJ581" i="1"/>
  <c r="AK581" i="1"/>
  <c r="K603" i="11" s="1"/>
  <c r="AL581" i="1"/>
  <c r="AO581" i="1"/>
  <c r="BE581" i="1" s="1"/>
  <c r="AP581" i="1"/>
  <c r="M603" i="11" s="1"/>
  <c r="AQ581" i="1"/>
  <c r="BC581" i="1" a="1"/>
  <c r="BC581" i="1" s="1"/>
  <c r="BF581" i="1"/>
  <c r="BR581" i="1"/>
  <c r="BS581" i="1"/>
  <c r="BT581" i="1"/>
  <c r="A582" i="1"/>
  <c r="C582" i="1"/>
  <c r="G582" i="1"/>
  <c r="M582" i="1" a="1"/>
  <c r="M582" i="1" s="1"/>
  <c r="K579" i="16" s="1"/>
  <c r="N582" i="1" a="1"/>
  <c r="N582" i="1" s="1"/>
  <c r="L579" i="16" s="1"/>
  <c r="R582" i="1"/>
  <c r="S582" i="1" a="1"/>
  <c r="S582" i="1" s="1"/>
  <c r="D579" i="16" s="1"/>
  <c r="T582" i="1" a="1"/>
  <c r="T582" i="1" s="1"/>
  <c r="E579" i="16" s="1"/>
  <c r="AI582" i="1"/>
  <c r="BB582" i="1" s="1"/>
  <c r="AJ582" i="1"/>
  <c r="AK582" i="1"/>
  <c r="K604" i="11" s="1"/>
  <c r="AL582" i="1"/>
  <c r="AO582" i="1"/>
  <c r="BE582" i="1" s="1"/>
  <c r="AP582" i="1"/>
  <c r="M604" i="11" s="1"/>
  <c r="AQ582" i="1"/>
  <c r="BC582" i="1" a="1"/>
  <c r="BC582" i="1" s="1"/>
  <c r="BF582" i="1"/>
  <c r="BR582" i="1"/>
  <c r="BS582" i="1"/>
  <c r="BT582" i="1"/>
  <c r="A583" i="1"/>
  <c r="C583" i="1"/>
  <c r="G583" i="1"/>
  <c r="M583" i="1" a="1"/>
  <c r="M583" i="1" s="1"/>
  <c r="K580" i="16" s="1"/>
  <c r="N583" i="1" a="1"/>
  <c r="N583" i="1" s="1"/>
  <c r="L580" i="16" s="1"/>
  <c r="R583" i="1"/>
  <c r="S583" i="1" a="1"/>
  <c r="S583" i="1" s="1"/>
  <c r="D580" i="16" s="1"/>
  <c r="T583" i="1" a="1"/>
  <c r="T583" i="1" s="1"/>
  <c r="E580" i="16" s="1"/>
  <c r="AI583" i="1"/>
  <c r="BB583" i="1" s="1"/>
  <c r="AJ583" i="1"/>
  <c r="AK583" i="1"/>
  <c r="K605" i="11" s="1"/>
  <c r="AL583" i="1"/>
  <c r="AO583" i="1"/>
  <c r="BE583" i="1" s="1"/>
  <c r="AP583" i="1"/>
  <c r="M605" i="11" s="1"/>
  <c r="AQ583" i="1"/>
  <c r="BC583" i="1" a="1"/>
  <c r="BC583" i="1" s="1"/>
  <c r="BF583" i="1"/>
  <c r="BR583" i="1"/>
  <c r="BS583" i="1"/>
  <c r="BT583" i="1"/>
  <c r="A584" i="1"/>
  <c r="C584" i="1"/>
  <c r="G584" i="1"/>
  <c r="M584" i="1" a="1"/>
  <c r="M584" i="1" s="1"/>
  <c r="K581" i="16" s="1"/>
  <c r="N584" i="1" a="1"/>
  <c r="N584" i="1" s="1"/>
  <c r="L581" i="16" s="1"/>
  <c r="R584" i="1"/>
  <c r="S584" i="1" a="1"/>
  <c r="S584" i="1" s="1"/>
  <c r="D581" i="16" s="1"/>
  <c r="T584" i="1" a="1"/>
  <c r="T584" i="1" s="1"/>
  <c r="E581" i="16" s="1"/>
  <c r="AI584" i="1"/>
  <c r="BB584" i="1" s="1"/>
  <c r="AJ584" i="1"/>
  <c r="AK584" i="1"/>
  <c r="K606" i="11" s="1"/>
  <c r="AL584" i="1"/>
  <c r="AO584" i="1"/>
  <c r="BE584" i="1" s="1"/>
  <c r="AP584" i="1"/>
  <c r="M606" i="11" s="1"/>
  <c r="AQ584" i="1"/>
  <c r="BC584" i="1" a="1"/>
  <c r="BC584" i="1" s="1"/>
  <c r="BF584" i="1"/>
  <c r="BR584" i="1"/>
  <c r="BS584" i="1"/>
  <c r="BT584" i="1"/>
  <c r="A585" i="1"/>
  <c r="C585" i="1"/>
  <c r="G585" i="1"/>
  <c r="M585" i="1" a="1"/>
  <c r="M585" i="1" s="1"/>
  <c r="K582" i="16" s="1"/>
  <c r="N585" i="1" a="1"/>
  <c r="N585" i="1" s="1"/>
  <c r="L582" i="16" s="1"/>
  <c r="R585" i="1"/>
  <c r="S585" i="1" a="1"/>
  <c r="S585" i="1" s="1"/>
  <c r="D582" i="16" s="1"/>
  <c r="T585" i="1" a="1"/>
  <c r="T585" i="1" s="1"/>
  <c r="E582" i="16" s="1"/>
  <c r="AI585" i="1"/>
  <c r="BB585" i="1" s="1"/>
  <c r="AJ585" i="1"/>
  <c r="AK585" i="1"/>
  <c r="K607" i="11" s="1"/>
  <c r="AL585" i="1"/>
  <c r="AO585" i="1"/>
  <c r="BE585" i="1" s="1"/>
  <c r="AP585" i="1"/>
  <c r="M607" i="11" s="1"/>
  <c r="AQ585" i="1"/>
  <c r="BC585" i="1" a="1"/>
  <c r="BC585" i="1" s="1"/>
  <c r="BF585" i="1"/>
  <c r="BR585" i="1"/>
  <c r="BS585" i="1"/>
  <c r="BT585" i="1"/>
  <c r="A586" i="1"/>
  <c r="C586" i="1"/>
  <c r="G586" i="1"/>
  <c r="M586" i="1" a="1"/>
  <c r="M586" i="1" s="1"/>
  <c r="K583" i="16" s="1"/>
  <c r="N586" i="1" a="1"/>
  <c r="N586" i="1" s="1"/>
  <c r="L583" i="16" s="1"/>
  <c r="R586" i="1"/>
  <c r="S586" i="1" a="1"/>
  <c r="S586" i="1" s="1"/>
  <c r="D583" i="16" s="1"/>
  <c r="T586" i="1" a="1"/>
  <c r="T586" i="1" s="1"/>
  <c r="E583" i="16" s="1"/>
  <c r="AI586" i="1"/>
  <c r="BB586" i="1" s="1"/>
  <c r="AJ586" i="1"/>
  <c r="AK586" i="1"/>
  <c r="K608" i="11" s="1"/>
  <c r="AL586" i="1"/>
  <c r="AO586" i="1"/>
  <c r="BE586" i="1" s="1"/>
  <c r="AP586" i="1"/>
  <c r="M608" i="11" s="1"/>
  <c r="AQ586" i="1"/>
  <c r="BC586" i="1" a="1"/>
  <c r="BC586" i="1" s="1"/>
  <c r="BF586" i="1"/>
  <c r="BR586" i="1"/>
  <c r="BS586" i="1"/>
  <c r="BT586" i="1"/>
  <c r="A587" i="1"/>
  <c r="C587" i="1"/>
  <c r="G587" i="1"/>
  <c r="M587" i="1" a="1"/>
  <c r="M587" i="1" s="1"/>
  <c r="K584" i="16" s="1"/>
  <c r="N587" i="1" a="1"/>
  <c r="N587" i="1" s="1"/>
  <c r="L584" i="16" s="1"/>
  <c r="R587" i="1"/>
  <c r="S587" i="1" a="1"/>
  <c r="S587" i="1" s="1"/>
  <c r="D584" i="16" s="1"/>
  <c r="T587" i="1" a="1"/>
  <c r="T587" i="1" s="1"/>
  <c r="E584" i="16" s="1"/>
  <c r="AI587" i="1"/>
  <c r="BB587" i="1" s="1"/>
  <c r="AJ587" i="1"/>
  <c r="AK587" i="1"/>
  <c r="K609" i="11" s="1"/>
  <c r="AL587" i="1"/>
  <c r="AO587" i="1"/>
  <c r="BE587" i="1" s="1"/>
  <c r="AP587" i="1"/>
  <c r="M609" i="11" s="1"/>
  <c r="AQ587" i="1"/>
  <c r="BC587" i="1" a="1"/>
  <c r="BC587" i="1" s="1"/>
  <c r="BF587" i="1"/>
  <c r="BR587" i="1"/>
  <c r="BS587" i="1"/>
  <c r="BT587" i="1"/>
  <c r="A588" i="1"/>
  <c r="C588" i="1"/>
  <c r="G588" i="1"/>
  <c r="M588" i="1" a="1"/>
  <c r="M588" i="1" s="1"/>
  <c r="K585" i="16" s="1"/>
  <c r="N588" i="1" a="1"/>
  <c r="N588" i="1" s="1"/>
  <c r="L585" i="16" s="1"/>
  <c r="R588" i="1"/>
  <c r="S588" i="1" a="1"/>
  <c r="S588" i="1" s="1"/>
  <c r="D585" i="16" s="1"/>
  <c r="T588" i="1" a="1"/>
  <c r="T588" i="1" s="1"/>
  <c r="E585" i="16" s="1"/>
  <c r="AI588" i="1"/>
  <c r="BB588" i="1" s="1"/>
  <c r="AJ588" i="1"/>
  <c r="AK588" i="1"/>
  <c r="K610" i="11" s="1"/>
  <c r="AL588" i="1"/>
  <c r="AO588" i="1"/>
  <c r="BE588" i="1" s="1"/>
  <c r="AP588" i="1"/>
  <c r="M610" i="11" s="1"/>
  <c r="AQ588" i="1"/>
  <c r="BC588" i="1" a="1"/>
  <c r="BC588" i="1" s="1"/>
  <c r="BF588" i="1"/>
  <c r="BR588" i="1"/>
  <c r="BS588" i="1"/>
  <c r="BT588" i="1"/>
  <c r="A589" i="1"/>
  <c r="C589" i="1"/>
  <c r="G589" i="1"/>
  <c r="M589" i="1" a="1"/>
  <c r="M589" i="1" s="1"/>
  <c r="K586" i="16" s="1"/>
  <c r="N589" i="1" a="1"/>
  <c r="N589" i="1" s="1"/>
  <c r="L586" i="16" s="1"/>
  <c r="R589" i="1"/>
  <c r="S589" i="1" a="1"/>
  <c r="S589" i="1" s="1"/>
  <c r="D586" i="16" s="1"/>
  <c r="T589" i="1" a="1"/>
  <c r="T589" i="1" s="1"/>
  <c r="E586" i="16" s="1"/>
  <c r="AI589" i="1"/>
  <c r="BB589" i="1" s="1"/>
  <c r="AJ589" i="1"/>
  <c r="AK589" i="1"/>
  <c r="K611" i="11" s="1"/>
  <c r="AL589" i="1"/>
  <c r="AO589" i="1"/>
  <c r="BE589" i="1" s="1"/>
  <c r="AP589" i="1"/>
  <c r="M611" i="11" s="1"/>
  <c r="AQ589" i="1"/>
  <c r="BC589" i="1" a="1"/>
  <c r="BC589" i="1" s="1"/>
  <c r="BF589" i="1"/>
  <c r="BR589" i="1"/>
  <c r="BS589" i="1"/>
  <c r="BT589" i="1"/>
  <c r="A590" i="1"/>
  <c r="C590" i="1"/>
  <c r="G590" i="1"/>
  <c r="M590" i="1" a="1"/>
  <c r="M590" i="1" s="1"/>
  <c r="K587" i="16" s="1"/>
  <c r="N590" i="1" a="1"/>
  <c r="N590" i="1" s="1"/>
  <c r="L587" i="16" s="1"/>
  <c r="R590" i="1"/>
  <c r="S590" i="1" a="1"/>
  <c r="S590" i="1" s="1"/>
  <c r="D587" i="16" s="1"/>
  <c r="T590" i="1" a="1"/>
  <c r="T590" i="1" s="1"/>
  <c r="E587" i="16" s="1"/>
  <c r="AI590" i="1"/>
  <c r="BB590" i="1" s="1"/>
  <c r="AJ590" i="1"/>
  <c r="AK590" i="1"/>
  <c r="K612" i="11" s="1"/>
  <c r="AL590" i="1"/>
  <c r="AO590" i="1"/>
  <c r="BE590" i="1" s="1"/>
  <c r="AP590" i="1"/>
  <c r="M612" i="11" s="1"/>
  <c r="AQ590" i="1"/>
  <c r="BC590" i="1" a="1"/>
  <c r="BC590" i="1" s="1"/>
  <c r="BF590" i="1"/>
  <c r="BR590" i="1"/>
  <c r="BS590" i="1"/>
  <c r="BT590" i="1"/>
  <c r="A591" i="1"/>
  <c r="C591" i="1"/>
  <c r="G591" i="1"/>
  <c r="M591" i="1" a="1"/>
  <c r="M591" i="1" s="1"/>
  <c r="K588" i="16" s="1"/>
  <c r="N591" i="1" a="1"/>
  <c r="N591" i="1" s="1"/>
  <c r="L588" i="16" s="1"/>
  <c r="R591" i="1"/>
  <c r="S591" i="1" a="1"/>
  <c r="S591" i="1" s="1"/>
  <c r="D588" i="16" s="1"/>
  <c r="T591" i="1" a="1"/>
  <c r="T591" i="1" s="1"/>
  <c r="E588" i="16" s="1"/>
  <c r="AI591" i="1"/>
  <c r="BB591" i="1" s="1"/>
  <c r="AJ591" i="1"/>
  <c r="AK591" i="1"/>
  <c r="K613" i="11" s="1"/>
  <c r="AL591" i="1"/>
  <c r="AO591" i="1"/>
  <c r="BE591" i="1" s="1"/>
  <c r="AP591" i="1"/>
  <c r="M613" i="11" s="1"/>
  <c r="AQ591" i="1"/>
  <c r="BC591" i="1" a="1"/>
  <c r="BC591" i="1" s="1"/>
  <c r="BF591" i="1"/>
  <c r="BR591" i="1"/>
  <c r="BS591" i="1"/>
  <c r="BT591" i="1"/>
  <c r="A592" i="1"/>
  <c r="C592" i="1"/>
  <c r="G592" i="1"/>
  <c r="M592" i="1" a="1"/>
  <c r="M592" i="1" s="1"/>
  <c r="K589" i="16" s="1"/>
  <c r="N592" i="1" a="1"/>
  <c r="N592" i="1" s="1"/>
  <c r="L589" i="16" s="1"/>
  <c r="R592" i="1"/>
  <c r="S592" i="1" a="1"/>
  <c r="S592" i="1" s="1"/>
  <c r="D589" i="16" s="1"/>
  <c r="T592" i="1" a="1"/>
  <c r="T592" i="1" s="1"/>
  <c r="E589" i="16" s="1"/>
  <c r="AI592" i="1"/>
  <c r="BB592" i="1" s="1"/>
  <c r="AJ592" i="1"/>
  <c r="AK592" i="1"/>
  <c r="K614" i="11" s="1"/>
  <c r="AL592" i="1"/>
  <c r="AO592" i="1"/>
  <c r="BE592" i="1" s="1"/>
  <c r="AP592" i="1"/>
  <c r="M614" i="11" s="1"/>
  <c r="AQ592" i="1"/>
  <c r="BC592" i="1" a="1"/>
  <c r="BC592" i="1" s="1"/>
  <c r="BF592" i="1"/>
  <c r="BR592" i="1"/>
  <c r="BS592" i="1"/>
  <c r="BT592" i="1"/>
  <c r="A593" i="1"/>
  <c r="C593" i="1"/>
  <c r="G593" i="1"/>
  <c r="M593" i="1" a="1"/>
  <c r="M593" i="1" s="1"/>
  <c r="K590" i="16" s="1"/>
  <c r="N593" i="1" a="1"/>
  <c r="N593" i="1" s="1"/>
  <c r="L590" i="16" s="1"/>
  <c r="R593" i="1"/>
  <c r="S593" i="1" a="1"/>
  <c r="S593" i="1" s="1"/>
  <c r="D590" i="16" s="1"/>
  <c r="T593" i="1" a="1"/>
  <c r="T593" i="1" s="1"/>
  <c r="E590" i="16" s="1"/>
  <c r="AI593" i="1"/>
  <c r="BB593" i="1" s="1"/>
  <c r="AJ593" i="1"/>
  <c r="AK593" i="1"/>
  <c r="K615" i="11" s="1"/>
  <c r="AL593" i="1"/>
  <c r="AO593" i="1"/>
  <c r="BE593" i="1" s="1"/>
  <c r="AP593" i="1"/>
  <c r="M615" i="11" s="1"/>
  <c r="AQ593" i="1"/>
  <c r="BC593" i="1" a="1"/>
  <c r="BC593" i="1" s="1"/>
  <c r="BF593" i="1"/>
  <c r="BR593" i="1"/>
  <c r="BS593" i="1"/>
  <c r="BT593" i="1"/>
  <c r="A594" i="1"/>
  <c r="C594" i="1"/>
  <c r="G594" i="1"/>
  <c r="M594" i="1" a="1"/>
  <c r="M594" i="1" s="1"/>
  <c r="K591" i="16" s="1"/>
  <c r="N594" i="1" a="1"/>
  <c r="N594" i="1" s="1"/>
  <c r="L591" i="16" s="1"/>
  <c r="R594" i="1"/>
  <c r="S594" i="1" a="1"/>
  <c r="S594" i="1" s="1"/>
  <c r="D591" i="16" s="1"/>
  <c r="T594" i="1" a="1"/>
  <c r="T594" i="1" s="1"/>
  <c r="E591" i="16" s="1"/>
  <c r="AI594" i="1"/>
  <c r="BB594" i="1" s="1"/>
  <c r="AJ594" i="1"/>
  <c r="AK594" i="1"/>
  <c r="K616" i="11" s="1"/>
  <c r="AL594" i="1"/>
  <c r="AO594" i="1"/>
  <c r="BE594" i="1" s="1"/>
  <c r="AP594" i="1"/>
  <c r="M616" i="11" s="1"/>
  <c r="AQ594" i="1"/>
  <c r="BC594" i="1" a="1"/>
  <c r="BC594" i="1" s="1"/>
  <c r="BF594" i="1"/>
  <c r="BR594" i="1"/>
  <c r="BS594" i="1"/>
  <c r="BT594" i="1"/>
  <c r="A595" i="1"/>
  <c r="C595" i="1"/>
  <c r="G595" i="1"/>
  <c r="M595" i="1" a="1"/>
  <c r="M595" i="1" s="1"/>
  <c r="K592" i="16" s="1"/>
  <c r="N595" i="1" a="1"/>
  <c r="N595" i="1" s="1"/>
  <c r="L592" i="16" s="1"/>
  <c r="R595" i="1"/>
  <c r="S595" i="1" a="1"/>
  <c r="S595" i="1" s="1"/>
  <c r="D592" i="16" s="1"/>
  <c r="T595" i="1" a="1"/>
  <c r="T595" i="1" s="1"/>
  <c r="E592" i="16" s="1"/>
  <c r="AI595" i="1"/>
  <c r="BB595" i="1" s="1"/>
  <c r="AJ595" i="1"/>
  <c r="AK595" i="1"/>
  <c r="K617" i="11" s="1"/>
  <c r="AL595" i="1"/>
  <c r="AO595" i="1"/>
  <c r="BE595" i="1" s="1"/>
  <c r="AP595" i="1"/>
  <c r="M617" i="11" s="1"/>
  <c r="AQ595" i="1"/>
  <c r="BC595" i="1" a="1"/>
  <c r="BC595" i="1" s="1"/>
  <c r="BF595" i="1"/>
  <c r="BR595" i="1"/>
  <c r="BS595" i="1"/>
  <c r="BT595" i="1"/>
  <c r="A596" i="1"/>
  <c r="C596" i="1"/>
  <c r="G596" i="1"/>
  <c r="M596" i="1" a="1"/>
  <c r="M596" i="1" s="1"/>
  <c r="K593" i="16" s="1"/>
  <c r="N596" i="1" a="1"/>
  <c r="N596" i="1" s="1"/>
  <c r="L593" i="16" s="1"/>
  <c r="R596" i="1"/>
  <c r="S596" i="1" a="1"/>
  <c r="S596" i="1" s="1"/>
  <c r="D593" i="16" s="1"/>
  <c r="T596" i="1" a="1"/>
  <c r="T596" i="1" s="1"/>
  <c r="E593" i="16" s="1"/>
  <c r="AI596" i="1"/>
  <c r="BB596" i="1" s="1"/>
  <c r="AJ596" i="1"/>
  <c r="AK596" i="1"/>
  <c r="K618" i="11" s="1"/>
  <c r="AL596" i="1"/>
  <c r="AO596" i="1"/>
  <c r="BE596" i="1" s="1"/>
  <c r="AP596" i="1"/>
  <c r="M618" i="11" s="1"/>
  <c r="AQ596" i="1"/>
  <c r="BC596" i="1" a="1"/>
  <c r="BC596" i="1" s="1"/>
  <c r="BF596" i="1"/>
  <c r="BR596" i="1"/>
  <c r="BS596" i="1"/>
  <c r="BT596" i="1"/>
  <c r="A597" i="1"/>
  <c r="C597" i="1"/>
  <c r="G597" i="1"/>
  <c r="M597" i="1" a="1"/>
  <c r="M597" i="1" s="1"/>
  <c r="K594" i="16" s="1"/>
  <c r="N597" i="1" a="1"/>
  <c r="N597" i="1" s="1"/>
  <c r="L594" i="16" s="1"/>
  <c r="R597" i="1"/>
  <c r="S597" i="1" a="1"/>
  <c r="S597" i="1" s="1"/>
  <c r="D594" i="16" s="1"/>
  <c r="T597" i="1" a="1"/>
  <c r="T597" i="1" s="1"/>
  <c r="E594" i="16" s="1"/>
  <c r="AI597" i="1"/>
  <c r="BB597" i="1" s="1"/>
  <c r="AJ597" i="1"/>
  <c r="AK597" i="1"/>
  <c r="K619" i="11" s="1"/>
  <c r="AL597" i="1"/>
  <c r="AO597" i="1"/>
  <c r="BE597" i="1" s="1"/>
  <c r="AP597" i="1"/>
  <c r="M619" i="11" s="1"/>
  <c r="AQ597" i="1"/>
  <c r="BC597" i="1" a="1"/>
  <c r="BC597" i="1" s="1"/>
  <c r="BF597" i="1"/>
  <c r="BR597" i="1"/>
  <c r="BS597" i="1"/>
  <c r="BT597" i="1"/>
  <c r="A598" i="1"/>
  <c r="C598" i="1"/>
  <c r="G598" i="1"/>
  <c r="M598" i="1" a="1"/>
  <c r="M598" i="1" s="1"/>
  <c r="K595" i="16" s="1"/>
  <c r="N598" i="1" a="1"/>
  <c r="N598" i="1" s="1"/>
  <c r="L595" i="16" s="1"/>
  <c r="R598" i="1"/>
  <c r="S598" i="1" a="1"/>
  <c r="S598" i="1" s="1"/>
  <c r="D595" i="16" s="1"/>
  <c r="T598" i="1" a="1"/>
  <c r="T598" i="1" s="1"/>
  <c r="E595" i="16" s="1"/>
  <c r="AI598" i="1"/>
  <c r="BB598" i="1" s="1"/>
  <c r="AJ598" i="1"/>
  <c r="AK598" i="1"/>
  <c r="K620" i="11" s="1"/>
  <c r="AL598" i="1"/>
  <c r="AO598" i="1"/>
  <c r="BE598" i="1" s="1"/>
  <c r="AP598" i="1"/>
  <c r="M620" i="11" s="1"/>
  <c r="AQ598" i="1"/>
  <c r="BC598" i="1" a="1"/>
  <c r="BC598" i="1" s="1"/>
  <c r="BF598" i="1"/>
  <c r="BR598" i="1"/>
  <c r="BS598" i="1"/>
  <c r="BT598" i="1"/>
  <c r="A599" i="1"/>
  <c r="C599" i="1"/>
  <c r="G599" i="1"/>
  <c r="M599" i="1" a="1"/>
  <c r="M599" i="1" s="1"/>
  <c r="K596" i="16" s="1"/>
  <c r="N599" i="1" a="1"/>
  <c r="N599" i="1" s="1"/>
  <c r="L596" i="16" s="1"/>
  <c r="R599" i="1"/>
  <c r="S599" i="1" a="1"/>
  <c r="S599" i="1" s="1"/>
  <c r="D596" i="16" s="1"/>
  <c r="T599" i="1" a="1"/>
  <c r="T599" i="1" s="1"/>
  <c r="E596" i="16" s="1"/>
  <c r="AI599" i="1"/>
  <c r="BB599" i="1" s="1"/>
  <c r="AJ599" i="1"/>
  <c r="AK599" i="1"/>
  <c r="K621" i="11" s="1"/>
  <c r="AL599" i="1"/>
  <c r="AO599" i="1"/>
  <c r="BE599" i="1" s="1"/>
  <c r="AP599" i="1"/>
  <c r="M621" i="11" s="1"/>
  <c r="AQ599" i="1"/>
  <c r="BC599" i="1" a="1"/>
  <c r="BC599" i="1" s="1"/>
  <c r="BF599" i="1"/>
  <c r="BR599" i="1"/>
  <c r="BS599" i="1"/>
  <c r="BT599" i="1"/>
  <c r="A600" i="1"/>
  <c r="C600" i="1"/>
  <c r="G600" i="1"/>
  <c r="M600" i="1" a="1"/>
  <c r="M600" i="1" s="1"/>
  <c r="K597" i="16" s="1"/>
  <c r="N600" i="1" a="1"/>
  <c r="N600" i="1" s="1"/>
  <c r="L597" i="16" s="1"/>
  <c r="R600" i="1"/>
  <c r="S600" i="1" a="1"/>
  <c r="S600" i="1" s="1"/>
  <c r="D597" i="16" s="1"/>
  <c r="T600" i="1" a="1"/>
  <c r="T600" i="1" s="1"/>
  <c r="E597" i="16" s="1"/>
  <c r="AI600" i="1"/>
  <c r="BB600" i="1" s="1"/>
  <c r="AJ600" i="1"/>
  <c r="AK600" i="1"/>
  <c r="K622" i="11" s="1"/>
  <c r="AL600" i="1"/>
  <c r="AO600" i="1"/>
  <c r="BE600" i="1" s="1"/>
  <c r="AP600" i="1"/>
  <c r="M622" i="11" s="1"/>
  <c r="AQ600" i="1"/>
  <c r="BC600" i="1" a="1"/>
  <c r="BC600" i="1" s="1"/>
  <c r="BF600" i="1"/>
  <c r="BR600" i="1"/>
  <c r="BS600" i="1"/>
  <c r="BT600" i="1"/>
  <c r="A601" i="1"/>
  <c r="C601" i="1"/>
  <c r="G601" i="1"/>
  <c r="M601" i="1" a="1"/>
  <c r="M601" i="1" s="1"/>
  <c r="K598" i="16" s="1"/>
  <c r="N601" i="1" a="1"/>
  <c r="N601" i="1" s="1"/>
  <c r="L598" i="16" s="1"/>
  <c r="R601" i="1"/>
  <c r="S601" i="1" a="1"/>
  <c r="S601" i="1" s="1"/>
  <c r="D598" i="16" s="1"/>
  <c r="T601" i="1" a="1"/>
  <c r="T601" i="1" s="1"/>
  <c r="E598" i="16" s="1"/>
  <c r="AI601" i="1"/>
  <c r="BB601" i="1" s="1"/>
  <c r="AJ601" i="1"/>
  <c r="AK601" i="1"/>
  <c r="K623" i="11" s="1"/>
  <c r="AL601" i="1"/>
  <c r="AO601" i="1"/>
  <c r="BE601" i="1" s="1"/>
  <c r="AP601" i="1"/>
  <c r="M623" i="11" s="1"/>
  <c r="AQ601" i="1"/>
  <c r="BC601" i="1" a="1"/>
  <c r="BC601" i="1" s="1"/>
  <c r="BF601" i="1"/>
  <c r="BR601" i="1"/>
  <c r="BS601" i="1"/>
  <c r="BT601" i="1"/>
  <c r="A602" i="1"/>
  <c r="C602" i="1"/>
  <c r="G602" i="1"/>
  <c r="M602" i="1" a="1"/>
  <c r="M602" i="1" s="1"/>
  <c r="K599" i="16" s="1"/>
  <c r="N602" i="1" a="1"/>
  <c r="N602" i="1" s="1"/>
  <c r="L599" i="16" s="1"/>
  <c r="R602" i="1"/>
  <c r="S602" i="1" a="1"/>
  <c r="S602" i="1" s="1"/>
  <c r="D599" i="16" s="1"/>
  <c r="T602" i="1" a="1"/>
  <c r="T602" i="1" s="1"/>
  <c r="E599" i="16" s="1"/>
  <c r="AI602" i="1"/>
  <c r="BB602" i="1" s="1"/>
  <c r="AJ602" i="1"/>
  <c r="AK602" i="1"/>
  <c r="K624" i="11" s="1"/>
  <c r="AL602" i="1"/>
  <c r="AO602" i="1"/>
  <c r="BE602" i="1" s="1"/>
  <c r="AP602" i="1"/>
  <c r="M624" i="11" s="1"/>
  <c r="AQ602" i="1"/>
  <c r="BC602" i="1" a="1"/>
  <c r="BC602" i="1" s="1"/>
  <c r="BF602" i="1"/>
  <c r="BR602" i="1"/>
  <c r="BS602" i="1"/>
  <c r="BT602" i="1"/>
  <c r="A603" i="1"/>
  <c r="C603" i="1"/>
  <c r="G603" i="1"/>
  <c r="M603" i="1" a="1"/>
  <c r="M603" i="1" s="1"/>
  <c r="K600" i="16" s="1"/>
  <c r="N603" i="1" a="1"/>
  <c r="N603" i="1" s="1"/>
  <c r="L600" i="16" s="1"/>
  <c r="R603" i="1"/>
  <c r="S603" i="1" a="1"/>
  <c r="S603" i="1" s="1"/>
  <c r="D600" i="16" s="1"/>
  <c r="T603" i="1" a="1"/>
  <c r="T603" i="1" s="1"/>
  <c r="E600" i="16" s="1"/>
  <c r="AI603" i="1"/>
  <c r="BB603" i="1" s="1"/>
  <c r="AJ603" i="1"/>
  <c r="AK603" i="1"/>
  <c r="K625" i="11" s="1"/>
  <c r="AL603" i="1"/>
  <c r="AO603" i="1"/>
  <c r="BE603" i="1" s="1"/>
  <c r="AP603" i="1"/>
  <c r="M625" i="11" s="1"/>
  <c r="AQ603" i="1"/>
  <c r="BC603" i="1" a="1"/>
  <c r="BC603" i="1" s="1"/>
  <c r="BF603" i="1"/>
  <c r="BR603" i="1"/>
  <c r="BS603" i="1"/>
  <c r="BT603" i="1"/>
  <c r="A604" i="1"/>
  <c r="C604" i="1"/>
  <c r="G604" i="1"/>
  <c r="M604" i="1" a="1"/>
  <c r="M604" i="1" s="1"/>
  <c r="K601" i="16" s="1"/>
  <c r="N604" i="1" a="1"/>
  <c r="N604" i="1" s="1"/>
  <c r="L601" i="16" s="1"/>
  <c r="R604" i="1"/>
  <c r="S604" i="1" a="1"/>
  <c r="S604" i="1" s="1"/>
  <c r="D601" i="16" s="1"/>
  <c r="T604" i="1" a="1"/>
  <c r="T604" i="1" s="1"/>
  <c r="E601" i="16" s="1"/>
  <c r="AI604" i="1"/>
  <c r="BB604" i="1" s="1"/>
  <c r="AJ604" i="1"/>
  <c r="AK604" i="1"/>
  <c r="K626" i="11" s="1"/>
  <c r="AL604" i="1"/>
  <c r="AO604" i="1"/>
  <c r="BE604" i="1" s="1"/>
  <c r="AP604" i="1"/>
  <c r="M626" i="11" s="1"/>
  <c r="AQ604" i="1"/>
  <c r="BC604" i="1" a="1"/>
  <c r="BC604" i="1" s="1"/>
  <c r="BF604" i="1"/>
  <c r="BR604" i="1"/>
  <c r="BS604" i="1"/>
  <c r="BT604" i="1"/>
  <c r="A605" i="1"/>
  <c r="C605" i="1"/>
  <c r="G605" i="1"/>
  <c r="M605" i="1" a="1"/>
  <c r="M605" i="1" s="1"/>
  <c r="K602" i="16" s="1"/>
  <c r="N605" i="1" a="1"/>
  <c r="N605" i="1" s="1"/>
  <c r="L602" i="16" s="1"/>
  <c r="R605" i="1"/>
  <c r="S605" i="1" a="1"/>
  <c r="S605" i="1" s="1"/>
  <c r="D602" i="16" s="1"/>
  <c r="T605" i="1" a="1"/>
  <c r="T605" i="1" s="1"/>
  <c r="E602" i="16" s="1"/>
  <c r="AI605" i="1"/>
  <c r="BB605" i="1" s="1"/>
  <c r="AJ605" i="1"/>
  <c r="AK605" i="1"/>
  <c r="K627" i="11" s="1"/>
  <c r="AL605" i="1"/>
  <c r="AO605" i="1"/>
  <c r="BE605" i="1" s="1"/>
  <c r="AP605" i="1"/>
  <c r="M627" i="11" s="1"/>
  <c r="AQ605" i="1"/>
  <c r="BC605" i="1" a="1"/>
  <c r="BC605" i="1" s="1"/>
  <c r="BF605" i="1"/>
  <c r="BR605" i="1"/>
  <c r="BS605" i="1"/>
  <c r="BT605" i="1"/>
  <c r="A606" i="1"/>
  <c r="C606" i="1"/>
  <c r="G606" i="1"/>
  <c r="M606" i="1" a="1"/>
  <c r="M606" i="1" s="1"/>
  <c r="K603" i="16" s="1"/>
  <c r="N606" i="1" a="1"/>
  <c r="N606" i="1" s="1"/>
  <c r="L603" i="16" s="1"/>
  <c r="R606" i="1"/>
  <c r="S606" i="1" a="1"/>
  <c r="S606" i="1" s="1"/>
  <c r="D603" i="16" s="1"/>
  <c r="T606" i="1" a="1"/>
  <c r="T606" i="1" s="1"/>
  <c r="E603" i="16" s="1"/>
  <c r="AI606" i="1"/>
  <c r="BB606" i="1" s="1"/>
  <c r="AJ606" i="1"/>
  <c r="AK606" i="1"/>
  <c r="K628" i="11" s="1"/>
  <c r="AL606" i="1"/>
  <c r="AO606" i="1"/>
  <c r="BE606" i="1" s="1"/>
  <c r="AP606" i="1"/>
  <c r="M628" i="11" s="1"/>
  <c r="AQ606" i="1"/>
  <c r="BC606" i="1" a="1"/>
  <c r="BC606" i="1" s="1"/>
  <c r="BF606" i="1"/>
  <c r="BR606" i="1"/>
  <c r="BS606" i="1"/>
  <c r="BT606" i="1"/>
  <c r="A607" i="1"/>
  <c r="C607" i="1"/>
  <c r="G607" i="1"/>
  <c r="M607" i="1" a="1"/>
  <c r="M607" i="1" s="1"/>
  <c r="K604" i="16" s="1"/>
  <c r="N607" i="1" a="1"/>
  <c r="N607" i="1" s="1"/>
  <c r="L604" i="16" s="1"/>
  <c r="R607" i="1"/>
  <c r="S607" i="1" a="1"/>
  <c r="S607" i="1" s="1"/>
  <c r="D604" i="16" s="1"/>
  <c r="T607" i="1" a="1"/>
  <c r="T607" i="1" s="1"/>
  <c r="E604" i="16" s="1"/>
  <c r="AI607" i="1"/>
  <c r="BB607" i="1" s="1"/>
  <c r="AJ607" i="1"/>
  <c r="AK607" i="1"/>
  <c r="K629" i="11" s="1"/>
  <c r="AL607" i="1"/>
  <c r="AO607" i="1"/>
  <c r="BE607" i="1" s="1"/>
  <c r="AP607" i="1"/>
  <c r="M629" i="11" s="1"/>
  <c r="AQ607" i="1"/>
  <c r="BC607" i="1" a="1"/>
  <c r="BC607" i="1" s="1"/>
  <c r="BF607" i="1"/>
  <c r="BR607" i="1"/>
  <c r="BS607" i="1"/>
  <c r="BT607" i="1"/>
  <c r="A608" i="1"/>
  <c r="C608" i="1"/>
  <c r="G608" i="1"/>
  <c r="M608" i="1" a="1"/>
  <c r="M608" i="1" s="1"/>
  <c r="K605" i="16" s="1"/>
  <c r="N608" i="1" a="1"/>
  <c r="N608" i="1" s="1"/>
  <c r="L605" i="16" s="1"/>
  <c r="R608" i="1"/>
  <c r="S608" i="1" a="1"/>
  <c r="S608" i="1" s="1"/>
  <c r="D605" i="16" s="1"/>
  <c r="T608" i="1" a="1"/>
  <c r="T608" i="1" s="1"/>
  <c r="E605" i="16" s="1"/>
  <c r="AI608" i="1"/>
  <c r="BB608" i="1" s="1"/>
  <c r="AJ608" i="1"/>
  <c r="AK608" i="1"/>
  <c r="K630" i="11" s="1"/>
  <c r="AL608" i="1"/>
  <c r="AO608" i="1"/>
  <c r="BE608" i="1" s="1"/>
  <c r="AP608" i="1"/>
  <c r="M630" i="11" s="1"/>
  <c r="AQ608" i="1"/>
  <c r="BC608" i="1" a="1"/>
  <c r="BC608" i="1" s="1"/>
  <c r="BF608" i="1"/>
  <c r="BR608" i="1"/>
  <c r="BS608" i="1"/>
  <c r="BT608" i="1"/>
  <c r="A609" i="1"/>
  <c r="C609" i="1"/>
  <c r="G609" i="1"/>
  <c r="M609" i="1" a="1"/>
  <c r="M609" i="1" s="1"/>
  <c r="K606" i="16" s="1"/>
  <c r="N609" i="1" a="1"/>
  <c r="N609" i="1" s="1"/>
  <c r="L606" i="16" s="1"/>
  <c r="R609" i="1"/>
  <c r="S609" i="1" a="1"/>
  <c r="S609" i="1" s="1"/>
  <c r="D606" i="16" s="1"/>
  <c r="T609" i="1" a="1"/>
  <c r="T609" i="1" s="1"/>
  <c r="E606" i="16" s="1"/>
  <c r="AI609" i="1"/>
  <c r="BB609" i="1" s="1"/>
  <c r="AJ609" i="1"/>
  <c r="AK609" i="1"/>
  <c r="K631" i="11" s="1"/>
  <c r="AL609" i="1"/>
  <c r="AO609" i="1"/>
  <c r="BE609" i="1" s="1"/>
  <c r="AP609" i="1"/>
  <c r="M631" i="11" s="1"/>
  <c r="AQ609" i="1"/>
  <c r="BC609" i="1" a="1"/>
  <c r="BC609" i="1" s="1"/>
  <c r="BF609" i="1"/>
  <c r="BR609" i="1"/>
  <c r="BS609" i="1"/>
  <c r="BT609" i="1"/>
  <c r="A610" i="1"/>
  <c r="C610" i="1"/>
  <c r="G610" i="1"/>
  <c r="M610" i="1" a="1"/>
  <c r="M610" i="1" s="1"/>
  <c r="K607" i="16" s="1"/>
  <c r="N610" i="1" a="1"/>
  <c r="N610" i="1" s="1"/>
  <c r="L607" i="16" s="1"/>
  <c r="R610" i="1"/>
  <c r="S610" i="1" a="1"/>
  <c r="S610" i="1" s="1"/>
  <c r="D607" i="16" s="1"/>
  <c r="T610" i="1" a="1"/>
  <c r="T610" i="1" s="1"/>
  <c r="E607" i="16" s="1"/>
  <c r="AI610" i="1"/>
  <c r="BB610" i="1" s="1"/>
  <c r="AJ610" i="1"/>
  <c r="AK610" i="1"/>
  <c r="K632" i="11" s="1"/>
  <c r="AL610" i="1"/>
  <c r="AO610" i="1"/>
  <c r="BE610" i="1" s="1"/>
  <c r="AP610" i="1"/>
  <c r="M632" i="11" s="1"/>
  <c r="AQ610" i="1"/>
  <c r="BC610" i="1" a="1"/>
  <c r="BC610" i="1" s="1"/>
  <c r="BF610" i="1"/>
  <c r="BR610" i="1"/>
  <c r="BS610" i="1"/>
  <c r="BT610" i="1"/>
  <c r="A611" i="1"/>
  <c r="C611" i="1"/>
  <c r="G611" i="1"/>
  <c r="M611" i="1" a="1"/>
  <c r="M611" i="1" s="1"/>
  <c r="K608" i="16" s="1"/>
  <c r="N611" i="1" a="1"/>
  <c r="N611" i="1" s="1"/>
  <c r="L608" i="16" s="1"/>
  <c r="R611" i="1"/>
  <c r="S611" i="1" a="1"/>
  <c r="S611" i="1" s="1"/>
  <c r="D608" i="16" s="1"/>
  <c r="T611" i="1" a="1"/>
  <c r="T611" i="1" s="1"/>
  <c r="E608" i="16" s="1"/>
  <c r="AI611" i="1"/>
  <c r="BB611" i="1" s="1"/>
  <c r="AJ611" i="1"/>
  <c r="AK611" i="1"/>
  <c r="K633" i="11" s="1"/>
  <c r="AL611" i="1"/>
  <c r="AO611" i="1"/>
  <c r="BE611" i="1" s="1"/>
  <c r="AP611" i="1"/>
  <c r="M633" i="11" s="1"/>
  <c r="AQ611" i="1"/>
  <c r="BC611" i="1" a="1"/>
  <c r="BC611" i="1" s="1"/>
  <c r="BF611" i="1"/>
  <c r="BR611" i="1"/>
  <c r="BS611" i="1"/>
  <c r="BT611" i="1"/>
  <c r="A612" i="1"/>
  <c r="C612" i="1"/>
  <c r="G612" i="1"/>
  <c r="M612" i="1" a="1"/>
  <c r="M612" i="1" s="1"/>
  <c r="K609" i="16" s="1"/>
  <c r="N612" i="1" a="1"/>
  <c r="N612" i="1" s="1"/>
  <c r="L609" i="16" s="1"/>
  <c r="R612" i="1"/>
  <c r="S612" i="1" a="1"/>
  <c r="S612" i="1" s="1"/>
  <c r="D609" i="16" s="1"/>
  <c r="T612" i="1" a="1"/>
  <c r="T612" i="1" s="1"/>
  <c r="E609" i="16" s="1"/>
  <c r="AI612" i="1"/>
  <c r="BB612" i="1" s="1"/>
  <c r="AJ612" i="1"/>
  <c r="AK612" i="1"/>
  <c r="K634" i="11" s="1"/>
  <c r="AL612" i="1"/>
  <c r="AO612" i="1"/>
  <c r="BE612" i="1" s="1"/>
  <c r="AP612" i="1"/>
  <c r="M634" i="11" s="1"/>
  <c r="AQ612" i="1"/>
  <c r="BC612" i="1" a="1"/>
  <c r="BC612" i="1" s="1"/>
  <c r="BF612" i="1"/>
  <c r="BR612" i="1"/>
  <c r="BS612" i="1"/>
  <c r="BT612" i="1"/>
  <c r="A613" i="1"/>
  <c r="C613" i="1"/>
  <c r="G613" i="1"/>
  <c r="M613" i="1" a="1"/>
  <c r="M613" i="1" s="1"/>
  <c r="K610" i="16" s="1"/>
  <c r="N613" i="1" a="1"/>
  <c r="N613" i="1" s="1"/>
  <c r="L610" i="16" s="1"/>
  <c r="R613" i="1"/>
  <c r="S613" i="1" a="1"/>
  <c r="S613" i="1" s="1"/>
  <c r="D610" i="16" s="1"/>
  <c r="T613" i="1" a="1"/>
  <c r="T613" i="1" s="1"/>
  <c r="E610" i="16" s="1"/>
  <c r="AI613" i="1"/>
  <c r="BB613" i="1" s="1"/>
  <c r="AJ613" i="1"/>
  <c r="AK613" i="1"/>
  <c r="K635" i="11" s="1"/>
  <c r="AL613" i="1"/>
  <c r="AO613" i="1"/>
  <c r="BE613" i="1" s="1"/>
  <c r="AP613" i="1"/>
  <c r="M635" i="11" s="1"/>
  <c r="AQ613" i="1"/>
  <c r="BC613" i="1" a="1"/>
  <c r="BC613" i="1" s="1"/>
  <c r="BF613" i="1"/>
  <c r="BR613" i="1"/>
  <c r="BS613" i="1"/>
  <c r="BT613" i="1"/>
  <c r="A614" i="1"/>
  <c r="C614" i="1"/>
  <c r="G614" i="1"/>
  <c r="M614" i="1" a="1"/>
  <c r="M614" i="1" s="1"/>
  <c r="K611" i="16" s="1"/>
  <c r="N614" i="1" a="1"/>
  <c r="N614" i="1" s="1"/>
  <c r="L611" i="16" s="1"/>
  <c r="R614" i="1"/>
  <c r="S614" i="1" a="1"/>
  <c r="S614" i="1" s="1"/>
  <c r="D611" i="16" s="1"/>
  <c r="T614" i="1" a="1"/>
  <c r="T614" i="1" s="1"/>
  <c r="E611" i="16" s="1"/>
  <c r="AI614" i="1"/>
  <c r="BB614" i="1" s="1"/>
  <c r="AJ614" i="1"/>
  <c r="AK614" i="1"/>
  <c r="K636" i="11" s="1"/>
  <c r="AL614" i="1"/>
  <c r="AO614" i="1"/>
  <c r="BE614" i="1" s="1"/>
  <c r="AP614" i="1"/>
  <c r="M636" i="11" s="1"/>
  <c r="AQ614" i="1"/>
  <c r="BC614" i="1" a="1"/>
  <c r="BC614" i="1" s="1"/>
  <c r="BF614" i="1"/>
  <c r="BR614" i="1"/>
  <c r="BS614" i="1"/>
  <c r="BT614" i="1"/>
  <c r="A615" i="1"/>
  <c r="C615" i="1"/>
  <c r="G615" i="1"/>
  <c r="M615" i="1" a="1"/>
  <c r="M615" i="1" s="1"/>
  <c r="K612" i="16" s="1"/>
  <c r="N615" i="1" a="1"/>
  <c r="N615" i="1" s="1"/>
  <c r="L612" i="16" s="1"/>
  <c r="R615" i="1"/>
  <c r="S615" i="1" a="1"/>
  <c r="S615" i="1" s="1"/>
  <c r="D612" i="16" s="1"/>
  <c r="T615" i="1" a="1"/>
  <c r="T615" i="1" s="1"/>
  <c r="E612" i="16" s="1"/>
  <c r="AI615" i="1"/>
  <c r="BB615" i="1" s="1"/>
  <c r="AJ615" i="1"/>
  <c r="AK615" i="1"/>
  <c r="K637" i="11" s="1"/>
  <c r="AL615" i="1"/>
  <c r="AO615" i="1"/>
  <c r="BE615" i="1" s="1"/>
  <c r="AP615" i="1"/>
  <c r="M637" i="11" s="1"/>
  <c r="AQ615" i="1"/>
  <c r="BC615" i="1" a="1"/>
  <c r="BC615" i="1" s="1"/>
  <c r="BF615" i="1"/>
  <c r="BR615" i="1"/>
  <c r="BS615" i="1"/>
  <c r="BT615" i="1"/>
  <c r="A616" i="1"/>
  <c r="C616" i="1"/>
  <c r="G616" i="1"/>
  <c r="M616" i="1" a="1"/>
  <c r="M616" i="1" s="1"/>
  <c r="K613" i="16" s="1"/>
  <c r="N616" i="1" a="1"/>
  <c r="N616" i="1" s="1"/>
  <c r="L613" i="16" s="1"/>
  <c r="R616" i="1"/>
  <c r="S616" i="1" a="1"/>
  <c r="S616" i="1" s="1"/>
  <c r="D613" i="16" s="1"/>
  <c r="T616" i="1" a="1"/>
  <c r="T616" i="1" s="1"/>
  <c r="E613" i="16" s="1"/>
  <c r="AI616" i="1"/>
  <c r="BB616" i="1" s="1"/>
  <c r="AJ616" i="1"/>
  <c r="AK616" i="1"/>
  <c r="K638" i="11" s="1"/>
  <c r="AL616" i="1"/>
  <c r="AO616" i="1"/>
  <c r="BE616" i="1" s="1"/>
  <c r="AP616" i="1"/>
  <c r="M638" i="11" s="1"/>
  <c r="AQ616" i="1"/>
  <c r="BC616" i="1" a="1"/>
  <c r="BC616" i="1" s="1"/>
  <c r="BF616" i="1"/>
  <c r="BR616" i="1"/>
  <c r="BS616" i="1"/>
  <c r="BT616" i="1"/>
  <c r="A617" i="1"/>
  <c r="C617" i="1"/>
  <c r="G617" i="1"/>
  <c r="M617" i="1" a="1"/>
  <c r="M617" i="1" s="1"/>
  <c r="K614" i="16" s="1"/>
  <c r="N617" i="1" a="1"/>
  <c r="N617" i="1" s="1"/>
  <c r="L614" i="16" s="1"/>
  <c r="R617" i="1"/>
  <c r="S617" i="1" a="1"/>
  <c r="S617" i="1" s="1"/>
  <c r="D614" i="16" s="1"/>
  <c r="T617" i="1" a="1"/>
  <c r="T617" i="1" s="1"/>
  <c r="E614" i="16" s="1"/>
  <c r="AI617" i="1"/>
  <c r="BB617" i="1" s="1"/>
  <c r="AJ617" i="1"/>
  <c r="AK617" i="1"/>
  <c r="K639" i="11" s="1"/>
  <c r="AL617" i="1"/>
  <c r="AO617" i="1"/>
  <c r="BE617" i="1" s="1"/>
  <c r="AP617" i="1"/>
  <c r="M639" i="11" s="1"/>
  <c r="AQ617" i="1"/>
  <c r="BC617" i="1" a="1"/>
  <c r="BC617" i="1" s="1"/>
  <c r="BF617" i="1"/>
  <c r="BR617" i="1"/>
  <c r="BS617" i="1"/>
  <c r="BT617" i="1"/>
  <c r="A618" i="1"/>
  <c r="C618" i="1"/>
  <c r="G618" i="1"/>
  <c r="M618" i="1" a="1"/>
  <c r="M618" i="1" s="1"/>
  <c r="K615" i="16" s="1"/>
  <c r="N618" i="1" a="1"/>
  <c r="N618" i="1" s="1"/>
  <c r="L615" i="16" s="1"/>
  <c r="R618" i="1"/>
  <c r="S618" i="1" a="1"/>
  <c r="S618" i="1" s="1"/>
  <c r="D615" i="16" s="1"/>
  <c r="T618" i="1" a="1"/>
  <c r="T618" i="1" s="1"/>
  <c r="E615" i="16" s="1"/>
  <c r="AI618" i="1"/>
  <c r="BB618" i="1" s="1"/>
  <c r="AJ618" i="1"/>
  <c r="AK618" i="1"/>
  <c r="K640" i="11" s="1"/>
  <c r="AL618" i="1"/>
  <c r="AO618" i="1"/>
  <c r="BE618" i="1" s="1"/>
  <c r="AP618" i="1"/>
  <c r="M640" i="11" s="1"/>
  <c r="AQ618" i="1"/>
  <c r="BC618" i="1" a="1"/>
  <c r="BC618" i="1" s="1"/>
  <c r="BF618" i="1"/>
  <c r="BR618" i="1"/>
  <c r="BS618" i="1"/>
  <c r="BT618" i="1"/>
  <c r="A619" i="1"/>
  <c r="C619" i="1"/>
  <c r="G619" i="1"/>
  <c r="M619" i="1" a="1"/>
  <c r="M619" i="1" s="1"/>
  <c r="K616" i="16" s="1"/>
  <c r="N619" i="1" a="1"/>
  <c r="N619" i="1" s="1"/>
  <c r="L616" i="16" s="1"/>
  <c r="R619" i="1"/>
  <c r="S619" i="1" a="1"/>
  <c r="S619" i="1" s="1"/>
  <c r="D616" i="16" s="1"/>
  <c r="T619" i="1" a="1"/>
  <c r="T619" i="1" s="1"/>
  <c r="E616" i="16" s="1"/>
  <c r="AI619" i="1"/>
  <c r="BB619" i="1" s="1"/>
  <c r="AJ619" i="1"/>
  <c r="AK619" i="1"/>
  <c r="K641" i="11" s="1"/>
  <c r="AL619" i="1"/>
  <c r="AO619" i="1"/>
  <c r="BE619" i="1" s="1"/>
  <c r="AP619" i="1"/>
  <c r="M641" i="11" s="1"/>
  <c r="AQ619" i="1"/>
  <c r="BC619" i="1" a="1"/>
  <c r="BC619" i="1" s="1"/>
  <c r="BF619" i="1"/>
  <c r="BR619" i="1"/>
  <c r="BS619" i="1"/>
  <c r="BT619" i="1"/>
  <c r="A620" i="1"/>
  <c r="C620" i="1"/>
  <c r="G620" i="1"/>
  <c r="M620" i="1" a="1"/>
  <c r="M620" i="1" s="1"/>
  <c r="K617" i="16" s="1"/>
  <c r="N620" i="1" a="1"/>
  <c r="N620" i="1" s="1"/>
  <c r="L617" i="16" s="1"/>
  <c r="R620" i="1"/>
  <c r="S620" i="1" a="1"/>
  <c r="S620" i="1" s="1"/>
  <c r="D617" i="16" s="1"/>
  <c r="T620" i="1" a="1"/>
  <c r="T620" i="1" s="1"/>
  <c r="E617" i="16" s="1"/>
  <c r="AI620" i="1"/>
  <c r="BB620" i="1" s="1"/>
  <c r="AJ620" i="1"/>
  <c r="AK620" i="1"/>
  <c r="K642" i="11" s="1"/>
  <c r="AL620" i="1"/>
  <c r="AO620" i="1"/>
  <c r="BE620" i="1" s="1"/>
  <c r="AP620" i="1"/>
  <c r="M642" i="11" s="1"/>
  <c r="AQ620" i="1"/>
  <c r="BC620" i="1" a="1"/>
  <c r="BC620" i="1" s="1"/>
  <c r="BF620" i="1"/>
  <c r="BR620" i="1"/>
  <c r="BS620" i="1"/>
  <c r="BT620" i="1"/>
  <c r="A621" i="1"/>
  <c r="C621" i="1"/>
  <c r="G621" i="1"/>
  <c r="M621" i="1" a="1"/>
  <c r="M621" i="1" s="1"/>
  <c r="K618" i="16" s="1"/>
  <c r="N621" i="1" a="1"/>
  <c r="N621" i="1" s="1"/>
  <c r="L618" i="16" s="1"/>
  <c r="R621" i="1"/>
  <c r="S621" i="1" a="1"/>
  <c r="S621" i="1" s="1"/>
  <c r="D618" i="16" s="1"/>
  <c r="T621" i="1" a="1"/>
  <c r="T621" i="1" s="1"/>
  <c r="E618" i="16" s="1"/>
  <c r="AI621" i="1"/>
  <c r="BB621" i="1" s="1"/>
  <c r="AJ621" i="1"/>
  <c r="AK621" i="1"/>
  <c r="K643" i="11" s="1"/>
  <c r="AL621" i="1"/>
  <c r="AO621" i="1"/>
  <c r="BE621" i="1" s="1"/>
  <c r="AP621" i="1"/>
  <c r="M643" i="11" s="1"/>
  <c r="AQ621" i="1"/>
  <c r="BC621" i="1" a="1"/>
  <c r="BC621" i="1" s="1"/>
  <c r="BF621" i="1"/>
  <c r="BR621" i="1"/>
  <c r="BS621" i="1"/>
  <c r="BT621" i="1"/>
  <c r="A622" i="1"/>
  <c r="C622" i="1"/>
  <c r="G622" i="1"/>
  <c r="M622" i="1" a="1"/>
  <c r="M622" i="1" s="1"/>
  <c r="K619" i="16" s="1"/>
  <c r="N622" i="1" a="1"/>
  <c r="N622" i="1" s="1"/>
  <c r="L619" i="16" s="1"/>
  <c r="R622" i="1"/>
  <c r="S622" i="1" a="1"/>
  <c r="S622" i="1" s="1"/>
  <c r="D619" i="16" s="1"/>
  <c r="T622" i="1" a="1"/>
  <c r="T622" i="1" s="1"/>
  <c r="E619" i="16" s="1"/>
  <c r="AI622" i="1"/>
  <c r="BB622" i="1" s="1"/>
  <c r="AJ622" i="1"/>
  <c r="AK622" i="1"/>
  <c r="K644" i="11" s="1"/>
  <c r="AL622" i="1"/>
  <c r="AO622" i="1"/>
  <c r="BE622" i="1" s="1"/>
  <c r="AP622" i="1"/>
  <c r="M644" i="11" s="1"/>
  <c r="AQ622" i="1"/>
  <c r="BC622" i="1" a="1"/>
  <c r="BC622" i="1" s="1"/>
  <c r="BF622" i="1"/>
  <c r="BR622" i="1"/>
  <c r="BS622" i="1"/>
  <c r="BT622" i="1"/>
  <c r="A623" i="1"/>
  <c r="C623" i="1"/>
  <c r="G623" i="1"/>
  <c r="M623" i="1" a="1"/>
  <c r="M623" i="1" s="1"/>
  <c r="K620" i="16" s="1"/>
  <c r="N623" i="1" a="1"/>
  <c r="N623" i="1" s="1"/>
  <c r="L620" i="16" s="1"/>
  <c r="R623" i="1"/>
  <c r="S623" i="1" a="1"/>
  <c r="S623" i="1" s="1"/>
  <c r="D620" i="16" s="1"/>
  <c r="T623" i="1" a="1"/>
  <c r="T623" i="1" s="1"/>
  <c r="E620" i="16" s="1"/>
  <c r="AI623" i="1"/>
  <c r="BB623" i="1" s="1"/>
  <c r="AJ623" i="1"/>
  <c r="AK623" i="1"/>
  <c r="K645" i="11" s="1"/>
  <c r="AL623" i="1"/>
  <c r="AO623" i="1"/>
  <c r="BE623" i="1" s="1"/>
  <c r="AP623" i="1"/>
  <c r="M645" i="11" s="1"/>
  <c r="AQ623" i="1"/>
  <c r="BC623" i="1" a="1"/>
  <c r="BC623" i="1" s="1"/>
  <c r="BF623" i="1"/>
  <c r="BR623" i="1"/>
  <c r="BS623" i="1"/>
  <c r="BT623" i="1"/>
  <c r="A624" i="1"/>
  <c r="C624" i="1"/>
  <c r="G624" i="1"/>
  <c r="M624" i="1" a="1"/>
  <c r="M624" i="1" s="1"/>
  <c r="K621" i="16" s="1"/>
  <c r="N624" i="1" a="1"/>
  <c r="N624" i="1" s="1"/>
  <c r="L621" i="16" s="1"/>
  <c r="R624" i="1"/>
  <c r="S624" i="1" a="1"/>
  <c r="S624" i="1" s="1"/>
  <c r="D621" i="16" s="1"/>
  <c r="T624" i="1" a="1"/>
  <c r="T624" i="1" s="1"/>
  <c r="E621" i="16" s="1"/>
  <c r="AI624" i="1"/>
  <c r="BB624" i="1" s="1"/>
  <c r="AJ624" i="1"/>
  <c r="AK624" i="1"/>
  <c r="K646" i="11" s="1"/>
  <c r="AL624" i="1"/>
  <c r="AO624" i="1"/>
  <c r="BE624" i="1" s="1"/>
  <c r="AP624" i="1"/>
  <c r="M646" i="11" s="1"/>
  <c r="AQ624" i="1"/>
  <c r="BC624" i="1" a="1"/>
  <c r="BC624" i="1" s="1"/>
  <c r="BF624" i="1"/>
  <c r="BR624" i="1"/>
  <c r="BS624" i="1"/>
  <c r="BT624" i="1"/>
  <c r="A625" i="1"/>
  <c r="C625" i="1"/>
  <c r="G625" i="1"/>
  <c r="M625" i="1" a="1"/>
  <c r="M625" i="1" s="1"/>
  <c r="K622" i="16" s="1"/>
  <c r="N625" i="1" a="1"/>
  <c r="N625" i="1" s="1"/>
  <c r="L622" i="16" s="1"/>
  <c r="R625" i="1"/>
  <c r="S625" i="1" a="1"/>
  <c r="S625" i="1" s="1"/>
  <c r="D622" i="16" s="1"/>
  <c r="T625" i="1" a="1"/>
  <c r="T625" i="1" s="1"/>
  <c r="E622" i="16" s="1"/>
  <c r="AI625" i="1"/>
  <c r="BB625" i="1" s="1"/>
  <c r="AJ625" i="1"/>
  <c r="AK625" i="1"/>
  <c r="K647" i="11" s="1"/>
  <c r="AL625" i="1"/>
  <c r="AO625" i="1"/>
  <c r="BE625" i="1" s="1"/>
  <c r="AP625" i="1"/>
  <c r="M647" i="11" s="1"/>
  <c r="AQ625" i="1"/>
  <c r="BC625" i="1" a="1"/>
  <c r="BC625" i="1" s="1"/>
  <c r="BF625" i="1"/>
  <c r="BR625" i="1"/>
  <c r="BS625" i="1"/>
  <c r="BT625" i="1"/>
  <c r="A626" i="1"/>
  <c r="C626" i="1"/>
  <c r="G626" i="1"/>
  <c r="M626" i="1" a="1"/>
  <c r="M626" i="1" s="1"/>
  <c r="K623" i="16" s="1"/>
  <c r="N626" i="1" a="1"/>
  <c r="N626" i="1" s="1"/>
  <c r="L623" i="16" s="1"/>
  <c r="R626" i="1"/>
  <c r="S626" i="1" a="1"/>
  <c r="S626" i="1" s="1"/>
  <c r="D623" i="16" s="1"/>
  <c r="T626" i="1" a="1"/>
  <c r="T626" i="1" s="1"/>
  <c r="E623" i="16" s="1"/>
  <c r="AI626" i="1"/>
  <c r="BB626" i="1" s="1"/>
  <c r="AJ626" i="1"/>
  <c r="AK626" i="1"/>
  <c r="K648" i="11" s="1"/>
  <c r="AL626" i="1"/>
  <c r="AO626" i="1"/>
  <c r="BE626" i="1" s="1"/>
  <c r="AP626" i="1"/>
  <c r="M648" i="11" s="1"/>
  <c r="AQ626" i="1"/>
  <c r="BC626" i="1" a="1"/>
  <c r="BC626" i="1" s="1"/>
  <c r="BF626" i="1"/>
  <c r="BR626" i="1"/>
  <c r="BS626" i="1"/>
  <c r="BT626" i="1"/>
  <c r="A627" i="1"/>
  <c r="C627" i="1"/>
  <c r="G627" i="1"/>
  <c r="M627" i="1" a="1"/>
  <c r="M627" i="1" s="1"/>
  <c r="K624" i="16" s="1"/>
  <c r="N627" i="1" a="1"/>
  <c r="N627" i="1" s="1"/>
  <c r="L624" i="16" s="1"/>
  <c r="R627" i="1"/>
  <c r="S627" i="1" a="1"/>
  <c r="S627" i="1" s="1"/>
  <c r="D624" i="16" s="1"/>
  <c r="T627" i="1" a="1"/>
  <c r="T627" i="1" s="1"/>
  <c r="E624" i="16" s="1"/>
  <c r="AI627" i="1"/>
  <c r="BB627" i="1" s="1"/>
  <c r="AJ627" i="1"/>
  <c r="AK627" i="1"/>
  <c r="K649" i="11" s="1"/>
  <c r="AL627" i="1"/>
  <c r="AO627" i="1"/>
  <c r="BE627" i="1" s="1"/>
  <c r="AP627" i="1"/>
  <c r="M649" i="11" s="1"/>
  <c r="AQ627" i="1"/>
  <c r="BC627" i="1" a="1"/>
  <c r="BC627" i="1" s="1"/>
  <c r="BF627" i="1"/>
  <c r="BR627" i="1"/>
  <c r="BS627" i="1"/>
  <c r="BT627" i="1"/>
  <c r="A628" i="1"/>
  <c r="C628" i="1"/>
  <c r="G628" i="1"/>
  <c r="M628" i="1" a="1"/>
  <c r="M628" i="1" s="1"/>
  <c r="K625" i="16" s="1"/>
  <c r="N628" i="1" a="1"/>
  <c r="N628" i="1" s="1"/>
  <c r="L625" i="16" s="1"/>
  <c r="R628" i="1"/>
  <c r="S628" i="1" a="1"/>
  <c r="S628" i="1" s="1"/>
  <c r="D625" i="16" s="1"/>
  <c r="T628" i="1" a="1"/>
  <c r="T628" i="1" s="1"/>
  <c r="E625" i="16" s="1"/>
  <c r="AI628" i="1"/>
  <c r="BB628" i="1" s="1"/>
  <c r="AJ628" i="1"/>
  <c r="AK628" i="1"/>
  <c r="K650" i="11" s="1"/>
  <c r="AL628" i="1"/>
  <c r="AO628" i="1"/>
  <c r="BE628" i="1" s="1"/>
  <c r="AP628" i="1"/>
  <c r="M650" i="11" s="1"/>
  <c r="AQ628" i="1"/>
  <c r="BC628" i="1" a="1"/>
  <c r="BC628" i="1" s="1"/>
  <c r="BF628" i="1"/>
  <c r="BR628" i="1"/>
  <c r="BS628" i="1"/>
  <c r="BT628" i="1"/>
  <c r="A629" i="1"/>
  <c r="C629" i="1"/>
  <c r="G629" i="1"/>
  <c r="M629" i="1" a="1"/>
  <c r="M629" i="1" s="1"/>
  <c r="K626" i="16" s="1"/>
  <c r="N629" i="1" a="1"/>
  <c r="N629" i="1" s="1"/>
  <c r="L626" i="16" s="1"/>
  <c r="R629" i="1"/>
  <c r="S629" i="1" a="1"/>
  <c r="S629" i="1" s="1"/>
  <c r="D626" i="16" s="1"/>
  <c r="T629" i="1" a="1"/>
  <c r="T629" i="1" s="1"/>
  <c r="E626" i="16" s="1"/>
  <c r="AI629" i="1"/>
  <c r="BB629" i="1" s="1"/>
  <c r="AJ629" i="1"/>
  <c r="AK629" i="1"/>
  <c r="K651" i="11" s="1"/>
  <c r="AL629" i="1"/>
  <c r="AO629" i="1"/>
  <c r="BE629" i="1" s="1"/>
  <c r="AP629" i="1"/>
  <c r="M651" i="11" s="1"/>
  <c r="AQ629" i="1"/>
  <c r="BC629" i="1" a="1"/>
  <c r="BC629" i="1" s="1"/>
  <c r="BF629" i="1"/>
  <c r="BR629" i="1"/>
  <c r="BS629" i="1"/>
  <c r="BT629" i="1"/>
  <c r="A630" i="1"/>
  <c r="C630" i="1"/>
  <c r="G630" i="1"/>
  <c r="M630" i="1" a="1"/>
  <c r="M630" i="1" s="1"/>
  <c r="K627" i="16" s="1"/>
  <c r="N630" i="1" a="1"/>
  <c r="N630" i="1" s="1"/>
  <c r="L627" i="16" s="1"/>
  <c r="R630" i="1"/>
  <c r="S630" i="1" a="1"/>
  <c r="S630" i="1" s="1"/>
  <c r="D627" i="16" s="1"/>
  <c r="T630" i="1" a="1"/>
  <c r="T630" i="1" s="1"/>
  <c r="E627" i="16" s="1"/>
  <c r="AI630" i="1"/>
  <c r="BB630" i="1" s="1"/>
  <c r="AJ630" i="1"/>
  <c r="AK630" i="1"/>
  <c r="K652" i="11" s="1"/>
  <c r="AL630" i="1"/>
  <c r="AO630" i="1"/>
  <c r="BE630" i="1" s="1"/>
  <c r="AP630" i="1"/>
  <c r="M652" i="11" s="1"/>
  <c r="AQ630" i="1"/>
  <c r="BC630" i="1" a="1"/>
  <c r="BC630" i="1" s="1"/>
  <c r="BF630" i="1"/>
  <c r="BR630" i="1"/>
  <c r="BS630" i="1"/>
  <c r="BT630" i="1"/>
  <c r="A631" i="1"/>
  <c r="C631" i="1"/>
  <c r="G631" i="1"/>
  <c r="M631" i="1" a="1"/>
  <c r="M631" i="1" s="1"/>
  <c r="K628" i="16" s="1"/>
  <c r="N631" i="1" a="1"/>
  <c r="N631" i="1" s="1"/>
  <c r="L628" i="16" s="1"/>
  <c r="R631" i="1"/>
  <c r="S631" i="1" a="1"/>
  <c r="S631" i="1" s="1"/>
  <c r="D628" i="16" s="1"/>
  <c r="T631" i="1" a="1"/>
  <c r="T631" i="1" s="1"/>
  <c r="E628" i="16" s="1"/>
  <c r="AI631" i="1"/>
  <c r="BB631" i="1" s="1"/>
  <c r="AJ631" i="1"/>
  <c r="AK631" i="1"/>
  <c r="K653" i="11" s="1"/>
  <c r="AL631" i="1"/>
  <c r="AO631" i="1"/>
  <c r="BE631" i="1" s="1"/>
  <c r="AP631" i="1"/>
  <c r="M653" i="11" s="1"/>
  <c r="AQ631" i="1"/>
  <c r="BC631" i="1" a="1"/>
  <c r="BC631" i="1" s="1"/>
  <c r="BF631" i="1"/>
  <c r="BR631" i="1"/>
  <c r="BS631" i="1"/>
  <c r="BT631" i="1"/>
  <c r="A632" i="1"/>
  <c r="C632" i="1"/>
  <c r="G632" i="1"/>
  <c r="M632" i="1" a="1"/>
  <c r="M632" i="1" s="1"/>
  <c r="K629" i="16" s="1"/>
  <c r="N632" i="1" a="1"/>
  <c r="N632" i="1" s="1"/>
  <c r="L629" i="16" s="1"/>
  <c r="R632" i="1"/>
  <c r="S632" i="1" a="1"/>
  <c r="S632" i="1" s="1"/>
  <c r="D629" i="16" s="1"/>
  <c r="T632" i="1" a="1"/>
  <c r="T632" i="1" s="1"/>
  <c r="E629" i="16" s="1"/>
  <c r="AI632" i="1"/>
  <c r="BB632" i="1" s="1"/>
  <c r="AJ632" i="1"/>
  <c r="AK632" i="1"/>
  <c r="K654" i="11" s="1"/>
  <c r="AL632" i="1"/>
  <c r="AO632" i="1"/>
  <c r="BE632" i="1" s="1"/>
  <c r="AP632" i="1"/>
  <c r="M654" i="11" s="1"/>
  <c r="AQ632" i="1"/>
  <c r="BC632" i="1" a="1"/>
  <c r="BC632" i="1" s="1"/>
  <c r="BF632" i="1"/>
  <c r="BR632" i="1"/>
  <c r="BS632" i="1"/>
  <c r="BT632" i="1"/>
  <c r="A633" i="1"/>
  <c r="C633" i="1"/>
  <c r="G633" i="1"/>
  <c r="M633" i="1" a="1"/>
  <c r="M633" i="1" s="1"/>
  <c r="K630" i="16" s="1"/>
  <c r="N633" i="1" a="1"/>
  <c r="N633" i="1" s="1"/>
  <c r="L630" i="16" s="1"/>
  <c r="R633" i="1"/>
  <c r="S633" i="1" a="1"/>
  <c r="S633" i="1" s="1"/>
  <c r="D630" i="16" s="1"/>
  <c r="T633" i="1" a="1"/>
  <c r="T633" i="1" s="1"/>
  <c r="E630" i="16" s="1"/>
  <c r="AI633" i="1"/>
  <c r="BB633" i="1" s="1"/>
  <c r="AJ633" i="1"/>
  <c r="AK633" i="1"/>
  <c r="K655" i="11" s="1"/>
  <c r="AL633" i="1"/>
  <c r="AO633" i="1"/>
  <c r="BE633" i="1" s="1"/>
  <c r="AP633" i="1"/>
  <c r="M655" i="11" s="1"/>
  <c r="AQ633" i="1"/>
  <c r="BC633" i="1" a="1"/>
  <c r="BC633" i="1" s="1"/>
  <c r="BF633" i="1"/>
  <c r="BR633" i="1"/>
  <c r="BS633" i="1"/>
  <c r="BT633" i="1"/>
  <c r="A634" i="1"/>
  <c r="C634" i="1"/>
  <c r="G634" i="1"/>
  <c r="M634" i="1" a="1"/>
  <c r="M634" i="1" s="1"/>
  <c r="K631" i="16" s="1"/>
  <c r="N634" i="1" a="1"/>
  <c r="N634" i="1" s="1"/>
  <c r="L631" i="16" s="1"/>
  <c r="R634" i="1"/>
  <c r="S634" i="1" a="1"/>
  <c r="S634" i="1" s="1"/>
  <c r="D631" i="16" s="1"/>
  <c r="T634" i="1" a="1"/>
  <c r="T634" i="1" s="1"/>
  <c r="E631" i="16" s="1"/>
  <c r="AI634" i="1"/>
  <c r="BB634" i="1" s="1"/>
  <c r="AJ634" i="1"/>
  <c r="AK634" i="1"/>
  <c r="K656" i="11" s="1"/>
  <c r="AL634" i="1"/>
  <c r="AO634" i="1"/>
  <c r="BE634" i="1" s="1"/>
  <c r="AP634" i="1"/>
  <c r="M656" i="11" s="1"/>
  <c r="AQ634" i="1"/>
  <c r="BC634" i="1" a="1"/>
  <c r="BC634" i="1" s="1"/>
  <c r="BF634" i="1"/>
  <c r="BR634" i="1"/>
  <c r="BS634" i="1"/>
  <c r="BT634" i="1"/>
  <c r="A635" i="1"/>
  <c r="C635" i="1"/>
  <c r="G635" i="1"/>
  <c r="M635" i="1" a="1"/>
  <c r="M635" i="1" s="1"/>
  <c r="K632" i="16" s="1"/>
  <c r="N635" i="1" a="1"/>
  <c r="N635" i="1" s="1"/>
  <c r="L632" i="16" s="1"/>
  <c r="R635" i="1"/>
  <c r="S635" i="1" a="1"/>
  <c r="S635" i="1" s="1"/>
  <c r="D632" i="16" s="1"/>
  <c r="T635" i="1" a="1"/>
  <c r="T635" i="1" s="1"/>
  <c r="E632" i="16" s="1"/>
  <c r="AI635" i="1"/>
  <c r="BB635" i="1" s="1"/>
  <c r="AJ635" i="1"/>
  <c r="AK635" i="1"/>
  <c r="K657" i="11" s="1"/>
  <c r="AL635" i="1"/>
  <c r="AO635" i="1"/>
  <c r="BE635" i="1" s="1"/>
  <c r="AP635" i="1"/>
  <c r="M657" i="11" s="1"/>
  <c r="AQ635" i="1"/>
  <c r="BC635" i="1" a="1"/>
  <c r="BC635" i="1" s="1"/>
  <c r="BF635" i="1"/>
  <c r="BR635" i="1"/>
  <c r="BS635" i="1"/>
  <c r="BT635" i="1"/>
  <c r="A636" i="1"/>
  <c r="C636" i="1"/>
  <c r="G636" i="1"/>
  <c r="M636" i="1" a="1"/>
  <c r="M636" i="1" s="1"/>
  <c r="K633" i="16" s="1"/>
  <c r="N636" i="1" a="1"/>
  <c r="N636" i="1" s="1"/>
  <c r="L633" i="16" s="1"/>
  <c r="R636" i="1"/>
  <c r="S636" i="1" a="1"/>
  <c r="S636" i="1" s="1"/>
  <c r="D633" i="16" s="1"/>
  <c r="T636" i="1" a="1"/>
  <c r="T636" i="1" s="1"/>
  <c r="E633" i="16" s="1"/>
  <c r="AI636" i="1"/>
  <c r="BB636" i="1" s="1"/>
  <c r="AJ636" i="1"/>
  <c r="AK636" i="1"/>
  <c r="K658" i="11" s="1"/>
  <c r="AL636" i="1"/>
  <c r="AO636" i="1"/>
  <c r="BE636" i="1" s="1"/>
  <c r="AP636" i="1"/>
  <c r="M658" i="11" s="1"/>
  <c r="AQ636" i="1"/>
  <c r="BC636" i="1" a="1"/>
  <c r="BC636" i="1" s="1"/>
  <c r="BF636" i="1"/>
  <c r="BR636" i="1"/>
  <c r="BS636" i="1"/>
  <c r="BT636" i="1"/>
  <c r="A637" i="1"/>
  <c r="C637" i="1"/>
  <c r="G637" i="1"/>
  <c r="M637" i="1" a="1"/>
  <c r="M637" i="1" s="1"/>
  <c r="K634" i="16" s="1"/>
  <c r="N637" i="1" a="1"/>
  <c r="N637" i="1" s="1"/>
  <c r="L634" i="16" s="1"/>
  <c r="R637" i="1"/>
  <c r="S637" i="1" a="1"/>
  <c r="S637" i="1" s="1"/>
  <c r="D634" i="16" s="1"/>
  <c r="T637" i="1" a="1"/>
  <c r="T637" i="1" s="1"/>
  <c r="E634" i="16" s="1"/>
  <c r="AI637" i="1"/>
  <c r="BB637" i="1" s="1"/>
  <c r="AJ637" i="1"/>
  <c r="AK637" i="1"/>
  <c r="K659" i="11" s="1"/>
  <c r="AL637" i="1"/>
  <c r="AO637" i="1"/>
  <c r="BE637" i="1" s="1"/>
  <c r="AP637" i="1"/>
  <c r="M659" i="11" s="1"/>
  <c r="AQ637" i="1"/>
  <c r="BC637" i="1" a="1"/>
  <c r="BC637" i="1" s="1"/>
  <c r="BF637" i="1"/>
  <c r="BR637" i="1"/>
  <c r="BS637" i="1"/>
  <c r="BT637" i="1"/>
  <c r="A638" i="1"/>
  <c r="C638" i="1"/>
  <c r="G638" i="1"/>
  <c r="M638" i="1" a="1"/>
  <c r="M638" i="1" s="1"/>
  <c r="K635" i="16" s="1"/>
  <c r="N638" i="1" a="1"/>
  <c r="N638" i="1" s="1"/>
  <c r="L635" i="16" s="1"/>
  <c r="R638" i="1"/>
  <c r="S638" i="1" a="1"/>
  <c r="S638" i="1" s="1"/>
  <c r="D635" i="16" s="1"/>
  <c r="T638" i="1" a="1"/>
  <c r="T638" i="1" s="1"/>
  <c r="E635" i="16" s="1"/>
  <c r="AI638" i="1"/>
  <c r="BB638" i="1" s="1"/>
  <c r="AJ638" i="1"/>
  <c r="AK638" i="1"/>
  <c r="K660" i="11" s="1"/>
  <c r="AL638" i="1"/>
  <c r="AO638" i="1"/>
  <c r="BE638" i="1" s="1"/>
  <c r="AP638" i="1"/>
  <c r="M660" i="11" s="1"/>
  <c r="AQ638" i="1"/>
  <c r="BC638" i="1" a="1"/>
  <c r="BC638" i="1" s="1"/>
  <c r="BF638" i="1"/>
  <c r="BR638" i="1"/>
  <c r="BS638" i="1"/>
  <c r="BT638" i="1"/>
  <c r="A639" i="1"/>
  <c r="C639" i="1"/>
  <c r="G639" i="1"/>
  <c r="M639" i="1" a="1"/>
  <c r="M639" i="1" s="1"/>
  <c r="K636" i="16" s="1"/>
  <c r="N639" i="1" a="1"/>
  <c r="N639" i="1" s="1"/>
  <c r="L636" i="16" s="1"/>
  <c r="R639" i="1"/>
  <c r="S639" i="1" a="1"/>
  <c r="S639" i="1" s="1"/>
  <c r="D636" i="16" s="1"/>
  <c r="T639" i="1" a="1"/>
  <c r="T639" i="1" s="1"/>
  <c r="E636" i="16" s="1"/>
  <c r="AI639" i="1"/>
  <c r="BB639" i="1" s="1"/>
  <c r="AJ639" i="1"/>
  <c r="AK639" i="1"/>
  <c r="K661" i="11" s="1"/>
  <c r="AL639" i="1"/>
  <c r="AO639" i="1"/>
  <c r="BE639" i="1" s="1"/>
  <c r="AP639" i="1"/>
  <c r="M661" i="11" s="1"/>
  <c r="AQ639" i="1"/>
  <c r="BC639" i="1" a="1"/>
  <c r="BC639" i="1" s="1"/>
  <c r="BF639" i="1"/>
  <c r="BR639" i="1"/>
  <c r="BS639" i="1"/>
  <c r="BT639" i="1"/>
  <c r="A640" i="1"/>
  <c r="C640" i="1"/>
  <c r="G640" i="1"/>
  <c r="M640" i="1" a="1"/>
  <c r="M640" i="1" s="1"/>
  <c r="K637" i="16" s="1"/>
  <c r="N640" i="1" a="1"/>
  <c r="N640" i="1" s="1"/>
  <c r="L637" i="16" s="1"/>
  <c r="R640" i="1"/>
  <c r="S640" i="1" a="1"/>
  <c r="S640" i="1" s="1"/>
  <c r="D637" i="16" s="1"/>
  <c r="T640" i="1" a="1"/>
  <c r="T640" i="1" s="1"/>
  <c r="E637" i="16" s="1"/>
  <c r="AI640" i="1"/>
  <c r="BB640" i="1" s="1"/>
  <c r="AJ640" i="1"/>
  <c r="AK640" i="1"/>
  <c r="K662" i="11" s="1"/>
  <c r="AL640" i="1"/>
  <c r="AO640" i="1"/>
  <c r="BE640" i="1" s="1"/>
  <c r="AP640" i="1"/>
  <c r="M662" i="11" s="1"/>
  <c r="AQ640" i="1"/>
  <c r="BC640" i="1" a="1"/>
  <c r="BC640" i="1" s="1"/>
  <c r="BF640" i="1"/>
  <c r="BR640" i="1"/>
  <c r="BS640" i="1"/>
  <c r="BT640" i="1"/>
  <c r="A641" i="1"/>
  <c r="C641" i="1"/>
  <c r="G641" i="1"/>
  <c r="M641" i="1" a="1"/>
  <c r="M641" i="1" s="1"/>
  <c r="K638" i="16" s="1"/>
  <c r="N641" i="1" a="1"/>
  <c r="N641" i="1" s="1"/>
  <c r="L638" i="16" s="1"/>
  <c r="R641" i="1"/>
  <c r="S641" i="1" a="1"/>
  <c r="S641" i="1" s="1"/>
  <c r="D638" i="16" s="1"/>
  <c r="T641" i="1" a="1"/>
  <c r="T641" i="1" s="1"/>
  <c r="E638" i="16" s="1"/>
  <c r="AI641" i="1"/>
  <c r="BB641" i="1" s="1"/>
  <c r="AJ641" i="1"/>
  <c r="AK641" i="1"/>
  <c r="K663" i="11" s="1"/>
  <c r="AL641" i="1"/>
  <c r="AO641" i="1"/>
  <c r="BE641" i="1" s="1"/>
  <c r="AP641" i="1"/>
  <c r="M663" i="11" s="1"/>
  <c r="AQ641" i="1"/>
  <c r="BC641" i="1" a="1"/>
  <c r="BC641" i="1" s="1"/>
  <c r="BF641" i="1"/>
  <c r="BR641" i="1"/>
  <c r="BS641" i="1"/>
  <c r="BT641" i="1"/>
  <c r="A642" i="1"/>
  <c r="C642" i="1"/>
  <c r="G642" i="1"/>
  <c r="M642" i="1" a="1"/>
  <c r="M642" i="1" s="1"/>
  <c r="K639" i="16" s="1"/>
  <c r="N642" i="1" a="1"/>
  <c r="N642" i="1" s="1"/>
  <c r="L639" i="16" s="1"/>
  <c r="R642" i="1"/>
  <c r="S642" i="1" a="1"/>
  <c r="S642" i="1" s="1"/>
  <c r="D639" i="16" s="1"/>
  <c r="T642" i="1" a="1"/>
  <c r="T642" i="1" s="1"/>
  <c r="E639" i="16" s="1"/>
  <c r="AI642" i="1"/>
  <c r="BB642" i="1" s="1"/>
  <c r="AJ642" i="1"/>
  <c r="AK642" i="1"/>
  <c r="K664" i="11" s="1"/>
  <c r="AL642" i="1"/>
  <c r="AO642" i="1"/>
  <c r="BE642" i="1" s="1"/>
  <c r="AP642" i="1"/>
  <c r="M664" i="11" s="1"/>
  <c r="AQ642" i="1"/>
  <c r="BC642" i="1" a="1"/>
  <c r="BC642" i="1" s="1"/>
  <c r="BF642" i="1"/>
  <c r="BR642" i="1"/>
  <c r="BS642" i="1"/>
  <c r="BT642" i="1"/>
  <c r="A643" i="1"/>
  <c r="C643" i="1"/>
  <c r="G643" i="1"/>
  <c r="M643" i="1" a="1"/>
  <c r="M643" i="1" s="1"/>
  <c r="K640" i="16" s="1"/>
  <c r="N643" i="1" a="1"/>
  <c r="N643" i="1" s="1"/>
  <c r="L640" i="16" s="1"/>
  <c r="R643" i="1"/>
  <c r="S643" i="1" a="1"/>
  <c r="S643" i="1" s="1"/>
  <c r="D640" i="16" s="1"/>
  <c r="T643" i="1" a="1"/>
  <c r="T643" i="1" s="1"/>
  <c r="E640" i="16" s="1"/>
  <c r="AI643" i="1"/>
  <c r="BB643" i="1" s="1"/>
  <c r="AJ643" i="1"/>
  <c r="AK643" i="1"/>
  <c r="K665" i="11" s="1"/>
  <c r="AL643" i="1"/>
  <c r="AO643" i="1"/>
  <c r="BE643" i="1" s="1"/>
  <c r="AP643" i="1"/>
  <c r="M665" i="11" s="1"/>
  <c r="AQ643" i="1"/>
  <c r="BC643" i="1" a="1"/>
  <c r="BC643" i="1" s="1"/>
  <c r="BF643" i="1"/>
  <c r="BR643" i="1"/>
  <c r="BS643" i="1"/>
  <c r="BT643" i="1"/>
  <c r="A644" i="1"/>
  <c r="C644" i="1"/>
  <c r="G644" i="1"/>
  <c r="M644" i="1" a="1"/>
  <c r="M644" i="1" s="1"/>
  <c r="K641" i="16" s="1"/>
  <c r="N644" i="1" a="1"/>
  <c r="N644" i="1" s="1"/>
  <c r="L641" i="16" s="1"/>
  <c r="R644" i="1"/>
  <c r="S644" i="1" a="1"/>
  <c r="S644" i="1" s="1"/>
  <c r="D641" i="16" s="1"/>
  <c r="T644" i="1" a="1"/>
  <c r="T644" i="1" s="1"/>
  <c r="E641" i="16" s="1"/>
  <c r="AI644" i="1"/>
  <c r="BB644" i="1" s="1"/>
  <c r="AJ644" i="1"/>
  <c r="AK644" i="1"/>
  <c r="K666" i="11" s="1"/>
  <c r="AL644" i="1"/>
  <c r="AO644" i="1"/>
  <c r="BE644" i="1" s="1"/>
  <c r="AP644" i="1"/>
  <c r="M666" i="11" s="1"/>
  <c r="AQ644" i="1"/>
  <c r="BC644" i="1" a="1"/>
  <c r="BC644" i="1" s="1"/>
  <c r="BF644" i="1"/>
  <c r="BR644" i="1"/>
  <c r="BS644" i="1"/>
  <c r="BT644" i="1"/>
  <c r="A645" i="1"/>
  <c r="C645" i="1"/>
  <c r="G645" i="1"/>
  <c r="M645" i="1" a="1"/>
  <c r="M645" i="1" s="1"/>
  <c r="K642" i="16" s="1"/>
  <c r="N645" i="1" a="1"/>
  <c r="N645" i="1" s="1"/>
  <c r="L642" i="16" s="1"/>
  <c r="R645" i="1"/>
  <c r="S645" i="1" a="1"/>
  <c r="S645" i="1" s="1"/>
  <c r="D642" i="16" s="1"/>
  <c r="T645" i="1" a="1"/>
  <c r="T645" i="1" s="1"/>
  <c r="E642" i="16" s="1"/>
  <c r="AI645" i="1"/>
  <c r="BB645" i="1" s="1"/>
  <c r="AJ645" i="1"/>
  <c r="AK645" i="1"/>
  <c r="K667" i="11" s="1"/>
  <c r="AL645" i="1"/>
  <c r="AO645" i="1"/>
  <c r="BE645" i="1" s="1"/>
  <c r="AP645" i="1"/>
  <c r="M667" i="11" s="1"/>
  <c r="AQ645" i="1"/>
  <c r="BC645" i="1" a="1"/>
  <c r="BC645" i="1" s="1"/>
  <c r="BF645" i="1"/>
  <c r="BR645" i="1"/>
  <c r="BS645" i="1"/>
  <c r="BT645" i="1"/>
  <c r="A646" i="1"/>
  <c r="C646" i="1"/>
  <c r="G646" i="1"/>
  <c r="M646" i="1" a="1"/>
  <c r="M646" i="1" s="1"/>
  <c r="K643" i="16" s="1"/>
  <c r="N646" i="1" a="1"/>
  <c r="N646" i="1" s="1"/>
  <c r="L643" i="16" s="1"/>
  <c r="R646" i="1"/>
  <c r="S646" i="1" a="1"/>
  <c r="S646" i="1" s="1"/>
  <c r="D643" i="16" s="1"/>
  <c r="T646" i="1" a="1"/>
  <c r="T646" i="1" s="1"/>
  <c r="E643" i="16" s="1"/>
  <c r="AI646" i="1"/>
  <c r="BB646" i="1" s="1"/>
  <c r="AJ646" i="1"/>
  <c r="AK646" i="1"/>
  <c r="K668" i="11" s="1"/>
  <c r="AL646" i="1"/>
  <c r="AO646" i="1"/>
  <c r="BE646" i="1" s="1"/>
  <c r="AP646" i="1"/>
  <c r="M668" i="11" s="1"/>
  <c r="AQ646" i="1"/>
  <c r="BC646" i="1" a="1"/>
  <c r="BC646" i="1" s="1"/>
  <c r="BF646" i="1"/>
  <c r="BR646" i="1"/>
  <c r="BS646" i="1"/>
  <c r="BT646" i="1"/>
  <c r="A647" i="1"/>
  <c r="C647" i="1"/>
  <c r="G647" i="1"/>
  <c r="M647" i="1" a="1"/>
  <c r="M647" i="1" s="1"/>
  <c r="K644" i="16" s="1"/>
  <c r="N647" i="1" a="1"/>
  <c r="N647" i="1" s="1"/>
  <c r="L644" i="16" s="1"/>
  <c r="R647" i="1"/>
  <c r="S647" i="1" a="1"/>
  <c r="S647" i="1" s="1"/>
  <c r="D644" i="16" s="1"/>
  <c r="T647" i="1" a="1"/>
  <c r="T647" i="1" s="1"/>
  <c r="E644" i="16" s="1"/>
  <c r="AI647" i="1"/>
  <c r="BB647" i="1" s="1"/>
  <c r="AJ647" i="1"/>
  <c r="AK647" i="1"/>
  <c r="K669" i="11" s="1"/>
  <c r="AL647" i="1"/>
  <c r="AO647" i="1"/>
  <c r="BE647" i="1" s="1"/>
  <c r="AP647" i="1"/>
  <c r="M669" i="11" s="1"/>
  <c r="AQ647" i="1"/>
  <c r="BC647" i="1" a="1"/>
  <c r="BC647" i="1" s="1"/>
  <c r="BF647" i="1"/>
  <c r="BR647" i="1"/>
  <c r="BS647" i="1"/>
  <c r="BT647" i="1"/>
  <c r="A648" i="1"/>
  <c r="C648" i="1"/>
  <c r="G648" i="1"/>
  <c r="M648" i="1" a="1"/>
  <c r="M648" i="1" s="1"/>
  <c r="K645" i="16" s="1"/>
  <c r="N648" i="1" a="1"/>
  <c r="N648" i="1" s="1"/>
  <c r="L645" i="16" s="1"/>
  <c r="R648" i="1"/>
  <c r="S648" i="1" a="1"/>
  <c r="S648" i="1" s="1"/>
  <c r="D645" i="16" s="1"/>
  <c r="T648" i="1" a="1"/>
  <c r="T648" i="1" s="1"/>
  <c r="E645" i="16" s="1"/>
  <c r="AI648" i="1"/>
  <c r="BB648" i="1" s="1"/>
  <c r="AJ648" i="1"/>
  <c r="AK648" i="1"/>
  <c r="K670" i="11" s="1"/>
  <c r="AL648" i="1"/>
  <c r="AO648" i="1"/>
  <c r="BE648" i="1" s="1"/>
  <c r="AP648" i="1"/>
  <c r="M670" i="11" s="1"/>
  <c r="AQ648" i="1"/>
  <c r="BC648" i="1" a="1"/>
  <c r="BC648" i="1" s="1"/>
  <c r="BF648" i="1"/>
  <c r="BR648" i="1"/>
  <c r="BS648" i="1"/>
  <c r="BT648" i="1"/>
  <c r="A649" i="1"/>
  <c r="C649" i="1"/>
  <c r="G649" i="1"/>
  <c r="M649" i="1" a="1"/>
  <c r="M649" i="1" s="1"/>
  <c r="K646" i="16" s="1"/>
  <c r="N649" i="1" a="1"/>
  <c r="N649" i="1" s="1"/>
  <c r="L646" i="16" s="1"/>
  <c r="R649" i="1"/>
  <c r="S649" i="1" a="1"/>
  <c r="S649" i="1" s="1"/>
  <c r="D646" i="16" s="1"/>
  <c r="T649" i="1" a="1"/>
  <c r="T649" i="1" s="1"/>
  <c r="E646" i="16" s="1"/>
  <c r="AI649" i="1"/>
  <c r="BB649" i="1" s="1"/>
  <c r="AJ649" i="1"/>
  <c r="AK649" i="1"/>
  <c r="K671" i="11" s="1"/>
  <c r="AL649" i="1"/>
  <c r="AO649" i="1"/>
  <c r="BE649" i="1" s="1"/>
  <c r="AP649" i="1"/>
  <c r="M671" i="11" s="1"/>
  <c r="AQ649" i="1"/>
  <c r="BC649" i="1" a="1"/>
  <c r="BC649" i="1" s="1"/>
  <c r="BF649" i="1"/>
  <c r="BR649" i="1"/>
  <c r="BS649" i="1"/>
  <c r="BT649" i="1"/>
  <c r="A650" i="1"/>
  <c r="C650" i="1"/>
  <c r="G650" i="1"/>
  <c r="M650" i="1" a="1"/>
  <c r="M650" i="1" s="1"/>
  <c r="K647" i="16" s="1"/>
  <c r="N650" i="1" a="1"/>
  <c r="N650" i="1" s="1"/>
  <c r="L647" i="16" s="1"/>
  <c r="R650" i="1"/>
  <c r="S650" i="1" a="1"/>
  <c r="S650" i="1" s="1"/>
  <c r="D647" i="16" s="1"/>
  <c r="T650" i="1" a="1"/>
  <c r="T650" i="1" s="1"/>
  <c r="E647" i="16" s="1"/>
  <c r="AI650" i="1"/>
  <c r="BB650" i="1" s="1"/>
  <c r="AJ650" i="1"/>
  <c r="AK650" i="1"/>
  <c r="K672" i="11" s="1"/>
  <c r="AL650" i="1"/>
  <c r="AO650" i="1"/>
  <c r="BE650" i="1" s="1"/>
  <c r="AP650" i="1"/>
  <c r="M672" i="11" s="1"/>
  <c r="AQ650" i="1"/>
  <c r="BC650" i="1" a="1"/>
  <c r="BC650" i="1" s="1"/>
  <c r="BF650" i="1"/>
  <c r="BR650" i="1"/>
  <c r="BS650" i="1"/>
  <c r="BT650" i="1"/>
  <c r="A651" i="1"/>
  <c r="C651" i="1"/>
  <c r="G651" i="1"/>
  <c r="M651" i="1" a="1"/>
  <c r="M651" i="1" s="1"/>
  <c r="K648" i="16" s="1"/>
  <c r="N651" i="1" a="1"/>
  <c r="N651" i="1" s="1"/>
  <c r="L648" i="16" s="1"/>
  <c r="R651" i="1"/>
  <c r="S651" i="1" a="1"/>
  <c r="S651" i="1" s="1"/>
  <c r="D648" i="16" s="1"/>
  <c r="T651" i="1" a="1"/>
  <c r="T651" i="1" s="1"/>
  <c r="E648" i="16" s="1"/>
  <c r="AI651" i="1"/>
  <c r="BB651" i="1" s="1"/>
  <c r="AJ651" i="1"/>
  <c r="AK651" i="1"/>
  <c r="K673" i="11" s="1"/>
  <c r="AL651" i="1"/>
  <c r="AO651" i="1"/>
  <c r="BE651" i="1" s="1"/>
  <c r="AP651" i="1"/>
  <c r="M673" i="11" s="1"/>
  <c r="AQ651" i="1"/>
  <c r="BC651" i="1" a="1"/>
  <c r="BC651" i="1" s="1"/>
  <c r="BF651" i="1"/>
  <c r="BR651" i="1"/>
  <c r="BS651" i="1"/>
  <c r="BT651" i="1"/>
  <c r="A652" i="1"/>
  <c r="C652" i="1"/>
  <c r="G652" i="1"/>
  <c r="M652" i="1" a="1"/>
  <c r="M652" i="1" s="1"/>
  <c r="K649" i="16" s="1"/>
  <c r="N652" i="1" a="1"/>
  <c r="N652" i="1" s="1"/>
  <c r="L649" i="16" s="1"/>
  <c r="R652" i="1"/>
  <c r="S652" i="1" a="1"/>
  <c r="S652" i="1" s="1"/>
  <c r="D649" i="16" s="1"/>
  <c r="T652" i="1" a="1"/>
  <c r="T652" i="1" s="1"/>
  <c r="E649" i="16" s="1"/>
  <c r="AI652" i="1"/>
  <c r="BB652" i="1" s="1"/>
  <c r="AJ652" i="1"/>
  <c r="AK652" i="1"/>
  <c r="K674" i="11" s="1"/>
  <c r="AL652" i="1"/>
  <c r="AO652" i="1"/>
  <c r="BE652" i="1" s="1"/>
  <c r="AP652" i="1"/>
  <c r="M674" i="11" s="1"/>
  <c r="AQ652" i="1"/>
  <c r="BC652" i="1" a="1"/>
  <c r="BC652" i="1" s="1"/>
  <c r="BF652" i="1"/>
  <c r="BR652" i="1"/>
  <c r="BS652" i="1"/>
  <c r="BT652" i="1"/>
  <c r="A653" i="1"/>
  <c r="C653" i="1"/>
  <c r="G653" i="1"/>
  <c r="M653" i="1" a="1"/>
  <c r="M653" i="1" s="1"/>
  <c r="K650" i="16" s="1"/>
  <c r="N653" i="1" a="1"/>
  <c r="N653" i="1" s="1"/>
  <c r="L650" i="16" s="1"/>
  <c r="R653" i="1"/>
  <c r="S653" i="1" a="1"/>
  <c r="S653" i="1" s="1"/>
  <c r="D650" i="16" s="1"/>
  <c r="T653" i="1" a="1"/>
  <c r="T653" i="1" s="1"/>
  <c r="E650" i="16" s="1"/>
  <c r="AI653" i="1"/>
  <c r="BB653" i="1" s="1"/>
  <c r="AJ653" i="1"/>
  <c r="AK653" i="1"/>
  <c r="K675" i="11" s="1"/>
  <c r="AL653" i="1"/>
  <c r="AO653" i="1"/>
  <c r="BE653" i="1" s="1"/>
  <c r="AP653" i="1"/>
  <c r="M675" i="11" s="1"/>
  <c r="AQ653" i="1"/>
  <c r="BC653" i="1" a="1"/>
  <c r="BC653" i="1" s="1"/>
  <c r="BF653" i="1"/>
  <c r="BR653" i="1"/>
  <c r="BS653" i="1"/>
  <c r="BT653" i="1"/>
  <c r="A654" i="1"/>
  <c r="C654" i="1"/>
  <c r="G654" i="1"/>
  <c r="M654" i="1" a="1"/>
  <c r="M654" i="1" s="1"/>
  <c r="K651" i="16" s="1"/>
  <c r="N654" i="1" a="1"/>
  <c r="N654" i="1" s="1"/>
  <c r="L651" i="16" s="1"/>
  <c r="R654" i="1"/>
  <c r="S654" i="1" a="1"/>
  <c r="S654" i="1" s="1"/>
  <c r="D651" i="16" s="1"/>
  <c r="T654" i="1" a="1"/>
  <c r="T654" i="1" s="1"/>
  <c r="E651" i="16" s="1"/>
  <c r="AI654" i="1"/>
  <c r="BB654" i="1" s="1"/>
  <c r="AJ654" i="1"/>
  <c r="AK654" i="1"/>
  <c r="K676" i="11" s="1"/>
  <c r="AL654" i="1"/>
  <c r="AO654" i="1"/>
  <c r="BE654" i="1" s="1"/>
  <c r="AP654" i="1"/>
  <c r="M676" i="11" s="1"/>
  <c r="AQ654" i="1"/>
  <c r="BC654" i="1" a="1"/>
  <c r="BC654" i="1" s="1"/>
  <c r="BF654" i="1"/>
  <c r="BR654" i="1"/>
  <c r="BS654" i="1"/>
  <c r="BT654" i="1"/>
  <c r="A655" i="1"/>
  <c r="C655" i="1"/>
  <c r="G655" i="1"/>
  <c r="M655" i="1" a="1"/>
  <c r="M655" i="1" s="1"/>
  <c r="K652" i="16" s="1"/>
  <c r="N655" i="1" a="1"/>
  <c r="N655" i="1" s="1"/>
  <c r="L652" i="16" s="1"/>
  <c r="R655" i="1"/>
  <c r="S655" i="1" a="1"/>
  <c r="S655" i="1" s="1"/>
  <c r="D652" i="16" s="1"/>
  <c r="T655" i="1" a="1"/>
  <c r="T655" i="1" s="1"/>
  <c r="E652" i="16" s="1"/>
  <c r="AI655" i="1"/>
  <c r="BB655" i="1" s="1"/>
  <c r="AJ655" i="1"/>
  <c r="AK655" i="1"/>
  <c r="K677" i="11" s="1"/>
  <c r="AL655" i="1"/>
  <c r="AO655" i="1"/>
  <c r="BE655" i="1" s="1"/>
  <c r="AP655" i="1"/>
  <c r="M677" i="11" s="1"/>
  <c r="AQ655" i="1"/>
  <c r="BC655" i="1" a="1"/>
  <c r="BC655" i="1" s="1"/>
  <c r="BF655" i="1"/>
  <c r="BR655" i="1"/>
  <c r="BS655" i="1"/>
  <c r="BT655" i="1"/>
  <c r="A656" i="1"/>
  <c r="C656" i="1"/>
  <c r="G656" i="1"/>
  <c r="M656" i="1" a="1"/>
  <c r="M656" i="1" s="1"/>
  <c r="K653" i="16" s="1"/>
  <c r="N656" i="1" a="1"/>
  <c r="N656" i="1" s="1"/>
  <c r="L653" i="16" s="1"/>
  <c r="R656" i="1"/>
  <c r="S656" i="1" a="1"/>
  <c r="S656" i="1" s="1"/>
  <c r="D653" i="16" s="1"/>
  <c r="T656" i="1" a="1"/>
  <c r="T656" i="1" s="1"/>
  <c r="E653" i="16" s="1"/>
  <c r="AI656" i="1"/>
  <c r="BB656" i="1" s="1"/>
  <c r="AJ656" i="1"/>
  <c r="AK656" i="1"/>
  <c r="K678" i="11" s="1"/>
  <c r="AL656" i="1"/>
  <c r="AO656" i="1"/>
  <c r="BE656" i="1" s="1"/>
  <c r="AP656" i="1"/>
  <c r="M678" i="11" s="1"/>
  <c r="AQ656" i="1"/>
  <c r="BC656" i="1" a="1"/>
  <c r="BC656" i="1" s="1"/>
  <c r="BF656" i="1"/>
  <c r="BR656" i="1"/>
  <c r="BS656" i="1"/>
  <c r="BT656" i="1"/>
  <c r="A657" i="1"/>
  <c r="C657" i="1"/>
  <c r="G657" i="1"/>
  <c r="M657" i="1" a="1"/>
  <c r="M657" i="1" s="1"/>
  <c r="K654" i="16" s="1"/>
  <c r="N657" i="1" a="1"/>
  <c r="N657" i="1" s="1"/>
  <c r="L654" i="16" s="1"/>
  <c r="R657" i="1"/>
  <c r="S657" i="1" a="1"/>
  <c r="S657" i="1" s="1"/>
  <c r="D654" i="16" s="1"/>
  <c r="T657" i="1" a="1"/>
  <c r="T657" i="1" s="1"/>
  <c r="E654" i="16" s="1"/>
  <c r="AI657" i="1"/>
  <c r="BB657" i="1" s="1"/>
  <c r="AJ657" i="1"/>
  <c r="AK657" i="1"/>
  <c r="K679" i="11" s="1"/>
  <c r="AL657" i="1"/>
  <c r="AO657" i="1"/>
  <c r="BE657" i="1" s="1"/>
  <c r="AP657" i="1"/>
  <c r="M679" i="11" s="1"/>
  <c r="AQ657" i="1"/>
  <c r="BC657" i="1" a="1"/>
  <c r="BC657" i="1" s="1"/>
  <c r="BF657" i="1"/>
  <c r="BR657" i="1"/>
  <c r="BS657" i="1"/>
  <c r="BT657" i="1"/>
  <c r="A658" i="1"/>
  <c r="C658" i="1"/>
  <c r="G658" i="1"/>
  <c r="M658" i="1" a="1"/>
  <c r="M658" i="1" s="1"/>
  <c r="K655" i="16" s="1"/>
  <c r="N658" i="1" a="1"/>
  <c r="N658" i="1" s="1"/>
  <c r="L655" i="16" s="1"/>
  <c r="R658" i="1"/>
  <c r="S658" i="1" a="1"/>
  <c r="S658" i="1" s="1"/>
  <c r="D655" i="16" s="1"/>
  <c r="T658" i="1" a="1"/>
  <c r="T658" i="1" s="1"/>
  <c r="E655" i="16" s="1"/>
  <c r="AI658" i="1"/>
  <c r="BB658" i="1" s="1"/>
  <c r="AJ658" i="1"/>
  <c r="AK658" i="1"/>
  <c r="K680" i="11" s="1"/>
  <c r="AL658" i="1"/>
  <c r="AO658" i="1"/>
  <c r="BE658" i="1" s="1"/>
  <c r="AP658" i="1"/>
  <c r="M680" i="11" s="1"/>
  <c r="AQ658" i="1"/>
  <c r="BC658" i="1" a="1"/>
  <c r="BC658" i="1" s="1"/>
  <c r="BF658" i="1"/>
  <c r="BR658" i="1"/>
  <c r="BS658" i="1"/>
  <c r="BT658" i="1"/>
  <c r="A659" i="1"/>
  <c r="C659" i="1"/>
  <c r="G659" i="1"/>
  <c r="M659" i="1" a="1"/>
  <c r="M659" i="1" s="1"/>
  <c r="K656" i="16" s="1"/>
  <c r="N659" i="1" a="1"/>
  <c r="N659" i="1" s="1"/>
  <c r="L656" i="16" s="1"/>
  <c r="R659" i="1"/>
  <c r="S659" i="1" a="1"/>
  <c r="S659" i="1" s="1"/>
  <c r="D656" i="16" s="1"/>
  <c r="T659" i="1" a="1"/>
  <c r="T659" i="1" s="1"/>
  <c r="E656" i="16" s="1"/>
  <c r="AI659" i="1"/>
  <c r="BB659" i="1" s="1"/>
  <c r="AJ659" i="1"/>
  <c r="AK659" i="1"/>
  <c r="K681" i="11" s="1"/>
  <c r="AL659" i="1"/>
  <c r="AO659" i="1"/>
  <c r="BE659" i="1" s="1"/>
  <c r="AP659" i="1"/>
  <c r="M681" i="11" s="1"/>
  <c r="AQ659" i="1"/>
  <c r="BC659" i="1" a="1"/>
  <c r="BC659" i="1" s="1"/>
  <c r="BF659" i="1"/>
  <c r="BR659" i="1"/>
  <c r="BS659" i="1"/>
  <c r="BT659" i="1"/>
  <c r="A660" i="1"/>
  <c r="C660" i="1"/>
  <c r="G660" i="1"/>
  <c r="M660" i="1" a="1"/>
  <c r="M660" i="1" s="1"/>
  <c r="K657" i="16" s="1"/>
  <c r="N660" i="1" a="1"/>
  <c r="N660" i="1" s="1"/>
  <c r="L657" i="16" s="1"/>
  <c r="R660" i="1"/>
  <c r="S660" i="1" a="1"/>
  <c r="S660" i="1" s="1"/>
  <c r="D657" i="16" s="1"/>
  <c r="T660" i="1" a="1"/>
  <c r="T660" i="1" s="1"/>
  <c r="E657" i="16" s="1"/>
  <c r="AI660" i="1"/>
  <c r="BB660" i="1" s="1"/>
  <c r="AJ660" i="1"/>
  <c r="AK660" i="1"/>
  <c r="K682" i="11" s="1"/>
  <c r="AL660" i="1"/>
  <c r="AO660" i="1"/>
  <c r="BE660" i="1" s="1"/>
  <c r="AP660" i="1"/>
  <c r="M682" i="11" s="1"/>
  <c r="AQ660" i="1"/>
  <c r="BC660" i="1" a="1"/>
  <c r="BC660" i="1" s="1"/>
  <c r="BF660" i="1"/>
  <c r="BR660" i="1"/>
  <c r="BS660" i="1"/>
  <c r="BT660" i="1"/>
  <c r="A661" i="1"/>
  <c r="C661" i="1"/>
  <c r="G661" i="1"/>
  <c r="M661" i="1" a="1"/>
  <c r="M661" i="1" s="1"/>
  <c r="K658" i="16" s="1"/>
  <c r="N661" i="1" a="1"/>
  <c r="N661" i="1" s="1"/>
  <c r="L658" i="16" s="1"/>
  <c r="R661" i="1"/>
  <c r="S661" i="1" a="1"/>
  <c r="S661" i="1" s="1"/>
  <c r="D658" i="16" s="1"/>
  <c r="T661" i="1" a="1"/>
  <c r="T661" i="1" s="1"/>
  <c r="E658" i="16" s="1"/>
  <c r="AI661" i="1"/>
  <c r="BB661" i="1" s="1"/>
  <c r="AJ661" i="1"/>
  <c r="AK661" i="1"/>
  <c r="K683" i="11" s="1"/>
  <c r="AL661" i="1"/>
  <c r="AO661" i="1"/>
  <c r="BE661" i="1" s="1"/>
  <c r="AP661" i="1"/>
  <c r="M683" i="11" s="1"/>
  <c r="AQ661" i="1"/>
  <c r="BC661" i="1" a="1"/>
  <c r="BC661" i="1" s="1"/>
  <c r="BF661" i="1"/>
  <c r="BR661" i="1"/>
  <c r="BS661" i="1"/>
  <c r="BT661" i="1"/>
  <c r="A662" i="1"/>
  <c r="C662" i="1"/>
  <c r="G662" i="1"/>
  <c r="M662" i="1" a="1"/>
  <c r="M662" i="1" s="1"/>
  <c r="K659" i="16" s="1"/>
  <c r="N662" i="1" a="1"/>
  <c r="N662" i="1" s="1"/>
  <c r="L659" i="16" s="1"/>
  <c r="R662" i="1"/>
  <c r="S662" i="1" a="1"/>
  <c r="S662" i="1" s="1"/>
  <c r="D659" i="16" s="1"/>
  <c r="T662" i="1" a="1"/>
  <c r="T662" i="1" s="1"/>
  <c r="E659" i="16" s="1"/>
  <c r="AI662" i="1"/>
  <c r="BB662" i="1" s="1"/>
  <c r="AJ662" i="1"/>
  <c r="AK662" i="1"/>
  <c r="K684" i="11" s="1"/>
  <c r="AL662" i="1"/>
  <c r="AO662" i="1"/>
  <c r="BE662" i="1" s="1"/>
  <c r="AP662" i="1"/>
  <c r="M684" i="11" s="1"/>
  <c r="AQ662" i="1"/>
  <c r="BC662" i="1" a="1"/>
  <c r="BC662" i="1" s="1"/>
  <c r="BF662" i="1"/>
  <c r="BR662" i="1"/>
  <c r="BS662" i="1"/>
  <c r="BT662" i="1"/>
  <c r="A663" i="1"/>
  <c r="C663" i="1"/>
  <c r="G663" i="1"/>
  <c r="M663" i="1" a="1"/>
  <c r="M663" i="1" s="1"/>
  <c r="K660" i="16" s="1"/>
  <c r="N663" i="1" a="1"/>
  <c r="N663" i="1" s="1"/>
  <c r="L660" i="16" s="1"/>
  <c r="R663" i="1"/>
  <c r="S663" i="1" a="1"/>
  <c r="S663" i="1" s="1"/>
  <c r="D660" i="16" s="1"/>
  <c r="T663" i="1" a="1"/>
  <c r="T663" i="1" s="1"/>
  <c r="E660" i="16" s="1"/>
  <c r="AI663" i="1"/>
  <c r="BB663" i="1" s="1"/>
  <c r="AJ663" i="1"/>
  <c r="AK663" i="1"/>
  <c r="K685" i="11" s="1"/>
  <c r="AL663" i="1"/>
  <c r="AO663" i="1"/>
  <c r="BE663" i="1" s="1"/>
  <c r="AP663" i="1"/>
  <c r="M685" i="11" s="1"/>
  <c r="AQ663" i="1"/>
  <c r="BC663" i="1" a="1"/>
  <c r="BC663" i="1" s="1"/>
  <c r="BF663" i="1"/>
  <c r="BR663" i="1"/>
  <c r="BS663" i="1"/>
  <c r="BT663" i="1"/>
  <c r="A664" i="1"/>
  <c r="C664" i="1"/>
  <c r="G664" i="1"/>
  <c r="M664" i="1" a="1"/>
  <c r="M664" i="1" s="1"/>
  <c r="K661" i="16" s="1"/>
  <c r="N664" i="1" a="1"/>
  <c r="N664" i="1" s="1"/>
  <c r="L661" i="16" s="1"/>
  <c r="R664" i="1"/>
  <c r="S664" i="1" a="1"/>
  <c r="S664" i="1" s="1"/>
  <c r="D661" i="16" s="1"/>
  <c r="T664" i="1" a="1"/>
  <c r="T664" i="1" s="1"/>
  <c r="E661" i="16" s="1"/>
  <c r="AI664" i="1"/>
  <c r="BB664" i="1" s="1"/>
  <c r="AJ664" i="1"/>
  <c r="AK664" i="1"/>
  <c r="K686" i="11" s="1"/>
  <c r="AL664" i="1"/>
  <c r="AO664" i="1"/>
  <c r="BE664" i="1" s="1"/>
  <c r="AP664" i="1"/>
  <c r="M686" i="11" s="1"/>
  <c r="AQ664" i="1"/>
  <c r="BC664" i="1" a="1"/>
  <c r="BC664" i="1" s="1"/>
  <c r="BF664" i="1"/>
  <c r="BR664" i="1"/>
  <c r="BS664" i="1"/>
  <c r="BT664" i="1"/>
  <c r="A665" i="1"/>
  <c r="C665" i="1"/>
  <c r="G665" i="1"/>
  <c r="M665" i="1" a="1"/>
  <c r="M665" i="1" s="1"/>
  <c r="K662" i="16" s="1"/>
  <c r="N665" i="1" a="1"/>
  <c r="N665" i="1" s="1"/>
  <c r="L662" i="16" s="1"/>
  <c r="R665" i="1"/>
  <c r="S665" i="1" a="1"/>
  <c r="S665" i="1" s="1"/>
  <c r="D662" i="16" s="1"/>
  <c r="T665" i="1" a="1"/>
  <c r="T665" i="1" s="1"/>
  <c r="E662" i="16" s="1"/>
  <c r="AI665" i="1"/>
  <c r="BB665" i="1" s="1"/>
  <c r="AJ665" i="1"/>
  <c r="AK665" i="1"/>
  <c r="K687" i="11" s="1"/>
  <c r="AL665" i="1"/>
  <c r="AO665" i="1"/>
  <c r="BE665" i="1" s="1"/>
  <c r="AP665" i="1"/>
  <c r="M687" i="11" s="1"/>
  <c r="AQ665" i="1"/>
  <c r="BC665" i="1" a="1"/>
  <c r="BC665" i="1" s="1"/>
  <c r="BF665" i="1"/>
  <c r="BR665" i="1"/>
  <c r="BS665" i="1"/>
  <c r="BT665" i="1"/>
  <c r="A666" i="1"/>
  <c r="C666" i="1"/>
  <c r="G666" i="1"/>
  <c r="M666" i="1" a="1"/>
  <c r="M666" i="1" s="1"/>
  <c r="K663" i="16" s="1"/>
  <c r="N666" i="1" a="1"/>
  <c r="N666" i="1" s="1"/>
  <c r="L663" i="16" s="1"/>
  <c r="R666" i="1"/>
  <c r="S666" i="1" a="1"/>
  <c r="S666" i="1" s="1"/>
  <c r="D663" i="16" s="1"/>
  <c r="T666" i="1" a="1"/>
  <c r="T666" i="1" s="1"/>
  <c r="E663" i="16" s="1"/>
  <c r="AI666" i="1"/>
  <c r="BB666" i="1" s="1"/>
  <c r="AJ666" i="1"/>
  <c r="AK666" i="1"/>
  <c r="K688" i="11" s="1"/>
  <c r="AL666" i="1"/>
  <c r="AO666" i="1"/>
  <c r="BE666" i="1" s="1"/>
  <c r="AP666" i="1"/>
  <c r="M688" i="11" s="1"/>
  <c r="AQ666" i="1"/>
  <c r="BC666" i="1" a="1"/>
  <c r="BC666" i="1" s="1"/>
  <c r="BF666" i="1"/>
  <c r="BR666" i="1"/>
  <c r="BS666" i="1"/>
  <c r="BT666" i="1"/>
  <c r="A667" i="1"/>
  <c r="C667" i="1"/>
  <c r="G667" i="1"/>
  <c r="M667" i="1" a="1"/>
  <c r="M667" i="1" s="1"/>
  <c r="K664" i="16" s="1"/>
  <c r="N667" i="1" a="1"/>
  <c r="N667" i="1" s="1"/>
  <c r="L664" i="16" s="1"/>
  <c r="R667" i="1"/>
  <c r="S667" i="1" a="1"/>
  <c r="S667" i="1" s="1"/>
  <c r="D664" i="16" s="1"/>
  <c r="T667" i="1" a="1"/>
  <c r="T667" i="1" s="1"/>
  <c r="E664" i="16" s="1"/>
  <c r="AI667" i="1"/>
  <c r="BB667" i="1" s="1"/>
  <c r="AJ667" i="1"/>
  <c r="AK667" i="1"/>
  <c r="K689" i="11" s="1"/>
  <c r="AL667" i="1"/>
  <c r="AO667" i="1"/>
  <c r="BE667" i="1" s="1"/>
  <c r="AP667" i="1"/>
  <c r="M689" i="11" s="1"/>
  <c r="AQ667" i="1"/>
  <c r="BC667" i="1" a="1"/>
  <c r="BC667" i="1" s="1"/>
  <c r="BF667" i="1"/>
  <c r="BR667" i="1"/>
  <c r="BS667" i="1"/>
  <c r="BT667" i="1"/>
  <c r="A668" i="1"/>
  <c r="C668" i="1"/>
  <c r="G668" i="1"/>
  <c r="M668" i="1" a="1"/>
  <c r="M668" i="1" s="1"/>
  <c r="K665" i="16" s="1"/>
  <c r="N668" i="1" a="1"/>
  <c r="N668" i="1" s="1"/>
  <c r="L665" i="16" s="1"/>
  <c r="R668" i="1"/>
  <c r="S668" i="1" a="1"/>
  <c r="S668" i="1" s="1"/>
  <c r="D665" i="16" s="1"/>
  <c r="T668" i="1" a="1"/>
  <c r="T668" i="1" s="1"/>
  <c r="E665" i="16" s="1"/>
  <c r="AI668" i="1"/>
  <c r="BB668" i="1" s="1"/>
  <c r="AJ668" i="1"/>
  <c r="AK668" i="1"/>
  <c r="K690" i="11" s="1"/>
  <c r="AL668" i="1"/>
  <c r="AO668" i="1"/>
  <c r="BE668" i="1" s="1"/>
  <c r="AP668" i="1"/>
  <c r="M690" i="11" s="1"/>
  <c r="AQ668" i="1"/>
  <c r="BC668" i="1" a="1"/>
  <c r="BC668" i="1" s="1"/>
  <c r="BF668" i="1"/>
  <c r="BR668" i="1"/>
  <c r="BS668" i="1"/>
  <c r="BT668" i="1"/>
  <c r="A669" i="1"/>
  <c r="C669" i="1"/>
  <c r="G669" i="1"/>
  <c r="M669" i="1" a="1"/>
  <c r="M669" i="1" s="1"/>
  <c r="K666" i="16" s="1"/>
  <c r="N669" i="1" a="1"/>
  <c r="N669" i="1" s="1"/>
  <c r="L666" i="16" s="1"/>
  <c r="R669" i="1"/>
  <c r="S669" i="1" a="1"/>
  <c r="S669" i="1" s="1"/>
  <c r="D666" i="16" s="1"/>
  <c r="T669" i="1" a="1"/>
  <c r="T669" i="1" s="1"/>
  <c r="E666" i="16" s="1"/>
  <c r="AI669" i="1"/>
  <c r="BB669" i="1" s="1"/>
  <c r="AJ669" i="1"/>
  <c r="AK669" i="1"/>
  <c r="K691" i="11" s="1"/>
  <c r="AL669" i="1"/>
  <c r="AO669" i="1"/>
  <c r="BE669" i="1" s="1"/>
  <c r="AP669" i="1"/>
  <c r="M691" i="11" s="1"/>
  <c r="AQ669" i="1"/>
  <c r="BC669" i="1" a="1"/>
  <c r="BC669" i="1" s="1"/>
  <c r="BF669" i="1"/>
  <c r="BR669" i="1"/>
  <c r="BS669" i="1"/>
  <c r="BT669" i="1"/>
  <c r="A670" i="1"/>
  <c r="C670" i="1"/>
  <c r="G670" i="1"/>
  <c r="M670" i="1" a="1"/>
  <c r="M670" i="1" s="1"/>
  <c r="K667" i="16" s="1"/>
  <c r="N670" i="1" a="1"/>
  <c r="N670" i="1" s="1"/>
  <c r="L667" i="16" s="1"/>
  <c r="R670" i="1"/>
  <c r="S670" i="1" a="1"/>
  <c r="S670" i="1" s="1"/>
  <c r="D667" i="16" s="1"/>
  <c r="T670" i="1" a="1"/>
  <c r="T670" i="1" s="1"/>
  <c r="E667" i="16" s="1"/>
  <c r="AI670" i="1"/>
  <c r="BB670" i="1" s="1"/>
  <c r="AJ670" i="1"/>
  <c r="AK670" i="1"/>
  <c r="K692" i="11" s="1"/>
  <c r="AL670" i="1"/>
  <c r="AO670" i="1"/>
  <c r="BE670" i="1" s="1"/>
  <c r="AP670" i="1"/>
  <c r="M692" i="11" s="1"/>
  <c r="AQ670" i="1"/>
  <c r="BC670" i="1" a="1"/>
  <c r="BC670" i="1" s="1"/>
  <c r="BF670" i="1"/>
  <c r="BR670" i="1"/>
  <c r="BS670" i="1"/>
  <c r="BT670" i="1"/>
  <c r="A671" i="1"/>
  <c r="C671" i="1"/>
  <c r="G671" i="1"/>
  <c r="M671" i="1" a="1"/>
  <c r="M671" i="1" s="1"/>
  <c r="K668" i="16" s="1"/>
  <c r="N671" i="1" a="1"/>
  <c r="N671" i="1" s="1"/>
  <c r="L668" i="16" s="1"/>
  <c r="R671" i="1"/>
  <c r="S671" i="1" a="1"/>
  <c r="S671" i="1" s="1"/>
  <c r="D668" i="16" s="1"/>
  <c r="T671" i="1" a="1"/>
  <c r="T671" i="1" s="1"/>
  <c r="E668" i="16" s="1"/>
  <c r="AI671" i="1"/>
  <c r="BB671" i="1" s="1"/>
  <c r="AJ671" i="1"/>
  <c r="AK671" i="1"/>
  <c r="K693" i="11" s="1"/>
  <c r="AL671" i="1"/>
  <c r="AO671" i="1"/>
  <c r="BE671" i="1" s="1"/>
  <c r="AP671" i="1"/>
  <c r="M693" i="11" s="1"/>
  <c r="AQ671" i="1"/>
  <c r="BC671" i="1" a="1"/>
  <c r="BC671" i="1" s="1"/>
  <c r="BF671" i="1"/>
  <c r="BR671" i="1"/>
  <c r="BS671" i="1"/>
  <c r="BT671" i="1"/>
  <c r="A672" i="1"/>
  <c r="C672" i="1"/>
  <c r="G672" i="1"/>
  <c r="M672" i="1" a="1"/>
  <c r="M672" i="1" s="1"/>
  <c r="K669" i="16" s="1"/>
  <c r="N672" i="1" a="1"/>
  <c r="N672" i="1" s="1"/>
  <c r="L669" i="16" s="1"/>
  <c r="R672" i="1"/>
  <c r="S672" i="1" a="1"/>
  <c r="S672" i="1" s="1"/>
  <c r="D669" i="16" s="1"/>
  <c r="T672" i="1" a="1"/>
  <c r="T672" i="1" s="1"/>
  <c r="E669" i="16" s="1"/>
  <c r="AI672" i="1"/>
  <c r="BB672" i="1" s="1"/>
  <c r="AJ672" i="1"/>
  <c r="AK672" i="1"/>
  <c r="K694" i="11" s="1"/>
  <c r="AL672" i="1"/>
  <c r="AO672" i="1"/>
  <c r="BE672" i="1" s="1"/>
  <c r="AP672" i="1"/>
  <c r="M694" i="11" s="1"/>
  <c r="AQ672" i="1"/>
  <c r="BC672" i="1" a="1"/>
  <c r="BC672" i="1" s="1"/>
  <c r="BF672" i="1"/>
  <c r="BR672" i="1"/>
  <c r="BS672" i="1"/>
  <c r="BT672" i="1"/>
  <c r="A673" i="1"/>
  <c r="C673" i="1"/>
  <c r="G673" i="1"/>
  <c r="M673" i="1" a="1"/>
  <c r="M673" i="1" s="1"/>
  <c r="K670" i="16" s="1"/>
  <c r="N673" i="1" a="1"/>
  <c r="N673" i="1" s="1"/>
  <c r="L670" i="16" s="1"/>
  <c r="R673" i="1"/>
  <c r="S673" i="1" a="1"/>
  <c r="S673" i="1" s="1"/>
  <c r="D670" i="16" s="1"/>
  <c r="T673" i="1" a="1"/>
  <c r="T673" i="1" s="1"/>
  <c r="E670" i="16" s="1"/>
  <c r="AI673" i="1"/>
  <c r="BB673" i="1" s="1"/>
  <c r="AJ673" i="1"/>
  <c r="AK673" i="1"/>
  <c r="K695" i="11" s="1"/>
  <c r="AL673" i="1"/>
  <c r="AO673" i="1"/>
  <c r="BE673" i="1" s="1"/>
  <c r="AP673" i="1"/>
  <c r="M695" i="11" s="1"/>
  <c r="AQ673" i="1"/>
  <c r="BC673" i="1" a="1"/>
  <c r="BC673" i="1" s="1"/>
  <c r="BF673" i="1"/>
  <c r="BR673" i="1"/>
  <c r="BS673" i="1"/>
  <c r="BT673" i="1"/>
  <c r="A674" i="1"/>
  <c r="C674" i="1"/>
  <c r="G674" i="1"/>
  <c r="M674" i="1" a="1"/>
  <c r="M674" i="1" s="1"/>
  <c r="K671" i="16" s="1"/>
  <c r="N674" i="1" a="1"/>
  <c r="N674" i="1" s="1"/>
  <c r="L671" i="16" s="1"/>
  <c r="R674" i="1"/>
  <c r="S674" i="1" a="1"/>
  <c r="S674" i="1" s="1"/>
  <c r="D671" i="16" s="1"/>
  <c r="T674" i="1" a="1"/>
  <c r="T674" i="1" s="1"/>
  <c r="E671" i="16" s="1"/>
  <c r="AI674" i="1"/>
  <c r="BB674" i="1" s="1"/>
  <c r="AJ674" i="1"/>
  <c r="AK674" i="1"/>
  <c r="K696" i="11" s="1"/>
  <c r="AL674" i="1"/>
  <c r="AO674" i="1"/>
  <c r="BE674" i="1" s="1"/>
  <c r="AP674" i="1"/>
  <c r="M696" i="11" s="1"/>
  <c r="AQ674" i="1"/>
  <c r="BC674" i="1" a="1"/>
  <c r="BC674" i="1" s="1"/>
  <c r="BF674" i="1"/>
  <c r="BR674" i="1"/>
  <c r="BS674" i="1"/>
  <c r="BT674" i="1"/>
  <c r="A675" i="1"/>
  <c r="C675" i="1"/>
  <c r="G675" i="1"/>
  <c r="M675" i="1" a="1"/>
  <c r="M675" i="1" s="1"/>
  <c r="K672" i="16" s="1"/>
  <c r="N675" i="1" a="1"/>
  <c r="N675" i="1" s="1"/>
  <c r="L672" i="16" s="1"/>
  <c r="R675" i="1"/>
  <c r="S675" i="1" a="1"/>
  <c r="S675" i="1" s="1"/>
  <c r="D672" i="16" s="1"/>
  <c r="T675" i="1" a="1"/>
  <c r="T675" i="1" s="1"/>
  <c r="E672" i="16" s="1"/>
  <c r="AI675" i="1"/>
  <c r="BB675" i="1" s="1"/>
  <c r="AJ675" i="1"/>
  <c r="AK675" i="1"/>
  <c r="K697" i="11" s="1"/>
  <c r="AL675" i="1"/>
  <c r="AO675" i="1"/>
  <c r="BE675" i="1" s="1"/>
  <c r="AP675" i="1"/>
  <c r="M697" i="11" s="1"/>
  <c r="AQ675" i="1"/>
  <c r="BC675" i="1" a="1"/>
  <c r="BC675" i="1" s="1"/>
  <c r="BF675" i="1"/>
  <c r="BR675" i="1"/>
  <c r="BS675" i="1"/>
  <c r="BT675" i="1"/>
  <c r="A676" i="1"/>
  <c r="C676" i="1"/>
  <c r="G676" i="1"/>
  <c r="M676" i="1" a="1"/>
  <c r="M676" i="1" s="1"/>
  <c r="K673" i="16" s="1"/>
  <c r="N676" i="1" a="1"/>
  <c r="N676" i="1" s="1"/>
  <c r="L673" i="16" s="1"/>
  <c r="R676" i="1"/>
  <c r="S676" i="1" a="1"/>
  <c r="S676" i="1" s="1"/>
  <c r="D673" i="16" s="1"/>
  <c r="T676" i="1" a="1"/>
  <c r="T676" i="1" s="1"/>
  <c r="E673" i="16" s="1"/>
  <c r="AI676" i="1"/>
  <c r="BB676" i="1" s="1"/>
  <c r="AJ676" i="1"/>
  <c r="AK676" i="1"/>
  <c r="K698" i="11" s="1"/>
  <c r="AL676" i="1"/>
  <c r="AO676" i="1"/>
  <c r="BE676" i="1" s="1"/>
  <c r="AP676" i="1"/>
  <c r="M698" i="11" s="1"/>
  <c r="AQ676" i="1"/>
  <c r="BC676" i="1" a="1"/>
  <c r="BC676" i="1" s="1"/>
  <c r="BF676" i="1"/>
  <c r="BR676" i="1"/>
  <c r="BS676" i="1"/>
  <c r="BT676" i="1"/>
  <c r="A677" i="1"/>
  <c r="C677" i="1"/>
  <c r="G677" i="1"/>
  <c r="M677" i="1" a="1"/>
  <c r="M677" i="1" s="1"/>
  <c r="K674" i="16" s="1"/>
  <c r="N677" i="1" a="1"/>
  <c r="N677" i="1" s="1"/>
  <c r="L674" i="16" s="1"/>
  <c r="R677" i="1"/>
  <c r="S677" i="1" a="1"/>
  <c r="S677" i="1" s="1"/>
  <c r="D674" i="16" s="1"/>
  <c r="T677" i="1" a="1"/>
  <c r="T677" i="1" s="1"/>
  <c r="E674" i="16" s="1"/>
  <c r="AI677" i="1"/>
  <c r="BB677" i="1" s="1"/>
  <c r="AJ677" i="1"/>
  <c r="AK677" i="1"/>
  <c r="K699" i="11" s="1"/>
  <c r="AL677" i="1"/>
  <c r="AO677" i="1"/>
  <c r="BE677" i="1" s="1"/>
  <c r="AP677" i="1"/>
  <c r="M699" i="11" s="1"/>
  <c r="AQ677" i="1"/>
  <c r="BC677" i="1" a="1"/>
  <c r="BC677" i="1" s="1"/>
  <c r="BF677" i="1"/>
  <c r="BR677" i="1"/>
  <c r="BS677" i="1"/>
  <c r="BT677" i="1"/>
  <c r="A678" i="1"/>
  <c r="C678" i="1"/>
  <c r="G678" i="1"/>
  <c r="M678" i="1" a="1"/>
  <c r="M678" i="1" s="1"/>
  <c r="K675" i="16" s="1"/>
  <c r="N678" i="1" a="1"/>
  <c r="N678" i="1" s="1"/>
  <c r="L675" i="16" s="1"/>
  <c r="R678" i="1"/>
  <c r="S678" i="1" a="1"/>
  <c r="S678" i="1" s="1"/>
  <c r="D675" i="16" s="1"/>
  <c r="T678" i="1" a="1"/>
  <c r="T678" i="1" s="1"/>
  <c r="E675" i="16" s="1"/>
  <c r="AI678" i="1"/>
  <c r="BB678" i="1" s="1"/>
  <c r="AJ678" i="1"/>
  <c r="AK678" i="1"/>
  <c r="K700" i="11" s="1"/>
  <c r="AL678" i="1"/>
  <c r="AO678" i="1"/>
  <c r="BE678" i="1" s="1"/>
  <c r="AP678" i="1"/>
  <c r="M700" i="11" s="1"/>
  <c r="AQ678" i="1"/>
  <c r="BC678" i="1" a="1"/>
  <c r="BC678" i="1" s="1"/>
  <c r="BF678" i="1"/>
  <c r="BR678" i="1"/>
  <c r="BS678" i="1"/>
  <c r="BT678" i="1"/>
  <c r="A679" i="1"/>
  <c r="C679" i="1"/>
  <c r="G679" i="1"/>
  <c r="M679" i="1" a="1"/>
  <c r="M679" i="1" s="1"/>
  <c r="K676" i="16" s="1"/>
  <c r="N679" i="1" a="1"/>
  <c r="N679" i="1" s="1"/>
  <c r="L676" i="16" s="1"/>
  <c r="R679" i="1"/>
  <c r="S679" i="1" a="1"/>
  <c r="S679" i="1" s="1"/>
  <c r="D676" i="16" s="1"/>
  <c r="T679" i="1" a="1"/>
  <c r="T679" i="1" s="1"/>
  <c r="E676" i="16" s="1"/>
  <c r="AI679" i="1"/>
  <c r="BB679" i="1" s="1"/>
  <c r="AJ679" i="1"/>
  <c r="AK679" i="1"/>
  <c r="K701" i="11" s="1"/>
  <c r="AL679" i="1"/>
  <c r="AO679" i="1"/>
  <c r="BE679" i="1" s="1"/>
  <c r="AP679" i="1"/>
  <c r="M701" i="11" s="1"/>
  <c r="AQ679" i="1"/>
  <c r="BC679" i="1" a="1"/>
  <c r="BC679" i="1" s="1"/>
  <c r="BF679" i="1"/>
  <c r="BR679" i="1"/>
  <c r="BS679" i="1"/>
  <c r="BT679" i="1"/>
  <c r="A680" i="1"/>
  <c r="C680" i="1"/>
  <c r="G680" i="1"/>
  <c r="M680" i="1" a="1"/>
  <c r="M680" i="1" s="1"/>
  <c r="K677" i="16" s="1"/>
  <c r="N680" i="1" a="1"/>
  <c r="N680" i="1" s="1"/>
  <c r="L677" i="16" s="1"/>
  <c r="R680" i="1"/>
  <c r="S680" i="1" a="1"/>
  <c r="S680" i="1" s="1"/>
  <c r="D677" i="16" s="1"/>
  <c r="T680" i="1" a="1"/>
  <c r="T680" i="1" s="1"/>
  <c r="E677" i="16" s="1"/>
  <c r="AI680" i="1"/>
  <c r="BB680" i="1" s="1"/>
  <c r="AJ680" i="1"/>
  <c r="AK680" i="1"/>
  <c r="K702" i="11" s="1"/>
  <c r="AL680" i="1"/>
  <c r="AO680" i="1"/>
  <c r="BE680" i="1" s="1"/>
  <c r="AP680" i="1"/>
  <c r="M702" i="11" s="1"/>
  <c r="AQ680" i="1"/>
  <c r="BC680" i="1" a="1"/>
  <c r="BC680" i="1" s="1"/>
  <c r="BF680" i="1"/>
  <c r="BR680" i="1"/>
  <c r="BS680" i="1"/>
  <c r="BT680" i="1"/>
  <c r="A681" i="1"/>
  <c r="C681" i="1"/>
  <c r="G681" i="1"/>
  <c r="M681" i="1" a="1"/>
  <c r="M681" i="1" s="1"/>
  <c r="K678" i="16" s="1"/>
  <c r="N681" i="1" a="1"/>
  <c r="N681" i="1" s="1"/>
  <c r="L678" i="16" s="1"/>
  <c r="R681" i="1"/>
  <c r="S681" i="1" a="1"/>
  <c r="S681" i="1" s="1"/>
  <c r="D678" i="16" s="1"/>
  <c r="T681" i="1" a="1"/>
  <c r="T681" i="1" s="1"/>
  <c r="E678" i="16" s="1"/>
  <c r="AI681" i="1"/>
  <c r="BB681" i="1" s="1"/>
  <c r="AJ681" i="1"/>
  <c r="AK681" i="1"/>
  <c r="K703" i="11" s="1"/>
  <c r="AL681" i="1"/>
  <c r="AO681" i="1"/>
  <c r="BE681" i="1" s="1"/>
  <c r="AP681" i="1"/>
  <c r="M703" i="11" s="1"/>
  <c r="AQ681" i="1"/>
  <c r="BC681" i="1" a="1"/>
  <c r="BC681" i="1" s="1"/>
  <c r="BF681" i="1"/>
  <c r="BR681" i="1"/>
  <c r="BS681" i="1"/>
  <c r="BT681" i="1"/>
  <c r="A682" i="1"/>
  <c r="C682" i="1"/>
  <c r="G682" i="1"/>
  <c r="M682" i="1" a="1"/>
  <c r="M682" i="1" s="1"/>
  <c r="K679" i="16" s="1"/>
  <c r="N682" i="1" a="1"/>
  <c r="N682" i="1" s="1"/>
  <c r="L679" i="16" s="1"/>
  <c r="R682" i="1"/>
  <c r="S682" i="1" a="1"/>
  <c r="S682" i="1" s="1"/>
  <c r="D679" i="16" s="1"/>
  <c r="T682" i="1" a="1"/>
  <c r="T682" i="1" s="1"/>
  <c r="E679" i="16" s="1"/>
  <c r="AI682" i="1"/>
  <c r="BB682" i="1" s="1"/>
  <c r="AJ682" i="1"/>
  <c r="AK682" i="1"/>
  <c r="K704" i="11" s="1"/>
  <c r="AL682" i="1"/>
  <c r="AO682" i="1"/>
  <c r="BE682" i="1" s="1"/>
  <c r="AP682" i="1"/>
  <c r="M704" i="11" s="1"/>
  <c r="AQ682" i="1"/>
  <c r="BC682" i="1" a="1"/>
  <c r="BC682" i="1" s="1"/>
  <c r="BF682" i="1"/>
  <c r="BR682" i="1"/>
  <c r="BS682" i="1"/>
  <c r="BT682" i="1"/>
  <c r="A683" i="1"/>
  <c r="C683" i="1"/>
  <c r="G683" i="1"/>
  <c r="M683" i="1" a="1"/>
  <c r="M683" i="1" s="1"/>
  <c r="K680" i="16" s="1"/>
  <c r="N683" i="1" a="1"/>
  <c r="N683" i="1" s="1"/>
  <c r="L680" i="16" s="1"/>
  <c r="R683" i="1"/>
  <c r="S683" i="1" a="1"/>
  <c r="S683" i="1" s="1"/>
  <c r="D680" i="16" s="1"/>
  <c r="T683" i="1" a="1"/>
  <c r="T683" i="1" s="1"/>
  <c r="E680" i="16" s="1"/>
  <c r="AI683" i="1"/>
  <c r="BB683" i="1" s="1"/>
  <c r="AJ683" i="1"/>
  <c r="AK683" i="1"/>
  <c r="K705" i="11" s="1"/>
  <c r="AL683" i="1"/>
  <c r="AO683" i="1"/>
  <c r="BE683" i="1" s="1"/>
  <c r="AP683" i="1"/>
  <c r="M705" i="11" s="1"/>
  <c r="AQ683" i="1"/>
  <c r="BC683" i="1" a="1"/>
  <c r="BC683" i="1" s="1"/>
  <c r="BF683" i="1"/>
  <c r="BR683" i="1"/>
  <c r="BS683" i="1"/>
  <c r="BT683" i="1"/>
  <c r="A684" i="1"/>
  <c r="C684" i="1"/>
  <c r="G684" i="1"/>
  <c r="M684" i="1" a="1"/>
  <c r="M684" i="1" s="1"/>
  <c r="K681" i="16" s="1"/>
  <c r="N684" i="1" a="1"/>
  <c r="N684" i="1" s="1"/>
  <c r="L681" i="16" s="1"/>
  <c r="R684" i="1"/>
  <c r="S684" i="1" a="1"/>
  <c r="S684" i="1" s="1"/>
  <c r="D681" i="16" s="1"/>
  <c r="T684" i="1" a="1"/>
  <c r="T684" i="1" s="1"/>
  <c r="E681" i="16" s="1"/>
  <c r="AI684" i="1"/>
  <c r="BB684" i="1" s="1"/>
  <c r="AJ684" i="1"/>
  <c r="AK684" i="1"/>
  <c r="K706" i="11" s="1"/>
  <c r="AL684" i="1"/>
  <c r="AO684" i="1"/>
  <c r="BE684" i="1" s="1"/>
  <c r="AP684" i="1"/>
  <c r="M706" i="11" s="1"/>
  <c r="AQ684" i="1"/>
  <c r="BC684" i="1" a="1"/>
  <c r="BC684" i="1" s="1"/>
  <c r="BF684" i="1"/>
  <c r="BR684" i="1"/>
  <c r="BS684" i="1"/>
  <c r="BT684" i="1"/>
  <c r="A685" i="1"/>
  <c r="C685" i="1"/>
  <c r="G685" i="1"/>
  <c r="M685" i="1" a="1"/>
  <c r="M685" i="1" s="1"/>
  <c r="K682" i="16" s="1"/>
  <c r="N685" i="1" a="1"/>
  <c r="N685" i="1" s="1"/>
  <c r="L682" i="16" s="1"/>
  <c r="R685" i="1"/>
  <c r="S685" i="1" a="1"/>
  <c r="S685" i="1" s="1"/>
  <c r="D682" i="16" s="1"/>
  <c r="T685" i="1" a="1"/>
  <c r="T685" i="1" s="1"/>
  <c r="E682" i="16" s="1"/>
  <c r="AI685" i="1"/>
  <c r="BB685" i="1" s="1"/>
  <c r="AJ685" i="1"/>
  <c r="AK685" i="1"/>
  <c r="K707" i="11" s="1"/>
  <c r="AL685" i="1"/>
  <c r="AO685" i="1"/>
  <c r="BE685" i="1" s="1"/>
  <c r="AP685" i="1"/>
  <c r="M707" i="11" s="1"/>
  <c r="AQ685" i="1"/>
  <c r="BC685" i="1" a="1"/>
  <c r="BC685" i="1" s="1"/>
  <c r="BF685" i="1"/>
  <c r="BR685" i="1"/>
  <c r="BS685" i="1"/>
  <c r="BT685" i="1"/>
  <c r="A686" i="1"/>
  <c r="C686" i="1"/>
  <c r="G686" i="1"/>
  <c r="M686" i="1" a="1"/>
  <c r="M686" i="1" s="1"/>
  <c r="K683" i="16" s="1"/>
  <c r="N686" i="1" a="1"/>
  <c r="N686" i="1" s="1"/>
  <c r="L683" i="16" s="1"/>
  <c r="R686" i="1"/>
  <c r="S686" i="1" a="1"/>
  <c r="S686" i="1" s="1"/>
  <c r="D683" i="16" s="1"/>
  <c r="T686" i="1" a="1"/>
  <c r="T686" i="1" s="1"/>
  <c r="E683" i="16" s="1"/>
  <c r="AI686" i="1"/>
  <c r="BB686" i="1" s="1"/>
  <c r="AJ686" i="1"/>
  <c r="AK686" i="1"/>
  <c r="K708" i="11" s="1"/>
  <c r="AL686" i="1"/>
  <c r="AO686" i="1"/>
  <c r="BE686" i="1" s="1"/>
  <c r="AP686" i="1"/>
  <c r="M708" i="11" s="1"/>
  <c r="AQ686" i="1"/>
  <c r="BC686" i="1" a="1"/>
  <c r="BC686" i="1" s="1"/>
  <c r="BF686" i="1"/>
  <c r="BR686" i="1"/>
  <c r="BS686" i="1"/>
  <c r="BT686" i="1"/>
  <c r="A687" i="1"/>
  <c r="C687" i="1"/>
  <c r="G687" i="1"/>
  <c r="M687" i="1" a="1"/>
  <c r="M687" i="1" s="1"/>
  <c r="K684" i="16" s="1"/>
  <c r="N687" i="1" a="1"/>
  <c r="N687" i="1" s="1"/>
  <c r="L684" i="16" s="1"/>
  <c r="R687" i="1"/>
  <c r="S687" i="1" a="1"/>
  <c r="S687" i="1" s="1"/>
  <c r="D684" i="16" s="1"/>
  <c r="T687" i="1" a="1"/>
  <c r="T687" i="1" s="1"/>
  <c r="E684" i="16" s="1"/>
  <c r="AI687" i="1"/>
  <c r="BB687" i="1" s="1"/>
  <c r="AJ687" i="1"/>
  <c r="AK687" i="1"/>
  <c r="K709" i="11" s="1"/>
  <c r="AL687" i="1"/>
  <c r="AO687" i="1"/>
  <c r="BE687" i="1" s="1"/>
  <c r="AP687" i="1"/>
  <c r="M709" i="11" s="1"/>
  <c r="AQ687" i="1"/>
  <c r="BC687" i="1" a="1"/>
  <c r="BC687" i="1" s="1"/>
  <c r="BF687" i="1"/>
  <c r="BR687" i="1"/>
  <c r="BS687" i="1"/>
  <c r="BT687" i="1"/>
  <c r="A688" i="1"/>
  <c r="C688" i="1"/>
  <c r="G688" i="1"/>
  <c r="M688" i="1" a="1"/>
  <c r="M688" i="1" s="1"/>
  <c r="K685" i="16" s="1"/>
  <c r="N688" i="1" a="1"/>
  <c r="N688" i="1" s="1"/>
  <c r="L685" i="16" s="1"/>
  <c r="R688" i="1"/>
  <c r="S688" i="1" a="1"/>
  <c r="S688" i="1" s="1"/>
  <c r="D685" i="16" s="1"/>
  <c r="T688" i="1" a="1"/>
  <c r="T688" i="1" s="1"/>
  <c r="E685" i="16" s="1"/>
  <c r="AI688" i="1"/>
  <c r="BB688" i="1" s="1"/>
  <c r="AJ688" i="1"/>
  <c r="AK688" i="1"/>
  <c r="K710" i="11" s="1"/>
  <c r="AL688" i="1"/>
  <c r="AO688" i="1"/>
  <c r="BE688" i="1" s="1"/>
  <c r="AP688" i="1"/>
  <c r="M710" i="11" s="1"/>
  <c r="AQ688" i="1"/>
  <c r="BC688" i="1" a="1"/>
  <c r="BC688" i="1" s="1"/>
  <c r="BF688" i="1"/>
  <c r="BR688" i="1"/>
  <c r="BS688" i="1"/>
  <c r="BT688" i="1"/>
  <c r="A689" i="1"/>
  <c r="C689" i="1"/>
  <c r="G689" i="1"/>
  <c r="M689" i="1" a="1"/>
  <c r="M689" i="1" s="1"/>
  <c r="K686" i="16" s="1"/>
  <c r="N689" i="1" a="1"/>
  <c r="N689" i="1" s="1"/>
  <c r="L686" i="16" s="1"/>
  <c r="R689" i="1"/>
  <c r="S689" i="1" a="1"/>
  <c r="S689" i="1" s="1"/>
  <c r="D686" i="16" s="1"/>
  <c r="T689" i="1" a="1"/>
  <c r="T689" i="1" s="1"/>
  <c r="E686" i="16" s="1"/>
  <c r="AI689" i="1"/>
  <c r="BB689" i="1" s="1"/>
  <c r="AJ689" i="1"/>
  <c r="AK689" i="1"/>
  <c r="K711" i="11" s="1"/>
  <c r="AL689" i="1"/>
  <c r="AO689" i="1"/>
  <c r="BE689" i="1" s="1"/>
  <c r="AP689" i="1"/>
  <c r="M711" i="11" s="1"/>
  <c r="AQ689" i="1"/>
  <c r="BC689" i="1" a="1"/>
  <c r="BC689" i="1" s="1"/>
  <c r="BF689" i="1"/>
  <c r="BR689" i="1"/>
  <c r="BS689" i="1"/>
  <c r="BT689" i="1"/>
  <c r="A690" i="1"/>
  <c r="C690" i="1"/>
  <c r="G690" i="1"/>
  <c r="M690" i="1" a="1"/>
  <c r="M690" i="1" s="1"/>
  <c r="K687" i="16" s="1"/>
  <c r="N690" i="1" a="1"/>
  <c r="N690" i="1" s="1"/>
  <c r="L687" i="16" s="1"/>
  <c r="R690" i="1"/>
  <c r="S690" i="1" a="1"/>
  <c r="S690" i="1" s="1"/>
  <c r="D687" i="16" s="1"/>
  <c r="T690" i="1" a="1"/>
  <c r="T690" i="1" s="1"/>
  <c r="E687" i="16" s="1"/>
  <c r="AI690" i="1"/>
  <c r="BB690" i="1" s="1"/>
  <c r="AJ690" i="1"/>
  <c r="AK690" i="1"/>
  <c r="K712" i="11" s="1"/>
  <c r="AL690" i="1"/>
  <c r="AO690" i="1"/>
  <c r="BE690" i="1" s="1"/>
  <c r="AP690" i="1"/>
  <c r="M712" i="11" s="1"/>
  <c r="AQ690" i="1"/>
  <c r="BC690" i="1" a="1"/>
  <c r="BC690" i="1" s="1"/>
  <c r="BF690" i="1"/>
  <c r="BR690" i="1"/>
  <c r="BS690" i="1"/>
  <c r="BT690" i="1"/>
  <c r="A691" i="1"/>
  <c r="C691" i="1"/>
  <c r="G691" i="1"/>
  <c r="M691" i="1" a="1"/>
  <c r="M691" i="1" s="1"/>
  <c r="K688" i="16" s="1"/>
  <c r="N691" i="1" a="1"/>
  <c r="N691" i="1" s="1"/>
  <c r="L688" i="16" s="1"/>
  <c r="R691" i="1"/>
  <c r="S691" i="1" a="1"/>
  <c r="S691" i="1" s="1"/>
  <c r="D688" i="16" s="1"/>
  <c r="T691" i="1" a="1"/>
  <c r="T691" i="1" s="1"/>
  <c r="E688" i="16" s="1"/>
  <c r="AI691" i="1"/>
  <c r="BB691" i="1" s="1"/>
  <c r="AJ691" i="1"/>
  <c r="AK691" i="1"/>
  <c r="K713" i="11" s="1"/>
  <c r="AL691" i="1"/>
  <c r="AO691" i="1"/>
  <c r="BE691" i="1" s="1"/>
  <c r="AP691" i="1"/>
  <c r="M713" i="11" s="1"/>
  <c r="AQ691" i="1"/>
  <c r="BC691" i="1" a="1"/>
  <c r="BC691" i="1" s="1"/>
  <c r="BF691" i="1"/>
  <c r="BR691" i="1"/>
  <c r="BS691" i="1"/>
  <c r="BT691" i="1"/>
  <c r="A692" i="1"/>
  <c r="C692" i="1"/>
  <c r="G692" i="1"/>
  <c r="M692" i="1" a="1"/>
  <c r="M692" i="1" s="1"/>
  <c r="K689" i="16" s="1"/>
  <c r="N692" i="1" a="1"/>
  <c r="N692" i="1" s="1"/>
  <c r="L689" i="16" s="1"/>
  <c r="R692" i="1"/>
  <c r="S692" i="1" a="1"/>
  <c r="S692" i="1" s="1"/>
  <c r="D689" i="16" s="1"/>
  <c r="T692" i="1" a="1"/>
  <c r="T692" i="1" s="1"/>
  <c r="E689" i="16" s="1"/>
  <c r="AI692" i="1"/>
  <c r="BB692" i="1" s="1"/>
  <c r="AJ692" i="1"/>
  <c r="AK692" i="1"/>
  <c r="K714" i="11" s="1"/>
  <c r="AL692" i="1"/>
  <c r="AO692" i="1"/>
  <c r="BE692" i="1" s="1"/>
  <c r="AP692" i="1"/>
  <c r="M714" i="11" s="1"/>
  <c r="AQ692" i="1"/>
  <c r="BC692" i="1" a="1"/>
  <c r="BC692" i="1" s="1"/>
  <c r="BF692" i="1"/>
  <c r="BR692" i="1"/>
  <c r="BS692" i="1"/>
  <c r="BT692" i="1"/>
  <c r="A693" i="1"/>
  <c r="C693" i="1"/>
  <c r="G693" i="1"/>
  <c r="M693" i="1" a="1"/>
  <c r="M693" i="1" s="1"/>
  <c r="K690" i="16" s="1"/>
  <c r="N693" i="1" a="1"/>
  <c r="N693" i="1" s="1"/>
  <c r="L690" i="16" s="1"/>
  <c r="R693" i="1"/>
  <c r="S693" i="1" a="1"/>
  <c r="S693" i="1" s="1"/>
  <c r="D690" i="16" s="1"/>
  <c r="T693" i="1" a="1"/>
  <c r="T693" i="1" s="1"/>
  <c r="E690" i="16" s="1"/>
  <c r="AI693" i="1"/>
  <c r="BB693" i="1" s="1"/>
  <c r="AJ693" i="1"/>
  <c r="AK693" i="1"/>
  <c r="K715" i="11" s="1"/>
  <c r="AL693" i="1"/>
  <c r="AO693" i="1"/>
  <c r="BE693" i="1" s="1"/>
  <c r="AP693" i="1"/>
  <c r="M715" i="11" s="1"/>
  <c r="AQ693" i="1"/>
  <c r="BC693" i="1" a="1"/>
  <c r="BC693" i="1" s="1"/>
  <c r="BF693" i="1"/>
  <c r="BR693" i="1"/>
  <c r="BS693" i="1"/>
  <c r="BT693" i="1"/>
  <c r="A694" i="1"/>
  <c r="C694" i="1"/>
  <c r="G694" i="1"/>
  <c r="M694" i="1" a="1"/>
  <c r="M694" i="1" s="1"/>
  <c r="K691" i="16" s="1"/>
  <c r="N694" i="1" a="1"/>
  <c r="N694" i="1" s="1"/>
  <c r="L691" i="16" s="1"/>
  <c r="R694" i="1"/>
  <c r="S694" i="1" a="1"/>
  <c r="S694" i="1" s="1"/>
  <c r="D691" i="16" s="1"/>
  <c r="T694" i="1" a="1"/>
  <c r="T694" i="1" s="1"/>
  <c r="E691" i="16" s="1"/>
  <c r="AI694" i="1"/>
  <c r="BB694" i="1" s="1"/>
  <c r="AJ694" i="1"/>
  <c r="AK694" i="1"/>
  <c r="K716" i="11" s="1"/>
  <c r="AL694" i="1"/>
  <c r="AO694" i="1"/>
  <c r="BE694" i="1" s="1"/>
  <c r="AP694" i="1"/>
  <c r="M716" i="11" s="1"/>
  <c r="AQ694" i="1"/>
  <c r="BC694" i="1" a="1"/>
  <c r="BC694" i="1" s="1"/>
  <c r="BF694" i="1"/>
  <c r="BR694" i="1"/>
  <c r="BS694" i="1"/>
  <c r="BT694" i="1"/>
  <c r="A695" i="1"/>
  <c r="C695" i="1"/>
  <c r="G695" i="1"/>
  <c r="M695" i="1" a="1"/>
  <c r="M695" i="1" s="1"/>
  <c r="K692" i="16" s="1"/>
  <c r="N695" i="1" a="1"/>
  <c r="N695" i="1" s="1"/>
  <c r="L692" i="16" s="1"/>
  <c r="R695" i="1"/>
  <c r="S695" i="1" a="1"/>
  <c r="S695" i="1" s="1"/>
  <c r="D692" i="16" s="1"/>
  <c r="T695" i="1" a="1"/>
  <c r="T695" i="1" s="1"/>
  <c r="E692" i="16" s="1"/>
  <c r="AI695" i="1"/>
  <c r="BB695" i="1" s="1"/>
  <c r="AJ695" i="1"/>
  <c r="AK695" i="1"/>
  <c r="K717" i="11" s="1"/>
  <c r="AL695" i="1"/>
  <c r="AO695" i="1"/>
  <c r="BE695" i="1" s="1"/>
  <c r="AP695" i="1"/>
  <c r="M717" i="11" s="1"/>
  <c r="AQ695" i="1"/>
  <c r="BC695" i="1" a="1"/>
  <c r="BC695" i="1" s="1"/>
  <c r="BF695" i="1"/>
  <c r="BR695" i="1"/>
  <c r="BS695" i="1"/>
  <c r="BT695" i="1"/>
  <c r="A696" i="1"/>
  <c r="C696" i="1"/>
  <c r="G696" i="1"/>
  <c r="M696" i="1" a="1"/>
  <c r="M696" i="1" s="1"/>
  <c r="K693" i="16" s="1"/>
  <c r="N696" i="1" a="1"/>
  <c r="N696" i="1" s="1"/>
  <c r="L693" i="16" s="1"/>
  <c r="R696" i="1"/>
  <c r="S696" i="1" a="1"/>
  <c r="S696" i="1" s="1"/>
  <c r="D693" i="16" s="1"/>
  <c r="T696" i="1" a="1"/>
  <c r="T696" i="1" s="1"/>
  <c r="E693" i="16" s="1"/>
  <c r="AI696" i="1"/>
  <c r="BB696" i="1" s="1"/>
  <c r="AJ696" i="1"/>
  <c r="AK696" i="1"/>
  <c r="K718" i="11" s="1"/>
  <c r="AL696" i="1"/>
  <c r="AO696" i="1"/>
  <c r="BE696" i="1" s="1"/>
  <c r="AP696" i="1"/>
  <c r="M718" i="11" s="1"/>
  <c r="AQ696" i="1"/>
  <c r="BC696" i="1" a="1"/>
  <c r="BC696" i="1" s="1"/>
  <c r="BF696" i="1"/>
  <c r="BR696" i="1"/>
  <c r="BS696" i="1"/>
  <c r="BT696" i="1"/>
  <c r="A697" i="1"/>
  <c r="C697" i="1"/>
  <c r="G697" i="1"/>
  <c r="M697" i="1" a="1"/>
  <c r="M697" i="1" s="1"/>
  <c r="K694" i="16" s="1"/>
  <c r="N697" i="1" a="1"/>
  <c r="N697" i="1" s="1"/>
  <c r="L694" i="16" s="1"/>
  <c r="R697" i="1"/>
  <c r="S697" i="1" a="1"/>
  <c r="S697" i="1" s="1"/>
  <c r="D694" i="16" s="1"/>
  <c r="T697" i="1" a="1"/>
  <c r="T697" i="1" s="1"/>
  <c r="E694" i="16" s="1"/>
  <c r="AI697" i="1"/>
  <c r="BB697" i="1" s="1"/>
  <c r="AJ697" i="1"/>
  <c r="AK697" i="1"/>
  <c r="K719" i="11" s="1"/>
  <c r="AL697" i="1"/>
  <c r="AO697" i="1"/>
  <c r="BE697" i="1" s="1"/>
  <c r="AP697" i="1"/>
  <c r="M719" i="11" s="1"/>
  <c r="AQ697" i="1"/>
  <c r="BC697" i="1" a="1"/>
  <c r="BC697" i="1" s="1"/>
  <c r="BF697" i="1"/>
  <c r="BR697" i="1"/>
  <c r="BS697" i="1"/>
  <c r="BT697" i="1"/>
  <c r="A698" i="1"/>
  <c r="C698" i="1"/>
  <c r="G698" i="1"/>
  <c r="M698" i="1" a="1"/>
  <c r="M698" i="1" s="1"/>
  <c r="K695" i="16" s="1"/>
  <c r="N698" i="1" a="1"/>
  <c r="N698" i="1" s="1"/>
  <c r="L695" i="16" s="1"/>
  <c r="R698" i="1"/>
  <c r="S698" i="1" a="1"/>
  <c r="S698" i="1" s="1"/>
  <c r="D695" i="16" s="1"/>
  <c r="T698" i="1" a="1"/>
  <c r="T698" i="1" s="1"/>
  <c r="E695" i="16" s="1"/>
  <c r="AI698" i="1"/>
  <c r="BB698" i="1" s="1"/>
  <c r="AJ698" i="1"/>
  <c r="AK698" i="1"/>
  <c r="K720" i="11" s="1"/>
  <c r="AL698" i="1"/>
  <c r="AO698" i="1"/>
  <c r="BE698" i="1" s="1"/>
  <c r="AP698" i="1"/>
  <c r="M720" i="11" s="1"/>
  <c r="AQ698" i="1"/>
  <c r="BC698" i="1" a="1"/>
  <c r="BC698" i="1" s="1"/>
  <c r="BF698" i="1"/>
  <c r="BR698" i="1"/>
  <c r="BS698" i="1"/>
  <c r="BT698" i="1"/>
  <c r="A699" i="1"/>
  <c r="C699" i="1"/>
  <c r="G699" i="1"/>
  <c r="M699" i="1" a="1"/>
  <c r="M699" i="1" s="1"/>
  <c r="K696" i="16" s="1"/>
  <c r="N699" i="1" a="1"/>
  <c r="N699" i="1" s="1"/>
  <c r="L696" i="16" s="1"/>
  <c r="R699" i="1"/>
  <c r="S699" i="1" a="1"/>
  <c r="S699" i="1" s="1"/>
  <c r="D696" i="16" s="1"/>
  <c r="T699" i="1" a="1"/>
  <c r="T699" i="1" s="1"/>
  <c r="E696" i="16" s="1"/>
  <c r="AI699" i="1"/>
  <c r="BB699" i="1" s="1"/>
  <c r="AJ699" i="1"/>
  <c r="AK699" i="1"/>
  <c r="K721" i="11" s="1"/>
  <c r="AL699" i="1"/>
  <c r="AO699" i="1"/>
  <c r="BE699" i="1" s="1"/>
  <c r="AP699" i="1"/>
  <c r="M721" i="11" s="1"/>
  <c r="AQ699" i="1"/>
  <c r="BC699" i="1" a="1"/>
  <c r="BC699" i="1" s="1"/>
  <c r="BF699" i="1"/>
  <c r="BR699" i="1"/>
  <c r="BS699" i="1"/>
  <c r="BT699" i="1"/>
  <c r="A700" i="1"/>
  <c r="C700" i="1"/>
  <c r="G700" i="1"/>
  <c r="M700" i="1" a="1"/>
  <c r="M700" i="1" s="1"/>
  <c r="K697" i="16" s="1"/>
  <c r="N700" i="1" a="1"/>
  <c r="N700" i="1" s="1"/>
  <c r="L697" i="16" s="1"/>
  <c r="R700" i="1"/>
  <c r="S700" i="1" a="1"/>
  <c r="S700" i="1" s="1"/>
  <c r="D697" i="16" s="1"/>
  <c r="T700" i="1" a="1"/>
  <c r="T700" i="1" s="1"/>
  <c r="E697" i="16" s="1"/>
  <c r="AI700" i="1"/>
  <c r="BB700" i="1" s="1"/>
  <c r="AJ700" i="1"/>
  <c r="AK700" i="1"/>
  <c r="K722" i="11" s="1"/>
  <c r="AL700" i="1"/>
  <c r="AO700" i="1"/>
  <c r="BE700" i="1" s="1"/>
  <c r="AP700" i="1"/>
  <c r="M722" i="11" s="1"/>
  <c r="AQ700" i="1"/>
  <c r="BC700" i="1" a="1"/>
  <c r="BC700" i="1" s="1"/>
  <c r="BF700" i="1"/>
  <c r="BR700" i="1"/>
  <c r="BS700" i="1"/>
  <c r="BT700" i="1"/>
  <c r="A701" i="1"/>
  <c r="C701" i="1"/>
  <c r="G701" i="1"/>
  <c r="M701" i="1" a="1"/>
  <c r="M701" i="1" s="1"/>
  <c r="K698" i="16" s="1"/>
  <c r="N701" i="1" a="1"/>
  <c r="N701" i="1" s="1"/>
  <c r="L698" i="16" s="1"/>
  <c r="R701" i="1"/>
  <c r="S701" i="1" a="1"/>
  <c r="S701" i="1" s="1"/>
  <c r="D698" i="16" s="1"/>
  <c r="T701" i="1" a="1"/>
  <c r="T701" i="1" s="1"/>
  <c r="E698" i="16" s="1"/>
  <c r="AI701" i="1"/>
  <c r="BB701" i="1" s="1"/>
  <c r="AJ701" i="1"/>
  <c r="AK701" i="1"/>
  <c r="K723" i="11" s="1"/>
  <c r="AL701" i="1"/>
  <c r="AO701" i="1"/>
  <c r="BE701" i="1" s="1"/>
  <c r="AP701" i="1"/>
  <c r="M723" i="11" s="1"/>
  <c r="AQ701" i="1"/>
  <c r="BC701" i="1" a="1"/>
  <c r="BC701" i="1" s="1"/>
  <c r="BF701" i="1"/>
  <c r="BR701" i="1"/>
  <c r="BS701" i="1"/>
  <c r="BT701" i="1"/>
  <c r="A702" i="1"/>
  <c r="C702" i="1"/>
  <c r="G702" i="1"/>
  <c r="M702" i="1" a="1"/>
  <c r="M702" i="1" s="1"/>
  <c r="K699" i="16" s="1"/>
  <c r="N702" i="1" a="1"/>
  <c r="N702" i="1" s="1"/>
  <c r="L699" i="16" s="1"/>
  <c r="R702" i="1"/>
  <c r="S702" i="1" a="1"/>
  <c r="S702" i="1" s="1"/>
  <c r="D699" i="16" s="1"/>
  <c r="T702" i="1" a="1"/>
  <c r="T702" i="1" s="1"/>
  <c r="E699" i="16" s="1"/>
  <c r="AI702" i="1"/>
  <c r="BB702" i="1" s="1"/>
  <c r="AJ702" i="1"/>
  <c r="AK702" i="1"/>
  <c r="K724" i="11" s="1"/>
  <c r="AL702" i="1"/>
  <c r="AO702" i="1"/>
  <c r="BE702" i="1" s="1"/>
  <c r="AP702" i="1"/>
  <c r="M724" i="11" s="1"/>
  <c r="AQ702" i="1"/>
  <c r="BC702" i="1" a="1"/>
  <c r="BC702" i="1" s="1"/>
  <c r="BF702" i="1"/>
  <c r="BR702" i="1"/>
  <c r="BS702" i="1"/>
  <c r="BT702" i="1"/>
  <c r="A703" i="1"/>
  <c r="C703" i="1"/>
  <c r="G703" i="1"/>
  <c r="M703" i="1" a="1"/>
  <c r="M703" i="1" s="1"/>
  <c r="K700" i="16" s="1"/>
  <c r="N703" i="1" a="1"/>
  <c r="N703" i="1" s="1"/>
  <c r="L700" i="16" s="1"/>
  <c r="R703" i="1"/>
  <c r="S703" i="1" a="1"/>
  <c r="S703" i="1" s="1"/>
  <c r="D700" i="16" s="1"/>
  <c r="T703" i="1" a="1"/>
  <c r="T703" i="1" s="1"/>
  <c r="E700" i="16" s="1"/>
  <c r="AI703" i="1"/>
  <c r="BB703" i="1" s="1"/>
  <c r="AJ703" i="1"/>
  <c r="AK703" i="1"/>
  <c r="K725" i="11" s="1"/>
  <c r="AL703" i="1"/>
  <c r="AO703" i="1"/>
  <c r="BE703" i="1" s="1"/>
  <c r="AP703" i="1"/>
  <c r="M725" i="11" s="1"/>
  <c r="AQ703" i="1"/>
  <c r="BC703" i="1" a="1"/>
  <c r="BC703" i="1" s="1"/>
  <c r="BF703" i="1"/>
  <c r="BR703" i="1"/>
  <c r="BS703" i="1"/>
  <c r="BT703" i="1"/>
  <c r="A704" i="1"/>
  <c r="C704" i="1"/>
  <c r="G704" i="1"/>
  <c r="M704" i="1" a="1"/>
  <c r="M704" i="1" s="1"/>
  <c r="K701" i="16" s="1"/>
  <c r="N704" i="1" a="1"/>
  <c r="N704" i="1" s="1"/>
  <c r="L701" i="16" s="1"/>
  <c r="R704" i="1"/>
  <c r="S704" i="1" a="1"/>
  <c r="S704" i="1" s="1"/>
  <c r="D701" i="16" s="1"/>
  <c r="T704" i="1" a="1"/>
  <c r="T704" i="1" s="1"/>
  <c r="E701" i="16" s="1"/>
  <c r="AI704" i="1"/>
  <c r="BB704" i="1" s="1"/>
  <c r="AJ704" i="1"/>
  <c r="AK704" i="1"/>
  <c r="K726" i="11" s="1"/>
  <c r="AL704" i="1"/>
  <c r="AO704" i="1"/>
  <c r="BE704" i="1" s="1"/>
  <c r="AP704" i="1"/>
  <c r="M726" i="11" s="1"/>
  <c r="AQ704" i="1"/>
  <c r="BC704" i="1" a="1"/>
  <c r="BC704" i="1" s="1"/>
  <c r="BF704" i="1"/>
  <c r="BR704" i="1"/>
  <c r="BS704" i="1"/>
  <c r="BT704" i="1"/>
  <c r="A705" i="1"/>
  <c r="C705" i="1"/>
  <c r="G705" i="1"/>
  <c r="M705" i="1" a="1"/>
  <c r="M705" i="1" s="1"/>
  <c r="K702" i="16" s="1"/>
  <c r="N705" i="1" a="1"/>
  <c r="N705" i="1" s="1"/>
  <c r="L702" i="16" s="1"/>
  <c r="R705" i="1"/>
  <c r="S705" i="1" a="1"/>
  <c r="S705" i="1" s="1"/>
  <c r="D702" i="16" s="1"/>
  <c r="T705" i="1" a="1"/>
  <c r="T705" i="1" s="1"/>
  <c r="E702" i="16" s="1"/>
  <c r="AI705" i="1"/>
  <c r="BB705" i="1" s="1"/>
  <c r="AJ705" i="1"/>
  <c r="AK705" i="1"/>
  <c r="K727" i="11" s="1"/>
  <c r="AL705" i="1"/>
  <c r="AO705" i="1"/>
  <c r="BE705" i="1" s="1"/>
  <c r="AP705" i="1"/>
  <c r="M727" i="11" s="1"/>
  <c r="AQ705" i="1"/>
  <c r="BC705" i="1" a="1"/>
  <c r="BC705" i="1" s="1"/>
  <c r="BF705" i="1"/>
  <c r="BR705" i="1"/>
  <c r="BS705" i="1"/>
  <c r="BT705" i="1"/>
  <c r="A706" i="1"/>
  <c r="C706" i="1"/>
  <c r="G706" i="1"/>
  <c r="M706" i="1" a="1"/>
  <c r="M706" i="1" s="1"/>
  <c r="K703" i="16" s="1"/>
  <c r="N706" i="1" a="1"/>
  <c r="N706" i="1" s="1"/>
  <c r="L703" i="16" s="1"/>
  <c r="R706" i="1"/>
  <c r="S706" i="1" a="1"/>
  <c r="S706" i="1" s="1"/>
  <c r="D703" i="16" s="1"/>
  <c r="T706" i="1" a="1"/>
  <c r="T706" i="1" s="1"/>
  <c r="E703" i="16" s="1"/>
  <c r="AI706" i="1"/>
  <c r="BB706" i="1" s="1"/>
  <c r="AJ706" i="1"/>
  <c r="AK706" i="1"/>
  <c r="K728" i="11" s="1"/>
  <c r="AL706" i="1"/>
  <c r="AO706" i="1"/>
  <c r="BE706" i="1" s="1"/>
  <c r="AP706" i="1"/>
  <c r="M728" i="11" s="1"/>
  <c r="AQ706" i="1"/>
  <c r="BC706" i="1" a="1"/>
  <c r="BC706" i="1" s="1"/>
  <c r="BF706" i="1"/>
  <c r="BR706" i="1"/>
  <c r="BS706" i="1"/>
  <c r="BT706" i="1"/>
  <c r="A707" i="1"/>
  <c r="C707" i="1"/>
  <c r="G707" i="1"/>
  <c r="M707" i="1" a="1"/>
  <c r="M707" i="1" s="1"/>
  <c r="K704" i="16" s="1"/>
  <c r="N707" i="1" a="1"/>
  <c r="N707" i="1" s="1"/>
  <c r="L704" i="16" s="1"/>
  <c r="R707" i="1"/>
  <c r="S707" i="1" a="1"/>
  <c r="S707" i="1" s="1"/>
  <c r="D704" i="16" s="1"/>
  <c r="T707" i="1" a="1"/>
  <c r="T707" i="1" s="1"/>
  <c r="E704" i="16" s="1"/>
  <c r="AI707" i="1"/>
  <c r="BB707" i="1" s="1"/>
  <c r="AJ707" i="1"/>
  <c r="AK707" i="1"/>
  <c r="K729" i="11" s="1"/>
  <c r="AL707" i="1"/>
  <c r="AO707" i="1"/>
  <c r="BE707" i="1" s="1"/>
  <c r="AP707" i="1"/>
  <c r="M729" i="11" s="1"/>
  <c r="AQ707" i="1"/>
  <c r="BC707" i="1" a="1"/>
  <c r="BC707" i="1" s="1"/>
  <c r="BF707" i="1"/>
  <c r="BR707" i="1"/>
  <c r="BS707" i="1"/>
  <c r="BT707" i="1"/>
  <c r="A708" i="1"/>
  <c r="C708" i="1"/>
  <c r="G708" i="1"/>
  <c r="M708" i="1" a="1"/>
  <c r="M708" i="1" s="1"/>
  <c r="K705" i="16" s="1"/>
  <c r="N708" i="1" a="1"/>
  <c r="N708" i="1" s="1"/>
  <c r="L705" i="16" s="1"/>
  <c r="R708" i="1"/>
  <c r="S708" i="1" a="1"/>
  <c r="S708" i="1" s="1"/>
  <c r="D705" i="16" s="1"/>
  <c r="T708" i="1" a="1"/>
  <c r="T708" i="1" s="1"/>
  <c r="E705" i="16" s="1"/>
  <c r="AI708" i="1"/>
  <c r="BB708" i="1" s="1"/>
  <c r="AJ708" i="1"/>
  <c r="AK708" i="1"/>
  <c r="K730" i="11" s="1"/>
  <c r="AL708" i="1"/>
  <c r="AO708" i="1"/>
  <c r="BE708" i="1" s="1"/>
  <c r="AP708" i="1"/>
  <c r="M730" i="11" s="1"/>
  <c r="AQ708" i="1"/>
  <c r="BC708" i="1" a="1"/>
  <c r="BC708" i="1" s="1"/>
  <c r="BF708" i="1"/>
  <c r="BR708" i="1"/>
  <c r="BS708" i="1"/>
  <c r="BT708" i="1"/>
  <c r="A709" i="1"/>
  <c r="C709" i="1"/>
  <c r="G709" i="1"/>
  <c r="M709" i="1" a="1"/>
  <c r="M709" i="1" s="1"/>
  <c r="K706" i="16" s="1"/>
  <c r="N709" i="1" a="1"/>
  <c r="N709" i="1" s="1"/>
  <c r="L706" i="16" s="1"/>
  <c r="R709" i="1"/>
  <c r="S709" i="1" a="1"/>
  <c r="S709" i="1" s="1"/>
  <c r="D706" i="16" s="1"/>
  <c r="T709" i="1" a="1"/>
  <c r="T709" i="1" s="1"/>
  <c r="E706" i="16" s="1"/>
  <c r="AI709" i="1"/>
  <c r="BB709" i="1" s="1"/>
  <c r="AJ709" i="1"/>
  <c r="AK709" i="1"/>
  <c r="K731" i="11" s="1"/>
  <c r="AL709" i="1"/>
  <c r="AO709" i="1"/>
  <c r="BE709" i="1" s="1"/>
  <c r="AP709" i="1"/>
  <c r="M731" i="11" s="1"/>
  <c r="AQ709" i="1"/>
  <c r="BC709" i="1" a="1"/>
  <c r="BC709" i="1" s="1"/>
  <c r="BF709" i="1"/>
  <c r="BR709" i="1"/>
  <c r="BS709" i="1"/>
  <c r="BT709" i="1"/>
  <c r="A710" i="1"/>
  <c r="C710" i="1"/>
  <c r="G710" i="1"/>
  <c r="M710" i="1" a="1"/>
  <c r="M710" i="1" s="1"/>
  <c r="K707" i="16" s="1"/>
  <c r="N710" i="1" a="1"/>
  <c r="N710" i="1" s="1"/>
  <c r="L707" i="16" s="1"/>
  <c r="R710" i="1"/>
  <c r="S710" i="1" a="1"/>
  <c r="S710" i="1" s="1"/>
  <c r="D707" i="16" s="1"/>
  <c r="T710" i="1" a="1"/>
  <c r="T710" i="1" s="1"/>
  <c r="E707" i="16" s="1"/>
  <c r="AI710" i="1"/>
  <c r="BB710" i="1" s="1"/>
  <c r="AJ710" i="1"/>
  <c r="AK710" i="1"/>
  <c r="K732" i="11" s="1"/>
  <c r="AL710" i="1"/>
  <c r="AO710" i="1"/>
  <c r="BE710" i="1" s="1"/>
  <c r="AP710" i="1"/>
  <c r="M732" i="11" s="1"/>
  <c r="AQ710" i="1"/>
  <c r="BC710" i="1" a="1"/>
  <c r="BC710" i="1" s="1"/>
  <c r="BF710" i="1"/>
  <c r="BR710" i="1"/>
  <c r="BS710" i="1"/>
  <c r="BT710" i="1"/>
  <c r="A711" i="1"/>
  <c r="C711" i="1"/>
  <c r="G711" i="1"/>
  <c r="M711" i="1" a="1"/>
  <c r="M711" i="1" s="1"/>
  <c r="K708" i="16" s="1"/>
  <c r="N711" i="1" a="1"/>
  <c r="N711" i="1" s="1"/>
  <c r="L708" i="16" s="1"/>
  <c r="R711" i="1"/>
  <c r="S711" i="1" a="1"/>
  <c r="S711" i="1" s="1"/>
  <c r="D708" i="16" s="1"/>
  <c r="T711" i="1" a="1"/>
  <c r="T711" i="1" s="1"/>
  <c r="E708" i="16" s="1"/>
  <c r="AI711" i="1"/>
  <c r="BB711" i="1" s="1"/>
  <c r="AJ711" i="1"/>
  <c r="AK711" i="1"/>
  <c r="K733" i="11" s="1"/>
  <c r="AL711" i="1"/>
  <c r="AO711" i="1"/>
  <c r="BE711" i="1" s="1"/>
  <c r="AP711" i="1"/>
  <c r="M733" i="11" s="1"/>
  <c r="AQ711" i="1"/>
  <c r="BC711" i="1" a="1"/>
  <c r="BC711" i="1" s="1"/>
  <c r="BF711" i="1"/>
  <c r="BR711" i="1"/>
  <c r="BS711" i="1"/>
  <c r="BT711" i="1"/>
  <c r="A712" i="1"/>
  <c r="C712" i="1"/>
  <c r="G712" i="1"/>
  <c r="M712" i="1" a="1"/>
  <c r="M712" i="1" s="1"/>
  <c r="K709" i="16" s="1"/>
  <c r="N712" i="1" a="1"/>
  <c r="N712" i="1" s="1"/>
  <c r="L709" i="16" s="1"/>
  <c r="R712" i="1"/>
  <c r="S712" i="1" a="1"/>
  <c r="S712" i="1" s="1"/>
  <c r="D709" i="16" s="1"/>
  <c r="T712" i="1" a="1"/>
  <c r="T712" i="1" s="1"/>
  <c r="E709" i="16" s="1"/>
  <c r="AI712" i="1"/>
  <c r="BB712" i="1" s="1"/>
  <c r="AJ712" i="1"/>
  <c r="AK712" i="1"/>
  <c r="K734" i="11" s="1"/>
  <c r="AL712" i="1"/>
  <c r="AO712" i="1"/>
  <c r="BE712" i="1" s="1"/>
  <c r="AP712" i="1"/>
  <c r="M734" i="11" s="1"/>
  <c r="AQ712" i="1"/>
  <c r="BC712" i="1" a="1"/>
  <c r="BC712" i="1" s="1"/>
  <c r="BF712" i="1"/>
  <c r="BR712" i="1"/>
  <c r="BS712" i="1"/>
  <c r="BT712" i="1"/>
  <c r="A713" i="1"/>
  <c r="C713" i="1"/>
  <c r="G713" i="1"/>
  <c r="M713" i="1" a="1"/>
  <c r="M713" i="1" s="1"/>
  <c r="K710" i="16" s="1"/>
  <c r="N713" i="1" a="1"/>
  <c r="N713" i="1" s="1"/>
  <c r="L710" i="16" s="1"/>
  <c r="R713" i="1"/>
  <c r="S713" i="1" a="1"/>
  <c r="S713" i="1" s="1"/>
  <c r="D710" i="16" s="1"/>
  <c r="T713" i="1" a="1"/>
  <c r="T713" i="1" s="1"/>
  <c r="E710" i="16" s="1"/>
  <c r="AI713" i="1"/>
  <c r="BB713" i="1" s="1"/>
  <c r="AJ713" i="1"/>
  <c r="AK713" i="1"/>
  <c r="K735" i="11" s="1"/>
  <c r="AL713" i="1"/>
  <c r="AO713" i="1"/>
  <c r="BE713" i="1" s="1"/>
  <c r="AP713" i="1"/>
  <c r="M735" i="11" s="1"/>
  <c r="AQ713" i="1"/>
  <c r="BC713" i="1" a="1"/>
  <c r="BC713" i="1" s="1"/>
  <c r="BF713" i="1"/>
  <c r="BR713" i="1"/>
  <c r="BS713" i="1"/>
  <c r="BT713" i="1"/>
  <c r="A714" i="1"/>
  <c r="C714" i="1"/>
  <c r="G714" i="1"/>
  <c r="M714" i="1" a="1"/>
  <c r="M714" i="1" s="1"/>
  <c r="K711" i="16" s="1"/>
  <c r="N714" i="1" a="1"/>
  <c r="N714" i="1" s="1"/>
  <c r="L711" i="16" s="1"/>
  <c r="R714" i="1"/>
  <c r="S714" i="1" a="1"/>
  <c r="S714" i="1" s="1"/>
  <c r="D711" i="16" s="1"/>
  <c r="T714" i="1" a="1"/>
  <c r="T714" i="1" s="1"/>
  <c r="E711" i="16" s="1"/>
  <c r="AI714" i="1"/>
  <c r="BB714" i="1" s="1"/>
  <c r="AJ714" i="1"/>
  <c r="AK714" i="1"/>
  <c r="K736" i="11" s="1"/>
  <c r="AL714" i="1"/>
  <c r="AO714" i="1"/>
  <c r="BE714" i="1" s="1"/>
  <c r="AP714" i="1"/>
  <c r="M736" i="11" s="1"/>
  <c r="AQ714" i="1"/>
  <c r="BC714" i="1" a="1"/>
  <c r="BC714" i="1" s="1"/>
  <c r="BF714" i="1"/>
  <c r="BR714" i="1"/>
  <c r="BS714" i="1"/>
  <c r="BT714" i="1"/>
  <c r="A715" i="1"/>
  <c r="C715" i="1"/>
  <c r="G715" i="1"/>
  <c r="M715" i="1" a="1"/>
  <c r="M715" i="1" s="1"/>
  <c r="K712" i="16" s="1"/>
  <c r="N715" i="1" a="1"/>
  <c r="N715" i="1" s="1"/>
  <c r="L712" i="16" s="1"/>
  <c r="R715" i="1"/>
  <c r="S715" i="1" a="1"/>
  <c r="S715" i="1" s="1"/>
  <c r="D712" i="16" s="1"/>
  <c r="T715" i="1" a="1"/>
  <c r="T715" i="1" s="1"/>
  <c r="E712" i="16" s="1"/>
  <c r="AI715" i="1"/>
  <c r="BB715" i="1" s="1"/>
  <c r="AJ715" i="1"/>
  <c r="AK715" i="1"/>
  <c r="K737" i="11" s="1"/>
  <c r="AL715" i="1"/>
  <c r="AO715" i="1"/>
  <c r="BE715" i="1" s="1"/>
  <c r="AP715" i="1"/>
  <c r="M737" i="11" s="1"/>
  <c r="AQ715" i="1"/>
  <c r="BC715" i="1" a="1"/>
  <c r="BC715" i="1" s="1"/>
  <c r="BF715" i="1"/>
  <c r="BR715" i="1"/>
  <c r="BS715" i="1"/>
  <c r="BT715" i="1"/>
  <c r="A716" i="1"/>
  <c r="C716" i="1"/>
  <c r="G716" i="1"/>
  <c r="M716" i="1" a="1"/>
  <c r="M716" i="1" s="1"/>
  <c r="K713" i="16" s="1"/>
  <c r="N716" i="1" a="1"/>
  <c r="N716" i="1" s="1"/>
  <c r="L713" i="16" s="1"/>
  <c r="R716" i="1"/>
  <c r="S716" i="1" a="1"/>
  <c r="S716" i="1" s="1"/>
  <c r="D713" i="16" s="1"/>
  <c r="T716" i="1" a="1"/>
  <c r="T716" i="1" s="1"/>
  <c r="E713" i="16" s="1"/>
  <c r="AI716" i="1"/>
  <c r="BB716" i="1" s="1"/>
  <c r="AJ716" i="1"/>
  <c r="AK716" i="1"/>
  <c r="K738" i="11" s="1"/>
  <c r="AL716" i="1"/>
  <c r="AO716" i="1"/>
  <c r="BE716" i="1" s="1"/>
  <c r="AP716" i="1"/>
  <c r="M738" i="11" s="1"/>
  <c r="AQ716" i="1"/>
  <c r="BC716" i="1" a="1"/>
  <c r="BC716" i="1" s="1"/>
  <c r="BF716" i="1"/>
  <c r="BR716" i="1"/>
  <c r="BS716" i="1"/>
  <c r="BT716" i="1"/>
  <c r="A717" i="1"/>
  <c r="C717" i="1"/>
  <c r="G717" i="1"/>
  <c r="M717" i="1" a="1"/>
  <c r="M717" i="1" s="1"/>
  <c r="K714" i="16" s="1"/>
  <c r="N717" i="1" a="1"/>
  <c r="N717" i="1" s="1"/>
  <c r="L714" i="16" s="1"/>
  <c r="R717" i="1"/>
  <c r="S717" i="1" a="1"/>
  <c r="S717" i="1" s="1"/>
  <c r="D714" i="16" s="1"/>
  <c r="T717" i="1" a="1"/>
  <c r="T717" i="1" s="1"/>
  <c r="E714" i="16" s="1"/>
  <c r="AI717" i="1"/>
  <c r="BB717" i="1" s="1"/>
  <c r="AJ717" i="1"/>
  <c r="AK717" i="1"/>
  <c r="K739" i="11" s="1"/>
  <c r="AL717" i="1"/>
  <c r="AO717" i="1"/>
  <c r="BE717" i="1" s="1"/>
  <c r="AP717" i="1"/>
  <c r="M739" i="11" s="1"/>
  <c r="AQ717" i="1"/>
  <c r="BC717" i="1" a="1"/>
  <c r="BC717" i="1" s="1"/>
  <c r="BF717" i="1"/>
  <c r="BR717" i="1"/>
  <c r="BS717" i="1"/>
  <c r="BT717" i="1"/>
  <c r="A718" i="1"/>
  <c r="C718" i="1"/>
  <c r="G718" i="1"/>
  <c r="M718" i="1" a="1"/>
  <c r="M718" i="1" s="1"/>
  <c r="K715" i="16" s="1"/>
  <c r="N718" i="1" a="1"/>
  <c r="N718" i="1" s="1"/>
  <c r="L715" i="16" s="1"/>
  <c r="R718" i="1"/>
  <c r="S718" i="1" a="1"/>
  <c r="S718" i="1" s="1"/>
  <c r="D715" i="16" s="1"/>
  <c r="T718" i="1" a="1"/>
  <c r="T718" i="1" s="1"/>
  <c r="E715" i="16" s="1"/>
  <c r="AI718" i="1"/>
  <c r="BB718" i="1" s="1"/>
  <c r="AJ718" i="1"/>
  <c r="AK718" i="1"/>
  <c r="K740" i="11" s="1"/>
  <c r="AL718" i="1"/>
  <c r="AO718" i="1"/>
  <c r="BE718" i="1" s="1"/>
  <c r="AP718" i="1"/>
  <c r="M740" i="11" s="1"/>
  <c r="AQ718" i="1"/>
  <c r="BC718" i="1" a="1"/>
  <c r="BC718" i="1" s="1"/>
  <c r="BF718" i="1"/>
  <c r="BR718" i="1"/>
  <c r="BS718" i="1"/>
  <c r="BT718" i="1"/>
  <c r="A719" i="1"/>
  <c r="C719" i="1"/>
  <c r="G719" i="1"/>
  <c r="M719" i="1" a="1"/>
  <c r="M719" i="1" s="1"/>
  <c r="K716" i="16" s="1"/>
  <c r="N719" i="1" a="1"/>
  <c r="N719" i="1" s="1"/>
  <c r="L716" i="16" s="1"/>
  <c r="R719" i="1"/>
  <c r="S719" i="1" a="1"/>
  <c r="S719" i="1" s="1"/>
  <c r="D716" i="16" s="1"/>
  <c r="T719" i="1" a="1"/>
  <c r="T719" i="1" s="1"/>
  <c r="E716" i="16" s="1"/>
  <c r="AI719" i="1"/>
  <c r="BB719" i="1" s="1"/>
  <c r="AJ719" i="1"/>
  <c r="AK719" i="1"/>
  <c r="K741" i="11" s="1"/>
  <c r="AL719" i="1"/>
  <c r="AO719" i="1"/>
  <c r="BE719" i="1" s="1"/>
  <c r="AP719" i="1"/>
  <c r="M741" i="11" s="1"/>
  <c r="AQ719" i="1"/>
  <c r="BC719" i="1" a="1"/>
  <c r="BC719" i="1" s="1"/>
  <c r="BF719" i="1"/>
  <c r="BR719" i="1"/>
  <c r="BS719" i="1"/>
  <c r="BT719" i="1"/>
  <c r="A720" i="1"/>
  <c r="C720" i="1"/>
  <c r="G720" i="1"/>
  <c r="M720" i="1" a="1"/>
  <c r="M720" i="1" s="1"/>
  <c r="K717" i="16" s="1"/>
  <c r="N720" i="1" a="1"/>
  <c r="N720" i="1" s="1"/>
  <c r="L717" i="16" s="1"/>
  <c r="R720" i="1"/>
  <c r="S720" i="1" a="1"/>
  <c r="S720" i="1" s="1"/>
  <c r="D717" i="16" s="1"/>
  <c r="T720" i="1" a="1"/>
  <c r="T720" i="1" s="1"/>
  <c r="E717" i="16" s="1"/>
  <c r="AI720" i="1"/>
  <c r="BB720" i="1" s="1"/>
  <c r="AJ720" i="1"/>
  <c r="AK720" i="1"/>
  <c r="K742" i="11" s="1"/>
  <c r="AL720" i="1"/>
  <c r="AO720" i="1"/>
  <c r="BE720" i="1" s="1"/>
  <c r="AP720" i="1"/>
  <c r="M742" i="11" s="1"/>
  <c r="AQ720" i="1"/>
  <c r="BC720" i="1" a="1"/>
  <c r="BC720" i="1" s="1"/>
  <c r="BF720" i="1"/>
  <c r="BR720" i="1"/>
  <c r="BS720" i="1"/>
  <c r="BT720" i="1"/>
  <c r="A721" i="1"/>
  <c r="C721" i="1"/>
  <c r="G721" i="1"/>
  <c r="M721" i="1" a="1"/>
  <c r="M721" i="1" s="1"/>
  <c r="K718" i="16" s="1"/>
  <c r="N721" i="1" a="1"/>
  <c r="N721" i="1" s="1"/>
  <c r="L718" i="16" s="1"/>
  <c r="R721" i="1"/>
  <c r="S721" i="1" a="1"/>
  <c r="S721" i="1" s="1"/>
  <c r="D718" i="16" s="1"/>
  <c r="T721" i="1" a="1"/>
  <c r="T721" i="1" s="1"/>
  <c r="E718" i="16" s="1"/>
  <c r="AI721" i="1"/>
  <c r="BB721" i="1" s="1"/>
  <c r="AJ721" i="1"/>
  <c r="AK721" i="1"/>
  <c r="K743" i="11" s="1"/>
  <c r="AL721" i="1"/>
  <c r="AO721" i="1"/>
  <c r="BE721" i="1" s="1"/>
  <c r="AP721" i="1"/>
  <c r="M743" i="11" s="1"/>
  <c r="AQ721" i="1"/>
  <c r="BC721" i="1" a="1"/>
  <c r="BC721" i="1" s="1"/>
  <c r="BF721" i="1"/>
  <c r="BR721" i="1"/>
  <c r="BS721" i="1"/>
  <c r="BT721" i="1"/>
  <c r="A722" i="1"/>
  <c r="C722" i="1"/>
  <c r="G722" i="1"/>
  <c r="M722" i="1" a="1"/>
  <c r="M722" i="1" s="1"/>
  <c r="K719" i="16" s="1"/>
  <c r="N722" i="1" a="1"/>
  <c r="N722" i="1" s="1"/>
  <c r="L719" i="16" s="1"/>
  <c r="R722" i="1"/>
  <c r="S722" i="1" a="1"/>
  <c r="S722" i="1" s="1"/>
  <c r="D719" i="16" s="1"/>
  <c r="T722" i="1" a="1"/>
  <c r="T722" i="1" s="1"/>
  <c r="E719" i="16" s="1"/>
  <c r="AI722" i="1"/>
  <c r="BB722" i="1" s="1"/>
  <c r="AJ722" i="1"/>
  <c r="AK722" i="1"/>
  <c r="K744" i="11" s="1"/>
  <c r="AL722" i="1"/>
  <c r="AO722" i="1"/>
  <c r="BE722" i="1" s="1"/>
  <c r="AP722" i="1"/>
  <c r="M744" i="11" s="1"/>
  <c r="AQ722" i="1"/>
  <c r="BC722" i="1" a="1"/>
  <c r="BC722" i="1" s="1"/>
  <c r="BF722" i="1"/>
  <c r="BR722" i="1"/>
  <c r="BS722" i="1"/>
  <c r="BT722" i="1"/>
  <c r="A723" i="1"/>
  <c r="C723" i="1"/>
  <c r="G723" i="1"/>
  <c r="M723" i="1" a="1"/>
  <c r="M723" i="1" s="1"/>
  <c r="K720" i="16" s="1"/>
  <c r="N723" i="1" a="1"/>
  <c r="N723" i="1" s="1"/>
  <c r="L720" i="16" s="1"/>
  <c r="R723" i="1"/>
  <c r="S723" i="1" a="1"/>
  <c r="S723" i="1" s="1"/>
  <c r="D720" i="16" s="1"/>
  <c r="T723" i="1" a="1"/>
  <c r="T723" i="1" s="1"/>
  <c r="E720" i="16" s="1"/>
  <c r="AI723" i="1"/>
  <c r="BB723" i="1" s="1"/>
  <c r="AJ723" i="1"/>
  <c r="AK723" i="1"/>
  <c r="K745" i="11" s="1"/>
  <c r="AL723" i="1"/>
  <c r="AO723" i="1"/>
  <c r="BE723" i="1" s="1"/>
  <c r="AP723" i="1"/>
  <c r="M745" i="11" s="1"/>
  <c r="AQ723" i="1"/>
  <c r="BC723" i="1" a="1"/>
  <c r="BC723" i="1" s="1"/>
  <c r="BF723" i="1"/>
  <c r="BR723" i="1"/>
  <c r="BS723" i="1"/>
  <c r="BT723" i="1"/>
  <c r="A724" i="1"/>
  <c r="C724" i="1"/>
  <c r="G724" i="1"/>
  <c r="M724" i="1" a="1"/>
  <c r="M724" i="1" s="1"/>
  <c r="K721" i="16" s="1"/>
  <c r="N724" i="1" a="1"/>
  <c r="N724" i="1" s="1"/>
  <c r="L721" i="16" s="1"/>
  <c r="R724" i="1"/>
  <c r="S724" i="1" a="1"/>
  <c r="S724" i="1" s="1"/>
  <c r="D721" i="16" s="1"/>
  <c r="T724" i="1" a="1"/>
  <c r="T724" i="1" s="1"/>
  <c r="E721" i="16" s="1"/>
  <c r="AI724" i="1"/>
  <c r="BB724" i="1" s="1"/>
  <c r="AJ724" i="1"/>
  <c r="AK724" i="1"/>
  <c r="K746" i="11" s="1"/>
  <c r="AL724" i="1"/>
  <c r="AO724" i="1"/>
  <c r="BE724" i="1" s="1"/>
  <c r="AP724" i="1"/>
  <c r="M746" i="11" s="1"/>
  <c r="AQ724" i="1"/>
  <c r="BC724" i="1" a="1"/>
  <c r="BC724" i="1" s="1"/>
  <c r="BF724" i="1"/>
  <c r="BR724" i="1"/>
  <c r="BS724" i="1"/>
  <c r="BT724" i="1"/>
  <c r="A725" i="1"/>
  <c r="C725" i="1"/>
  <c r="G725" i="1"/>
  <c r="M725" i="1" a="1"/>
  <c r="M725" i="1" s="1"/>
  <c r="K722" i="16" s="1"/>
  <c r="N725" i="1" a="1"/>
  <c r="N725" i="1" s="1"/>
  <c r="L722" i="16" s="1"/>
  <c r="R725" i="1"/>
  <c r="S725" i="1" a="1"/>
  <c r="S725" i="1" s="1"/>
  <c r="D722" i="16" s="1"/>
  <c r="T725" i="1" a="1"/>
  <c r="T725" i="1" s="1"/>
  <c r="E722" i="16" s="1"/>
  <c r="AI725" i="1"/>
  <c r="BB725" i="1" s="1"/>
  <c r="AJ725" i="1"/>
  <c r="AK725" i="1"/>
  <c r="K747" i="11" s="1"/>
  <c r="AL725" i="1"/>
  <c r="AO725" i="1"/>
  <c r="BE725" i="1" s="1"/>
  <c r="AP725" i="1"/>
  <c r="M747" i="11" s="1"/>
  <c r="AQ725" i="1"/>
  <c r="BC725" i="1" a="1"/>
  <c r="BC725" i="1" s="1"/>
  <c r="BF725" i="1"/>
  <c r="BR725" i="1"/>
  <c r="BS725" i="1"/>
  <c r="BT725" i="1"/>
  <c r="A726" i="1"/>
  <c r="C726" i="1"/>
  <c r="G726" i="1"/>
  <c r="M726" i="1" a="1"/>
  <c r="M726" i="1" s="1"/>
  <c r="K723" i="16" s="1"/>
  <c r="N726" i="1" a="1"/>
  <c r="N726" i="1" s="1"/>
  <c r="L723" i="16" s="1"/>
  <c r="R726" i="1"/>
  <c r="S726" i="1" a="1"/>
  <c r="S726" i="1" s="1"/>
  <c r="D723" i="16" s="1"/>
  <c r="T726" i="1" a="1"/>
  <c r="T726" i="1" s="1"/>
  <c r="E723" i="16" s="1"/>
  <c r="AI726" i="1"/>
  <c r="BB726" i="1" s="1"/>
  <c r="AJ726" i="1"/>
  <c r="AK726" i="1"/>
  <c r="K748" i="11" s="1"/>
  <c r="AL726" i="1"/>
  <c r="AO726" i="1"/>
  <c r="BE726" i="1" s="1"/>
  <c r="AP726" i="1"/>
  <c r="M748" i="11" s="1"/>
  <c r="AQ726" i="1"/>
  <c r="BC726" i="1" a="1"/>
  <c r="BC726" i="1" s="1"/>
  <c r="BF726" i="1"/>
  <c r="BR726" i="1"/>
  <c r="BS726" i="1"/>
  <c r="BT726" i="1"/>
  <c r="A727" i="1"/>
  <c r="C727" i="1"/>
  <c r="G727" i="1"/>
  <c r="M727" i="1" a="1"/>
  <c r="M727" i="1" s="1"/>
  <c r="K724" i="16" s="1"/>
  <c r="N727" i="1" a="1"/>
  <c r="N727" i="1" s="1"/>
  <c r="L724" i="16" s="1"/>
  <c r="R727" i="1"/>
  <c r="S727" i="1" a="1"/>
  <c r="S727" i="1" s="1"/>
  <c r="D724" i="16" s="1"/>
  <c r="T727" i="1" a="1"/>
  <c r="T727" i="1" s="1"/>
  <c r="E724" i="16" s="1"/>
  <c r="AI727" i="1"/>
  <c r="BB727" i="1" s="1"/>
  <c r="AJ727" i="1"/>
  <c r="AK727" i="1"/>
  <c r="K749" i="11" s="1"/>
  <c r="AL727" i="1"/>
  <c r="AO727" i="1"/>
  <c r="BE727" i="1" s="1"/>
  <c r="AP727" i="1"/>
  <c r="M749" i="11" s="1"/>
  <c r="AQ727" i="1"/>
  <c r="BC727" i="1" a="1"/>
  <c r="BC727" i="1" s="1"/>
  <c r="BF727" i="1"/>
  <c r="BR727" i="1"/>
  <c r="BS727" i="1"/>
  <c r="BT727" i="1"/>
  <c r="A728" i="1"/>
  <c r="C728" i="1"/>
  <c r="G728" i="1"/>
  <c r="M728" i="1" a="1"/>
  <c r="M728" i="1" s="1"/>
  <c r="K725" i="16" s="1"/>
  <c r="N728" i="1" a="1"/>
  <c r="N728" i="1" s="1"/>
  <c r="L725" i="16" s="1"/>
  <c r="R728" i="1"/>
  <c r="S728" i="1" a="1"/>
  <c r="S728" i="1" s="1"/>
  <c r="D725" i="16" s="1"/>
  <c r="T728" i="1" a="1"/>
  <c r="T728" i="1" s="1"/>
  <c r="E725" i="16" s="1"/>
  <c r="AI728" i="1"/>
  <c r="BB728" i="1" s="1"/>
  <c r="AJ728" i="1"/>
  <c r="AK728" i="1"/>
  <c r="K750" i="11" s="1"/>
  <c r="AL728" i="1"/>
  <c r="AO728" i="1"/>
  <c r="BE728" i="1" s="1"/>
  <c r="AP728" i="1"/>
  <c r="M750" i="11" s="1"/>
  <c r="AQ728" i="1"/>
  <c r="BC728" i="1" a="1"/>
  <c r="BC728" i="1" s="1"/>
  <c r="BF728" i="1"/>
  <c r="BR728" i="1"/>
  <c r="BS728" i="1"/>
  <c r="BT728" i="1"/>
  <c r="A729" i="1"/>
  <c r="C729" i="1"/>
  <c r="G729" i="1"/>
  <c r="M729" i="1" a="1"/>
  <c r="M729" i="1" s="1"/>
  <c r="K726" i="16" s="1"/>
  <c r="N729" i="1" a="1"/>
  <c r="N729" i="1" s="1"/>
  <c r="L726" i="16" s="1"/>
  <c r="R729" i="1"/>
  <c r="S729" i="1" a="1"/>
  <c r="S729" i="1" s="1"/>
  <c r="D726" i="16" s="1"/>
  <c r="T729" i="1" a="1"/>
  <c r="T729" i="1" s="1"/>
  <c r="E726" i="16" s="1"/>
  <c r="AI729" i="1"/>
  <c r="BB729" i="1" s="1"/>
  <c r="AJ729" i="1"/>
  <c r="AK729" i="1"/>
  <c r="K751" i="11" s="1"/>
  <c r="AL729" i="1"/>
  <c r="AO729" i="1"/>
  <c r="BE729" i="1" s="1"/>
  <c r="AP729" i="1"/>
  <c r="M751" i="11" s="1"/>
  <c r="AQ729" i="1"/>
  <c r="BC729" i="1" a="1"/>
  <c r="BC729" i="1" s="1"/>
  <c r="BF729" i="1"/>
  <c r="BR729" i="1"/>
  <c r="BS729" i="1"/>
  <c r="BT729" i="1"/>
  <c r="A730" i="1"/>
  <c r="C730" i="1"/>
  <c r="G730" i="1"/>
  <c r="M730" i="1" a="1"/>
  <c r="M730" i="1" s="1"/>
  <c r="K727" i="16" s="1"/>
  <c r="N730" i="1" a="1"/>
  <c r="N730" i="1" s="1"/>
  <c r="L727" i="16" s="1"/>
  <c r="R730" i="1"/>
  <c r="S730" i="1" a="1"/>
  <c r="S730" i="1" s="1"/>
  <c r="D727" i="16" s="1"/>
  <c r="T730" i="1" a="1"/>
  <c r="T730" i="1" s="1"/>
  <c r="E727" i="16" s="1"/>
  <c r="AI730" i="1"/>
  <c r="BB730" i="1" s="1"/>
  <c r="AJ730" i="1"/>
  <c r="AK730" i="1"/>
  <c r="K752" i="11" s="1"/>
  <c r="AL730" i="1"/>
  <c r="AO730" i="1"/>
  <c r="BE730" i="1" s="1"/>
  <c r="AP730" i="1"/>
  <c r="M752" i="11" s="1"/>
  <c r="AQ730" i="1"/>
  <c r="BC730" i="1" a="1"/>
  <c r="BC730" i="1" s="1"/>
  <c r="BF730" i="1"/>
  <c r="BR730" i="1"/>
  <c r="BS730" i="1"/>
  <c r="BT730" i="1"/>
  <c r="A731" i="1"/>
  <c r="C731" i="1"/>
  <c r="G731" i="1"/>
  <c r="M731" i="1" a="1"/>
  <c r="M731" i="1" s="1"/>
  <c r="K728" i="16" s="1"/>
  <c r="N731" i="1" a="1"/>
  <c r="N731" i="1" s="1"/>
  <c r="L728" i="16" s="1"/>
  <c r="R731" i="1"/>
  <c r="S731" i="1" a="1"/>
  <c r="S731" i="1" s="1"/>
  <c r="D728" i="16" s="1"/>
  <c r="T731" i="1" a="1"/>
  <c r="T731" i="1" s="1"/>
  <c r="E728" i="16" s="1"/>
  <c r="AI731" i="1"/>
  <c r="BB731" i="1" s="1"/>
  <c r="AJ731" i="1"/>
  <c r="AK731" i="1"/>
  <c r="K753" i="11" s="1"/>
  <c r="AL731" i="1"/>
  <c r="AO731" i="1"/>
  <c r="BE731" i="1" s="1"/>
  <c r="AP731" i="1"/>
  <c r="M753" i="11" s="1"/>
  <c r="AQ731" i="1"/>
  <c r="BC731" i="1" a="1"/>
  <c r="BC731" i="1" s="1"/>
  <c r="BF731" i="1"/>
  <c r="BR731" i="1"/>
  <c r="BS731" i="1"/>
  <c r="BT731" i="1"/>
  <c r="A732" i="1"/>
  <c r="C732" i="1"/>
  <c r="G732" i="1"/>
  <c r="M732" i="1" a="1"/>
  <c r="M732" i="1" s="1"/>
  <c r="K729" i="16" s="1"/>
  <c r="N732" i="1" a="1"/>
  <c r="N732" i="1" s="1"/>
  <c r="L729" i="16" s="1"/>
  <c r="R732" i="1"/>
  <c r="S732" i="1" a="1"/>
  <c r="S732" i="1" s="1"/>
  <c r="D729" i="16" s="1"/>
  <c r="T732" i="1" a="1"/>
  <c r="T732" i="1" s="1"/>
  <c r="E729" i="16" s="1"/>
  <c r="AI732" i="1"/>
  <c r="BB732" i="1" s="1"/>
  <c r="AJ732" i="1"/>
  <c r="AK732" i="1"/>
  <c r="K754" i="11" s="1"/>
  <c r="AL732" i="1"/>
  <c r="AO732" i="1"/>
  <c r="BE732" i="1" s="1"/>
  <c r="AP732" i="1"/>
  <c r="M754" i="11" s="1"/>
  <c r="AQ732" i="1"/>
  <c r="BC732" i="1" a="1"/>
  <c r="BC732" i="1" s="1"/>
  <c r="BF732" i="1"/>
  <c r="BR732" i="1"/>
  <c r="BS732" i="1"/>
  <c r="BT732" i="1"/>
  <c r="A733" i="1"/>
  <c r="C733" i="1"/>
  <c r="G733" i="1"/>
  <c r="M733" i="1" a="1"/>
  <c r="M733" i="1" s="1"/>
  <c r="K730" i="16" s="1"/>
  <c r="N733" i="1" a="1"/>
  <c r="N733" i="1" s="1"/>
  <c r="L730" i="16" s="1"/>
  <c r="R733" i="1"/>
  <c r="S733" i="1" a="1"/>
  <c r="S733" i="1" s="1"/>
  <c r="D730" i="16" s="1"/>
  <c r="T733" i="1" a="1"/>
  <c r="T733" i="1" s="1"/>
  <c r="E730" i="16" s="1"/>
  <c r="AI733" i="1"/>
  <c r="BB733" i="1" s="1"/>
  <c r="AJ733" i="1"/>
  <c r="AK733" i="1"/>
  <c r="K755" i="11" s="1"/>
  <c r="AL733" i="1"/>
  <c r="AO733" i="1"/>
  <c r="BE733" i="1" s="1"/>
  <c r="AP733" i="1"/>
  <c r="M755" i="11" s="1"/>
  <c r="AQ733" i="1"/>
  <c r="BC733" i="1" a="1"/>
  <c r="BC733" i="1" s="1"/>
  <c r="BF733" i="1"/>
  <c r="BR733" i="1"/>
  <c r="BS733" i="1"/>
  <c r="BT733" i="1"/>
  <c r="A734" i="1"/>
  <c r="C734" i="1"/>
  <c r="G734" i="1"/>
  <c r="M734" i="1" a="1"/>
  <c r="M734" i="1" s="1"/>
  <c r="K731" i="16" s="1"/>
  <c r="N734" i="1" a="1"/>
  <c r="N734" i="1" s="1"/>
  <c r="L731" i="16" s="1"/>
  <c r="R734" i="1"/>
  <c r="S734" i="1" a="1"/>
  <c r="S734" i="1" s="1"/>
  <c r="D731" i="16" s="1"/>
  <c r="T734" i="1" a="1"/>
  <c r="T734" i="1" s="1"/>
  <c r="E731" i="16" s="1"/>
  <c r="AI734" i="1"/>
  <c r="BB734" i="1" s="1"/>
  <c r="AJ734" i="1"/>
  <c r="AK734" i="1"/>
  <c r="K756" i="11" s="1"/>
  <c r="AL734" i="1"/>
  <c r="AO734" i="1"/>
  <c r="BE734" i="1" s="1"/>
  <c r="AP734" i="1"/>
  <c r="M756" i="11" s="1"/>
  <c r="AQ734" i="1"/>
  <c r="BC734" i="1" a="1"/>
  <c r="BC734" i="1" s="1"/>
  <c r="BF734" i="1"/>
  <c r="BR734" i="1"/>
  <c r="BS734" i="1"/>
  <c r="BT734" i="1"/>
  <c r="A735" i="1"/>
  <c r="C735" i="1"/>
  <c r="G735" i="1"/>
  <c r="M735" i="1" a="1"/>
  <c r="M735" i="1" s="1"/>
  <c r="K732" i="16" s="1"/>
  <c r="N735" i="1" a="1"/>
  <c r="N735" i="1" s="1"/>
  <c r="L732" i="16" s="1"/>
  <c r="R735" i="1"/>
  <c r="S735" i="1" a="1"/>
  <c r="S735" i="1" s="1"/>
  <c r="D732" i="16" s="1"/>
  <c r="T735" i="1" a="1"/>
  <c r="T735" i="1" s="1"/>
  <c r="E732" i="16" s="1"/>
  <c r="AI735" i="1"/>
  <c r="BB735" i="1" s="1"/>
  <c r="AJ735" i="1"/>
  <c r="AK735" i="1"/>
  <c r="K757" i="11" s="1"/>
  <c r="AL735" i="1"/>
  <c r="AO735" i="1"/>
  <c r="BE735" i="1" s="1"/>
  <c r="AP735" i="1"/>
  <c r="M757" i="11" s="1"/>
  <c r="AQ735" i="1"/>
  <c r="BC735" i="1" a="1"/>
  <c r="BC735" i="1" s="1"/>
  <c r="BF735" i="1"/>
  <c r="BR735" i="1"/>
  <c r="BS735" i="1"/>
  <c r="BT735" i="1"/>
  <c r="A736" i="1"/>
  <c r="C736" i="1"/>
  <c r="G736" i="1"/>
  <c r="M736" i="1" a="1"/>
  <c r="M736" i="1" s="1"/>
  <c r="K733" i="16" s="1"/>
  <c r="N736" i="1" a="1"/>
  <c r="N736" i="1" s="1"/>
  <c r="L733" i="16" s="1"/>
  <c r="R736" i="1"/>
  <c r="S736" i="1" a="1"/>
  <c r="S736" i="1" s="1"/>
  <c r="D733" i="16" s="1"/>
  <c r="T736" i="1" a="1"/>
  <c r="T736" i="1" s="1"/>
  <c r="E733" i="16" s="1"/>
  <c r="AI736" i="1"/>
  <c r="BB736" i="1" s="1"/>
  <c r="AJ736" i="1"/>
  <c r="AK736" i="1"/>
  <c r="K758" i="11" s="1"/>
  <c r="AL736" i="1"/>
  <c r="AO736" i="1"/>
  <c r="BE736" i="1" s="1"/>
  <c r="AP736" i="1"/>
  <c r="M758" i="11" s="1"/>
  <c r="AQ736" i="1"/>
  <c r="BC736" i="1" a="1"/>
  <c r="BC736" i="1" s="1"/>
  <c r="BF736" i="1"/>
  <c r="BR736" i="1"/>
  <c r="BS736" i="1"/>
  <c r="BT736" i="1"/>
  <c r="A737" i="1"/>
  <c r="C737" i="1"/>
  <c r="G737" i="1"/>
  <c r="M737" i="1" a="1"/>
  <c r="M737" i="1" s="1"/>
  <c r="K734" i="16" s="1"/>
  <c r="N737" i="1" a="1"/>
  <c r="N737" i="1" s="1"/>
  <c r="L734" i="16" s="1"/>
  <c r="R737" i="1"/>
  <c r="S737" i="1" a="1"/>
  <c r="S737" i="1" s="1"/>
  <c r="D734" i="16" s="1"/>
  <c r="T737" i="1" a="1"/>
  <c r="T737" i="1" s="1"/>
  <c r="E734" i="16" s="1"/>
  <c r="AI737" i="1"/>
  <c r="BB737" i="1" s="1"/>
  <c r="AJ737" i="1"/>
  <c r="AK737" i="1"/>
  <c r="K759" i="11" s="1"/>
  <c r="AL737" i="1"/>
  <c r="AO737" i="1"/>
  <c r="BE737" i="1" s="1"/>
  <c r="AP737" i="1"/>
  <c r="M759" i="11" s="1"/>
  <c r="AQ737" i="1"/>
  <c r="BC737" i="1" a="1"/>
  <c r="BC737" i="1" s="1"/>
  <c r="BF737" i="1"/>
  <c r="BR737" i="1"/>
  <c r="BS737" i="1"/>
  <c r="BT737" i="1"/>
  <c r="A738" i="1"/>
  <c r="C738" i="1"/>
  <c r="G738" i="1"/>
  <c r="M738" i="1" a="1"/>
  <c r="M738" i="1" s="1"/>
  <c r="K735" i="16" s="1"/>
  <c r="N738" i="1" a="1"/>
  <c r="N738" i="1" s="1"/>
  <c r="L735" i="16" s="1"/>
  <c r="R738" i="1"/>
  <c r="S738" i="1" a="1"/>
  <c r="S738" i="1" s="1"/>
  <c r="D735" i="16" s="1"/>
  <c r="T738" i="1" a="1"/>
  <c r="T738" i="1" s="1"/>
  <c r="E735" i="16" s="1"/>
  <c r="AI738" i="1"/>
  <c r="BB738" i="1" s="1"/>
  <c r="AJ738" i="1"/>
  <c r="AK738" i="1"/>
  <c r="K760" i="11" s="1"/>
  <c r="AL738" i="1"/>
  <c r="AO738" i="1"/>
  <c r="BE738" i="1" s="1"/>
  <c r="AP738" i="1"/>
  <c r="M760" i="11" s="1"/>
  <c r="AQ738" i="1"/>
  <c r="BC738" i="1" a="1"/>
  <c r="BC738" i="1" s="1"/>
  <c r="BF738" i="1"/>
  <c r="BR738" i="1"/>
  <c r="BS738" i="1"/>
  <c r="BT738" i="1"/>
  <c r="A739" i="1"/>
  <c r="C739" i="1"/>
  <c r="G739" i="1"/>
  <c r="M739" i="1" a="1"/>
  <c r="M739" i="1" s="1"/>
  <c r="K736" i="16" s="1"/>
  <c r="N739" i="1" a="1"/>
  <c r="N739" i="1" s="1"/>
  <c r="L736" i="16" s="1"/>
  <c r="R739" i="1"/>
  <c r="S739" i="1" a="1"/>
  <c r="S739" i="1" s="1"/>
  <c r="D736" i="16" s="1"/>
  <c r="T739" i="1" a="1"/>
  <c r="T739" i="1" s="1"/>
  <c r="E736" i="16" s="1"/>
  <c r="AI739" i="1"/>
  <c r="BB739" i="1" s="1"/>
  <c r="AJ739" i="1"/>
  <c r="AK739" i="1"/>
  <c r="K761" i="11" s="1"/>
  <c r="AL739" i="1"/>
  <c r="AO739" i="1"/>
  <c r="BE739" i="1" s="1"/>
  <c r="AP739" i="1"/>
  <c r="M761" i="11" s="1"/>
  <c r="AQ739" i="1"/>
  <c r="BC739" i="1" a="1"/>
  <c r="BC739" i="1" s="1"/>
  <c r="BF739" i="1"/>
  <c r="BR739" i="1"/>
  <c r="BS739" i="1"/>
  <c r="BT739" i="1"/>
  <c r="A740" i="1"/>
  <c r="C740" i="1"/>
  <c r="G740" i="1"/>
  <c r="M740" i="1" a="1"/>
  <c r="M740" i="1" s="1"/>
  <c r="K737" i="16" s="1"/>
  <c r="N740" i="1" a="1"/>
  <c r="N740" i="1" s="1"/>
  <c r="L737" i="16" s="1"/>
  <c r="R740" i="1"/>
  <c r="S740" i="1" a="1"/>
  <c r="S740" i="1" s="1"/>
  <c r="D737" i="16" s="1"/>
  <c r="T740" i="1" a="1"/>
  <c r="T740" i="1" s="1"/>
  <c r="E737" i="16" s="1"/>
  <c r="AI740" i="1"/>
  <c r="BB740" i="1" s="1"/>
  <c r="AJ740" i="1"/>
  <c r="AK740" i="1"/>
  <c r="K762" i="11" s="1"/>
  <c r="AL740" i="1"/>
  <c r="AO740" i="1"/>
  <c r="BE740" i="1" s="1"/>
  <c r="AP740" i="1"/>
  <c r="M762" i="11" s="1"/>
  <c r="AQ740" i="1"/>
  <c r="BC740" i="1" a="1"/>
  <c r="BC740" i="1" s="1"/>
  <c r="BF740" i="1"/>
  <c r="BR740" i="1"/>
  <c r="BS740" i="1"/>
  <c r="BT740" i="1"/>
  <c r="A741" i="1"/>
  <c r="C741" i="1"/>
  <c r="G741" i="1"/>
  <c r="M741" i="1" a="1"/>
  <c r="M741" i="1" s="1"/>
  <c r="K738" i="16" s="1"/>
  <c r="N741" i="1" a="1"/>
  <c r="N741" i="1" s="1"/>
  <c r="L738" i="16" s="1"/>
  <c r="R741" i="1"/>
  <c r="S741" i="1" a="1"/>
  <c r="S741" i="1" s="1"/>
  <c r="D738" i="16" s="1"/>
  <c r="T741" i="1" a="1"/>
  <c r="T741" i="1" s="1"/>
  <c r="E738" i="16" s="1"/>
  <c r="AI741" i="1"/>
  <c r="BB741" i="1" s="1"/>
  <c r="AJ741" i="1"/>
  <c r="AK741" i="1"/>
  <c r="K763" i="11" s="1"/>
  <c r="AL741" i="1"/>
  <c r="AO741" i="1"/>
  <c r="BE741" i="1" s="1"/>
  <c r="AP741" i="1"/>
  <c r="M763" i="11" s="1"/>
  <c r="AQ741" i="1"/>
  <c r="BC741" i="1" a="1"/>
  <c r="BC741" i="1" s="1"/>
  <c r="BF741" i="1"/>
  <c r="BR741" i="1"/>
  <c r="BS741" i="1"/>
  <c r="BT741" i="1"/>
  <c r="A742" i="1"/>
  <c r="C742" i="1"/>
  <c r="G742" i="1"/>
  <c r="M742" i="1" a="1"/>
  <c r="M742" i="1" s="1"/>
  <c r="K739" i="16" s="1"/>
  <c r="N742" i="1" a="1"/>
  <c r="N742" i="1" s="1"/>
  <c r="L739" i="16" s="1"/>
  <c r="R742" i="1"/>
  <c r="S742" i="1" a="1"/>
  <c r="S742" i="1" s="1"/>
  <c r="D739" i="16" s="1"/>
  <c r="T742" i="1" a="1"/>
  <c r="T742" i="1" s="1"/>
  <c r="E739" i="16" s="1"/>
  <c r="AI742" i="1"/>
  <c r="BB742" i="1" s="1"/>
  <c r="AJ742" i="1"/>
  <c r="AK742" i="1"/>
  <c r="K764" i="11" s="1"/>
  <c r="AL742" i="1"/>
  <c r="AO742" i="1"/>
  <c r="BE742" i="1" s="1"/>
  <c r="AP742" i="1"/>
  <c r="M764" i="11" s="1"/>
  <c r="AQ742" i="1"/>
  <c r="BC742" i="1" a="1"/>
  <c r="BC742" i="1" s="1"/>
  <c r="BF742" i="1"/>
  <c r="BR742" i="1"/>
  <c r="BS742" i="1"/>
  <c r="BT742" i="1"/>
  <c r="A743" i="1"/>
  <c r="C743" i="1"/>
  <c r="G743" i="1"/>
  <c r="M743" i="1" a="1"/>
  <c r="M743" i="1" s="1"/>
  <c r="K740" i="16" s="1"/>
  <c r="N743" i="1" a="1"/>
  <c r="N743" i="1" s="1"/>
  <c r="L740" i="16" s="1"/>
  <c r="R743" i="1"/>
  <c r="S743" i="1" a="1"/>
  <c r="S743" i="1" s="1"/>
  <c r="D740" i="16" s="1"/>
  <c r="T743" i="1" a="1"/>
  <c r="T743" i="1" s="1"/>
  <c r="E740" i="16" s="1"/>
  <c r="AI743" i="1"/>
  <c r="BB743" i="1" s="1"/>
  <c r="AJ743" i="1"/>
  <c r="AK743" i="1"/>
  <c r="K765" i="11" s="1"/>
  <c r="AL743" i="1"/>
  <c r="AO743" i="1"/>
  <c r="BE743" i="1" s="1"/>
  <c r="AP743" i="1"/>
  <c r="M765" i="11" s="1"/>
  <c r="AQ743" i="1"/>
  <c r="BC743" i="1" a="1"/>
  <c r="BC743" i="1" s="1"/>
  <c r="BF743" i="1"/>
  <c r="BR743" i="1"/>
  <c r="BS743" i="1"/>
  <c r="BT743" i="1"/>
  <c r="A744" i="1"/>
  <c r="C744" i="1"/>
  <c r="G744" i="1"/>
  <c r="M744" i="1" a="1"/>
  <c r="M744" i="1" s="1"/>
  <c r="K741" i="16" s="1"/>
  <c r="N744" i="1" a="1"/>
  <c r="N744" i="1" s="1"/>
  <c r="L741" i="16" s="1"/>
  <c r="R744" i="1"/>
  <c r="S744" i="1" a="1"/>
  <c r="S744" i="1" s="1"/>
  <c r="D741" i="16" s="1"/>
  <c r="T744" i="1" a="1"/>
  <c r="T744" i="1" s="1"/>
  <c r="E741" i="16" s="1"/>
  <c r="AI744" i="1"/>
  <c r="BB744" i="1" s="1"/>
  <c r="AJ744" i="1"/>
  <c r="AK744" i="1"/>
  <c r="K766" i="11" s="1"/>
  <c r="AL744" i="1"/>
  <c r="AO744" i="1"/>
  <c r="BE744" i="1" s="1"/>
  <c r="AP744" i="1"/>
  <c r="M766" i="11" s="1"/>
  <c r="AQ744" i="1"/>
  <c r="BC744" i="1" a="1"/>
  <c r="BC744" i="1" s="1"/>
  <c r="BF744" i="1"/>
  <c r="BR744" i="1"/>
  <c r="BS744" i="1"/>
  <c r="BT744" i="1"/>
  <c r="A745" i="1"/>
  <c r="C745" i="1"/>
  <c r="G745" i="1"/>
  <c r="M745" i="1" a="1"/>
  <c r="M745" i="1" s="1"/>
  <c r="K742" i="16" s="1"/>
  <c r="N745" i="1" a="1"/>
  <c r="N745" i="1" s="1"/>
  <c r="L742" i="16" s="1"/>
  <c r="R745" i="1"/>
  <c r="S745" i="1" a="1"/>
  <c r="S745" i="1" s="1"/>
  <c r="D742" i="16" s="1"/>
  <c r="T745" i="1" a="1"/>
  <c r="T745" i="1" s="1"/>
  <c r="E742" i="16" s="1"/>
  <c r="AI745" i="1"/>
  <c r="BB745" i="1" s="1"/>
  <c r="AJ745" i="1"/>
  <c r="AK745" i="1"/>
  <c r="K767" i="11" s="1"/>
  <c r="AL745" i="1"/>
  <c r="AO745" i="1"/>
  <c r="BE745" i="1" s="1"/>
  <c r="AP745" i="1"/>
  <c r="M767" i="11" s="1"/>
  <c r="AQ745" i="1"/>
  <c r="BC745" i="1" a="1"/>
  <c r="BC745" i="1" s="1"/>
  <c r="BF745" i="1"/>
  <c r="BR745" i="1"/>
  <c r="BS745" i="1"/>
  <c r="BT745" i="1"/>
  <c r="A746" i="1"/>
  <c r="C746" i="1"/>
  <c r="G746" i="1"/>
  <c r="M746" i="1" a="1"/>
  <c r="M746" i="1" s="1"/>
  <c r="K743" i="16" s="1"/>
  <c r="N746" i="1" a="1"/>
  <c r="N746" i="1" s="1"/>
  <c r="L743" i="16" s="1"/>
  <c r="R746" i="1"/>
  <c r="S746" i="1" a="1"/>
  <c r="S746" i="1" s="1"/>
  <c r="D743" i="16" s="1"/>
  <c r="T746" i="1" a="1"/>
  <c r="T746" i="1" s="1"/>
  <c r="E743" i="16" s="1"/>
  <c r="AI746" i="1"/>
  <c r="BB746" i="1" s="1"/>
  <c r="AJ746" i="1"/>
  <c r="AK746" i="1"/>
  <c r="K768" i="11" s="1"/>
  <c r="AL746" i="1"/>
  <c r="AO746" i="1"/>
  <c r="BE746" i="1" s="1"/>
  <c r="AP746" i="1"/>
  <c r="M768" i="11" s="1"/>
  <c r="AQ746" i="1"/>
  <c r="BC746" i="1" a="1"/>
  <c r="BC746" i="1" s="1"/>
  <c r="BF746" i="1"/>
  <c r="BR746" i="1"/>
  <c r="BS746" i="1"/>
  <c r="BT746" i="1"/>
  <c r="A747" i="1"/>
  <c r="C747" i="1"/>
  <c r="G747" i="1"/>
  <c r="M747" i="1" a="1"/>
  <c r="M747" i="1" s="1"/>
  <c r="K744" i="16" s="1"/>
  <c r="N747" i="1" a="1"/>
  <c r="N747" i="1" s="1"/>
  <c r="L744" i="16" s="1"/>
  <c r="R747" i="1"/>
  <c r="S747" i="1" a="1"/>
  <c r="S747" i="1" s="1"/>
  <c r="D744" i="16" s="1"/>
  <c r="T747" i="1" a="1"/>
  <c r="T747" i="1" s="1"/>
  <c r="E744" i="16" s="1"/>
  <c r="AI747" i="1"/>
  <c r="BB747" i="1" s="1"/>
  <c r="AJ747" i="1"/>
  <c r="AK747" i="1"/>
  <c r="K769" i="11" s="1"/>
  <c r="AL747" i="1"/>
  <c r="AO747" i="1"/>
  <c r="BE747" i="1" s="1"/>
  <c r="AP747" i="1"/>
  <c r="M769" i="11" s="1"/>
  <c r="AQ747" i="1"/>
  <c r="BC747" i="1" a="1"/>
  <c r="BC747" i="1" s="1"/>
  <c r="BF747" i="1"/>
  <c r="BR747" i="1"/>
  <c r="BS747" i="1"/>
  <c r="BT747" i="1"/>
  <c r="A748" i="1"/>
  <c r="C748" i="1"/>
  <c r="G748" i="1"/>
  <c r="M748" i="1" a="1"/>
  <c r="M748" i="1" s="1"/>
  <c r="K745" i="16" s="1"/>
  <c r="N748" i="1" a="1"/>
  <c r="N748" i="1" s="1"/>
  <c r="L745" i="16" s="1"/>
  <c r="R748" i="1"/>
  <c r="S748" i="1" a="1"/>
  <c r="S748" i="1" s="1"/>
  <c r="D745" i="16" s="1"/>
  <c r="T748" i="1" a="1"/>
  <c r="T748" i="1" s="1"/>
  <c r="E745" i="16" s="1"/>
  <c r="AI748" i="1"/>
  <c r="BB748" i="1" s="1"/>
  <c r="AJ748" i="1"/>
  <c r="AK748" i="1"/>
  <c r="K770" i="11" s="1"/>
  <c r="AL748" i="1"/>
  <c r="AO748" i="1"/>
  <c r="BE748" i="1" s="1"/>
  <c r="AP748" i="1"/>
  <c r="M770" i="11" s="1"/>
  <c r="AQ748" i="1"/>
  <c r="BC748" i="1" a="1"/>
  <c r="BC748" i="1" s="1"/>
  <c r="BF748" i="1"/>
  <c r="BR748" i="1"/>
  <c r="BS748" i="1"/>
  <c r="BT748" i="1"/>
  <c r="A749" i="1"/>
  <c r="C749" i="1"/>
  <c r="G749" i="1"/>
  <c r="M749" i="1" a="1"/>
  <c r="M749" i="1" s="1"/>
  <c r="K746" i="16" s="1"/>
  <c r="N749" i="1" a="1"/>
  <c r="N749" i="1" s="1"/>
  <c r="L746" i="16" s="1"/>
  <c r="R749" i="1"/>
  <c r="S749" i="1" a="1"/>
  <c r="S749" i="1" s="1"/>
  <c r="D746" i="16" s="1"/>
  <c r="T749" i="1" a="1"/>
  <c r="T749" i="1" s="1"/>
  <c r="E746" i="16" s="1"/>
  <c r="AI749" i="1"/>
  <c r="BB749" i="1" s="1"/>
  <c r="AJ749" i="1"/>
  <c r="AK749" i="1"/>
  <c r="K771" i="11" s="1"/>
  <c r="AL749" i="1"/>
  <c r="AO749" i="1"/>
  <c r="BE749" i="1" s="1"/>
  <c r="AP749" i="1"/>
  <c r="M771" i="11" s="1"/>
  <c r="AQ749" i="1"/>
  <c r="BC749" i="1" a="1"/>
  <c r="BC749" i="1" s="1"/>
  <c r="BF749" i="1"/>
  <c r="BR749" i="1"/>
  <c r="BS749" i="1"/>
  <c r="BT749" i="1"/>
  <c r="A750" i="1"/>
  <c r="C750" i="1"/>
  <c r="G750" i="1"/>
  <c r="M750" i="1" a="1"/>
  <c r="M750" i="1" s="1"/>
  <c r="K747" i="16" s="1"/>
  <c r="N750" i="1" a="1"/>
  <c r="N750" i="1" s="1"/>
  <c r="L747" i="16" s="1"/>
  <c r="R750" i="1"/>
  <c r="S750" i="1" a="1"/>
  <c r="S750" i="1" s="1"/>
  <c r="D747" i="16" s="1"/>
  <c r="T750" i="1" a="1"/>
  <c r="T750" i="1" s="1"/>
  <c r="E747" i="16" s="1"/>
  <c r="AI750" i="1"/>
  <c r="BB750" i="1" s="1"/>
  <c r="AJ750" i="1"/>
  <c r="AK750" i="1"/>
  <c r="K772" i="11" s="1"/>
  <c r="AL750" i="1"/>
  <c r="AO750" i="1"/>
  <c r="BE750" i="1" s="1"/>
  <c r="AP750" i="1"/>
  <c r="M772" i="11" s="1"/>
  <c r="AQ750" i="1"/>
  <c r="BC750" i="1" a="1"/>
  <c r="BC750" i="1" s="1"/>
  <c r="BF750" i="1"/>
  <c r="BR750" i="1"/>
  <c r="BS750" i="1"/>
  <c r="BT750" i="1"/>
  <c r="A751" i="1"/>
  <c r="C751" i="1"/>
  <c r="G751" i="1"/>
  <c r="M751" i="1" a="1"/>
  <c r="M751" i="1" s="1"/>
  <c r="K748" i="16" s="1"/>
  <c r="N751" i="1" a="1"/>
  <c r="N751" i="1" s="1"/>
  <c r="L748" i="16" s="1"/>
  <c r="R751" i="1"/>
  <c r="S751" i="1" a="1"/>
  <c r="S751" i="1" s="1"/>
  <c r="D748" i="16" s="1"/>
  <c r="T751" i="1" a="1"/>
  <c r="T751" i="1" s="1"/>
  <c r="E748" i="16" s="1"/>
  <c r="AI751" i="1"/>
  <c r="BB751" i="1" s="1"/>
  <c r="AJ751" i="1"/>
  <c r="AK751" i="1"/>
  <c r="K773" i="11" s="1"/>
  <c r="AL751" i="1"/>
  <c r="AO751" i="1"/>
  <c r="BE751" i="1" s="1"/>
  <c r="AP751" i="1"/>
  <c r="M773" i="11" s="1"/>
  <c r="AQ751" i="1"/>
  <c r="BC751" i="1" a="1"/>
  <c r="BC751" i="1" s="1"/>
  <c r="BF751" i="1"/>
  <c r="BR751" i="1"/>
  <c r="BS751" i="1"/>
  <c r="BT751" i="1"/>
  <c r="A752" i="1"/>
  <c r="C752" i="1"/>
  <c r="G752" i="1"/>
  <c r="M752" i="1" a="1"/>
  <c r="M752" i="1" s="1"/>
  <c r="K749" i="16" s="1"/>
  <c r="N752" i="1" a="1"/>
  <c r="N752" i="1" s="1"/>
  <c r="L749" i="16" s="1"/>
  <c r="R752" i="1"/>
  <c r="S752" i="1" a="1"/>
  <c r="S752" i="1" s="1"/>
  <c r="D749" i="16" s="1"/>
  <c r="T752" i="1" a="1"/>
  <c r="T752" i="1" s="1"/>
  <c r="E749" i="16" s="1"/>
  <c r="AI752" i="1"/>
  <c r="BB752" i="1" s="1"/>
  <c r="AJ752" i="1"/>
  <c r="AK752" i="1"/>
  <c r="K774" i="11" s="1"/>
  <c r="AL752" i="1"/>
  <c r="AO752" i="1"/>
  <c r="BE752" i="1" s="1"/>
  <c r="AP752" i="1"/>
  <c r="M774" i="11" s="1"/>
  <c r="AQ752" i="1"/>
  <c r="BC752" i="1" a="1"/>
  <c r="BC752" i="1" s="1"/>
  <c r="BF752" i="1"/>
  <c r="BR752" i="1"/>
  <c r="BS752" i="1"/>
  <c r="BT752" i="1"/>
  <c r="A753" i="1"/>
  <c r="C753" i="1"/>
  <c r="G753" i="1"/>
  <c r="M753" i="1" a="1"/>
  <c r="M753" i="1" s="1"/>
  <c r="K750" i="16" s="1"/>
  <c r="N753" i="1" a="1"/>
  <c r="N753" i="1" s="1"/>
  <c r="L750" i="16" s="1"/>
  <c r="R753" i="1"/>
  <c r="S753" i="1" a="1"/>
  <c r="S753" i="1" s="1"/>
  <c r="D750" i="16" s="1"/>
  <c r="T753" i="1" a="1"/>
  <c r="T753" i="1" s="1"/>
  <c r="E750" i="16" s="1"/>
  <c r="AI753" i="1"/>
  <c r="BB753" i="1" s="1"/>
  <c r="AJ753" i="1"/>
  <c r="AK753" i="1"/>
  <c r="K775" i="11" s="1"/>
  <c r="AL753" i="1"/>
  <c r="AO753" i="1"/>
  <c r="BE753" i="1" s="1"/>
  <c r="AP753" i="1"/>
  <c r="M775" i="11" s="1"/>
  <c r="AQ753" i="1"/>
  <c r="BC753" i="1" a="1"/>
  <c r="BC753" i="1" s="1"/>
  <c r="BF753" i="1"/>
  <c r="BR753" i="1"/>
  <c r="BS753" i="1"/>
  <c r="BT753" i="1"/>
  <c r="A754" i="1"/>
  <c r="C754" i="1"/>
  <c r="G754" i="1"/>
  <c r="M754" i="1" a="1"/>
  <c r="M754" i="1" s="1"/>
  <c r="K751" i="16" s="1"/>
  <c r="N754" i="1" a="1"/>
  <c r="N754" i="1" s="1"/>
  <c r="L751" i="16" s="1"/>
  <c r="R754" i="1"/>
  <c r="S754" i="1" a="1"/>
  <c r="S754" i="1" s="1"/>
  <c r="D751" i="16" s="1"/>
  <c r="T754" i="1" a="1"/>
  <c r="T754" i="1" s="1"/>
  <c r="E751" i="16" s="1"/>
  <c r="AI754" i="1"/>
  <c r="BB754" i="1" s="1"/>
  <c r="AJ754" i="1"/>
  <c r="AK754" i="1"/>
  <c r="K776" i="11" s="1"/>
  <c r="AL754" i="1"/>
  <c r="AO754" i="1"/>
  <c r="BE754" i="1" s="1"/>
  <c r="AP754" i="1"/>
  <c r="M776" i="11" s="1"/>
  <c r="AQ754" i="1"/>
  <c r="BC754" i="1" a="1"/>
  <c r="BC754" i="1" s="1"/>
  <c r="BF754" i="1"/>
  <c r="BR754" i="1"/>
  <c r="BS754" i="1"/>
  <c r="BT754" i="1"/>
  <c r="A755" i="1"/>
  <c r="C755" i="1"/>
  <c r="G755" i="1"/>
  <c r="M755" i="1" a="1"/>
  <c r="M755" i="1" s="1"/>
  <c r="K752" i="16" s="1"/>
  <c r="N755" i="1" a="1"/>
  <c r="N755" i="1" s="1"/>
  <c r="L752" i="16" s="1"/>
  <c r="R755" i="1"/>
  <c r="S755" i="1" a="1"/>
  <c r="S755" i="1" s="1"/>
  <c r="D752" i="16" s="1"/>
  <c r="T755" i="1" a="1"/>
  <c r="T755" i="1" s="1"/>
  <c r="E752" i="16" s="1"/>
  <c r="AI755" i="1"/>
  <c r="BB755" i="1" s="1"/>
  <c r="AJ755" i="1"/>
  <c r="AK755" i="1"/>
  <c r="K777" i="11" s="1"/>
  <c r="AL755" i="1"/>
  <c r="AO755" i="1"/>
  <c r="BE755" i="1" s="1"/>
  <c r="AP755" i="1"/>
  <c r="M777" i="11" s="1"/>
  <c r="AQ755" i="1"/>
  <c r="BC755" i="1" a="1"/>
  <c r="BC755" i="1" s="1"/>
  <c r="BF755" i="1"/>
  <c r="BR755" i="1"/>
  <c r="BS755" i="1"/>
  <c r="BT755" i="1"/>
  <c r="A756" i="1"/>
  <c r="C756" i="1"/>
  <c r="G756" i="1"/>
  <c r="M756" i="1" a="1"/>
  <c r="M756" i="1" s="1"/>
  <c r="K753" i="16" s="1"/>
  <c r="N756" i="1" a="1"/>
  <c r="N756" i="1" s="1"/>
  <c r="L753" i="16" s="1"/>
  <c r="R756" i="1"/>
  <c r="S756" i="1" a="1"/>
  <c r="S756" i="1" s="1"/>
  <c r="D753" i="16" s="1"/>
  <c r="T756" i="1" a="1"/>
  <c r="T756" i="1" s="1"/>
  <c r="E753" i="16" s="1"/>
  <c r="AI756" i="1"/>
  <c r="BB756" i="1" s="1"/>
  <c r="AJ756" i="1"/>
  <c r="AK756" i="1"/>
  <c r="K778" i="11" s="1"/>
  <c r="AL756" i="1"/>
  <c r="AO756" i="1"/>
  <c r="BE756" i="1" s="1"/>
  <c r="AP756" i="1"/>
  <c r="M778" i="11" s="1"/>
  <c r="AQ756" i="1"/>
  <c r="BC756" i="1" a="1"/>
  <c r="BC756" i="1" s="1"/>
  <c r="BF756" i="1"/>
  <c r="BR756" i="1"/>
  <c r="BS756" i="1"/>
  <c r="BT756" i="1"/>
  <c r="A757" i="1"/>
  <c r="C757" i="1"/>
  <c r="G757" i="1"/>
  <c r="M757" i="1" a="1"/>
  <c r="M757" i="1" s="1"/>
  <c r="K754" i="16" s="1"/>
  <c r="N757" i="1" a="1"/>
  <c r="N757" i="1" s="1"/>
  <c r="L754" i="16" s="1"/>
  <c r="R757" i="1"/>
  <c r="S757" i="1" a="1"/>
  <c r="S757" i="1" s="1"/>
  <c r="D754" i="16" s="1"/>
  <c r="T757" i="1" a="1"/>
  <c r="T757" i="1" s="1"/>
  <c r="E754" i="16" s="1"/>
  <c r="AI757" i="1"/>
  <c r="BB757" i="1" s="1"/>
  <c r="AJ757" i="1"/>
  <c r="AK757" i="1"/>
  <c r="K779" i="11" s="1"/>
  <c r="AL757" i="1"/>
  <c r="AO757" i="1"/>
  <c r="BE757" i="1" s="1"/>
  <c r="AP757" i="1"/>
  <c r="M779" i="11" s="1"/>
  <c r="AQ757" i="1"/>
  <c r="BC757" i="1" a="1"/>
  <c r="BC757" i="1" s="1"/>
  <c r="BF757" i="1"/>
  <c r="BR757" i="1"/>
  <c r="BS757" i="1"/>
  <c r="BT757" i="1"/>
  <c r="A758" i="1"/>
  <c r="C758" i="1"/>
  <c r="G758" i="1"/>
  <c r="M758" i="1" a="1"/>
  <c r="M758" i="1" s="1"/>
  <c r="K755" i="16" s="1"/>
  <c r="N758" i="1" a="1"/>
  <c r="N758" i="1" s="1"/>
  <c r="L755" i="16" s="1"/>
  <c r="R758" i="1"/>
  <c r="S758" i="1" a="1"/>
  <c r="S758" i="1" s="1"/>
  <c r="D755" i="16" s="1"/>
  <c r="T758" i="1" a="1"/>
  <c r="T758" i="1" s="1"/>
  <c r="E755" i="16" s="1"/>
  <c r="AI758" i="1"/>
  <c r="BB758" i="1" s="1"/>
  <c r="AJ758" i="1"/>
  <c r="AK758" i="1"/>
  <c r="K780" i="11" s="1"/>
  <c r="AL758" i="1"/>
  <c r="AO758" i="1"/>
  <c r="BE758" i="1" s="1"/>
  <c r="AP758" i="1"/>
  <c r="M780" i="11" s="1"/>
  <c r="AQ758" i="1"/>
  <c r="BC758" i="1" a="1"/>
  <c r="BC758" i="1" s="1"/>
  <c r="BF758" i="1"/>
  <c r="BR758" i="1"/>
  <c r="BS758" i="1"/>
  <c r="BT758" i="1"/>
  <c r="A759" i="1"/>
  <c r="C759" i="1"/>
  <c r="G759" i="1"/>
  <c r="M759" i="1" a="1"/>
  <c r="M759" i="1" s="1"/>
  <c r="K756" i="16" s="1"/>
  <c r="N759" i="1" a="1"/>
  <c r="N759" i="1" s="1"/>
  <c r="L756" i="16" s="1"/>
  <c r="R759" i="1"/>
  <c r="S759" i="1" a="1"/>
  <c r="S759" i="1" s="1"/>
  <c r="D756" i="16" s="1"/>
  <c r="T759" i="1" a="1"/>
  <c r="T759" i="1" s="1"/>
  <c r="E756" i="16" s="1"/>
  <c r="AI759" i="1"/>
  <c r="BB759" i="1" s="1"/>
  <c r="AJ759" i="1"/>
  <c r="AK759" i="1"/>
  <c r="K781" i="11" s="1"/>
  <c r="AL759" i="1"/>
  <c r="AO759" i="1"/>
  <c r="BE759" i="1" s="1"/>
  <c r="AP759" i="1"/>
  <c r="M781" i="11" s="1"/>
  <c r="AQ759" i="1"/>
  <c r="BC759" i="1" a="1"/>
  <c r="BC759" i="1" s="1"/>
  <c r="BF759" i="1"/>
  <c r="BR759" i="1"/>
  <c r="BS759" i="1"/>
  <c r="BT759" i="1"/>
  <c r="A760" i="1"/>
  <c r="C760" i="1"/>
  <c r="G760" i="1"/>
  <c r="M760" i="1" a="1"/>
  <c r="M760" i="1" s="1"/>
  <c r="K757" i="16" s="1"/>
  <c r="N760" i="1" a="1"/>
  <c r="N760" i="1" s="1"/>
  <c r="L757" i="16" s="1"/>
  <c r="R760" i="1"/>
  <c r="S760" i="1" a="1"/>
  <c r="S760" i="1" s="1"/>
  <c r="D757" i="16" s="1"/>
  <c r="T760" i="1" a="1"/>
  <c r="T760" i="1" s="1"/>
  <c r="E757" i="16" s="1"/>
  <c r="AI760" i="1"/>
  <c r="BB760" i="1" s="1"/>
  <c r="AJ760" i="1"/>
  <c r="AK760" i="1"/>
  <c r="K782" i="11" s="1"/>
  <c r="AL760" i="1"/>
  <c r="AO760" i="1"/>
  <c r="BE760" i="1" s="1"/>
  <c r="AP760" i="1"/>
  <c r="M782" i="11" s="1"/>
  <c r="AQ760" i="1"/>
  <c r="BC760" i="1" a="1"/>
  <c r="BC760" i="1" s="1"/>
  <c r="BF760" i="1"/>
  <c r="BR760" i="1"/>
  <c r="BS760" i="1"/>
  <c r="BT760" i="1"/>
  <c r="A761" i="1"/>
  <c r="C761" i="1"/>
  <c r="G761" i="1"/>
  <c r="M761" i="1" a="1"/>
  <c r="M761" i="1" s="1"/>
  <c r="K758" i="16" s="1"/>
  <c r="N761" i="1" a="1"/>
  <c r="N761" i="1" s="1"/>
  <c r="L758" i="16" s="1"/>
  <c r="R761" i="1"/>
  <c r="S761" i="1" a="1"/>
  <c r="S761" i="1" s="1"/>
  <c r="D758" i="16" s="1"/>
  <c r="T761" i="1" a="1"/>
  <c r="T761" i="1" s="1"/>
  <c r="E758" i="16" s="1"/>
  <c r="AI761" i="1"/>
  <c r="BB761" i="1" s="1"/>
  <c r="AJ761" i="1"/>
  <c r="AK761" i="1"/>
  <c r="K783" i="11" s="1"/>
  <c r="AL761" i="1"/>
  <c r="AO761" i="1"/>
  <c r="BE761" i="1" s="1"/>
  <c r="AP761" i="1"/>
  <c r="M783" i="11" s="1"/>
  <c r="AQ761" i="1"/>
  <c r="BC761" i="1" a="1"/>
  <c r="BC761" i="1" s="1"/>
  <c r="BF761" i="1"/>
  <c r="BR761" i="1"/>
  <c r="BS761" i="1"/>
  <c r="BT761" i="1"/>
  <c r="A762" i="1"/>
  <c r="C762" i="1"/>
  <c r="G762" i="1"/>
  <c r="M762" i="1" a="1"/>
  <c r="M762" i="1" s="1"/>
  <c r="K759" i="16" s="1"/>
  <c r="N762" i="1" a="1"/>
  <c r="N762" i="1" s="1"/>
  <c r="L759" i="16" s="1"/>
  <c r="R762" i="1"/>
  <c r="S762" i="1" a="1"/>
  <c r="S762" i="1" s="1"/>
  <c r="D759" i="16" s="1"/>
  <c r="T762" i="1" a="1"/>
  <c r="T762" i="1" s="1"/>
  <c r="E759" i="16" s="1"/>
  <c r="AI762" i="1"/>
  <c r="BB762" i="1" s="1"/>
  <c r="AJ762" i="1"/>
  <c r="AK762" i="1"/>
  <c r="K784" i="11" s="1"/>
  <c r="AL762" i="1"/>
  <c r="AO762" i="1"/>
  <c r="BE762" i="1" s="1"/>
  <c r="AP762" i="1"/>
  <c r="M784" i="11" s="1"/>
  <c r="AQ762" i="1"/>
  <c r="BC762" i="1" a="1"/>
  <c r="BC762" i="1" s="1"/>
  <c r="BF762" i="1"/>
  <c r="BR762" i="1"/>
  <c r="BS762" i="1"/>
  <c r="BT762" i="1"/>
  <c r="A763" i="1"/>
  <c r="C763" i="1"/>
  <c r="G763" i="1"/>
  <c r="M763" i="1" a="1"/>
  <c r="M763" i="1" s="1"/>
  <c r="K760" i="16" s="1"/>
  <c r="N763" i="1" a="1"/>
  <c r="N763" i="1" s="1"/>
  <c r="L760" i="16" s="1"/>
  <c r="R763" i="1"/>
  <c r="S763" i="1" a="1"/>
  <c r="S763" i="1" s="1"/>
  <c r="D760" i="16" s="1"/>
  <c r="T763" i="1" a="1"/>
  <c r="T763" i="1" s="1"/>
  <c r="E760" i="16" s="1"/>
  <c r="AI763" i="1"/>
  <c r="BB763" i="1" s="1"/>
  <c r="AJ763" i="1"/>
  <c r="AK763" i="1"/>
  <c r="K785" i="11" s="1"/>
  <c r="AL763" i="1"/>
  <c r="AO763" i="1"/>
  <c r="BE763" i="1" s="1"/>
  <c r="AP763" i="1"/>
  <c r="M785" i="11" s="1"/>
  <c r="AQ763" i="1"/>
  <c r="BC763" i="1" a="1"/>
  <c r="BC763" i="1" s="1"/>
  <c r="BF763" i="1"/>
  <c r="BR763" i="1"/>
  <c r="BS763" i="1"/>
  <c r="BT763" i="1"/>
  <c r="A764" i="1"/>
  <c r="C764" i="1"/>
  <c r="G764" i="1"/>
  <c r="M764" i="1" a="1"/>
  <c r="M764" i="1" s="1"/>
  <c r="K761" i="16" s="1"/>
  <c r="N764" i="1" a="1"/>
  <c r="N764" i="1" s="1"/>
  <c r="L761" i="16" s="1"/>
  <c r="R764" i="1"/>
  <c r="S764" i="1" a="1"/>
  <c r="S764" i="1" s="1"/>
  <c r="D761" i="16" s="1"/>
  <c r="T764" i="1" a="1"/>
  <c r="T764" i="1" s="1"/>
  <c r="E761" i="16" s="1"/>
  <c r="AI764" i="1"/>
  <c r="BB764" i="1" s="1"/>
  <c r="AJ764" i="1"/>
  <c r="AK764" i="1"/>
  <c r="K786" i="11" s="1"/>
  <c r="AL764" i="1"/>
  <c r="AO764" i="1"/>
  <c r="BE764" i="1" s="1"/>
  <c r="AP764" i="1"/>
  <c r="M786" i="11" s="1"/>
  <c r="AQ764" i="1"/>
  <c r="BC764" i="1" a="1"/>
  <c r="BC764" i="1" s="1"/>
  <c r="BF764" i="1"/>
  <c r="BR764" i="1"/>
  <c r="BS764" i="1"/>
  <c r="BT764" i="1"/>
  <c r="A765" i="1"/>
  <c r="C765" i="1"/>
  <c r="G765" i="1"/>
  <c r="M765" i="1" a="1"/>
  <c r="M765" i="1" s="1"/>
  <c r="K762" i="16" s="1"/>
  <c r="N765" i="1" a="1"/>
  <c r="N765" i="1" s="1"/>
  <c r="L762" i="16" s="1"/>
  <c r="R765" i="1"/>
  <c r="S765" i="1" a="1"/>
  <c r="S765" i="1" s="1"/>
  <c r="D762" i="16" s="1"/>
  <c r="T765" i="1" a="1"/>
  <c r="T765" i="1" s="1"/>
  <c r="E762" i="16" s="1"/>
  <c r="AI765" i="1"/>
  <c r="BB765" i="1" s="1"/>
  <c r="AJ765" i="1"/>
  <c r="AK765" i="1"/>
  <c r="K787" i="11" s="1"/>
  <c r="AL765" i="1"/>
  <c r="AO765" i="1"/>
  <c r="BE765" i="1" s="1"/>
  <c r="AP765" i="1"/>
  <c r="M787" i="11" s="1"/>
  <c r="AQ765" i="1"/>
  <c r="BC765" i="1" a="1"/>
  <c r="BC765" i="1" s="1"/>
  <c r="BF765" i="1"/>
  <c r="BR765" i="1"/>
  <c r="BS765" i="1"/>
  <c r="BT765" i="1"/>
  <c r="A766" i="1"/>
  <c r="C766" i="1"/>
  <c r="G766" i="1"/>
  <c r="M766" i="1" a="1"/>
  <c r="M766" i="1" s="1"/>
  <c r="K763" i="16" s="1"/>
  <c r="N766" i="1" a="1"/>
  <c r="N766" i="1" s="1"/>
  <c r="L763" i="16" s="1"/>
  <c r="R766" i="1"/>
  <c r="S766" i="1" a="1"/>
  <c r="S766" i="1" s="1"/>
  <c r="D763" i="16" s="1"/>
  <c r="T766" i="1" a="1"/>
  <c r="T766" i="1" s="1"/>
  <c r="E763" i="16" s="1"/>
  <c r="AI766" i="1"/>
  <c r="BB766" i="1" s="1"/>
  <c r="AJ766" i="1"/>
  <c r="AK766" i="1"/>
  <c r="K788" i="11" s="1"/>
  <c r="AL766" i="1"/>
  <c r="AO766" i="1"/>
  <c r="BE766" i="1" s="1"/>
  <c r="AP766" i="1"/>
  <c r="M788" i="11" s="1"/>
  <c r="AQ766" i="1"/>
  <c r="BC766" i="1" a="1"/>
  <c r="BC766" i="1" s="1"/>
  <c r="BF766" i="1"/>
  <c r="BR766" i="1"/>
  <c r="BS766" i="1"/>
  <c r="BT766" i="1"/>
  <c r="A767" i="1"/>
  <c r="C767" i="1"/>
  <c r="G767" i="1"/>
  <c r="M767" i="1" a="1"/>
  <c r="M767" i="1" s="1"/>
  <c r="K764" i="16" s="1"/>
  <c r="N767" i="1" a="1"/>
  <c r="N767" i="1" s="1"/>
  <c r="L764" i="16" s="1"/>
  <c r="R767" i="1"/>
  <c r="S767" i="1" a="1"/>
  <c r="S767" i="1" s="1"/>
  <c r="D764" i="16" s="1"/>
  <c r="T767" i="1" a="1"/>
  <c r="T767" i="1" s="1"/>
  <c r="E764" i="16" s="1"/>
  <c r="AI767" i="1"/>
  <c r="BB767" i="1" s="1"/>
  <c r="AJ767" i="1"/>
  <c r="AK767" i="1"/>
  <c r="K789" i="11" s="1"/>
  <c r="AL767" i="1"/>
  <c r="AO767" i="1"/>
  <c r="BE767" i="1" s="1"/>
  <c r="AP767" i="1"/>
  <c r="M789" i="11" s="1"/>
  <c r="AQ767" i="1"/>
  <c r="BC767" i="1" a="1"/>
  <c r="BC767" i="1" s="1"/>
  <c r="BF767" i="1"/>
  <c r="BR767" i="1"/>
  <c r="BS767" i="1"/>
  <c r="BT767" i="1"/>
  <c r="A768" i="1"/>
  <c r="C768" i="1"/>
  <c r="G768" i="1"/>
  <c r="M768" i="1" a="1"/>
  <c r="M768" i="1" s="1"/>
  <c r="K765" i="16" s="1"/>
  <c r="N768" i="1" a="1"/>
  <c r="N768" i="1" s="1"/>
  <c r="L765" i="16" s="1"/>
  <c r="R768" i="1"/>
  <c r="S768" i="1" a="1"/>
  <c r="S768" i="1" s="1"/>
  <c r="D765" i="16" s="1"/>
  <c r="T768" i="1" a="1"/>
  <c r="T768" i="1" s="1"/>
  <c r="E765" i="16" s="1"/>
  <c r="AI768" i="1"/>
  <c r="BB768" i="1" s="1"/>
  <c r="AJ768" i="1"/>
  <c r="AK768" i="1"/>
  <c r="K790" i="11" s="1"/>
  <c r="AL768" i="1"/>
  <c r="AO768" i="1"/>
  <c r="BE768" i="1" s="1"/>
  <c r="AP768" i="1"/>
  <c r="M790" i="11" s="1"/>
  <c r="AQ768" i="1"/>
  <c r="BC768" i="1" a="1"/>
  <c r="BC768" i="1" s="1"/>
  <c r="BF768" i="1"/>
  <c r="BR768" i="1"/>
  <c r="BS768" i="1"/>
  <c r="BT768" i="1"/>
  <c r="A769" i="1"/>
  <c r="C769" i="1"/>
  <c r="G769" i="1"/>
  <c r="M769" i="1" a="1"/>
  <c r="M769" i="1" s="1"/>
  <c r="K766" i="16" s="1"/>
  <c r="N769" i="1" a="1"/>
  <c r="N769" i="1" s="1"/>
  <c r="L766" i="16" s="1"/>
  <c r="R769" i="1"/>
  <c r="S769" i="1" a="1"/>
  <c r="S769" i="1" s="1"/>
  <c r="D766" i="16" s="1"/>
  <c r="T769" i="1" a="1"/>
  <c r="T769" i="1" s="1"/>
  <c r="E766" i="16" s="1"/>
  <c r="AI769" i="1"/>
  <c r="BB769" i="1" s="1"/>
  <c r="AJ769" i="1"/>
  <c r="AK769" i="1"/>
  <c r="K791" i="11" s="1"/>
  <c r="AL769" i="1"/>
  <c r="AO769" i="1"/>
  <c r="BE769" i="1" s="1"/>
  <c r="AP769" i="1"/>
  <c r="M791" i="11" s="1"/>
  <c r="AQ769" i="1"/>
  <c r="BC769" i="1" a="1"/>
  <c r="BC769" i="1" s="1"/>
  <c r="BF769" i="1"/>
  <c r="BR769" i="1"/>
  <c r="BS769" i="1"/>
  <c r="BT769" i="1"/>
  <c r="A770" i="1"/>
  <c r="C770" i="1"/>
  <c r="G770" i="1"/>
  <c r="M770" i="1" a="1"/>
  <c r="M770" i="1" s="1"/>
  <c r="K767" i="16" s="1"/>
  <c r="N770" i="1" a="1"/>
  <c r="N770" i="1" s="1"/>
  <c r="L767" i="16" s="1"/>
  <c r="R770" i="1"/>
  <c r="S770" i="1" a="1"/>
  <c r="S770" i="1" s="1"/>
  <c r="D767" i="16" s="1"/>
  <c r="T770" i="1" a="1"/>
  <c r="T770" i="1" s="1"/>
  <c r="E767" i="16" s="1"/>
  <c r="AI770" i="1"/>
  <c r="BB770" i="1" s="1"/>
  <c r="AJ770" i="1"/>
  <c r="AK770" i="1"/>
  <c r="K792" i="11" s="1"/>
  <c r="AL770" i="1"/>
  <c r="AO770" i="1"/>
  <c r="BE770" i="1" s="1"/>
  <c r="AP770" i="1"/>
  <c r="M792" i="11" s="1"/>
  <c r="AQ770" i="1"/>
  <c r="BC770" i="1" a="1"/>
  <c r="BC770" i="1" s="1"/>
  <c r="BF770" i="1"/>
  <c r="BR770" i="1"/>
  <c r="BS770" i="1"/>
  <c r="BT770" i="1"/>
  <c r="A771" i="1"/>
  <c r="C771" i="1"/>
  <c r="G771" i="1"/>
  <c r="M771" i="1" a="1"/>
  <c r="M771" i="1" s="1"/>
  <c r="K768" i="16" s="1"/>
  <c r="N771" i="1" a="1"/>
  <c r="N771" i="1" s="1"/>
  <c r="L768" i="16" s="1"/>
  <c r="R771" i="1"/>
  <c r="S771" i="1" a="1"/>
  <c r="S771" i="1" s="1"/>
  <c r="D768" i="16" s="1"/>
  <c r="T771" i="1" a="1"/>
  <c r="T771" i="1" s="1"/>
  <c r="E768" i="16" s="1"/>
  <c r="AI771" i="1"/>
  <c r="BB771" i="1" s="1"/>
  <c r="AJ771" i="1"/>
  <c r="AK771" i="1"/>
  <c r="K793" i="11" s="1"/>
  <c r="AL771" i="1"/>
  <c r="AO771" i="1"/>
  <c r="BE771" i="1" s="1"/>
  <c r="AP771" i="1"/>
  <c r="M793" i="11" s="1"/>
  <c r="AQ771" i="1"/>
  <c r="BC771" i="1" a="1"/>
  <c r="BC771" i="1" s="1"/>
  <c r="BF771" i="1"/>
  <c r="BR771" i="1"/>
  <c r="BS771" i="1"/>
  <c r="BT771" i="1"/>
  <c r="A772" i="1"/>
  <c r="C772" i="1"/>
  <c r="G772" i="1"/>
  <c r="M772" i="1" a="1"/>
  <c r="M772" i="1" s="1"/>
  <c r="K769" i="16" s="1"/>
  <c r="N772" i="1" a="1"/>
  <c r="N772" i="1" s="1"/>
  <c r="L769" i="16" s="1"/>
  <c r="R772" i="1"/>
  <c r="S772" i="1" a="1"/>
  <c r="S772" i="1" s="1"/>
  <c r="D769" i="16" s="1"/>
  <c r="T772" i="1" a="1"/>
  <c r="T772" i="1" s="1"/>
  <c r="E769" i="16" s="1"/>
  <c r="AI772" i="1"/>
  <c r="BB772" i="1" s="1"/>
  <c r="AJ772" i="1"/>
  <c r="AK772" i="1"/>
  <c r="K794" i="11" s="1"/>
  <c r="AL772" i="1"/>
  <c r="AO772" i="1"/>
  <c r="BE772" i="1" s="1"/>
  <c r="AP772" i="1"/>
  <c r="M794" i="11" s="1"/>
  <c r="AQ772" i="1"/>
  <c r="BC772" i="1" a="1"/>
  <c r="BC772" i="1" s="1"/>
  <c r="BF772" i="1"/>
  <c r="BR772" i="1"/>
  <c r="BS772" i="1"/>
  <c r="BT772" i="1"/>
  <c r="A773" i="1"/>
  <c r="C773" i="1"/>
  <c r="G773" i="1"/>
  <c r="M773" i="1" a="1"/>
  <c r="M773" i="1" s="1"/>
  <c r="K770" i="16" s="1"/>
  <c r="N773" i="1" a="1"/>
  <c r="N773" i="1" s="1"/>
  <c r="L770" i="16" s="1"/>
  <c r="R773" i="1"/>
  <c r="S773" i="1" a="1"/>
  <c r="S773" i="1" s="1"/>
  <c r="D770" i="16" s="1"/>
  <c r="T773" i="1" a="1"/>
  <c r="T773" i="1" s="1"/>
  <c r="E770" i="16" s="1"/>
  <c r="AI773" i="1"/>
  <c r="BB773" i="1" s="1"/>
  <c r="AJ773" i="1"/>
  <c r="AK773" i="1"/>
  <c r="K795" i="11" s="1"/>
  <c r="AL773" i="1"/>
  <c r="AO773" i="1"/>
  <c r="BE773" i="1" s="1"/>
  <c r="AP773" i="1"/>
  <c r="M795" i="11" s="1"/>
  <c r="AQ773" i="1"/>
  <c r="BC773" i="1" a="1"/>
  <c r="BC773" i="1" s="1"/>
  <c r="BF773" i="1"/>
  <c r="BR773" i="1"/>
  <c r="BS773" i="1"/>
  <c r="BT773" i="1"/>
  <c r="A774" i="1"/>
  <c r="C774" i="1"/>
  <c r="G774" i="1"/>
  <c r="M774" i="1" a="1"/>
  <c r="M774" i="1" s="1"/>
  <c r="K771" i="16" s="1"/>
  <c r="N774" i="1" a="1"/>
  <c r="N774" i="1" s="1"/>
  <c r="L771" i="16" s="1"/>
  <c r="R774" i="1"/>
  <c r="S774" i="1" a="1"/>
  <c r="S774" i="1" s="1"/>
  <c r="D771" i="16" s="1"/>
  <c r="T774" i="1" a="1"/>
  <c r="T774" i="1" s="1"/>
  <c r="E771" i="16" s="1"/>
  <c r="AI774" i="1"/>
  <c r="BB774" i="1" s="1"/>
  <c r="AJ774" i="1"/>
  <c r="AK774" i="1"/>
  <c r="K796" i="11" s="1"/>
  <c r="AL774" i="1"/>
  <c r="AO774" i="1"/>
  <c r="BE774" i="1" s="1"/>
  <c r="AP774" i="1"/>
  <c r="M796" i="11" s="1"/>
  <c r="AQ774" i="1"/>
  <c r="BC774" i="1" a="1"/>
  <c r="BC774" i="1" s="1"/>
  <c r="BF774" i="1"/>
  <c r="BR774" i="1"/>
  <c r="BS774" i="1"/>
  <c r="BT774" i="1"/>
  <c r="A775" i="1"/>
  <c r="C775" i="1"/>
  <c r="G775" i="1"/>
  <c r="M775" i="1" a="1"/>
  <c r="M775" i="1" s="1"/>
  <c r="K772" i="16" s="1"/>
  <c r="N775" i="1" a="1"/>
  <c r="N775" i="1" s="1"/>
  <c r="L772" i="16" s="1"/>
  <c r="R775" i="1"/>
  <c r="S775" i="1" a="1"/>
  <c r="S775" i="1" s="1"/>
  <c r="D772" i="16" s="1"/>
  <c r="T775" i="1" a="1"/>
  <c r="T775" i="1" s="1"/>
  <c r="E772" i="16" s="1"/>
  <c r="AI775" i="1"/>
  <c r="BB775" i="1" s="1"/>
  <c r="AJ775" i="1"/>
  <c r="AK775" i="1"/>
  <c r="K797" i="11" s="1"/>
  <c r="AL775" i="1"/>
  <c r="AO775" i="1"/>
  <c r="BE775" i="1" s="1"/>
  <c r="AP775" i="1"/>
  <c r="M797" i="11" s="1"/>
  <c r="AQ775" i="1"/>
  <c r="BC775" i="1" a="1"/>
  <c r="BC775" i="1" s="1"/>
  <c r="BF775" i="1"/>
  <c r="BR775" i="1"/>
  <c r="BS775" i="1"/>
  <c r="BT775" i="1"/>
  <c r="A776" i="1"/>
  <c r="C776" i="1"/>
  <c r="G776" i="1"/>
  <c r="M776" i="1" a="1"/>
  <c r="M776" i="1" s="1"/>
  <c r="K773" i="16" s="1"/>
  <c r="N776" i="1" a="1"/>
  <c r="N776" i="1" s="1"/>
  <c r="L773" i="16" s="1"/>
  <c r="R776" i="1"/>
  <c r="S776" i="1" a="1"/>
  <c r="S776" i="1" s="1"/>
  <c r="D773" i="16" s="1"/>
  <c r="T776" i="1" a="1"/>
  <c r="T776" i="1" s="1"/>
  <c r="E773" i="16" s="1"/>
  <c r="AI776" i="1"/>
  <c r="BB776" i="1" s="1"/>
  <c r="AJ776" i="1"/>
  <c r="AK776" i="1"/>
  <c r="K798" i="11" s="1"/>
  <c r="AL776" i="1"/>
  <c r="AO776" i="1"/>
  <c r="BE776" i="1" s="1"/>
  <c r="AP776" i="1"/>
  <c r="M798" i="11" s="1"/>
  <c r="AQ776" i="1"/>
  <c r="BC776" i="1" a="1"/>
  <c r="BC776" i="1" s="1"/>
  <c r="BF776" i="1"/>
  <c r="BR776" i="1"/>
  <c r="BS776" i="1"/>
  <c r="BT776" i="1"/>
  <c r="A777" i="1"/>
  <c r="C777" i="1"/>
  <c r="G777" i="1"/>
  <c r="M777" i="1" a="1"/>
  <c r="M777" i="1" s="1"/>
  <c r="K774" i="16" s="1"/>
  <c r="N777" i="1" a="1"/>
  <c r="N777" i="1" s="1"/>
  <c r="L774" i="16" s="1"/>
  <c r="R777" i="1"/>
  <c r="S777" i="1" a="1"/>
  <c r="S777" i="1" s="1"/>
  <c r="D774" i="16" s="1"/>
  <c r="T777" i="1" a="1"/>
  <c r="T777" i="1" s="1"/>
  <c r="E774" i="16" s="1"/>
  <c r="AI777" i="1"/>
  <c r="BB777" i="1" s="1"/>
  <c r="AJ777" i="1"/>
  <c r="AK777" i="1"/>
  <c r="K799" i="11" s="1"/>
  <c r="AL777" i="1"/>
  <c r="AO777" i="1"/>
  <c r="BE777" i="1" s="1"/>
  <c r="AP777" i="1"/>
  <c r="M799" i="11" s="1"/>
  <c r="AQ777" i="1"/>
  <c r="BC777" i="1" a="1"/>
  <c r="BC777" i="1" s="1"/>
  <c r="BF777" i="1"/>
  <c r="BR777" i="1"/>
  <c r="BS777" i="1"/>
  <c r="BT777" i="1"/>
  <c r="A778" i="1"/>
  <c r="C778" i="1"/>
  <c r="G778" i="1"/>
  <c r="M778" i="1" a="1"/>
  <c r="M778" i="1" s="1"/>
  <c r="K775" i="16" s="1"/>
  <c r="N778" i="1" a="1"/>
  <c r="N778" i="1" s="1"/>
  <c r="L775" i="16" s="1"/>
  <c r="R778" i="1"/>
  <c r="S778" i="1" a="1"/>
  <c r="S778" i="1" s="1"/>
  <c r="D775" i="16" s="1"/>
  <c r="T778" i="1" a="1"/>
  <c r="T778" i="1" s="1"/>
  <c r="E775" i="16" s="1"/>
  <c r="AI778" i="1"/>
  <c r="BB778" i="1" s="1"/>
  <c r="AJ778" i="1"/>
  <c r="AK778" i="1"/>
  <c r="K800" i="11" s="1"/>
  <c r="AL778" i="1"/>
  <c r="AO778" i="1"/>
  <c r="BE778" i="1" s="1"/>
  <c r="AP778" i="1"/>
  <c r="M800" i="11" s="1"/>
  <c r="AQ778" i="1"/>
  <c r="BC778" i="1" a="1"/>
  <c r="BC778" i="1" s="1"/>
  <c r="BF778" i="1"/>
  <c r="BR778" i="1"/>
  <c r="BS778" i="1"/>
  <c r="BT778" i="1"/>
  <c r="A779" i="1"/>
  <c r="C779" i="1"/>
  <c r="G779" i="1"/>
  <c r="M779" i="1" a="1"/>
  <c r="M779" i="1" s="1"/>
  <c r="K776" i="16" s="1"/>
  <c r="N779" i="1" a="1"/>
  <c r="N779" i="1" s="1"/>
  <c r="L776" i="16" s="1"/>
  <c r="R779" i="1"/>
  <c r="S779" i="1" a="1"/>
  <c r="S779" i="1" s="1"/>
  <c r="D776" i="16" s="1"/>
  <c r="T779" i="1" a="1"/>
  <c r="T779" i="1" s="1"/>
  <c r="E776" i="16" s="1"/>
  <c r="AI779" i="1"/>
  <c r="BB779" i="1" s="1"/>
  <c r="AJ779" i="1"/>
  <c r="AK779" i="1"/>
  <c r="K801" i="11" s="1"/>
  <c r="AL779" i="1"/>
  <c r="AO779" i="1"/>
  <c r="BE779" i="1" s="1"/>
  <c r="AP779" i="1"/>
  <c r="M801" i="11" s="1"/>
  <c r="AQ779" i="1"/>
  <c r="BC779" i="1" a="1"/>
  <c r="BC779" i="1" s="1"/>
  <c r="BF779" i="1"/>
  <c r="BR779" i="1"/>
  <c r="BS779" i="1"/>
  <c r="BT779" i="1"/>
  <c r="BR6" i="1"/>
  <c r="A6" i="1"/>
  <c r="C6" i="1"/>
  <c r="G6" i="1"/>
  <c r="K4" i="16"/>
  <c r="L4" i="16"/>
  <c r="R6" i="1"/>
  <c r="R4" i="16" s="1"/>
  <c r="S6" i="1" a="1"/>
  <c r="S6" i="1" s="1"/>
  <c r="D4" i="16" s="1"/>
  <c r="T6" i="1" a="1"/>
  <c r="T6" i="1" s="1"/>
  <c r="E4" i="16" s="1"/>
  <c r="AI6" i="1"/>
  <c r="BB6" i="1" s="1"/>
  <c r="AK6" i="1"/>
  <c r="AL6" i="1"/>
  <c r="AO6" i="1"/>
  <c r="BE6" i="1" s="1"/>
  <c r="AP6" i="1"/>
  <c r="AQ6" i="1"/>
  <c r="BC6" i="1" a="1"/>
  <c r="BC6" i="1" s="1"/>
  <c r="BF6" i="1"/>
  <c r="BS6" i="1"/>
  <c r="BT6" i="1"/>
  <c r="A7" i="11"/>
  <c r="B7" i="11"/>
  <c r="E7" i="11"/>
  <c r="F7" i="11"/>
  <c r="H7" i="11"/>
  <c r="I7" i="11"/>
  <c r="J7" i="11"/>
  <c r="O7" i="11"/>
  <c r="Q7" i="11"/>
  <c r="B3" i="13"/>
  <c r="C3" i="13"/>
  <c r="D3" i="13"/>
  <c r="E3" i="13"/>
  <c r="G3" i="13"/>
  <c r="H3" i="13"/>
  <c r="I3" i="13"/>
  <c r="J3" i="13"/>
  <c r="K3" i="13"/>
  <c r="AJ129" i="1" l="1"/>
  <c r="BQ101" i="1"/>
  <c r="AJ113" i="1"/>
  <c r="AJ125" i="1"/>
  <c r="AJ130" i="1"/>
  <c r="AJ122" i="1"/>
  <c r="AJ87" i="1"/>
  <c r="AJ115" i="1"/>
  <c r="AJ112" i="1"/>
  <c r="AJ116" i="1"/>
  <c r="AJ124" i="1"/>
  <c r="AJ126" i="1"/>
  <c r="AJ120" i="1"/>
  <c r="AJ118" i="1"/>
  <c r="AJ128" i="1"/>
  <c r="BQ108" i="1"/>
  <c r="AN76" i="1"/>
  <c r="AN74" i="1"/>
  <c r="AN66" i="1"/>
  <c r="AN65" i="1"/>
  <c r="BB66" i="1"/>
  <c r="BB81" i="1"/>
  <c r="AJ80" i="1"/>
  <c r="BD79" i="1" a="1"/>
  <c r="BD79" i="1" s="1"/>
  <c r="AJ78" i="1"/>
  <c r="BD76" i="1" a="1"/>
  <c r="BD76" i="1" s="1"/>
  <c r="BB69" i="1"/>
  <c r="BB67" i="1"/>
  <c r="BB65" i="1"/>
  <c r="AJ88" i="1"/>
  <c r="AJ85" i="1"/>
  <c r="BD78" i="1" a="1"/>
  <c r="BD78" i="1" s="1"/>
  <c r="AM68" i="1"/>
  <c r="AM66" i="1"/>
  <c r="AN73" i="1"/>
  <c r="AM65" i="1"/>
  <c r="AN64" i="1"/>
  <c r="AN70" i="1"/>
  <c r="AM67" i="1"/>
  <c r="BB79" i="1"/>
  <c r="BD75" i="1" a="1"/>
  <c r="BD75" i="1" s="1"/>
  <c r="BD74" i="1" a="1"/>
  <c r="BD74" i="1" s="1"/>
  <c r="BB73" i="1"/>
  <c r="AJ106" i="1"/>
  <c r="AJ104" i="1"/>
  <c r="AJ102" i="1"/>
  <c r="BD73" i="1" a="1"/>
  <c r="BD73" i="1" s="1"/>
  <c r="BD70" i="1" a="1"/>
  <c r="BD70" i="1" s="1"/>
  <c r="BD61" i="1" a="1"/>
  <c r="BD61" i="1" s="1"/>
  <c r="AJ109" i="1"/>
  <c r="BQ201" i="1"/>
  <c r="BQ198" i="1"/>
  <c r="BQ195" i="1"/>
  <c r="BQ192" i="1"/>
  <c r="BQ189" i="1"/>
  <c r="AJ110" i="1"/>
  <c r="AJ98" i="1"/>
  <c r="AJ111" i="1"/>
  <c r="AJ107" i="1"/>
  <c r="AJ94" i="1"/>
  <c r="AJ103" i="1"/>
  <c r="AJ99" i="1"/>
  <c r="AJ105" i="1"/>
  <c r="AJ96" i="1"/>
  <c r="AJ92" i="1"/>
  <c r="AJ97" i="1"/>
  <c r="BQ72" i="1"/>
  <c r="BD81" i="1" a="1"/>
  <c r="BD81" i="1" s="1"/>
  <c r="BD82" i="1" a="1"/>
  <c r="BD82" i="1" s="1"/>
  <c r="AN80" i="1"/>
  <c r="BD88" i="1" a="1"/>
  <c r="BD88" i="1" s="1"/>
  <c r="BQ485" i="1"/>
  <c r="BD91" i="1" a="1"/>
  <c r="BD91" i="1" s="1"/>
  <c r="BQ393" i="1"/>
  <c r="BQ484" i="1"/>
  <c r="BQ284" i="1"/>
  <c r="BQ281" i="1"/>
  <c r="BQ278" i="1"/>
  <c r="BQ275" i="1"/>
  <c r="BQ272" i="1"/>
  <c r="BQ269" i="1"/>
  <c r="BQ266" i="1"/>
  <c r="BQ263" i="1"/>
  <c r="BQ260" i="1"/>
  <c r="BQ257" i="1"/>
  <c r="BQ254" i="1"/>
  <c r="BQ251" i="1"/>
  <c r="BQ248" i="1"/>
  <c r="BQ626" i="1"/>
  <c r="BQ482" i="1"/>
  <c r="BQ476" i="1"/>
  <c r="BQ464" i="1"/>
  <c r="BQ458" i="1"/>
  <c r="BQ431" i="1"/>
  <c r="BQ240" i="1"/>
  <c r="BQ237" i="1"/>
  <c r="BQ231" i="1"/>
  <c r="BQ228" i="1"/>
  <c r="BQ225" i="1"/>
  <c r="BQ222" i="1"/>
  <c r="BQ219" i="1"/>
  <c r="BQ216" i="1"/>
  <c r="BQ213" i="1"/>
  <c r="BQ210" i="1"/>
  <c r="BQ207" i="1"/>
  <c r="AM82" i="1"/>
  <c r="L106" i="11" s="1"/>
  <c r="AM76" i="1"/>
  <c r="L99" i="11" s="1"/>
  <c r="AM74" i="1"/>
  <c r="AM70" i="1"/>
  <c r="N94" i="11" s="1"/>
  <c r="AM83" i="1"/>
  <c r="L107" i="11" s="1"/>
  <c r="AM80" i="1"/>
  <c r="AM78" i="1"/>
  <c r="N101" i="11" s="1"/>
  <c r="AM75" i="1"/>
  <c r="L98" i="11" s="1"/>
  <c r="AM73" i="1"/>
  <c r="AM85" i="1"/>
  <c r="L109" i="11" s="1"/>
  <c r="AM81" i="1"/>
  <c r="L105" i="11" s="1"/>
  <c r="AM79" i="1"/>
  <c r="AM77" i="1"/>
  <c r="N100" i="11" s="1"/>
  <c r="AM71" i="1"/>
  <c r="L95" i="11" s="1"/>
  <c r="BD83" i="1" a="1"/>
  <c r="BD83" i="1" s="1"/>
  <c r="AN83" i="1"/>
  <c r="AN82" i="1"/>
  <c r="AN81" i="1"/>
  <c r="BD99" i="1" a="1"/>
  <c r="BD99" i="1" s="1"/>
  <c r="BD95" i="1" a="1"/>
  <c r="BD95" i="1" s="1"/>
  <c r="BD85" i="1" a="1"/>
  <c r="BD85" i="1" s="1"/>
  <c r="BD167" i="1" a="1"/>
  <c r="BD167" i="1" s="1"/>
  <c r="BD180" i="1" a="1"/>
  <c r="BD180" i="1" s="1"/>
  <c r="BD139" i="1" a="1"/>
  <c r="BD139" i="1" s="1"/>
  <c r="BD116" i="1" a="1"/>
  <c r="BD116" i="1" s="1"/>
  <c r="BQ755" i="1"/>
  <c r="BQ746" i="1"/>
  <c r="BQ728" i="1"/>
  <c r="BQ719" i="1"/>
  <c r="BQ665" i="1"/>
  <c r="BQ662" i="1"/>
  <c r="BQ28" i="1"/>
  <c r="BQ27" i="1"/>
  <c r="BQ26" i="1"/>
  <c r="BQ25" i="1"/>
  <c r="BQ24" i="1"/>
  <c r="BQ23" i="1"/>
  <c r="BQ22" i="1"/>
  <c r="BQ21" i="1"/>
  <c r="BQ20" i="1"/>
  <c r="BQ19" i="1"/>
  <c r="BQ18" i="1"/>
  <c r="BQ17" i="1"/>
  <c r="BQ16" i="1"/>
  <c r="BQ15" i="1"/>
  <c r="BQ14" i="1"/>
  <c r="BQ13" i="1"/>
  <c r="BQ12" i="1"/>
  <c r="BQ11" i="1"/>
  <c r="BQ10" i="1"/>
  <c r="BQ9" i="1"/>
  <c r="BQ8" i="1"/>
  <c r="AM18" i="1"/>
  <c r="N17" i="11" s="1"/>
  <c r="BQ716" i="1"/>
  <c r="BQ392" i="1"/>
  <c r="BQ390" i="1"/>
  <c r="BQ386" i="1"/>
  <c r="BQ384" i="1"/>
  <c r="BQ377" i="1"/>
  <c r="BQ376" i="1"/>
  <c r="BQ370" i="1"/>
  <c r="BQ348" i="1"/>
  <c r="BQ322" i="1"/>
  <c r="BQ625" i="1"/>
  <c r="BQ624" i="1"/>
  <c r="BQ623" i="1"/>
  <c r="BQ620" i="1"/>
  <c r="BQ619" i="1"/>
  <c r="BQ618" i="1"/>
  <c r="BQ617" i="1"/>
  <c r="BQ595" i="1"/>
  <c r="BQ568" i="1"/>
  <c r="BQ512" i="1"/>
  <c r="BQ397" i="1"/>
  <c r="BQ396" i="1"/>
  <c r="U902" i="16"/>
  <c r="U42" i="16"/>
  <c r="U39" i="16"/>
  <c r="BQ779" i="1"/>
  <c r="BQ770" i="1"/>
  <c r="BQ567" i="1"/>
  <c r="BQ565" i="1"/>
  <c r="BQ562" i="1"/>
  <c r="BQ559" i="1"/>
  <c r="BQ550" i="1"/>
  <c r="BQ541" i="1"/>
  <c r="BQ518" i="1"/>
  <c r="BQ457" i="1"/>
  <c r="BQ455" i="1"/>
  <c r="BQ449" i="1"/>
  <c r="BQ437" i="1"/>
  <c r="BQ321" i="1"/>
  <c r="BQ318" i="1"/>
  <c r="BQ315" i="1"/>
  <c r="BQ306" i="1"/>
  <c r="BQ297" i="1"/>
  <c r="BQ743" i="1"/>
  <c r="BQ715" i="1"/>
  <c r="BQ714" i="1"/>
  <c r="BQ713" i="1"/>
  <c r="BQ709" i="1"/>
  <c r="BQ708" i="1"/>
  <c r="BQ707" i="1"/>
  <c r="BQ705" i="1"/>
  <c r="BQ704" i="1"/>
  <c r="BQ700" i="1"/>
  <c r="BQ699" i="1"/>
  <c r="BQ698" i="1"/>
  <c r="BQ688" i="1"/>
  <c r="BQ687" i="1"/>
  <c r="BQ686" i="1"/>
  <c r="BQ682" i="1"/>
  <c r="BQ681" i="1"/>
  <c r="BQ680" i="1"/>
  <c r="BQ653" i="1"/>
  <c r="BQ581" i="1"/>
  <c r="BQ572" i="1"/>
  <c r="BQ569" i="1"/>
  <c r="BQ511" i="1"/>
  <c r="BQ509" i="1"/>
  <c r="BQ503" i="1"/>
  <c r="BQ491" i="1"/>
  <c r="BQ429" i="1"/>
  <c r="BQ420" i="1"/>
  <c r="BQ411" i="1"/>
  <c r="BQ361" i="1"/>
  <c r="BQ360" i="1"/>
  <c r="BQ352" i="1"/>
  <c r="BQ351" i="1"/>
  <c r="BQ334" i="1"/>
  <c r="BQ333" i="1"/>
  <c r="BQ325" i="1"/>
  <c r="BD98" i="1" a="1"/>
  <c r="BD98" i="1" s="1"/>
  <c r="AN95" i="1"/>
  <c r="AM91" i="1"/>
  <c r="L115" i="11" s="1"/>
  <c r="AM88" i="1"/>
  <c r="AN84" i="1"/>
  <c r="BD97" i="1" a="1"/>
  <c r="BD97" i="1" s="1"/>
  <c r="BD94" i="1" a="1"/>
  <c r="BD94" i="1" s="1"/>
  <c r="BD100" i="1" a="1"/>
  <c r="BD100" i="1" s="1"/>
  <c r="AM584" i="1"/>
  <c r="L606" i="11" s="1"/>
  <c r="BQ769" i="1"/>
  <c r="BQ768" i="1"/>
  <c r="BQ767" i="1"/>
  <c r="BQ763" i="1"/>
  <c r="BQ761" i="1"/>
  <c r="BQ752" i="1"/>
  <c r="BQ679" i="1"/>
  <c r="BQ678" i="1"/>
  <c r="BQ677" i="1"/>
  <c r="BQ673" i="1"/>
  <c r="BQ672" i="1"/>
  <c r="BQ671" i="1"/>
  <c r="BQ661" i="1"/>
  <c r="BQ660" i="1"/>
  <c r="BQ659" i="1"/>
  <c r="BQ656" i="1"/>
  <c r="BQ655" i="1"/>
  <c r="BQ594" i="1"/>
  <c r="BQ592" i="1"/>
  <c r="BQ589" i="1"/>
  <c r="BQ586" i="1"/>
  <c r="BQ540" i="1"/>
  <c r="BQ538" i="1"/>
  <c r="BQ537" i="1"/>
  <c r="BQ535" i="1"/>
  <c r="BQ531" i="1"/>
  <c r="BQ529" i="1"/>
  <c r="BQ526" i="1"/>
  <c r="BQ521" i="1"/>
  <c r="BQ502" i="1"/>
  <c r="BQ500" i="1"/>
  <c r="BQ499" i="1"/>
  <c r="BQ497" i="1"/>
  <c r="BQ494" i="1"/>
  <c r="BQ475" i="1"/>
  <c r="BQ473" i="1"/>
  <c r="BQ470" i="1"/>
  <c r="BQ467" i="1"/>
  <c r="BQ448" i="1"/>
  <c r="BQ446" i="1"/>
  <c r="BQ443" i="1"/>
  <c r="BQ440" i="1"/>
  <c r="BQ419" i="1"/>
  <c r="BQ417" i="1"/>
  <c r="BQ413" i="1"/>
  <c r="BQ369" i="1"/>
  <c r="BQ368" i="1"/>
  <c r="BQ366" i="1"/>
  <c r="BQ359" i="1"/>
  <c r="BQ357" i="1"/>
  <c r="BQ296" i="1"/>
  <c r="BQ294" i="1"/>
  <c r="BQ289" i="1"/>
  <c r="BQ287" i="1"/>
  <c r="BQ762" i="1"/>
  <c r="BQ773" i="1"/>
  <c r="BQ742" i="1"/>
  <c r="BQ741" i="1"/>
  <c r="BQ740" i="1"/>
  <c r="BQ736" i="1"/>
  <c r="BQ735" i="1"/>
  <c r="BQ734" i="1"/>
  <c r="BQ725" i="1"/>
  <c r="BQ692" i="1"/>
  <c r="BQ689" i="1"/>
  <c r="BQ652" i="1"/>
  <c r="BQ651" i="1"/>
  <c r="BQ650" i="1"/>
  <c r="BQ647" i="1"/>
  <c r="BQ646" i="1"/>
  <c r="BQ645" i="1"/>
  <c r="BQ644" i="1"/>
  <c r="BQ599" i="1"/>
  <c r="BQ596" i="1"/>
  <c r="BQ577" i="1"/>
  <c r="BQ554" i="1"/>
  <c r="BQ551" i="1"/>
  <c r="BQ545" i="1"/>
  <c r="BQ542" i="1"/>
  <c r="BQ517" i="1"/>
  <c r="BQ516" i="1"/>
  <c r="BQ515" i="1"/>
  <c r="BQ504" i="1"/>
  <c r="BQ490" i="1"/>
  <c r="BQ488" i="1"/>
  <c r="BQ477" i="1"/>
  <c r="BQ463" i="1"/>
  <c r="BQ461" i="1"/>
  <c r="BQ450" i="1"/>
  <c r="BQ436" i="1"/>
  <c r="BQ434" i="1"/>
  <c r="BQ423" i="1"/>
  <c r="BQ410" i="1"/>
  <c r="BQ408" i="1"/>
  <c r="BQ404" i="1"/>
  <c r="BQ402" i="1"/>
  <c r="BQ379" i="1"/>
  <c r="BQ347" i="1"/>
  <c r="BQ345" i="1"/>
  <c r="BQ341" i="1"/>
  <c r="BQ339" i="1"/>
  <c r="BQ330" i="1"/>
  <c r="BQ310" i="1"/>
  <c r="BQ307" i="1"/>
  <c r="BQ301" i="1"/>
  <c r="AM137" i="1"/>
  <c r="L159" i="11" s="1"/>
  <c r="AM136" i="1"/>
  <c r="N158" i="11" s="1"/>
  <c r="AM135" i="1"/>
  <c r="N157" i="11" s="1"/>
  <c r="AM134" i="1"/>
  <c r="L156" i="11" s="1"/>
  <c r="AM133" i="1"/>
  <c r="L155" i="11" s="1"/>
  <c r="AM132" i="1"/>
  <c r="L154" i="11" s="1"/>
  <c r="AM131" i="1"/>
  <c r="L153" i="11" s="1"/>
  <c r="AM130" i="1"/>
  <c r="L152" i="11" s="1"/>
  <c r="AM129" i="1"/>
  <c r="AM128" i="1"/>
  <c r="L150" i="11" s="1"/>
  <c r="AM127" i="1"/>
  <c r="N149" i="11" s="1"/>
  <c r="AM126" i="1"/>
  <c r="N148" i="11" s="1"/>
  <c r="AM125" i="1"/>
  <c r="L147" i="11" s="1"/>
  <c r="AM124" i="1"/>
  <c r="L146" i="11" s="1"/>
  <c r="AM123" i="1"/>
  <c r="L145" i="11" s="1"/>
  <c r="AM122" i="1"/>
  <c r="L144" i="11" s="1"/>
  <c r="AM121" i="1"/>
  <c r="N143" i="11" s="1"/>
  <c r="AM120" i="1"/>
  <c r="AM119" i="1"/>
  <c r="L141" i="11" s="1"/>
  <c r="AM118" i="1"/>
  <c r="N140" i="11" s="1"/>
  <c r="AM117" i="1"/>
  <c r="N139" i="11" s="1"/>
  <c r="AM116" i="1"/>
  <c r="L138" i="11" s="1"/>
  <c r="AM115" i="1"/>
  <c r="L137" i="11" s="1"/>
  <c r="AM114" i="1"/>
  <c r="L136" i="11" s="1"/>
  <c r="AM113" i="1"/>
  <c r="L135" i="11" s="1"/>
  <c r="AM112" i="1"/>
  <c r="L134" i="11" s="1"/>
  <c r="AM111" i="1"/>
  <c r="AM110" i="1"/>
  <c r="L132" i="11" s="1"/>
  <c r="AM109" i="1"/>
  <c r="N131" i="11" s="1"/>
  <c r="AM107" i="1"/>
  <c r="N130" i="11" s="1"/>
  <c r="AM106" i="1"/>
  <c r="L129" i="11" s="1"/>
  <c r="AM105" i="1"/>
  <c r="L128" i="11" s="1"/>
  <c r="AM104" i="1"/>
  <c r="L127" i="11" s="1"/>
  <c r="AM103" i="1"/>
  <c r="L126" i="11" s="1"/>
  <c r="AM102" i="1"/>
  <c r="L125" i="11" s="1"/>
  <c r="AM100" i="1"/>
  <c r="AM99" i="1"/>
  <c r="L123" i="11" s="1"/>
  <c r="AM98" i="1"/>
  <c r="N122" i="11" s="1"/>
  <c r="AM97" i="1"/>
  <c r="N121" i="11" s="1"/>
  <c r="AM96" i="1"/>
  <c r="L120" i="11" s="1"/>
  <c r="AM95" i="1"/>
  <c r="L119" i="11" s="1"/>
  <c r="AM94" i="1"/>
  <c r="L118" i="11" s="1"/>
  <c r="AM93" i="1"/>
  <c r="L117" i="11" s="1"/>
  <c r="AM92" i="1"/>
  <c r="N116" i="11" s="1"/>
  <c r="AM90" i="1"/>
  <c r="N114" i="11" s="1"/>
  <c r="AM89" i="1"/>
  <c r="L113" i="11" s="1"/>
  <c r="AM87" i="1"/>
  <c r="L111" i="11" s="1"/>
  <c r="AM86" i="1"/>
  <c r="L110" i="11" s="1"/>
  <c r="AM84" i="1"/>
  <c r="L108" i="11" s="1"/>
  <c r="V3" i="16"/>
  <c r="V4" i="16" s="1"/>
  <c r="U5" i="16"/>
  <c r="U6" i="16"/>
  <c r="U7" i="16"/>
  <c r="U8" i="16"/>
  <c r="U9" i="16"/>
  <c r="U10" i="16"/>
  <c r="U11" i="16"/>
  <c r="U12" i="16"/>
  <c r="U13" i="16"/>
  <c r="U14" i="16"/>
  <c r="U15" i="16"/>
  <c r="U16" i="16"/>
  <c r="U17" i="16"/>
  <c r="U18" i="16"/>
  <c r="U19" i="16"/>
  <c r="U20" i="16"/>
  <c r="U21" i="16"/>
  <c r="U22" i="16"/>
  <c r="U24" i="16"/>
  <c r="U25" i="16"/>
  <c r="U26" i="16"/>
  <c r="U27" i="16"/>
  <c r="U28" i="16"/>
  <c r="U29" i="16"/>
  <c r="U30" i="16"/>
  <c r="U31" i="16"/>
  <c r="U32" i="16"/>
  <c r="U33" i="16"/>
  <c r="U34" i="16"/>
  <c r="U35" i="16"/>
  <c r="U36" i="16"/>
  <c r="U37" i="16"/>
  <c r="U38" i="16"/>
  <c r="U40" i="16"/>
  <c r="U41" i="16"/>
  <c r="U43" i="16"/>
  <c r="U44" i="16"/>
  <c r="U45" i="16"/>
  <c r="U46" i="16"/>
  <c r="U47" i="16"/>
  <c r="U48" i="16"/>
  <c r="U49" i="16"/>
  <c r="U50" i="16"/>
  <c r="U51" i="16"/>
  <c r="U52" i="16"/>
  <c r="U53" i="16"/>
  <c r="U54" i="16"/>
  <c r="U55" i="16"/>
  <c r="U56" i="16"/>
  <c r="U57" i="16"/>
  <c r="U58" i="16"/>
  <c r="U59" i="16"/>
  <c r="U60" i="16"/>
  <c r="U61" i="16"/>
  <c r="U62" i="16"/>
  <c r="U63" i="16"/>
  <c r="U64" i="16"/>
  <c r="U65" i="16"/>
  <c r="U66" i="16"/>
  <c r="U67" i="16"/>
  <c r="U68" i="16"/>
  <c r="U69" i="16"/>
  <c r="U70" i="16"/>
  <c r="U71" i="16"/>
  <c r="U72" i="16"/>
  <c r="U73" i="16"/>
  <c r="U74" i="16"/>
  <c r="U75" i="16"/>
  <c r="U76" i="16"/>
  <c r="U77" i="16"/>
  <c r="U78" i="16"/>
  <c r="U79" i="16"/>
  <c r="U80" i="16"/>
  <c r="U81" i="16"/>
  <c r="U82" i="16"/>
  <c r="U83" i="16"/>
  <c r="U84" i="16"/>
  <c r="U85" i="16"/>
  <c r="U86" i="16"/>
  <c r="U87" i="16"/>
  <c r="U88" i="16"/>
  <c r="U89" i="16"/>
  <c r="U90" i="16"/>
  <c r="U91" i="16"/>
  <c r="U92" i="16"/>
  <c r="U93" i="16"/>
  <c r="U94" i="16"/>
  <c r="U95" i="16"/>
  <c r="U96" i="16"/>
  <c r="U97" i="16"/>
  <c r="U98" i="16"/>
  <c r="U99" i="16"/>
  <c r="U100" i="16"/>
  <c r="U101" i="16"/>
  <c r="U102" i="16"/>
  <c r="U103" i="16"/>
  <c r="U104" i="16"/>
  <c r="U105" i="16"/>
  <c r="U106" i="16"/>
  <c r="U107" i="16"/>
  <c r="U108" i="16"/>
  <c r="U109" i="16"/>
  <c r="U110" i="16"/>
  <c r="U111" i="16"/>
  <c r="U112" i="16"/>
  <c r="U113" i="16"/>
  <c r="U114" i="16"/>
  <c r="U115" i="16"/>
  <c r="U116" i="16"/>
  <c r="U117" i="16"/>
  <c r="U118" i="16"/>
  <c r="U119" i="16"/>
  <c r="U120" i="16"/>
  <c r="U121" i="16"/>
  <c r="U122" i="16"/>
  <c r="U123" i="16"/>
  <c r="U124" i="16"/>
  <c r="U125" i="16"/>
  <c r="U126" i="16"/>
  <c r="U127" i="16"/>
  <c r="U128" i="16"/>
  <c r="U129" i="16"/>
  <c r="U130" i="16"/>
  <c r="U131" i="16"/>
  <c r="U132" i="16"/>
  <c r="U133" i="16"/>
  <c r="U134" i="16"/>
  <c r="U135" i="16"/>
  <c r="U136" i="16"/>
  <c r="U137" i="16"/>
  <c r="U138" i="16"/>
  <c r="U139" i="16"/>
  <c r="U140" i="16"/>
  <c r="U141" i="16"/>
  <c r="U142" i="16"/>
  <c r="U143" i="16"/>
  <c r="U144" i="16"/>
  <c r="U145" i="16"/>
  <c r="U146" i="16"/>
  <c r="U147" i="16"/>
  <c r="U148" i="16"/>
  <c r="U149" i="16"/>
  <c r="U150" i="16"/>
  <c r="U151" i="16"/>
  <c r="U152" i="16"/>
  <c r="U153" i="16"/>
  <c r="U154" i="16"/>
  <c r="U155" i="16"/>
  <c r="U156" i="16"/>
  <c r="U157" i="16"/>
  <c r="U158" i="16"/>
  <c r="U159" i="16"/>
  <c r="U160" i="16"/>
  <c r="U161" i="16"/>
  <c r="U162" i="16"/>
  <c r="U163" i="16"/>
  <c r="U164" i="16"/>
  <c r="U165" i="16"/>
  <c r="U166" i="16"/>
  <c r="U167" i="16"/>
  <c r="U168" i="16"/>
  <c r="U169" i="16"/>
  <c r="U170" i="16"/>
  <c r="U171" i="16"/>
  <c r="U172" i="16"/>
  <c r="U173" i="16"/>
  <c r="U174" i="16"/>
  <c r="U175" i="16"/>
  <c r="U176" i="16"/>
  <c r="U177" i="16"/>
  <c r="U178" i="16"/>
  <c r="U179" i="16"/>
  <c r="U180" i="16"/>
  <c r="U181" i="16"/>
  <c r="U182" i="16"/>
  <c r="U183" i="16"/>
  <c r="U184" i="16"/>
  <c r="U185" i="16"/>
  <c r="U186" i="16"/>
  <c r="U187" i="16"/>
  <c r="U188" i="16"/>
  <c r="U189" i="16"/>
  <c r="U190" i="16"/>
  <c r="U191" i="16"/>
  <c r="U192" i="16"/>
  <c r="U193" i="16"/>
  <c r="U194" i="16"/>
  <c r="U195" i="16"/>
  <c r="U196" i="16"/>
  <c r="U197" i="16"/>
  <c r="U198" i="16"/>
  <c r="U199" i="16"/>
  <c r="U200" i="16"/>
  <c r="U201" i="16"/>
  <c r="U202" i="16"/>
  <c r="U203" i="16"/>
  <c r="U204" i="16"/>
  <c r="U205" i="16"/>
  <c r="U206" i="16"/>
  <c r="U207" i="16"/>
  <c r="U208" i="16"/>
  <c r="U209" i="16"/>
  <c r="U210" i="16"/>
  <c r="U211" i="16"/>
  <c r="U212" i="16"/>
  <c r="U213" i="16"/>
  <c r="U214" i="16"/>
  <c r="U215" i="16"/>
  <c r="U216" i="16"/>
  <c r="U217" i="16"/>
  <c r="U218" i="16"/>
  <c r="U219" i="16"/>
  <c r="U220" i="16"/>
  <c r="U221" i="16"/>
  <c r="U222" i="16"/>
  <c r="U223" i="16"/>
  <c r="U224" i="16"/>
  <c r="U225" i="16"/>
  <c r="U226" i="16"/>
  <c r="U227" i="16"/>
  <c r="U228" i="16"/>
  <c r="U229" i="16"/>
  <c r="U230" i="16"/>
  <c r="U231" i="16"/>
  <c r="U232" i="16"/>
  <c r="U233" i="16"/>
  <c r="U234" i="16"/>
  <c r="U235" i="16"/>
  <c r="U236" i="16"/>
  <c r="U237" i="16"/>
  <c r="U238" i="16"/>
  <c r="U239" i="16"/>
  <c r="U240" i="16"/>
  <c r="U241" i="16"/>
  <c r="U242" i="16"/>
  <c r="U243" i="16"/>
  <c r="U244" i="16"/>
  <c r="U245" i="16"/>
  <c r="U246" i="16"/>
  <c r="U247" i="16"/>
  <c r="U248" i="16"/>
  <c r="U249" i="16"/>
  <c r="U250" i="16"/>
  <c r="U251" i="16"/>
  <c r="U252" i="16"/>
  <c r="U253" i="16"/>
  <c r="U254" i="16"/>
  <c r="U255" i="16"/>
  <c r="U256" i="16"/>
  <c r="U257" i="16"/>
  <c r="U258" i="16"/>
  <c r="U259" i="16"/>
  <c r="U260" i="16"/>
  <c r="U261" i="16"/>
  <c r="U262" i="16"/>
  <c r="U263" i="16"/>
  <c r="U264" i="16"/>
  <c r="U265" i="16"/>
  <c r="U266" i="16"/>
  <c r="U267" i="16"/>
  <c r="U268" i="16"/>
  <c r="U269" i="16"/>
  <c r="U270" i="16"/>
  <c r="U271" i="16"/>
  <c r="U272" i="16"/>
  <c r="U273" i="16"/>
  <c r="U274" i="16"/>
  <c r="U275" i="16"/>
  <c r="U276" i="16"/>
  <c r="U277" i="16"/>
  <c r="U278" i="16"/>
  <c r="U279" i="16"/>
  <c r="U280" i="16"/>
  <c r="U281" i="16"/>
  <c r="U282" i="16"/>
  <c r="U283" i="16"/>
  <c r="U284" i="16"/>
  <c r="U285" i="16"/>
  <c r="U286" i="16"/>
  <c r="U287" i="16"/>
  <c r="U288" i="16"/>
  <c r="U289" i="16"/>
  <c r="U290" i="16"/>
  <c r="U291" i="16"/>
  <c r="U292" i="16"/>
  <c r="U293" i="16"/>
  <c r="U294" i="16"/>
  <c r="U295" i="16"/>
  <c r="U296" i="16"/>
  <c r="U297" i="16"/>
  <c r="U298" i="16"/>
  <c r="U299" i="16"/>
  <c r="U300" i="16"/>
  <c r="U301" i="16"/>
  <c r="U302" i="16"/>
  <c r="U303" i="16"/>
  <c r="U304" i="16"/>
  <c r="U305" i="16"/>
  <c r="U306" i="16"/>
  <c r="U307" i="16"/>
  <c r="U308" i="16"/>
  <c r="U309" i="16"/>
  <c r="U310" i="16"/>
  <c r="U311" i="16"/>
  <c r="U312" i="16"/>
  <c r="U313" i="16"/>
  <c r="U314" i="16"/>
  <c r="U315" i="16"/>
  <c r="U316" i="16"/>
  <c r="U317" i="16"/>
  <c r="U318" i="16"/>
  <c r="U319" i="16"/>
  <c r="U320" i="16"/>
  <c r="U321" i="16"/>
  <c r="U322" i="16"/>
  <c r="U323" i="16"/>
  <c r="U324" i="16"/>
  <c r="U325" i="16"/>
  <c r="U326" i="16"/>
  <c r="U327" i="16"/>
  <c r="U328" i="16"/>
  <c r="U329" i="16"/>
  <c r="U330" i="16"/>
  <c r="U331" i="16"/>
  <c r="U332" i="16"/>
  <c r="U333" i="16"/>
  <c r="U334" i="16"/>
  <c r="U335" i="16"/>
  <c r="U336" i="16"/>
  <c r="U337" i="16"/>
  <c r="U338" i="16"/>
  <c r="U339" i="16"/>
  <c r="U340" i="16"/>
  <c r="U341" i="16"/>
  <c r="U342" i="16"/>
  <c r="U343" i="16"/>
  <c r="U344" i="16"/>
  <c r="U345" i="16"/>
  <c r="U346" i="16"/>
  <c r="U347" i="16"/>
  <c r="U348" i="16"/>
  <c r="U349" i="16"/>
  <c r="U350" i="16"/>
  <c r="U351" i="16"/>
  <c r="U352" i="16"/>
  <c r="U353" i="16"/>
  <c r="U354" i="16"/>
  <c r="U355" i="16"/>
  <c r="U356" i="16"/>
  <c r="U357" i="16"/>
  <c r="U358" i="16"/>
  <c r="U359" i="16"/>
  <c r="U360" i="16"/>
  <c r="U361" i="16"/>
  <c r="U362" i="16"/>
  <c r="U363" i="16"/>
  <c r="U364" i="16"/>
  <c r="U365" i="16"/>
  <c r="U366" i="16"/>
  <c r="U367" i="16"/>
  <c r="U368" i="16"/>
  <c r="U369" i="16"/>
  <c r="U370" i="16"/>
  <c r="U371" i="16"/>
  <c r="U372" i="16"/>
  <c r="U373" i="16"/>
  <c r="U374" i="16"/>
  <c r="U375" i="16"/>
  <c r="U376" i="16"/>
  <c r="U377" i="16"/>
  <c r="U378" i="16"/>
  <c r="U379" i="16"/>
  <c r="U380" i="16"/>
  <c r="U381" i="16"/>
  <c r="U382" i="16"/>
  <c r="U383" i="16"/>
  <c r="U384" i="16"/>
  <c r="U385" i="16"/>
  <c r="U386" i="16"/>
  <c r="U387" i="16"/>
  <c r="U388" i="16"/>
  <c r="U389" i="16"/>
  <c r="U390" i="16"/>
  <c r="U391" i="16"/>
  <c r="U392" i="16"/>
  <c r="U393" i="16"/>
  <c r="U394" i="16"/>
  <c r="U395" i="16"/>
  <c r="U396" i="16"/>
  <c r="U397" i="16"/>
  <c r="U398" i="16"/>
  <c r="U399" i="16"/>
  <c r="U400" i="16"/>
  <c r="U401" i="16"/>
  <c r="U402" i="16"/>
  <c r="U403" i="16"/>
  <c r="U404" i="16"/>
  <c r="U405" i="16"/>
  <c r="U406" i="16"/>
  <c r="U407" i="16"/>
  <c r="U408" i="16"/>
  <c r="U409" i="16"/>
  <c r="U410" i="16"/>
  <c r="U411" i="16"/>
  <c r="U412" i="16"/>
  <c r="U413" i="16"/>
  <c r="U414" i="16"/>
  <c r="U415" i="16"/>
  <c r="U416" i="16"/>
  <c r="U417" i="16"/>
  <c r="U418" i="16"/>
  <c r="U419" i="16"/>
  <c r="U420" i="16"/>
  <c r="U421" i="16"/>
  <c r="U422" i="16"/>
  <c r="U423" i="16"/>
  <c r="U424" i="16"/>
  <c r="U425" i="16"/>
  <c r="U426" i="16"/>
  <c r="U427" i="16"/>
  <c r="U428" i="16"/>
  <c r="U429" i="16"/>
  <c r="U430" i="16"/>
  <c r="U431" i="16"/>
  <c r="U432" i="16"/>
  <c r="U433" i="16"/>
  <c r="U434" i="16"/>
  <c r="U435" i="16"/>
  <c r="U436" i="16"/>
  <c r="U437" i="16"/>
  <c r="U438" i="16"/>
  <c r="U439" i="16"/>
  <c r="U440" i="16"/>
  <c r="U441" i="16"/>
  <c r="U442" i="16"/>
  <c r="U443" i="16"/>
  <c r="U444" i="16"/>
  <c r="U445" i="16"/>
  <c r="U446" i="16"/>
  <c r="U447" i="16"/>
  <c r="U448" i="16"/>
  <c r="U449" i="16"/>
  <c r="U450" i="16"/>
  <c r="U451" i="16"/>
  <c r="U452" i="16"/>
  <c r="U453" i="16"/>
  <c r="U454" i="16"/>
  <c r="U455" i="16"/>
  <c r="U456" i="16"/>
  <c r="U457" i="16"/>
  <c r="U458" i="16"/>
  <c r="U459" i="16"/>
  <c r="U460" i="16"/>
  <c r="U461" i="16"/>
  <c r="U462" i="16"/>
  <c r="U463" i="16"/>
  <c r="U464" i="16"/>
  <c r="U465" i="16"/>
  <c r="U466" i="16"/>
  <c r="U467" i="16"/>
  <c r="U468" i="16"/>
  <c r="U469" i="16"/>
  <c r="U470" i="16"/>
  <c r="U471" i="16"/>
  <c r="U472" i="16"/>
  <c r="U473" i="16"/>
  <c r="U474" i="16"/>
  <c r="U475" i="16"/>
  <c r="U476" i="16"/>
  <c r="U477" i="16"/>
  <c r="U478" i="16"/>
  <c r="U479" i="16"/>
  <c r="U480" i="16"/>
  <c r="U481" i="16"/>
  <c r="U482" i="16"/>
  <c r="U483" i="16"/>
  <c r="U484" i="16"/>
  <c r="U485" i="16"/>
  <c r="U486" i="16"/>
  <c r="U487" i="16"/>
  <c r="U488" i="16"/>
  <c r="U489" i="16"/>
  <c r="U490" i="16"/>
  <c r="U491" i="16"/>
  <c r="U492" i="16"/>
  <c r="U493" i="16"/>
  <c r="U494" i="16"/>
  <c r="U495" i="16"/>
  <c r="U496" i="16"/>
  <c r="U497" i="16"/>
  <c r="U498" i="16"/>
  <c r="U499" i="16"/>
  <c r="U500" i="16"/>
  <c r="U501" i="16"/>
  <c r="U502" i="16"/>
  <c r="U503" i="16"/>
  <c r="U504" i="16"/>
  <c r="U505" i="16"/>
  <c r="U506" i="16"/>
  <c r="U507" i="16"/>
  <c r="U508" i="16"/>
  <c r="U509" i="16"/>
  <c r="U510" i="16"/>
  <c r="U511" i="16"/>
  <c r="U512" i="16"/>
  <c r="U513" i="16"/>
  <c r="U514" i="16"/>
  <c r="U515" i="16"/>
  <c r="U516" i="16"/>
  <c r="U517" i="16"/>
  <c r="U518" i="16"/>
  <c r="U519" i="16"/>
  <c r="U520" i="16"/>
  <c r="U521" i="16"/>
  <c r="U522" i="16"/>
  <c r="U523" i="16"/>
  <c r="U524" i="16"/>
  <c r="U525" i="16"/>
  <c r="U526" i="16"/>
  <c r="U527" i="16"/>
  <c r="U528" i="16"/>
  <c r="U529" i="16"/>
  <c r="U530" i="16"/>
  <c r="U531" i="16"/>
  <c r="U532" i="16"/>
  <c r="U533" i="16"/>
  <c r="U534" i="16"/>
  <c r="U535" i="16"/>
  <c r="U536" i="16"/>
  <c r="U537" i="16"/>
  <c r="U538" i="16"/>
  <c r="U539" i="16"/>
  <c r="U540" i="16"/>
  <c r="U541" i="16"/>
  <c r="U542" i="16"/>
  <c r="U543" i="16"/>
  <c r="U544" i="16"/>
  <c r="U545" i="16"/>
  <c r="U546" i="16"/>
  <c r="U547" i="16"/>
  <c r="U548" i="16"/>
  <c r="U549" i="16"/>
  <c r="U550" i="16"/>
  <c r="U551" i="16"/>
  <c r="U552" i="16"/>
  <c r="U553" i="16"/>
  <c r="U554" i="16"/>
  <c r="U555" i="16"/>
  <c r="U556" i="16"/>
  <c r="U557" i="16"/>
  <c r="U558" i="16"/>
  <c r="U559" i="16"/>
  <c r="U560" i="16"/>
  <c r="U561" i="16"/>
  <c r="U562" i="16"/>
  <c r="U563" i="16"/>
  <c r="U564" i="16"/>
  <c r="U565" i="16"/>
  <c r="U566" i="16"/>
  <c r="U567" i="16"/>
  <c r="U568" i="16"/>
  <c r="U569" i="16"/>
  <c r="U570" i="16"/>
  <c r="U571" i="16"/>
  <c r="U572" i="16"/>
  <c r="U573" i="16"/>
  <c r="U574" i="16"/>
  <c r="U575" i="16"/>
  <c r="U576" i="16"/>
  <c r="U577" i="16"/>
  <c r="U578" i="16"/>
  <c r="U579" i="16"/>
  <c r="U580" i="16"/>
  <c r="U581" i="16"/>
  <c r="U582" i="16"/>
  <c r="U583" i="16"/>
  <c r="U584" i="16"/>
  <c r="U585" i="16"/>
  <c r="U586" i="16"/>
  <c r="U587" i="16"/>
  <c r="U588" i="16"/>
  <c r="U589" i="16"/>
  <c r="U590" i="16"/>
  <c r="U591" i="16"/>
  <c r="U592" i="16"/>
  <c r="U593" i="16"/>
  <c r="U594" i="16"/>
  <c r="U595" i="16"/>
  <c r="U596" i="16"/>
  <c r="U597" i="16"/>
  <c r="U598" i="16"/>
  <c r="U599" i="16"/>
  <c r="U600" i="16"/>
  <c r="U601" i="16"/>
  <c r="U602" i="16"/>
  <c r="U603" i="16"/>
  <c r="U604" i="16"/>
  <c r="U605" i="16"/>
  <c r="U606" i="16"/>
  <c r="U607" i="16"/>
  <c r="U608" i="16"/>
  <c r="U609" i="16"/>
  <c r="U610" i="16"/>
  <c r="U611" i="16"/>
  <c r="U612" i="16"/>
  <c r="U613" i="16"/>
  <c r="U614" i="16"/>
  <c r="U615" i="16"/>
  <c r="U616" i="16"/>
  <c r="U617" i="16"/>
  <c r="U618" i="16"/>
  <c r="U619" i="16"/>
  <c r="U620" i="16"/>
  <c r="U621" i="16"/>
  <c r="U622" i="16"/>
  <c r="U623" i="16"/>
  <c r="U624" i="16"/>
  <c r="U625" i="16"/>
  <c r="U626" i="16"/>
  <c r="U627" i="16"/>
  <c r="U628" i="16"/>
  <c r="U629" i="16"/>
  <c r="U630" i="16"/>
  <c r="U631" i="16"/>
  <c r="U632" i="16"/>
  <c r="U633" i="16"/>
  <c r="U634" i="16"/>
  <c r="U635" i="16"/>
  <c r="U636" i="16"/>
  <c r="U637" i="16"/>
  <c r="U638" i="16"/>
  <c r="U639" i="16"/>
  <c r="U640" i="16"/>
  <c r="U641" i="16"/>
  <c r="U642" i="16"/>
  <c r="U643" i="16"/>
  <c r="U644" i="16"/>
  <c r="U645" i="16"/>
  <c r="U646" i="16"/>
  <c r="U647" i="16"/>
  <c r="U648" i="16"/>
  <c r="U649" i="16"/>
  <c r="U650" i="16"/>
  <c r="U651" i="16"/>
  <c r="U652" i="16"/>
  <c r="U653" i="16"/>
  <c r="U654" i="16"/>
  <c r="U655" i="16"/>
  <c r="U656" i="16"/>
  <c r="U657" i="16"/>
  <c r="U658" i="16"/>
  <c r="U659" i="16"/>
  <c r="U660" i="16"/>
  <c r="U661" i="16"/>
  <c r="U662" i="16"/>
  <c r="U663" i="16"/>
  <c r="U664" i="16"/>
  <c r="U665" i="16"/>
  <c r="U666" i="16"/>
  <c r="U667" i="16"/>
  <c r="U668" i="16"/>
  <c r="U669" i="16"/>
  <c r="U670" i="16"/>
  <c r="U671" i="16"/>
  <c r="U672" i="16"/>
  <c r="U673" i="16"/>
  <c r="U674" i="16"/>
  <c r="U675" i="16"/>
  <c r="U676" i="16"/>
  <c r="U677" i="16"/>
  <c r="U678" i="16"/>
  <c r="U679" i="16"/>
  <c r="U680" i="16"/>
  <c r="U681" i="16"/>
  <c r="U682" i="16"/>
  <c r="U683" i="16"/>
  <c r="U684" i="16"/>
  <c r="U685" i="16"/>
  <c r="U686" i="16"/>
  <c r="U687" i="16"/>
  <c r="U688" i="16"/>
  <c r="U689" i="16"/>
  <c r="U690" i="16"/>
  <c r="U691" i="16"/>
  <c r="U692" i="16"/>
  <c r="U693" i="16"/>
  <c r="U694" i="16"/>
  <c r="U695" i="16"/>
  <c r="U696" i="16"/>
  <c r="U697" i="16"/>
  <c r="U698" i="16"/>
  <c r="U699" i="16"/>
  <c r="U700" i="16"/>
  <c r="U701" i="16"/>
  <c r="U702" i="16"/>
  <c r="U703" i="16"/>
  <c r="U704" i="16"/>
  <c r="U705" i="16"/>
  <c r="U706" i="16"/>
  <c r="U707" i="16"/>
  <c r="U708" i="16"/>
  <c r="U709" i="16"/>
  <c r="U710" i="16"/>
  <c r="U711" i="16"/>
  <c r="U712" i="16"/>
  <c r="U713" i="16"/>
  <c r="U714" i="16"/>
  <c r="U715" i="16"/>
  <c r="U716" i="16"/>
  <c r="U717" i="16"/>
  <c r="U718" i="16"/>
  <c r="U719" i="16"/>
  <c r="U720" i="16"/>
  <c r="U721" i="16"/>
  <c r="U722" i="16"/>
  <c r="U723" i="16"/>
  <c r="U724" i="16"/>
  <c r="U725" i="16"/>
  <c r="U726" i="16"/>
  <c r="U727" i="16"/>
  <c r="U728" i="16"/>
  <c r="U729" i="16"/>
  <c r="U730" i="16"/>
  <c r="U731" i="16"/>
  <c r="U732" i="16"/>
  <c r="U733" i="16"/>
  <c r="U734" i="16"/>
  <c r="U735" i="16"/>
  <c r="U736" i="16"/>
  <c r="U737" i="16"/>
  <c r="U738" i="16"/>
  <c r="U739" i="16"/>
  <c r="U740" i="16"/>
  <c r="U741" i="16"/>
  <c r="U742" i="16"/>
  <c r="U743" i="16"/>
  <c r="U744" i="16"/>
  <c r="U745" i="16"/>
  <c r="U746" i="16"/>
  <c r="U747" i="16"/>
  <c r="U748" i="16"/>
  <c r="U749" i="16"/>
  <c r="U750" i="16"/>
  <c r="U751" i="16"/>
  <c r="U752" i="16"/>
  <c r="U753" i="16"/>
  <c r="U754" i="16"/>
  <c r="U755" i="16"/>
  <c r="U756" i="16"/>
  <c r="U757" i="16"/>
  <c r="U758" i="16"/>
  <c r="U759" i="16"/>
  <c r="U760" i="16"/>
  <c r="U761" i="16"/>
  <c r="U762" i="16"/>
  <c r="U763" i="16"/>
  <c r="U764" i="16"/>
  <c r="U765" i="16"/>
  <c r="U766" i="16"/>
  <c r="U767" i="16"/>
  <c r="U768" i="16"/>
  <c r="U769" i="16"/>
  <c r="U770" i="16"/>
  <c r="U771" i="16"/>
  <c r="U772" i="16"/>
  <c r="U773" i="16"/>
  <c r="U774" i="16"/>
  <c r="U775" i="16"/>
  <c r="U776" i="16"/>
  <c r="U777" i="16"/>
  <c r="U778" i="16"/>
  <c r="U779" i="16"/>
  <c r="U780" i="16"/>
  <c r="U781" i="16"/>
  <c r="U782" i="16"/>
  <c r="U783" i="16"/>
  <c r="U784" i="16"/>
  <c r="U785" i="16"/>
  <c r="U786" i="16"/>
  <c r="U787" i="16"/>
  <c r="U788" i="16"/>
  <c r="U789" i="16"/>
  <c r="U790" i="16"/>
  <c r="U791" i="16"/>
  <c r="U792" i="16"/>
  <c r="U793" i="16"/>
  <c r="U794" i="16"/>
  <c r="U795" i="16"/>
  <c r="U796" i="16"/>
  <c r="U797" i="16"/>
  <c r="U798" i="16"/>
  <c r="U799" i="16"/>
  <c r="U800" i="16"/>
  <c r="U801" i="16"/>
  <c r="U802" i="16"/>
  <c r="U803" i="16"/>
  <c r="U804" i="16"/>
  <c r="U805" i="16"/>
  <c r="U806" i="16"/>
  <c r="U807" i="16"/>
  <c r="U808" i="16"/>
  <c r="U809" i="16"/>
  <c r="U810" i="16"/>
  <c r="U811" i="16"/>
  <c r="U812" i="16"/>
  <c r="U813" i="16"/>
  <c r="U814" i="16"/>
  <c r="U815" i="16"/>
  <c r="U816" i="16"/>
  <c r="U817" i="16"/>
  <c r="U818" i="16"/>
  <c r="U819" i="16"/>
  <c r="U820" i="16"/>
  <c r="U821" i="16"/>
  <c r="U822" i="16"/>
  <c r="U823" i="16"/>
  <c r="U824" i="16"/>
  <c r="U825" i="16"/>
  <c r="U826" i="16"/>
  <c r="U827" i="16"/>
  <c r="U828" i="16"/>
  <c r="U829" i="16"/>
  <c r="U830" i="16"/>
  <c r="U831" i="16"/>
  <c r="U832" i="16"/>
  <c r="U833" i="16"/>
  <c r="U834" i="16"/>
  <c r="U835" i="16"/>
  <c r="U836" i="16"/>
  <c r="U837" i="16"/>
  <c r="U838" i="16"/>
  <c r="U839" i="16"/>
  <c r="U840" i="16"/>
  <c r="U841" i="16"/>
  <c r="U842" i="16"/>
  <c r="U843" i="16"/>
  <c r="U844" i="16"/>
  <c r="U845" i="16"/>
  <c r="U846" i="16"/>
  <c r="U847" i="16"/>
  <c r="U848" i="16"/>
  <c r="U849" i="16"/>
  <c r="U850" i="16"/>
  <c r="U851" i="16"/>
  <c r="U852" i="16"/>
  <c r="U853" i="16"/>
  <c r="U854" i="16"/>
  <c r="U855" i="16"/>
  <c r="U856" i="16"/>
  <c r="U857" i="16"/>
  <c r="U858" i="16"/>
  <c r="U859" i="16"/>
  <c r="U860" i="16"/>
  <c r="U861" i="16"/>
  <c r="U862" i="16"/>
  <c r="U863" i="16"/>
  <c r="U864" i="16"/>
  <c r="U865" i="16"/>
  <c r="U866" i="16"/>
  <c r="U867" i="16"/>
  <c r="U868" i="16"/>
  <c r="U869" i="16"/>
  <c r="U870" i="16"/>
  <c r="U871" i="16"/>
  <c r="U872" i="16"/>
  <c r="U873" i="16"/>
  <c r="U874" i="16"/>
  <c r="U875" i="16"/>
  <c r="U876" i="16"/>
  <c r="U877" i="16"/>
  <c r="U878" i="16"/>
  <c r="U879" i="16"/>
  <c r="U880" i="16"/>
  <c r="U881" i="16"/>
  <c r="U882" i="16"/>
  <c r="U883" i="16"/>
  <c r="U884" i="16"/>
  <c r="U885" i="16"/>
  <c r="U886" i="16"/>
  <c r="U887" i="16"/>
  <c r="U888" i="16"/>
  <c r="U889" i="16"/>
  <c r="U890" i="16"/>
  <c r="U891" i="16"/>
  <c r="U892" i="16"/>
  <c r="U893" i="16"/>
  <c r="U894" i="16"/>
  <c r="U895" i="16"/>
  <c r="U896" i="16"/>
  <c r="U897" i="16"/>
  <c r="U898" i="16"/>
  <c r="U899" i="16"/>
  <c r="U900" i="16"/>
  <c r="U901" i="16"/>
  <c r="BD104" i="1" a="1"/>
  <c r="BD104" i="1" s="1"/>
  <c r="BD128" i="1" a="1"/>
  <c r="BD128" i="1" s="1"/>
  <c r="AN87" i="1"/>
  <c r="AN85" i="1"/>
  <c r="AN90" i="1"/>
  <c r="AN88" i="1"/>
  <c r="AN93" i="1"/>
  <c r="AN91" i="1"/>
  <c r="BD92" i="1" a="1"/>
  <c r="BD92" i="1" s="1"/>
  <c r="BD89" i="1" a="1"/>
  <c r="BD89" i="1" s="1"/>
  <c r="BD86" i="1" a="1"/>
  <c r="BD86" i="1" s="1"/>
  <c r="BD103" i="1" a="1"/>
  <c r="BD103" i="1" s="1"/>
  <c r="BD93" i="1" a="1"/>
  <c r="BD93" i="1" s="1"/>
  <c r="AN92" i="1"/>
  <c r="BD90" i="1" a="1"/>
  <c r="BD90" i="1" s="1"/>
  <c r="AN89" i="1"/>
  <c r="BD87" i="1" a="1"/>
  <c r="BD87" i="1" s="1"/>
  <c r="AN86" i="1"/>
  <c r="BD84" i="1" a="1"/>
  <c r="BD84" i="1" s="1"/>
  <c r="BD584" i="1" a="1"/>
  <c r="BD584" i="1" s="1"/>
  <c r="BD118" i="1" a="1"/>
  <c r="BD118" i="1" s="1"/>
  <c r="AN97" i="1"/>
  <c r="AN94" i="1"/>
  <c r="BD106" i="1" a="1"/>
  <c r="BD106" i="1" s="1"/>
  <c r="BD96" i="1" a="1"/>
  <c r="BD96" i="1" s="1"/>
  <c r="AN96" i="1"/>
  <c r="AN98" i="1"/>
  <c r="AN100" i="1"/>
  <c r="AN99" i="1"/>
  <c r="BD109" i="1" a="1"/>
  <c r="BD109" i="1" s="1"/>
  <c r="BD122" i="1" a="1"/>
  <c r="BD122" i="1" s="1"/>
  <c r="BD112" i="1" a="1"/>
  <c r="BD112" i="1" s="1"/>
  <c r="AN103" i="1"/>
  <c r="AN106" i="1"/>
  <c r="BD105" i="1" a="1"/>
  <c r="BD105" i="1" s="1"/>
  <c r="AN104" i="1"/>
  <c r="BD102" i="1" a="1"/>
  <c r="BD102" i="1" s="1"/>
  <c r="BD110" i="1" a="1"/>
  <c r="BD110" i="1" s="1"/>
  <c r="AN105" i="1"/>
  <c r="AN102" i="1"/>
  <c r="BD119" i="1" a="1"/>
  <c r="BD119" i="1" s="1"/>
  <c r="BD113" i="1" a="1"/>
  <c r="BD113" i="1" s="1"/>
  <c r="BD125" i="1" a="1"/>
  <c r="BD125" i="1" s="1"/>
  <c r="BD115" i="1" a="1"/>
  <c r="BD115" i="1" s="1"/>
  <c r="BD131" i="1" a="1"/>
  <c r="BD131" i="1" s="1"/>
  <c r="AN119" i="1"/>
  <c r="AN115" i="1"/>
  <c r="AN112" i="1"/>
  <c r="AN109" i="1"/>
  <c r="AN118" i="1"/>
  <c r="BD117" i="1" a="1"/>
  <c r="BD117" i="1" s="1"/>
  <c r="AN116" i="1"/>
  <c r="BD114" i="1" a="1"/>
  <c r="BD114" i="1" s="1"/>
  <c r="AN113" i="1"/>
  <c r="BD111" i="1" a="1"/>
  <c r="BD111" i="1" s="1"/>
  <c r="AN110" i="1"/>
  <c r="BD107" i="1" a="1"/>
  <c r="BD107" i="1" s="1"/>
  <c r="BD136" i="1" a="1"/>
  <c r="BD136" i="1" s="1"/>
  <c r="BD133" i="1" a="1"/>
  <c r="BD133" i="1" s="1"/>
  <c r="BD130" i="1" a="1"/>
  <c r="BD130" i="1" s="1"/>
  <c r="AN117" i="1"/>
  <c r="AN114" i="1"/>
  <c r="AN111" i="1"/>
  <c r="AN107" i="1"/>
  <c r="BQ760" i="1"/>
  <c r="BQ754" i="1"/>
  <c r="BQ733" i="1"/>
  <c r="BQ727" i="1"/>
  <c r="BQ706" i="1"/>
  <c r="BQ616" i="1"/>
  <c r="BQ615" i="1"/>
  <c r="BQ614" i="1"/>
  <c r="BQ611" i="1"/>
  <c r="BQ610" i="1"/>
  <c r="BQ609" i="1"/>
  <c r="BQ608" i="1"/>
  <c r="BQ759" i="1"/>
  <c r="BQ758" i="1"/>
  <c r="BQ753" i="1"/>
  <c r="BQ732" i="1"/>
  <c r="BQ731" i="1"/>
  <c r="BQ726" i="1"/>
  <c r="BQ778" i="1"/>
  <c r="BQ777" i="1"/>
  <c r="BQ776" i="1"/>
  <c r="BQ772" i="1"/>
  <c r="BQ771" i="1"/>
  <c r="BQ764" i="1"/>
  <c r="BQ751" i="1"/>
  <c r="BQ750" i="1"/>
  <c r="BQ749" i="1"/>
  <c r="BQ745" i="1"/>
  <c r="BQ744" i="1"/>
  <c r="BQ737" i="1"/>
  <c r="BQ724" i="1"/>
  <c r="BQ723" i="1"/>
  <c r="BQ722" i="1"/>
  <c r="BQ718" i="1"/>
  <c r="BQ717" i="1"/>
  <c r="BQ710" i="1"/>
  <c r="BQ697" i="1"/>
  <c r="BQ696" i="1"/>
  <c r="BQ695" i="1"/>
  <c r="BQ691" i="1"/>
  <c r="BQ690" i="1"/>
  <c r="BQ683" i="1"/>
  <c r="BQ670" i="1"/>
  <c r="BQ669" i="1"/>
  <c r="BQ668" i="1"/>
  <c r="BQ664" i="1"/>
  <c r="BQ663" i="1"/>
  <c r="BQ643" i="1"/>
  <c r="BQ642" i="1"/>
  <c r="BQ641" i="1"/>
  <c r="BQ638" i="1"/>
  <c r="BQ637" i="1"/>
  <c r="BQ636" i="1"/>
  <c r="BQ635" i="1"/>
  <c r="BQ701" i="1"/>
  <c r="BQ674" i="1"/>
  <c r="BQ585" i="1"/>
  <c r="BQ583" i="1"/>
  <c r="BQ580" i="1"/>
  <c r="BQ558" i="1"/>
  <c r="BQ556" i="1"/>
  <c r="BQ553" i="1"/>
  <c r="BQ528" i="1"/>
  <c r="BQ472" i="1"/>
  <c r="BQ445" i="1"/>
  <c r="BQ383" i="1"/>
  <c r="BQ381" i="1"/>
  <c r="BQ365" i="1"/>
  <c r="BQ364" i="1"/>
  <c r="BQ363" i="1"/>
  <c r="BQ338" i="1"/>
  <c r="BQ336" i="1"/>
  <c r="BQ332" i="1"/>
  <c r="BQ314" i="1"/>
  <c r="BQ312" i="1"/>
  <c r="BQ309" i="1"/>
  <c r="BQ298" i="1"/>
  <c r="BQ286" i="1"/>
  <c r="BQ654" i="1"/>
  <c r="BQ634" i="1"/>
  <c r="BQ633" i="1"/>
  <c r="BQ632" i="1"/>
  <c r="BQ629" i="1"/>
  <c r="BQ628" i="1"/>
  <c r="BQ627" i="1"/>
  <c r="BQ607" i="1"/>
  <c r="BQ606" i="1"/>
  <c r="BQ604" i="1"/>
  <c r="BQ603" i="1"/>
  <c r="BQ601" i="1"/>
  <c r="BQ598" i="1"/>
  <c r="BQ590" i="1"/>
  <c r="BQ587" i="1"/>
  <c r="BQ576" i="1"/>
  <c r="BQ574" i="1"/>
  <c r="BQ571" i="1"/>
  <c r="BQ563" i="1"/>
  <c r="BQ560" i="1"/>
  <c r="BQ549" i="1"/>
  <c r="BQ547" i="1"/>
  <c r="BQ544" i="1"/>
  <c r="BQ533" i="1"/>
  <c r="BQ532" i="1"/>
  <c r="BQ520" i="1"/>
  <c r="BQ519" i="1"/>
  <c r="BQ513" i="1"/>
  <c r="BQ508" i="1"/>
  <c r="BQ506" i="1"/>
  <c r="BQ493" i="1"/>
  <c r="BQ486" i="1"/>
  <c r="BQ481" i="1"/>
  <c r="BQ479" i="1"/>
  <c r="BQ466" i="1"/>
  <c r="BQ459" i="1"/>
  <c r="BQ454" i="1"/>
  <c r="BQ452" i="1"/>
  <c r="BQ439" i="1"/>
  <c r="BQ432" i="1"/>
  <c r="BQ428" i="1"/>
  <c r="BQ426" i="1"/>
  <c r="BQ425" i="1"/>
  <c r="BQ424" i="1"/>
  <c r="BQ422" i="1"/>
  <c r="BQ415" i="1"/>
  <c r="BQ414" i="1"/>
  <c r="BQ401" i="1"/>
  <c r="BQ399" i="1"/>
  <c r="BQ395" i="1"/>
  <c r="BQ388" i="1"/>
  <c r="BQ387" i="1"/>
  <c r="BQ375" i="1"/>
  <c r="BQ374" i="1"/>
  <c r="BQ373" i="1"/>
  <c r="BQ356" i="1"/>
  <c r="BQ354" i="1"/>
  <c r="BQ350" i="1"/>
  <c r="BQ343" i="1"/>
  <c r="BQ342" i="1"/>
  <c r="BQ329" i="1"/>
  <c r="BQ327" i="1"/>
  <c r="BQ319" i="1"/>
  <c r="BQ316" i="1"/>
  <c r="BQ305" i="1"/>
  <c r="BQ303" i="1"/>
  <c r="BQ300" i="1"/>
  <c r="BQ292" i="1"/>
  <c r="BQ578" i="1"/>
  <c r="BQ524" i="1"/>
  <c r="BQ495" i="1"/>
  <c r="BQ468" i="1"/>
  <c r="BQ441" i="1"/>
  <c r="BQ406" i="1"/>
  <c r="BQ405" i="1"/>
  <c r="BQ378" i="1"/>
  <c r="BQ7" i="1"/>
  <c r="AJ6" i="1"/>
  <c r="BQ775" i="1"/>
  <c r="BQ774" i="1"/>
  <c r="BQ766" i="1"/>
  <c r="BQ765" i="1"/>
  <c r="BQ757" i="1"/>
  <c r="BQ756" i="1"/>
  <c r="BQ748" i="1"/>
  <c r="BQ747" i="1"/>
  <c r="BQ739" i="1"/>
  <c r="BQ738" i="1"/>
  <c r="BQ730" i="1"/>
  <c r="BQ729" i="1"/>
  <c r="BQ721" i="1"/>
  <c r="BQ720" i="1"/>
  <c r="BQ712" i="1"/>
  <c r="BQ711" i="1"/>
  <c r="BQ703" i="1"/>
  <c r="BQ702" i="1"/>
  <c r="BQ694" i="1"/>
  <c r="BQ693" i="1"/>
  <c r="BQ685" i="1"/>
  <c r="BQ684" i="1"/>
  <c r="BQ676" i="1"/>
  <c r="BQ675" i="1"/>
  <c r="BQ667" i="1"/>
  <c r="BQ666" i="1"/>
  <c r="BQ658" i="1"/>
  <c r="BQ657" i="1"/>
  <c r="BQ649" i="1"/>
  <c r="BQ648" i="1"/>
  <c r="BQ640" i="1"/>
  <c r="BQ639" i="1"/>
  <c r="BQ631" i="1"/>
  <c r="BQ630" i="1"/>
  <c r="BQ622" i="1"/>
  <c r="BQ621" i="1"/>
  <c r="BQ613" i="1"/>
  <c r="BQ612" i="1"/>
  <c r="BQ600" i="1"/>
  <c r="BQ591" i="1"/>
  <c r="BQ582" i="1"/>
  <c r="BQ573" i="1"/>
  <c r="BQ564" i="1"/>
  <c r="BQ555" i="1"/>
  <c r="BQ546" i="1"/>
  <c r="BQ605" i="1"/>
  <c r="BQ602" i="1"/>
  <c r="BQ597" i="1"/>
  <c r="BQ593" i="1"/>
  <c r="BQ588" i="1"/>
  <c r="BQ584" i="1"/>
  <c r="BQ579" i="1"/>
  <c r="BQ575" i="1"/>
  <c r="BQ570" i="1"/>
  <c r="BQ566" i="1"/>
  <c r="BQ561" i="1"/>
  <c r="BQ557" i="1"/>
  <c r="BQ552" i="1"/>
  <c r="BQ548" i="1"/>
  <c r="BQ536" i="1"/>
  <c r="BQ527" i="1"/>
  <c r="BQ507" i="1"/>
  <c r="BQ498" i="1"/>
  <c r="BQ489" i="1"/>
  <c r="BQ480" i="1"/>
  <c r="BQ471" i="1"/>
  <c r="BQ462" i="1"/>
  <c r="BQ453" i="1"/>
  <c r="BQ444" i="1"/>
  <c r="BQ435" i="1"/>
  <c r="BQ427" i="1"/>
  <c r="BQ418" i="1"/>
  <c r="BQ409" i="1"/>
  <c r="BQ400" i="1"/>
  <c r="BQ391" i="1"/>
  <c r="BQ382" i="1"/>
  <c r="BQ355" i="1"/>
  <c r="BQ346" i="1"/>
  <c r="BQ337" i="1"/>
  <c r="BQ328" i="1"/>
  <c r="BQ311" i="1"/>
  <c r="BQ302" i="1"/>
  <c r="BQ293" i="1"/>
  <c r="BQ291" i="1"/>
  <c r="BQ290" i="1"/>
  <c r="BQ543" i="1"/>
  <c r="BQ539" i="1"/>
  <c r="BQ534" i="1"/>
  <c r="BQ530" i="1"/>
  <c r="BQ525" i="1"/>
  <c r="BQ523" i="1"/>
  <c r="BQ522" i="1"/>
  <c r="BQ514" i="1"/>
  <c r="BQ510" i="1"/>
  <c r="BQ505" i="1"/>
  <c r="BQ501" i="1"/>
  <c r="BQ496" i="1"/>
  <c r="BQ492" i="1"/>
  <c r="BQ487" i="1"/>
  <c r="BQ483" i="1"/>
  <c r="BQ478" i="1"/>
  <c r="BQ474" i="1"/>
  <c r="BQ469" i="1"/>
  <c r="BQ465" i="1"/>
  <c r="BQ460" i="1"/>
  <c r="BQ456" i="1"/>
  <c r="BQ451" i="1"/>
  <c r="BQ447" i="1"/>
  <c r="BQ442" i="1"/>
  <c r="BQ438" i="1"/>
  <c r="BQ433" i="1"/>
  <c r="BQ430" i="1"/>
  <c r="BQ421" i="1"/>
  <c r="BQ416" i="1"/>
  <c r="BQ412" i="1"/>
  <c r="BQ407" i="1"/>
  <c r="BQ403" i="1"/>
  <c r="BQ398" i="1"/>
  <c r="BQ394" i="1"/>
  <c r="BQ389" i="1"/>
  <c r="BQ385" i="1"/>
  <c r="BQ380" i="1"/>
  <c r="BQ372" i="1"/>
  <c r="BQ371" i="1"/>
  <c r="BQ362" i="1"/>
  <c r="BQ358" i="1"/>
  <c r="BQ353" i="1"/>
  <c r="BQ349" i="1"/>
  <c r="BQ344" i="1"/>
  <c r="BQ340" i="1"/>
  <c r="BQ335" i="1"/>
  <c r="BQ331" i="1"/>
  <c r="BQ326" i="1"/>
  <c r="BQ324" i="1"/>
  <c r="BQ323" i="1"/>
  <c r="BQ317" i="1"/>
  <c r="BQ313" i="1"/>
  <c r="BQ308" i="1"/>
  <c r="BQ304" i="1"/>
  <c r="BQ299" i="1"/>
  <c r="BQ295" i="1"/>
  <c r="BQ288" i="1"/>
  <c r="BQ283" i="1"/>
  <c r="BQ282" i="1"/>
  <c r="BQ280" i="1"/>
  <c r="BQ279" i="1"/>
  <c r="BQ277" i="1"/>
  <c r="BQ276" i="1"/>
  <c r="BQ274" i="1"/>
  <c r="BQ273" i="1"/>
  <c r="BQ271" i="1"/>
  <c r="BQ270" i="1"/>
  <c r="BQ268" i="1"/>
  <c r="BQ267" i="1"/>
  <c r="BQ265" i="1"/>
  <c r="BQ264" i="1"/>
  <c r="BQ262" i="1"/>
  <c r="BQ261" i="1"/>
  <c r="BQ259" i="1"/>
  <c r="BQ258" i="1"/>
  <c r="BQ256" i="1"/>
  <c r="BQ255" i="1"/>
  <c r="BQ253" i="1"/>
  <c r="BQ252" i="1"/>
  <c r="BQ250" i="1"/>
  <c r="BQ249" i="1"/>
  <c r="BQ247" i="1"/>
  <c r="BQ246" i="1"/>
  <c r="BQ245" i="1"/>
  <c r="BQ244" i="1"/>
  <c r="BQ243" i="1"/>
  <c r="BQ242" i="1"/>
  <c r="BQ239" i="1"/>
  <c r="BQ238" i="1"/>
  <c r="BQ236" i="1"/>
  <c r="BQ235" i="1"/>
  <c r="BQ234" i="1"/>
  <c r="BQ233" i="1"/>
  <c r="BQ230" i="1"/>
  <c r="BQ229" i="1"/>
  <c r="BQ227" i="1"/>
  <c r="BQ226" i="1"/>
  <c r="BQ224" i="1"/>
  <c r="BQ223" i="1"/>
  <c r="BQ221" i="1"/>
  <c r="BQ220" i="1"/>
  <c r="BQ218" i="1"/>
  <c r="BQ217" i="1"/>
  <c r="BQ215" i="1"/>
  <c r="BQ214" i="1"/>
  <c r="BQ212" i="1"/>
  <c r="BQ209" i="1"/>
  <c r="BQ208" i="1"/>
  <c r="BQ206" i="1"/>
  <c r="BQ205" i="1"/>
  <c r="BQ204" i="1"/>
  <c r="BQ203" i="1"/>
  <c r="BQ202" i="1"/>
  <c r="BQ200" i="1"/>
  <c r="BQ199" i="1"/>
  <c r="BQ197" i="1"/>
  <c r="BQ196" i="1"/>
  <c r="BQ194" i="1"/>
  <c r="BQ193" i="1"/>
  <c r="BQ191" i="1"/>
  <c r="BQ190" i="1"/>
  <c r="BD134" i="1" a="1"/>
  <c r="BD134" i="1" s="1"/>
  <c r="BD142" i="1" a="1"/>
  <c r="BD142" i="1" s="1"/>
  <c r="BD147" i="1" a="1"/>
  <c r="BD147" i="1" s="1"/>
  <c r="BD141" i="1" a="1"/>
  <c r="BD141" i="1" s="1"/>
  <c r="BD145" i="1" a="1"/>
  <c r="BD145" i="1" s="1"/>
  <c r="AN128" i="1"/>
  <c r="AN121" i="1"/>
  <c r="AN124" i="1"/>
  <c r="AN122" i="1"/>
  <c r="AN127" i="1"/>
  <c r="AN125" i="1"/>
  <c r="BD129" i="1" a="1"/>
  <c r="BD129" i="1" s="1"/>
  <c r="BD126" i="1" a="1"/>
  <c r="BD126" i="1" s="1"/>
  <c r="BD123" i="1" a="1"/>
  <c r="BD123" i="1" s="1"/>
  <c r="BD120" i="1" a="1"/>
  <c r="BD120" i="1" s="1"/>
  <c r="BD166" i="1" a="1"/>
  <c r="BD166" i="1" s="1"/>
  <c r="BD148" i="1" a="1"/>
  <c r="BD148" i="1" s="1"/>
  <c r="BD144" i="1" a="1"/>
  <c r="BD144" i="1" s="1"/>
  <c r="AN129" i="1"/>
  <c r="BD127" i="1" a="1"/>
  <c r="BD127" i="1" s="1"/>
  <c r="AN126" i="1"/>
  <c r="BD124" i="1" a="1"/>
  <c r="BD124" i="1" s="1"/>
  <c r="AN123" i="1"/>
  <c r="BD121" i="1" a="1"/>
  <c r="BD121" i="1" s="1"/>
  <c r="AN120" i="1"/>
  <c r="AN137" i="1"/>
  <c r="BD157" i="1" a="1"/>
  <c r="BD157" i="1" s="1"/>
  <c r="BD146" i="1" a="1"/>
  <c r="BD146" i="1" s="1"/>
  <c r="BD143" i="1" a="1"/>
  <c r="BD143" i="1" s="1"/>
  <c r="BD140" i="1" a="1"/>
  <c r="BD140" i="1" s="1"/>
  <c r="BD160" i="1" a="1"/>
  <c r="BD160" i="1" s="1"/>
  <c r="AN133" i="1"/>
  <c r="AN139" i="1"/>
  <c r="AN138" i="1"/>
  <c r="AN130" i="1"/>
  <c r="AN136" i="1"/>
  <c r="BD135" i="1" a="1"/>
  <c r="BD135" i="1" s="1"/>
  <c r="AN134" i="1"/>
  <c r="BD132" i="1" a="1"/>
  <c r="BD132" i="1" s="1"/>
  <c r="AN131" i="1"/>
  <c r="BD161" i="1" a="1"/>
  <c r="BD161" i="1" s="1"/>
  <c r="BD158" i="1" a="1"/>
  <c r="BD158" i="1" s="1"/>
  <c r="BD156" i="1" a="1"/>
  <c r="BD156" i="1" s="1"/>
  <c r="AN135" i="1"/>
  <c r="AN132" i="1"/>
  <c r="BD163" i="1" a="1"/>
  <c r="BD163" i="1" s="1"/>
  <c r="BD154" i="1" a="1"/>
  <c r="BD154" i="1" s="1"/>
  <c r="BD159" i="1" a="1"/>
  <c r="BD159" i="1" s="1"/>
  <c r="BD151" i="1" a="1"/>
  <c r="BD151" i="1" s="1"/>
  <c r="BD165" i="1" a="1"/>
  <c r="BD165" i="1" s="1"/>
  <c r="BD170" i="1" a="1"/>
  <c r="BD170" i="1" s="1"/>
  <c r="BD164" i="1" a="1"/>
  <c r="BD164" i="1" s="1"/>
  <c r="BD162" i="1" a="1"/>
  <c r="BD162" i="1" s="1"/>
  <c r="BD155" i="1" a="1"/>
  <c r="BD155" i="1" s="1"/>
  <c r="BD153" i="1" a="1"/>
  <c r="BD153" i="1" s="1"/>
  <c r="BD150" i="1" a="1"/>
  <c r="BD150" i="1" s="1"/>
  <c r="BD152" i="1" a="1"/>
  <c r="BD152" i="1" s="1"/>
  <c r="BD149" i="1" a="1"/>
  <c r="BD149" i="1" s="1"/>
  <c r="BD204" i="1" a="1"/>
  <c r="BD204" i="1" s="1"/>
  <c r="BD189" i="1" a="1"/>
  <c r="BD189" i="1" s="1"/>
  <c r="BD169" i="1" a="1"/>
  <c r="BD169" i="1" s="1"/>
  <c r="BD713" i="1" a="1"/>
  <c r="BD713" i="1" s="1"/>
  <c r="AN538" i="1"/>
  <c r="BD186" i="1" a="1"/>
  <c r="BD186" i="1" s="1"/>
  <c r="AN372" i="1"/>
  <c r="BD185" i="1" a="1"/>
  <c r="BD185" i="1" s="1"/>
  <c r="BD168" i="1" a="1"/>
  <c r="BD168" i="1" s="1"/>
  <c r="BD366" i="1" a="1"/>
  <c r="BD366" i="1" s="1"/>
  <c r="BD361" i="1" a="1"/>
  <c r="BD361" i="1" s="1"/>
  <c r="BD662" i="1" a="1"/>
  <c r="BD662" i="1" s="1"/>
  <c r="BD734" i="1" a="1"/>
  <c r="BD734" i="1" s="1"/>
  <c r="BD719" i="1" a="1"/>
  <c r="BD719" i="1" s="1"/>
  <c r="AN547" i="1"/>
  <c r="BD198" i="1" a="1"/>
  <c r="BD198" i="1" s="1"/>
  <c r="BD173" i="1" a="1"/>
  <c r="BD173" i="1" s="1"/>
  <c r="BD705" i="1" a="1"/>
  <c r="BD705" i="1" s="1"/>
  <c r="BD630" i="1" a="1"/>
  <c r="BD630" i="1" s="1"/>
  <c r="BD617" i="1" a="1"/>
  <c r="BD617" i="1" s="1"/>
  <c r="BD611" i="1" a="1"/>
  <c r="BD611" i="1" s="1"/>
  <c r="BD377" i="1" a="1"/>
  <c r="BD377" i="1" s="1"/>
  <c r="BD373" i="1" a="1"/>
  <c r="BD373" i="1" s="1"/>
  <c r="BD368" i="1" a="1"/>
  <c r="BD368" i="1" s="1"/>
  <c r="AN288" i="1"/>
  <c r="BD243" i="1" a="1"/>
  <c r="BD243" i="1" s="1"/>
  <c r="BD179" i="1" a="1"/>
  <c r="BD179" i="1" s="1"/>
  <c r="AN431" i="1"/>
  <c r="BD425" i="1" a="1"/>
  <c r="BD425" i="1" s="1"/>
  <c r="BD421" i="1" a="1"/>
  <c r="BD421" i="1" s="1"/>
  <c r="BD313" i="1" a="1"/>
  <c r="BD313" i="1" s="1"/>
  <c r="BD177" i="1" a="1"/>
  <c r="BD177" i="1" s="1"/>
  <c r="G795" i="11"/>
  <c r="F791" i="13"/>
  <c r="C794" i="11"/>
  <c r="G794" i="11"/>
  <c r="F790" i="13"/>
  <c r="C793" i="11"/>
  <c r="G793" i="11"/>
  <c r="F789" i="13"/>
  <c r="D792" i="11"/>
  <c r="D791" i="11"/>
  <c r="D790" i="11"/>
  <c r="C786" i="11"/>
  <c r="G786" i="11"/>
  <c r="F782" i="13"/>
  <c r="C785" i="11"/>
  <c r="G785" i="11"/>
  <c r="F781" i="13"/>
  <c r="C784" i="11"/>
  <c r="G784" i="11"/>
  <c r="F780" i="13"/>
  <c r="D783" i="11"/>
  <c r="D782" i="11"/>
  <c r="D781" i="11"/>
  <c r="C777" i="11"/>
  <c r="G777" i="11"/>
  <c r="F773" i="13"/>
  <c r="C776" i="11"/>
  <c r="AM754" i="1"/>
  <c r="G776" i="11"/>
  <c r="F772" i="13"/>
  <c r="C775" i="11"/>
  <c r="G775" i="11"/>
  <c r="F771" i="13"/>
  <c r="BD752" i="1" a="1"/>
  <c r="BD752" i="1" s="1"/>
  <c r="C772" i="11"/>
  <c r="AM750" i="1"/>
  <c r="G772" i="11"/>
  <c r="F768" i="13"/>
  <c r="D771" i="11"/>
  <c r="AN749" i="1"/>
  <c r="D770" i="11"/>
  <c r="AN748" i="1"/>
  <c r="D769" i="11"/>
  <c r="C765" i="11"/>
  <c r="G765" i="11"/>
  <c r="F761" i="13"/>
  <c r="C764" i="11"/>
  <c r="AM742" i="1"/>
  <c r="G764" i="11"/>
  <c r="F760" i="13"/>
  <c r="C763" i="11"/>
  <c r="AM741" i="1"/>
  <c r="G763" i="11"/>
  <c r="F759" i="13"/>
  <c r="D762" i="11"/>
  <c r="AN740" i="1"/>
  <c r="D761" i="11"/>
  <c r="AN739" i="1"/>
  <c r="D760" i="11"/>
  <c r="D756" i="11"/>
  <c r="D755" i="11"/>
  <c r="D754" i="11"/>
  <c r="C750" i="11"/>
  <c r="G750" i="11"/>
  <c r="F746" i="13"/>
  <c r="C749" i="11"/>
  <c r="AM727" i="1"/>
  <c r="G749" i="11"/>
  <c r="F745" i="13"/>
  <c r="C748" i="11"/>
  <c r="G748" i="11"/>
  <c r="F744" i="13"/>
  <c r="D747" i="11"/>
  <c r="D746" i="11"/>
  <c r="D745" i="11"/>
  <c r="D741" i="11"/>
  <c r="AN719" i="1"/>
  <c r="D740" i="11"/>
  <c r="AN718" i="1"/>
  <c r="D739" i="11"/>
  <c r="C726" i="11"/>
  <c r="G726" i="11"/>
  <c r="F722" i="13"/>
  <c r="C725" i="11"/>
  <c r="AM703" i="1"/>
  <c r="G725" i="11"/>
  <c r="F721" i="13"/>
  <c r="C724" i="11"/>
  <c r="AM702" i="1"/>
  <c r="G724" i="11"/>
  <c r="F720" i="13"/>
  <c r="D723" i="11"/>
  <c r="AN701" i="1"/>
  <c r="D722" i="11"/>
  <c r="AN700" i="1"/>
  <c r="D721" i="11"/>
  <c r="AN526" i="1"/>
  <c r="D801" i="11"/>
  <c r="D800" i="11"/>
  <c r="C795" i="11"/>
  <c r="C801" i="11"/>
  <c r="G801" i="11"/>
  <c r="F797" i="13"/>
  <c r="C800" i="11"/>
  <c r="G800" i="11"/>
  <c r="F796" i="13"/>
  <c r="C799" i="11"/>
  <c r="G799" i="11"/>
  <c r="F795" i="13"/>
  <c r="D798" i="11"/>
  <c r="D797" i="11"/>
  <c r="D796" i="11"/>
  <c r="C792" i="11"/>
  <c r="G792" i="11"/>
  <c r="F788" i="13"/>
  <c r="C791" i="11"/>
  <c r="G791" i="11"/>
  <c r="F787" i="13"/>
  <c r="C790" i="11"/>
  <c r="G790" i="11"/>
  <c r="F786" i="13"/>
  <c r="D789" i="11"/>
  <c r="D788" i="11"/>
  <c r="D787" i="11"/>
  <c r="C783" i="11"/>
  <c r="G783" i="11"/>
  <c r="F779" i="13"/>
  <c r="C782" i="11"/>
  <c r="G782" i="11"/>
  <c r="F778" i="13"/>
  <c r="C781" i="11"/>
  <c r="G781" i="11"/>
  <c r="F777" i="13"/>
  <c r="D780" i="11"/>
  <c r="D779" i="11"/>
  <c r="D778" i="11"/>
  <c r="D774" i="11"/>
  <c r="D773" i="11"/>
  <c r="BD750" i="1" a="1"/>
  <c r="BD750" i="1" s="1"/>
  <c r="C771" i="11"/>
  <c r="G771" i="11"/>
  <c r="F767" i="13"/>
  <c r="C770" i="11"/>
  <c r="G770" i="11"/>
  <c r="F766" i="13"/>
  <c r="C769" i="11"/>
  <c r="AM747" i="1"/>
  <c r="G769" i="11"/>
  <c r="F765" i="13"/>
  <c r="D768" i="11"/>
  <c r="AN746" i="1"/>
  <c r="D767" i="11"/>
  <c r="AN745" i="1"/>
  <c r="D766" i="11"/>
  <c r="C762" i="11"/>
  <c r="G762" i="11"/>
  <c r="F758" i="13"/>
  <c r="C761" i="11"/>
  <c r="G761" i="11"/>
  <c r="F757" i="13"/>
  <c r="C760" i="11"/>
  <c r="AM738" i="1"/>
  <c r="G760" i="11"/>
  <c r="F756" i="13"/>
  <c r="D759" i="11"/>
  <c r="AN737" i="1"/>
  <c r="D758" i="11"/>
  <c r="AN736" i="1"/>
  <c r="D757" i="11"/>
  <c r="C756" i="11"/>
  <c r="G756" i="11"/>
  <c r="F752" i="13"/>
  <c r="C755" i="11"/>
  <c r="AM733" i="1"/>
  <c r="G755" i="11"/>
  <c r="F751" i="13"/>
  <c r="C754" i="11"/>
  <c r="AM732" i="1"/>
  <c r="G754" i="11"/>
  <c r="F750" i="13"/>
  <c r="D753" i="11"/>
  <c r="AN731" i="1"/>
  <c r="D752" i="11"/>
  <c r="AN730" i="1"/>
  <c r="D751" i="11"/>
  <c r="C747" i="11"/>
  <c r="G747" i="11"/>
  <c r="F743" i="13"/>
  <c r="C746" i="11"/>
  <c r="AM724" i="1"/>
  <c r="G746" i="11"/>
  <c r="F742" i="13"/>
  <c r="C745" i="11"/>
  <c r="AM723" i="1"/>
  <c r="G745" i="11"/>
  <c r="F741" i="13"/>
  <c r="D744" i="11"/>
  <c r="AN722" i="1"/>
  <c r="D743" i="11"/>
  <c r="AN721" i="1"/>
  <c r="D742" i="11"/>
  <c r="C741" i="11"/>
  <c r="G741" i="11"/>
  <c r="F737" i="13"/>
  <c r="C740" i="11"/>
  <c r="AM718" i="1"/>
  <c r="G740" i="11"/>
  <c r="F736" i="13"/>
  <c r="C739" i="11"/>
  <c r="G739" i="11"/>
  <c r="F735" i="13"/>
  <c r="D738" i="11"/>
  <c r="D736" i="11"/>
  <c r="C729" i="11"/>
  <c r="G729" i="11"/>
  <c r="F725" i="13"/>
  <c r="C728" i="11"/>
  <c r="AM706" i="1"/>
  <c r="G728" i="11"/>
  <c r="F724" i="13"/>
  <c r="D676" i="11"/>
  <c r="C548" i="11"/>
  <c r="AN779" i="1"/>
  <c r="D799" i="11"/>
  <c r="C798" i="11"/>
  <c r="G798" i="11"/>
  <c r="F794" i="13"/>
  <c r="C797" i="11"/>
  <c r="G797" i="11"/>
  <c r="F793" i="13"/>
  <c r="C796" i="11"/>
  <c r="G796" i="11"/>
  <c r="F792" i="13"/>
  <c r="D795" i="11"/>
  <c r="D794" i="11"/>
  <c r="D793" i="11"/>
  <c r="C789" i="11"/>
  <c r="G789" i="11"/>
  <c r="F785" i="13"/>
  <c r="C788" i="11"/>
  <c r="G788" i="11"/>
  <c r="F784" i="13"/>
  <c r="C787" i="11"/>
  <c r="G787" i="11"/>
  <c r="F783" i="13"/>
  <c r="D786" i="11"/>
  <c r="D785" i="11"/>
  <c r="D784" i="11"/>
  <c r="C780" i="11"/>
  <c r="G780" i="11"/>
  <c r="F776" i="13"/>
  <c r="C779" i="11"/>
  <c r="G779" i="11"/>
  <c r="F775" i="13"/>
  <c r="C778" i="11"/>
  <c r="G778" i="11"/>
  <c r="F774" i="13"/>
  <c r="D777" i="11"/>
  <c r="D776" i="11"/>
  <c r="D775" i="11"/>
  <c r="C774" i="11"/>
  <c r="G774" i="11"/>
  <c r="F770" i="13"/>
  <c r="C773" i="11"/>
  <c r="G773" i="11"/>
  <c r="F769" i="13"/>
  <c r="D772" i="11"/>
  <c r="C768" i="11"/>
  <c r="G768" i="11"/>
  <c r="F764" i="13"/>
  <c r="C767" i="11"/>
  <c r="AM745" i="1"/>
  <c r="G767" i="11"/>
  <c r="F763" i="13"/>
  <c r="C766" i="11"/>
  <c r="G766" i="11"/>
  <c r="F762" i="13"/>
  <c r="D765" i="11"/>
  <c r="D764" i="11"/>
  <c r="D763" i="11"/>
  <c r="C759" i="11"/>
  <c r="G759" i="11"/>
  <c r="F755" i="13"/>
  <c r="C758" i="11"/>
  <c r="AM736" i="1"/>
  <c r="G758" i="11"/>
  <c r="F754" i="13"/>
  <c r="C757" i="11"/>
  <c r="G757" i="11"/>
  <c r="F753" i="13"/>
  <c r="C753" i="11"/>
  <c r="G753" i="11"/>
  <c r="F749" i="13"/>
  <c r="C752" i="11"/>
  <c r="G752" i="11"/>
  <c r="F748" i="13"/>
  <c r="C751" i="11"/>
  <c r="AM729" i="1"/>
  <c r="G751" i="11"/>
  <c r="F747" i="13"/>
  <c r="D750" i="11"/>
  <c r="AN728" i="1"/>
  <c r="D749" i="11"/>
  <c r="AN727" i="1"/>
  <c r="D748" i="11"/>
  <c r="C744" i="11"/>
  <c r="G744" i="11"/>
  <c r="F740" i="13"/>
  <c r="C743" i="11"/>
  <c r="G743" i="11"/>
  <c r="F739" i="13"/>
  <c r="C742" i="11"/>
  <c r="AM720" i="1"/>
  <c r="G742" i="11"/>
  <c r="F738" i="13"/>
  <c r="C738" i="11"/>
  <c r="G738" i="11"/>
  <c r="F734" i="13"/>
  <c r="C737" i="11"/>
  <c r="AM715" i="1"/>
  <c r="G737" i="11"/>
  <c r="F733" i="13"/>
  <c r="BD714" i="1" a="1"/>
  <c r="BD714" i="1" s="1"/>
  <c r="C736" i="11"/>
  <c r="AM714" i="1"/>
  <c r="G736" i="11"/>
  <c r="F732" i="13"/>
  <c r="C735" i="11"/>
  <c r="G735" i="11"/>
  <c r="F731" i="13"/>
  <c r="C734" i="11"/>
  <c r="G734" i="11"/>
  <c r="F730" i="13"/>
  <c r="C733" i="11"/>
  <c r="AM711" i="1"/>
  <c r="G733" i="11"/>
  <c r="F729" i="13"/>
  <c r="D732" i="11"/>
  <c r="AN710" i="1"/>
  <c r="D731" i="11"/>
  <c r="AN709" i="1"/>
  <c r="BD698" i="1" a="1"/>
  <c r="BD698" i="1" s="1"/>
  <c r="C720" i="11"/>
  <c r="G720" i="11"/>
  <c r="F716" i="13"/>
  <c r="C719" i="11"/>
  <c r="AM697" i="1"/>
  <c r="G719" i="11"/>
  <c r="F715" i="13"/>
  <c r="C718" i="11"/>
  <c r="AM696" i="1"/>
  <c r="G718" i="11"/>
  <c r="F714" i="13"/>
  <c r="AM660" i="1"/>
  <c r="G682" i="11"/>
  <c r="F678" i="13"/>
  <c r="D717" i="11"/>
  <c r="AN695" i="1"/>
  <c r="D716" i="11"/>
  <c r="AN694" i="1"/>
  <c r="D715" i="11"/>
  <c r="C711" i="11"/>
  <c r="G711" i="11"/>
  <c r="F707" i="13"/>
  <c r="C710" i="11"/>
  <c r="AM688" i="1"/>
  <c r="G710" i="11"/>
  <c r="F706" i="13"/>
  <c r="C709" i="11"/>
  <c r="AM687" i="1"/>
  <c r="G709" i="11"/>
  <c r="F705" i="13"/>
  <c r="D708" i="11"/>
  <c r="AN686" i="1"/>
  <c r="D707" i="11"/>
  <c r="AN685" i="1"/>
  <c r="D706" i="11"/>
  <c r="C702" i="11"/>
  <c r="G702" i="11"/>
  <c r="F698" i="13"/>
  <c r="C701" i="11"/>
  <c r="AM679" i="1"/>
  <c r="G701" i="11"/>
  <c r="F697" i="13"/>
  <c r="D700" i="11"/>
  <c r="C696" i="11"/>
  <c r="G696" i="11"/>
  <c r="F692" i="13"/>
  <c r="C695" i="11"/>
  <c r="AM673" i="1"/>
  <c r="G695" i="11"/>
  <c r="F691" i="13"/>
  <c r="C694" i="11"/>
  <c r="G694" i="11"/>
  <c r="F690" i="13"/>
  <c r="D693" i="11"/>
  <c r="AN671" i="1"/>
  <c r="D692" i="11"/>
  <c r="AN670" i="1"/>
  <c r="D691" i="11"/>
  <c r="C688" i="11"/>
  <c r="AM666" i="1"/>
  <c r="G688" i="11"/>
  <c r="F684" i="13"/>
  <c r="D687" i="11"/>
  <c r="AN665" i="1"/>
  <c r="D686" i="11"/>
  <c r="AN664" i="1"/>
  <c r="D685" i="11"/>
  <c r="D684" i="11"/>
  <c r="D681" i="11"/>
  <c r="AN659" i="1"/>
  <c r="D680" i="11"/>
  <c r="AN658" i="1"/>
  <c r="C678" i="11"/>
  <c r="G678" i="11"/>
  <c r="F674" i="13"/>
  <c r="C677" i="11"/>
  <c r="G677" i="11"/>
  <c r="F673" i="13"/>
  <c r="C672" i="11"/>
  <c r="G672" i="11"/>
  <c r="F668" i="13"/>
  <c r="C671" i="11"/>
  <c r="AM649" i="1"/>
  <c r="G671" i="11"/>
  <c r="F667" i="13"/>
  <c r="C670" i="11"/>
  <c r="AM648" i="1"/>
  <c r="G670" i="11"/>
  <c r="F666" i="13"/>
  <c r="D669" i="11"/>
  <c r="AN647" i="1"/>
  <c r="C666" i="11"/>
  <c r="G666" i="11"/>
  <c r="F662" i="13"/>
  <c r="C665" i="11"/>
  <c r="AM643" i="1"/>
  <c r="G665" i="11"/>
  <c r="F661" i="13"/>
  <c r="C664" i="11"/>
  <c r="AM642" i="1"/>
  <c r="G664" i="11"/>
  <c r="F660" i="13"/>
  <c r="D663" i="11"/>
  <c r="D662" i="11"/>
  <c r="D661" i="11"/>
  <c r="C657" i="11"/>
  <c r="G657" i="11"/>
  <c r="F653" i="13"/>
  <c r="C656" i="11"/>
  <c r="AM634" i="1"/>
  <c r="G656" i="11"/>
  <c r="F652" i="13"/>
  <c r="C655" i="11"/>
  <c r="AM633" i="1"/>
  <c r="G655" i="11"/>
  <c r="F651" i="13"/>
  <c r="D654" i="11"/>
  <c r="AN632" i="1"/>
  <c r="D653" i="11"/>
  <c r="C651" i="11"/>
  <c r="G651" i="11"/>
  <c r="F647" i="13"/>
  <c r="C650" i="11"/>
  <c r="AM628" i="1"/>
  <c r="G650" i="11"/>
  <c r="F646" i="13"/>
  <c r="C649" i="11"/>
  <c r="AM627" i="1"/>
  <c r="G649" i="11"/>
  <c r="F645" i="13"/>
  <c r="D648" i="11"/>
  <c r="AN626" i="1"/>
  <c r="D647" i="11"/>
  <c r="AN625" i="1"/>
  <c r="D646" i="11"/>
  <c r="C642" i="11"/>
  <c r="G642" i="11"/>
  <c r="F638" i="13"/>
  <c r="C641" i="11"/>
  <c r="G641" i="11"/>
  <c r="F637" i="13"/>
  <c r="C640" i="11"/>
  <c r="AM618" i="1"/>
  <c r="G640" i="11"/>
  <c r="F636" i="13"/>
  <c r="C636" i="11"/>
  <c r="G636" i="11"/>
  <c r="F632" i="13"/>
  <c r="C635" i="11"/>
  <c r="AM613" i="1"/>
  <c r="G635" i="11"/>
  <c r="F631" i="13"/>
  <c r="C634" i="11"/>
  <c r="AM612" i="1"/>
  <c r="G634" i="11"/>
  <c r="F630" i="13"/>
  <c r="C633" i="11"/>
  <c r="G633" i="11"/>
  <c r="F629" i="13"/>
  <c r="C632" i="11"/>
  <c r="AM610" i="1"/>
  <c r="G632" i="11"/>
  <c r="F628" i="13"/>
  <c r="C631" i="11"/>
  <c r="AM609" i="1"/>
  <c r="G631" i="11"/>
  <c r="F627" i="13"/>
  <c r="D630" i="11"/>
  <c r="AN608" i="1"/>
  <c r="D629" i="11"/>
  <c r="AN607" i="1"/>
  <c r="D628" i="11"/>
  <c r="AN606" i="1"/>
  <c r="D627" i="11"/>
  <c r="AN605" i="1"/>
  <c r="D626" i="11"/>
  <c r="AN604" i="1"/>
  <c r="D625" i="11"/>
  <c r="AN603" i="1"/>
  <c r="D624" i="11"/>
  <c r="AN602" i="1"/>
  <c r="C620" i="11"/>
  <c r="AM598" i="1"/>
  <c r="G620" i="11"/>
  <c r="F616" i="13"/>
  <c r="C619" i="11"/>
  <c r="AM597" i="1"/>
  <c r="G619" i="11"/>
  <c r="F615" i="13"/>
  <c r="C618" i="11"/>
  <c r="AM596" i="1"/>
  <c r="G618" i="11"/>
  <c r="F614" i="13"/>
  <c r="D617" i="11"/>
  <c r="AN595" i="1"/>
  <c r="D616" i="11"/>
  <c r="AN594" i="1"/>
  <c r="D615" i="11"/>
  <c r="AN593" i="1"/>
  <c r="C611" i="11"/>
  <c r="AM589" i="1"/>
  <c r="G611" i="11"/>
  <c r="F607" i="13"/>
  <c r="C610" i="11"/>
  <c r="AM588" i="1"/>
  <c r="G610" i="11"/>
  <c r="F606" i="13"/>
  <c r="D609" i="11"/>
  <c r="AN587" i="1"/>
  <c r="C605" i="11"/>
  <c r="AM583" i="1"/>
  <c r="G605" i="11"/>
  <c r="F601" i="13"/>
  <c r="C604" i="11"/>
  <c r="AM582" i="1"/>
  <c r="G604" i="11"/>
  <c r="F600" i="13"/>
  <c r="C603" i="11"/>
  <c r="AM581" i="1"/>
  <c r="G603" i="11"/>
  <c r="F599" i="13"/>
  <c r="D602" i="11"/>
  <c r="AN580" i="1"/>
  <c r="D601" i="11"/>
  <c r="AN579" i="1"/>
  <c r="D600" i="11"/>
  <c r="AN578" i="1"/>
  <c r="C596" i="11"/>
  <c r="AM574" i="1"/>
  <c r="G596" i="11"/>
  <c r="F592" i="13"/>
  <c r="C595" i="11"/>
  <c r="AM573" i="1"/>
  <c r="G595" i="11"/>
  <c r="F591" i="13"/>
  <c r="D594" i="11"/>
  <c r="AN572" i="1"/>
  <c r="C590" i="11"/>
  <c r="AM568" i="1"/>
  <c r="G590" i="11"/>
  <c r="F586" i="13"/>
  <c r="C589" i="11"/>
  <c r="AM567" i="1"/>
  <c r="G589" i="11"/>
  <c r="F585" i="13"/>
  <c r="C588" i="11"/>
  <c r="AM566" i="1"/>
  <c r="G588" i="11"/>
  <c r="F584" i="13"/>
  <c r="D587" i="11"/>
  <c r="AN565" i="1"/>
  <c r="D586" i="11"/>
  <c r="AN564" i="1"/>
  <c r="D585" i="11"/>
  <c r="AN563" i="1"/>
  <c r="C581" i="11"/>
  <c r="AM559" i="1"/>
  <c r="G581" i="11"/>
  <c r="F577" i="13"/>
  <c r="C580" i="11"/>
  <c r="AM558" i="1"/>
  <c r="G580" i="11"/>
  <c r="F576" i="13"/>
  <c r="C579" i="11"/>
  <c r="AM557" i="1"/>
  <c r="G579" i="11"/>
  <c r="F575" i="13"/>
  <c r="C575" i="11"/>
  <c r="AM553" i="1"/>
  <c r="G575" i="11"/>
  <c r="F571" i="13"/>
  <c r="C574" i="11"/>
  <c r="AM552" i="1"/>
  <c r="G574" i="11"/>
  <c r="F570" i="13"/>
  <c r="C573" i="11"/>
  <c r="AM551" i="1"/>
  <c r="G573" i="11"/>
  <c r="F569" i="13"/>
  <c r="D572" i="11"/>
  <c r="AN550" i="1"/>
  <c r="D571" i="11"/>
  <c r="AN549" i="1"/>
  <c r="D570" i="11"/>
  <c r="AN548" i="1"/>
  <c r="C569" i="11"/>
  <c r="AM547" i="1"/>
  <c r="G569" i="11"/>
  <c r="F565" i="13"/>
  <c r="C568" i="11"/>
  <c r="AM546" i="1"/>
  <c r="G568" i="11"/>
  <c r="F564" i="13"/>
  <c r="C567" i="11"/>
  <c r="AM545" i="1"/>
  <c r="G567" i="11"/>
  <c r="F563" i="13"/>
  <c r="D566" i="11"/>
  <c r="AN544" i="1"/>
  <c r="D565" i="11"/>
  <c r="AN543" i="1"/>
  <c r="D564" i="11"/>
  <c r="AN542" i="1"/>
  <c r="D560" i="11"/>
  <c r="D559" i="11"/>
  <c r="AN537" i="1"/>
  <c r="BD536" i="1" a="1"/>
  <c r="BD536" i="1" s="1"/>
  <c r="C557" i="11"/>
  <c r="AM535" i="1"/>
  <c r="G557" i="11"/>
  <c r="F553" i="13"/>
  <c r="C556" i="11"/>
  <c r="AM534" i="1"/>
  <c r="G556" i="11"/>
  <c r="F552" i="13"/>
  <c r="C555" i="11"/>
  <c r="AM533" i="1"/>
  <c r="G555" i="11"/>
  <c r="F551" i="13"/>
  <c r="D554" i="11"/>
  <c r="D553" i="11"/>
  <c r="AN531" i="1"/>
  <c r="D552" i="11"/>
  <c r="AN530" i="1"/>
  <c r="C546" i="11"/>
  <c r="AM524" i="1"/>
  <c r="G546" i="11"/>
  <c r="F542" i="13"/>
  <c r="C545" i="11"/>
  <c r="AM523" i="1"/>
  <c r="G545" i="11"/>
  <c r="F541" i="13"/>
  <c r="D544" i="11"/>
  <c r="AN522" i="1"/>
  <c r="C540" i="11"/>
  <c r="AM518" i="1"/>
  <c r="G540" i="11"/>
  <c r="F536" i="13"/>
  <c r="C539" i="11"/>
  <c r="AM517" i="1"/>
  <c r="G539" i="11"/>
  <c r="F535" i="13"/>
  <c r="C538" i="11"/>
  <c r="G538" i="11"/>
  <c r="F534" i="13"/>
  <c r="D537" i="11"/>
  <c r="AN515" i="1"/>
  <c r="D536" i="11"/>
  <c r="AN514" i="1"/>
  <c r="D535" i="11"/>
  <c r="AN513" i="1"/>
  <c r="C531" i="11"/>
  <c r="AM509" i="1"/>
  <c r="G531" i="11"/>
  <c r="F527" i="13"/>
  <c r="C530" i="11"/>
  <c r="AM508" i="1"/>
  <c r="G530" i="11"/>
  <c r="F526" i="13"/>
  <c r="D529" i="11"/>
  <c r="AN507" i="1"/>
  <c r="C525" i="11"/>
  <c r="AM503" i="1"/>
  <c r="G525" i="11"/>
  <c r="F521" i="13"/>
  <c r="C524" i="11"/>
  <c r="AM502" i="1"/>
  <c r="G524" i="11"/>
  <c r="F520" i="13"/>
  <c r="C523" i="11"/>
  <c r="AM501" i="1"/>
  <c r="G523" i="11"/>
  <c r="F519" i="13"/>
  <c r="D499" i="11"/>
  <c r="AN477" i="1"/>
  <c r="C495" i="11"/>
  <c r="AM473" i="1"/>
  <c r="G495" i="11"/>
  <c r="F491" i="13"/>
  <c r="C494" i="11"/>
  <c r="AM472" i="1"/>
  <c r="G494" i="11"/>
  <c r="F490" i="13"/>
  <c r="D737" i="11"/>
  <c r="C732" i="11"/>
  <c r="G732" i="11"/>
  <c r="F728" i="13"/>
  <c r="C731" i="11"/>
  <c r="AM709" i="1"/>
  <c r="G731" i="11"/>
  <c r="F727" i="13"/>
  <c r="D730" i="11"/>
  <c r="D727" i="11"/>
  <c r="C723" i="11"/>
  <c r="G723" i="11"/>
  <c r="F719" i="13"/>
  <c r="C722" i="11"/>
  <c r="AM700" i="1"/>
  <c r="G722" i="11"/>
  <c r="F718" i="13"/>
  <c r="C721" i="11"/>
  <c r="G721" i="11"/>
  <c r="F717" i="13"/>
  <c r="C717" i="11"/>
  <c r="G717" i="11"/>
  <c r="F713" i="13"/>
  <c r="C716" i="11"/>
  <c r="G716" i="11"/>
  <c r="F712" i="13"/>
  <c r="C715" i="11"/>
  <c r="AM693" i="1"/>
  <c r="G715" i="11"/>
  <c r="F711" i="13"/>
  <c r="D714" i="11"/>
  <c r="AN692" i="1"/>
  <c r="D713" i="11"/>
  <c r="AN691" i="1"/>
  <c r="D712" i="11"/>
  <c r="C708" i="11"/>
  <c r="G708" i="11"/>
  <c r="F704" i="13"/>
  <c r="C707" i="11"/>
  <c r="G707" i="11"/>
  <c r="F703" i="13"/>
  <c r="C706" i="11"/>
  <c r="AM684" i="1"/>
  <c r="G706" i="11"/>
  <c r="F702" i="13"/>
  <c r="D705" i="11"/>
  <c r="AN683" i="1"/>
  <c r="D704" i="11"/>
  <c r="AN682" i="1"/>
  <c r="D703" i="11"/>
  <c r="C700" i="11"/>
  <c r="AM678" i="1"/>
  <c r="G700" i="11"/>
  <c r="F696" i="13"/>
  <c r="D699" i="11"/>
  <c r="AN677" i="1"/>
  <c r="D698" i="11"/>
  <c r="AN676" i="1"/>
  <c r="D697" i="11"/>
  <c r="C693" i="11"/>
  <c r="G693" i="11"/>
  <c r="F689" i="13"/>
  <c r="C692" i="11"/>
  <c r="AM670" i="1"/>
  <c r="G692" i="11"/>
  <c r="F688" i="13"/>
  <c r="C691" i="11"/>
  <c r="G691" i="11"/>
  <c r="F687" i="13"/>
  <c r="D690" i="11"/>
  <c r="D689" i="11"/>
  <c r="AN667" i="1"/>
  <c r="BD666" i="1" a="1"/>
  <c r="BD666" i="1" s="1"/>
  <c r="C687" i="11"/>
  <c r="G687" i="11"/>
  <c r="F683" i="13"/>
  <c r="C686" i="11"/>
  <c r="G686" i="11"/>
  <c r="F682" i="13"/>
  <c r="C685" i="11"/>
  <c r="G685" i="11"/>
  <c r="F681" i="13"/>
  <c r="D683" i="11"/>
  <c r="D682" i="11"/>
  <c r="C681" i="11"/>
  <c r="G681" i="11"/>
  <c r="F677" i="13"/>
  <c r="C680" i="11"/>
  <c r="AM658" i="1"/>
  <c r="G680" i="11"/>
  <c r="F676" i="13"/>
  <c r="D679" i="11"/>
  <c r="C676" i="11"/>
  <c r="AM654" i="1"/>
  <c r="G676" i="11"/>
  <c r="F672" i="13"/>
  <c r="D675" i="11"/>
  <c r="AN653" i="1"/>
  <c r="D674" i="11"/>
  <c r="AN652" i="1"/>
  <c r="D673" i="11"/>
  <c r="C669" i="11"/>
  <c r="G669" i="11"/>
  <c r="F665" i="13"/>
  <c r="D668" i="11"/>
  <c r="D667" i="11"/>
  <c r="C663" i="11"/>
  <c r="G663" i="11"/>
  <c r="F659" i="13"/>
  <c r="C662" i="11"/>
  <c r="AM640" i="1"/>
  <c r="G662" i="11"/>
  <c r="F658" i="13"/>
  <c r="C661" i="11"/>
  <c r="AM639" i="1"/>
  <c r="G661" i="11"/>
  <c r="F657" i="13"/>
  <c r="D660" i="11"/>
  <c r="AN638" i="1"/>
  <c r="D659" i="11"/>
  <c r="AN637" i="1"/>
  <c r="D658" i="11"/>
  <c r="C654" i="11"/>
  <c r="G654" i="11"/>
  <c r="F650" i="13"/>
  <c r="C653" i="11"/>
  <c r="AM631" i="1"/>
  <c r="G653" i="11"/>
  <c r="F649" i="13"/>
  <c r="D652" i="11"/>
  <c r="C648" i="11"/>
  <c r="G648" i="11"/>
  <c r="F644" i="13"/>
  <c r="C647" i="11"/>
  <c r="AM625" i="1"/>
  <c r="G647" i="11"/>
  <c r="F643" i="13"/>
  <c r="C646" i="11"/>
  <c r="G646" i="11"/>
  <c r="F642" i="13"/>
  <c r="D645" i="11"/>
  <c r="AN623" i="1"/>
  <c r="D644" i="11"/>
  <c r="D643" i="11"/>
  <c r="D639" i="11"/>
  <c r="AN617" i="1"/>
  <c r="D638" i="11"/>
  <c r="AN616" i="1"/>
  <c r="D637" i="11"/>
  <c r="C630" i="11"/>
  <c r="G630" i="11"/>
  <c r="F626" i="13"/>
  <c r="C629" i="11"/>
  <c r="G629" i="11"/>
  <c r="F625" i="13"/>
  <c r="C628" i="11"/>
  <c r="AM606" i="1"/>
  <c r="G628" i="11"/>
  <c r="F624" i="13"/>
  <c r="C627" i="11"/>
  <c r="AM605" i="1"/>
  <c r="G627" i="11"/>
  <c r="F623" i="13"/>
  <c r="C626" i="11"/>
  <c r="G626" i="11"/>
  <c r="F622" i="13"/>
  <c r="C625" i="11"/>
  <c r="AM603" i="1"/>
  <c r="G625" i="11"/>
  <c r="F621" i="13"/>
  <c r="C624" i="11"/>
  <c r="AM602" i="1"/>
  <c r="G624" i="11"/>
  <c r="F620" i="13"/>
  <c r="D623" i="11"/>
  <c r="AN601" i="1"/>
  <c r="D622" i="11"/>
  <c r="AN600" i="1"/>
  <c r="D621" i="11"/>
  <c r="AN599" i="1"/>
  <c r="C617" i="11"/>
  <c r="AM595" i="1"/>
  <c r="G617" i="11"/>
  <c r="F613" i="13"/>
  <c r="C616" i="11"/>
  <c r="AM594" i="1"/>
  <c r="G616" i="11"/>
  <c r="F612" i="13"/>
  <c r="C615" i="11"/>
  <c r="AM593" i="1"/>
  <c r="G615" i="11"/>
  <c r="F611" i="13"/>
  <c r="D614" i="11"/>
  <c r="AN592" i="1"/>
  <c r="D613" i="11"/>
  <c r="AN591" i="1"/>
  <c r="D612" i="11"/>
  <c r="AN590" i="1"/>
  <c r="C609" i="11"/>
  <c r="AM587" i="1"/>
  <c r="G609" i="11"/>
  <c r="F605" i="13"/>
  <c r="D608" i="11"/>
  <c r="AN586" i="1"/>
  <c r="D607" i="11"/>
  <c r="AN585" i="1"/>
  <c r="D606" i="11"/>
  <c r="AN584" i="1"/>
  <c r="C602" i="11"/>
  <c r="AM580" i="1"/>
  <c r="G602" i="11"/>
  <c r="F598" i="13"/>
  <c r="C601" i="11"/>
  <c r="AM579" i="1"/>
  <c r="G601" i="11"/>
  <c r="F597" i="13"/>
  <c r="C600" i="11"/>
  <c r="AM578" i="1"/>
  <c r="G600" i="11"/>
  <c r="F596" i="13"/>
  <c r="D599" i="11"/>
  <c r="AN577" i="1"/>
  <c r="D598" i="11"/>
  <c r="AN576" i="1"/>
  <c r="D597" i="11"/>
  <c r="AN575" i="1"/>
  <c r="C594" i="11"/>
  <c r="AM572" i="1"/>
  <c r="G594" i="11"/>
  <c r="F590" i="13"/>
  <c r="D593" i="11"/>
  <c r="AN571" i="1"/>
  <c r="D592" i="11"/>
  <c r="AN570" i="1"/>
  <c r="D591" i="11"/>
  <c r="AN569" i="1"/>
  <c r="C587" i="11"/>
  <c r="AM565" i="1"/>
  <c r="G587" i="11"/>
  <c r="F583" i="13"/>
  <c r="C586" i="11"/>
  <c r="AM564" i="1"/>
  <c r="G586" i="11"/>
  <c r="F582" i="13"/>
  <c r="C585" i="11"/>
  <c r="AM563" i="1"/>
  <c r="G585" i="11"/>
  <c r="F581" i="13"/>
  <c r="D584" i="11"/>
  <c r="AN562" i="1"/>
  <c r="D583" i="11"/>
  <c r="AN561" i="1"/>
  <c r="D582" i="11"/>
  <c r="AN560" i="1"/>
  <c r="D578" i="11"/>
  <c r="D577" i="11"/>
  <c r="AN555" i="1"/>
  <c r="D576" i="11"/>
  <c r="AN554" i="1"/>
  <c r="C572" i="11"/>
  <c r="AM550" i="1"/>
  <c r="G572" i="11"/>
  <c r="F568" i="13"/>
  <c r="C571" i="11"/>
  <c r="AM549" i="1"/>
  <c r="G571" i="11"/>
  <c r="F567" i="13"/>
  <c r="C570" i="11"/>
  <c r="AM548" i="1"/>
  <c r="G570" i="11"/>
  <c r="F566" i="13"/>
  <c r="C566" i="11"/>
  <c r="AM544" i="1"/>
  <c r="G566" i="11"/>
  <c r="F562" i="13"/>
  <c r="C565" i="11"/>
  <c r="AM543" i="1"/>
  <c r="G565" i="11"/>
  <c r="F561" i="13"/>
  <c r="C564" i="11"/>
  <c r="AM542" i="1"/>
  <c r="G564" i="11"/>
  <c r="F560" i="13"/>
  <c r="D563" i="11"/>
  <c r="AN541" i="1"/>
  <c r="D562" i="11"/>
  <c r="AN540" i="1"/>
  <c r="D561" i="11"/>
  <c r="AN539" i="1"/>
  <c r="C560" i="11"/>
  <c r="AM538" i="1"/>
  <c r="G560" i="11"/>
  <c r="F556" i="13"/>
  <c r="C559" i="11"/>
  <c r="AM537" i="1"/>
  <c r="G559" i="11"/>
  <c r="F555" i="13"/>
  <c r="D558" i="11"/>
  <c r="AN536" i="1"/>
  <c r="C554" i="11"/>
  <c r="AM532" i="1"/>
  <c r="G554" i="11"/>
  <c r="F550" i="13"/>
  <c r="C553" i="11"/>
  <c r="AM531" i="1"/>
  <c r="G553" i="11"/>
  <c r="F549" i="13"/>
  <c r="C552" i="11"/>
  <c r="AM530" i="1"/>
  <c r="G552" i="11"/>
  <c r="F548" i="13"/>
  <c r="D551" i="11"/>
  <c r="D550" i="11"/>
  <c r="AN528" i="1"/>
  <c r="D549" i="11"/>
  <c r="AN527" i="1"/>
  <c r="D547" i="11"/>
  <c r="AN525" i="1"/>
  <c r="C544" i="11"/>
  <c r="AM522" i="1"/>
  <c r="G544" i="11"/>
  <c r="F540" i="13"/>
  <c r="D543" i="11"/>
  <c r="AN521" i="1"/>
  <c r="D542" i="11"/>
  <c r="AN520" i="1"/>
  <c r="D541" i="11"/>
  <c r="AN519" i="1"/>
  <c r="C537" i="11"/>
  <c r="AM515" i="1"/>
  <c r="G537" i="11"/>
  <c r="F533" i="13"/>
  <c r="C536" i="11"/>
  <c r="G536" i="11"/>
  <c r="F532" i="13"/>
  <c r="C535" i="11"/>
  <c r="AM513" i="1"/>
  <c r="G535" i="11"/>
  <c r="F531" i="13"/>
  <c r="D534" i="11"/>
  <c r="AN512" i="1"/>
  <c r="D533" i="11"/>
  <c r="AN511" i="1"/>
  <c r="D532" i="11"/>
  <c r="AN510" i="1"/>
  <c r="C529" i="11"/>
  <c r="AM507" i="1"/>
  <c r="G529" i="11"/>
  <c r="F525" i="13"/>
  <c r="D528" i="11"/>
  <c r="AN506" i="1"/>
  <c r="D527" i="11"/>
  <c r="AN505" i="1"/>
  <c r="D526" i="11"/>
  <c r="AN504" i="1"/>
  <c r="C522" i="11"/>
  <c r="AM500" i="1"/>
  <c r="G522" i="11"/>
  <c r="F518" i="13"/>
  <c r="C521" i="11"/>
  <c r="AM499" i="1"/>
  <c r="G521" i="11"/>
  <c r="F517" i="13"/>
  <c r="C520" i="11"/>
  <c r="AM498" i="1"/>
  <c r="G520" i="11"/>
  <c r="F516" i="13"/>
  <c r="D519" i="11"/>
  <c r="AN497" i="1"/>
  <c r="D518" i="11"/>
  <c r="AN496" i="1"/>
  <c r="D517" i="11"/>
  <c r="AN495" i="1"/>
  <c r="C513" i="11"/>
  <c r="AM491" i="1"/>
  <c r="G513" i="11"/>
  <c r="F509" i="13"/>
  <c r="C512" i="11"/>
  <c r="AM490" i="1"/>
  <c r="G512" i="11"/>
  <c r="F508" i="13"/>
  <c r="C511" i="11"/>
  <c r="AM489" i="1"/>
  <c r="G511" i="11"/>
  <c r="F507" i="13"/>
  <c r="D510" i="11"/>
  <c r="AN488" i="1"/>
  <c r="D509" i="11"/>
  <c r="AN487" i="1"/>
  <c r="D508" i="11"/>
  <c r="AN486" i="1"/>
  <c r="C504" i="11"/>
  <c r="AM482" i="1"/>
  <c r="G504" i="11"/>
  <c r="F500" i="13"/>
  <c r="C503" i="11"/>
  <c r="AM481" i="1"/>
  <c r="G503" i="11"/>
  <c r="F499" i="13"/>
  <c r="C502" i="11"/>
  <c r="AM480" i="1"/>
  <c r="G502" i="11"/>
  <c r="F498" i="13"/>
  <c r="D501" i="11"/>
  <c r="AM479" i="1"/>
  <c r="G501" i="11"/>
  <c r="F497" i="13"/>
  <c r="C500" i="11"/>
  <c r="AM478" i="1"/>
  <c r="G500" i="11"/>
  <c r="F496" i="13"/>
  <c r="AM460" i="1"/>
  <c r="G482" i="11"/>
  <c r="F478" i="13"/>
  <c r="D735" i="11"/>
  <c r="AN713" i="1"/>
  <c r="D734" i="11"/>
  <c r="AN712" i="1"/>
  <c r="D733" i="11"/>
  <c r="C730" i="11"/>
  <c r="AM708" i="1"/>
  <c r="G730" i="11"/>
  <c r="F726" i="13"/>
  <c r="D729" i="11"/>
  <c r="D728" i="11"/>
  <c r="AN706" i="1"/>
  <c r="C727" i="11"/>
  <c r="AM705" i="1"/>
  <c r="G727" i="11"/>
  <c r="F723" i="13"/>
  <c r="D726" i="11"/>
  <c r="AN704" i="1"/>
  <c r="D725" i="11"/>
  <c r="AN703" i="1"/>
  <c r="D724" i="11"/>
  <c r="D720" i="11"/>
  <c r="AN698" i="1"/>
  <c r="D719" i="11"/>
  <c r="D718" i="11"/>
  <c r="C714" i="11"/>
  <c r="G714" i="11"/>
  <c r="F710" i="13"/>
  <c r="C713" i="11"/>
  <c r="AM691" i="1"/>
  <c r="G713" i="11"/>
  <c r="F709" i="13"/>
  <c r="C712" i="11"/>
  <c r="G712" i="11"/>
  <c r="F708" i="13"/>
  <c r="D711" i="11"/>
  <c r="D710" i="11"/>
  <c r="D709" i="11"/>
  <c r="C705" i="11"/>
  <c r="G705" i="11"/>
  <c r="F701" i="13"/>
  <c r="C704" i="11"/>
  <c r="AM682" i="1"/>
  <c r="G704" i="11"/>
  <c r="F700" i="13"/>
  <c r="C703" i="11"/>
  <c r="AM681" i="1"/>
  <c r="G703" i="11"/>
  <c r="F699" i="13"/>
  <c r="D702" i="11"/>
  <c r="AN680" i="1"/>
  <c r="D701" i="11"/>
  <c r="AN679" i="1"/>
  <c r="BD678" i="1" a="1"/>
  <c r="BD678" i="1" s="1"/>
  <c r="C699" i="11"/>
  <c r="G699" i="11"/>
  <c r="F695" i="13"/>
  <c r="C698" i="11"/>
  <c r="AM676" i="1"/>
  <c r="G698" i="11"/>
  <c r="F694" i="13"/>
  <c r="C697" i="11"/>
  <c r="AM675" i="1"/>
  <c r="G697" i="11"/>
  <c r="F693" i="13"/>
  <c r="D696" i="11"/>
  <c r="AN674" i="1"/>
  <c r="D695" i="11"/>
  <c r="AN673" i="1"/>
  <c r="D694" i="11"/>
  <c r="C690" i="11"/>
  <c r="G690" i="11"/>
  <c r="F686" i="13"/>
  <c r="C689" i="11"/>
  <c r="AM667" i="1"/>
  <c r="G689" i="11"/>
  <c r="F685" i="13"/>
  <c r="D688" i="11"/>
  <c r="C684" i="11"/>
  <c r="G684" i="11"/>
  <c r="F680" i="13"/>
  <c r="C683" i="11"/>
  <c r="AM661" i="1"/>
  <c r="G683" i="11"/>
  <c r="F679" i="13"/>
  <c r="C682" i="11"/>
  <c r="C679" i="11"/>
  <c r="AM657" i="1"/>
  <c r="G679" i="11"/>
  <c r="F675" i="13"/>
  <c r="D678" i="11"/>
  <c r="AN656" i="1"/>
  <c r="D677" i="11"/>
  <c r="AN655" i="1"/>
  <c r="C675" i="11"/>
  <c r="G675" i="11"/>
  <c r="F671" i="13"/>
  <c r="C674" i="11"/>
  <c r="AM652" i="1"/>
  <c r="G674" i="11"/>
  <c r="F670" i="13"/>
  <c r="C673" i="11"/>
  <c r="G673" i="11"/>
  <c r="F669" i="13"/>
  <c r="D672" i="11"/>
  <c r="D671" i="11"/>
  <c r="AN649" i="1"/>
  <c r="D670" i="11"/>
  <c r="AN646" i="1"/>
  <c r="C668" i="11"/>
  <c r="G668" i="11"/>
  <c r="F664" i="13"/>
  <c r="C667" i="11"/>
  <c r="AM645" i="1"/>
  <c r="G667" i="11"/>
  <c r="F663" i="13"/>
  <c r="D666" i="11"/>
  <c r="AN644" i="1"/>
  <c r="D665" i="11"/>
  <c r="AN643" i="1"/>
  <c r="D664" i="11"/>
  <c r="C660" i="11"/>
  <c r="G660" i="11"/>
  <c r="F656" i="13"/>
  <c r="C659" i="11"/>
  <c r="AM637" i="1"/>
  <c r="G659" i="11"/>
  <c r="F655" i="13"/>
  <c r="C658" i="11"/>
  <c r="AM636" i="1"/>
  <c r="G658" i="11"/>
  <c r="F654" i="13"/>
  <c r="D657" i="11"/>
  <c r="AN635" i="1"/>
  <c r="D656" i="11"/>
  <c r="AN634" i="1"/>
  <c r="D655" i="11"/>
  <c r="C652" i="11"/>
  <c r="AM630" i="1"/>
  <c r="G652" i="11"/>
  <c r="F648" i="13"/>
  <c r="D651" i="11"/>
  <c r="AN629" i="1"/>
  <c r="D650" i="11"/>
  <c r="AN628" i="1"/>
  <c r="D649" i="11"/>
  <c r="C645" i="11"/>
  <c r="G645" i="11"/>
  <c r="F641" i="13"/>
  <c r="C644" i="11"/>
  <c r="AM622" i="1"/>
  <c r="G644" i="11"/>
  <c r="F640" i="13"/>
  <c r="C643" i="11"/>
  <c r="AM621" i="1"/>
  <c r="G643" i="11"/>
  <c r="F639" i="13"/>
  <c r="D642" i="11"/>
  <c r="AN620" i="1"/>
  <c r="D641" i="11"/>
  <c r="AN619" i="1"/>
  <c r="D640" i="11"/>
  <c r="C639" i="11"/>
  <c r="G639" i="11"/>
  <c r="F635" i="13"/>
  <c r="C638" i="11"/>
  <c r="AM616" i="1"/>
  <c r="G638" i="11"/>
  <c r="F634" i="13"/>
  <c r="C637" i="11"/>
  <c r="AM615" i="1"/>
  <c r="G637" i="11"/>
  <c r="F633" i="13"/>
  <c r="D636" i="11"/>
  <c r="D635" i="11"/>
  <c r="AN613" i="1"/>
  <c r="D634" i="11"/>
  <c r="D633" i="11"/>
  <c r="AN611" i="1"/>
  <c r="D632" i="11"/>
  <c r="AN610" i="1"/>
  <c r="D631" i="11"/>
  <c r="C623" i="11"/>
  <c r="AM601" i="1"/>
  <c r="G623" i="11"/>
  <c r="F619" i="13"/>
  <c r="C622" i="11"/>
  <c r="G622" i="11"/>
  <c r="F618" i="13"/>
  <c r="C621" i="11"/>
  <c r="AM599" i="1"/>
  <c r="G621" i="11"/>
  <c r="F617" i="13"/>
  <c r="D620" i="11"/>
  <c r="AN598" i="1"/>
  <c r="D619" i="11"/>
  <c r="AN597" i="1"/>
  <c r="D618" i="11"/>
  <c r="AN596" i="1"/>
  <c r="C614" i="11"/>
  <c r="AM592" i="1"/>
  <c r="G614" i="11"/>
  <c r="F610" i="13"/>
  <c r="C613" i="11"/>
  <c r="AM591" i="1"/>
  <c r="G613" i="11"/>
  <c r="F609" i="13"/>
  <c r="C612" i="11"/>
  <c r="AM590" i="1"/>
  <c r="G612" i="11"/>
  <c r="F608" i="13"/>
  <c r="D611" i="11"/>
  <c r="AN589" i="1"/>
  <c r="D610" i="11"/>
  <c r="AN588" i="1"/>
  <c r="BD587" i="1" a="1"/>
  <c r="BD587" i="1" s="1"/>
  <c r="C608" i="11"/>
  <c r="AM586" i="1"/>
  <c r="G608" i="11"/>
  <c r="F604" i="13"/>
  <c r="C607" i="11"/>
  <c r="AM585" i="1"/>
  <c r="G607" i="11"/>
  <c r="F603" i="13"/>
  <c r="N606" i="11"/>
  <c r="C606" i="11"/>
  <c r="G606" i="11"/>
  <c r="F602" i="13"/>
  <c r="D605" i="11"/>
  <c r="D604" i="11"/>
  <c r="AN582" i="1"/>
  <c r="D603" i="11"/>
  <c r="AN581" i="1"/>
  <c r="C599" i="11"/>
  <c r="AM577" i="1"/>
  <c r="G599" i="11"/>
  <c r="F595" i="13"/>
  <c r="C598" i="11"/>
  <c r="AM576" i="1"/>
  <c r="G598" i="11"/>
  <c r="F594" i="13"/>
  <c r="C597" i="11"/>
  <c r="AM575" i="1"/>
  <c r="G597" i="11"/>
  <c r="F593" i="13"/>
  <c r="D596" i="11"/>
  <c r="AN574" i="1"/>
  <c r="D595" i="11"/>
  <c r="AN573" i="1"/>
  <c r="BD572" i="1" a="1"/>
  <c r="BD572" i="1" s="1"/>
  <c r="C593" i="11"/>
  <c r="AM571" i="1"/>
  <c r="G593" i="11"/>
  <c r="F589" i="13"/>
  <c r="C592" i="11"/>
  <c r="AM570" i="1"/>
  <c r="G592" i="11"/>
  <c r="F588" i="13"/>
  <c r="C591" i="11"/>
  <c r="AM569" i="1"/>
  <c r="G591" i="11"/>
  <c r="F587" i="13"/>
  <c r="D590" i="11"/>
  <c r="AN568" i="1"/>
  <c r="D589" i="11"/>
  <c r="AN567" i="1"/>
  <c r="D588" i="11"/>
  <c r="AN566" i="1"/>
  <c r="C584" i="11"/>
  <c r="AM562" i="1"/>
  <c r="G584" i="11"/>
  <c r="F580" i="13"/>
  <c r="C583" i="11"/>
  <c r="AM561" i="1"/>
  <c r="G583" i="11"/>
  <c r="F579" i="13"/>
  <c r="C582" i="11"/>
  <c r="AM560" i="1"/>
  <c r="G582" i="11"/>
  <c r="F578" i="13"/>
  <c r="D581" i="11"/>
  <c r="AN559" i="1"/>
  <c r="D580" i="11"/>
  <c r="AN558" i="1"/>
  <c r="D579" i="11"/>
  <c r="AN557" i="1"/>
  <c r="AN556" i="1"/>
  <c r="C578" i="11"/>
  <c r="AM556" i="1"/>
  <c r="G578" i="11"/>
  <c r="F574" i="13"/>
  <c r="C577" i="11"/>
  <c r="AM555" i="1"/>
  <c r="G577" i="11"/>
  <c r="F573" i="13"/>
  <c r="C576" i="11"/>
  <c r="AM554" i="1"/>
  <c r="G576" i="11"/>
  <c r="F572" i="13"/>
  <c r="D575" i="11"/>
  <c r="AN553" i="1"/>
  <c r="D574" i="11"/>
  <c r="AN552" i="1"/>
  <c r="D573" i="11"/>
  <c r="AN551" i="1"/>
  <c r="D569" i="11"/>
  <c r="D568" i="11"/>
  <c r="AN546" i="1"/>
  <c r="D567" i="11"/>
  <c r="AN545" i="1"/>
  <c r="C563" i="11"/>
  <c r="AM541" i="1"/>
  <c r="G563" i="11"/>
  <c r="F559" i="13"/>
  <c r="C562" i="11"/>
  <c r="AM540" i="1"/>
  <c r="G562" i="11"/>
  <c r="F558" i="13"/>
  <c r="C561" i="11"/>
  <c r="AM539" i="1"/>
  <c r="G561" i="11"/>
  <c r="F557" i="13"/>
  <c r="C558" i="11"/>
  <c r="AM536" i="1"/>
  <c r="G558" i="11"/>
  <c r="F554" i="13"/>
  <c r="D557" i="11"/>
  <c r="AN535" i="1"/>
  <c r="D556" i="11"/>
  <c r="AN534" i="1"/>
  <c r="D555" i="11"/>
  <c r="AN533" i="1"/>
  <c r="C551" i="11"/>
  <c r="AM529" i="1"/>
  <c r="G551" i="11"/>
  <c r="F547" i="13"/>
  <c r="C550" i="11"/>
  <c r="AM528" i="1"/>
  <c r="G550" i="11"/>
  <c r="F546" i="13"/>
  <c r="C549" i="11"/>
  <c r="AM527" i="1"/>
  <c r="G549" i="11"/>
  <c r="F545" i="13"/>
  <c r="D548" i="11"/>
  <c r="AM526" i="1"/>
  <c r="G548" i="11"/>
  <c r="F544" i="13"/>
  <c r="C547" i="11"/>
  <c r="AM525" i="1"/>
  <c r="G547" i="11"/>
  <c r="F543" i="13"/>
  <c r="D546" i="11"/>
  <c r="AN524" i="1"/>
  <c r="D545" i="11"/>
  <c r="BD522" i="1" a="1"/>
  <c r="BD522" i="1" s="1"/>
  <c r="C543" i="11"/>
  <c r="AM521" i="1"/>
  <c r="G543" i="11"/>
  <c r="F539" i="13"/>
  <c r="C542" i="11"/>
  <c r="AM520" i="1"/>
  <c r="G542" i="11"/>
  <c r="F538" i="13"/>
  <c r="C541" i="11"/>
  <c r="AM519" i="1"/>
  <c r="G541" i="11"/>
  <c r="F537" i="13"/>
  <c r="D540" i="11"/>
  <c r="AN518" i="1"/>
  <c r="D539" i="11"/>
  <c r="AN517" i="1"/>
  <c r="D538" i="11"/>
  <c r="AN516" i="1"/>
  <c r="C534" i="11"/>
  <c r="AM512" i="1"/>
  <c r="G534" i="11"/>
  <c r="F530" i="13"/>
  <c r="C533" i="11"/>
  <c r="AM511" i="1"/>
  <c r="G533" i="11"/>
  <c r="F529" i="13"/>
  <c r="C532" i="11"/>
  <c r="AM510" i="1"/>
  <c r="G532" i="11"/>
  <c r="F528" i="13"/>
  <c r="D531" i="11"/>
  <c r="AN509" i="1"/>
  <c r="D530" i="11"/>
  <c r="AN508" i="1"/>
  <c r="BD507" i="1" a="1"/>
  <c r="BD507" i="1" s="1"/>
  <c r="C528" i="11"/>
  <c r="AM506" i="1"/>
  <c r="G528" i="11"/>
  <c r="F524" i="13"/>
  <c r="C527" i="11"/>
  <c r="AM505" i="1"/>
  <c r="G527" i="11"/>
  <c r="F523" i="13"/>
  <c r="C526" i="11"/>
  <c r="AM504" i="1"/>
  <c r="G526" i="11"/>
  <c r="F522" i="13"/>
  <c r="D525" i="11"/>
  <c r="AN503" i="1"/>
  <c r="D493" i="11"/>
  <c r="AN471" i="1"/>
  <c r="C489" i="11"/>
  <c r="AM467" i="1"/>
  <c r="G489" i="11"/>
  <c r="F485" i="13"/>
  <c r="C488" i="11"/>
  <c r="AM466" i="1"/>
  <c r="G488" i="11"/>
  <c r="F484" i="13"/>
  <c r="D522" i="11"/>
  <c r="AN500" i="1"/>
  <c r="D521" i="11"/>
  <c r="AN499" i="1"/>
  <c r="D520" i="11"/>
  <c r="AN498" i="1"/>
  <c r="C516" i="11"/>
  <c r="AM494" i="1"/>
  <c r="G516" i="11"/>
  <c r="F512" i="13"/>
  <c r="C515" i="11"/>
  <c r="AM493" i="1"/>
  <c r="G515" i="11"/>
  <c r="F511" i="13"/>
  <c r="C514" i="11"/>
  <c r="AM492" i="1"/>
  <c r="G514" i="11"/>
  <c r="F510" i="13"/>
  <c r="D513" i="11"/>
  <c r="AN491" i="1"/>
  <c r="D512" i="11"/>
  <c r="AN490" i="1"/>
  <c r="D511" i="11"/>
  <c r="AN489" i="1"/>
  <c r="C507" i="11"/>
  <c r="AM485" i="1"/>
  <c r="G507" i="11"/>
  <c r="F503" i="13"/>
  <c r="C506" i="11"/>
  <c r="AM484" i="1"/>
  <c r="G506" i="11"/>
  <c r="F502" i="13"/>
  <c r="C505" i="11"/>
  <c r="AM483" i="1"/>
  <c r="G505" i="11"/>
  <c r="F501" i="13"/>
  <c r="D504" i="11"/>
  <c r="AN482" i="1"/>
  <c r="D503" i="11"/>
  <c r="AN481" i="1"/>
  <c r="D502" i="11"/>
  <c r="AN480" i="1"/>
  <c r="D500" i="11"/>
  <c r="AN478" i="1"/>
  <c r="C498" i="11"/>
  <c r="AM476" i="1"/>
  <c r="G498" i="11"/>
  <c r="F494" i="13"/>
  <c r="C497" i="11"/>
  <c r="AM475" i="1"/>
  <c r="G497" i="11"/>
  <c r="F493" i="13"/>
  <c r="C496" i="11"/>
  <c r="AM474" i="1"/>
  <c r="G496" i="11"/>
  <c r="F492" i="13"/>
  <c r="D495" i="11"/>
  <c r="D494" i="11"/>
  <c r="AN472" i="1"/>
  <c r="BD471" i="1" a="1"/>
  <c r="BD471" i="1" s="1"/>
  <c r="C492" i="11"/>
  <c r="AM470" i="1"/>
  <c r="G492" i="11"/>
  <c r="F488" i="13"/>
  <c r="C491" i="11"/>
  <c r="AM469" i="1"/>
  <c r="G491" i="11"/>
  <c r="F487" i="13"/>
  <c r="C490" i="11"/>
  <c r="AM468" i="1"/>
  <c r="G490" i="11"/>
  <c r="F486" i="13"/>
  <c r="D489" i="11"/>
  <c r="AN467" i="1"/>
  <c r="D488" i="11"/>
  <c r="AN466" i="1"/>
  <c r="D487" i="11"/>
  <c r="AN465" i="1"/>
  <c r="C483" i="11"/>
  <c r="AM461" i="1"/>
  <c r="G483" i="11"/>
  <c r="F479" i="13"/>
  <c r="C482" i="11"/>
  <c r="D481" i="11"/>
  <c r="AN459" i="1"/>
  <c r="C478" i="11"/>
  <c r="AM456" i="1"/>
  <c r="G478" i="11"/>
  <c r="F474" i="13"/>
  <c r="D477" i="11"/>
  <c r="AN455" i="1"/>
  <c r="D476" i="11"/>
  <c r="AN454" i="1"/>
  <c r="D475" i="11"/>
  <c r="AN453" i="1"/>
  <c r="C471" i="11"/>
  <c r="AM449" i="1"/>
  <c r="G471" i="11"/>
  <c r="F467" i="13"/>
  <c r="C470" i="11"/>
  <c r="AM448" i="1"/>
  <c r="G470" i="11"/>
  <c r="F466" i="13"/>
  <c r="C469" i="11"/>
  <c r="AM447" i="1"/>
  <c r="G469" i="11"/>
  <c r="F465" i="13"/>
  <c r="D468" i="11"/>
  <c r="AN446" i="1"/>
  <c r="D467" i="11"/>
  <c r="AN445" i="1"/>
  <c r="D466" i="11"/>
  <c r="AN444" i="1"/>
  <c r="C462" i="11"/>
  <c r="AM440" i="1"/>
  <c r="G462" i="11"/>
  <c r="F458" i="13"/>
  <c r="D461" i="11"/>
  <c r="AN439" i="1"/>
  <c r="C459" i="11"/>
  <c r="AM437" i="1"/>
  <c r="G459" i="11"/>
  <c r="F455" i="13"/>
  <c r="D458" i="11"/>
  <c r="AN436" i="1"/>
  <c r="C456" i="11"/>
  <c r="AM434" i="1"/>
  <c r="G456" i="11"/>
  <c r="F452" i="13"/>
  <c r="D455" i="11"/>
  <c r="AN433" i="1"/>
  <c r="D453" i="11"/>
  <c r="D452" i="11"/>
  <c r="AN430" i="1"/>
  <c r="C447" i="11"/>
  <c r="AM425" i="1"/>
  <c r="G447" i="11"/>
  <c r="F443" i="13"/>
  <c r="D446" i="11"/>
  <c r="AN424" i="1"/>
  <c r="C443" i="11"/>
  <c r="AM421" i="1"/>
  <c r="G443" i="11"/>
  <c r="F439" i="13"/>
  <c r="D442" i="11"/>
  <c r="AN420" i="1"/>
  <c r="D441" i="11"/>
  <c r="AN419" i="1"/>
  <c r="C439" i="11"/>
  <c r="AM417" i="1"/>
  <c r="G439" i="11"/>
  <c r="F435" i="13"/>
  <c r="C438" i="11"/>
  <c r="AM416" i="1"/>
  <c r="G438" i="11"/>
  <c r="F434" i="13"/>
  <c r="C437" i="11"/>
  <c r="AM415" i="1"/>
  <c r="G437" i="11"/>
  <c r="F433" i="13"/>
  <c r="D436" i="11"/>
  <c r="AN414" i="1"/>
  <c r="D435" i="11"/>
  <c r="AN413" i="1"/>
  <c r="BD412" i="1" a="1"/>
  <c r="BD412" i="1" s="1"/>
  <c r="C433" i="11"/>
  <c r="AM411" i="1"/>
  <c r="G433" i="11"/>
  <c r="F429" i="13"/>
  <c r="C432" i="11"/>
  <c r="AM410" i="1"/>
  <c r="G432" i="11"/>
  <c r="F428" i="13"/>
  <c r="C431" i="11"/>
  <c r="AM409" i="1"/>
  <c r="G431" i="11"/>
  <c r="F427" i="13"/>
  <c r="D430" i="11"/>
  <c r="AN408" i="1"/>
  <c r="D429" i="11"/>
  <c r="AN407" i="1"/>
  <c r="D428" i="11"/>
  <c r="AN406" i="1"/>
  <c r="C424" i="11"/>
  <c r="AM402" i="1"/>
  <c r="G424" i="11"/>
  <c r="F420" i="13"/>
  <c r="C423" i="11"/>
  <c r="AM401" i="1"/>
  <c r="G423" i="11"/>
  <c r="F419" i="13"/>
  <c r="C422" i="11"/>
  <c r="AM400" i="1"/>
  <c r="G422" i="11"/>
  <c r="F418" i="13"/>
  <c r="D421" i="11"/>
  <c r="AN399" i="1"/>
  <c r="D420" i="11"/>
  <c r="AN398" i="1"/>
  <c r="D419" i="11"/>
  <c r="AN397" i="1"/>
  <c r="C415" i="11"/>
  <c r="AM393" i="1"/>
  <c r="G415" i="11"/>
  <c r="F411" i="13"/>
  <c r="C414" i="11"/>
  <c r="AM392" i="1"/>
  <c r="G414" i="11"/>
  <c r="F410" i="13"/>
  <c r="C413" i="11"/>
  <c r="AM391" i="1"/>
  <c r="G413" i="11"/>
  <c r="F409" i="13"/>
  <c r="D412" i="11"/>
  <c r="AN390" i="1"/>
  <c r="D411" i="11"/>
  <c r="AN389" i="1"/>
  <c r="D410" i="11"/>
  <c r="AN388" i="1"/>
  <c r="C406" i="11"/>
  <c r="AM384" i="1"/>
  <c r="G406" i="11"/>
  <c r="F402" i="13"/>
  <c r="C405" i="11"/>
  <c r="AM383" i="1"/>
  <c r="G405" i="11"/>
  <c r="F401" i="13"/>
  <c r="C404" i="11"/>
  <c r="AM382" i="1"/>
  <c r="G404" i="11"/>
  <c r="F400" i="13"/>
  <c r="D403" i="11"/>
  <c r="AN381" i="1"/>
  <c r="D402" i="11"/>
  <c r="AN380" i="1"/>
  <c r="D401" i="11"/>
  <c r="AN379" i="1"/>
  <c r="C399" i="11"/>
  <c r="AM377" i="1"/>
  <c r="G399" i="11"/>
  <c r="F395" i="13"/>
  <c r="D398" i="11"/>
  <c r="AN376" i="1"/>
  <c r="D397" i="11"/>
  <c r="AN375" i="1"/>
  <c r="D396" i="11"/>
  <c r="AN374" i="1"/>
  <c r="C395" i="11"/>
  <c r="AM373" i="1"/>
  <c r="G395" i="11"/>
  <c r="F391" i="13"/>
  <c r="D394" i="11"/>
  <c r="D393" i="11"/>
  <c r="AN371" i="1"/>
  <c r="C390" i="11"/>
  <c r="AM368" i="1"/>
  <c r="G390" i="11"/>
  <c r="F386" i="13"/>
  <c r="D389" i="11"/>
  <c r="AN367" i="1"/>
  <c r="C388" i="11"/>
  <c r="AM366" i="1"/>
  <c r="G388" i="11"/>
  <c r="F384" i="13"/>
  <c r="C387" i="11"/>
  <c r="AM365" i="1"/>
  <c r="G387" i="11"/>
  <c r="F383" i="13"/>
  <c r="D386" i="11"/>
  <c r="AN364" i="1"/>
  <c r="C383" i="11"/>
  <c r="AM361" i="1"/>
  <c r="G383" i="11"/>
  <c r="F379" i="13"/>
  <c r="D382" i="11"/>
  <c r="AN360" i="1"/>
  <c r="D381" i="11"/>
  <c r="AN359" i="1"/>
  <c r="D380" i="11"/>
  <c r="AN358" i="1"/>
  <c r="C376" i="11"/>
  <c r="AM354" i="1"/>
  <c r="G376" i="11"/>
  <c r="F372" i="13"/>
  <c r="C375" i="11"/>
  <c r="AM353" i="1"/>
  <c r="G375" i="11"/>
  <c r="F371" i="13"/>
  <c r="C374" i="11"/>
  <c r="AM352" i="1"/>
  <c r="G374" i="11"/>
  <c r="F370" i="13"/>
  <c r="D373" i="11"/>
  <c r="AN351" i="1"/>
  <c r="D372" i="11"/>
  <c r="AN350" i="1"/>
  <c r="D371" i="11"/>
  <c r="AN349" i="1"/>
  <c r="C367" i="11"/>
  <c r="AM345" i="1"/>
  <c r="G367" i="11"/>
  <c r="F363" i="13"/>
  <c r="C366" i="11"/>
  <c r="AM344" i="1"/>
  <c r="G366" i="11"/>
  <c r="F362" i="13"/>
  <c r="C365" i="11"/>
  <c r="AM343" i="1"/>
  <c r="G365" i="11"/>
  <c r="F361" i="13"/>
  <c r="D364" i="11"/>
  <c r="AN342" i="1"/>
  <c r="D363" i="11"/>
  <c r="AN341" i="1"/>
  <c r="D362" i="11"/>
  <c r="AN340" i="1"/>
  <c r="C358" i="11"/>
  <c r="AM336" i="1"/>
  <c r="G358" i="11"/>
  <c r="F354" i="13"/>
  <c r="C357" i="11"/>
  <c r="AM335" i="1"/>
  <c r="G357" i="11"/>
  <c r="F353" i="13"/>
  <c r="D356" i="11"/>
  <c r="C487" i="11"/>
  <c r="AM465" i="1"/>
  <c r="G487" i="11"/>
  <c r="F483" i="13"/>
  <c r="D486" i="11"/>
  <c r="AN464" i="1"/>
  <c r="D485" i="11"/>
  <c r="AN463" i="1"/>
  <c r="D484" i="11"/>
  <c r="AN462" i="1"/>
  <c r="C481" i="11"/>
  <c r="AM459" i="1"/>
  <c r="G481" i="11"/>
  <c r="F477" i="13"/>
  <c r="D480" i="11"/>
  <c r="AN458" i="1"/>
  <c r="D479" i="11"/>
  <c r="AN457" i="1"/>
  <c r="C477" i="11"/>
  <c r="AM455" i="1"/>
  <c r="G477" i="11"/>
  <c r="F473" i="13"/>
  <c r="C476" i="11"/>
  <c r="AM454" i="1"/>
  <c r="G476" i="11"/>
  <c r="F472" i="13"/>
  <c r="C475" i="11"/>
  <c r="AM453" i="1"/>
  <c r="G475" i="11"/>
  <c r="F471" i="13"/>
  <c r="D474" i="11"/>
  <c r="AN452" i="1"/>
  <c r="D473" i="11"/>
  <c r="AN451" i="1"/>
  <c r="D472" i="11"/>
  <c r="AN450" i="1"/>
  <c r="C468" i="11"/>
  <c r="AM446" i="1"/>
  <c r="G468" i="11"/>
  <c r="F464" i="13"/>
  <c r="C467" i="11"/>
  <c r="AM445" i="1"/>
  <c r="G467" i="11"/>
  <c r="F463" i="13"/>
  <c r="C466" i="11"/>
  <c r="AM444" i="1"/>
  <c r="G466" i="11"/>
  <c r="F462" i="13"/>
  <c r="D465" i="11"/>
  <c r="AN443" i="1"/>
  <c r="D464" i="11"/>
  <c r="AN442" i="1"/>
  <c r="D463" i="11"/>
  <c r="AN441" i="1"/>
  <c r="C461" i="11"/>
  <c r="AM439" i="1"/>
  <c r="G461" i="11"/>
  <c r="F457" i="13"/>
  <c r="D460" i="11"/>
  <c r="AN438" i="1"/>
  <c r="C458" i="11"/>
  <c r="AM436" i="1"/>
  <c r="G458" i="11"/>
  <c r="F454" i="13"/>
  <c r="D457" i="11"/>
  <c r="AN435" i="1"/>
  <c r="C455" i="11"/>
  <c r="AM433" i="1"/>
  <c r="G455" i="11"/>
  <c r="F451" i="13"/>
  <c r="D454" i="11"/>
  <c r="AN432" i="1"/>
  <c r="C453" i="11"/>
  <c r="AM431" i="1"/>
  <c r="G453" i="11"/>
  <c r="F449" i="13"/>
  <c r="C452" i="11"/>
  <c r="AM430" i="1"/>
  <c r="G452" i="11"/>
  <c r="F448" i="13"/>
  <c r="D451" i="11"/>
  <c r="AN429" i="1"/>
  <c r="D450" i="11"/>
  <c r="AN428" i="1"/>
  <c r="D449" i="11"/>
  <c r="AN427" i="1"/>
  <c r="D448" i="11"/>
  <c r="AN426" i="1"/>
  <c r="C446" i="11"/>
  <c r="AM424" i="1"/>
  <c r="G446" i="11"/>
  <c r="F442" i="13"/>
  <c r="D445" i="11"/>
  <c r="AN423" i="1"/>
  <c r="D444" i="11"/>
  <c r="AN422" i="1"/>
  <c r="C442" i="11"/>
  <c r="AM420" i="1"/>
  <c r="G442" i="11"/>
  <c r="F438" i="13"/>
  <c r="C441" i="11"/>
  <c r="AM419" i="1"/>
  <c r="G441" i="11"/>
  <c r="F437" i="13"/>
  <c r="D440" i="11"/>
  <c r="AN418" i="1"/>
  <c r="C436" i="11"/>
  <c r="AM414" i="1"/>
  <c r="G436" i="11"/>
  <c r="F432" i="13"/>
  <c r="C435" i="11"/>
  <c r="AM413" i="1"/>
  <c r="G435" i="11"/>
  <c r="F431" i="13"/>
  <c r="D434" i="11"/>
  <c r="AN412" i="1"/>
  <c r="C430" i="11"/>
  <c r="AM408" i="1"/>
  <c r="G430" i="11"/>
  <c r="F426" i="13"/>
  <c r="C429" i="11"/>
  <c r="AM407" i="1"/>
  <c r="G429" i="11"/>
  <c r="F425" i="13"/>
  <c r="C428" i="11"/>
  <c r="AM406" i="1"/>
  <c r="G428" i="11"/>
  <c r="F424" i="13"/>
  <c r="D427" i="11"/>
  <c r="AN405" i="1"/>
  <c r="D426" i="11"/>
  <c r="AN404" i="1"/>
  <c r="D425" i="11"/>
  <c r="AN403" i="1"/>
  <c r="C421" i="11"/>
  <c r="AM399" i="1"/>
  <c r="G421" i="11"/>
  <c r="F417" i="13"/>
  <c r="C420" i="11"/>
  <c r="AM398" i="1"/>
  <c r="G420" i="11"/>
  <c r="F416" i="13"/>
  <c r="C419" i="11"/>
  <c r="AM397" i="1"/>
  <c r="G419" i="11"/>
  <c r="F415" i="13"/>
  <c r="D418" i="11"/>
  <c r="AN396" i="1"/>
  <c r="D417" i="11"/>
  <c r="AN395" i="1"/>
  <c r="D416" i="11"/>
  <c r="AN394" i="1"/>
  <c r="C412" i="11"/>
  <c r="AM390" i="1"/>
  <c r="G412" i="11"/>
  <c r="F408" i="13"/>
  <c r="C411" i="11"/>
  <c r="AM389" i="1"/>
  <c r="G411" i="11"/>
  <c r="F407" i="13"/>
  <c r="C410" i="11"/>
  <c r="AM388" i="1"/>
  <c r="G410" i="11"/>
  <c r="F406" i="13"/>
  <c r="D409" i="11"/>
  <c r="AN387" i="1"/>
  <c r="D408" i="11"/>
  <c r="AN386" i="1"/>
  <c r="D407" i="11"/>
  <c r="AN385" i="1"/>
  <c r="C403" i="11"/>
  <c r="AM381" i="1"/>
  <c r="G403" i="11"/>
  <c r="F399" i="13"/>
  <c r="C402" i="11"/>
  <c r="AM380" i="1"/>
  <c r="G402" i="11"/>
  <c r="F398" i="13"/>
  <c r="C401" i="11"/>
  <c r="AM379" i="1"/>
  <c r="G401" i="11"/>
  <c r="F397" i="13"/>
  <c r="D400" i="11"/>
  <c r="AN378" i="1"/>
  <c r="C398" i="11"/>
  <c r="AM376" i="1"/>
  <c r="G398" i="11"/>
  <c r="F394" i="13"/>
  <c r="C397" i="11"/>
  <c r="AM375" i="1"/>
  <c r="G397" i="11"/>
  <c r="F393" i="13"/>
  <c r="C396" i="11"/>
  <c r="AM374" i="1"/>
  <c r="G396" i="11"/>
  <c r="F392" i="13"/>
  <c r="C394" i="11"/>
  <c r="AM372" i="1"/>
  <c r="G394" i="11"/>
  <c r="F390" i="13"/>
  <c r="C393" i="11"/>
  <c r="AM371" i="1"/>
  <c r="G393" i="11"/>
  <c r="F389" i="13"/>
  <c r="D392" i="11"/>
  <c r="AN370" i="1"/>
  <c r="D391" i="11"/>
  <c r="AN369" i="1"/>
  <c r="C389" i="11"/>
  <c r="AM367" i="1"/>
  <c r="G389" i="11"/>
  <c r="F385" i="13"/>
  <c r="C386" i="11"/>
  <c r="AM364" i="1"/>
  <c r="G386" i="11"/>
  <c r="F382" i="13"/>
  <c r="D385" i="11"/>
  <c r="AN363" i="1"/>
  <c r="D384" i="11"/>
  <c r="AN362" i="1"/>
  <c r="C382" i="11"/>
  <c r="AM360" i="1"/>
  <c r="G382" i="11"/>
  <c r="F378" i="13"/>
  <c r="C381" i="11"/>
  <c r="AM359" i="1"/>
  <c r="G381" i="11"/>
  <c r="F377" i="13"/>
  <c r="C380" i="11"/>
  <c r="AM358" i="1"/>
  <c r="G380" i="11"/>
  <c r="F376" i="13"/>
  <c r="D379" i="11"/>
  <c r="AN357" i="1"/>
  <c r="D378" i="11"/>
  <c r="AN356" i="1"/>
  <c r="D377" i="11"/>
  <c r="AN355" i="1"/>
  <c r="C373" i="11"/>
  <c r="AM351" i="1"/>
  <c r="G373" i="11"/>
  <c r="F369" i="13"/>
  <c r="C372" i="11"/>
  <c r="AM350" i="1"/>
  <c r="G372" i="11"/>
  <c r="F368" i="13"/>
  <c r="C371" i="11"/>
  <c r="AM349" i="1"/>
  <c r="G371" i="11"/>
  <c r="F367" i="13"/>
  <c r="D370" i="11"/>
  <c r="AN348" i="1"/>
  <c r="D369" i="11"/>
  <c r="AN347" i="1"/>
  <c r="D368" i="11"/>
  <c r="AN346" i="1"/>
  <c r="C364" i="11"/>
  <c r="AM342" i="1"/>
  <c r="G364" i="11"/>
  <c r="F360" i="13"/>
  <c r="C363" i="11"/>
  <c r="AM341" i="1"/>
  <c r="G363" i="11"/>
  <c r="F359" i="13"/>
  <c r="C362" i="11"/>
  <c r="AM340" i="1"/>
  <c r="G362" i="11"/>
  <c r="F358" i="13"/>
  <c r="D361" i="11"/>
  <c r="AN339" i="1"/>
  <c r="D360" i="11"/>
  <c r="AN338" i="1"/>
  <c r="D359" i="11"/>
  <c r="AN337" i="1"/>
  <c r="C356" i="11"/>
  <c r="AM334" i="1"/>
  <c r="G356" i="11"/>
  <c r="F352" i="13"/>
  <c r="D355" i="11"/>
  <c r="AN333" i="1"/>
  <c r="D354" i="11"/>
  <c r="AN332" i="1"/>
  <c r="D353" i="11"/>
  <c r="AN331" i="1"/>
  <c r="C349" i="11"/>
  <c r="AM327" i="1"/>
  <c r="G349" i="11"/>
  <c r="F345" i="13"/>
  <c r="C348" i="11"/>
  <c r="AM326" i="1"/>
  <c r="G348" i="11"/>
  <c r="F344" i="13"/>
  <c r="C347" i="11"/>
  <c r="AM325" i="1"/>
  <c r="G347" i="11"/>
  <c r="F343" i="13"/>
  <c r="C346" i="11"/>
  <c r="AM324" i="1"/>
  <c r="G346" i="11"/>
  <c r="F342" i="13"/>
  <c r="C345" i="11"/>
  <c r="AM323" i="1"/>
  <c r="G345" i="11"/>
  <c r="F341" i="13"/>
  <c r="D344" i="11"/>
  <c r="AN322" i="1"/>
  <c r="C340" i="11"/>
  <c r="AM318" i="1"/>
  <c r="G340" i="11"/>
  <c r="F336" i="13"/>
  <c r="C339" i="11"/>
  <c r="AM317" i="1"/>
  <c r="G339" i="11"/>
  <c r="F335" i="13"/>
  <c r="C338" i="11"/>
  <c r="AM316" i="1"/>
  <c r="G338" i="11"/>
  <c r="F334" i="13"/>
  <c r="D337" i="11"/>
  <c r="AN315" i="1"/>
  <c r="D336" i="11"/>
  <c r="AN314" i="1"/>
  <c r="C334" i="11"/>
  <c r="AM312" i="1"/>
  <c r="G334" i="11"/>
  <c r="F330" i="13"/>
  <c r="C333" i="11"/>
  <c r="AM311" i="1"/>
  <c r="G333" i="11"/>
  <c r="F329" i="13"/>
  <c r="C332" i="11"/>
  <c r="AM310" i="1"/>
  <c r="G332" i="11"/>
  <c r="F328" i="13"/>
  <c r="D331" i="11"/>
  <c r="AN309" i="1"/>
  <c r="D330" i="11"/>
  <c r="AN308" i="1"/>
  <c r="D329" i="11"/>
  <c r="AN307" i="1"/>
  <c r="C325" i="11"/>
  <c r="AM303" i="1"/>
  <c r="G325" i="11"/>
  <c r="F321" i="13"/>
  <c r="C324" i="11"/>
  <c r="AM302" i="1"/>
  <c r="G324" i="11"/>
  <c r="F320" i="13"/>
  <c r="C323" i="11"/>
  <c r="D524" i="11"/>
  <c r="AN502" i="1"/>
  <c r="D523" i="11"/>
  <c r="AN501" i="1"/>
  <c r="C519" i="11"/>
  <c r="AM497" i="1"/>
  <c r="G519" i="11"/>
  <c r="F515" i="13"/>
  <c r="C518" i="11"/>
  <c r="AM496" i="1"/>
  <c r="G518" i="11"/>
  <c r="F514" i="13"/>
  <c r="C517" i="11"/>
  <c r="AM495" i="1"/>
  <c r="G517" i="11"/>
  <c r="F513" i="13"/>
  <c r="D516" i="11"/>
  <c r="AN494" i="1"/>
  <c r="D515" i="11"/>
  <c r="AN493" i="1"/>
  <c r="D514" i="11"/>
  <c r="AN492" i="1"/>
  <c r="C510" i="11"/>
  <c r="AM488" i="1"/>
  <c r="G510" i="11"/>
  <c r="F506" i="13"/>
  <c r="C509" i="11"/>
  <c r="AM487" i="1"/>
  <c r="G509" i="11"/>
  <c r="F505" i="13"/>
  <c r="C508" i="11"/>
  <c r="AM486" i="1"/>
  <c r="G508" i="11"/>
  <c r="F504" i="13"/>
  <c r="D507" i="11"/>
  <c r="AN485" i="1"/>
  <c r="D506" i="11"/>
  <c r="AN484" i="1"/>
  <c r="D505" i="11"/>
  <c r="AN483" i="1"/>
  <c r="C501" i="11"/>
  <c r="AN479" i="1"/>
  <c r="C499" i="11"/>
  <c r="AM477" i="1"/>
  <c r="G499" i="11"/>
  <c r="F495" i="13"/>
  <c r="D498" i="11"/>
  <c r="AN476" i="1"/>
  <c r="D497" i="11"/>
  <c r="AN475" i="1"/>
  <c r="D496" i="11"/>
  <c r="AN474" i="1"/>
  <c r="C493" i="11"/>
  <c r="AM471" i="1"/>
  <c r="G493" i="11"/>
  <c r="F489" i="13"/>
  <c r="D492" i="11"/>
  <c r="AN470" i="1"/>
  <c r="D491" i="11"/>
  <c r="AN469" i="1"/>
  <c r="D490" i="11"/>
  <c r="AN468" i="1"/>
  <c r="C486" i="11"/>
  <c r="AM464" i="1"/>
  <c r="G486" i="11"/>
  <c r="F482" i="13"/>
  <c r="C485" i="11"/>
  <c r="AM463" i="1"/>
  <c r="G485" i="11"/>
  <c r="F481" i="13"/>
  <c r="C484" i="11"/>
  <c r="AM462" i="1"/>
  <c r="G484" i="11"/>
  <c r="F480" i="13"/>
  <c r="D483" i="11"/>
  <c r="AN461" i="1"/>
  <c r="D482" i="11"/>
  <c r="AN460" i="1"/>
  <c r="C480" i="11"/>
  <c r="AM458" i="1"/>
  <c r="G480" i="11"/>
  <c r="F476" i="13"/>
  <c r="C479" i="11"/>
  <c r="AM457" i="1"/>
  <c r="G479" i="11"/>
  <c r="F475" i="13"/>
  <c r="D478" i="11"/>
  <c r="AN456" i="1"/>
  <c r="C474" i="11"/>
  <c r="AM452" i="1"/>
  <c r="G474" i="11"/>
  <c r="F470" i="13"/>
  <c r="C473" i="11"/>
  <c r="AM451" i="1"/>
  <c r="G473" i="11"/>
  <c r="F469" i="13"/>
  <c r="C472" i="11"/>
  <c r="AM450" i="1"/>
  <c r="G472" i="11"/>
  <c r="F468" i="13"/>
  <c r="D471" i="11"/>
  <c r="AN449" i="1"/>
  <c r="D470" i="11"/>
  <c r="AN448" i="1"/>
  <c r="D469" i="11"/>
  <c r="AN447" i="1"/>
  <c r="C465" i="11"/>
  <c r="AM443" i="1"/>
  <c r="G465" i="11"/>
  <c r="F461" i="13"/>
  <c r="C464" i="11"/>
  <c r="AM442" i="1"/>
  <c r="G464" i="11"/>
  <c r="F460" i="13"/>
  <c r="C463" i="11"/>
  <c r="AM441" i="1"/>
  <c r="G463" i="11"/>
  <c r="F459" i="13"/>
  <c r="D462" i="11"/>
  <c r="AN440" i="1"/>
  <c r="C460" i="11"/>
  <c r="AM438" i="1"/>
  <c r="G460" i="11"/>
  <c r="F456" i="13"/>
  <c r="D459" i="11"/>
  <c r="AN437" i="1"/>
  <c r="C457" i="11"/>
  <c r="AM435" i="1"/>
  <c r="G457" i="11"/>
  <c r="F453" i="13"/>
  <c r="D456" i="11"/>
  <c r="AN434" i="1"/>
  <c r="C454" i="11"/>
  <c r="AM432" i="1"/>
  <c r="G454" i="11"/>
  <c r="F450" i="13"/>
  <c r="C451" i="11"/>
  <c r="AM429" i="1"/>
  <c r="G451" i="11"/>
  <c r="F447" i="13"/>
  <c r="C450" i="11"/>
  <c r="AM428" i="1"/>
  <c r="G450" i="11"/>
  <c r="F446" i="13"/>
  <c r="C449" i="11"/>
  <c r="AM427" i="1"/>
  <c r="G449" i="11"/>
  <c r="F445" i="13"/>
  <c r="C448" i="11"/>
  <c r="AM426" i="1"/>
  <c r="G448" i="11"/>
  <c r="F444" i="13"/>
  <c r="D447" i="11"/>
  <c r="AN425" i="1"/>
  <c r="C445" i="11"/>
  <c r="AM423" i="1"/>
  <c r="G445" i="11"/>
  <c r="F441" i="13"/>
  <c r="C444" i="11"/>
  <c r="AM422" i="1"/>
  <c r="G444" i="11"/>
  <c r="F440" i="13"/>
  <c r="D443" i="11"/>
  <c r="AN421" i="1"/>
  <c r="C440" i="11"/>
  <c r="AM418" i="1"/>
  <c r="G440" i="11"/>
  <c r="F436" i="13"/>
  <c r="D439" i="11"/>
  <c r="AN417" i="1"/>
  <c r="D438" i="11"/>
  <c r="AN416" i="1"/>
  <c r="D437" i="11"/>
  <c r="AN415" i="1"/>
  <c r="C434" i="11"/>
  <c r="AM412" i="1"/>
  <c r="G434" i="11"/>
  <c r="F430" i="13"/>
  <c r="D433" i="11"/>
  <c r="AN411" i="1"/>
  <c r="D432" i="11"/>
  <c r="AN410" i="1"/>
  <c r="D431" i="11"/>
  <c r="AN409" i="1"/>
  <c r="C427" i="11"/>
  <c r="AM405" i="1"/>
  <c r="G427" i="11"/>
  <c r="F423" i="13"/>
  <c r="C426" i="11"/>
  <c r="AM404" i="1"/>
  <c r="G426" i="11"/>
  <c r="F422" i="13"/>
  <c r="C425" i="11"/>
  <c r="AM403" i="1"/>
  <c r="G425" i="11"/>
  <c r="F421" i="13"/>
  <c r="D424" i="11"/>
  <c r="AN402" i="1"/>
  <c r="D423" i="11"/>
  <c r="AN401" i="1"/>
  <c r="D422" i="11"/>
  <c r="AN400" i="1"/>
  <c r="C418" i="11"/>
  <c r="AM396" i="1"/>
  <c r="G418" i="11"/>
  <c r="F414" i="13"/>
  <c r="C417" i="11"/>
  <c r="AM395" i="1"/>
  <c r="G417" i="11"/>
  <c r="F413" i="13"/>
  <c r="C416" i="11"/>
  <c r="AM394" i="1"/>
  <c r="G416" i="11"/>
  <c r="F412" i="13"/>
  <c r="D415" i="11"/>
  <c r="AN393" i="1"/>
  <c r="D414" i="11"/>
  <c r="AN392" i="1"/>
  <c r="D413" i="11"/>
  <c r="AN391" i="1"/>
  <c r="C409" i="11"/>
  <c r="AM387" i="1"/>
  <c r="G409" i="11"/>
  <c r="F405" i="13"/>
  <c r="C408" i="11"/>
  <c r="AM386" i="1"/>
  <c r="G408" i="11"/>
  <c r="F404" i="13"/>
  <c r="C407" i="11"/>
  <c r="AM385" i="1"/>
  <c r="G407" i="11"/>
  <c r="F403" i="13"/>
  <c r="D406" i="11"/>
  <c r="AN384" i="1"/>
  <c r="D405" i="11"/>
  <c r="AN383" i="1"/>
  <c r="D404" i="11"/>
  <c r="AN382" i="1"/>
  <c r="C400" i="11"/>
  <c r="AM378" i="1"/>
  <c r="G400" i="11"/>
  <c r="F396" i="13"/>
  <c r="D399" i="11"/>
  <c r="AN377" i="1"/>
  <c r="D395" i="11"/>
  <c r="AN373" i="1"/>
  <c r="C392" i="11"/>
  <c r="AM370" i="1"/>
  <c r="G392" i="11"/>
  <c r="F388" i="13"/>
  <c r="C391" i="11"/>
  <c r="AM369" i="1"/>
  <c r="G391" i="11"/>
  <c r="F387" i="13"/>
  <c r="D390" i="11"/>
  <c r="AN368" i="1"/>
  <c r="BD367" i="1" a="1"/>
  <c r="BD367" i="1" s="1"/>
  <c r="D388" i="11"/>
  <c r="AN366" i="1"/>
  <c r="D387" i="11"/>
  <c r="AN365" i="1"/>
  <c r="C385" i="11"/>
  <c r="AM363" i="1"/>
  <c r="G385" i="11"/>
  <c r="F381" i="13"/>
  <c r="C384" i="11"/>
  <c r="AM362" i="1"/>
  <c r="G384" i="11"/>
  <c r="F380" i="13"/>
  <c r="D383" i="11"/>
  <c r="AN361" i="1"/>
  <c r="C379" i="11"/>
  <c r="AM357" i="1"/>
  <c r="G379" i="11"/>
  <c r="F375" i="13"/>
  <c r="C378" i="11"/>
  <c r="AM356" i="1"/>
  <c r="G378" i="11"/>
  <c r="F374" i="13"/>
  <c r="C377" i="11"/>
  <c r="AM355" i="1"/>
  <c r="G377" i="11"/>
  <c r="F373" i="13"/>
  <c r="D376" i="11"/>
  <c r="AN354" i="1"/>
  <c r="D375" i="11"/>
  <c r="AN353" i="1"/>
  <c r="D374" i="11"/>
  <c r="AN352" i="1"/>
  <c r="C370" i="11"/>
  <c r="AM348" i="1"/>
  <c r="G370" i="11"/>
  <c r="F366" i="13"/>
  <c r="C369" i="11"/>
  <c r="AM347" i="1"/>
  <c r="G369" i="11"/>
  <c r="F365" i="13"/>
  <c r="C368" i="11"/>
  <c r="AM346" i="1"/>
  <c r="G368" i="11"/>
  <c r="F364" i="13"/>
  <c r="D367" i="11"/>
  <c r="AN345" i="1"/>
  <c r="D366" i="11"/>
  <c r="AN344" i="1"/>
  <c r="D365" i="11"/>
  <c r="AN343" i="1"/>
  <c r="C361" i="11"/>
  <c r="AM339" i="1"/>
  <c r="G361" i="11"/>
  <c r="F357" i="13"/>
  <c r="C360" i="11"/>
  <c r="AM338" i="1"/>
  <c r="G360" i="11"/>
  <c r="F356" i="13"/>
  <c r="C359" i="11"/>
  <c r="AM337" i="1"/>
  <c r="G359" i="11"/>
  <c r="F355" i="13"/>
  <c r="D358" i="11"/>
  <c r="AN336" i="1"/>
  <c r="D357" i="11"/>
  <c r="AN335" i="1"/>
  <c r="BD334" i="1" a="1"/>
  <c r="BD334" i="1" s="1"/>
  <c r="C355" i="11"/>
  <c r="AM333" i="1"/>
  <c r="G355" i="11"/>
  <c r="F351" i="13"/>
  <c r="C354" i="11"/>
  <c r="AM332" i="1"/>
  <c r="G354" i="11"/>
  <c r="F350" i="13"/>
  <c r="C353" i="11"/>
  <c r="AM331" i="1"/>
  <c r="G353" i="11"/>
  <c r="F349" i="13"/>
  <c r="D352" i="11"/>
  <c r="AN330" i="1"/>
  <c r="D351" i="11"/>
  <c r="AN329" i="1"/>
  <c r="D350" i="11"/>
  <c r="AN328" i="1"/>
  <c r="C344" i="11"/>
  <c r="AM322" i="1"/>
  <c r="G344" i="11"/>
  <c r="F340" i="13"/>
  <c r="D343" i="11"/>
  <c r="AN321" i="1"/>
  <c r="D342" i="11"/>
  <c r="AN320" i="1"/>
  <c r="D341" i="11"/>
  <c r="AN319" i="1"/>
  <c r="C337" i="11"/>
  <c r="AM315" i="1"/>
  <c r="G337" i="11"/>
  <c r="F333" i="13"/>
  <c r="C336" i="11"/>
  <c r="AM314" i="1"/>
  <c r="G336" i="11"/>
  <c r="F332" i="13"/>
  <c r="D335" i="11"/>
  <c r="AN313" i="1"/>
  <c r="C331" i="11"/>
  <c r="AM309" i="1"/>
  <c r="G331" i="11"/>
  <c r="F327" i="13"/>
  <c r="C330" i="11"/>
  <c r="AM308" i="1"/>
  <c r="G330" i="11"/>
  <c r="F326" i="13"/>
  <c r="C329" i="11"/>
  <c r="AM307" i="1"/>
  <c r="G329" i="11"/>
  <c r="F325" i="13"/>
  <c r="D328" i="11"/>
  <c r="AN306" i="1"/>
  <c r="D327" i="11"/>
  <c r="AN305" i="1"/>
  <c r="D326" i="11"/>
  <c r="AN304" i="1"/>
  <c r="C322" i="11"/>
  <c r="AM300" i="1"/>
  <c r="G322" i="11"/>
  <c r="F318" i="13"/>
  <c r="C321" i="11"/>
  <c r="AM299" i="1"/>
  <c r="G321" i="11"/>
  <c r="F317" i="13"/>
  <c r="C320" i="11"/>
  <c r="AM298" i="1"/>
  <c r="G320" i="11"/>
  <c r="F316" i="13"/>
  <c r="D319" i="11"/>
  <c r="AN297" i="1"/>
  <c r="D318" i="11"/>
  <c r="AN296" i="1"/>
  <c r="D317" i="11"/>
  <c r="AN295" i="1"/>
  <c r="C314" i="11"/>
  <c r="AM292" i="1"/>
  <c r="G314" i="11"/>
  <c r="F310" i="13"/>
  <c r="C313" i="11"/>
  <c r="AM291" i="1"/>
  <c r="G313" i="11"/>
  <c r="F309" i="13"/>
  <c r="C312" i="11"/>
  <c r="AM290" i="1"/>
  <c r="G312" i="11"/>
  <c r="F308" i="13"/>
  <c r="D311" i="11"/>
  <c r="AN289" i="1"/>
  <c r="C309" i="11"/>
  <c r="AM287" i="1"/>
  <c r="G309" i="11"/>
  <c r="F305" i="13"/>
  <c r="D308" i="11"/>
  <c r="AN286" i="1"/>
  <c r="D307" i="11"/>
  <c r="AN285" i="1"/>
  <c r="D306" i="11"/>
  <c r="AN284" i="1"/>
  <c r="C302" i="11"/>
  <c r="AM280" i="1"/>
  <c r="G302" i="11"/>
  <c r="F298" i="13"/>
  <c r="C301" i="11"/>
  <c r="AM279" i="1"/>
  <c r="G301" i="11"/>
  <c r="F297" i="13"/>
  <c r="C300" i="11"/>
  <c r="AM278" i="1"/>
  <c r="G300" i="11"/>
  <c r="F296" i="13"/>
  <c r="D299" i="11"/>
  <c r="AN277" i="1"/>
  <c r="D298" i="11"/>
  <c r="AN276" i="1"/>
  <c r="D297" i="11"/>
  <c r="AN275" i="1"/>
  <c r="C293" i="11"/>
  <c r="AM271" i="1"/>
  <c r="G293" i="11"/>
  <c r="F289" i="13"/>
  <c r="D292" i="11"/>
  <c r="AN270" i="1"/>
  <c r="D291" i="11"/>
  <c r="AN269" i="1"/>
  <c r="C287" i="11"/>
  <c r="AM265" i="1"/>
  <c r="G287" i="11"/>
  <c r="F283" i="13"/>
  <c r="C286" i="11"/>
  <c r="AM264" i="1"/>
  <c r="G286" i="11"/>
  <c r="F282" i="13"/>
  <c r="D285" i="11"/>
  <c r="AN263" i="1"/>
  <c r="C281" i="11"/>
  <c r="AM259" i="1"/>
  <c r="G281" i="11"/>
  <c r="F277" i="13"/>
  <c r="C280" i="11"/>
  <c r="AM258" i="1"/>
  <c r="G280" i="11"/>
  <c r="F276" i="13"/>
  <c r="C279" i="11"/>
  <c r="AM257" i="1"/>
  <c r="G279" i="11"/>
  <c r="F275" i="13"/>
  <c r="D278" i="11"/>
  <c r="AN256" i="1"/>
  <c r="D277" i="11"/>
  <c r="AN255" i="1"/>
  <c r="D276" i="11"/>
  <c r="AN254" i="1"/>
  <c r="C273" i="11"/>
  <c r="AM251" i="1"/>
  <c r="G273" i="11"/>
  <c r="F269" i="13"/>
  <c r="D272" i="11"/>
  <c r="AN250" i="1"/>
  <c r="D271" i="11"/>
  <c r="AN249" i="1"/>
  <c r="D270" i="11"/>
  <c r="AN248" i="1"/>
  <c r="C264" i="11"/>
  <c r="AM242" i="1"/>
  <c r="G264" i="11"/>
  <c r="F260" i="13"/>
  <c r="D263" i="11"/>
  <c r="AN241" i="1"/>
  <c r="D262" i="11"/>
  <c r="AN240" i="1"/>
  <c r="C259" i="11"/>
  <c r="AM237" i="1"/>
  <c r="G259" i="11"/>
  <c r="F255" i="13"/>
  <c r="C258" i="11"/>
  <c r="AM236" i="1"/>
  <c r="G258" i="11"/>
  <c r="F254" i="13"/>
  <c r="C257" i="11"/>
  <c r="AM235" i="1"/>
  <c r="G257" i="11"/>
  <c r="F253" i="13"/>
  <c r="BD234" i="1" a="1"/>
  <c r="BD234" i="1" s="1"/>
  <c r="AN233" i="1"/>
  <c r="C255" i="11"/>
  <c r="AM233" i="1"/>
  <c r="G255" i="11"/>
  <c r="F251" i="13"/>
  <c r="C254" i="11"/>
  <c r="AM232" i="1"/>
  <c r="G254" i="11"/>
  <c r="F250" i="13"/>
  <c r="C253" i="11"/>
  <c r="AM231" i="1"/>
  <c r="G253" i="11"/>
  <c r="F249" i="13"/>
  <c r="D252" i="11"/>
  <c r="AN230" i="1"/>
  <c r="D251" i="11"/>
  <c r="AN229" i="1"/>
  <c r="D250" i="11"/>
  <c r="AN228" i="1"/>
  <c r="C246" i="11"/>
  <c r="AM224" i="1"/>
  <c r="G246" i="11"/>
  <c r="F242" i="13"/>
  <c r="C245" i="11"/>
  <c r="AM223" i="1"/>
  <c r="G245" i="11"/>
  <c r="F241" i="13"/>
  <c r="C244" i="11"/>
  <c r="AM222" i="1"/>
  <c r="G244" i="11"/>
  <c r="F240" i="13"/>
  <c r="D243" i="11"/>
  <c r="AN221" i="1"/>
  <c r="D242" i="11"/>
  <c r="AN220" i="1"/>
  <c r="D241" i="11"/>
  <c r="AN219" i="1"/>
  <c r="C237" i="11"/>
  <c r="AM215" i="1"/>
  <c r="G237" i="11"/>
  <c r="F233" i="13"/>
  <c r="C236" i="11"/>
  <c r="AM214" i="1"/>
  <c r="G236" i="11"/>
  <c r="F232" i="13"/>
  <c r="C235" i="11"/>
  <c r="AM213" i="1"/>
  <c r="G235" i="11"/>
  <c r="F231" i="13"/>
  <c r="D234" i="11"/>
  <c r="AN212" i="1"/>
  <c r="D233" i="11"/>
  <c r="AN211" i="1"/>
  <c r="D232" i="11"/>
  <c r="AN210" i="1"/>
  <c r="D226" i="11"/>
  <c r="AN204" i="1"/>
  <c r="C222" i="11"/>
  <c r="AM200" i="1"/>
  <c r="G222" i="11"/>
  <c r="F218" i="13"/>
  <c r="C221" i="11"/>
  <c r="AM199" i="1"/>
  <c r="G221" i="11"/>
  <c r="F217" i="13"/>
  <c r="D220" i="11"/>
  <c r="AN198" i="1"/>
  <c r="D219" i="11"/>
  <c r="AN197" i="1"/>
  <c r="D218" i="11"/>
  <c r="AN196" i="1"/>
  <c r="D217" i="11"/>
  <c r="AN195" i="1"/>
  <c r="D216" i="11"/>
  <c r="AN194" i="1"/>
  <c r="D215" i="11"/>
  <c r="AN193" i="1"/>
  <c r="BD192" i="1" a="1"/>
  <c r="BD192" i="1" s="1"/>
  <c r="D212" i="11"/>
  <c r="AN190" i="1"/>
  <c r="C211" i="11"/>
  <c r="AM189" i="1"/>
  <c r="G211" i="11"/>
  <c r="F207" i="13"/>
  <c r="C210" i="11"/>
  <c r="AM188" i="1"/>
  <c r="G210" i="11"/>
  <c r="F206" i="13"/>
  <c r="C209" i="11"/>
  <c r="AM187" i="1"/>
  <c r="G209" i="11"/>
  <c r="F205" i="13"/>
  <c r="C208" i="11"/>
  <c r="AM186" i="1"/>
  <c r="G208" i="11"/>
  <c r="F204" i="13"/>
  <c r="C203" i="11"/>
  <c r="AM181" i="1"/>
  <c r="G203" i="11"/>
  <c r="F199" i="13"/>
  <c r="L202" i="11"/>
  <c r="N202" i="11"/>
  <c r="C202" i="11"/>
  <c r="G202" i="11"/>
  <c r="F198" i="13"/>
  <c r="C200" i="11"/>
  <c r="AM178" i="1"/>
  <c r="G200" i="11"/>
  <c r="F196" i="13"/>
  <c r="C198" i="11"/>
  <c r="AM176" i="1"/>
  <c r="G198" i="11"/>
  <c r="F194" i="13"/>
  <c r="C197" i="11"/>
  <c r="AM175" i="1"/>
  <c r="G197" i="11"/>
  <c r="F193" i="13"/>
  <c r="D196" i="11"/>
  <c r="AN174" i="1"/>
  <c r="C195" i="11"/>
  <c r="AM173" i="1"/>
  <c r="G195" i="11"/>
  <c r="F191" i="13"/>
  <c r="D194" i="11"/>
  <c r="AN172" i="1"/>
  <c r="D193" i="11"/>
  <c r="AN171" i="1"/>
  <c r="C192" i="11"/>
  <c r="AN334" i="1"/>
  <c r="C352" i="11"/>
  <c r="AM330" i="1"/>
  <c r="G352" i="11"/>
  <c r="F348" i="13"/>
  <c r="C351" i="11"/>
  <c r="AM329" i="1"/>
  <c r="G351" i="11"/>
  <c r="F347" i="13"/>
  <c r="C350" i="11"/>
  <c r="AM328" i="1"/>
  <c r="G350" i="11"/>
  <c r="F346" i="13"/>
  <c r="D349" i="11"/>
  <c r="AN327" i="1"/>
  <c r="D348" i="11"/>
  <c r="AN326" i="1"/>
  <c r="D347" i="11"/>
  <c r="AN325" i="1"/>
  <c r="D346" i="11"/>
  <c r="AN324" i="1"/>
  <c r="D345" i="11"/>
  <c r="AN323" i="1"/>
  <c r="C343" i="11"/>
  <c r="AM321" i="1"/>
  <c r="G343" i="11"/>
  <c r="F339" i="13"/>
  <c r="C342" i="11"/>
  <c r="AM320" i="1"/>
  <c r="G342" i="11"/>
  <c r="F338" i="13"/>
  <c r="C341" i="11"/>
  <c r="AM319" i="1"/>
  <c r="G341" i="11"/>
  <c r="F337" i="13"/>
  <c r="D340" i="11"/>
  <c r="AN318" i="1"/>
  <c r="D339" i="11"/>
  <c r="AN317" i="1"/>
  <c r="D338" i="11"/>
  <c r="AN316" i="1"/>
  <c r="C335" i="11"/>
  <c r="AM313" i="1"/>
  <c r="G335" i="11"/>
  <c r="F331" i="13"/>
  <c r="D334" i="11"/>
  <c r="AN312" i="1"/>
  <c r="D333" i="11"/>
  <c r="AN311" i="1"/>
  <c r="D332" i="11"/>
  <c r="AN310" i="1"/>
  <c r="C328" i="11"/>
  <c r="AM306" i="1"/>
  <c r="G328" i="11"/>
  <c r="F324" i="13"/>
  <c r="C327" i="11"/>
  <c r="AM305" i="1"/>
  <c r="G327" i="11"/>
  <c r="F323" i="13"/>
  <c r="C326" i="11"/>
  <c r="AM304" i="1"/>
  <c r="G326" i="11"/>
  <c r="F322" i="13"/>
  <c r="D325" i="11"/>
  <c r="AN303" i="1"/>
  <c r="D324" i="11"/>
  <c r="AN302" i="1"/>
  <c r="D323" i="11"/>
  <c r="AN301" i="1"/>
  <c r="C319" i="11"/>
  <c r="AM297" i="1"/>
  <c r="G319" i="11"/>
  <c r="F315" i="13"/>
  <c r="C318" i="11"/>
  <c r="AM296" i="1"/>
  <c r="G318" i="11"/>
  <c r="F314" i="13"/>
  <c r="C317" i="11"/>
  <c r="AM295" i="1"/>
  <c r="G317" i="11"/>
  <c r="F313" i="13"/>
  <c r="D316" i="11"/>
  <c r="AN294" i="1"/>
  <c r="D315" i="11"/>
  <c r="AN293" i="1"/>
  <c r="BD292" i="1" a="1"/>
  <c r="BD292" i="1" s="1"/>
  <c r="C311" i="11"/>
  <c r="AM289" i="1"/>
  <c r="G311" i="11"/>
  <c r="F307" i="13"/>
  <c r="D310" i="11"/>
  <c r="C308" i="11"/>
  <c r="AM286" i="1"/>
  <c r="G308" i="11"/>
  <c r="F304" i="13"/>
  <c r="C307" i="11"/>
  <c r="AM285" i="1"/>
  <c r="G307" i="11"/>
  <c r="F303" i="13"/>
  <c r="C306" i="11"/>
  <c r="AM284" i="1"/>
  <c r="G306" i="11"/>
  <c r="F302" i="13"/>
  <c r="D305" i="11"/>
  <c r="AN283" i="1"/>
  <c r="D304" i="11"/>
  <c r="AN282" i="1"/>
  <c r="D303" i="11"/>
  <c r="AN281" i="1"/>
  <c r="C299" i="11"/>
  <c r="AM277" i="1"/>
  <c r="G299" i="11"/>
  <c r="F295" i="13"/>
  <c r="C298" i="11"/>
  <c r="AM276" i="1"/>
  <c r="G298" i="11"/>
  <c r="F294" i="13"/>
  <c r="C297" i="11"/>
  <c r="AM275" i="1"/>
  <c r="G297" i="11"/>
  <c r="F293" i="13"/>
  <c r="D296" i="11"/>
  <c r="AN274" i="1"/>
  <c r="D295" i="11"/>
  <c r="AN273" i="1"/>
  <c r="D294" i="11"/>
  <c r="AN272" i="1"/>
  <c r="C292" i="11"/>
  <c r="G292" i="11"/>
  <c r="F288" i="13"/>
  <c r="C291" i="11"/>
  <c r="AM269" i="1"/>
  <c r="G291" i="11"/>
  <c r="F287" i="13"/>
  <c r="D290" i="11"/>
  <c r="AN268" i="1"/>
  <c r="D289" i="11"/>
  <c r="AN267" i="1"/>
  <c r="D288" i="11"/>
  <c r="AN266" i="1"/>
  <c r="C285" i="11"/>
  <c r="AM263" i="1"/>
  <c r="G285" i="11"/>
  <c r="F281" i="13"/>
  <c r="D284" i="11"/>
  <c r="AN262" i="1"/>
  <c r="D283" i="11"/>
  <c r="AN261" i="1"/>
  <c r="D282" i="11"/>
  <c r="AN260" i="1"/>
  <c r="C278" i="11"/>
  <c r="AM256" i="1"/>
  <c r="G278" i="11"/>
  <c r="F274" i="13"/>
  <c r="C277" i="11"/>
  <c r="AM255" i="1"/>
  <c r="G277" i="11"/>
  <c r="F273" i="13"/>
  <c r="C276" i="11"/>
  <c r="AM254" i="1"/>
  <c r="G276" i="11"/>
  <c r="F272" i="13"/>
  <c r="D275" i="11"/>
  <c r="AN253" i="1"/>
  <c r="D274" i="11"/>
  <c r="AN252" i="1"/>
  <c r="C272" i="11"/>
  <c r="AM250" i="1"/>
  <c r="G272" i="11"/>
  <c r="F268" i="13"/>
  <c r="C271" i="11"/>
  <c r="AM249" i="1"/>
  <c r="G271" i="11"/>
  <c r="F267" i="13"/>
  <c r="C270" i="11"/>
  <c r="AM248" i="1"/>
  <c r="G270" i="11"/>
  <c r="F266" i="13"/>
  <c r="D269" i="11"/>
  <c r="AN247" i="1"/>
  <c r="D268" i="11"/>
  <c r="AN246" i="1"/>
  <c r="D267" i="11"/>
  <c r="AN245" i="1"/>
  <c r="D266" i="11"/>
  <c r="AN244" i="1"/>
  <c r="D265" i="11"/>
  <c r="AN243" i="1"/>
  <c r="C263" i="11"/>
  <c r="G263" i="11"/>
  <c r="F259" i="13"/>
  <c r="C262" i="11"/>
  <c r="AM240" i="1"/>
  <c r="G262" i="11"/>
  <c r="F258" i="13"/>
  <c r="D261" i="11"/>
  <c r="AN239" i="1"/>
  <c r="D260" i="11"/>
  <c r="AN238" i="1"/>
  <c r="BD237" i="1" a="1"/>
  <c r="BD237" i="1" s="1"/>
  <c r="D256" i="11"/>
  <c r="AN234" i="1"/>
  <c r="C252" i="11"/>
  <c r="AM230" i="1"/>
  <c r="G252" i="11"/>
  <c r="F248" i="13"/>
  <c r="C251" i="11"/>
  <c r="AM229" i="1"/>
  <c r="G251" i="11"/>
  <c r="F247" i="13"/>
  <c r="C250" i="11"/>
  <c r="AM228" i="1"/>
  <c r="G250" i="11"/>
  <c r="F246" i="13"/>
  <c r="D249" i="11"/>
  <c r="AN227" i="1"/>
  <c r="D248" i="11"/>
  <c r="AN226" i="1"/>
  <c r="D247" i="11"/>
  <c r="AN225" i="1"/>
  <c r="C243" i="11"/>
  <c r="AM221" i="1"/>
  <c r="G243" i="11"/>
  <c r="F239" i="13"/>
  <c r="C242" i="11"/>
  <c r="AM220" i="1"/>
  <c r="G242" i="11"/>
  <c r="F238" i="13"/>
  <c r="C241" i="11"/>
  <c r="AM219" i="1"/>
  <c r="G241" i="11"/>
  <c r="F237" i="13"/>
  <c r="D240" i="11"/>
  <c r="AN218" i="1"/>
  <c r="D239" i="11"/>
  <c r="AN217" i="1"/>
  <c r="D238" i="11"/>
  <c r="AN216" i="1"/>
  <c r="C234" i="11"/>
  <c r="AM212" i="1"/>
  <c r="G234" i="11"/>
  <c r="F230" i="13"/>
  <c r="C233" i="11"/>
  <c r="AM211" i="1"/>
  <c r="G233" i="11"/>
  <c r="F229" i="13"/>
  <c r="C232" i="11"/>
  <c r="AM210" i="1"/>
  <c r="G232" i="11"/>
  <c r="F228" i="13"/>
  <c r="D231" i="11"/>
  <c r="AN209" i="1"/>
  <c r="D230" i="11"/>
  <c r="AN208" i="1"/>
  <c r="D229" i="11"/>
  <c r="AN207" i="1"/>
  <c r="D228" i="11"/>
  <c r="AN206" i="1"/>
  <c r="D227" i="11"/>
  <c r="AN205" i="1"/>
  <c r="C226" i="11"/>
  <c r="AM204" i="1"/>
  <c r="G226" i="11"/>
  <c r="F222" i="13"/>
  <c r="D225" i="11"/>
  <c r="AN203" i="1"/>
  <c r="D224" i="11"/>
  <c r="AN202" i="1"/>
  <c r="D223" i="11"/>
  <c r="AN201" i="1"/>
  <c r="C220" i="11"/>
  <c r="AM198" i="1"/>
  <c r="G220" i="11"/>
  <c r="F216" i="13"/>
  <c r="C219" i="11"/>
  <c r="AM197" i="1"/>
  <c r="G219" i="11"/>
  <c r="F215" i="13"/>
  <c r="C218" i="11"/>
  <c r="AM196" i="1"/>
  <c r="G218" i="11"/>
  <c r="F214" i="13"/>
  <c r="C217" i="11"/>
  <c r="AM195" i="1"/>
  <c r="G217" i="11"/>
  <c r="F213" i="13"/>
  <c r="C216" i="11"/>
  <c r="AM194" i="1"/>
  <c r="G216" i="11"/>
  <c r="F212" i="13"/>
  <c r="C215" i="11"/>
  <c r="AM193" i="1"/>
  <c r="G215" i="11"/>
  <c r="F211" i="13"/>
  <c r="D214" i="11"/>
  <c r="AN192" i="1"/>
  <c r="D213" i="11"/>
  <c r="AN191" i="1"/>
  <c r="C212" i="11"/>
  <c r="AM190" i="1"/>
  <c r="G212" i="11"/>
  <c r="F208" i="13"/>
  <c r="D207" i="11"/>
  <c r="AN185" i="1"/>
  <c r="D206" i="11"/>
  <c r="AN184" i="1"/>
  <c r="D205" i="11"/>
  <c r="AN183" i="1"/>
  <c r="D204" i="11"/>
  <c r="AN182" i="1"/>
  <c r="BD181" i="1" a="1"/>
  <c r="BD181" i="1" s="1"/>
  <c r="D201" i="11"/>
  <c r="AN179" i="1"/>
  <c r="BD178" i="1" a="1"/>
  <c r="BD178" i="1" s="1"/>
  <c r="D199" i="11"/>
  <c r="AN177" i="1"/>
  <c r="BD176" i="1" a="1"/>
  <c r="BD176" i="1" s="1"/>
  <c r="C196" i="11"/>
  <c r="AM174" i="1"/>
  <c r="G196" i="11"/>
  <c r="F192" i="13"/>
  <c r="C194" i="11"/>
  <c r="AM172" i="1"/>
  <c r="G194" i="11"/>
  <c r="F190" i="13"/>
  <c r="C193" i="11"/>
  <c r="AM171" i="1"/>
  <c r="G193" i="11"/>
  <c r="F189" i="13"/>
  <c r="AM301" i="1"/>
  <c r="G323" i="11"/>
  <c r="F319" i="13"/>
  <c r="D322" i="11"/>
  <c r="AN300" i="1"/>
  <c r="D321" i="11"/>
  <c r="AN299" i="1"/>
  <c r="D320" i="11"/>
  <c r="AN298" i="1"/>
  <c r="C316" i="11"/>
  <c r="AM294" i="1"/>
  <c r="G316" i="11"/>
  <c r="F312" i="13"/>
  <c r="C315" i="11"/>
  <c r="AM293" i="1"/>
  <c r="G315" i="11"/>
  <c r="F311" i="13"/>
  <c r="D314" i="11"/>
  <c r="AN292" i="1"/>
  <c r="D313" i="11"/>
  <c r="AN291" i="1"/>
  <c r="D312" i="11"/>
  <c r="AN290" i="1"/>
  <c r="C310" i="11"/>
  <c r="AM288" i="1"/>
  <c r="G310" i="11"/>
  <c r="F306" i="13"/>
  <c r="D309" i="11"/>
  <c r="AN287" i="1"/>
  <c r="C305" i="11"/>
  <c r="AM283" i="1"/>
  <c r="G305" i="11"/>
  <c r="F301" i="13"/>
  <c r="C304" i="11"/>
  <c r="AM282" i="1"/>
  <c r="G304" i="11"/>
  <c r="F300" i="13"/>
  <c r="C303" i="11"/>
  <c r="AM281" i="1"/>
  <c r="G303" i="11"/>
  <c r="F299" i="13"/>
  <c r="D302" i="11"/>
  <c r="AN280" i="1"/>
  <c r="D301" i="11"/>
  <c r="AN279" i="1"/>
  <c r="D300" i="11"/>
  <c r="AN278" i="1"/>
  <c r="C296" i="11"/>
  <c r="AM274" i="1"/>
  <c r="G296" i="11"/>
  <c r="F292" i="13"/>
  <c r="C295" i="11"/>
  <c r="AM273" i="1"/>
  <c r="G295" i="11"/>
  <c r="F291" i="13"/>
  <c r="C294" i="11"/>
  <c r="AM272" i="1"/>
  <c r="G294" i="11"/>
  <c r="F290" i="13"/>
  <c r="D293" i="11"/>
  <c r="AN271" i="1"/>
  <c r="C290" i="11"/>
  <c r="AM268" i="1"/>
  <c r="G290" i="11"/>
  <c r="F286" i="13"/>
  <c r="C289" i="11"/>
  <c r="AM267" i="1"/>
  <c r="G289" i="11"/>
  <c r="F285" i="13"/>
  <c r="C288" i="11"/>
  <c r="AM266" i="1"/>
  <c r="G288" i="11"/>
  <c r="F284" i="13"/>
  <c r="D287" i="11"/>
  <c r="AN265" i="1"/>
  <c r="D286" i="11"/>
  <c r="AN264" i="1"/>
  <c r="C284" i="11"/>
  <c r="AM262" i="1"/>
  <c r="G284" i="11"/>
  <c r="F280" i="13"/>
  <c r="C283" i="11"/>
  <c r="AM261" i="1"/>
  <c r="G283" i="11"/>
  <c r="F279" i="13"/>
  <c r="C282" i="11"/>
  <c r="AM260" i="1"/>
  <c r="G282" i="11"/>
  <c r="F278" i="13"/>
  <c r="D281" i="11"/>
  <c r="AN259" i="1"/>
  <c r="D280" i="11"/>
  <c r="AN258" i="1"/>
  <c r="D279" i="11"/>
  <c r="AN257" i="1"/>
  <c r="C275" i="11"/>
  <c r="AM253" i="1"/>
  <c r="G275" i="11"/>
  <c r="F271" i="13"/>
  <c r="C274" i="11"/>
  <c r="AM252" i="1"/>
  <c r="G274" i="11"/>
  <c r="F270" i="13"/>
  <c r="D273" i="11"/>
  <c r="AN251" i="1"/>
  <c r="C269" i="11"/>
  <c r="AM247" i="1"/>
  <c r="G269" i="11"/>
  <c r="F265" i="13"/>
  <c r="C268" i="11"/>
  <c r="AM246" i="1"/>
  <c r="G268" i="11"/>
  <c r="F264" i="13"/>
  <c r="C267" i="11"/>
  <c r="AM245" i="1"/>
  <c r="G267" i="11"/>
  <c r="F263" i="13"/>
  <c r="C266" i="11"/>
  <c r="AM244" i="1"/>
  <c r="G266" i="11"/>
  <c r="F262" i="13"/>
  <c r="C265" i="11"/>
  <c r="AM243" i="1"/>
  <c r="G265" i="11"/>
  <c r="F261" i="13"/>
  <c r="D264" i="11"/>
  <c r="AN242" i="1"/>
  <c r="C261" i="11"/>
  <c r="AM239" i="1"/>
  <c r="G261" i="11"/>
  <c r="F257" i="13"/>
  <c r="C260" i="11"/>
  <c r="AM238" i="1"/>
  <c r="G260" i="11"/>
  <c r="F256" i="13"/>
  <c r="D259" i="11"/>
  <c r="AN237" i="1"/>
  <c r="D258" i="11"/>
  <c r="AN236" i="1"/>
  <c r="D257" i="11"/>
  <c r="AN235" i="1"/>
  <c r="C256" i="11"/>
  <c r="AM234" i="1"/>
  <c r="G256" i="11"/>
  <c r="F252" i="13"/>
  <c r="D255" i="11"/>
  <c r="D254" i="11"/>
  <c r="AN232" i="1"/>
  <c r="D253" i="11"/>
  <c r="AN231" i="1"/>
  <c r="C249" i="11"/>
  <c r="AM227" i="1"/>
  <c r="G249" i="11"/>
  <c r="F245" i="13"/>
  <c r="C248" i="11"/>
  <c r="AM226" i="1"/>
  <c r="G248" i="11"/>
  <c r="F244" i="13"/>
  <c r="C247" i="11"/>
  <c r="AM225" i="1"/>
  <c r="G247" i="11"/>
  <c r="F243" i="13"/>
  <c r="D246" i="11"/>
  <c r="AN224" i="1"/>
  <c r="D245" i="11"/>
  <c r="AN223" i="1"/>
  <c r="D244" i="11"/>
  <c r="AN222" i="1"/>
  <c r="C240" i="11"/>
  <c r="AM218" i="1"/>
  <c r="G240" i="11"/>
  <c r="F236" i="13"/>
  <c r="C239" i="11"/>
  <c r="AM217" i="1"/>
  <c r="G239" i="11"/>
  <c r="F235" i="13"/>
  <c r="C238" i="11"/>
  <c r="AM216" i="1"/>
  <c r="G238" i="11"/>
  <c r="F234" i="13"/>
  <c r="D237" i="11"/>
  <c r="AN215" i="1"/>
  <c r="D236" i="11"/>
  <c r="AN214" i="1"/>
  <c r="D235" i="11"/>
  <c r="AN213" i="1"/>
  <c r="C231" i="11"/>
  <c r="AM209" i="1"/>
  <c r="G231" i="11"/>
  <c r="F227" i="13"/>
  <c r="C230" i="11"/>
  <c r="AM208" i="1"/>
  <c r="G230" i="11"/>
  <c r="F226" i="13"/>
  <c r="C229" i="11"/>
  <c r="AM207" i="1"/>
  <c r="G229" i="11"/>
  <c r="F225" i="13"/>
  <c r="C228" i="11"/>
  <c r="AM206" i="1"/>
  <c r="G228" i="11"/>
  <c r="F224" i="13"/>
  <c r="C227" i="11"/>
  <c r="AM205" i="1"/>
  <c r="G227" i="11"/>
  <c r="F223" i="13"/>
  <c r="C225" i="11"/>
  <c r="AM203" i="1"/>
  <c r="G225" i="11"/>
  <c r="F221" i="13"/>
  <c r="C224" i="11"/>
  <c r="AM202" i="1"/>
  <c r="G224" i="11"/>
  <c r="F220" i="13"/>
  <c r="C223" i="11"/>
  <c r="AM201" i="1"/>
  <c r="G223" i="11"/>
  <c r="F219" i="13"/>
  <c r="D222" i="11"/>
  <c r="AN200" i="1"/>
  <c r="D221" i="11"/>
  <c r="AN199" i="1"/>
  <c r="C214" i="11"/>
  <c r="AM192" i="1"/>
  <c r="G214" i="11"/>
  <c r="F210" i="13"/>
  <c r="C213" i="11"/>
  <c r="AM191" i="1"/>
  <c r="G213" i="11"/>
  <c r="F209" i="13"/>
  <c r="D211" i="11"/>
  <c r="AN189" i="1"/>
  <c r="D210" i="11"/>
  <c r="AN188" i="1"/>
  <c r="D209" i="11"/>
  <c r="AN187" i="1"/>
  <c r="D208" i="11"/>
  <c r="AN186" i="1"/>
  <c r="C207" i="11"/>
  <c r="AM185" i="1"/>
  <c r="G207" i="11"/>
  <c r="F203" i="13"/>
  <c r="C206" i="11"/>
  <c r="AM184" i="1"/>
  <c r="G206" i="11"/>
  <c r="F202" i="13"/>
  <c r="C205" i="11"/>
  <c r="AM183" i="1"/>
  <c r="G205" i="11"/>
  <c r="F201" i="13"/>
  <c r="C204" i="11"/>
  <c r="AM182" i="1"/>
  <c r="G204" i="11"/>
  <c r="F200" i="13"/>
  <c r="D203" i="11"/>
  <c r="AN181" i="1"/>
  <c r="D202" i="11"/>
  <c r="AN180" i="1"/>
  <c r="C201" i="11"/>
  <c r="AM179" i="1"/>
  <c r="G201" i="11"/>
  <c r="F197" i="13"/>
  <c r="D200" i="11"/>
  <c r="AN178" i="1"/>
  <c r="C199" i="11"/>
  <c r="AM177" i="1"/>
  <c r="G199" i="11"/>
  <c r="F195" i="13"/>
  <c r="D198" i="11"/>
  <c r="AN176" i="1"/>
  <c r="D197" i="11"/>
  <c r="AN175" i="1"/>
  <c r="BD174" i="1" a="1"/>
  <c r="BD174" i="1" s="1"/>
  <c r="D195" i="11"/>
  <c r="AN173" i="1"/>
  <c r="BD172" i="1" a="1"/>
  <c r="BD172" i="1" s="1"/>
  <c r="D192" i="11"/>
  <c r="AN170" i="1"/>
  <c r="AM170" i="1"/>
  <c r="G192" i="11"/>
  <c r="F188" i="13"/>
  <c r="D191" i="11"/>
  <c r="C191" i="11"/>
  <c r="AN169" i="1"/>
  <c r="AM169" i="1"/>
  <c r="G191" i="11"/>
  <c r="F187" i="13"/>
  <c r="D190" i="11"/>
  <c r="C190" i="11"/>
  <c r="AN168" i="1"/>
  <c r="AM168" i="1"/>
  <c r="G190" i="11"/>
  <c r="F186" i="13"/>
  <c r="L189" i="11"/>
  <c r="N189" i="11"/>
  <c r="D189" i="11"/>
  <c r="C189" i="11"/>
  <c r="AN167" i="1"/>
  <c r="G189" i="11"/>
  <c r="F185" i="13"/>
  <c r="D188" i="11"/>
  <c r="C188" i="11"/>
  <c r="AN166" i="1"/>
  <c r="AM166" i="1"/>
  <c r="G188" i="11"/>
  <c r="F184" i="13"/>
  <c r="D187" i="11"/>
  <c r="C187" i="11"/>
  <c r="AN165" i="1"/>
  <c r="AM165" i="1"/>
  <c r="G187" i="11"/>
  <c r="F183" i="13"/>
  <c r="D186" i="11"/>
  <c r="C186" i="11"/>
  <c r="AN164" i="1"/>
  <c r="AM164" i="1"/>
  <c r="G186" i="11"/>
  <c r="F182" i="13"/>
  <c r="D185" i="11"/>
  <c r="C185" i="11"/>
  <c r="AN163" i="1"/>
  <c r="AM163" i="1"/>
  <c r="G185" i="11"/>
  <c r="F181" i="13"/>
  <c r="D184" i="11"/>
  <c r="C184" i="11"/>
  <c r="AN162" i="1"/>
  <c r="AM162" i="1"/>
  <c r="G184" i="11"/>
  <c r="F180" i="13"/>
  <c r="D183" i="11"/>
  <c r="C183" i="11"/>
  <c r="AN161" i="1"/>
  <c r="AM161" i="1"/>
  <c r="G183" i="11"/>
  <c r="F179" i="13"/>
  <c r="D182" i="11"/>
  <c r="C182" i="11"/>
  <c r="AN160" i="1"/>
  <c r="AM160" i="1"/>
  <c r="G182" i="11"/>
  <c r="F178" i="13"/>
  <c r="D181" i="11"/>
  <c r="C181" i="11"/>
  <c r="AN159" i="1"/>
  <c r="AM159" i="1"/>
  <c r="G181" i="11"/>
  <c r="F177" i="13"/>
  <c r="D180" i="11"/>
  <c r="C180" i="11"/>
  <c r="AN158" i="1"/>
  <c r="AM158" i="1"/>
  <c r="G180" i="11"/>
  <c r="F176" i="13"/>
  <c r="D179" i="11"/>
  <c r="C179" i="11"/>
  <c r="AN157" i="1"/>
  <c r="AM157" i="1"/>
  <c r="G179" i="11"/>
  <c r="F175" i="13"/>
  <c r="D178" i="11"/>
  <c r="C178" i="11"/>
  <c r="AN156" i="1"/>
  <c r="AM156" i="1"/>
  <c r="G178" i="11"/>
  <c r="F174" i="13"/>
  <c r="D177" i="11"/>
  <c r="C177" i="11"/>
  <c r="AN155" i="1"/>
  <c r="AM155" i="1"/>
  <c r="G177" i="11"/>
  <c r="F173" i="13"/>
  <c r="D176" i="11"/>
  <c r="C176" i="11"/>
  <c r="AN154" i="1"/>
  <c r="AM154" i="1"/>
  <c r="G176" i="11"/>
  <c r="F172" i="13"/>
  <c r="D175" i="11"/>
  <c r="C175" i="11"/>
  <c r="AN153" i="1"/>
  <c r="AM153" i="1"/>
  <c r="G175" i="11"/>
  <c r="F171" i="13"/>
  <c r="D174" i="11"/>
  <c r="C174" i="11"/>
  <c r="AN152" i="1"/>
  <c r="AM152" i="1"/>
  <c r="G174" i="11"/>
  <c r="F170" i="13"/>
  <c r="D173" i="11"/>
  <c r="C173" i="11"/>
  <c r="AN151" i="1"/>
  <c r="AM151" i="1"/>
  <c r="G173" i="11"/>
  <c r="F169" i="13"/>
  <c r="D172" i="11"/>
  <c r="C172" i="11"/>
  <c r="AN150" i="1"/>
  <c r="AM150" i="1"/>
  <c r="G172" i="11"/>
  <c r="F168" i="13"/>
  <c r="D171" i="11"/>
  <c r="C171" i="11"/>
  <c r="AN149" i="1"/>
  <c r="AM149" i="1"/>
  <c r="G171" i="11"/>
  <c r="F167" i="13"/>
  <c r="D170" i="11"/>
  <c r="C170" i="11"/>
  <c r="AN148" i="1"/>
  <c r="AM148" i="1"/>
  <c r="G170" i="11"/>
  <c r="F166" i="13"/>
  <c r="D169" i="11"/>
  <c r="C169" i="11"/>
  <c r="AN147" i="1"/>
  <c r="AM147" i="1"/>
  <c r="G169" i="11"/>
  <c r="F165" i="13"/>
  <c r="D168" i="11"/>
  <c r="C168" i="11"/>
  <c r="AN146" i="1"/>
  <c r="AM146" i="1"/>
  <c r="G168" i="11"/>
  <c r="F164" i="13"/>
  <c r="D167" i="11"/>
  <c r="C167" i="11"/>
  <c r="AN145" i="1"/>
  <c r="AM145" i="1"/>
  <c r="G167" i="11"/>
  <c r="F163" i="13"/>
  <c r="D166" i="11"/>
  <c r="C166" i="11"/>
  <c r="AN144" i="1"/>
  <c r="AM144" i="1"/>
  <c r="G166" i="11"/>
  <c r="F162" i="13"/>
  <c r="D165" i="11"/>
  <c r="C165" i="11"/>
  <c r="AN143" i="1"/>
  <c r="AM143" i="1"/>
  <c r="G165" i="11"/>
  <c r="F161" i="13"/>
  <c r="D164" i="11"/>
  <c r="C164" i="11"/>
  <c r="AN142" i="1"/>
  <c r="AM142" i="1"/>
  <c r="G164" i="11"/>
  <c r="F160" i="13"/>
  <c r="D163" i="11"/>
  <c r="C163" i="11"/>
  <c r="AN141" i="1"/>
  <c r="AM141" i="1"/>
  <c r="G163" i="11"/>
  <c r="F159" i="13"/>
  <c r="D162" i="11"/>
  <c r="C162" i="11"/>
  <c r="AN140" i="1"/>
  <c r="AM140" i="1"/>
  <c r="G162" i="11"/>
  <c r="F158" i="13"/>
  <c r="D161" i="11"/>
  <c r="C161" i="11"/>
  <c r="AM139" i="1"/>
  <c r="G161" i="11"/>
  <c r="F157" i="13"/>
  <c r="D160" i="11"/>
  <c r="C160" i="11"/>
  <c r="AM138" i="1"/>
  <c r="G160" i="11"/>
  <c r="F156" i="13"/>
  <c r="D159" i="11"/>
  <c r="C159" i="11"/>
  <c r="G159" i="11"/>
  <c r="F155" i="13"/>
  <c r="L158" i="11"/>
  <c r="D158" i="11"/>
  <c r="C158" i="11"/>
  <c r="G158" i="11"/>
  <c r="F154" i="13"/>
  <c r="L157" i="11"/>
  <c r="D157" i="11"/>
  <c r="C157" i="11"/>
  <c r="G157" i="11"/>
  <c r="F153" i="13"/>
  <c r="D156" i="11"/>
  <c r="C156" i="11"/>
  <c r="G156" i="11"/>
  <c r="F152" i="13"/>
  <c r="D155" i="11"/>
  <c r="C155" i="11"/>
  <c r="G155" i="11"/>
  <c r="F151" i="13"/>
  <c r="N154" i="11"/>
  <c r="D154" i="11"/>
  <c r="C154" i="11"/>
  <c r="G154" i="11"/>
  <c r="F150" i="13"/>
  <c r="D153" i="11"/>
  <c r="C153" i="11"/>
  <c r="G153" i="11"/>
  <c r="F149" i="13"/>
  <c r="D152" i="11"/>
  <c r="C152" i="11"/>
  <c r="G152" i="11"/>
  <c r="F148" i="13"/>
  <c r="L151" i="11"/>
  <c r="N151" i="11"/>
  <c r="D151" i="11"/>
  <c r="C151" i="11"/>
  <c r="G151" i="11"/>
  <c r="F147" i="13"/>
  <c r="D150" i="11"/>
  <c r="C150" i="11"/>
  <c r="G150" i="11"/>
  <c r="F146" i="13"/>
  <c r="D149" i="11"/>
  <c r="C149" i="11"/>
  <c r="G149" i="11"/>
  <c r="F145" i="13"/>
  <c r="L148" i="11"/>
  <c r="D148" i="11"/>
  <c r="C148" i="11"/>
  <c r="G148" i="11"/>
  <c r="F144" i="13"/>
  <c r="D147" i="11"/>
  <c r="C147" i="11"/>
  <c r="G147" i="11"/>
  <c r="F143" i="13"/>
  <c r="D146" i="11"/>
  <c r="C146" i="11"/>
  <c r="G146" i="11"/>
  <c r="F142" i="13"/>
  <c r="N145" i="11"/>
  <c r="D145" i="11"/>
  <c r="C145" i="11"/>
  <c r="G145" i="11"/>
  <c r="F141" i="13"/>
  <c r="D144" i="11"/>
  <c r="C144" i="11"/>
  <c r="G144" i="11"/>
  <c r="F140" i="13"/>
  <c r="D143" i="11"/>
  <c r="C143" i="11"/>
  <c r="G143" i="11"/>
  <c r="F139" i="13"/>
  <c r="L142" i="11"/>
  <c r="N142" i="11"/>
  <c r="D142" i="11"/>
  <c r="C142" i="11"/>
  <c r="G142" i="11"/>
  <c r="F138" i="13"/>
  <c r="D141" i="11"/>
  <c r="C141" i="11"/>
  <c r="G141" i="11"/>
  <c r="F137" i="13"/>
  <c r="D140" i="11"/>
  <c r="C140" i="11"/>
  <c r="G140" i="11"/>
  <c r="F136" i="13"/>
  <c r="L139" i="11"/>
  <c r="D139" i="11"/>
  <c r="C139" i="11"/>
  <c r="G139" i="11"/>
  <c r="F135" i="13"/>
  <c r="D138" i="11"/>
  <c r="C138" i="11"/>
  <c r="G138" i="11"/>
  <c r="F134" i="13"/>
  <c r="N137" i="11"/>
  <c r="D137" i="11"/>
  <c r="C137" i="11"/>
  <c r="G137" i="11"/>
  <c r="F133" i="13"/>
  <c r="N136" i="11"/>
  <c r="D136" i="11"/>
  <c r="C136" i="11"/>
  <c r="G136" i="11"/>
  <c r="F132" i="13"/>
  <c r="D135" i="11"/>
  <c r="C135" i="11"/>
  <c r="G135" i="11"/>
  <c r="F131" i="13"/>
  <c r="D134" i="11"/>
  <c r="C134" i="11"/>
  <c r="G134" i="11"/>
  <c r="F130" i="13"/>
  <c r="L133" i="11"/>
  <c r="N133" i="11"/>
  <c r="D133" i="11"/>
  <c r="C133" i="11"/>
  <c r="G133" i="11"/>
  <c r="F129" i="13"/>
  <c r="D132" i="11"/>
  <c r="C132" i="11"/>
  <c r="G132" i="11"/>
  <c r="F128" i="13"/>
  <c r="D131" i="11"/>
  <c r="C131" i="11"/>
  <c r="G131" i="11"/>
  <c r="F127" i="13"/>
  <c r="L130" i="11"/>
  <c r="D130" i="11"/>
  <c r="C130" i="11"/>
  <c r="G130" i="11"/>
  <c r="F126" i="13"/>
  <c r="D129" i="11"/>
  <c r="C129" i="11"/>
  <c r="G129" i="11"/>
  <c r="F125" i="13"/>
  <c r="D128" i="11"/>
  <c r="C128" i="11"/>
  <c r="G128" i="11"/>
  <c r="F124" i="13"/>
  <c r="N127" i="11"/>
  <c r="D127" i="11"/>
  <c r="C127" i="11"/>
  <c r="G127" i="11"/>
  <c r="F123" i="13"/>
  <c r="D126" i="11"/>
  <c r="C126" i="11"/>
  <c r="G126" i="11"/>
  <c r="F122" i="13"/>
  <c r="D125" i="11"/>
  <c r="C125" i="11"/>
  <c r="G125" i="11"/>
  <c r="F121" i="13"/>
  <c r="L124" i="11"/>
  <c r="N124" i="11"/>
  <c r="D124" i="11"/>
  <c r="C124" i="11"/>
  <c r="G124" i="11"/>
  <c r="F120" i="13"/>
  <c r="D123" i="11"/>
  <c r="C123" i="11"/>
  <c r="G123" i="11"/>
  <c r="F119" i="13"/>
  <c r="D122" i="11"/>
  <c r="C122" i="11"/>
  <c r="G122" i="11"/>
  <c r="F118" i="13"/>
  <c r="L121" i="11"/>
  <c r="D121" i="11"/>
  <c r="C121" i="11"/>
  <c r="G121" i="11"/>
  <c r="F117" i="13"/>
  <c r="D120" i="11"/>
  <c r="C120" i="11"/>
  <c r="G120" i="11"/>
  <c r="F116" i="13"/>
  <c r="D119" i="11"/>
  <c r="C119" i="11"/>
  <c r="G119" i="11"/>
  <c r="F115" i="13"/>
  <c r="N118" i="11"/>
  <c r="D118" i="11"/>
  <c r="C118" i="11"/>
  <c r="G118" i="11"/>
  <c r="F114" i="13"/>
  <c r="D117" i="11"/>
  <c r="C117" i="11"/>
  <c r="G117" i="11"/>
  <c r="F113" i="13"/>
  <c r="L116" i="11"/>
  <c r="D116" i="11"/>
  <c r="C116" i="11"/>
  <c r="G116" i="11"/>
  <c r="F112" i="13"/>
  <c r="D115" i="11"/>
  <c r="C115" i="11"/>
  <c r="G115" i="11"/>
  <c r="F111" i="13"/>
  <c r="L114" i="11"/>
  <c r="D114" i="11"/>
  <c r="C114" i="11"/>
  <c r="G114" i="11"/>
  <c r="F110" i="13"/>
  <c r="D113" i="11"/>
  <c r="C113" i="11"/>
  <c r="G113" i="11"/>
  <c r="F109" i="13"/>
  <c r="L112" i="11"/>
  <c r="N112" i="11"/>
  <c r="D112" i="11"/>
  <c r="C112" i="11"/>
  <c r="G112" i="11"/>
  <c r="F108" i="13"/>
  <c r="D111" i="11"/>
  <c r="C111" i="11"/>
  <c r="G111" i="11"/>
  <c r="F107" i="13"/>
  <c r="N110" i="11"/>
  <c r="D110" i="11"/>
  <c r="C110" i="11"/>
  <c r="G110" i="11"/>
  <c r="F106" i="13"/>
  <c r="N109" i="11"/>
  <c r="D109" i="11"/>
  <c r="C109" i="11"/>
  <c r="G109" i="11"/>
  <c r="F105" i="13"/>
  <c r="D108" i="11"/>
  <c r="C108" i="11"/>
  <c r="G108" i="11"/>
  <c r="F104" i="13"/>
  <c r="N107" i="11"/>
  <c r="D107" i="11"/>
  <c r="C107" i="11"/>
  <c r="G107" i="11"/>
  <c r="F103" i="13"/>
  <c r="N106" i="11"/>
  <c r="D106" i="11"/>
  <c r="C106" i="11"/>
  <c r="G106" i="11"/>
  <c r="F102" i="13"/>
  <c r="D105" i="11"/>
  <c r="C105" i="11"/>
  <c r="G105" i="11"/>
  <c r="F101" i="13"/>
  <c r="L104" i="11"/>
  <c r="N104" i="11"/>
  <c r="D104" i="11"/>
  <c r="C104" i="11"/>
  <c r="G104" i="11"/>
  <c r="F100" i="13"/>
  <c r="L103" i="11"/>
  <c r="N103" i="11"/>
  <c r="D103" i="11"/>
  <c r="C103" i="11"/>
  <c r="G103" i="11"/>
  <c r="F99" i="13"/>
  <c r="L102" i="11"/>
  <c r="N102" i="11"/>
  <c r="D102" i="11"/>
  <c r="C102" i="11"/>
  <c r="G102" i="11"/>
  <c r="F98" i="13"/>
  <c r="L101" i="11"/>
  <c r="D101" i="11"/>
  <c r="C101" i="11"/>
  <c r="G101" i="11"/>
  <c r="F97" i="13"/>
  <c r="L100" i="11"/>
  <c r="D100" i="11"/>
  <c r="C100" i="11"/>
  <c r="G100" i="11"/>
  <c r="F96" i="13"/>
  <c r="N99" i="11"/>
  <c r="D99" i="11"/>
  <c r="C99" i="11"/>
  <c r="G99" i="11"/>
  <c r="F95" i="13"/>
  <c r="N98" i="11"/>
  <c r="D98" i="11"/>
  <c r="C98" i="11"/>
  <c r="G98" i="11"/>
  <c r="F94" i="13"/>
  <c r="L97" i="11"/>
  <c r="N97" i="11"/>
  <c r="D97" i="11"/>
  <c r="C97" i="11"/>
  <c r="G97" i="11"/>
  <c r="F93" i="13"/>
  <c r="L96" i="11"/>
  <c r="N96" i="11"/>
  <c r="D96" i="11"/>
  <c r="C96" i="11"/>
  <c r="G96" i="11"/>
  <c r="F92" i="13"/>
  <c r="D95" i="11"/>
  <c r="C95" i="11"/>
  <c r="G95" i="11"/>
  <c r="F91" i="13"/>
  <c r="L94" i="11"/>
  <c r="D94" i="11"/>
  <c r="C94" i="11"/>
  <c r="G94" i="11"/>
  <c r="F90" i="13"/>
  <c r="L93" i="11"/>
  <c r="N93" i="11"/>
  <c r="D93" i="11"/>
  <c r="C93" i="11"/>
  <c r="G93" i="11"/>
  <c r="F89" i="13"/>
  <c r="L92" i="11"/>
  <c r="N92" i="11"/>
  <c r="D92" i="11"/>
  <c r="C92" i="11"/>
  <c r="G92" i="11"/>
  <c r="F88" i="13"/>
  <c r="L91" i="11"/>
  <c r="N91" i="11"/>
  <c r="D91" i="11"/>
  <c r="C91" i="11"/>
  <c r="G91" i="11"/>
  <c r="F87" i="13"/>
  <c r="L90" i="11"/>
  <c r="N90" i="11"/>
  <c r="D90" i="11"/>
  <c r="C90" i="11"/>
  <c r="G90" i="11"/>
  <c r="F86" i="13"/>
  <c r="L89" i="11"/>
  <c r="N89" i="11"/>
  <c r="D89" i="11"/>
  <c r="C89" i="11"/>
  <c r="G89" i="11"/>
  <c r="F85" i="13"/>
  <c r="L88" i="11"/>
  <c r="N88" i="11"/>
  <c r="D88" i="11"/>
  <c r="C88" i="11"/>
  <c r="G88" i="11"/>
  <c r="F84" i="13"/>
  <c r="L87" i="11"/>
  <c r="N87" i="11"/>
  <c r="D87" i="11"/>
  <c r="C87" i="11"/>
  <c r="G87" i="11"/>
  <c r="F83" i="13"/>
  <c r="L86" i="11"/>
  <c r="N86" i="11"/>
  <c r="D86" i="11"/>
  <c r="C86" i="11"/>
  <c r="G86" i="11"/>
  <c r="F82" i="13"/>
  <c r="L85" i="11"/>
  <c r="N85" i="11"/>
  <c r="D85" i="11"/>
  <c r="C85" i="11"/>
  <c r="G85" i="11"/>
  <c r="F81" i="13"/>
  <c r="L84" i="11"/>
  <c r="N84" i="11"/>
  <c r="D84" i="11"/>
  <c r="C84" i="11"/>
  <c r="G84" i="11"/>
  <c r="F80" i="13"/>
  <c r="L83" i="11"/>
  <c r="N83" i="11"/>
  <c r="D83" i="11"/>
  <c r="C83" i="11"/>
  <c r="G83" i="11"/>
  <c r="F79" i="13"/>
  <c r="L82" i="11"/>
  <c r="N82" i="11"/>
  <c r="D82" i="11"/>
  <c r="C82" i="11"/>
  <c r="G82" i="11"/>
  <c r="F78" i="13"/>
  <c r="L81" i="11"/>
  <c r="N81" i="11"/>
  <c r="D81" i="11"/>
  <c r="C81" i="11"/>
  <c r="G81" i="11"/>
  <c r="F77" i="13"/>
  <c r="L80" i="11"/>
  <c r="N80" i="11"/>
  <c r="D80" i="11"/>
  <c r="C80" i="11"/>
  <c r="G80" i="11"/>
  <c r="F76" i="13"/>
  <c r="L79" i="11"/>
  <c r="N79" i="11"/>
  <c r="D79" i="11"/>
  <c r="C79" i="11"/>
  <c r="G79" i="11"/>
  <c r="F75" i="13"/>
  <c r="L78" i="11"/>
  <c r="N78" i="11"/>
  <c r="D78" i="11"/>
  <c r="C78" i="11"/>
  <c r="G78" i="11"/>
  <c r="F74" i="13"/>
  <c r="L77" i="11"/>
  <c r="N77" i="11"/>
  <c r="D77" i="11"/>
  <c r="C77" i="11"/>
  <c r="G77" i="11"/>
  <c r="F73" i="13"/>
  <c r="L76" i="11"/>
  <c r="N76" i="11"/>
  <c r="D76" i="11"/>
  <c r="C76" i="11"/>
  <c r="G76" i="11"/>
  <c r="F72" i="13"/>
  <c r="L75" i="11"/>
  <c r="N75" i="11"/>
  <c r="D75" i="11"/>
  <c r="C75" i="11"/>
  <c r="G75" i="11"/>
  <c r="F71" i="13"/>
  <c r="L74" i="11"/>
  <c r="N74" i="11"/>
  <c r="D74" i="11"/>
  <c r="C74" i="11"/>
  <c r="G74" i="11"/>
  <c r="F70" i="13"/>
  <c r="L73" i="11"/>
  <c r="N73" i="11"/>
  <c r="D73" i="11"/>
  <c r="C73" i="11"/>
  <c r="G73" i="11"/>
  <c r="F69" i="13"/>
  <c r="L72" i="11"/>
  <c r="N72" i="11"/>
  <c r="D72" i="11"/>
  <c r="C72" i="11"/>
  <c r="G72" i="11"/>
  <c r="F68" i="13"/>
  <c r="L71" i="11"/>
  <c r="N71" i="11"/>
  <c r="D71" i="11"/>
  <c r="C71" i="11"/>
  <c r="G71" i="11"/>
  <c r="F67" i="13"/>
  <c r="L70" i="11"/>
  <c r="N70" i="11"/>
  <c r="D70" i="11"/>
  <c r="C70" i="11"/>
  <c r="G70" i="11"/>
  <c r="F66" i="13"/>
  <c r="L69" i="11"/>
  <c r="N69" i="11"/>
  <c r="D69" i="11"/>
  <c r="C69" i="11"/>
  <c r="G69" i="11"/>
  <c r="F65" i="13"/>
  <c r="L68" i="11"/>
  <c r="N68" i="11"/>
  <c r="D68" i="11"/>
  <c r="C68" i="11"/>
  <c r="G68" i="11"/>
  <c r="F64" i="13"/>
  <c r="L67" i="11"/>
  <c r="N67" i="11"/>
  <c r="D67" i="11"/>
  <c r="C67" i="11"/>
  <c r="G67" i="11"/>
  <c r="F63" i="13"/>
  <c r="L66" i="11"/>
  <c r="N66" i="11"/>
  <c r="D66" i="11"/>
  <c r="C66" i="11"/>
  <c r="G66" i="11"/>
  <c r="F62" i="13"/>
  <c r="L65" i="11"/>
  <c r="N65" i="11"/>
  <c r="D65" i="11"/>
  <c r="C65" i="11"/>
  <c r="G65" i="11"/>
  <c r="F61" i="13"/>
  <c r="L64" i="11"/>
  <c r="N64" i="11"/>
  <c r="D64" i="11"/>
  <c r="C64" i="11"/>
  <c r="G64" i="11"/>
  <c r="F60" i="13"/>
  <c r="L63" i="11"/>
  <c r="N63" i="11"/>
  <c r="D63" i="11"/>
  <c r="C63" i="11"/>
  <c r="G63" i="11"/>
  <c r="F59" i="13"/>
  <c r="L62" i="11"/>
  <c r="N62" i="11"/>
  <c r="D62" i="11"/>
  <c r="C62" i="11"/>
  <c r="G62" i="11"/>
  <c r="F58" i="13"/>
  <c r="L61" i="11"/>
  <c r="N61" i="11"/>
  <c r="D61" i="11"/>
  <c r="C61" i="11"/>
  <c r="G61" i="11"/>
  <c r="F57" i="13"/>
  <c r="L60" i="11"/>
  <c r="N60" i="11"/>
  <c r="D60" i="11"/>
  <c r="C60" i="11"/>
  <c r="G60" i="11"/>
  <c r="F56" i="13"/>
  <c r="L59" i="11"/>
  <c r="N59" i="11"/>
  <c r="D59" i="11"/>
  <c r="C59" i="11"/>
  <c r="G59" i="11"/>
  <c r="F55" i="13"/>
  <c r="L58" i="11"/>
  <c r="N58" i="11"/>
  <c r="D58" i="11"/>
  <c r="C58" i="11"/>
  <c r="G58" i="11"/>
  <c r="F54" i="13"/>
  <c r="L57" i="11"/>
  <c r="N57" i="11"/>
  <c r="D57" i="11"/>
  <c r="C57" i="11"/>
  <c r="G57" i="11"/>
  <c r="F53" i="13"/>
  <c r="L56" i="11"/>
  <c r="N56" i="11"/>
  <c r="D56" i="11"/>
  <c r="C56" i="11"/>
  <c r="G56" i="11"/>
  <c r="F52" i="13"/>
  <c r="L55" i="11"/>
  <c r="N55" i="11"/>
  <c r="D55" i="11"/>
  <c r="C55" i="11"/>
  <c r="G55" i="11"/>
  <c r="F51" i="13"/>
  <c r="L54" i="11"/>
  <c r="N54" i="11"/>
  <c r="D54" i="11"/>
  <c r="C54" i="11"/>
  <c r="G54" i="11"/>
  <c r="F50" i="13"/>
  <c r="L53" i="11"/>
  <c r="N53" i="11"/>
  <c r="D53" i="11"/>
  <c r="C53" i="11"/>
  <c r="G53" i="11"/>
  <c r="F49" i="13"/>
  <c r="L52" i="11"/>
  <c r="N52" i="11"/>
  <c r="D52" i="11"/>
  <c r="C52" i="11"/>
  <c r="G52" i="11"/>
  <c r="F48" i="13"/>
  <c r="L51" i="11"/>
  <c r="N51" i="11"/>
  <c r="D51" i="11"/>
  <c r="C51" i="11"/>
  <c r="G51" i="11"/>
  <c r="F47" i="13"/>
  <c r="L50" i="11"/>
  <c r="N50" i="11"/>
  <c r="D50" i="11"/>
  <c r="C50" i="11"/>
  <c r="G50" i="11"/>
  <c r="F46" i="13"/>
  <c r="L49" i="11"/>
  <c r="N49" i="11"/>
  <c r="D49" i="11"/>
  <c r="C49" i="11"/>
  <c r="G49" i="11"/>
  <c r="F45" i="13"/>
  <c r="L48" i="11"/>
  <c r="N48" i="11"/>
  <c r="D48" i="11"/>
  <c r="C48" i="11"/>
  <c r="G48" i="11"/>
  <c r="F44" i="13"/>
  <c r="L47" i="11"/>
  <c r="N47" i="11"/>
  <c r="D47" i="11"/>
  <c r="C47" i="11"/>
  <c r="G47" i="11"/>
  <c r="F43" i="13"/>
  <c r="L46" i="11"/>
  <c r="N46" i="11"/>
  <c r="D46" i="11"/>
  <c r="C46" i="11"/>
  <c r="G46" i="11"/>
  <c r="F42" i="13"/>
  <c r="L45" i="11"/>
  <c r="N45" i="11"/>
  <c r="D45" i="11"/>
  <c r="C45" i="11"/>
  <c r="G45" i="11"/>
  <c r="F41" i="13"/>
  <c r="L44" i="11"/>
  <c r="N44" i="11"/>
  <c r="D44" i="11"/>
  <c r="C44" i="11"/>
  <c r="G44" i="11"/>
  <c r="F40" i="13"/>
  <c r="L43" i="11"/>
  <c r="N43" i="11"/>
  <c r="D43" i="11"/>
  <c r="C43" i="11"/>
  <c r="G43" i="11"/>
  <c r="F39" i="13"/>
  <c r="L42" i="11"/>
  <c r="N42" i="11"/>
  <c r="D42" i="11"/>
  <c r="C42" i="11"/>
  <c r="G42" i="11"/>
  <c r="F38" i="13"/>
  <c r="L41" i="11"/>
  <c r="N41" i="11"/>
  <c r="D41" i="11"/>
  <c r="C41" i="11"/>
  <c r="G41" i="11"/>
  <c r="F37" i="13"/>
  <c r="L40" i="11"/>
  <c r="N40" i="11"/>
  <c r="D40" i="11"/>
  <c r="C40" i="11"/>
  <c r="G40" i="11"/>
  <c r="F36" i="13"/>
  <c r="L39" i="11"/>
  <c r="N39" i="11"/>
  <c r="D39" i="11"/>
  <c r="C39" i="11"/>
  <c r="G39" i="11"/>
  <c r="F35" i="13"/>
  <c r="L38" i="11"/>
  <c r="N38" i="11"/>
  <c r="D38" i="11"/>
  <c r="C38" i="11"/>
  <c r="G38" i="11"/>
  <c r="F34" i="13"/>
  <c r="L37" i="11"/>
  <c r="N37" i="11"/>
  <c r="D37" i="11"/>
  <c r="C37" i="11"/>
  <c r="G37" i="11"/>
  <c r="F33" i="13"/>
  <c r="L36" i="11"/>
  <c r="N36" i="11"/>
  <c r="D36" i="11"/>
  <c r="C36" i="11"/>
  <c r="G36" i="11"/>
  <c r="F32" i="13"/>
  <c r="L35" i="11"/>
  <c r="N35" i="11"/>
  <c r="D35" i="11"/>
  <c r="C35" i="11"/>
  <c r="G35" i="11"/>
  <c r="F31" i="13"/>
  <c r="L34" i="11"/>
  <c r="N34" i="11"/>
  <c r="D34" i="11"/>
  <c r="C34" i="11"/>
  <c r="G34" i="11"/>
  <c r="F30" i="13"/>
  <c r="L33" i="11"/>
  <c r="N33" i="11"/>
  <c r="D33" i="11"/>
  <c r="C33" i="11"/>
  <c r="G33" i="11"/>
  <c r="F29" i="13"/>
  <c r="L32" i="11"/>
  <c r="N32" i="11"/>
  <c r="D32" i="11"/>
  <c r="C32" i="11"/>
  <c r="G32" i="11"/>
  <c r="F28" i="13"/>
  <c r="L31" i="11"/>
  <c r="N31" i="11"/>
  <c r="D31" i="11"/>
  <c r="C31" i="11"/>
  <c r="G31" i="11"/>
  <c r="F27" i="13"/>
  <c r="L30" i="11"/>
  <c r="N30" i="11"/>
  <c r="D30" i="11"/>
  <c r="C30" i="11"/>
  <c r="G30" i="11"/>
  <c r="F26" i="13"/>
  <c r="L29" i="11"/>
  <c r="N29" i="11"/>
  <c r="D29" i="11"/>
  <c r="C29" i="11"/>
  <c r="G29" i="11"/>
  <c r="F25" i="13"/>
  <c r="L28" i="11"/>
  <c r="N28" i="11"/>
  <c r="D28" i="11"/>
  <c r="C28" i="11"/>
  <c r="G28" i="11"/>
  <c r="F24" i="13"/>
  <c r="L27" i="11"/>
  <c r="N27" i="11"/>
  <c r="D27" i="11"/>
  <c r="C27" i="11"/>
  <c r="G27" i="11"/>
  <c r="F23" i="13"/>
  <c r="L26" i="11"/>
  <c r="N26" i="11"/>
  <c r="D26" i="11"/>
  <c r="C26" i="11"/>
  <c r="G26" i="11"/>
  <c r="F22" i="13"/>
  <c r="L25" i="11"/>
  <c r="N25" i="11"/>
  <c r="D25" i="11"/>
  <c r="C25" i="11"/>
  <c r="G25" i="11"/>
  <c r="F21" i="13"/>
  <c r="L24" i="11"/>
  <c r="N24" i="11"/>
  <c r="D24" i="11"/>
  <c r="C24" i="11"/>
  <c r="G24" i="11"/>
  <c r="F20" i="13"/>
  <c r="L23" i="11"/>
  <c r="N23" i="11"/>
  <c r="D23" i="11"/>
  <c r="C23" i="11"/>
  <c r="G23" i="11"/>
  <c r="F19" i="13"/>
  <c r="L22" i="11"/>
  <c r="N22" i="11"/>
  <c r="D22" i="11"/>
  <c r="C22" i="11"/>
  <c r="G22" i="11"/>
  <c r="F18" i="13"/>
  <c r="L21" i="11"/>
  <c r="N21" i="11"/>
  <c r="D21" i="11"/>
  <c r="C21" i="11"/>
  <c r="G21" i="11"/>
  <c r="F17" i="13"/>
  <c r="L20" i="11"/>
  <c r="N20" i="11"/>
  <c r="D20" i="11"/>
  <c r="C20" i="11"/>
  <c r="G20" i="11"/>
  <c r="F16" i="13"/>
  <c r="L19" i="11"/>
  <c r="N19" i="11"/>
  <c r="D19" i="11"/>
  <c r="C19" i="11"/>
  <c r="G19" i="11"/>
  <c r="F15" i="13"/>
  <c r="L18" i="11"/>
  <c r="N18" i="11"/>
  <c r="D18" i="11"/>
  <c r="C18" i="11"/>
  <c r="G18" i="11"/>
  <c r="F14" i="13"/>
  <c r="D17" i="11"/>
  <c r="C17" i="11"/>
  <c r="G17" i="11"/>
  <c r="F13" i="13"/>
  <c r="L16" i="11"/>
  <c r="N16" i="11"/>
  <c r="D16" i="11"/>
  <c r="C16" i="11"/>
  <c r="G16" i="11"/>
  <c r="F12" i="13"/>
  <c r="L15" i="11"/>
  <c r="N15" i="11"/>
  <c r="D15" i="11"/>
  <c r="C15" i="11"/>
  <c r="G15" i="11"/>
  <c r="F11" i="13"/>
  <c r="L14" i="11"/>
  <c r="N14" i="11"/>
  <c r="D14" i="11"/>
  <c r="C14" i="11"/>
  <c r="G14" i="11"/>
  <c r="F10" i="13"/>
  <c r="L13" i="11"/>
  <c r="N13" i="11"/>
  <c r="D13" i="11"/>
  <c r="C13" i="11"/>
  <c r="G13" i="11"/>
  <c r="F9" i="13"/>
  <c r="L12" i="11"/>
  <c r="N12" i="11"/>
  <c r="D12" i="11"/>
  <c r="C12" i="11"/>
  <c r="G12" i="11"/>
  <c r="F8" i="13"/>
  <c r="L11" i="11"/>
  <c r="N11" i="11"/>
  <c r="D11" i="11"/>
  <c r="C11" i="11"/>
  <c r="G11" i="11"/>
  <c r="F7" i="13"/>
  <c r="L10" i="11"/>
  <c r="N10" i="11"/>
  <c r="D10" i="11"/>
  <c r="C10" i="11"/>
  <c r="G10" i="11"/>
  <c r="F6" i="13"/>
  <c r="L9" i="11"/>
  <c r="N9" i="11"/>
  <c r="D9" i="11"/>
  <c r="C9" i="11"/>
  <c r="G9" i="11"/>
  <c r="F5" i="13"/>
  <c r="L8" i="11"/>
  <c r="N8" i="11"/>
  <c r="D8" i="11"/>
  <c r="C8" i="11"/>
  <c r="G8" i="11"/>
  <c r="F4" i="13"/>
  <c r="U4" i="16"/>
  <c r="AN689" i="1"/>
  <c r="AN688" i="1"/>
  <c r="AN473" i="1"/>
  <c r="AM270" i="1"/>
  <c r="AM241" i="1"/>
  <c r="BD776" i="1" a="1"/>
  <c r="BD776" i="1" s="1"/>
  <c r="BD695" i="1" a="1"/>
  <c r="BD695" i="1" s="1"/>
  <c r="BD665" i="1" a="1"/>
  <c r="BD665" i="1" s="1"/>
  <c r="BD656" i="1" a="1"/>
  <c r="BD656" i="1" s="1"/>
  <c r="BD188" i="1" a="1"/>
  <c r="BD188" i="1" s="1"/>
  <c r="BD171" i="1" a="1"/>
  <c r="BD171" i="1" s="1"/>
  <c r="BD406" i="1" a="1"/>
  <c r="BD406" i="1" s="1"/>
  <c r="BD183" i="1" a="1"/>
  <c r="BD183" i="1" s="1"/>
  <c r="BD316" i="1" a="1"/>
  <c r="BD316" i="1" s="1"/>
  <c r="BD195" i="1" a="1"/>
  <c r="BD195" i="1" s="1"/>
  <c r="BD182" i="1" a="1"/>
  <c r="BD182" i="1" s="1"/>
  <c r="BD175" i="1" a="1"/>
  <c r="BD175" i="1" s="1"/>
  <c r="BD778" i="1" a="1"/>
  <c r="BD778" i="1" s="1"/>
  <c r="BD775" i="1" a="1"/>
  <c r="BD775" i="1" s="1"/>
  <c r="BD774" i="1" a="1"/>
  <c r="BD774" i="1" s="1"/>
  <c r="BD773" i="1" a="1"/>
  <c r="BD773" i="1" s="1"/>
  <c r="BD772" i="1" a="1"/>
  <c r="BD772" i="1" s="1"/>
  <c r="BD769" i="1" a="1"/>
  <c r="BD769" i="1" s="1"/>
  <c r="BD768" i="1" a="1"/>
  <c r="BD768" i="1" s="1"/>
  <c r="BD766" i="1" a="1"/>
  <c r="BD766" i="1" s="1"/>
  <c r="BD765" i="1" a="1"/>
  <c r="BD765" i="1" s="1"/>
  <c r="BD763" i="1" a="1"/>
  <c r="BD763" i="1" s="1"/>
  <c r="BD760" i="1" a="1"/>
  <c r="BD760" i="1" s="1"/>
  <c r="BD757" i="1" a="1"/>
  <c r="BD757" i="1" s="1"/>
  <c r="BD756" i="1" a="1"/>
  <c r="BD756" i="1" s="1"/>
  <c r="BD754" i="1" a="1"/>
  <c r="BD754" i="1" s="1"/>
  <c r="BD751" i="1" a="1"/>
  <c r="BD751" i="1" s="1"/>
  <c r="BD749" i="1" a="1"/>
  <c r="BD749" i="1" s="1"/>
  <c r="BD748" i="1" a="1"/>
  <c r="BD748" i="1" s="1"/>
  <c r="BD747" i="1" a="1"/>
  <c r="BD747" i="1" s="1"/>
  <c r="BD745" i="1" a="1"/>
  <c r="BD745" i="1" s="1"/>
  <c r="BD742" i="1" a="1"/>
  <c r="BD742" i="1" s="1"/>
  <c r="BD739" i="1" a="1"/>
  <c r="BD739" i="1" s="1"/>
  <c r="BD738" i="1" a="1"/>
  <c r="BD738" i="1" s="1"/>
  <c r="BD737" i="1" a="1"/>
  <c r="BD737" i="1" s="1"/>
  <c r="BD736" i="1" a="1"/>
  <c r="BD736" i="1" s="1"/>
  <c r="BD735" i="1" a="1"/>
  <c r="BD735" i="1" s="1"/>
  <c r="BD733" i="1" a="1"/>
  <c r="BD733" i="1" s="1"/>
  <c r="BD732" i="1" a="1"/>
  <c r="BD732" i="1" s="1"/>
  <c r="BD730" i="1" a="1"/>
  <c r="BD730" i="1" s="1"/>
  <c r="BD729" i="1" a="1"/>
  <c r="BD729" i="1" s="1"/>
  <c r="BD727" i="1" a="1"/>
  <c r="BD727" i="1" s="1"/>
  <c r="BD726" i="1" a="1"/>
  <c r="BD726" i="1" s="1"/>
  <c r="BD724" i="1" a="1"/>
  <c r="BD724" i="1" s="1"/>
  <c r="BD721" i="1" a="1"/>
  <c r="BD721" i="1" s="1"/>
  <c r="BD720" i="1" a="1"/>
  <c r="BD720" i="1" s="1"/>
  <c r="BD718" i="1" a="1"/>
  <c r="BD718" i="1" s="1"/>
  <c r="BD717" i="1" a="1"/>
  <c r="BD717" i="1" s="1"/>
  <c r="BD715" i="1" a="1"/>
  <c r="BD715" i="1" s="1"/>
  <c r="BD712" i="1" a="1"/>
  <c r="BD712" i="1" s="1"/>
  <c r="BD711" i="1" a="1"/>
  <c r="BD711" i="1" s="1"/>
  <c r="BD710" i="1" a="1"/>
  <c r="BD710" i="1" s="1"/>
  <c r="BD708" i="1" a="1"/>
  <c r="BD708" i="1" s="1"/>
  <c r="BD703" i="1" a="1"/>
  <c r="BD703" i="1" s="1"/>
  <c r="BD702" i="1" a="1"/>
  <c r="BD702" i="1" s="1"/>
  <c r="BD701" i="1" a="1"/>
  <c r="BD701" i="1" s="1"/>
  <c r="BD700" i="1" a="1"/>
  <c r="BD700" i="1" s="1"/>
  <c r="BD699" i="1" a="1"/>
  <c r="BD699" i="1" s="1"/>
  <c r="BD697" i="1" a="1"/>
  <c r="BD697" i="1" s="1"/>
  <c r="BD696" i="1" a="1"/>
  <c r="BD696" i="1" s="1"/>
  <c r="BD694" i="1" a="1"/>
  <c r="BD694" i="1" s="1"/>
  <c r="BD693" i="1" a="1"/>
  <c r="BD693" i="1" s="1"/>
  <c r="BD691" i="1" a="1"/>
  <c r="BD691" i="1" s="1"/>
  <c r="BD690" i="1" a="1"/>
  <c r="BD690" i="1" s="1"/>
  <c r="BD688" i="1" a="1"/>
  <c r="BD688" i="1" s="1"/>
  <c r="BD686" i="1" a="1"/>
  <c r="BD686" i="1" s="1"/>
  <c r="BD685" i="1" a="1"/>
  <c r="BD685" i="1" s="1"/>
  <c r="BD684" i="1" a="1"/>
  <c r="BD684" i="1" s="1"/>
  <c r="BD683" i="1" a="1"/>
  <c r="BD683" i="1" s="1"/>
  <c r="BD681" i="1" a="1"/>
  <c r="BD681" i="1" s="1"/>
  <c r="BD676" i="1" a="1"/>
  <c r="BD676" i="1" s="1"/>
  <c r="BD675" i="1" a="1"/>
  <c r="BD675" i="1" s="1"/>
  <c r="BD674" i="1" a="1"/>
  <c r="BD674" i="1" s="1"/>
  <c r="BD673" i="1" a="1"/>
  <c r="BD673" i="1" s="1"/>
  <c r="BD672" i="1" a="1"/>
  <c r="BD672" i="1" s="1"/>
  <c r="BD670" i="1" a="1"/>
  <c r="BD670" i="1" s="1"/>
  <c r="BD669" i="1" a="1"/>
  <c r="BD669" i="1" s="1"/>
  <c r="BD667" i="1" a="1"/>
  <c r="BD667" i="1" s="1"/>
  <c r="BD664" i="1" a="1"/>
  <c r="BD664" i="1" s="1"/>
  <c r="BD663" i="1" a="1"/>
  <c r="BD663" i="1" s="1"/>
  <c r="BD661" i="1" a="1"/>
  <c r="BD661" i="1" s="1"/>
  <c r="BD658" i="1" a="1"/>
  <c r="BD658" i="1" s="1"/>
  <c r="BD657" i="1" a="1"/>
  <c r="BD657" i="1" s="1"/>
  <c r="BD655" i="1" a="1"/>
  <c r="BD655" i="1" s="1"/>
  <c r="BD654" i="1" a="1"/>
  <c r="BD654" i="1" s="1"/>
  <c r="BD652" i="1" a="1"/>
  <c r="BD652" i="1" s="1"/>
  <c r="BD649" i="1" a="1"/>
  <c r="BD649" i="1" s="1"/>
  <c r="BD647" i="1" a="1"/>
  <c r="BD647" i="1" s="1"/>
  <c r="BD646" i="1" a="1"/>
  <c r="BD646" i="1" s="1"/>
  <c r="BD643" i="1" a="1"/>
  <c r="BD643" i="1" s="1"/>
  <c r="BD640" i="1" a="1"/>
  <c r="BD640" i="1" s="1"/>
  <c r="BD637" i="1" a="1"/>
  <c r="BD637" i="1" s="1"/>
  <c r="BD636" i="1" a="1"/>
  <c r="BD636" i="1" s="1"/>
  <c r="BD635" i="1" a="1"/>
  <c r="BD635" i="1" s="1"/>
  <c r="BD634" i="1" a="1"/>
  <c r="BD634" i="1" s="1"/>
  <c r="BD631" i="1" a="1"/>
  <c r="BD631" i="1" s="1"/>
  <c r="BD629" i="1" a="1"/>
  <c r="BD629" i="1" s="1"/>
  <c r="BD627" i="1" a="1"/>
  <c r="BD627" i="1" s="1"/>
  <c r="BD625" i="1" a="1"/>
  <c r="BD625" i="1" s="1"/>
  <c r="BD622" i="1" a="1"/>
  <c r="BD622" i="1" s="1"/>
  <c r="BD619" i="1" a="1"/>
  <c r="BD619" i="1" s="1"/>
  <c r="BD618" i="1" a="1"/>
  <c r="BD618" i="1" s="1"/>
  <c r="BD616" i="1" a="1"/>
  <c r="BD616" i="1" s="1"/>
  <c r="BD613" i="1" a="1"/>
  <c r="BD613" i="1" s="1"/>
  <c r="BD610" i="1" a="1"/>
  <c r="BD610" i="1" s="1"/>
  <c r="BD607" i="1" a="1"/>
  <c r="BD607" i="1" s="1"/>
  <c r="BD606" i="1" a="1"/>
  <c r="BD606" i="1" s="1"/>
  <c r="BD604" i="1" a="1"/>
  <c r="BD604" i="1" s="1"/>
  <c r="BD601" i="1" a="1"/>
  <c r="BD601" i="1" s="1"/>
  <c r="BD600" i="1" a="1"/>
  <c r="BD600" i="1" s="1"/>
  <c r="BD598" i="1" a="1"/>
  <c r="BD598" i="1" s="1"/>
  <c r="BD597" i="1" a="1"/>
  <c r="BD597" i="1" s="1"/>
  <c r="BD595" i="1" a="1"/>
  <c r="BD595" i="1" s="1"/>
  <c r="BD594" i="1" a="1"/>
  <c r="BD594" i="1" s="1"/>
  <c r="BD592" i="1" a="1"/>
  <c r="BD592" i="1" s="1"/>
  <c r="BD591" i="1" a="1"/>
  <c r="BD591" i="1" s="1"/>
  <c r="BD589" i="1" a="1"/>
  <c r="BD589" i="1" s="1"/>
  <c r="BD588" i="1" a="1"/>
  <c r="BD588" i="1" s="1"/>
  <c r="BD586" i="1" a="1"/>
  <c r="BD586" i="1" s="1"/>
  <c r="BD585" i="1" a="1"/>
  <c r="BD585" i="1" s="1"/>
  <c r="BD583" i="1" a="1"/>
  <c r="BD583" i="1" s="1"/>
  <c r="BD582" i="1" a="1"/>
  <c r="BD582" i="1" s="1"/>
  <c r="BD580" i="1" a="1"/>
  <c r="BD580" i="1" s="1"/>
  <c r="BD579" i="1" a="1"/>
  <c r="BD579" i="1" s="1"/>
  <c r="BD577" i="1" a="1"/>
  <c r="BD577" i="1" s="1"/>
  <c r="BD576" i="1" a="1"/>
  <c r="BD576" i="1" s="1"/>
  <c r="BD574" i="1" a="1"/>
  <c r="BD574" i="1" s="1"/>
  <c r="BD573" i="1" a="1"/>
  <c r="BD573" i="1" s="1"/>
  <c r="BD571" i="1" a="1"/>
  <c r="BD571" i="1" s="1"/>
  <c r="BD570" i="1" a="1"/>
  <c r="BD570" i="1" s="1"/>
  <c r="BD568" i="1" a="1"/>
  <c r="BD568" i="1" s="1"/>
  <c r="BD567" i="1" a="1"/>
  <c r="BD567" i="1" s="1"/>
  <c r="BD565" i="1" a="1"/>
  <c r="BD565" i="1" s="1"/>
  <c r="BD564" i="1" a="1"/>
  <c r="BD564" i="1" s="1"/>
  <c r="BD563" i="1" a="1"/>
  <c r="BD563" i="1" s="1"/>
  <c r="BD562" i="1" a="1"/>
  <c r="BD562" i="1" s="1"/>
  <c r="BD561" i="1" a="1"/>
  <c r="BD561" i="1" s="1"/>
  <c r="BD560" i="1" a="1"/>
  <c r="BD560" i="1" s="1"/>
  <c r="BD557" i="1" a="1"/>
  <c r="BD557" i="1" s="1"/>
  <c r="BD555" i="1" a="1"/>
  <c r="BD555" i="1" s="1"/>
  <c r="BD553" i="1" a="1"/>
  <c r="BD553" i="1" s="1"/>
  <c r="BD552" i="1" a="1"/>
  <c r="BD552" i="1" s="1"/>
  <c r="BD547" i="1" a="1"/>
  <c r="BD547" i="1" s="1"/>
  <c r="BD546" i="1" a="1"/>
  <c r="BD546" i="1" s="1"/>
  <c r="BD544" i="1" a="1"/>
  <c r="BD544" i="1" s="1"/>
  <c r="BD543" i="1" a="1"/>
  <c r="BD543" i="1" s="1"/>
  <c r="BD541" i="1" a="1"/>
  <c r="BD541" i="1" s="1"/>
  <c r="BD540" i="1" a="1"/>
  <c r="BD540" i="1" s="1"/>
  <c r="BD539" i="1" a="1"/>
  <c r="BD539" i="1" s="1"/>
  <c r="BD538" i="1" a="1"/>
  <c r="BD538" i="1" s="1"/>
  <c r="BD535" i="1" a="1"/>
  <c r="BD535" i="1" s="1"/>
  <c r="BD534" i="1" a="1"/>
  <c r="BD534" i="1" s="1"/>
  <c r="BD532" i="1" a="1"/>
  <c r="BD532" i="1" s="1"/>
  <c r="BD531" i="1" a="1"/>
  <c r="BD531" i="1" s="1"/>
  <c r="BD529" i="1" a="1"/>
  <c r="BD529" i="1" s="1"/>
  <c r="BD528" i="1" a="1"/>
  <c r="BD528" i="1" s="1"/>
  <c r="BD526" i="1" a="1"/>
  <c r="BD526" i="1" s="1"/>
  <c r="BD525" i="1" a="1"/>
  <c r="BD525" i="1" s="1"/>
  <c r="BD524" i="1" a="1"/>
  <c r="BD524" i="1" s="1"/>
  <c r="BD523" i="1" a="1"/>
  <c r="BD523" i="1" s="1"/>
  <c r="BD520" i="1" a="1"/>
  <c r="BD520" i="1" s="1"/>
  <c r="BD517" i="1" a="1"/>
  <c r="BD517" i="1" s="1"/>
  <c r="BD514" i="1" a="1"/>
  <c r="BD514" i="1" s="1"/>
  <c r="BD513" i="1" a="1"/>
  <c r="BD513" i="1" s="1"/>
  <c r="BD512" i="1" a="1"/>
  <c r="BD512" i="1" s="1"/>
  <c r="BD511" i="1" a="1"/>
  <c r="BD511" i="1" s="1"/>
  <c r="BD509" i="1" a="1"/>
  <c r="BD509" i="1" s="1"/>
  <c r="BD508" i="1" a="1"/>
  <c r="BD508" i="1" s="1"/>
  <c r="BD506" i="1" a="1"/>
  <c r="BD506" i="1" s="1"/>
  <c r="BD505" i="1" a="1"/>
  <c r="BD505" i="1" s="1"/>
  <c r="BD503" i="1" a="1"/>
  <c r="BD503" i="1" s="1"/>
  <c r="BD502" i="1" a="1"/>
  <c r="BD502" i="1" s="1"/>
  <c r="BD501" i="1" a="1"/>
  <c r="BD501" i="1" s="1"/>
  <c r="BD500" i="1" a="1"/>
  <c r="BD500" i="1" s="1"/>
  <c r="BD497" i="1" a="1"/>
  <c r="BD497" i="1" s="1"/>
  <c r="BD496" i="1" a="1"/>
  <c r="BD496" i="1" s="1"/>
  <c r="BD494" i="1" a="1"/>
  <c r="BD494" i="1" s="1"/>
  <c r="BD493" i="1" a="1"/>
  <c r="BD493" i="1" s="1"/>
  <c r="BD491" i="1" a="1"/>
  <c r="BD491" i="1" s="1"/>
  <c r="BD490" i="1" a="1"/>
  <c r="BD490" i="1" s="1"/>
  <c r="BD488" i="1" a="1"/>
  <c r="BD488" i="1" s="1"/>
  <c r="BD486" i="1" a="1"/>
  <c r="BD486" i="1" s="1"/>
  <c r="BD485" i="1" a="1"/>
  <c r="BD485" i="1" s="1"/>
  <c r="BD484" i="1" a="1"/>
  <c r="BD484" i="1" s="1"/>
  <c r="BD482" i="1" a="1"/>
  <c r="BD482" i="1" s="1"/>
  <c r="BD479" i="1" a="1"/>
  <c r="BD479" i="1" s="1"/>
  <c r="BD478" i="1" a="1"/>
  <c r="BD478" i="1" s="1"/>
  <c r="BD476" i="1" a="1"/>
  <c r="BD476" i="1" s="1"/>
  <c r="BD474" i="1" a="1"/>
  <c r="BD474" i="1" s="1"/>
  <c r="BD473" i="1" a="1"/>
  <c r="BD473" i="1" s="1"/>
  <c r="BD472" i="1" a="1"/>
  <c r="BD472" i="1" s="1"/>
  <c r="BD470" i="1" a="1"/>
  <c r="BD470" i="1" s="1"/>
  <c r="BD469" i="1" a="1"/>
  <c r="BD469" i="1" s="1"/>
  <c r="BD467" i="1" a="1"/>
  <c r="BD467" i="1" s="1"/>
  <c r="BD466" i="1" a="1"/>
  <c r="BD466" i="1" s="1"/>
  <c r="BD465" i="1" a="1"/>
  <c r="BD465" i="1" s="1"/>
  <c r="BD464" i="1" a="1"/>
  <c r="BD464" i="1" s="1"/>
  <c r="BD463" i="1" a="1"/>
  <c r="BD463" i="1" s="1"/>
  <c r="BD462" i="1" a="1"/>
  <c r="BD462" i="1" s="1"/>
  <c r="BD461" i="1" a="1"/>
  <c r="BD461" i="1" s="1"/>
  <c r="BD460" i="1" a="1"/>
  <c r="BD460" i="1" s="1"/>
  <c r="BD459" i="1" a="1"/>
  <c r="BD459" i="1" s="1"/>
  <c r="BD458" i="1" a="1"/>
  <c r="BD458" i="1" s="1"/>
  <c r="BD457" i="1" a="1"/>
  <c r="BD457" i="1" s="1"/>
  <c r="BD456" i="1" a="1"/>
  <c r="BD456" i="1" s="1"/>
  <c r="BD455" i="1" a="1"/>
  <c r="BD455" i="1" s="1"/>
  <c r="BD454" i="1" a="1"/>
  <c r="BD454" i="1" s="1"/>
  <c r="BD453" i="1" a="1"/>
  <c r="BD453" i="1" s="1"/>
  <c r="BD452" i="1" a="1"/>
  <c r="BD452" i="1" s="1"/>
  <c r="BD451" i="1" a="1"/>
  <c r="BD451" i="1" s="1"/>
  <c r="BD450" i="1" a="1"/>
  <c r="BD450" i="1" s="1"/>
  <c r="BD449" i="1" a="1"/>
  <c r="BD449" i="1" s="1"/>
  <c r="BD448" i="1" a="1"/>
  <c r="BD448" i="1" s="1"/>
  <c r="BD446" i="1" a="1"/>
  <c r="BD446" i="1" s="1"/>
  <c r="BD445" i="1" a="1"/>
  <c r="BD445" i="1" s="1"/>
  <c r="BD443" i="1" a="1"/>
  <c r="BD443" i="1" s="1"/>
  <c r="BD442" i="1" a="1"/>
  <c r="BD442" i="1" s="1"/>
  <c r="BD441" i="1" a="1"/>
  <c r="BD441" i="1" s="1"/>
  <c r="BD440" i="1" a="1"/>
  <c r="BD440" i="1" s="1"/>
  <c r="BD439" i="1" a="1"/>
  <c r="BD439" i="1" s="1"/>
  <c r="BD438" i="1" a="1"/>
  <c r="BD438" i="1" s="1"/>
  <c r="BD437" i="1" a="1"/>
  <c r="BD437" i="1" s="1"/>
  <c r="BD436" i="1" a="1"/>
  <c r="BD436" i="1" s="1"/>
  <c r="BD435" i="1" a="1"/>
  <c r="BD435" i="1" s="1"/>
  <c r="BD434" i="1" a="1"/>
  <c r="BD434" i="1" s="1"/>
  <c r="BD433" i="1" a="1"/>
  <c r="BD433" i="1" s="1"/>
  <c r="BD432" i="1" a="1"/>
  <c r="BD432" i="1" s="1"/>
  <c r="BD431" i="1" a="1"/>
  <c r="BD431" i="1" s="1"/>
  <c r="BD430" i="1" a="1"/>
  <c r="BD430" i="1" s="1"/>
  <c r="BD429" i="1" a="1"/>
  <c r="BD429" i="1" s="1"/>
  <c r="BD428" i="1" a="1"/>
  <c r="BD428" i="1" s="1"/>
  <c r="BD426" i="1" a="1"/>
  <c r="BD426" i="1" s="1"/>
  <c r="BD423" i="1" a="1"/>
  <c r="BD423" i="1" s="1"/>
  <c r="BD422" i="1" a="1"/>
  <c r="BD422" i="1" s="1"/>
  <c r="BD420" i="1" a="1"/>
  <c r="BD420" i="1" s="1"/>
  <c r="BD419" i="1" a="1"/>
  <c r="BD419" i="1" s="1"/>
  <c r="BD418" i="1" a="1"/>
  <c r="BD418" i="1" s="1"/>
  <c r="BD417" i="1" a="1"/>
  <c r="BD417" i="1" s="1"/>
  <c r="BD416" i="1" a="1"/>
  <c r="BD416" i="1" s="1"/>
  <c r="BD414" i="1" a="1"/>
  <c r="BD414" i="1" s="1"/>
  <c r="BD413" i="1" a="1"/>
  <c r="BD413" i="1" s="1"/>
  <c r="BD411" i="1" a="1"/>
  <c r="BD411" i="1" s="1"/>
  <c r="BD410" i="1" a="1"/>
  <c r="BD410" i="1" s="1"/>
  <c r="BD408" i="1" a="1"/>
  <c r="BD408" i="1" s="1"/>
  <c r="BD407" i="1" a="1"/>
  <c r="BD407" i="1" s="1"/>
  <c r="BD405" i="1" a="1"/>
  <c r="BD405" i="1" s="1"/>
  <c r="BD404" i="1" a="1"/>
  <c r="BD404" i="1" s="1"/>
  <c r="BD403" i="1" a="1"/>
  <c r="BD403" i="1" s="1"/>
  <c r="BD402" i="1" a="1"/>
  <c r="BD402" i="1" s="1"/>
  <c r="BD401" i="1" a="1"/>
  <c r="BD401" i="1" s="1"/>
  <c r="BD400" i="1" a="1"/>
  <c r="BD400" i="1" s="1"/>
  <c r="BD399" i="1" a="1"/>
  <c r="BD399" i="1" s="1"/>
  <c r="BD398" i="1" a="1"/>
  <c r="BD398" i="1" s="1"/>
  <c r="BD397" i="1" a="1"/>
  <c r="BD397" i="1" s="1"/>
  <c r="BD396" i="1" a="1"/>
  <c r="BD396" i="1" s="1"/>
  <c r="BD395" i="1" a="1"/>
  <c r="BD395" i="1" s="1"/>
  <c r="BD394" i="1" a="1"/>
  <c r="BD394" i="1" s="1"/>
  <c r="BD393" i="1" a="1"/>
  <c r="BD393" i="1" s="1"/>
  <c r="BD392" i="1" a="1"/>
  <c r="BD392" i="1" s="1"/>
  <c r="BD391" i="1" a="1"/>
  <c r="BD391" i="1" s="1"/>
  <c r="BD390" i="1" a="1"/>
  <c r="BD390" i="1" s="1"/>
  <c r="BD389" i="1" a="1"/>
  <c r="BD389" i="1" s="1"/>
  <c r="BD388" i="1" a="1"/>
  <c r="BD388" i="1" s="1"/>
  <c r="BD387" i="1" a="1"/>
  <c r="BD387" i="1" s="1"/>
  <c r="BD386" i="1" a="1"/>
  <c r="BD386" i="1" s="1"/>
  <c r="BD385" i="1" a="1"/>
  <c r="BD385" i="1" s="1"/>
  <c r="BD384" i="1" a="1"/>
  <c r="BD384" i="1" s="1"/>
  <c r="BD383" i="1" a="1"/>
  <c r="BD383" i="1" s="1"/>
  <c r="BD382" i="1" a="1"/>
  <c r="BD382" i="1" s="1"/>
  <c r="BD381" i="1" a="1"/>
  <c r="BD381" i="1" s="1"/>
  <c r="BD380" i="1" a="1"/>
  <c r="BD380" i="1" s="1"/>
  <c r="BD379" i="1" a="1"/>
  <c r="BD379" i="1" s="1"/>
  <c r="BD378" i="1" a="1"/>
  <c r="BD378" i="1" s="1"/>
  <c r="BD375" i="1" a="1"/>
  <c r="BD375" i="1" s="1"/>
  <c r="BD372" i="1" a="1"/>
  <c r="BD372" i="1" s="1"/>
  <c r="BD371" i="1" a="1"/>
  <c r="BD371" i="1" s="1"/>
  <c r="BD370" i="1" a="1"/>
  <c r="BD370" i="1" s="1"/>
  <c r="BD365" i="1" a="1"/>
  <c r="BD365" i="1" s="1"/>
  <c r="BD363" i="1" a="1"/>
  <c r="BD363" i="1" s="1"/>
  <c r="BD362" i="1" a="1"/>
  <c r="BD362" i="1" s="1"/>
  <c r="BD359" i="1" a="1"/>
  <c r="BD359" i="1" s="1"/>
  <c r="BD358" i="1" a="1"/>
  <c r="BD358" i="1" s="1"/>
  <c r="BD356" i="1" a="1"/>
  <c r="BD356" i="1" s="1"/>
  <c r="BD355" i="1" a="1"/>
  <c r="BD355" i="1" s="1"/>
  <c r="BD353" i="1" a="1"/>
  <c r="BD353" i="1" s="1"/>
  <c r="BD352" i="1" a="1"/>
  <c r="BD352" i="1" s="1"/>
  <c r="BD350" i="1" a="1"/>
  <c r="BD350" i="1" s="1"/>
  <c r="BD349" i="1" a="1"/>
  <c r="BD349" i="1" s="1"/>
  <c r="BD347" i="1" a="1"/>
  <c r="BD347" i="1" s="1"/>
  <c r="BD346" i="1" a="1"/>
  <c r="BD346" i="1" s="1"/>
  <c r="BD344" i="1" a="1"/>
  <c r="BD344" i="1" s="1"/>
  <c r="BD343" i="1" a="1"/>
  <c r="BD343" i="1" s="1"/>
  <c r="BD341" i="1" a="1"/>
  <c r="BD341" i="1" s="1"/>
  <c r="BD340" i="1" a="1"/>
  <c r="BD340" i="1" s="1"/>
  <c r="BD338" i="1" a="1"/>
  <c r="BD338" i="1" s="1"/>
  <c r="BD337" i="1" a="1"/>
  <c r="BD337" i="1" s="1"/>
  <c r="BD335" i="1" a="1"/>
  <c r="BD335" i="1" s="1"/>
  <c r="BD332" i="1" a="1"/>
  <c r="BD332" i="1" s="1"/>
  <c r="BD331" i="1" a="1"/>
  <c r="BD331" i="1" s="1"/>
  <c r="BD329" i="1" a="1"/>
  <c r="BD329" i="1" s="1"/>
  <c r="BD328" i="1" a="1"/>
  <c r="BD328" i="1" s="1"/>
  <c r="BD326" i="1" a="1"/>
  <c r="BD326" i="1" s="1"/>
  <c r="BD324" i="1" a="1"/>
  <c r="BD324" i="1" s="1"/>
  <c r="BD321" i="1" a="1"/>
  <c r="BD321" i="1" s="1"/>
  <c r="BD320" i="1" a="1"/>
  <c r="BD320" i="1" s="1"/>
  <c r="BD318" i="1" a="1"/>
  <c r="BD318" i="1" s="1"/>
  <c r="BD317" i="1" a="1"/>
  <c r="BD317" i="1" s="1"/>
  <c r="BD315" i="1" a="1"/>
  <c r="BD315" i="1" s="1"/>
  <c r="BD314" i="1" a="1"/>
  <c r="BD314" i="1" s="1"/>
  <c r="BD312" i="1" a="1"/>
  <c r="BD312" i="1" s="1"/>
  <c r="BD311" i="1" a="1"/>
  <c r="BD311" i="1" s="1"/>
  <c r="BD310" i="1" a="1"/>
  <c r="BD310" i="1" s="1"/>
  <c r="BD309" i="1" a="1"/>
  <c r="BD309" i="1" s="1"/>
  <c r="BD308" i="1" a="1"/>
  <c r="BD308" i="1" s="1"/>
  <c r="BD307" i="1" a="1"/>
  <c r="BD307" i="1" s="1"/>
  <c r="BD306" i="1" a="1"/>
  <c r="BD306" i="1" s="1"/>
  <c r="BD305" i="1" a="1"/>
  <c r="BD305" i="1" s="1"/>
  <c r="BD304" i="1" a="1"/>
  <c r="BD304" i="1" s="1"/>
  <c r="BD303" i="1" a="1"/>
  <c r="BD303" i="1" s="1"/>
  <c r="BD302" i="1" a="1"/>
  <c r="BD302" i="1" s="1"/>
  <c r="BD301" i="1" a="1"/>
  <c r="BD301" i="1" s="1"/>
  <c r="BD300" i="1" a="1"/>
  <c r="BD300" i="1" s="1"/>
  <c r="BD299" i="1" a="1"/>
  <c r="BD299" i="1" s="1"/>
  <c r="BD298" i="1" a="1"/>
  <c r="BD298" i="1" s="1"/>
  <c r="BD297" i="1" a="1"/>
  <c r="BD297" i="1" s="1"/>
  <c r="BD296" i="1" a="1"/>
  <c r="BD296" i="1" s="1"/>
  <c r="BD295" i="1" a="1"/>
  <c r="BD295" i="1" s="1"/>
  <c r="BD294" i="1" a="1"/>
  <c r="BD294" i="1" s="1"/>
  <c r="BD291" i="1" a="1"/>
  <c r="BD291" i="1" s="1"/>
  <c r="BD288" i="1" a="1"/>
  <c r="BD288" i="1" s="1"/>
  <c r="BD286" i="1" a="1"/>
  <c r="BD286" i="1" s="1"/>
  <c r="BD285" i="1" a="1"/>
  <c r="BD285" i="1" s="1"/>
  <c r="BD283" i="1" a="1"/>
  <c r="BD283" i="1" s="1"/>
  <c r="BD282" i="1" a="1"/>
  <c r="BD282" i="1" s="1"/>
  <c r="BD280" i="1" a="1"/>
  <c r="BD280" i="1" s="1"/>
  <c r="BD279" i="1" a="1"/>
  <c r="BD279" i="1" s="1"/>
  <c r="BD277" i="1" a="1"/>
  <c r="BD277" i="1" s="1"/>
  <c r="BD276" i="1" a="1"/>
  <c r="BD276" i="1" s="1"/>
  <c r="BD275" i="1" a="1"/>
  <c r="BD275" i="1" s="1"/>
  <c r="BD274" i="1" a="1"/>
  <c r="BD274" i="1" s="1"/>
  <c r="BD273" i="1" a="1"/>
  <c r="BD273" i="1" s="1"/>
  <c r="BD272" i="1" a="1"/>
  <c r="BD272" i="1" s="1"/>
  <c r="BD271" i="1" a="1"/>
  <c r="BD271" i="1" s="1"/>
  <c r="BD270" i="1" a="1"/>
  <c r="BD270" i="1" s="1"/>
  <c r="BD269" i="1" a="1"/>
  <c r="BD269" i="1" s="1"/>
  <c r="BD268" i="1" a="1"/>
  <c r="BD268" i="1" s="1"/>
  <c r="BD267" i="1" a="1"/>
  <c r="BD267" i="1" s="1"/>
  <c r="BD266" i="1" a="1"/>
  <c r="BD266" i="1" s="1"/>
  <c r="BD265" i="1" a="1"/>
  <c r="BD265" i="1" s="1"/>
  <c r="BD264" i="1" a="1"/>
  <c r="BD264" i="1" s="1"/>
  <c r="BD263" i="1" a="1"/>
  <c r="BD263" i="1" s="1"/>
  <c r="BD262" i="1" a="1"/>
  <c r="BD262" i="1" s="1"/>
  <c r="BD261" i="1" a="1"/>
  <c r="BD261" i="1" s="1"/>
  <c r="BD260" i="1" a="1"/>
  <c r="BD260" i="1" s="1"/>
  <c r="BD259" i="1" a="1"/>
  <c r="BD259" i="1" s="1"/>
  <c r="BD258" i="1" a="1"/>
  <c r="BD258" i="1" s="1"/>
  <c r="BD257" i="1" a="1"/>
  <c r="BD257" i="1" s="1"/>
  <c r="BD256" i="1" a="1"/>
  <c r="BD256" i="1" s="1"/>
  <c r="BD255" i="1" a="1"/>
  <c r="BD255" i="1" s="1"/>
  <c r="BD254" i="1" a="1"/>
  <c r="BD254" i="1" s="1"/>
  <c r="BD253" i="1" a="1"/>
  <c r="BD253" i="1" s="1"/>
  <c r="BD252" i="1" a="1"/>
  <c r="BD252" i="1" s="1"/>
  <c r="BD251" i="1" a="1"/>
  <c r="BD251" i="1" s="1"/>
  <c r="BD250" i="1" a="1"/>
  <c r="BD250" i="1" s="1"/>
  <c r="BD249" i="1" a="1"/>
  <c r="BD249" i="1" s="1"/>
  <c r="BD247" i="1" a="1"/>
  <c r="BD247" i="1" s="1"/>
  <c r="BD246" i="1" a="1"/>
  <c r="BD246" i="1" s="1"/>
  <c r="BD245" i="1" a="1"/>
  <c r="BD245" i="1" s="1"/>
  <c r="BD242" i="1" a="1"/>
  <c r="BD242" i="1" s="1"/>
  <c r="BD240" i="1" a="1"/>
  <c r="BD240" i="1" s="1"/>
  <c r="BD239" i="1" a="1"/>
  <c r="BD239" i="1" s="1"/>
  <c r="BD238" i="1" a="1"/>
  <c r="BD238" i="1" s="1"/>
  <c r="BD236" i="1" a="1"/>
  <c r="BD236" i="1" s="1"/>
  <c r="BD233" i="1" a="1"/>
  <c r="BD233" i="1" s="1"/>
  <c r="BD232" i="1" a="1"/>
  <c r="BD232" i="1" s="1"/>
  <c r="BD229" i="1" a="1"/>
  <c r="BD229" i="1" s="1"/>
  <c r="BD227" i="1" a="1"/>
  <c r="BD227" i="1" s="1"/>
  <c r="BD226" i="1" a="1"/>
  <c r="BD226" i="1" s="1"/>
  <c r="BD224" i="1" a="1"/>
  <c r="BD224" i="1" s="1"/>
  <c r="BD223" i="1" a="1"/>
  <c r="BD223" i="1" s="1"/>
  <c r="BD221" i="1" a="1"/>
  <c r="BD221" i="1" s="1"/>
  <c r="BD220" i="1" a="1"/>
  <c r="BD220" i="1" s="1"/>
  <c r="BD218" i="1" a="1"/>
  <c r="BD218" i="1" s="1"/>
  <c r="BD217" i="1" a="1"/>
  <c r="BD217" i="1" s="1"/>
  <c r="BD215" i="1" a="1"/>
  <c r="BD215" i="1" s="1"/>
  <c r="BD214" i="1" a="1"/>
  <c r="BD214" i="1" s="1"/>
  <c r="BD212" i="1" a="1"/>
  <c r="BD212" i="1" s="1"/>
  <c r="BD211" i="1" a="1"/>
  <c r="BD211" i="1" s="1"/>
  <c r="BD209" i="1" a="1"/>
  <c r="BD209" i="1" s="1"/>
  <c r="BD208" i="1" a="1"/>
  <c r="BD208" i="1" s="1"/>
  <c r="BD206" i="1" a="1"/>
  <c r="BD206" i="1" s="1"/>
  <c r="BD205" i="1" a="1"/>
  <c r="BD205" i="1" s="1"/>
  <c r="BD203" i="1" a="1"/>
  <c r="BD203" i="1" s="1"/>
  <c r="BD202" i="1" a="1"/>
  <c r="BD202" i="1" s="1"/>
  <c r="BD200" i="1" a="1"/>
  <c r="BD200" i="1" s="1"/>
  <c r="BD199" i="1" a="1"/>
  <c r="BD199" i="1" s="1"/>
  <c r="BD197" i="1" a="1"/>
  <c r="BD197" i="1" s="1"/>
  <c r="BD196" i="1" a="1"/>
  <c r="BD196" i="1" s="1"/>
  <c r="BD194" i="1" a="1"/>
  <c r="BD194" i="1" s="1"/>
  <c r="BD193" i="1" a="1"/>
  <c r="BD193" i="1" s="1"/>
  <c r="BD191" i="1" a="1"/>
  <c r="BD191" i="1" s="1"/>
  <c r="BD190" i="1" a="1"/>
  <c r="BD190" i="1" s="1"/>
  <c r="BD187" i="1" a="1"/>
  <c r="BD187" i="1" s="1"/>
  <c r="BD138" i="1" a="1"/>
  <c r="BD138" i="1" s="1"/>
  <c r="BD137" i="1" a="1"/>
  <c r="BD137" i="1" s="1"/>
  <c r="AM730" i="1"/>
  <c r="AN725" i="1"/>
  <c r="AM690" i="1"/>
  <c r="AN724" i="1"/>
  <c r="AN662" i="1"/>
  <c r="AN661" i="1"/>
  <c r="BD779" i="1" a="1"/>
  <c r="BD779" i="1" s="1"/>
  <c r="BD740" i="1" a="1"/>
  <c r="BD740" i="1" s="1"/>
  <c r="BD725" i="1" a="1"/>
  <c r="BD725" i="1" s="1"/>
  <c r="BD644" i="1" a="1"/>
  <c r="BD644" i="1" s="1"/>
  <c r="BD639" i="1" a="1"/>
  <c r="BD639" i="1" s="1"/>
  <c r="BD620" i="1" a="1"/>
  <c r="BD620" i="1" s="1"/>
  <c r="BD602" i="1" a="1"/>
  <c r="BD602" i="1" s="1"/>
  <c r="BD677" i="1" a="1"/>
  <c r="BD677" i="1" s="1"/>
  <c r="BD671" i="1" a="1"/>
  <c r="BD671" i="1" s="1"/>
  <c r="BD645" i="1" a="1"/>
  <c r="BD645" i="1" s="1"/>
  <c r="BD623" i="1" a="1"/>
  <c r="BD623" i="1" s="1"/>
  <c r="BD608" i="1" a="1"/>
  <c r="BD608" i="1" s="1"/>
  <c r="BD648" i="1" a="1"/>
  <c r="BD648" i="1" s="1"/>
  <c r="BD628" i="1" a="1"/>
  <c r="BD628" i="1" s="1"/>
  <c r="BD609" i="1" a="1"/>
  <c r="BD609" i="1" s="1"/>
  <c r="BD599" i="1" a="1"/>
  <c r="BD599" i="1" s="1"/>
  <c r="BD554" i="1" a="1"/>
  <c r="BD554" i="1" s="1"/>
  <c r="BD545" i="1" a="1"/>
  <c r="BD545" i="1" s="1"/>
  <c r="BD533" i="1" a="1"/>
  <c r="BD533" i="1" s="1"/>
  <c r="BD530" i="1" a="1"/>
  <c r="BD530" i="1" s="1"/>
  <c r="BD527" i="1" a="1"/>
  <c r="BD527" i="1" s="1"/>
  <c r="BD498" i="1" a="1"/>
  <c r="BD498" i="1" s="1"/>
  <c r="BD447" i="1" a="1"/>
  <c r="BD447" i="1" s="1"/>
  <c r="BD415" i="1" a="1"/>
  <c r="BD415" i="1" s="1"/>
  <c r="BD374" i="1" a="1"/>
  <c r="BD374" i="1" s="1"/>
  <c r="BD284" i="1" a="1"/>
  <c r="BD284" i="1" s="1"/>
  <c r="BD278" i="1" a="1"/>
  <c r="BD278" i="1" s="1"/>
  <c r="BD248" i="1" a="1"/>
  <c r="BD248" i="1" s="1"/>
  <c r="BD184" i="1" a="1"/>
  <c r="BD184" i="1" s="1"/>
  <c r="BD213" i="1" a="1"/>
  <c r="BD213" i="1" s="1"/>
  <c r="BD210" i="1" a="1"/>
  <c r="BD210" i="1" s="1"/>
  <c r="BD510" i="1" a="1"/>
  <c r="BD510" i="1" s="1"/>
  <c r="BD489" i="1" a="1"/>
  <c r="BD489" i="1" s="1"/>
  <c r="BD483" i="1" a="1"/>
  <c r="BD483" i="1" s="1"/>
  <c r="AM663" i="1"/>
  <c r="AM651" i="1"/>
  <c r="AM600" i="1"/>
  <c r="AN532" i="1"/>
  <c r="AN529" i="1"/>
  <c r="AN523" i="1"/>
  <c r="AN650" i="1"/>
  <c r="AN614" i="1"/>
  <c r="AM516" i="1"/>
  <c r="AM762" i="1"/>
  <c r="AM751" i="1"/>
  <c r="AM664" i="1"/>
  <c r="AM655" i="1"/>
  <c r="AM514" i="1"/>
  <c r="BD767" i="1" a="1"/>
  <c r="BD767" i="1" s="1"/>
  <c r="BD596" i="1" a="1"/>
  <c r="BD596" i="1" s="1"/>
  <c r="BD550" i="1" a="1"/>
  <c r="BD550" i="1" s="1"/>
  <c r="BD481" i="1" a="1"/>
  <c r="BD481" i="1" s="1"/>
  <c r="BD746" i="1" a="1"/>
  <c r="BD746" i="1" s="1"/>
  <c r="BD743" i="1" a="1"/>
  <c r="BD743" i="1" s="1"/>
  <c r="BD741" i="1" a="1"/>
  <c r="BD741" i="1" s="1"/>
  <c r="BD731" i="1" a="1"/>
  <c r="BD731" i="1" s="1"/>
  <c r="BD558" i="1" a="1"/>
  <c r="BD558" i="1" s="1"/>
  <c r="BD551" i="1" a="1"/>
  <c r="BD551" i="1" s="1"/>
  <c r="BD542" i="1" a="1"/>
  <c r="BD542" i="1" s="1"/>
  <c r="BD537" i="1" a="1"/>
  <c r="BD537" i="1" s="1"/>
  <c r="BD495" i="1" a="1"/>
  <c r="BD495" i="1" s="1"/>
  <c r="BD777" i="1" a="1"/>
  <c r="BD777" i="1" s="1"/>
  <c r="BD770" i="1" a="1"/>
  <c r="BD770" i="1" s="1"/>
  <c r="BD764" i="1" a="1"/>
  <c r="BD764" i="1" s="1"/>
  <c r="BD759" i="1" a="1"/>
  <c r="BD759" i="1" s="1"/>
  <c r="BD758" i="1" a="1"/>
  <c r="BD758" i="1" s="1"/>
  <c r="BD704" i="1" a="1"/>
  <c r="BD704" i="1" s="1"/>
  <c r="BD692" i="1" a="1"/>
  <c r="BD692" i="1" s="1"/>
  <c r="BD632" i="1" a="1"/>
  <c r="BD632" i="1" s="1"/>
  <c r="BD612" i="1" a="1"/>
  <c r="BD612" i="1" s="1"/>
  <c r="BD593" i="1" a="1"/>
  <c r="BD593" i="1" s="1"/>
  <c r="BD556" i="1" a="1"/>
  <c r="BD556" i="1" s="1"/>
  <c r="BD549" i="1" a="1"/>
  <c r="BD549" i="1" s="1"/>
  <c r="BD548" i="1" a="1"/>
  <c r="BD548" i="1" s="1"/>
  <c r="BD499" i="1" a="1"/>
  <c r="BD499" i="1" s="1"/>
  <c r="BD487" i="1" a="1"/>
  <c r="BD487" i="1" s="1"/>
  <c r="BD475" i="1" a="1"/>
  <c r="BD475" i="1" s="1"/>
  <c r="BD444" i="1" a="1"/>
  <c r="BD444" i="1" s="1"/>
  <c r="BD325" i="1" a="1"/>
  <c r="BD325" i="1" s="1"/>
  <c r="BD322" i="1" a="1"/>
  <c r="BD322" i="1" s="1"/>
  <c r="BD376" i="1" a="1"/>
  <c r="BD376" i="1" s="1"/>
  <c r="BD222" i="1" a="1"/>
  <c r="BD222" i="1" s="1"/>
  <c r="BD207" i="1" a="1"/>
  <c r="BD207" i="1" s="1"/>
  <c r="AN769" i="1"/>
  <c r="AM748" i="1"/>
  <c r="AN743" i="1"/>
  <c r="AM735" i="1"/>
  <c r="AM726" i="1"/>
  <c r="AN707" i="1"/>
  <c r="AN641" i="1"/>
  <c r="AN631" i="1"/>
  <c r="AM619" i="1"/>
  <c r="AN761" i="1"/>
  <c r="AM757" i="1"/>
  <c r="AN751" i="1"/>
  <c r="AN733" i="1"/>
  <c r="AN716" i="1"/>
  <c r="AM672" i="1"/>
  <c r="AM669" i="1"/>
  <c r="AM646" i="1"/>
  <c r="AN640" i="1"/>
  <c r="AM624" i="1"/>
  <c r="AN583" i="1"/>
  <c r="AN760" i="1"/>
  <c r="AM685" i="1"/>
  <c r="AN668" i="1"/>
  <c r="AN622" i="1"/>
  <c r="BD569" i="1" a="1"/>
  <c r="BD569" i="1" s="1"/>
  <c r="BD566" i="1" a="1"/>
  <c r="BD566" i="1" s="1"/>
  <c r="BD689" i="1" a="1"/>
  <c r="BD689" i="1" s="1"/>
  <c r="BD650" i="1" a="1"/>
  <c r="BD650" i="1" s="1"/>
  <c r="BD621" i="1" a="1"/>
  <c r="BD621" i="1" s="1"/>
  <c r="BD614" i="1" a="1"/>
  <c r="BD614" i="1" s="1"/>
  <c r="BD605" i="1" a="1"/>
  <c r="BD605" i="1" s="1"/>
  <c r="BD590" i="1" a="1"/>
  <c r="BD590" i="1" s="1"/>
  <c r="BD578" i="1" a="1"/>
  <c r="BD578" i="1" s="1"/>
  <c r="BD575" i="1" a="1"/>
  <c r="BD575" i="1" s="1"/>
  <c r="BD559" i="1" a="1"/>
  <c r="BD559" i="1" s="1"/>
  <c r="BD761" i="1" a="1"/>
  <c r="BD761" i="1" s="1"/>
  <c r="BD755" i="1" a="1"/>
  <c r="BD755" i="1" s="1"/>
  <c r="BD728" i="1" a="1"/>
  <c r="BD728" i="1" s="1"/>
  <c r="BD723" i="1" a="1"/>
  <c r="BD723" i="1" s="1"/>
  <c r="BD722" i="1" a="1"/>
  <c r="BD722" i="1" s="1"/>
  <c r="BD716" i="1" a="1"/>
  <c r="BD716" i="1" s="1"/>
  <c r="BD707" i="1" a="1"/>
  <c r="BD707" i="1" s="1"/>
  <c r="BD687" i="1" a="1"/>
  <c r="BD687" i="1" s="1"/>
  <c r="BD653" i="1" a="1"/>
  <c r="BD653" i="1" s="1"/>
  <c r="BD641" i="1" a="1"/>
  <c r="BD641" i="1" s="1"/>
  <c r="BD626" i="1" a="1"/>
  <c r="BD626" i="1" s="1"/>
  <c r="BD581" i="1" a="1"/>
  <c r="BD581" i="1" s="1"/>
  <c r="BD521" i="1" a="1"/>
  <c r="BD521" i="1" s="1"/>
  <c r="BD492" i="1" a="1"/>
  <c r="BD492" i="1" s="1"/>
  <c r="BD518" i="1" a="1"/>
  <c r="BD518" i="1" s="1"/>
  <c r="BD480" i="1" a="1"/>
  <c r="BD480" i="1" s="1"/>
  <c r="BD468" i="1" a="1"/>
  <c r="BD468" i="1" s="1"/>
  <c r="BD289" i="1" a="1"/>
  <c r="BD289" i="1" s="1"/>
  <c r="BD225" i="1" a="1"/>
  <c r="BD225" i="1" s="1"/>
  <c r="BD216" i="1" a="1"/>
  <c r="BD216" i="1" s="1"/>
  <c r="BD201" i="1" a="1"/>
  <c r="BD201" i="1" s="1"/>
  <c r="BD319" i="1" a="1"/>
  <c r="BD319" i="1" s="1"/>
  <c r="BD293" i="1" a="1"/>
  <c r="BD293" i="1" s="1"/>
  <c r="BD235" i="1" a="1"/>
  <c r="BD235" i="1" s="1"/>
  <c r="BD228" i="1" a="1"/>
  <c r="BD228" i="1" s="1"/>
  <c r="BD219" i="1" a="1"/>
  <c r="BD219" i="1" s="1"/>
  <c r="AN778" i="1"/>
  <c r="AM771" i="1"/>
  <c r="AN770" i="1"/>
  <c r="AM744" i="1"/>
  <c r="AN734" i="1"/>
  <c r="AN697" i="1"/>
  <c r="AM766" i="1"/>
  <c r="AM753" i="1"/>
  <c r="AN752" i="1"/>
  <c r="AM721" i="1"/>
  <c r="AN715" i="1"/>
  <c r="AM712" i="1"/>
  <c r="AM699" i="1"/>
  <c r="AM694" i="1"/>
  <c r="AM775" i="1"/>
  <c r="AN755" i="1"/>
  <c r="AN742" i="1"/>
  <c r="AM739" i="1"/>
  <c r="AM717" i="1"/>
  <c r="BD709" i="1" a="1"/>
  <c r="BD709" i="1" s="1"/>
  <c r="BD706" i="1" a="1"/>
  <c r="BD706" i="1" s="1"/>
  <c r="BD680" i="1" a="1"/>
  <c r="BD680" i="1" s="1"/>
  <c r="BD682" i="1" a="1"/>
  <c r="BD682" i="1" s="1"/>
  <c r="BD679" i="1" a="1"/>
  <c r="BD679" i="1" s="1"/>
  <c r="BD659" i="1" a="1"/>
  <c r="BD659" i="1" s="1"/>
  <c r="BD638" i="1" a="1"/>
  <c r="BD638" i="1" s="1"/>
  <c r="BD515" i="1" a="1"/>
  <c r="BD515" i="1" s="1"/>
  <c r="BD427" i="1" a="1"/>
  <c r="BD427" i="1" s="1"/>
  <c r="BD424" i="1" a="1"/>
  <c r="BD424" i="1" s="1"/>
  <c r="BD409" i="1" a="1"/>
  <c r="BD409" i="1" s="1"/>
  <c r="BD364" i="1" a="1"/>
  <c r="BD364" i="1" s="1"/>
  <c r="BD477" i="1" a="1"/>
  <c r="BD477" i="1" s="1"/>
  <c r="BD668" i="1" a="1"/>
  <c r="BD668" i="1" s="1"/>
  <c r="BD504" i="1" a="1"/>
  <c r="BD504" i="1" s="1"/>
  <c r="BD369" i="1" a="1"/>
  <c r="BD369" i="1" s="1"/>
  <c r="BD290" i="1" a="1"/>
  <c r="BD290" i="1" s="1"/>
  <c r="BD287" i="1" a="1"/>
  <c r="BD287" i="1" s="1"/>
  <c r="BD281" i="1" a="1"/>
  <c r="BD281" i="1" s="1"/>
  <c r="BD231" i="1" a="1"/>
  <c r="BD231" i="1" s="1"/>
  <c r="AM777" i="1"/>
  <c r="AN772" i="1"/>
  <c r="AM769" i="1"/>
  <c r="AN767" i="1"/>
  <c r="AN766" i="1"/>
  <c r="AM765" i="1"/>
  <c r="AN773" i="1"/>
  <c r="AM772" i="1"/>
  <c r="AM768" i="1"/>
  <c r="AN763" i="1"/>
  <c r="AM760" i="1"/>
  <c r="AN758" i="1"/>
  <c r="AN757" i="1"/>
  <c r="AM756" i="1"/>
  <c r="AM778" i="1"/>
  <c r="AN776" i="1"/>
  <c r="AN775" i="1"/>
  <c r="AM774" i="1"/>
  <c r="AN764" i="1"/>
  <c r="AM763" i="1"/>
  <c r="AM759" i="1"/>
  <c r="AN754" i="1"/>
  <c r="BD771" i="1" a="1"/>
  <c r="BD771" i="1" s="1"/>
  <c r="BD762" i="1" a="1"/>
  <c r="BD762" i="1" s="1"/>
  <c r="BD753" i="1" a="1"/>
  <c r="BD753" i="1" s="1"/>
  <c r="BD744" i="1" a="1"/>
  <c r="BD744" i="1" s="1"/>
  <c r="BD642" i="1" a="1"/>
  <c r="BD642" i="1" s="1"/>
  <c r="BD660" i="1" a="1"/>
  <c r="BD660" i="1" s="1"/>
  <c r="BD651" i="1" a="1"/>
  <c r="BD651" i="1" s="1"/>
  <c r="BD633" i="1" a="1"/>
  <c r="BD633" i="1" s="1"/>
  <c r="BD624" i="1" a="1"/>
  <c r="BD624" i="1" s="1"/>
  <c r="BD615" i="1" a="1"/>
  <c r="BD615" i="1" s="1"/>
  <c r="BD603" i="1" a="1"/>
  <c r="BD603" i="1" s="1"/>
  <c r="BD519" i="1" a="1"/>
  <c r="BD519" i="1" s="1"/>
  <c r="BD516" i="1" a="1"/>
  <c r="BD516" i="1" s="1"/>
  <c r="BD360" i="1" a="1"/>
  <c r="BD360" i="1" s="1"/>
  <c r="BD357" i="1" a="1"/>
  <c r="BD357" i="1" s="1"/>
  <c r="BD354" i="1" a="1"/>
  <c r="BD354" i="1" s="1"/>
  <c r="BD351" i="1" a="1"/>
  <c r="BD351" i="1" s="1"/>
  <c r="BD348" i="1" a="1"/>
  <c r="BD348" i="1" s="1"/>
  <c r="BD345" i="1" a="1"/>
  <c r="BD345" i="1" s="1"/>
  <c r="BD342" i="1" a="1"/>
  <c r="BD342" i="1" s="1"/>
  <c r="BD339" i="1" a="1"/>
  <c r="BD339" i="1" s="1"/>
  <c r="BD336" i="1" a="1"/>
  <c r="BD336" i="1" s="1"/>
  <c r="BD333" i="1" a="1"/>
  <c r="BD333" i="1" s="1"/>
  <c r="BD330" i="1" a="1"/>
  <c r="BD330" i="1" s="1"/>
  <c r="BD327" i="1" a="1"/>
  <c r="BD327" i="1" s="1"/>
  <c r="BD244" i="1" a="1"/>
  <c r="BD244" i="1" s="1"/>
  <c r="BD241" i="1" a="1"/>
  <c r="BD241" i="1" s="1"/>
  <c r="BD323" i="1" a="1"/>
  <c r="BD323" i="1" s="1"/>
  <c r="BD230" i="1" a="1"/>
  <c r="BD230" i="1" s="1"/>
  <c r="AM779" i="1"/>
  <c r="AN771" i="1"/>
  <c r="AM770" i="1"/>
  <c r="AN762" i="1"/>
  <c r="AM761" i="1"/>
  <c r="AN753" i="1"/>
  <c r="AM752" i="1"/>
  <c r="AN744" i="1"/>
  <c r="AM743" i="1"/>
  <c r="AN735" i="1"/>
  <c r="AM734" i="1"/>
  <c r="AN726" i="1"/>
  <c r="AM725" i="1"/>
  <c r="AN717" i="1"/>
  <c r="AM716" i="1"/>
  <c r="AN708" i="1"/>
  <c r="AM707" i="1"/>
  <c r="AN699" i="1"/>
  <c r="AM698" i="1"/>
  <c r="AN690" i="1"/>
  <c r="AM689" i="1"/>
  <c r="AN681" i="1"/>
  <c r="AM680" i="1"/>
  <c r="AN672" i="1"/>
  <c r="AM671" i="1"/>
  <c r="AN663" i="1"/>
  <c r="AM662" i="1"/>
  <c r="AN654" i="1"/>
  <c r="AM653" i="1"/>
  <c r="AN645" i="1"/>
  <c r="AM644" i="1"/>
  <c r="AN636" i="1"/>
  <c r="AM635" i="1"/>
  <c r="AN627" i="1"/>
  <c r="AM626" i="1"/>
  <c r="AN618" i="1"/>
  <c r="AM617" i="1"/>
  <c r="AN609" i="1"/>
  <c r="AM608" i="1"/>
  <c r="AM607" i="1"/>
  <c r="AN777" i="1"/>
  <c r="AM776" i="1"/>
  <c r="AN768" i="1"/>
  <c r="AM767" i="1"/>
  <c r="AN759" i="1"/>
  <c r="AM758" i="1"/>
  <c r="AN750" i="1"/>
  <c r="AM749" i="1"/>
  <c r="AN741" i="1"/>
  <c r="AM740" i="1"/>
  <c r="AN732" i="1"/>
  <c r="AM731" i="1"/>
  <c r="AN723" i="1"/>
  <c r="AM722" i="1"/>
  <c r="AN714" i="1"/>
  <c r="AM713" i="1"/>
  <c r="AN705" i="1"/>
  <c r="AM704" i="1"/>
  <c r="AN696" i="1"/>
  <c r="AM695" i="1"/>
  <c r="AN687" i="1"/>
  <c r="AM686" i="1"/>
  <c r="AN678" i="1"/>
  <c r="AM677" i="1"/>
  <c r="AN669" i="1"/>
  <c r="AM668" i="1"/>
  <c r="AN660" i="1"/>
  <c r="AM659" i="1"/>
  <c r="AN651" i="1"/>
  <c r="AM650" i="1"/>
  <c r="AN642" i="1"/>
  <c r="AM641" i="1"/>
  <c r="AN633" i="1"/>
  <c r="AM632" i="1"/>
  <c r="AN624" i="1"/>
  <c r="AM623" i="1"/>
  <c r="AN615" i="1"/>
  <c r="AM614" i="1"/>
  <c r="AN774" i="1"/>
  <c r="AM773" i="1"/>
  <c r="AN765" i="1"/>
  <c r="AM764" i="1"/>
  <c r="AN756" i="1"/>
  <c r="AM755" i="1"/>
  <c r="AN747" i="1"/>
  <c r="AM746" i="1"/>
  <c r="AN738" i="1"/>
  <c r="AM737" i="1"/>
  <c r="AN729" i="1"/>
  <c r="AM728" i="1"/>
  <c r="AN720" i="1"/>
  <c r="AM719" i="1"/>
  <c r="AN711" i="1"/>
  <c r="AM710" i="1"/>
  <c r="AN702" i="1"/>
  <c r="AM701" i="1"/>
  <c r="AN693" i="1"/>
  <c r="AM692" i="1"/>
  <c r="AN684" i="1"/>
  <c r="AM683" i="1"/>
  <c r="AN675" i="1"/>
  <c r="AM674" i="1"/>
  <c r="AN666" i="1"/>
  <c r="AM665" i="1"/>
  <c r="AN657" i="1"/>
  <c r="AM656" i="1"/>
  <c r="AN648" i="1"/>
  <c r="AM647" i="1"/>
  <c r="AN639" i="1"/>
  <c r="AM638" i="1"/>
  <c r="AN630" i="1"/>
  <c r="AM629" i="1"/>
  <c r="AN621" i="1"/>
  <c r="AM620" i="1"/>
  <c r="AN612" i="1"/>
  <c r="AM611" i="1"/>
  <c r="AM604" i="1"/>
  <c r="BQ367" i="1"/>
  <c r="BQ320" i="1"/>
  <c r="BQ285" i="1"/>
  <c r="BQ241" i="1"/>
  <c r="BQ232" i="1"/>
  <c r="BQ211" i="1"/>
  <c r="BQ188" i="1"/>
  <c r="BQ187" i="1"/>
  <c r="BQ186" i="1"/>
  <c r="BQ185" i="1"/>
  <c r="BQ184" i="1"/>
  <c r="BQ183" i="1"/>
  <c r="BQ182" i="1"/>
  <c r="BQ181" i="1"/>
  <c r="BQ180" i="1"/>
  <c r="BQ179" i="1"/>
  <c r="BQ178" i="1"/>
  <c r="BQ177" i="1"/>
  <c r="BQ176" i="1"/>
  <c r="BQ175" i="1"/>
  <c r="BQ174" i="1"/>
  <c r="BQ173" i="1"/>
  <c r="BQ172" i="1"/>
  <c r="BQ171" i="1"/>
  <c r="BQ170" i="1"/>
  <c r="BQ169" i="1"/>
  <c r="BQ168" i="1"/>
  <c r="BQ167" i="1"/>
  <c r="BQ166" i="1"/>
  <c r="BQ165" i="1"/>
  <c r="BQ164" i="1"/>
  <c r="BQ163" i="1"/>
  <c r="BQ162" i="1"/>
  <c r="BQ161" i="1"/>
  <c r="BQ160" i="1"/>
  <c r="BQ159" i="1"/>
  <c r="BQ158" i="1"/>
  <c r="BQ157" i="1"/>
  <c r="BQ156" i="1"/>
  <c r="BQ155" i="1"/>
  <c r="BQ154" i="1"/>
  <c r="BQ153" i="1"/>
  <c r="BQ152" i="1"/>
  <c r="BQ151" i="1"/>
  <c r="BQ150" i="1"/>
  <c r="BQ149" i="1"/>
  <c r="BQ148" i="1"/>
  <c r="BQ147" i="1"/>
  <c r="BQ146" i="1"/>
  <c r="BQ145" i="1"/>
  <c r="BQ144" i="1"/>
  <c r="BQ143" i="1"/>
  <c r="BQ142" i="1"/>
  <c r="BQ141" i="1"/>
  <c r="BQ140" i="1"/>
  <c r="BQ139" i="1"/>
  <c r="BQ138" i="1"/>
  <c r="BQ137" i="1"/>
  <c r="BQ136" i="1"/>
  <c r="BQ135" i="1"/>
  <c r="BQ134" i="1"/>
  <c r="BQ133" i="1"/>
  <c r="BQ132" i="1"/>
  <c r="BQ131" i="1"/>
  <c r="BQ130" i="1"/>
  <c r="BQ129" i="1"/>
  <c r="BQ128" i="1"/>
  <c r="BQ127" i="1"/>
  <c r="BQ126" i="1"/>
  <c r="BQ125" i="1"/>
  <c r="BQ124" i="1"/>
  <c r="BQ123" i="1"/>
  <c r="BQ122" i="1"/>
  <c r="BQ121" i="1"/>
  <c r="BQ120" i="1"/>
  <c r="BQ119" i="1"/>
  <c r="BQ118" i="1"/>
  <c r="BQ117" i="1"/>
  <c r="BQ116" i="1"/>
  <c r="BQ115" i="1"/>
  <c r="BQ114" i="1"/>
  <c r="BQ113" i="1"/>
  <c r="BQ112" i="1"/>
  <c r="BQ111" i="1"/>
  <c r="BQ110" i="1"/>
  <c r="BQ109" i="1"/>
  <c r="BQ107" i="1"/>
  <c r="BQ106" i="1"/>
  <c r="BQ105" i="1"/>
  <c r="BQ104" i="1"/>
  <c r="BQ103" i="1"/>
  <c r="BQ102" i="1"/>
  <c r="BQ100" i="1"/>
  <c r="BQ99" i="1"/>
  <c r="BQ98" i="1"/>
  <c r="BQ97" i="1"/>
  <c r="BQ96" i="1"/>
  <c r="BQ95" i="1"/>
  <c r="BQ94" i="1"/>
  <c r="BQ93" i="1"/>
  <c r="BQ92" i="1"/>
  <c r="BQ91" i="1"/>
  <c r="BQ90" i="1"/>
  <c r="BQ89" i="1"/>
  <c r="BQ88" i="1"/>
  <c r="BQ87" i="1"/>
  <c r="BQ86" i="1"/>
  <c r="BQ85" i="1"/>
  <c r="BQ84" i="1"/>
  <c r="BQ83" i="1"/>
  <c r="BQ82" i="1"/>
  <c r="BQ81" i="1"/>
  <c r="BQ80" i="1"/>
  <c r="BQ79" i="1"/>
  <c r="BQ78" i="1"/>
  <c r="BQ77" i="1"/>
  <c r="BQ76" i="1"/>
  <c r="BQ75" i="1"/>
  <c r="BQ74" i="1"/>
  <c r="BQ73" i="1"/>
  <c r="BQ71" i="1"/>
  <c r="BQ70" i="1"/>
  <c r="BQ69" i="1"/>
  <c r="BQ68" i="1"/>
  <c r="BQ67" i="1"/>
  <c r="BQ66" i="1"/>
  <c r="BQ65" i="1"/>
  <c r="BQ64" i="1"/>
  <c r="BQ63" i="1"/>
  <c r="BQ62" i="1"/>
  <c r="BQ61" i="1"/>
  <c r="BQ60" i="1"/>
  <c r="BQ59" i="1"/>
  <c r="BQ58" i="1"/>
  <c r="BQ57" i="1"/>
  <c r="BQ56" i="1"/>
  <c r="BQ55" i="1"/>
  <c r="BQ54" i="1"/>
  <c r="BQ53" i="1"/>
  <c r="BQ52" i="1"/>
  <c r="BQ51" i="1"/>
  <c r="BQ50" i="1"/>
  <c r="BQ49" i="1"/>
  <c r="BQ48" i="1"/>
  <c r="BQ47" i="1"/>
  <c r="BQ46" i="1"/>
  <c r="BQ45" i="1"/>
  <c r="BQ44" i="1"/>
  <c r="BQ43" i="1"/>
  <c r="BQ42" i="1"/>
  <c r="BQ41" i="1"/>
  <c r="BQ40" i="1"/>
  <c r="BQ39" i="1"/>
  <c r="BQ38" i="1"/>
  <c r="BQ37" i="1"/>
  <c r="BQ36" i="1"/>
  <c r="BQ35" i="1"/>
  <c r="BQ34" i="1"/>
  <c r="BQ33" i="1"/>
  <c r="BQ32" i="1"/>
  <c r="BQ31" i="1"/>
  <c r="BQ30" i="1"/>
  <c r="BQ29" i="1"/>
  <c r="M7" i="11"/>
  <c r="K7" i="11"/>
  <c r="BD6" i="1" a="1"/>
  <c r="BD6" i="1" s="1"/>
  <c r="AM6" i="1"/>
  <c r="G7" i="11"/>
  <c r="AN6" i="1"/>
  <c r="BQ6" i="1"/>
  <c r="D7" i="11"/>
  <c r="C7" i="11"/>
  <c r="F3" i="13"/>
  <c r="C16" i="9"/>
  <c r="C15" i="9"/>
  <c r="N95" i="11" l="1"/>
  <c r="N105" i="11"/>
  <c r="L131" i="11"/>
  <c r="N134" i="11"/>
  <c r="L143" i="11"/>
  <c r="L17" i="11"/>
  <c r="L122" i="11"/>
  <c r="N125" i="11"/>
  <c r="N128" i="11"/>
  <c r="L149" i="11"/>
  <c r="N152" i="11"/>
  <c r="N155" i="11"/>
  <c r="N111" i="11"/>
  <c r="N119" i="11"/>
  <c r="L140" i="11"/>
  <c r="N146" i="11"/>
  <c r="N115" i="11"/>
  <c r="N108" i="11"/>
  <c r="N113" i="11"/>
  <c r="N117" i="11"/>
  <c r="N120" i="11"/>
  <c r="N123" i="11"/>
  <c r="N126" i="11"/>
  <c r="N129" i="11"/>
  <c r="N132" i="11"/>
  <c r="N135" i="11"/>
  <c r="N138" i="11"/>
  <c r="N141" i="11"/>
  <c r="N144" i="11"/>
  <c r="N147" i="11"/>
  <c r="N150" i="11"/>
  <c r="N153" i="11"/>
  <c r="N156" i="11"/>
  <c r="N159" i="11"/>
  <c r="W3" i="16"/>
  <c r="V5" i="16"/>
  <c r="V6" i="16"/>
  <c r="V7" i="16"/>
  <c r="V8" i="16"/>
  <c r="V9" i="16"/>
  <c r="V10" i="16"/>
  <c r="V11" i="16"/>
  <c r="V12" i="16"/>
  <c r="V13" i="16"/>
  <c r="V14" i="16"/>
  <c r="V15" i="16"/>
  <c r="V16" i="16"/>
  <c r="V17" i="16"/>
  <c r="V18" i="16"/>
  <c r="V19" i="16"/>
  <c r="V20" i="16"/>
  <c r="V21" i="16"/>
  <c r="V22" i="16"/>
  <c r="V23" i="16"/>
  <c r="V24" i="16"/>
  <c r="V25" i="16"/>
  <c r="V26" i="16"/>
  <c r="V27" i="16"/>
  <c r="V28" i="16"/>
  <c r="V29" i="16"/>
  <c r="V30" i="16"/>
  <c r="V31" i="16"/>
  <c r="V32" i="16"/>
  <c r="V33" i="16"/>
  <c r="V34" i="16"/>
  <c r="V35" i="16"/>
  <c r="V36" i="16"/>
  <c r="V37" i="16"/>
  <c r="V38" i="16"/>
  <c r="V39" i="16"/>
  <c r="V40" i="16"/>
  <c r="V41" i="16"/>
  <c r="V42" i="16"/>
  <c r="V43" i="16"/>
  <c r="V44" i="16"/>
  <c r="V45" i="16"/>
  <c r="V46" i="16"/>
  <c r="V47" i="16"/>
  <c r="V48" i="16"/>
  <c r="V49" i="16"/>
  <c r="V50" i="16"/>
  <c r="V51" i="16"/>
  <c r="V52" i="16"/>
  <c r="V53" i="16"/>
  <c r="V54" i="16"/>
  <c r="V55" i="16"/>
  <c r="V56" i="16"/>
  <c r="V57" i="16"/>
  <c r="V58" i="16"/>
  <c r="V59" i="16"/>
  <c r="V60" i="16"/>
  <c r="V61" i="16"/>
  <c r="V62" i="16"/>
  <c r="V63" i="16"/>
  <c r="V64" i="16"/>
  <c r="V65" i="16"/>
  <c r="V66" i="16"/>
  <c r="V67" i="16"/>
  <c r="V68" i="16"/>
  <c r="V69" i="16"/>
  <c r="V70" i="16"/>
  <c r="V71" i="16"/>
  <c r="V72" i="16"/>
  <c r="V73" i="16"/>
  <c r="V74" i="16"/>
  <c r="V75" i="16"/>
  <c r="V76" i="16"/>
  <c r="V77" i="16"/>
  <c r="V78" i="16"/>
  <c r="V79" i="16"/>
  <c r="V80" i="16"/>
  <c r="V81" i="16"/>
  <c r="V82" i="16"/>
  <c r="V83" i="16"/>
  <c r="V84" i="16"/>
  <c r="V85" i="16"/>
  <c r="V86" i="16"/>
  <c r="V87" i="16"/>
  <c r="V88" i="16"/>
  <c r="V89" i="16"/>
  <c r="V90" i="16"/>
  <c r="V91" i="16"/>
  <c r="V92" i="16"/>
  <c r="V93" i="16"/>
  <c r="V94" i="16"/>
  <c r="V95" i="16"/>
  <c r="V96" i="16"/>
  <c r="V97" i="16"/>
  <c r="V98" i="16"/>
  <c r="V99" i="16"/>
  <c r="V100" i="16"/>
  <c r="V101" i="16"/>
  <c r="V102" i="16"/>
  <c r="V103" i="16"/>
  <c r="V104" i="16"/>
  <c r="V105" i="16"/>
  <c r="V106" i="16"/>
  <c r="V107" i="16"/>
  <c r="V108" i="16"/>
  <c r="V109" i="16"/>
  <c r="V110" i="16"/>
  <c r="V111" i="16"/>
  <c r="V112" i="16"/>
  <c r="V113" i="16"/>
  <c r="V114" i="16"/>
  <c r="V115" i="16"/>
  <c r="V116" i="16"/>
  <c r="V117" i="16"/>
  <c r="V118" i="16"/>
  <c r="V119" i="16"/>
  <c r="V120" i="16"/>
  <c r="V121" i="16"/>
  <c r="V122" i="16"/>
  <c r="V123" i="16"/>
  <c r="V124" i="16"/>
  <c r="V125" i="16"/>
  <c r="V126" i="16"/>
  <c r="V127" i="16"/>
  <c r="V128" i="16"/>
  <c r="V129" i="16"/>
  <c r="V130" i="16"/>
  <c r="V131" i="16"/>
  <c r="V132" i="16"/>
  <c r="V133" i="16"/>
  <c r="V134" i="16"/>
  <c r="V135" i="16"/>
  <c r="V136" i="16"/>
  <c r="V137" i="16"/>
  <c r="V138" i="16"/>
  <c r="V139" i="16"/>
  <c r="V140" i="16"/>
  <c r="V141" i="16"/>
  <c r="V142" i="16"/>
  <c r="V143" i="16"/>
  <c r="V144" i="16"/>
  <c r="V145" i="16"/>
  <c r="V146" i="16"/>
  <c r="V147" i="16"/>
  <c r="V148" i="16"/>
  <c r="V149" i="16"/>
  <c r="V150" i="16"/>
  <c r="V151" i="16"/>
  <c r="V152" i="16"/>
  <c r="V153" i="16"/>
  <c r="V154" i="16"/>
  <c r="V155" i="16"/>
  <c r="V156" i="16"/>
  <c r="V157" i="16"/>
  <c r="V158" i="16"/>
  <c r="V159" i="16"/>
  <c r="V160" i="16"/>
  <c r="V161" i="16"/>
  <c r="V162" i="16"/>
  <c r="V163" i="16"/>
  <c r="V164" i="16"/>
  <c r="V165" i="16"/>
  <c r="V166" i="16"/>
  <c r="V167" i="16"/>
  <c r="V168" i="16"/>
  <c r="V169" i="16"/>
  <c r="V170" i="16"/>
  <c r="V171" i="16"/>
  <c r="V172" i="16"/>
  <c r="V173" i="16"/>
  <c r="V174" i="16"/>
  <c r="V175" i="16"/>
  <c r="V176" i="16"/>
  <c r="V177" i="16"/>
  <c r="V178" i="16"/>
  <c r="V179" i="16"/>
  <c r="V180" i="16"/>
  <c r="V181" i="16"/>
  <c r="V182" i="16"/>
  <c r="V183" i="16"/>
  <c r="V184" i="16"/>
  <c r="V185" i="16"/>
  <c r="V186" i="16"/>
  <c r="V187" i="16"/>
  <c r="V188" i="16"/>
  <c r="V189" i="16"/>
  <c r="V190" i="16"/>
  <c r="V191" i="16"/>
  <c r="V192" i="16"/>
  <c r="V193" i="16"/>
  <c r="V194" i="16"/>
  <c r="V195" i="16"/>
  <c r="V196" i="16"/>
  <c r="V197" i="16"/>
  <c r="V198" i="16"/>
  <c r="V199" i="16"/>
  <c r="V200" i="16"/>
  <c r="V201" i="16"/>
  <c r="V202" i="16"/>
  <c r="V203" i="16"/>
  <c r="V204" i="16"/>
  <c r="V205" i="16"/>
  <c r="V206" i="16"/>
  <c r="V207" i="16"/>
  <c r="V208" i="16"/>
  <c r="V209" i="16"/>
  <c r="V210" i="16"/>
  <c r="V211" i="16"/>
  <c r="V212" i="16"/>
  <c r="V213" i="16"/>
  <c r="V214" i="16"/>
  <c r="V215" i="16"/>
  <c r="V216" i="16"/>
  <c r="V217" i="16"/>
  <c r="V218" i="16"/>
  <c r="V219" i="16"/>
  <c r="V220" i="16"/>
  <c r="V221" i="16"/>
  <c r="V222" i="16"/>
  <c r="V223" i="16"/>
  <c r="V224" i="16"/>
  <c r="V225" i="16"/>
  <c r="V226" i="16"/>
  <c r="V227" i="16"/>
  <c r="V228" i="16"/>
  <c r="V229" i="16"/>
  <c r="V230" i="16"/>
  <c r="V231" i="16"/>
  <c r="V232" i="16"/>
  <c r="V233" i="16"/>
  <c r="V234" i="16"/>
  <c r="V235" i="16"/>
  <c r="V236" i="16"/>
  <c r="V237" i="16"/>
  <c r="V238" i="16"/>
  <c r="V239" i="16"/>
  <c r="V240" i="16"/>
  <c r="V241" i="16"/>
  <c r="V242" i="16"/>
  <c r="V243" i="16"/>
  <c r="V244" i="16"/>
  <c r="V245" i="16"/>
  <c r="V246" i="16"/>
  <c r="V247" i="16"/>
  <c r="V248" i="16"/>
  <c r="V249" i="16"/>
  <c r="V250" i="16"/>
  <c r="V251" i="16"/>
  <c r="V252" i="16"/>
  <c r="V253" i="16"/>
  <c r="V254" i="16"/>
  <c r="V255" i="16"/>
  <c r="V256" i="16"/>
  <c r="V257" i="16"/>
  <c r="V258" i="16"/>
  <c r="V259" i="16"/>
  <c r="V260" i="16"/>
  <c r="V261" i="16"/>
  <c r="V262" i="16"/>
  <c r="V263" i="16"/>
  <c r="V264" i="16"/>
  <c r="V265" i="16"/>
  <c r="V266" i="16"/>
  <c r="V267" i="16"/>
  <c r="V268" i="16"/>
  <c r="V269" i="16"/>
  <c r="V270" i="16"/>
  <c r="V271" i="16"/>
  <c r="V272" i="16"/>
  <c r="V273" i="16"/>
  <c r="V274" i="16"/>
  <c r="V275" i="16"/>
  <c r="V276" i="16"/>
  <c r="V277" i="16"/>
  <c r="V278" i="16"/>
  <c r="V279" i="16"/>
  <c r="V280" i="16"/>
  <c r="V281" i="16"/>
  <c r="V282" i="16"/>
  <c r="V283" i="16"/>
  <c r="V284" i="16"/>
  <c r="V285" i="16"/>
  <c r="V286" i="16"/>
  <c r="V287" i="16"/>
  <c r="V288" i="16"/>
  <c r="V289" i="16"/>
  <c r="V290" i="16"/>
  <c r="V291" i="16"/>
  <c r="V292" i="16"/>
  <c r="V293" i="16"/>
  <c r="V294" i="16"/>
  <c r="V295" i="16"/>
  <c r="V296" i="16"/>
  <c r="V297" i="16"/>
  <c r="V298" i="16"/>
  <c r="V299" i="16"/>
  <c r="V300" i="16"/>
  <c r="V301" i="16"/>
  <c r="V302" i="16"/>
  <c r="V303" i="16"/>
  <c r="V304" i="16"/>
  <c r="V305" i="16"/>
  <c r="V306" i="16"/>
  <c r="V307" i="16"/>
  <c r="V308" i="16"/>
  <c r="V309" i="16"/>
  <c r="V310" i="16"/>
  <c r="V311" i="16"/>
  <c r="V312" i="16"/>
  <c r="V313" i="16"/>
  <c r="V314" i="16"/>
  <c r="V315" i="16"/>
  <c r="V316" i="16"/>
  <c r="V317" i="16"/>
  <c r="V318" i="16"/>
  <c r="V319" i="16"/>
  <c r="V320" i="16"/>
  <c r="V321" i="16"/>
  <c r="V322" i="16"/>
  <c r="V323" i="16"/>
  <c r="V324" i="16"/>
  <c r="V325" i="16"/>
  <c r="V326" i="16"/>
  <c r="V327" i="16"/>
  <c r="V328" i="16"/>
  <c r="V329" i="16"/>
  <c r="V330" i="16"/>
  <c r="V331" i="16"/>
  <c r="V332" i="16"/>
  <c r="V333" i="16"/>
  <c r="V334" i="16"/>
  <c r="V335" i="16"/>
  <c r="V336" i="16"/>
  <c r="V337" i="16"/>
  <c r="V338" i="16"/>
  <c r="V339" i="16"/>
  <c r="V340" i="16"/>
  <c r="V341" i="16"/>
  <c r="V342" i="16"/>
  <c r="V343" i="16"/>
  <c r="V344" i="16"/>
  <c r="V345" i="16"/>
  <c r="V346" i="16"/>
  <c r="V347" i="16"/>
  <c r="V348" i="16"/>
  <c r="V349" i="16"/>
  <c r="V350" i="16"/>
  <c r="V351" i="16"/>
  <c r="V352" i="16"/>
  <c r="V353" i="16"/>
  <c r="V354" i="16"/>
  <c r="V355" i="16"/>
  <c r="V356" i="16"/>
  <c r="V357" i="16"/>
  <c r="V358" i="16"/>
  <c r="V359" i="16"/>
  <c r="V360" i="16"/>
  <c r="V361" i="16"/>
  <c r="V362" i="16"/>
  <c r="V363" i="16"/>
  <c r="V364" i="16"/>
  <c r="V365" i="16"/>
  <c r="V366" i="16"/>
  <c r="V367" i="16"/>
  <c r="V368" i="16"/>
  <c r="V369" i="16"/>
  <c r="V370" i="16"/>
  <c r="V371" i="16"/>
  <c r="V372" i="16"/>
  <c r="V373" i="16"/>
  <c r="V374" i="16"/>
  <c r="V375" i="16"/>
  <c r="V376" i="16"/>
  <c r="V377" i="16"/>
  <c r="V378" i="16"/>
  <c r="V379" i="16"/>
  <c r="V380" i="16"/>
  <c r="V381" i="16"/>
  <c r="V382" i="16"/>
  <c r="V383" i="16"/>
  <c r="V384" i="16"/>
  <c r="V385" i="16"/>
  <c r="V386" i="16"/>
  <c r="V387" i="16"/>
  <c r="V388" i="16"/>
  <c r="V389" i="16"/>
  <c r="V390" i="16"/>
  <c r="V391" i="16"/>
  <c r="V392" i="16"/>
  <c r="V393" i="16"/>
  <c r="V394" i="16"/>
  <c r="V395" i="16"/>
  <c r="V396" i="16"/>
  <c r="V397" i="16"/>
  <c r="V398" i="16"/>
  <c r="V399" i="16"/>
  <c r="V400" i="16"/>
  <c r="V401" i="16"/>
  <c r="V402" i="16"/>
  <c r="V403" i="16"/>
  <c r="V404" i="16"/>
  <c r="V405" i="16"/>
  <c r="V406" i="16"/>
  <c r="V407" i="16"/>
  <c r="V408" i="16"/>
  <c r="V409" i="16"/>
  <c r="V410" i="16"/>
  <c r="V411" i="16"/>
  <c r="V412" i="16"/>
  <c r="V413" i="16"/>
  <c r="V414" i="16"/>
  <c r="V415" i="16"/>
  <c r="V416" i="16"/>
  <c r="V417" i="16"/>
  <c r="V418" i="16"/>
  <c r="V419" i="16"/>
  <c r="V420" i="16"/>
  <c r="V421" i="16"/>
  <c r="V422" i="16"/>
  <c r="V423" i="16"/>
  <c r="V424" i="16"/>
  <c r="V425" i="16"/>
  <c r="V426" i="16"/>
  <c r="V427" i="16"/>
  <c r="V428" i="16"/>
  <c r="V429" i="16"/>
  <c r="V430" i="16"/>
  <c r="V431" i="16"/>
  <c r="V432" i="16"/>
  <c r="V433" i="16"/>
  <c r="V434" i="16"/>
  <c r="V435" i="16"/>
  <c r="V436" i="16"/>
  <c r="V437" i="16"/>
  <c r="V438" i="16"/>
  <c r="V439" i="16"/>
  <c r="V440" i="16"/>
  <c r="V441" i="16"/>
  <c r="V442" i="16"/>
  <c r="V443" i="16"/>
  <c r="V444" i="16"/>
  <c r="V445" i="16"/>
  <c r="V446" i="16"/>
  <c r="V447" i="16"/>
  <c r="V448" i="16"/>
  <c r="V449" i="16"/>
  <c r="V450" i="16"/>
  <c r="V451" i="16"/>
  <c r="V452" i="16"/>
  <c r="V453" i="16"/>
  <c r="V454" i="16"/>
  <c r="V455" i="16"/>
  <c r="V456" i="16"/>
  <c r="V457" i="16"/>
  <c r="V458" i="16"/>
  <c r="V459" i="16"/>
  <c r="V460" i="16"/>
  <c r="V461" i="16"/>
  <c r="V462" i="16"/>
  <c r="V463" i="16"/>
  <c r="V464" i="16"/>
  <c r="V465" i="16"/>
  <c r="V466" i="16"/>
  <c r="V467" i="16"/>
  <c r="V468" i="16"/>
  <c r="V469" i="16"/>
  <c r="V470" i="16"/>
  <c r="V471" i="16"/>
  <c r="V472" i="16"/>
  <c r="V473" i="16"/>
  <c r="V474" i="16"/>
  <c r="V475" i="16"/>
  <c r="V476" i="16"/>
  <c r="V477" i="16"/>
  <c r="V478" i="16"/>
  <c r="V479" i="16"/>
  <c r="V480" i="16"/>
  <c r="V481" i="16"/>
  <c r="V482" i="16"/>
  <c r="V483" i="16"/>
  <c r="V484" i="16"/>
  <c r="V485" i="16"/>
  <c r="V486" i="16"/>
  <c r="V487" i="16"/>
  <c r="V488" i="16"/>
  <c r="V489" i="16"/>
  <c r="V490" i="16"/>
  <c r="V491" i="16"/>
  <c r="V492" i="16"/>
  <c r="V493" i="16"/>
  <c r="V494" i="16"/>
  <c r="V495" i="16"/>
  <c r="V496" i="16"/>
  <c r="V497" i="16"/>
  <c r="V498" i="16"/>
  <c r="V499" i="16"/>
  <c r="V500" i="16"/>
  <c r="V501" i="16"/>
  <c r="V502" i="16"/>
  <c r="V503" i="16"/>
  <c r="V504" i="16"/>
  <c r="V505" i="16"/>
  <c r="V506" i="16"/>
  <c r="V507" i="16"/>
  <c r="V508" i="16"/>
  <c r="V509" i="16"/>
  <c r="V510" i="16"/>
  <c r="V511" i="16"/>
  <c r="V512" i="16"/>
  <c r="V513" i="16"/>
  <c r="V514" i="16"/>
  <c r="V515" i="16"/>
  <c r="V516" i="16"/>
  <c r="V517" i="16"/>
  <c r="V518" i="16"/>
  <c r="V519" i="16"/>
  <c r="V520" i="16"/>
  <c r="V521" i="16"/>
  <c r="V522" i="16"/>
  <c r="V523" i="16"/>
  <c r="V524" i="16"/>
  <c r="V525" i="16"/>
  <c r="V526" i="16"/>
  <c r="V527" i="16"/>
  <c r="V528" i="16"/>
  <c r="V529" i="16"/>
  <c r="V530" i="16"/>
  <c r="V531" i="16"/>
  <c r="V532" i="16"/>
  <c r="V533" i="16"/>
  <c r="V534" i="16"/>
  <c r="V535" i="16"/>
  <c r="V536" i="16"/>
  <c r="V537" i="16"/>
  <c r="V538" i="16"/>
  <c r="V539" i="16"/>
  <c r="V540" i="16"/>
  <c r="V541" i="16"/>
  <c r="V542" i="16"/>
  <c r="V543" i="16"/>
  <c r="V544" i="16"/>
  <c r="V545" i="16"/>
  <c r="V546" i="16"/>
  <c r="V547" i="16"/>
  <c r="V548" i="16"/>
  <c r="V549" i="16"/>
  <c r="V550" i="16"/>
  <c r="V551" i="16"/>
  <c r="V552" i="16"/>
  <c r="V553" i="16"/>
  <c r="V554" i="16"/>
  <c r="V555" i="16"/>
  <c r="V556" i="16"/>
  <c r="V557" i="16"/>
  <c r="V558" i="16"/>
  <c r="V559" i="16"/>
  <c r="V560" i="16"/>
  <c r="V561" i="16"/>
  <c r="V562" i="16"/>
  <c r="V563" i="16"/>
  <c r="V564" i="16"/>
  <c r="V565" i="16"/>
  <c r="V566" i="16"/>
  <c r="V567" i="16"/>
  <c r="V568" i="16"/>
  <c r="V569" i="16"/>
  <c r="V570" i="16"/>
  <c r="V571" i="16"/>
  <c r="V572" i="16"/>
  <c r="V573" i="16"/>
  <c r="V574" i="16"/>
  <c r="V575" i="16"/>
  <c r="V576" i="16"/>
  <c r="V577" i="16"/>
  <c r="V578" i="16"/>
  <c r="V579" i="16"/>
  <c r="V580" i="16"/>
  <c r="V581" i="16"/>
  <c r="V582" i="16"/>
  <c r="V583" i="16"/>
  <c r="V584" i="16"/>
  <c r="V585" i="16"/>
  <c r="V586" i="16"/>
  <c r="V587" i="16"/>
  <c r="V588" i="16"/>
  <c r="V589" i="16"/>
  <c r="V590" i="16"/>
  <c r="V591" i="16"/>
  <c r="V592" i="16"/>
  <c r="V593" i="16"/>
  <c r="V594" i="16"/>
  <c r="V595" i="16"/>
  <c r="V596" i="16"/>
  <c r="V597" i="16"/>
  <c r="V598" i="16"/>
  <c r="V599" i="16"/>
  <c r="V600" i="16"/>
  <c r="V601" i="16"/>
  <c r="V602" i="16"/>
  <c r="V603" i="16"/>
  <c r="V604" i="16"/>
  <c r="V605" i="16"/>
  <c r="V606" i="16"/>
  <c r="V607" i="16"/>
  <c r="V608" i="16"/>
  <c r="V609" i="16"/>
  <c r="V610" i="16"/>
  <c r="V611" i="16"/>
  <c r="V612" i="16"/>
  <c r="V613" i="16"/>
  <c r="V614" i="16"/>
  <c r="V615" i="16"/>
  <c r="V616" i="16"/>
  <c r="V617" i="16"/>
  <c r="V618" i="16"/>
  <c r="V619" i="16"/>
  <c r="V620" i="16"/>
  <c r="V621" i="16"/>
  <c r="V622" i="16"/>
  <c r="V623" i="16"/>
  <c r="V624" i="16"/>
  <c r="V625" i="16"/>
  <c r="V626" i="16"/>
  <c r="V627" i="16"/>
  <c r="V628" i="16"/>
  <c r="V629" i="16"/>
  <c r="V630" i="16"/>
  <c r="V631" i="16"/>
  <c r="V632" i="16"/>
  <c r="V633" i="16"/>
  <c r="V634" i="16"/>
  <c r="V635" i="16"/>
  <c r="V636" i="16"/>
  <c r="V637" i="16"/>
  <c r="V638" i="16"/>
  <c r="V639" i="16"/>
  <c r="V640" i="16"/>
  <c r="V641" i="16"/>
  <c r="V642" i="16"/>
  <c r="V643" i="16"/>
  <c r="V644" i="16"/>
  <c r="V645" i="16"/>
  <c r="V646" i="16"/>
  <c r="V647" i="16"/>
  <c r="V648" i="16"/>
  <c r="V649" i="16"/>
  <c r="V650" i="16"/>
  <c r="V651" i="16"/>
  <c r="V652" i="16"/>
  <c r="V653" i="16"/>
  <c r="V654" i="16"/>
  <c r="V655" i="16"/>
  <c r="V656" i="16"/>
  <c r="V657" i="16"/>
  <c r="V658" i="16"/>
  <c r="V659" i="16"/>
  <c r="V660" i="16"/>
  <c r="V661" i="16"/>
  <c r="V662" i="16"/>
  <c r="V663" i="16"/>
  <c r="V664" i="16"/>
  <c r="V665" i="16"/>
  <c r="V666" i="16"/>
  <c r="V667" i="16"/>
  <c r="V668" i="16"/>
  <c r="V669" i="16"/>
  <c r="V670" i="16"/>
  <c r="V671" i="16"/>
  <c r="V672" i="16"/>
  <c r="V673" i="16"/>
  <c r="V674" i="16"/>
  <c r="V675" i="16"/>
  <c r="V676" i="16"/>
  <c r="V677" i="16"/>
  <c r="V678" i="16"/>
  <c r="V679" i="16"/>
  <c r="V680" i="16"/>
  <c r="V681" i="16"/>
  <c r="V682" i="16"/>
  <c r="V683" i="16"/>
  <c r="V684" i="16"/>
  <c r="V685" i="16"/>
  <c r="V686" i="16"/>
  <c r="V687" i="16"/>
  <c r="V688" i="16"/>
  <c r="V689" i="16"/>
  <c r="V690" i="16"/>
  <c r="V691" i="16"/>
  <c r="V692" i="16"/>
  <c r="V693" i="16"/>
  <c r="V694" i="16"/>
  <c r="V695" i="16"/>
  <c r="V696" i="16"/>
  <c r="V697" i="16"/>
  <c r="V698" i="16"/>
  <c r="V699" i="16"/>
  <c r="V700" i="16"/>
  <c r="V701" i="16"/>
  <c r="V702" i="16"/>
  <c r="V703" i="16"/>
  <c r="V704" i="16"/>
  <c r="V705" i="16"/>
  <c r="V706" i="16"/>
  <c r="V707" i="16"/>
  <c r="V708" i="16"/>
  <c r="V709" i="16"/>
  <c r="V710" i="16"/>
  <c r="V711" i="16"/>
  <c r="V712" i="16"/>
  <c r="V713" i="16"/>
  <c r="V714" i="16"/>
  <c r="V715" i="16"/>
  <c r="V716" i="16"/>
  <c r="V717" i="16"/>
  <c r="V718" i="16"/>
  <c r="V719" i="16"/>
  <c r="V720" i="16"/>
  <c r="V721" i="16"/>
  <c r="V722" i="16"/>
  <c r="V723" i="16"/>
  <c r="V724" i="16"/>
  <c r="V725" i="16"/>
  <c r="V726" i="16"/>
  <c r="V727" i="16"/>
  <c r="V728" i="16"/>
  <c r="V729" i="16"/>
  <c r="V730" i="16"/>
  <c r="V731" i="16"/>
  <c r="V732" i="16"/>
  <c r="V733" i="16"/>
  <c r="V734" i="16"/>
  <c r="V735" i="16"/>
  <c r="V736" i="16"/>
  <c r="V737" i="16"/>
  <c r="V738" i="16"/>
  <c r="V739" i="16"/>
  <c r="V740" i="16"/>
  <c r="V741" i="16"/>
  <c r="V742" i="16"/>
  <c r="V743" i="16"/>
  <c r="V744" i="16"/>
  <c r="V745" i="16"/>
  <c r="V746" i="16"/>
  <c r="V747" i="16"/>
  <c r="V748" i="16"/>
  <c r="V749" i="16"/>
  <c r="V750" i="16"/>
  <c r="V751" i="16"/>
  <c r="V752" i="16"/>
  <c r="V753" i="16"/>
  <c r="V754" i="16"/>
  <c r="V755" i="16"/>
  <c r="V756" i="16"/>
  <c r="V757" i="16"/>
  <c r="V758" i="16"/>
  <c r="V759" i="16"/>
  <c r="V760" i="16"/>
  <c r="V761" i="16"/>
  <c r="V762" i="16"/>
  <c r="V763" i="16"/>
  <c r="V764" i="16"/>
  <c r="V765" i="16"/>
  <c r="V766" i="16"/>
  <c r="V767" i="16"/>
  <c r="V768" i="16"/>
  <c r="V769" i="16"/>
  <c r="V770" i="16"/>
  <c r="V771" i="16"/>
  <c r="V772" i="16"/>
  <c r="V773" i="16"/>
  <c r="V774" i="16"/>
  <c r="V775" i="16"/>
  <c r="V776" i="16"/>
  <c r="V777" i="16"/>
  <c r="V778" i="16"/>
  <c r="V779" i="16"/>
  <c r="V780" i="16"/>
  <c r="V781" i="16"/>
  <c r="V782" i="16"/>
  <c r="V783" i="16"/>
  <c r="V784" i="16"/>
  <c r="V785" i="16"/>
  <c r="V786" i="16"/>
  <c r="V787" i="16"/>
  <c r="V788" i="16"/>
  <c r="V789" i="16"/>
  <c r="V790" i="16"/>
  <c r="V791" i="16"/>
  <c r="V792" i="16"/>
  <c r="V793" i="16"/>
  <c r="V794" i="16"/>
  <c r="V795" i="16"/>
  <c r="V796" i="16"/>
  <c r="V797" i="16"/>
  <c r="V798" i="16"/>
  <c r="V799" i="16"/>
  <c r="V800" i="16"/>
  <c r="V801" i="16"/>
  <c r="V802" i="16"/>
  <c r="V803" i="16"/>
  <c r="V804" i="16"/>
  <c r="V805" i="16"/>
  <c r="V806" i="16"/>
  <c r="V807" i="16"/>
  <c r="V808" i="16"/>
  <c r="V809" i="16"/>
  <c r="V810" i="16"/>
  <c r="V811" i="16"/>
  <c r="V812" i="16"/>
  <c r="V813" i="16"/>
  <c r="V814" i="16"/>
  <c r="V815" i="16"/>
  <c r="V816" i="16"/>
  <c r="V817" i="16"/>
  <c r="V818" i="16"/>
  <c r="V819" i="16"/>
  <c r="V820" i="16"/>
  <c r="V821" i="16"/>
  <c r="V822" i="16"/>
  <c r="V823" i="16"/>
  <c r="V824" i="16"/>
  <c r="V825" i="16"/>
  <c r="V826" i="16"/>
  <c r="V827" i="16"/>
  <c r="V828" i="16"/>
  <c r="V829" i="16"/>
  <c r="V830" i="16"/>
  <c r="V831" i="16"/>
  <c r="V832" i="16"/>
  <c r="V833" i="16"/>
  <c r="V834" i="16"/>
  <c r="V835" i="16"/>
  <c r="V836" i="16"/>
  <c r="V837" i="16"/>
  <c r="V838" i="16"/>
  <c r="V839" i="16"/>
  <c r="V840" i="16"/>
  <c r="V841" i="16"/>
  <c r="V842" i="16"/>
  <c r="V843" i="16"/>
  <c r="V844" i="16"/>
  <c r="V845" i="16"/>
  <c r="V846" i="16"/>
  <c r="V847" i="16"/>
  <c r="V848" i="16"/>
  <c r="V849" i="16"/>
  <c r="V850" i="16"/>
  <c r="V851" i="16"/>
  <c r="V852" i="16"/>
  <c r="V853" i="16"/>
  <c r="V854" i="16"/>
  <c r="V855" i="16"/>
  <c r="V856" i="16"/>
  <c r="V857" i="16"/>
  <c r="V858" i="16"/>
  <c r="V859" i="16"/>
  <c r="V860" i="16"/>
  <c r="V861" i="16"/>
  <c r="V862" i="16"/>
  <c r="V863" i="16"/>
  <c r="V864" i="16"/>
  <c r="V865" i="16"/>
  <c r="V866" i="16"/>
  <c r="V867" i="16"/>
  <c r="V868" i="16"/>
  <c r="V869" i="16"/>
  <c r="V870" i="16"/>
  <c r="V871" i="16"/>
  <c r="V872" i="16"/>
  <c r="V873" i="16"/>
  <c r="V874" i="16"/>
  <c r="V875" i="16"/>
  <c r="V876" i="16"/>
  <c r="V877" i="16"/>
  <c r="V878" i="16"/>
  <c r="V879" i="16"/>
  <c r="V880" i="16"/>
  <c r="V881" i="16"/>
  <c r="V882" i="16"/>
  <c r="V883" i="16"/>
  <c r="V884" i="16"/>
  <c r="V885" i="16"/>
  <c r="V886" i="16"/>
  <c r="V887" i="16"/>
  <c r="V888" i="16"/>
  <c r="V889" i="16"/>
  <c r="V890" i="16"/>
  <c r="V891" i="16"/>
  <c r="V892" i="16"/>
  <c r="V893" i="16"/>
  <c r="V894" i="16"/>
  <c r="V895" i="16"/>
  <c r="V896" i="16"/>
  <c r="V897" i="16"/>
  <c r="V898" i="16"/>
  <c r="V899" i="16"/>
  <c r="V900" i="16"/>
  <c r="V901" i="16"/>
  <c r="L626" i="11"/>
  <c r="N626" i="11"/>
  <c r="L669" i="11"/>
  <c r="N669" i="11"/>
  <c r="L696" i="11"/>
  <c r="N696" i="11"/>
  <c r="L750" i="11"/>
  <c r="N750" i="11"/>
  <c r="L777" i="11"/>
  <c r="N777" i="11"/>
  <c r="L636" i="11"/>
  <c r="N636" i="11"/>
  <c r="L663" i="11"/>
  <c r="N663" i="11"/>
  <c r="L690" i="11"/>
  <c r="N690" i="11"/>
  <c r="L717" i="11"/>
  <c r="N717" i="11"/>
  <c r="L744" i="11"/>
  <c r="N744" i="11"/>
  <c r="L771" i="11"/>
  <c r="N771" i="11"/>
  <c r="L798" i="11"/>
  <c r="N798" i="11"/>
  <c r="L630" i="11"/>
  <c r="N630" i="11"/>
  <c r="L657" i="11"/>
  <c r="N657" i="11"/>
  <c r="L684" i="11"/>
  <c r="N684" i="11"/>
  <c r="L711" i="11"/>
  <c r="N711" i="11"/>
  <c r="L738" i="11"/>
  <c r="N738" i="11"/>
  <c r="L765" i="11"/>
  <c r="N765" i="11"/>
  <c r="L792" i="11"/>
  <c r="N792" i="11"/>
  <c r="L781" i="11"/>
  <c r="N781" i="11"/>
  <c r="L796" i="11"/>
  <c r="N796" i="11"/>
  <c r="L790" i="11"/>
  <c r="N790" i="11"/>
  <c r="L787" i="11"/>
  <c r="N787" i="11"/>
  <c r="L791" i="11"/>
  <c r="N791" i="11"/>
  <c r="L660" i="11"/>
  <c r="N660" i="11"/>
  <c r="L687" i="11"/>
  <c r="N687" i="11"/>
  <c r="L714" i="11"/>
  <c r="N714" i="11"/>
  <c r="L795" i="11"/>
  <c r="N795" i="11"/>
  <c r="L654" i="11"/>
  <c r="N654" i="11"/>
  <c r="L681" i="11"/>
  <c r="N681" i="11"/>
  <c r="L708" i="11"/>
  <c r="N708" i="11"/>
  <c r="L648" i="11"/>
  <c r="N648" i="11"/>
  <c r="L702" i="11"/>
  <c r="N702" i="11"/>
  <c r="L651" i="11"/>
  <c r="N651" i="11"/>
  <c r="L678" i="11"/>
  <c r="N678" i="11"/>
  <c r="L705" i="11"/>
  <c r="N705" i="11"/>
  <c r="L732" i="11"/>
  <c r="N732" i="11"/>
  <c r="L759" i="11"/>
  <c r="N759" i="11"/>
  <c r="L786" i="11"/>
  <c r="N786" i="11"/>
  <c r="L645" i="11"/>
  <c r="N645" i="11"/>
  <c r="L672" i="11"/>
  <c r="N672" i="11"/>
  <c r="L699" i="11"/>
  <c r="N699" i="11"/>
  <c r="L726" i="11"/>
  <c r="N726" i="11"/>
  <c r="L753" i="11"/>
  <c r="N753" i="11"/>
  <c r="L780" i="11"/>
  <c r="N780" i="11"/>
  <c r="L629" i="11"/>
  <c r="N629" i="11"/>
  <c r="L639" i="11"/>
  <c r="N639" i="11"/>
  <c r="L666" i="11"/>
  <c r="N666" i="11"/>
  <c r="L693" i="11"/>
  <c r="N693" i="11"/>
  <c r="L720" i="11"/>
  <c r="N720" i="11"/>
  <c r="L747" i="11"/>
  <c r="N747" i="11"/>
  <c r="L774" i="11"/>
  <c r="N774" i="11"/>
  <c r="L801" i="11"/>
  <c r="N801" i="11"/>
  <c r="L799" i="11"/>
  <c r="N799" i="11"/>
  <c r="L739" i="11"/>
  <c r="N739" i="11"/>
  <c r="L721" i="11"/>
  <c r="N721" i="11"/>
  <c r="L743" i="11"/>
  <c r="N743" i="11"/>
  <c r="L788" i="11"/>
  <c r="N788" i="11"/>
  <c r="L766" i="11"/>
  <c r="N766" i="11"/>
  <c r="L668" i="11"/>
  <c r="N668" i="11"/>
  <c r="L779" i="11"/>
  <c r="N779" i="11"/>
  <c r="L748" i="11"/>
  <c r="N748" i="11"/>
  <c r="L770" i="11"/>
  <c r="N770" i="11"/>
  <c r="L686" i="11"/>
  <c r="N686" i="11"/>
  <c r="L538" i="11"/>
  <c r="N538" i="11"/>
  <c r="L622" i="11"/>
  <c r="N622" i="11"/>
  <c r="L752" i="11"/>
  <c r="N752" i="11"/>
  <c r="L160" i="11"/>
  <c r="N160" i="11"/>
  <c r="L164" i="11"/>
  <c r="N164" i="11"/>
  <c r="L167" i="11"/>
  <c r="N167" i="11"/>
  <c r="L170" i="11"/>
  <c r="N170" i="11"/>
  <c r="L173" i="11"/>
  <c r="N173" i="11"/>
  <c r="L176" i="11"/>
  <c r="N176" i="11"/>
  <c r="L179" i="11"/>
  <c r="N179" i="11"/>
  <c r="L182" i="11"/>
  <c r="N182" i="11"/>
  <c r="L185" i="11"/>
  <c r="N185" i="11"/>
  <c r="L188" i="11"/>
  <c r="N188" i="11"/>
  <c r="L190" i="11"/>
  <c r="N190" i="11"/>
  <c r="L199" i="11"/>
  <c r="N199" i="11"/>
  <c r="L204" i="11"/>
  <c r="N204" i="11"/>
  <c r="L205" i="11"/>
  <c r="N205" i="11"/>
  <c r="L206" i="11"/>
  <c r="N206" i="11"/>
  <c r="L207" i="11"/>
  <c r="N207" i="11"/>
  <c r="L223" i="11"/>
  <c r="N223" i="11"/>
  <c r="L224" i="11"/>
  <c r="N224" i="11"/>
  <c r="L225" i="11"/>
  <c r="N225" i="11"/>
  <c r="L227" i="11"/>
  <c r="N227" i="11"/>
  <c r="L228" i="11"/>
  <c r="N228" i="11"/>
  <c r="L229" i="11"/>
  <c r="N229" i="11"/>
  <c r="L230" i="11"/>
  <c r="N230" i="11"/>
  <c r="L231" i="11"/>
  <c r="N231" i="11"/>
  <c r="L238" i="11"/>
  <c r="N238" i="11"/>
  <c r="L239" i="11"/>
  <c r="N239" i="11"/>
  <c r="L240" i="11"/>
  <c r="N240" i="11"/>
  <c r="L247" i="11"/>
  <c r="N247" i="11"/>
  <c r="L248" i="11"/>
  <c r="N248" i="11"/>
  <c r="L249" i="11"/>
  <c r="N249" i="11"/>
  <c r="L274" i="11"/>
  <c r="N274" i="11"/>
  <c r="L275" i="11"/>
  <c r="N275" i="11"/>
  <c r="L282" i="11"/>
  <c r="N282" i="11"/>
  <c r="L283" i="11"/>
  <c r="N283" i="11"/>
  <c r="L284" i="11"/>
  <c r="N284" i="11"/>
  <c r="L294" i="11"/>
  <c r="N294" i="11"/>
  <c r="L295" i="11"/>
  <c r="N295" i="11"/>
  <c r="L296" i="11"/>
  <c r="N296" i="11"/>
  <c r="L303" i="11"/>
  <c r="N303" i="11"/>
  <c r="L304" i="11"/>
  <c r="N304" i="11"/>
  <c r="L305" i="11"/>
  <c r="N305" i="11"/>
  <c r="L232" i="11"/>
  <c r="N232" i="11"/>
  <c r="L233" i="11"/>
  <c r="N233" i="11"/>
  <c r="L234" i="11"/>
  <c r="N234" i="11"/>
  <c r="L241" i="11"/>
  <c r="N241" i="11"/>
  <c r="L242" i="11"/>
  <c r="N242" i="11"/>
  <c r="L243" i="11"/>
  <c r="N243" i="11"/>
  <c r="L250" i="11"/>
  <c r="N250" i="11"/>
  <c r="L251" i="11"/>
  <c r="N251" i="11"/>
  <c r="L252" i="11"/>
  <c r="N252" i="11"/>
  <c r="L297" i="11"/>
  <c r="N297" i="11"/>
  <c r="L298" i="11"/>
  <c r="N298" i="11"/>
  <c r="L299" i="11"/>
  <c r="N299" i="11"/>
  <c r="L306" i="11"/>
  <c r="N306" i="11"/>
  <c r="L307" i="11"/>
  <c r="N307" i="11"/>
  <c r="L308" i="11"/>
  <c r="N308" i="11"/>
  <c r="L203" i="11"/>
  <c r="N203" i="11"/>
  <c r="L208" i="11"/>
  <c r="N208" i="11"/>
  <c r="L209" i="11"/>
  <c r="N209" i="11"/>
  <c r="L210" i="11"/>
  <c r="N210" i="11"/>
  <c r="L211" i="11"/>
  <c r="N211" i="11"/>
  <c r="L235" i="11"/>
  <c r="N235" i="11"/>
  <c r="L236" i="11"/>
  <c r="N236" i="11"/>
  <c r="L237" i="11"/>
  <c r="N237" i="11"/>
  <c r="L244" i="11"/>
  <c r="N244" i="11"/>
  <c r="L245" i="11"/>
  <c r="N245" i="11"/>
  <c r="L246" i="11"/>
  <c r="N246" i="11"/>
  <c r="L253" i="11"/>
  <c r="N253" i="11"/>
  <c r="L254" i="11"/>
  <c r="N254" i="11"/>
  <c r="L255" i="11"/>
  <c r="N255" i="11"/>
  <c r="L336" i="11"/>
  <c r="N336" i="11"/>
  <c r="L337" i="11"/>
  <c r="N337" i="11"/>
  <c r="L344" i="11"/>
  <c r="N344" i="11"/>
  <c r="L353" i="11"/>
  <c r="N353" i="11"/>
  <c r="L354" i="11"/>
  <c r="N354" i="11"/>
  <c r="L355" i="11"/>
  <c r="N355" i="11"/>
  <c r="L359" i="11"/>
  <c r="N359" i="11"/>
  <c r="L360" i="11"/>
  <c r="N360" i="11"/>
  <c r="L361" i="11"/>
  <c r="N361" i="11"/>
  <c r="L368" i="11"/>
  <c r="N368" i="11"/>
  <c r="L369" i="11"/>
  <c r="N369" i="11"/>
  <c r="L370" i="11"/>
  <c r="N370" i="11"/>
  <c r="L377" i="11"/>
  <c r="N377" i="11"/>
  <c r="L378" i="11"/>
  <c r="N378" i="11"/>
  <c r="L379" i="11"/>
  <c r="N379" i="11"/>
  <c r="L448" i="11"/>
  <c r="N448" i="11"/>
  <c r="L449" i="11"/>
  <c r="N449" i="11"/>
  <c r="L450" i="11"/>
  <c r="N450" i="11"/>
  <c r="L451" i="11"/>
  <c r="N451" i="11"/>
  <c r="L454" i="11"/>
  <c r="N454" i="11"/>
  <c r="L463" i="11"/>
  <c r="N463" i="11"/>
  <c r="L464" i="11"/>
  <c r="N464" i="11"/>
  <c r="L465" i="11"/>
  <c r="N465" i="11"/>
  <c r="L472" i="11"/>
  <c r="N472" i="11"/>
  <c r="L473" i="11"/>
  <c r="N473" i="11"/>
  <c r="L474" i="11"/>
  <c r="N474" i="11"/>
  <c r="L484" i="11"/>
  <c r="N484" i="11"/>
  <c r="L485" i="11"/>
  <c r="N485" i="11"/>
  <c r="L486" i="11"/>
  <c r="N486" i="11"/>
  <c r="L493" i="11"/>
  <c r="N493" i="11"/>
  <c r="L499" i="11"/>
  <c r="N499" i="11"/>
  <c r="L393" i="11"/>
  <c r="N393" i="11"/>
  <c r="L394" i="11"/>
  <c r="N394" i="11"/>
  <c r="L396" i="11"/>
  <c r="N396" i="11"/>
  <c r="L397" i="11"/>
  <c r="N397" i="11"/>
  <c r="L398" i="11"/>
  <c r="N398" i="11"/>
  <c r="L441" i="11"/>
  <c r="N441" i="11"/>
  <c r="L442" i="11"/>
  <c r="N442" i="11"/>
  <c r="L452" i="11"/>
  <c r="N452" i="11"/>
  <c r="L453" i="11"/>
  <c r="N453" i="11"/>
  <c r="L461" i="11"/>
  <c r="N461" i="11"/>
  <c r="L466" i="11"/>
  <c r="N466" i="11"/>
  <c r="L467" i="11"/>
  <c r="N467" i="11"/>
  <c r="L468" i="11"/>
  <c r="N468" i="11"/>
  <c r="L475" i="11"/>
  <c r="N475" i="11"/>
  <c r="L476" i="11"/>
  <c r="N476" i="11"/>
  <c r="L477" i="11"/>
  <c r="N477" i="11"/>
  <c r="L390" i="11"/>
  <c r="N390" i="11"/>
  <c r="L395" i="11"/>
  <c r="N395" i="11"/>
  <c r="L399" i="11"/>
  <c r="N399" i="11"/>
  <c r="L404" i="11"/>
  <c r="N404" i="11"/>
  <c r="L405" i="11"/>
  <c r="N405" i="11"/>
  <c r="L406" i="11"/>
  <c r="N406" i="11"/>
  <c r="L413" i="11"/>
  <c r="N413" i="11"/>
  <c r="L414" i="11"/>
  <c r="N414" i="11"/>
  <c r="L415" i="11"/>
  <c r="N415" i="11"/>
  <c r="L422" i="11"/>
  <c r="N422" i="11"/>
  <c r="L423" i="11"/>
  <c r="N423" i="11"/>
  <c r="L424" i="11"/>
  <c r="N424" i="11"/>
  <c r="L431" i="11"/>
  <c r="N431" i="11"/>
  <c r="L432" i="11"/>
  <c r="N432" i="11"/>
  <c r="L433" i="11"/>
  <c r="N433" i="11"/>
  <c r="L437" i="11"/>
  <c r="N437" i="11"/>
  <c r="L438" i="11"/>
  <c r="N438" i="11"/>
  <c r="L439" i="11"/>
  <c r="N439" i="11"/>
  <c r="L447" i="11"/>
  <c r="N447" i="11"/>
  <c r="L462" i="11"/>
  <c r="N462" i="11"/>
  <c r="L469" i="11"/>
  <c r="N469" i="11"/>
  <c r="L470" i="11"/>
  <c r="N470" i="11"/>
  <c r="L471" i="11"/>
  <c r="N471" i="11"/>
  <c r="L478" i="11"/>
  <c r="N478" i="11"/>
  <c r="L483" i="11"/>
  <c r="N483" i="11"/>
  <c r="L490" i="11"/>
  <c r="N490" i="11"/>
  <c r="L491" i="11"/>
  <c r="N491" i="11"/>
  <c r="L492" i="11"/>
  <c r="N492" i="11"/>
  <c r="L576" i="11"/>
  <c r="N576" i="11"/>
  <c r="L577" i="11"/>
  <c r="N577" i="11"/>
  <c r="L578" i="11"/>
  <c r="N578" i="11"/>
  <c r="L607" i="11"/>
  <c r="N607" i="11"/>
  <c r="L608" i="11"/>
  <c r="N608" i="11"/>
  <c r="L612" i="11"/>
  <c r="N612" i="11"/>
  <c r="L613" i="11"/>
  <c r="N613" i="11"/>
  <c r="L614" i="11"/>
  <c r="N614" i="11"/>
  <c r="L621" i="11"/>
  <c r="N621" i="11"/>
  <c r="L658" i="11"/>
  <c r="N658" i="11"/>
  <c r="L659" i="11"/>
  <c r="N659" i="11"/>
  <c r="L667" i="11"/>
  <c r="N667" i="11"/>
  <c r="L500" i="11"/>
  <c r="N500" i="11"/>
  <c r="L501" i="11"/>
  <c r="N501" i="11"/>
  <c r="L502" i="11"/>
  <c r="N502" i="11"/>
  <c r="L503" i="11"/>
  <c r="N503" i="11"/>
  <c r="L504" i="11"/>
  <c r="N504" i="11"/>
  <c r="L511" i="11"/>
  <c r="N511" i="11"/>
  <c r="L512" i="11"/>
  <c r="N512" i="11"/>
  <c r="L513" i="11"/>
  <c r="N513" i="11"/>
  <c r="L520" i="11"/>
  <c r="N520" i="11"/>
  <c r="L521" i="11"/>
  <c r="N521" i="11"/>
  <c r="L522" i="11"/>
  <c r="N522" i="11"/>
  <c r="L529" i="11"/>
  <c r="N529" i="11"/>
  <c r="L535" i="11"/>
  <c r="N535" i="11"/>
  <c r="L585" i="11"/>
  <c r="N585" i="11"/>
  <c r="L586" i="11"/>
  <c r="N586" i="11"/>
  <c r="L587" i="11"/>
  <c r="N587" i="11"/>
  <c r="L594" i="11"/>
  <c r="N594" i="11"/>
  <c r="L600" i="11"/>
  <c r="N600" i="11"/>
  <c r="L601" i="11"/>
  <c r="N601" i="11"/>
  <c r="L602" i="11"/>
  <c r="N602" i="11"/>
  <c r="L609" i="11"/>
  <c r="N609" i="11"/>
  <c r="L615" i="11"/>
  <c r="N615" i="11"/>
  <c r="L616" i="11"/>
  <c r="N616" i="11"/>
  <c r="L617" i="11"/>
  <c r="N617" i="11"/>
  <c r="L624" i="11"/>
  <c r="N624" i="11"/>
  <c r="L625" i="11"/>
  <c r="N625" i="11"/>
  <c r="L653" i="11"/>
  <c r="N653" i="11"/>
  <c r="L661" i="11"/>
  <c r="N661" i="11"/>
  <c r="L662" i="11"/>
  <c r="N662" i="11"/>
  <c r="L676" i="11"/>
  <c r="N676" i="11"/>
  <c r="L706" i="11"/>
  <c r="N706" i="11"/>
  <c r="L494" i="11"/>
  <c r="N494" i="11"/>
  <c r="L495" i="11"/>
  <c r="N495" i="11"/>
  <c r="L555" i="11"/>
  <c r="N555" i="11"/>
  <c r="L556" i="11"/>
  <c r="N556" i="11"/>
  <c r="L557" i="11"/>
  <c r="N557" i="11"/>
  <c r="L610" i="11"/>
  <c r="N610" i="11"/>
  <c r="L611" i="11"/>
  <c r="N611" i="11"/>
  <c r="L618" i="11"/>
  <c r="N618" i="11"/>
  <c r="L619" i="11"/>
  <c r="N619" i="11"/>
  <c r="L620" i="11"/>
  <c r="N620" i="11"/>
  <c r="L634" i="11"/>
  <c r="N634" i="11"/>
  <c r="L635" i="11"/>
  <c r="N635" i="11"/>
  <c r="L655" i="11"/>
  <c r="N655" i="11"/>
  <c r="L656" i="11"/>
  <c r="N656" i="11"/>
  <c r="L718" i="11"/>
  <c r="N718" i="11"/>
  <c r="L719" i="11"/>
  <c r="N719" i="11"/>
  <c r="L733" i="11"/>
  <c r="N733" i="11"/>
  <c r="L737" i="11"/>
  <c r="N737" i="11"/>
  <c r="L728" i="11"/>
  <c r="N728" i="11"/>
  <c r="L749" i="11"/>
  <c r="N749" i="11"/>
  <c r="L763" i="11"/>
  <c r="N763" i="11"/>
  <c r="L764" i="11"/>
  <c r="N764" i="11"/>
  <c r="L772" i="11"/>
  <c r="N772" i="11"/>
  <c r="L776" i="11"/>
  <c r="N776" i="11"/>
  <c r="L642" i="11"/>
  <c r="N642" i="11"/>
  <c r="L723" i="11"/>
  <c r="N723" i="11"/>
  <c r="L761" i="11"/>
  <c r="N761" i="11"/>
  <c r="L797" i="11"/>
  <c r="N797" i="11"/>
  <c r="L734" i="11"/>
  <c r="N734" i="11"/>
  <c r="L707" i="11"/>
  <c r="N707" i="11"/>
  <c r="L646" i="11"/>
  <c r="N646" i="11"/>
  <c r="L691" i="11"/>
  <c r="N691" i="11"/>
  <c r="L757" i="11"/>
  <c r="N757" i="11"/>
  <c r="L536" i="11"/>
  <c r="N536" i="11"/>
  <c r="L773" i="11"/>
  <c r="N773" i="11"/>
  <c r="L673" i="11"/>
  <c r="N673" i="11"/>
  <c r="L712" i="11"/>
  <c r="N712" i="11"/>
  <c r="L263" i="11"/>
  <c r="N263" i="11"/>
  <c r="L162" i="11"/>
  <c r="N162" i="11"/>
  <c r="L165" i="11"/>
  <c r="N165" i="11"/>
  <c r="L168" i="11"/>
  <c r="N168" i="11"/>
  <c r="L171" i="11"/>
  <c r="N171" i="11"/>
  <c r="L174" i="11"/>
  <c r="N174" i="11"/>
  <c r="L177" i="11"/>
  <c r="N177" i="11"/>
  <c r="L180" i="11"/>
  <c r="N180" i="11"/>
  <c r="L183" i="11"/>
  <c r="N183" i="11"/>
  <c r="L186" i="11"/>
  <c r="N186" i="11"/>
  <c r="L191" i="11"/>
  <c r="N191" i="11"/>
  <c r="L201" i="11"/>
  <c r="N201" i="11"/>
  <c r="L213" i="11"/>
  <c r="N213" i="11"/>
  <c r="L214" i="11"/>
  <c r="N214" i="11"/>
  <c r="L256" i="11"/>
  <c r="N256" i="11"/>
  <c r="L260" i="11"/>
  <c r="N260" i="11"/>
  <c r="L261" i="11"/>
  <c r="N261" i="11"/>
  <c r="L310" i="11"/>
  <c r="N310" i="11"/>
  <c r="L315" i="11"/>
  <c r="N315" i="11"/>
  <c r="L316" i="11"/>
  <c r="N316" i="11"/>
  <c r="L323" i="11"/>
  <c r="N323" i="11"/>
  <c r="L215" i="11"/>
  <c r="N215" i="11"/>
  <c r="L216" i="11"/>
  <c r="N216" i="11"/>
  <c r="L217" i="11"/>
  <c r="N217" i="11"/>
  <c r="L218" i="11"/>
  <c r="N218" i="11"/>
  <c r="L219" i="11"/>
  <c r="N219" i="11"/>
  <c r="L220" i="11"/>
  <c r="N220" i="11"/>
  <c r="L226" i="11"/>
  <c r="N226" i="11"/>
  <c r="L262" i="11"/>
  <c r="N262" i="11"/>
  <c r="L276" i="11"/>
  <c r="N276" i="11"/>
  <c r="L277" i="11"/>
  <c r="N277" i="11"/>
  <c r="L278" i="11"/>
  <c r="N278" i="11"/>
  <c r="L285" i="11"/>
  <c r="N285" i="11"/>
  <c r="L291" i="11"/>
  <c r="N291" i="11"/>
  <c r="L350" i="11"/>
  <c r="N350" i="11"/>
  <c r="L351" i="11"/>
  <c r="N351" i="11"/>
  <c r="L352" i="11"/>
  <c r="N352" i="11"/>
  <c r="L195" i="11"/>
  <c r="N195" i="11"/>
  <c r="L264" i="11"/>
  <c r="N264" i="11"/>
  <c r="L273" i="11"/>
  <c r="N273" i="11"/>
  <c r="L279" i="11"/>
  <c r="N279" i="11"/>
  <c r="L280" i="11"/>
  <c r="N280" i="11"/>
  <c r="L281" i="11"/>
  <c r="N281" i="11"/>
  <c r="L293" i="11"/>
  <c r="N293" i="11"/>
  <c r="L300" i="11"/>
  <c r="N300" i="11"/>
  <c r="L301" i="11"/>
  <c r="N301" i="11"/>
  <c r="L302" i="11"/>
  <c r="N302" i="11"/>
  <c r="L309" i="11"/>
  <c r="N309" i="11"/>
  <c r="L384" i="11"/>
  <c r="N384" i="11"/>
  <c r="L385" i="11"/>
  <c r="N385" i="11"/>
  <c r="L400" i="11"/>
  <c r="N400" i="11"/>
  <c r="L407" i="11"/>
  <c r="N407" i="11"/>
  <c r="L408" i="11"/>
  <c r="N408" i="11"/>
  <c r="L409" i="11"/>
  <c r="N409" i="11"/>
  <c r="L416" i="11"/>
  <c r="N416" i="11"/>
  <c r="L417" i="11"/>
  <c r="N417" i="11"/>
  <c r="L418" i="11"/>
  <c r="N418" i="11"/>
  <c r="L425" i="11"/>
  <c r="N425" i="11"/>
  <c r="L426" i="11"/>
  <c r="N426" i="11"/>
  <c r="L427" i="11"/>
  <c r="N427" i="11"/>
  <c r="L434" i="11"/>
  <c r="N434" i="11"/>
  <c r="L440" i="11"/>
  <c r="N440" i="11"/>
  <c r="L457" i="11"/>
  <c r="N457" i="11"/>
  <c r="L479" i="11"/>
  <c r="N479" i="11"/>
  <c r="L480" i="11"/>
  <c r="N480" i="11"/>
  <c r="L508" i="11"/>
  <c r="N508" i="11"/>
  <c r="L509" i="11"/>
  <c r="N509" i="11"/>
  <c r="L510" i="11"/>
  <c r="N510" i="11"/>
  <c r="L517" i="11"/>
  <c r="N517" i="11"/>
  <c r="L518" i="11"/>
  <c r="N518" i="11"/>
  <c r="L519" i="11"/>
  <c r="N519" i="11"/>
  <c r="L338" i="11"/>
  <c r="N338" i="11"/>
  <c r="L339" i="11"/>
  <c r="N339" i="11"/>
  <c r="L340" i="11"/>
  <c r="N340" i="11"/>
  <c r="L386" i="11"/>
  <c r="N386" i="11"/>
  <c r="L389" i="11"/>
  <c r="N389" i="11"/>
  <c r="L401" i="11"/>
  <c r="N401" i="11"/>
  <c r="L402" i="11"/>
  <c r="N402" i="11"/>
  <c r="L403" i="11"/>
  <c r="N403" i="11"/>
  <c r="L410" i="11"/>
  <c r="N410" i="11"/>
  <c r="L411" i="11"/>
  <c r="N411" i="11"/>
  <c r="L412" i="11"/>
  <c r="N412" i="11"/>
  <c r="L419" i="11"/>
  <c r="N419" i="11"/>
  <c r="L420" i="11"/>
  <c r="N420" i="11"/>
  <c r="L421" i="11"/>
  <c r="N421" i="11"/>
  <c r="L428" i="11"/>
  <c r="N428" i="11"/>
  <c r="L429" i="11"/>
  <c r="N429" i="11"/>
  <c r="L430" i="11"/>
  <c r="N430" i="11"/>
  <c r="L455" i="11"/>
  <c r="N455" i="11"/>
  <c r="L357" i="11"/>
  <c r="N357" i="11"/>
  <c r="L358" i="11"/>
  <c r="N358" i="11"/>
  <c r="L365" i="11"/>
  <c r="N365" i="11"/>
  <c r="L366" i="11"/>
  <c r="N366" i="11"/>
  <c r="L367" i="11"/>
  <c r="N367" i="11"/>
  <c r="L374" i="11"/>
  <c r="N374" i="11"/>
  <c r="L375" i="11"/>
  <c r="N375" i="11"/>
  <c r="L376" i="11"/>
  <c r="N376" i="11"/>
  <c r="L383" i="11"/>
  <c r="N383" i="11"/>
  <c r="L456" i="11"/>
  <c r="N456" i="11"/>
  <c r="L496" i="11"/>
  <c r="N496" i="11"/>
  <c r="L497" i="11"/>
  <c r="N497" i="11"/>
  <c r="L498" i="11"/>
  <c r="N498" i="11"/>
  <c r="L526" i="11"/>
  <c r="N526" i="11"/>
  <c r="L527" i="11"/>
  <c r="N527" i="11"/>
  <c r="L528" i="11"/>
  <c r="N528" i="11"/>
  <c r="L532" i="11"/>
  <c r="N532" i="11"/>
  <c r="L533" i="11"/>
  <c r="N533" i="11"/>
  <c r="L534" i="11"/>
  <c r="N534" i="11"/>
  <c r="L541" i="11"/>
  <c r="N541" i="11"/>
  <c r="L542" i="11"/>
  <c r="N542" i="11"/>
  <c r="L543" i="11"/>
  <c r="N543" i="11"/>
  <c r="L582" i="11"/>
  <c r="N582" i="11"/>
  <c r="L583" i="11"/>
  <c r="N583" i="11"/>
  <c r="L584" i="11"/>
  <c r="N584" i="11"/>
  <c r="L591" i="11"/>
  <c r="N591" i="11"/>
  <c r="L592" i="11"/>
  <c r="N592" i="11"/>
  <c r="L593" i="11"/>
  <c r="N593" i="11"/>
  <c r="L597" i="11"/>
  <c r="N597" i="11"/>
  <c r="L598" i="11"/>
  <c r="N598" i="11"/>
  <c r="L599" i="11"/>
  <c r="N599" i="11"/>
  <c r="L674" i="11"/>
  <c r="N674" i="11"/>
  <c r="L683" i="11"/>
  <c r="N683" i="11"/>
  <c r="L703" i="11"/>
  <c r="N703" i="11"/>
  <c r="L704" i="11"/>
  <c r="N704" i="11"/>
  <c r="L727" i="11"/>
  <c r="N727" i="11"/>
  <c r="L730" i="11"/>
  <c r="N730" i="11"/>
  <c r="L552" i="11"/>
  <c r="N552" i="11"/>
  <c r="L553" i="11"/>
  <c r="N553" i="11"/>
  <c r="L554" i="11"/>
  <c r="N554" i="11"/>
  <c r="L523" i="11"/>
  <c r="N523" i="11"/>
  <c r="L524" i="11"/>
  <c r="N524" i="11"/>
  <c r="L525" i="11"/>
  <c r="N525" i="11"/>
  <c r="L539" i="11"/>
  <c r="N539" i="11"/>
  <c r="L540" i="11"/>
  <c r="N540" i="11"/>
  <c r="L567" i="11"/>
  <c r="N567" i="11"/>
  <c r="L568" i="11"/>
  <c r="N568" i="11"/>
  <c r="L569" i="11"/>
  <c r="N569" i="11"/>
  <c r="L573" i="11"/>
  <c r="N573" i="11"/>
  <c r="L574" i="11"/>
  <c r="N574" i="11"/>
  <c r="L575" i="11"/>
  <c r="N575" i="11"/>
  <c r="L579" i="11"/>
  <c r="N579" i="11"/>
  <c r="L580" i="11"/>
  <c r="N580" i="11"/>
  <c r="L581" i="11"/>
  <c r="N581" i="11"/>
  <c r="L588" i="11"/>
  <c r="N588" i="11"/>
  <c r="L589" i="11"/>
  <c r="N589" i="11"/>
  <c r="L590" i="11"/>
  <c r="N590" i="11"/>
  <c r="L631" i="11"/>
  <c r="N631" i="11"/>
  <c r="L632" i="11"/>
  <c r="N632" i="11"/>
  <c r="L649" i="11"/>
  <c r="N649" i="11"/>
  <c r="L650" i="11"/>
  <c r="N650" i="11"/>
  <c r="L688" i="11"/>
  <c r="N688" i="11"/>
  <c r="L695" i="11"/>
  <c r="N695" i="11"/>
  <c r="L736" i="11"/>
  <c r="N736" i="11"/>
  <c r="L751" i="11"/>
  <c r="N751" i="11"/>
  <c r="L758" i="11"/>
  <c r="N758" i="11"/>
  <c r="L769" i="11"/>
  <c r="N769" i="11"/>
  <c r="L724" i="11"/>
  <c r="N724" i="11"/>
  <c r="L725" i="11"/>
  <c r="N725" i="11"/>
  <c r="L800" i="11"/>
  <c r="N800" i="11"/>
  <c r="L633" i="11"/>
  <c r="N633" i="11"/>
  <c r="L741" i="11"/>
  <c r="N741" i="11"/>
  <c r="L768" i="11"/>
  <c r="N768" i="11"/>
  <c r="L735" i="11"/>
  <c r="N735" i="11"/>
  <c r="L762" i="11"/>
  <c r="N762" i="11"/>
  <c r="L789" i="11"/>
  <c r="N789" i="11"/>
  <c r="L675" i="11"/>
  <c r="N675" i="11"/>
  <c r="L729" i="11"/>
  <c r="N729" i="11"/>
  <c r="L756" i="11"/>
  <c r="N756" i="11"/>
  <c r="L783" i="11"/>
  <c r="N783" i="11"/>
  <c r="L785" i="11"/>
  <c r="N785" i="11"/>
  <c r="L778" i="11"/>
  <c r="N778" i="11"/>
  <c r="L782" i="11"/>
  <c r="N782" i="11"/>
  <c r="L794" i="11"/>
  <c r="N794" i="11"/>
  <c r="L716" i="11"/>
  <c r="N716" i="11"/>
  <c r="L775" i="11"/>
  <c r="N775" i="11"/>
  <c r="L793" i="11"/>
  <c r="N793" i="11"/>
  <c r="L694" i="11"/>
  <c r="N694" i="11"/>
  <c r="L641" i="11"/>
  <c r="N641" i="11"/>
  <c r="L677" i="11"/>
  <c r="N677" i="11"/>
  <c r="L784" i="11"/>
  <c r="N784" i="11"/>
  <c r="L685" i="11"/>
  <c r="N685" i="11"/>
  <c r="L292" i="11"/>
  <c r="N292" i="11"/>
  <c r="L161" i="11"/>
  <c r="N161" i="11"/>
  <c r="L163" i="11"/>
  <c r="N163" i="11"/>
  <c r="L166" i="11"/>
  <c r="N166" i="11"/>
  <c r="L169" i="11"/>
  <c r="N169" i="11"/>
  <c r="L172" i="11"/>
  <c r="N172" i="11"/>
  <c r="L175" i="11"/>
  <c r="N175" i="11"/>
  <c r="L178" i="11"/>
  <c r="N178" i="11"/>
  <c r="L181" i="11"/>
  <c r="N181" i="11"/>
  <c r="L184" i="11"/>
  <c r="N184" i="11"/>
  <c r="L187" i="11"/>
  <c r="N187" i="11"/>
  <c r="L192" i="11"/>
  <c r="N192" i="11"/>
  <c r="L265" i="11"/>
  <c r="N265" i="11"/>
  <c r="L266" i="11"/>
  <c r="N266" i="11"/>
  <c r="L267" i="11"/>
  <c r="N267" i="11"/>
  <c r="L268" i="11"/>
  <c r="N268" i="11"/>
  <c r="L269" i="11"/>
  <c r="N269" i="11"/>
  <c r="L288" i="11"/>
  <c r="N288" i="11"/>
  <c r="L289" i="11"/>
  <c r="N289" i="11"/>
  <c r="L290" i="11"/>
  <c r="N290" i="11"/>
  <c r="L193" i="11"/>
  <c r="N193" i="11"/>
  <c r="L194" i="11"/>
  <c r="N194" i="11"/>
  <c r="L196" i="11"/>
  <c r="N196" i="11"/>
  <c r="L212" i="11"/>
  <c r="N212" i="11"/>
  <c r="L270" i="11"/>
  <c r="N270" i="11"/>
  <c r="L271" i="11"/>
  <c r="N271" i="11"/>
  <c r="L272" i="11"/>
  <c r="N272" i="11"/>
  <c r="L311" i="11"/>
  <c r="N311" i="11"/>
  <c r="L317" i="11"/>
  <c r="N317" i="11"/>
  <c r="L318" i="11"/>
  <c r="N318" i="11"/>
  <c r="L319" i="11"/>
  <c r="N319" i="11"/>
  <c r="L326" i="11"/>
  <c r="N326" i="11"/>
  <c r="L327" i="11"/>
  <c r="N327" i="11"/>
  <c r="L328" i="11"/>
  <c r="N328" i="11"/>
  <c r="L335" i="11"/>
  <c r="N335" i="11"/>
  <c r="L341" i="11"/>
  <c r="N341" i="11"/>
  <c r="L342" i="11"/>
  <c r="N342" i="11"/>
  <c r="L343" i="11"/>
  <c r="N343" i="11"/>
  <c r="L197" i="11"/>
  <c r="N197" i="11"/>
  <c r="L198" i="11"/>
  <c r="N198" i="11"/>
  <c r="L200" i="11"/>
  <c r="N200" i="11"/>
  <c r="L221" i="11"/>
  <c r="N221" i="11"/>
  <c r="L222" i="11"/>
  <c r="N222" i="11"/>
  <c r="L257" i="11"/>
  <c r="N257" i="11"/>
  <c r="L258" i="11"/>
  <c r="N258" i="11"/>
  <c r="L259" i="11"/>
  <c r="N259" i="11"/>
  <c r="L286" i="11"/>
  <c r="N286" i="11"/>
  <c r="L287" i="11"/>
  <c r="N287" i="11"/>
  <c r="L312" i="11"/>
  <c r="N312" i="11"/>
  <c r="L313" i="11"/>
  <c r="N313" i="11"/>
  <c r="L314" i="11"/>
  <c r="N314" i="11"/>
  <c r="L320" i="11"/>
  <c r="N320" i="11"/>
  <c r="L321" i="11"/>
  <c r="N321" i="11"/>
  <c r="L322" i="11"/>
  <c r="N322" i="11"/>
  <c r="L329" i="11"/>
  <c r="N329" i="11"/>
  <c r="L330" i="11"/>
  <c r="N330" i="11"/>
  <c r="L331" i="11"/>
  <c r="N331" i="11"/>
  <c r="L391" i="11"/>
  <c r="N391" i="11"/>
  <c r="L392" i="11"/>
  <c r="N392" i="11"/>
  <c r="L444" i="11"/>
  <c r="N444" i="11"/>
  <c r="L445" i="11"/>
  <c r="N445" i="11"/>
  <c r="L460" i="11"/>
  <c r="N460" i="11"/>
  <c r="L324" i="11"/>
  <c r="N324" i="11"/>
  <c r="L325" i="11"/>
  <c r="N325" i="11"/>
  <c r="L332" i="11"/>
  <c r="N332" i="11"/>
  <c r="L333" i="11"/>
  <c r="N333" i="11"/>
  <c r="L334" i="11"/>
  <c r="N334" i="11"/>
  <c r="L345" i="11"/>
  <c r="N345" i="11"/>
  <c r="L346" i="11"/>
  <c r="N346" i="11"/>
  <c r="L347" i="11"/>
  <c r="N347" i="11"/>
  <c r="L348" i="11"/>
  <c r="N348" i="11"/>
  <c r="L349" i="11"/>
  <c r="N349" i="11"/>
  <c r="L356" i="11"/>
  <c r="N356" i="11"/>
  <c r="L362" i="11"/>
  <c r="N362" i="11"/>
  <c r="L363" i="11"/>
  <c r="N363" i="11"/>
  <c r="L364" i="11"/>
  <c r="N364" i="11"/>
  <c r="L371" i="11"/>
  <c r="N371" i="11"/>
  <c r="L372" i="11"/>
  <c r="N372" i="11"/>
  <c r="L373" i="11"/>
  <c r="N373" i="11"/>
  <c r="L380" i="11"/>
  <c r="N380" i="11"/>
  <c r="L381" i="11"/>
  <c r="N381" i="11"/>
  <c r="L382" i="11"/>
  <c r="N382" i="11"/>
  <c r="L435" i="11"/>
  <c r="N435" i="11"/>
  <c r="L436" i="11"/>
  <c r="N436" i="11"/>
  <c r="L446" i="11"/>
  <c r="N446" i="11"/>
  <c r="L458" i="11"/>
  <c r="N458" i="11"/>
  <c r="L481" i="11"/>
  <c r="N481" i="11"/>
  <c r="L487" i="11"/>
  <c r="N487" i="11"/>
  <c r="L387" i="11"/>
  <c r="N387" i="11"/>
  <c r="L388" i="11"/>
  <c r="N388" i="11"/>
  <c r="L443" i="11"/>
  <c r="N443" i="11"/>
  <c r="L459" i="11"/>
  <c r="N459" i="11"/>
  <c r="L505" i="11"/>
  <c r="N505" i="11"/>
  <c r="L506" i="11"/>
  <c r="N506" i="11"/>
  <c r="L507" i="11"/>
  <c r="N507" i="11"/>
  <c r="L514" i="11"/>
  <c r="N514" i="11"/>
  <c r="L515" i="11"/>
  <c r="N515" i="11"/>
  <c r="L516" i="11"/>
  <c r="N516" i="11"/>
  <c r="L488" i="11"/>
  <c r="N488" i="11"/>
  <c r="L489" i="11"/>
  <c r="N489" i="11"/>
  <c r="L547" i="11"/>
  <c r="N547" i="11"/>
  <c r="L548" i="11"/>
  <c r="N548" i="11"/>
  <c r="L549" i="11"/>
  <c r="N549" i="11"/>
  <c r="L550" i="11"/>
  <c r="N550" i="11"/>
  <c r="L551" i="11"/>
  <c r="N551" i="11"/>
  <c r="L558" i="11"/>
  <c r="N558" i="11"/>
  <c r="L561" i="11"/>
  <c r="N561" i="11"/>
  <c r="L562" i="11"/>
  <c r="N562" i="11"/>
  <c r="L563" i="11"/>
  <c r="N563" i="11"/>
  <c r="L623" i="11"/>
  <c r="N623" i="11"/>
  <c r="L637" i="11"/>
  <c r="N637" i="11"/>
  <c r="L638" i="11"/>
  <c r="N638" i="11"/>
  <c r="L643" i="11"/>
  <c r="N643" i="11"/>
  <c r="L644" i="11"/>
  <c r="N644" i="11"/>
  <c r="L652" i="11"/>
  <c r="N652" i="11"/>
  <c r="L679" i="11"/>
  <c r="N679" i="11"/>
  <c r="L689" i="11"/>
  <c r="N689" i="11"/>
  <c r="L697" i="11"/>
  <c r="N697" i="11"/>
  <c r="L698" i="11"/>
  <c r="N698" i="11"/>
  <c r="L713" i="11"/>
  <c r="N713" i="11"/>
  <c r="L482" i="11"/>
  <c r="N482" i="11"/>
  <c r="L537" i="11"/>
  <c r="N537" i="11"/>
  <c r="L544" i="11"/>
  <c r="N544" i="11"/>
  <c r="L559" i="11"/>
  <c r="N559" i="11"/>
  <c r="L560" i="11"/>
  <c r="N560" i="11"/>
  <c r="L564" i="11"/>
  <c r="N564" i="11"/>
  <c r="L565" i="11"/>
  <c r="N565" i="11"/>
  <c r="L566" i="11"/>
  <c r="N566" i="11"/>
  <c r="L570" i="11"/>
  <c r="N570" i="11"/>
  <c r="L571" i="11"/>
  <c r="N571" i="11"/>
  <c r="L572" i="11"/>
  <c r="N572" i="11"/>
  <c r="L627" i="11"/>
  <c r="N627" i="11"/>
  <c r="L628" i="11"/>
  <c r="N628" i="11"/>
  <c r="L647" i="11"/>
  <c r="N647" i="11"/>
  <c r="L680" i="11"/>
  <c r="N680" i="11"/>
  <c r="L692" i="11"/>
  <c r="N692" i="11"/>
  <c r="L700" i="11"/>
  <c r="N700" i="11"/>
  <c r="L715" i="11"/>
  <c r="N715" i="11"/>
  <c r="L722" i="11"/>
  <c r="N722" i="11"/>
  <c r="L731" i="11"/>
  <c r="N731" i="11"/>
  <c r="L530" i="11"/>
  <c r="N530" i="11"/>
  <c r="L531" i="11"/>
  <c r="N531" i="11"/>
  <c r="L545" i="11"/>
  <c r="N545" i="11"/>
  <c r="L546" i="11"/>
  <c r="N546" i="11"/>
  <c r="L595" i="11"/>
  <c r="N595" i="11"/>
  <c r="L596" i="11"/>
  <c r="N596" i="11"/>
  <c r="L603" i="11"/>
  <c r="N603" i="11"/>
  <c r="L604" i="11"/>
  <c r="N604" i="11"/>
  <c r="L605" i="11"/>
  <c r="N605" i="11"/>
  <c r="L640" i="11"/>
  <c r="N640" i="11"/>
  <c r="L664" i="11"/>
  <c r="N664" i="11"/>
  <c r="L665" i="11"/>
  <c r="N665" i="11"/>
  <c r="L670" i="11"/>
  <c r="N670" i="11"/>
  <c r="L671" i="11"/>
  <c r="N671" i="11"/>
  <c r="L701" i="11"/>
  <c r="N701" i="11"/>
  <c r="L709" i="11"/>
  <c r="N709" i="11"/>
  <c r="L710" i="11"/>
  <c r="N710" i="11"/>
  <c r="L682" i="11"/>
  <c r="N682" i="11"/>
  <c r="L742" i="11"/>
  <c r="N742" i="11"/>
  <c r="L767" i="11"/>
  <c r="N767" i="11"/>
  <c r="L740" i="11"/>
  <c r="N740" i="11"/>
  <c r="L745" i="11"/>
  <c r="N745" i="11"/>
  <c r="L746" i="11"/>
  <c r="N746" i="11"/>
  <c r="L754" i="11"/>
  <c r="N754" i="11"/>
  <c r="L755" i="11"/>
  <c r="N755" i="11"/>
  <c r="L760" i="11"/>
  <c r="N760" i="11"/>
  <c r="L7" i="11"/>
  <c r="N7" i="11"/>
  <c r="W5" i="16" l="1"/>
  <c r="W6" i="16"/>
  <c r="W7" i="16"/>
  <c r="W8" i="16"/>
  <c r="W9" i="16"/>
  <c r="W10" i="16"/>
  <c r="W11" i="16"/>
  <c r="W12" i="16"/>
  <c r="W13" i="16"/>
  <c r="W14" i="16"/>
  <c r="W15" i="16"/>
  <c r="W16" i="16"/>
  <c r="W17" i="16"/>
  <c r="W18" i="16"/>
  <c r="W19" i="16"/>
  <c r="W20" i="16"/>
  <c r="W21" i="16"/>
  <c r="W22" i="16"/>
  <c r="W23" i="16"/>
  <c r="W24" i="16"/>
  <c r="W25" i="16"/>
  <c r="W26" i="16"/>
  <c r="W27" i="16"/>
  <c r="W28" i="16"/>
  <c r="W29" i="16"/>
  <c r="W30" i="16"/>
  <c r="W31" i="16"/>
  <c r="W32" i="16"/>
  <c r="W33" i="16"/>
  <c r="W34" i="16"/>
  <c r="W35" i="16"/>
  <c r="W36" i="16"/>
  <c r="W37" i="16"/>
  <c r="W38" i="16"/>
  <c r="W39" i="16"/>
  <c r="W40" i="16"/>
  <c r="W41" i="16"/>
  <c r="W42" i="16"/>
  <c r="W43" i="16"/>
  <c r="W44" i="16"/>
  <c r="W45" i="16"/>
  <c r="W46" i="16"/>
  <c r="W47" i="16"/>
  <c r="W48" i="16"/>
  <c r="W49" i="16"/>
  <c r="W50" i="16"/>
  <c r="W51" i="16"/>
  <c r="W52" i="16"/>
  <c r="W53" i="16"/>
  <c r="W54" i="16"/>
  <c r="W55" i="16"/>
  <c r="W56" i="16"/>
  <c r="W57" i="16"/>
  <c r="W58" i="16"/>
  <c r="W59" i="16"/>
  <c r="W60" i="16"/>
  <c r="W61" i="16"/>
  <c r="W62" i="16"/>
  <c r="W63" i="16"/>
  <c r="W64" i="16"/>
  <c r="W65" i="16"/>
  <c r="W66" i="16"/>
  <c r="W67" i="16"/>
  <c r="W68" i="16"/>
  <c r="W69" i="16"/>
  <c r="W70" i="16"/>
  <c r="W71" i="16"/>
  <c r="W72" i="16"/>
  <c r="W73" i="16"/>
  <c r="W74" i="16"/>
  <c r="W75" i="16"/>
  <c r="W76" i="16"/>
  <c r="W77" i="16"/>
  <c r="W78" i="16"/>
  <c r="W79" i="16"/>
  <c r="W80" i="16"/>
  <c r="W81" i="16"/>
  <c r="W82" i="16"/>
  <c r="W83" i="16"/>
  <c r="W84" i="16"/>
  <c r="W85" i="16"/>
  <c r="W86" i="16"/>
  <c r="W87" i="16"/>
  <c r="W88" i="16"/>
  <c r="W89" i="16"/>
  <c r="W90" i="16"/>
  <c r="W91" i="16"/>
  <c r="W92" i="16"/>
  <c r="W93" i="16"/>
  <c r="W94" i="16"/>
  <c r="W95" i="16"/>
  <c r="W96" i="16"/>
  <c r="W97" i="16"/>
  <c r="W98" i="16"/>
  <c r="W99" i="16"/>
  <c r="W100" i="16"/>
  <c r="W101" i="16"/>
  <c r="W102" i="16"/>
  <c r="W103" i="16"/>
  <c r="W104" i="16"/>
  <c r="W105" i="16"/>
  <c r="W106" i="16"/>
  <c r="W107" i="16"/>
  <c r="W108" i="16"/>
  <c r="W109" i="16"/>
  <c r="W110" i="16"/>
  <c r="W111" i="16"/>
  <c r="W112" i="16"/>
  <c r="W113" i="16"/>
  <c r="W114" i="16"/>
  <c r="W115" i="16"/>
  <c r="W116" i="16"/>
  <c r="W117" i="16"/>
  <c r="W118" i="16"/>
  <c r="W119" i="16"/>
  <c r="W120" i="16"/>
  <c r="W121" i="16"/>
  <c r="W122" i="16"/>
  <c r="W123" i="16"/>
  <c r="W124" i="16"/>
  <c r="W125" i="16"/>
  <c r="W126" i="16"/>
  <c r="W127" i="16"/>
  <c r="W128" i="16"/>
  <c r="W129" i="16"/>
  <c r="W130" i="16"/>
  <c r="W131" i="16"/>
  <c r="W132" i="16"/>
  <c r="W133" i="16"/>
  <c r="W134" i="16"/>
  <c r="W135" i="16"/>
  <c r="W136" i="16"/>
  <c r="W137" i="16"/>
  <c r="W138" i="16"/>
  <c r="W139" i="16"/>
  <c r="W140" i="16"/>
  <c r="W141" i="16"/>
  <c r="W142" i="16"/>
  <c r="W143" i="16"/>
  <c r="W144" i="16"/>
  <c r="W145" i="16"/>
  <c r="W146" i="16"/>
  <c r="W147" i="16"/>
  <c r="W148" i="16"/>
  <c r="W149" i="16"/>
  <c r="W150" i="16"/>
  <c r="W151" i="16"/>
  <c r="W152" i="16"/>
  <c r="W153" i="16"/>
  <c r="W154" i="16"/>
  <c r="W155" i="16"/>
  <c r="W156" i="16"/>
  <c r="W157" i="16"/>
  <c r="W158" i="16"/>
  <c r="W159" i="16"/>
  <c r="W160" i="16"/>
  <c r="W161" i="16"/>
  <c r="W162" i="16"/>
  <c r="W163" i="16"/>
  <c r="W164" i="16"/>
  <c r="W165" i="16"/>
  <c r="W166" i="16"/>
  <c r="W167" i="16"/>
  <c r="W168" i="16"/>
  <c r="W169" i="16"/>
  <c r="W170" i="16"/>
  <c r="W171" i="16"/>
  <c r="W172" i="16"/>
  <c r="W173" i="16"/>
  <c r="W174" i="16"/>
  <c r="W175" i="16"/>
  <c r="W176" i="16"/>
  <c r="W177" i="16"/>
  <c r="W178" i="16"/>
  <c r="W179" i="16"/>
  <c r="W180" i="16"/>
  <c r="W181" i="16"/>
  <c r="W182" i="16"/>
  <c r="W183" i="16"/>
  <c r="W184" i="16"/>
  <c r="W185" i="16"/>
  <c r="W186" i="16"/>
  <c r="W187" i="16"/>
  <c r="W188" i="16"/>
  <c r="W189" i="16"/>
  <c r="W190" i="16"/>
  <c r="W191" i="16"/>
  <c r="W192" i="16"/>
  <c r="W193" i="16"/>
  <c r="W194" i="16"/>
  <c r="W195" i="16"/>
  <c r="W196" i="16"/>
  <c r="W197" i="16"/>
  <c r="W198" i="16"/>
  <c r="W199" i="16"/>
  <c r="W200" i="16"/>
  <c r="W201" i="16"/>
  <c r="W202" i="16"/>
  <c r="W203" i="16"/>
  <c r="W204" i="16"/>
  <c r="W205" i="16"/>
  <c r="W206" i="16"/>
  <c r="W207" i="16"/>
  <c r="W208" i="16"/>
  <c r="W209" i="16"/>
  <c r="W210" i="16"/>
  <c r="W211" i="16"/>
  <c r="W212" i="16"/>
  <c r="W213" i="16"/>
  <c r="W214" i="16"/>
  <c r="W215" i="16"/>
  <c r="W216" i="16"/>
  <c r="W217" i="16"/>
  <c r="W218" i="16"/>
  <c r="W219" i="16"/>
  <c r="W220" i="16"/>
  <c r="W221" i="16"/>
  <c r="W222" i="16"/>
  <c r="W223" i="16"/>
  <c r="W224" i="16"/>
  <c r="W225" i="16"/>
  <c r="W226" i="16"/>
  <c r="W227" i="16"/>
  <c r="W228" i="16"/>
  <c r="W229" i="16"/>
  <c r="W230" i="16"/>
  <c r="W231" i="16"/>
  <c r="W232" i="16"/>
  <c r="W233" i="16"/>
  <c r="W234" i="16"/>
  <c r="W235" i="16"/>
  <c r="W236" i="16"/>
  <c r="W237" i="16"/>
  <c r="W238" i="16"/>
  <c r="W239" i="16"/>
  <c r="W240" i="16"/>
  <c r="W241" i="16"/>
  <c r="W242" i="16"/>
  <c r="W243" i="16"/>
  <c r="W244" i="16"/>
  <c r="W245" i="16"/>
  <c r="W246" i="16"/>
  <c r="W247" i="16"/>
  <c r="W248" i="16"/>
  <c r="W249" i="16"/>
  <c r="W250" i="16"/>
  <c r="W251" i="16"/>
  <c r="W252" i="16"/>
  <c r="W253" i="16"/>
  <c r="W254" i="16"/>
  <c r="W255" i="16"/>
  <c r="W256" i="16"/>
  <c r="W257" i="16"/>
  <c r="W258" i="16"/>
  <c r="W259" i="16"/>
  <c r="W260" i="16"/>
  <c r="W261" i="16"/>
  <c r="W262" i="16"/>
  <c r="W263" i="16"/>
  <c r="W264" i="16"/>
  <c r="W265" i="16"/>
  <c r="W266" i="16"/>
  <c r="W267" i="16"/>
  <c r="W268" i="16"/>
  <c r="W269" i="16"/>
  <c r="W270" i="16"/>
  <c r="W271" i="16"/>
  <c r="W272" i="16"/>
  <c r="W273" i="16"/>
  <c r="W274" i="16"/>
  <c r="W275" i="16"/>
  <c r="W276" i="16"/>
  <c r="W277" i="16"/>
  <c r="W278" i="16"/>
  <c r="W279" i="16"/>
  <c r="W280" i="16"/>
  <c r="W281" i="16"/>
  <c r="W282" i="16"/>
  <c r="W283" i="16"/>
  <c r="W284" i="16"/>
  <c r="W285" i="16"/>
  <c r="W286" i="16"/>
  <c r="W287" i="16"/>
  <c r="W288" i="16"/>
  <c r="W289" i="16"/>
  <c r="W290" i="16"/>
  <c r="W291" i="16"/>
  <c r="W292" i="16"/>
  <c r="W293" i="16"/>
  <c r="W294" i="16"/>
  <c r="W295" i="16"/>
  <c r="W296" i="16"/>
  <c r="W297" i="16"/>
  <c r="W298" i="16"/>
  <c r="W299" i="16"/>
  <c r="W300" i="16"/>
  <c r="W301" i="16"/>
  <c r="W302" i="16"/>
  <c r="W303" i="16"/>
  <c r="W304" i="16"/>
  <c r="W305" i="16"/>
  <c r="W306" i="16"/>
  <c r="W307" i="16"/>
  <c r="W308" i="16"/>
  <c r="W309" i="16"/>
  <c r="W310" i="16"/>
  <c r="W311" i="16"/>
  <c r="W312" i="16"/>
  <c r="W313" i="16"/>
  <c r="W314" i="16"/>
  <c r="W315" i="16"/>
  <c r="W316" i="16"/>
  <c r="W317" i="16"/>
  <c r="W318" i="16"/>
  <c r="W319" i="16"/>
  <c r="W320" i="16"/>
  <c r="W321" i="16"/>
  <c r="W322" i="16"/>
  <c r="W323" i="16"/>
  <c r="W324" i="16"/>
  <c r="W325" i="16"/>
  <c r="W326" i="16"/>
  <c r="W327" i="16"/>
  <c r="W328" i="16"/>
  <c r="W329" i="16"/>
  <c r="W330" i="16"/>
  <c r="W331" i="16"/>
  <c r="W332" i="16"/>
  <c r="W333" i="16"/>
  <c r="W334" i="16"/>
  <c r="W335" i="16"/>
  <c r="W336" i="16"/>
  <c r="W337" i="16"/>
  <c r="W338" i="16"/>
  <c r="W339" i="16"/>
  <c r="W340" i="16"/>
  <c r="W341" i="16"/>
  <c r="W342" i="16"/>
  <c r="W343" i="16"/>
  <c r="W344" i="16"/>
  <c r="W345" i="16"/>
  <c r="W346" i="16"/>
  <c r="W347" i="16"/>
  <c r="W348" i="16"/>
  <c r="W349" i="16"/>
  <c r="W350" i="16"/>
  <c r="W351" i="16"/>
  <c r="W352" i="16"/>
  <c r="W353" i="16"/>
  <c r="W354" i="16"/>
  <c r="W355" i="16"/>
  <c r="W356" i="16"/>
  <c r="W357" i="16"/>
  <c r="W358" i="16"/>
  <c r="W359" i="16"/>
  <c r="W360" i="16"/>
  <c r="W361" i="16"/>
  <c r="W362" i="16"/>
  <c r="W363" i="16"/>
  <c r="W364" i="16"/>
  <c r="W365" i="16"/>
  <c r="W366" i="16"/>
  <c r="W367" i="16"/>
  <c r="W368" i="16"/>
  <c r="W369" i="16"/>
  <c r="W370" i="16"/>
  <c r="W371" i="16"/>
  <c r="W372" i="16"/>
  <c r="W373" i="16"/>
  <c r="W374" i="16"/>
  <c r="W375" i="16"/>
  <c r="W376" i="16"/>
  <c r="W377" i="16"/>
  <c r="W378" i="16"/>
  <c r="W379" i="16"/>
  <c r="W380" i="16"/>
  <c r="W381" i="16"/>
  <c r="W382" i="16"/>
  <c r="W383" i="16"/>
  <c r="W384" i="16"/>
  <c r="W385" i="16"/>
  <c r="W386" i="16"/>
  <c r="W387" i="16"/>
  <c r="W388" i="16"/>
  <c r="W389" i="16"/>
  <c r="W390" i="16"/>
  <c r="W391" i="16"/>
  <c r="W392" i="16"/>
  <c r="W393" i="16"/>
  <c r="W394" i="16"/>
  <c r="W395" i="16"/>
  <c r="W396" i="16"/>
  <c r="W397" i="16"/>
  <c r="W398" i="16"/>
  <c r="W399" i="16"/>
  <c r="W400" i="16"/>
  <c r="W401" i="16"/>
  <c r="W402" i="16"/>
  <c r="W403" i="16"/>
  <c r="W404" i="16"/>
  <c r="W405" i="16"/>
  <c r="W406" i="16"/>
  <c r="W407" i="16"/>
  <c r="W408" i="16"/>
  <c r="W409" i="16"/>
  <c r="W410" i="16"/>
  <c r="W411" i="16"/>
  <c r="W412" i="16"/>
  <c r="W413" i="16"/>
  <c r="W414" i="16"/>
  <c r="W415" i="16"/>
  <c r="W416" i="16"/>
  <c r="W417" i="16"/>
  <c r="W418" i="16"/>
  <c r="W419" i="16"/>
  <c r="W420" i="16"/>
  <c r="W421" i="16"/>
  <c r="W422" i="16"/>
  <c r="W423" i="16"/>
  <c r="W424" i="16"/>
  <c r="W425" i="16"/>
  <c r="W426" i="16"/>
  <c r="W427" i="16"/>
  <c r="W428" i="16"/>
  <c r="W429" i="16"/>
  <c r="W430" i="16"/>
  <c r="W431" i="16"/>
  <c r="W432" i="16"/>
  <c r="W433" i="16"/>
  <c r="W434" i="16"/>
  <c r="W435" i="16"/>
  <c r="W436" i="16"/>
  <c r="W437" i="16"/>
  <c r="W438" i="16"/>
  <c r="W439" i="16"/>
  <c r="W440" i="16"/>
  <c r="W441" i="16"/>
  <c r="W442" i="16"/>
  <c r="W443" i="16"/>
  <c r="W444" i="16"/>
  <c r="W445" i="16"/>
  <c r="W446" i="16"/>
  <c r="W447" i="16"/>
  <c r="W448" i="16"/>
  <c r="W449" i="16"/>
  <c r="W450" i="16"/>
  <c r="W451" i="16"/>
  <c r="W452" i="16"/>
  <c r="W453" i="16"/>
  <c r="W454" i="16"/>
  <c r="W455" i="16"/>
  <c r="W456" i="16"/>
  <c r="W457" i="16"/>
  <c r="W458" i="16"/>
  <c r="W459" i="16"/>
  <c r="W460" i="16"/>
  <c r="W461" i="16"/>
  <c r="W462" i="16"/>
  <c r="W463" i="16"/>
  <c r="W464" i="16"/>
  <c r="W465" i="16"/>
  <c r="W466" i="16"/>
  <c r="W467" i="16"/>
  <c r="W468" i="16"/>
  <c r="W469" i="16"/>
  <c r="W470" i="16"/>
  <c r="W471" i="16"/>
  <c r="W472" i="16"/>
  <c r="W473" i="16"/>
  <c r="W474" i="16"/>
  <c r="W475" i="16"/>
  <c r="W476" i="16"/>
  <c r="W477" i="16"/>
  <c r="W478" i="16"/>
  <c r="W479" i="16"/>
  <c r="W480" i="16"/>
  <c r="W481" i="16"/>
  <c r="W482" i="16"/>
  <c r="W483" i="16"/>
  <c r="W484" i="16"/>
  <c r="W485" i="16"/>
  <c r="W486" i="16"/>
  <c r="W487" i="16"/>
  <c r="W488" i="16"/>
  <c r="W489" i="16"/>
  <c r="W490" i="16"/>
  <c r="W491" i="16"/>
  <c r="W492" i="16"/>
  <c r="W493" i="16"/>
  <c r="W494" i="16"/>
  <c r="W495" i="16"/>
  <c r="W496" i="16"/>
  <c r="W497" i="16"/>
  <c r="W498" i="16"/>
  <c r="W499" i="16"/>
  <c r="W500" i="16"/>
  <c r="W501" i="16"/>
  <c r="W502" i="16"/>
  <c r="W503" i="16"/>
  <c r="W504" i="16"/>
  <c r="W505" i="16"/>
  <c r="W506" i="16"/>
  <c r="W507" i="16"/>
  <c r="W508" i="16"/>
  <c r="W509" i="16"/>
  <c r="W510" i="16"/>
  <c r="W511" i="16"/>
  <c r="W512" i="16"/>
  <c r="W513" i="16"/>
  <c r="W514" i="16"/>
  <c r="W515" i="16"/>
  <c r="W516" i="16"/>
  <c r="W517" i="16"/>
  <c r="W518" i="16"/>
  <c r="W519" i="16"/>
  <c r="W520" i="16"/>
  <c r="W521" i="16"/>
  <c r="W522" i="16"/>
  <c r="W523" i="16"/>
  <c r="W524" i="16"/>
  <c r="W525" i="16"/>
  <c r="W526" i="16"/>
  <c r="W527" i="16"/>
  <c r="W528" i="16"/>
  <c r="W529" i="16"/>
  <c r="W530" i="16"/>
  <c r="W531" i="16"/>
  <c r="W532" i="16"/>
  <c r="W533" i="16"/>
  <c r="W534" i="16"/>
  <c r="W535" i="16"/>
  <c r="W536" i="16"/>
  <c r="W537" i="16"/>
  <c r="W538" i="16"/>
  <c r="W539" i="16"/>
  <c r="W540" i="16"/>
  <c r="W541" i="16"/>
  <c r="W542" i="16"/>
  <c r="W543" i="16"/>
  <c r="W544" i="16"/>
  <c r="W545" i="16"/>
  <c r="W546" i="16"/>
  <c r="W547" i="16"/>
  <c r="W548" i="16"/>
  <c r="W549" i="16"/>
  <c r="W550" i="16"/>
  <c r="W551" i="16"/>
  <c r="W552" i="16"/>
  <c r="W553" i="16"/>
  <c r="W554" i="16"/>
  <c r="W555" i="16"/>
  <c r="W556" i="16"/>
  <c r="W557" i="16"/>
  <c r="W558" i="16"/>
  <c r="W559" i="16"/>
  <c r="W560" i="16"/>
  <c r="W561" i="16"/>
  <c r="W562" i="16"/>
  <c r="W563" i="16"/>
  <c r="W564" i="16"/>
  <c r="W565" i="16"/>
  <c r="W566" i="16"/>
  <c r="W567" i="16"/>
  <c r="W568" i="16"/>
  <c r="W569" i="16"/>
  <c r="W570" i="16"/>
  <c r="W571" i="16"/>
  <c r="W572" i="16"/>
  <c r="W573" i="16"/>
  <c r="W574" i="16"/>
  <c r="W575" i="16"/>
  <c r="W576" i="16"/>
  <c r="W577" i="16"/>
  <c r="W578" i="16"/>
  <c r="W579" i="16"/>
  <c r="W580" i="16"/>
  <c r="W581" i="16"/>
  <c r="W582" i="16"/>
  <c r="W583" i="16"/>
  <c r="W584" i="16"/>
  <c r="W585" i="16"/>
  <c r="W586" i="16"/>
  <c r="W587" i="16"/>
  <c r="W588" i="16"/>
  <c r="W589" i="16"/>
  <c r="W590" i="16"/>
  <c r="W591" i="16"/>
  <c r="W592" i="16"/>
  <c r="W593" i="16"/>
  <c r="W594" i="16"/>
  <c r="W595" i="16"/>
  <c r="W596" i="16"/>
  <c r="W597" i="16"/>
  <c r="W598" i="16"/>
  <c r="W599" i="16"/>
  <c r="W600" i="16"/>
  <c r="W601" i="16"/>
  <c r="W602" i="16"/>
  <c r="W603" i="16"/>
  <c r="W604" i="16"/>
  <c r="W605" i="16"/>
  <c r="W606" i="16"/>
  <c r="W607" i="16"/>
  <c r="W608" i="16"/>
  <c r="W609" i="16"/>
  <c r="W610" i="16"/>
  <c r="W611" i="16"/>
  <c r="W612" i="16"/>
  <c r="W613" i="16"/>
  <c r="W614" i="16"/>
  <c r="W615" i="16"/>
  <c r="W616" i="16"/>
  <c r="W617" i="16"/>
  <c r="W618" i="16"/>
  <c r="W619" i="16"/>
  <c r="W620" i="16"/>
  <c r="W621" i="16"/>
  <c r="W622" i="16"/>
  <c r="W623" i="16"/>
  <c r="W624" i="16"/>
  <c r="W625" i="16"/>
  <c r="W626" i="16"/>
  <c r="W627" i="16"/>
  <c r="W628" i="16"/>
  <c r="W629" i="16"/>
  <c r="W630" i="16"/>
  <c r="W631" i="16"/>
  <c r="W632" i="16"/>
  <c r="W633" i="16"/>
  <c r="W634" i="16"/>
  <c r="W635" i="16"/>
  <c r="W636" i="16"/>
  <c r="W637" i="16"/>
  <c r="W638" i="16"/>
  <c r="W639" i="16"/>
  <c r="W640" i="16"/>
  <c r="W641" i="16"/>
  <c r="W642" i="16"/>
  <c r="W643" i="16"/>
  <c r="W644" i="16"/>
  <c r="W645" i="16"/>
  <c r="W646" i="16"/>
  <c r="W647" i="16"/>
  <c r="W648" i="16"/>
  <c r="W649" i="16"/>
  <c r="W650" i="16"/>
  <c r="W651" i="16"/>
  <c r="W652" i="16"/>
  <c r="W653" i="16"/>
  <c r="W654" i="16"/>
  <c r="W655" i="16"/>
  <c r="W656" i="16"/>
  <c r="W657" i="16"/>
  <c r="W658" i="16"/>
  <c r="W659" i="16"/>
  <c r="W660" i="16"/>
  <c r="W661" i="16"/>
  <c r="W662" i="16"/>
  <c r="W663" i="16"/>
  <c r="W664" i="16"/>
  <c r="W665" i="16"/>
  <c r="W666" i="16"/>
  <c r="W667" i="16"/>
  <c r="W668" i="16"/>
  <c r="W669" i="16"/>
  <c r="W670" i="16"/>
  <c r="W671" i="16"/>
  <c r="W672" i="16"/>
  <c r="W673" i="16"/>
  <c r="W674" i="16"/>
  <c r="W675" i="16"/>
  <c r="W676" i="16"/>
  <c r="W677" i="16"/>
  <c r="W678" i="16"/>
  <c r="W679" i="16"/>
  <c r="W680" i="16"/>
  <c r="W681" i="16"/>
  <c r="W682" i="16"/>
  <c r="W683" i="16"/>
  <c r="W684" i="16"/>
  <c r="W685" i="16"/>
  <c r="W686" i="16"/>
  <c r="W687" i="16"/>
  <c r="W688" i="16"/>
  <c r="W689" i="16"/>
  <c r="W690" i="16"/>
  <c r="W691" i="16"/>
  <c r="W692" i="16"/>
  <c r="W693" i="16"/>
  <c r="W694" i="16"/>
  <c r="W695" i="16"/>
  <c r="W696" i="16"/>
  <c r="W697" i="16"/>
  <c r="W698" i="16"/>
  <c r="W699" i="16"/>
  <c r="W700" i="16"/>
  <c r="W701" i="16"/>
  <c r="W702" i="16"/>
  <c r="W703" i="16"/>
  <c r="W704" i="16"/>
  <c r="W705" i="16"/>
  <c r="W706" i="16"/>
  <c r="W707" i="16"/>
  <c r="W708" i="16"/>
  <c r="W709" i="16"/>
  <c r="W710" i="16"/>
  <c r="W711" i="16"/>
  <c r="W712" i="16"/>
  <c r="W713" i="16"/>
  <c r="W714" i="16"/>
  <c r="W715" i="16"/>
  <c r="W716" i="16"/>
  <c r="W717" i="16"/>
  <c r="W718" i="16"/>
  <c r="W719" i="16"/>
  <c r="W720" i="16"/>
  <c r="W721" i="16"/>
  <c r="W722" i="16"/>
  <c r="W723" i="16"/>
  <c r="W724" i="16"/>
  <c r="W725" i="16"/>
  <c r="W726" i="16"/>
  <c r="W727" i="16"/>
  <c r="W728" i="16"/>
  <c r="W729" i="16"/>
  <c r="W730" i="16"/>
  <c r="W731" i="16"/>
  <c r="W732" i="16"/>
  <c r="W733" i="16"/>
  <c r="W734" i="16"/>
  <c r="W735" i="16"/>
  <c r="W736" i="16"/>
  <c r="W737" i="16"/>
  <c r="W738" i="16"/>
  <c r="W739" i="16"/>
  <c r="W740" i="16"/>
  <c r="W741" i="16"/>
  <c r="W742" i="16"/>
  <c r="W743" i="16"/>
  <c r="W744" i="16"/>
  <c r="W745" i="16"/>
  <c r="W746" i="16"/>
  <c r="W747" i="16"/>
  <c r="W748" i="16"/>
  <c r="W749" i="16"/>
  <c r="W750" i="16"/>
  <c r="W751" i="16"/>
  <c r="W752" i="16"/>
  <c r="W753" i="16"/>
  <c r="W754" i="16"/>
  <c r="W755" i="16"/>
  <c r="W756" i="16"/>
  <c r="W757" i="16"/>
  <c r="W758" i="16"/>
  <c r="W759" i="16"/>
  <c r="W760" i="16"/>
  <c r="W761" i="16"/>
  <c r="W762" i="16"/>
  <c r="W763" i="16"/>
  <c r="W764" i="16"/>
  <c r="W765" i="16"/>
  <c r="W766" i="16"/>
  <c r="W767" i="16"/>
  <c r="W768" i="16"/>
  <c r="W769" i="16"/>
  <c r="W770" i="16"/>
  <c r="W771" i="16"/>
  <c r="W772" i="16"/>
  <c r="W773" i="16"/>
  <c r="W774" i="16"/>
  <c r="W775" i="16"/>
  <c r="W776" i="16"/>
  <c r="W777" i="16"/>
  <c r="W778" i="16"/>
  <c r="W779" i="16"/>
  <c r="W780" i="16"/>
  <c r="W781" i="16"/>
  <c r="W782" i="16"/>
  <c r="W783" i="16"/>
  <c r="W784" i="16"/>
  <c r="W785" i="16"/>
  <c r="W786" i="16"/>
  <c r="W787" i="16"/>
  <c r="W788" i="16"/>
  <c r="W789" i="16"/>
  <c r="W790" i="16"/>
  <c r="W791" i="16"/>
  <c r="W792" i="16"/>
  <c r="W793" i="16"/>
  <c r="W794" i="16"/>
  <c r="W795" i="16"/>
  <c r="W796" i="16"/>
  <c r="W797" i="16"/>
  <c r="W798" i="16"/>
  <c r="W799" i="16"/>
  <c r="W800" i="16"/>
  <c r="W801" i="16"/>
  <c r="W802" i="16"/>
  <c r="W803" i="16"/>
  <c r="W804" i="16"/>
  <c r="W805" i="16"/>
  <c r="W806" i="16"/>
  <c r="W807" i="16"/>
  <c r="W808" i="16"/>
  <c r="W809" i="16"/>
  <c r="W810" i="16"/>
  <c r="W811" i="16"/>
  <c r="W812" i="16"/>
  <c r="W813" i="16"/>
  <c r="W814" i="16"/>
  <c r="W815" i="16"/>
  <c r="W816" i="16"/>
  <c r="W817" i="16"/>
  <c r="W818" i="16"/>
  <c r="W819" i="16"/>
  <c r="W820" i="16"/>
  <c r="W821" i="16"/>
  <c r="W822" i="16"/>
  <c r="W823" i="16"/>
  <c r="W824" i="16"/>
  <c r="W825" i="16"/>
  <c r="W826" i="16"/>
  <c r="W827" i="16"/>
  <c r="W828" i="16"/>
  <c r="W829" i="16"/>
  <c r="W830" i="16"/>
  <c r="W831" i="16"/>
  <c r="W832" i="16"/>
  <c r="W833" i="16"/>
  <c r="W834" i="16"/>
  <c r="W835" i="16"/>
  <c r="W836" i="16"/>
  <c r="W837" i="16"/>
  <c r="W838" i="16"/>
  <c r="W839" i="16"/>
  <c r="W840" i="16"/>
  <c r="W841" i="16"/>
  <c r="W842" i="16"/>
  <c r="W843" i="16"/>
  <c r="W844" i="16"/>
  <c r="W845" i="16"/>
  <c r="W846" i="16"/>
  <c r="W847" i="16"/>
  <c r="W848" i="16"/>
  <c r="W849" i="16"/>
  <c r="W850" i="16"/>
  <c r="W851" i="16"/>
  <c r="W852" i="16"/>
  <c r="W853" i="16"/>
  <c r="W854" i="16"/>
  <c r="W855" i="16"/>
  <c r="W856" i="16"/>
  <c r="W857" i="16"/>
  <c r="W858" i="16"/>
  <c r="W859" i="16"/>
  <c r="W860" i="16"/>
  <c r="W861" i="16"/>
  <c r="W862" i="16"/>
  <c r="W863" i="16"/>
  <c r="W864" i="16"/>
  <c r="W865" i="16"/>
  <c r="W866" i="16"/>
  <c r="W867" i="16"/>
  <c r="W868" i="16"/>
  <c r="W869" i="16"/>
  <c r="W870" i="16"/>
  <c r="W871" i="16"/>
  <c r="W872" i="16"/>
  <c r="W873" i="16"/>
  <c r="W874" i="16"/>
  <c r="W875" i="16"/>
  <c r="W876" i="16"/>
  <c r="W877" i="16"/>
  <c r="W878" i="16"/>
  <c r="W879" i="16"/>
  <c r="W880" i="16"/>
  <c r="W881" i="16"/>
  <c r="W882" i="16"/>
  <c r="W883" i="16"/>
  <c r="W884" i="16"/>
  <c r="W885" i="16"/>
  <c r="W886" i="16"/>
  <c r="W887" i="16"/>
  <c r="W888" i="16"/>
  <c r="W889" i="16"/>
  <c r="W890" i="16"/>
  <c r="W891" i="16"/>
  <c r="W892" i="16"/>
  <c r="W893" i="16"/>
  <c r="W894" i="16"/>
  <c r="W895" i="16"/>
  <c r="W896" i="16"/>
  <c r="W897" i="16"/>
  <c r="W898" i="16"/>
  <c r="W899" i="16"/>
  <c r="W900" i="16"/>
  <c r="W901" i="16"/>
  <c r="W4" i="1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Caroline de Carvalho Vieira</author>
  </authors>
  <commentList>
    <comment ref="AB5" authorId="0" shapeId="0" xr:uid="{E6A47A53-4899-4468-9593-F5084DE65E42}">
      <text>
        <r>
          <rPr>
            <b/>
            <sz val="9"/>
            <color indexed="81"/>
            <rFont val="Segoe UI"/>
            <family val="2"/>
          </rPr>
          <t>Caroline de Carvalho Vieira:</t>
        </r>
        <r>
          <rPr>
            <sz val="9"/>
            <color indexed="81"/>
            <rFont val="Segoe UI"/>
            <family val="2"/>
          </rPr>
          <t xml:space="preserve">
FIXO
ESCALA</t>
        </r>
      </text>
    </comment>
    <comment ref="AC5" authorId="0" shapeId="0" xr:uid="{D6F4BE6B-ED40-47BE-8334-11DB29339F31}">
      <text>
        <r>
          <rPr>
            <b/>
            <sz val="9"/>
            <color indexed="81"/>
            <rFont val="Segoe UI"/>
            <family val="2"/>
          </rPr>
          <t>Caroline de Carvalho Vieira:</t>
        </r>
        <r>
          <rPr>
            <sz val="9"/>
            <color indexed="81"/>
            <rFont val="Segoe UI"/>
            <family val="2"/>
          </rPr>
          <t xml:space="preserve">
SBR
AG. ACIONAMENTO
</t>
        </r>
      </text>
    </comment>
    <comment ref="BH5" authorId="0" shapeId="0" xr:uid="{C5DD3F0E-F689-4BCB-9D4C-99385F9CDB94}">
      <text>
        <r>
          <rPr>
            <b/>
            <sz val="9"/>
            <color indexed="81"/>
            <rFont val="Segoe UI"/>
            <family val="2"/>
          </rPr>
          <t>Caroline de Carvalho Vieira:</t>
        </r>
        <r>
          <rPr>
            <sz val="9"/>
            <color indexed="81"/>
            <rFont val="Segoe UI"/>
            <family val="2"/>
          </rPr>
          <t xml:space="preserve">
QUANTIDADE INTERVALO E PRODIÇÃO FOI RELIZADO?
0 = NADA EXECUTOU CONFORME O PROGRAMA
1 = PARCIAL EXECUTADO CONFORME O PROGRAMA
2 = TUDO EXECUTADO CONFORME O PROGRAMA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Caroline de Carvalho Vieira</author>
  </authors>
  <commentList>
    <comment ref="O6" authorId="0" shapeId="0" xr:uid="{E7C922B9-99FA-4540-B682-C2E7B1465FF7}">
      <text>
        <r>
          <rPr>
            <b/>
            <sz val="9"/>
            <color indexed="81"/>
            <rFont val="Segoe UI"/>
            <family val="2"/>
          </rPr>
          <t>Caroline de Carvalho Vieira:</t>
        </r>
        <r>
          <rPr>
            <sz val="9"/>
            <color indexed="81"/>
            <rFont val="Segoe UI"/>
            <family val="2"/>
          </rPr>
          <t xml:space="preserve">
QUANTIDADE INTERVALO E PRODIÇÃO FOI RELIZADO?
0 - NADA EXECUTOU CONFORME O PROGRAMA
1 - PARCIAL EXECUTADO CONFORME O PROGRAMA
2 - TUDO EXECUTADO CONFORME O PROGRAMA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<sst xmlns="http://schemas.openxmlformats.org/spreadsheetml/2006/main" count="5611" uniqueCount="1566">
  <si>
    <t>BLOCO</t>
  </si>
  <si>
    <t>ATIVIDADE</t>
  </si>
  <si>
    <t>UNIDADE</t>
  </si>
  <si>
    <t>CONTROLE INDICADOR</t>
  </si>
  <si>
    <t>GRUPO</t>
  </si>
  <si>
    <t>Item PDM</t>
  </si>
  <si>
    <t>PESO</t>
  </si>
  <si>
    <t>Prioridade</t>
  </si>
  <si>
    <t>CORRELATO</t>
  </si>
  <si>
    <t>BINÁRIO</t>
  </si>
  <si>
    <t>OUTROS</t>
  </si>
  <si>
    <t>-</t>
  </si>
  <si>
    <t>EXPANSÃO TURMA 1</t>
  </si>
  <si>
    <t>CAMINHÃO DE SOLDA</t>
  </si>
  <si>
    <t>Nº DE SOLDA</t>
  </si>
  <si>
    <t>CAMINHÂO - SOLDA</t>
  </si>
  <si>
    <t>CAMINHÃO SOLDA</t>
  </si>
  <si>
    <t>EXPANSÃO TURMA 2</t>
  </si>
  <si>
    <t>CONSERVAÇÃO PN</t>
  </si>
  <si>
    <t>CONSERVAÇÂO PN</t>
  </si>
  <si>
    <t>VIA - TURMA</t>
  </si>
  <si>
    <t>INFRA 1</t>
  </si>
  <si>
    <t>DESCARGA DE MATERIAL</t>
  </si>
  <si>
    <t>VIA - LASTRO</t>
  </si>
  <si>
    <t>INFRA 2</t>
  </si>
  <si>
    <t>DESLOCAMENTO</t>
  </si>
  <si>
    <t>TODOS</t>
  </si>
  <si>
    <t>MOD ZDG PAT</t>
  </si>
  <si>
    <t>DETECÇÃO - CARRO CONTROLE</t>
  </si>
  <si>
    <t>KM</t>
  </si>
  <si>
    <t>DETECÇÃO</t>
  </si>
  <si>
    <t>MOD ZEM</t>
  </si>
  <si>
    <t>DETECÇÃO - RONDA 7 DIAS</t>
  </si>
  <si>
    <t>MOD ZRB</t>
  </si>
  <si>
    <t>DETECÇÃO - ULTRASSOM - SPERRY</t>
  </si>
  <si>
    <t>MOD ZWU ZDC</t>
  </si>
  <si>
    <t>EXPANSÃO - ALÍVIO DE TENSÃO</t>
  </si>
  <si>
    <t>M</t>
  </si>
  <si>
    <t>EXPANSÃO</t>
  </si>
  <si>
    <t>EXPANSÃO - TURMA</t>
  </si>
  <si>
    <t>MOD ZYQ ZWI</t>
  </si>
  <si>
    <t>EXPANSÃO - AMV - JACARÉ</t>
  </si>
  <si>
    <t>Nº DE PEÇAS</t>
  </si>
  <si>
    <t>MODERNIZAÇÃO LASTRO 2</t>
  </si>
  <si>
    <t>EXPANSÃO - AMV - MEIA CHAVE</t>
  </si>
  <si>
    <t>MODERNIZAÇÃO TURMA 2</t>
  </si>
  <si>
    <t>EXPANSÃO - DESCARGA - TRILHO</t>
  </si>
  <si>
    <t>Nº DE BARRAS</t>
  </si>
  <si>
    <t>EXPANSÃO - TRILHEIRO</t>
  </si>
  <si>
    <t>SOLDA T3</t>
  </si>
  <si>
    <t xml:space="preserve">EXPANSÃO - DORMENTE - CARGA </t>
  </si>
  <si>
    <t>Nº DE DORMENTES</t>
  </si>
  <si>
    <t>EXPANSÃO - LASTRO</t>
  </si>
  <si>
    <t>SUPER</t>
  </si>
  <si>
    <t>EXPANSÃO - DORMENTE - DESCARGA</t>
  </si>
  <si>
    <t>SUPER SERRA</t>
  </si>
  <si>
    <t>EXPANSÃO - OUTRA ATIVIDADE</t>
  </si>
  <si>
    <t>EXPANSÃO - TODOS</t>
  </si>
  <si>
    <t>SUPER ZAR</t>
  </si>
  <si>
    <t>EXPANSÃO - TRILHEIRO - DESCARGA</t>
  </si>
  <si>
    <t>SUPER ZEM</t>
  </si>
  <si>
    <t>EXPANSÃO - PEDRA - CARGA</t>
  </si>
  <si>
    <t>VAGÕES</t>
  </si>
  <si>
    <t>SUPER ZRU</t>
  </si>
  <si>
    <t>EXPANSÃO - PEDRA - DESCARGA</t>
  </si>
  <si>
    <t>SUPER ZST</t>
  </si>
  <si>
    <t>FMT - PEDRA - DESCARGA</t>
  </si>
  <si>
    <t>FMT</t>
  </si>
  <si>
    <t>FMT - LASTRO</t>
  </si>
  <si>
    <t>SUPER ZVK</t>
  </si>
  <si>
    <t>EXPANSÃO - SOCADORA</t>
  </si>
  <si>
    <t>SUPER ZWW</t>
  </si>
  <si>
    <t>EXPANSÃO - SOLDA</t>
  </si>
  <si>
    <t>A01</t>
  </si>
  <si>
    <t>EXPANSÃO - SUBSTITUIÇÃO DE DORMENTE</t>
  </si>
  <si>
    <t>A07</t>
  </si>
  <si>
    <t>EXPANSÃO - SUBSTITUIÇÃO DE TRILHO</t>
  </si>
  <si>
    <t>A10</t>
  </si>
  <si>
    <t>TRILHEIRO - DESCARGA</t>
  </si>
  <si>
    <t>TRILHEIRO</t>
  </si>
  <si>
    <t>A11</t>
  </si>
  <si>
    <t>INFRAESTRUTURA</t>
  </si>
  <si>
    <t>Nº DE ITENS</t>
  </si>
  <si>
    <t>A13</t>
  </si>
  <si>
    <t>INSPEÇÃO AUTO DE LINHA</t>
  </si>
  <si>
    <t>AUTO</t>
  </si>
  <si>
    <t>A15</t>
  </si>
  <si>
    <t>JIC</t>
  </si>
  <si>
    <t>A17</t>
  </si>
  <si>
    <t>LIMPEZA LASTRO</t>
  </si>
  <si>
    <t>LIMPEZA DE LASTRO</t>
  </si>
  <si>
    <t>A20</t>
  </si>
  <si>
    <t>MECANIZAÇÃO - CAPINA QUÍMICA</t>
  </si>
  <si>
    <t>OUTROS - MECANIZAÇÃO</t>
  </si>
  <si>
    <t>MECANIZAÇÃO</t>
  </si>
  <si>
    <t>CAPINA</t>
  </si>
  <si>
    <t>A50</t>
  </si>
  <si>
    <t>MECANIZAÇÃO - DLP</t>
  </si>
  <si>
    <t>DLP</t>
  </si>
  <si>
    <t>A51</t>
  </si>
  <si>
    <t>MECANIZAÇÃO - DOL</t>
  </si>
  <si>
    <t>DOL</t>
  </si>
  <si>
    <t>A52</t>
  </si>
  <si>
    <t>DOL - PEDRA - DESCARGA</t>
  </si>
  <si>
    <t>LASTRO</t>
  </si>
  <si>
    <t>PEDRA - DOL</t>
  </si>
  <si>
    <t>A60</t>
  </si>
  <si>
    <t>MECANIZAÇÃO - ESMERILHADORA</t>
  </si>
  <si>
    <t>ESMERILHADORA</t>
  </si>
  <si>
    <t>A62</t>
  </si>
  <si>
    <t>MECANIZAÇÃO - MANUTENÇÃO</t>
  </si>
  <si>
    <t>MECANIZAÇÃO - TODOS</t>
  </si>
  <si>
    <t>A65</t>
  </si>
  <si>
    <t>MECANIZAÇÃO - ROÇADA</t>
  </si>
  <si>
    <t>ROÇADA</t>
  </si>
  <si>
    <t>A67</t>
  </si>
  <si>
    <t>MECANIZAÇÃO - SOCADORA</t>
  </si>
  <si>
    <t>SOCADORA</t>
  </si>
  <si>
    <t>A69</t>
  </si>
  <si>
    <t>MODERNIZAÇÃO - ALÍVIO DE TENSÃO</t>
  </si>
  <si>
    <t>MODERNIZAÇÃO</t>
  </si>
  <si>
    <t>MODERNIZAÇÃO - TURMA</t>
  </si>
  <si>
    <t>A70</t>
  </si>
  <si>
    <t>MODERNIZAÇÃO - AMV - JACARÉ</t>
  </si>
  <si>
    <t>A71</t>
  </si>
  <si>
    <t>MODERNIZAÇÃO - AMV - MEIA CHAVE</t>
  </si>
  <si>
    <t>A73</t>
  </si>
  <si>
    <t>MODERNIZAÇÃO - DESCARGA - TRILHO</t>
  </si>
  <si>
    <t>MODERNIZAÇÃO - TRILHEIRO</t>
  </si>
  <si>
    <t>A74</t>
  </si>
  <si>
    <t xml:space="preserve">MODERNIZAÇÃO - DORMENTE - CARGA </t>
  </si>
  <si>
    <t>MODERNIZAÇÃO - LASTRO</t>
  </si>
  <si>
    <t>A80</t>
  </si>
  <si>
    <t>MODERNIZAÇÃO - DORMENTE - DESCARGA</t>
  </si>
  <si>
    <t>A83</t>
  </si>
  <si>
    <t>MODERNIZAÇÃO - OUTRA ATIVIDADE</t>
  </si>
  <si>
    <t>A84</t>
  </si>
  <si>
    <t>MODERNIZAÇÃO - PEDRA - CARGA</t>
  </si>
  <si>
    <t>MODERNIZAÇÃO - TODOS</t>
  </si>
  <si>
    <t>A85</t>
  </si>
  <si>
    <t>MODERNIZAÇÃO - PEDRA - DESCARGA</t>
  </si>
  <si>
    <t>A87</t>
  </si>
  <si>
    <t>MODERNIZAÇÃO - SOCADORA</t>
  </si>
  <si>
    <t>A88</t>
  </si>
  <si>
    <t>MODERNIZAÇÃO - SOLDA</t>
  </si>
  <si>
    <t>A89</t>
  </si>
  <si>
    <t>MODERNIZAÇÃO - SUBSTITUIÇÃO DE DORMENTE</t>
  </si>
  <si>
    <t>A96</t>
  </si>
  <si>
    <t>MODERNIZAÇÃO - RECOLHIMENTO DE DORMENTE</t>
  </si>
  <si>
    <t>E14</t>
  </si>
  <si>
    <t>MODERNIZAÇÃO - SUBSTITUIÇÃO DE TRILHO</t>
  </si>
  <si>
    <t>E17</t>
  </si>
  <si>
    <t>MODERNIZAÇÃO - TRILHO - DESCARGA</t>
  </si>
  <si>
    <t>E40</t>
  </si>
  <si>
    <t>OUTRAS ATIVIDADES</t>
  </si>
  <si>
    <t>E42</t>
  </si>
  <si>
    <t>PARADA</t>
  </si>
  <si>
    <t>Nº Paradas</t>
  </si>
  <si>
    <t>E46</t>
  </si>
  <si>
    <t>PARTIDA - RETORNO - LASTRO SERRA</t>
  </si>
  <si>
    <t>%</t>
  </si>
  <si>
    <t>LASTRO SERRA</t>
  </si>
  <si>
    <t>N48</t>
  </si>
  <si>
    <t>PDM - ALÍVIO DE TENSÃO</t>
  </si>
  <si>
    <t>ALÍVIO</t>
  </si>
  <si>
    <t>ALÍVIO DE TENSÃO</t>
  </si>
  <si>
    <t>N83</t>
  </si>
  <si>
    <t>PDM - AMV - JACARÉ</t>
  </si>
  <si>
    <t>AMV</t>
  </si>
  <si>
    <t>SUBSTITUIÇÃO DE JACARÉ</t>
  </si>
  <si>
    <t>V02</t>
  </si>
  <si>
    <t>PDM - AMV - MEIA CHAVE</t>
  </si>
  <si>
    <t>SUBSTITUIÇÃO DE MEIA-CHAVE</t>
  </si>
  <si>
    <t>V37</t>
  </si>
  <si>
    <t>PDM - DESCARGA - DORMENTE</t>
  </si>
  <si>
    <t>DORMENTE - DESCARGA</t>
  </si>
  <si>
    <t>DORMENTE DE</t>
  </si>
  <si>
    <t>V40</t>
  </si>
  <si>
    <t xml:space="preserve">PDM - DORMENTE - CARGA </t>
  </si>
  <si>
    <t>V42</t>
  </si>
  <si>
    <t>PDM - DORMENTE - PONTE</t>
  </si>
  <si>
    <t>DORMENTE - PONTE</t>
  </si>
  <si>
    <t>DORMENTE PONTE</t>
  </si>
  <si>
    <t>V48</t>
  </si>
  <si>
    <t>PDM - PEDRA - CARGA</t>
  </si>
  <si>
    <t>V63</t>
  </si>
  <si>
    <t>PDM - PEDRA - DESCARGA</t>
  </si>
  <si>
    <t>PEDRA</t>
  </si>
  <si>
    <t>REFORÇO DE LASTRO</t>
  </si>
  <si>
    <t>V64</t>
  </si>
  <si>
    <t>PDM - POSICIONAMENTO - TRILHO</t>
  </si>
  <si>
    <t>TRILHO - POSICIONAMENTO</t>
  </si>
  <si>
    <t>V66</t>
  </si>
  <si>
    <t>PDM - SOLDA</t>
  </si>
  <si>
    <t>SOLDA</t>
  </si>
  <si>
    <t>VIA - SOLDA</t>
  </si>
  <si>
    <t>V69</t>
  </si>
  <si>
    <t>PDM - SUBSTITUIÇÃO - DORMENTE</t>
  </si>
  <si>
    <t>DORMENTE - SUBSTITUIÇÂO</t>
  </si>
  <si>
    <t>V70</t>
  </si>
  <si>
    <t>PDM - SUBSTITUIÇÃO - TRILHO</t>
  </si>
  <si>
    <t>TRILHO - SUBSTITUIÇÂO</t>
  </si>
  <si>
    <t>SUBSTITUIÇÃO DE TRILHO</t>
  </si>
  <si>
    <t>V73</t>
  </si>
  <si>
    <t>RECOLHIMENTO DE DORMENTE</t>
  </si>
  <si>
    <t>V74</t>
  </si>
  <si>
    <t>RECOLHIMENTO DE MATERIAL</t>
  </si>
  <si>
    <t>V77</t>
  </si>
  <si>
    <t>VIA - TRILHEIRO</t>
  </si>
  <si>
    <t>V80</t>
  </si>
  <si>
    <t>TRILHEIRO - RECOLHIMENTO DE TRILHO</t>
  </si>
  <si>
    <t>TRILHEIRO - RECOLHIMENTO</t>
  </si>
  <si>
    <t>V83</t>
  </si>
  <si>
    <t>INSPEÇÃO RIV</t>
  </si>
  <si>
    <t>V85</t>
  </si>
  <si>
    <t>TRACK STAR - MRS</t>
  </si>
  <si>
    <t>DETECÇÃO-MRS</t>
  </si>
  <si>
    <t>V86</t>
  </si>
  <si>
    <t>DOL - PEDRA - CARGA</t>
  </si>
  <si>
    <t>V87</t>
  </si>
  <si>
    <t>VANDALISMO - LIMPEZA</t>
  </si>
  <si>
    <t>V88</t>
  </si>
  <si>
    <t>VARRIÇÃO</t>
  </si>
  <si>
    <t>V89</t>
  </si>
  <si>
    <t>NIVELAMENTO</t>
  </si>
  <si>
    <t>V90</t>
  </si>
  <si>
    <t>PREPARAÇÃO DE BARRA</t>
  </si>
  <si>
    <t>TRILHO</t>
  </si>
  <si>
    <t>V92</t>
  </si>
  <si>
    <t xml:space="preserve">INSPEÇÃO </t>
  </si>
  <si>
    <t>VIA</t>
  </si>
  <si>
    <t>V93</t>
  </si>
  <si>
    <t>MECANIZAÇÃO - REGULAGEM</t>
  </si>
  <si>
    <t>REGULAGEM</t>
  </si>
  <si>
    <t>V96</t>
  </si>
  <si>
    <t>MODERNIZAÇÃO - REGULAGEM</t>
  </si>
  <si>
    <t>V97</t>
  </si>
  <si>
    <t>V98</t>
  </si>
  <si>
    <t>W19</t>
  </si>
  <si>
    <t>W48</t>
  </si>
  <si>
    <t>W50</t>
  </si>
  <si>
    <t>W53</t>
  </si>
  <si>
    <t>W54</t>
  </si>
  <si>
    <t>W55</t>
  </si>
  <si>
    <t>W58</t>
  </si>
  <si>
    <t>W59</t>
  </si>
  <si>
    <t>W60</t>
  </si>
  <si>
    <t>W61</t>
  </si>
  <si>
    <t>W62</t>
  </si>
  <si>
    <t>W70</t>
  </si>
  <si>
    <t>W71</t>
  </si>
  <si>
    <t>W72</t>
  </si>
  <si>
    <t>W73</t>
  </si>
  <si>
    <t>W75</t>
  </si>
  <si>
    <t>W85</t>
  </si>
  <si>
    <t>W89</t>
  </si>
  <si>
    <t>W90</t>
  </si>
  <si>
    <t>W92</t>
  </si>
  <si>
    <t>W94</t>
  </si>
  <si>
    <t>W95</t>
  </si>
  <si>
    <t>W96</t>
  </si>
  <si>
    <t>W97</t>
  </si>
  <si>
    <t>W98</t>
  </si>
  <si>
    <t>W99</t>
  </si>
  <si>
    <t>CONTROLE PERDAS</t>
  </si>
  <si>
    <t xml:space="preserve">TURMA FIXA VIA </t>
  </si>
  <si>
    <t>ACASSIO (TF-662)</t>
  </si>
  <si>
    <t>ADENILSON (TP-512)</t>
  </si>
  <si>
    <t>ADENISON (TP-810)</t>
  </si>
  <si>
    <t>ALISON (TMC - 519)</t>
  </si>
  <si>
    <t>ALLEF (TP-719)</t>
  </si>
  <si>
    <t>AMAURI (TF-515)</t>
  </si>
  <si>
    <t>ANDERSON (TF-680)</t>
  </si>
  <si>
    <t>ANISIO (TF-514)</t>
  </si>
  <si>
    <t>ANTONI  (TP-720)</t>
  </si>
  <si>
    <t>ANTÔNIO (TP-492)</t>
  </si>
  <si>
    <t>ANTÔNIO (TP-713)</t>
  </si>
  <si>
    <t>BRIGIDIO (TF-688)</t>
  </si>
  <si>
    <t>BRUNO (TF-525)</t>
  </si>
  <si>
    <t>CAIO (TMC-649)</t>
  </si>
  <si>
    <t>CAIQUE (TP-869)</t>
  </si>
  <si>
    <t>CARLAN (TP-15)</t>
  </si>
  <si>
    <t>CARLAN (TP-58)</t>
  </si>
  <si>
    <t>CARLOS (TP-722)</t>
  </si>
  <si>
    <t>CARLOS NEVES (TP-521)</t>
  </si>
  <si>
    <t>CLAUDIO (TMC-650)</t>
  </si>
  <si>
    <t>CLAUDOMIRO (TP)</t>
  </si>
  <si>
    <t>CLEBISON (TP-728)</t>
  </si>
  <si>
    <t>CLEITON (TF-519)</t>
  </si>
  <si>
    <t>DANIEL (TP-647)</t>
  </si>
  <si>
    <t>DANIEL (TP-724)</t>
  </si>
  <si>
    <t>DANILO (TP-837)</t>
  </si>
  <si>
    <t>DENILSON (TF-512)</t>
  </si>
  <si>
    <t>DIEGO (TF-42)</t>
  </si>
  <si>
    <t>DIEGO (TP-681)</t>
  </si>
  <si>
    <t>DIEGO (TP-719)</t>
  </si>
  <si>
    <t>DIEGO (TP-723)</t>
  </si>
  <si>
    <t>DILL (TF-519)</t>
  </si>
  <si>
    <t>EDSON (TP-719)</t>
  </si>
  <si>
    <t>EDSON (TP-780)</t>
  </si>
  <si>
    <t>EDSON/NIVALDO (TP-819)</t>
  </si>
  <si>
    <t>EDVAN (TP-691)</t>
  </si>
  <si>
    <t>ELIAS (TP-808)</t>
  </si>
  <si>
    <t>ELSON (TF-526)</t>
  </si>
  <si>
    <t>FERNANDO (TF-686)</t>
  </si>
  <si>
    <t>FRANCENILDO (TF-513)</t>
  </si>
  <si>
    <t>FRANCISCO (TF-19)</t>
  </si>
  <si>
    <t>FRANCISCO (TF-670)</t>
  </si>
  <si>
    <t>GEOVANIO (TF-675)</t>
  </si>
  <si>
    <t>GERSON (TP-743)</t>
  </si>
  <si>
    <t>HUELTON (TP-725)</t>
  </si>
  <si>
    <t>IGOR (TF-660)</t>
  </si>
  <si>
    <t>ISMAEL(TP-726)</t>
  </si>
  <si>
    <t>JACIANO (TF-674)</t>
  </si>
  <si>
    <t>JAIR (TF-659)</t>
  </si>
  <si>
    <t>JEREMIAS (TF-701)</t>
  </si>
  <si>
    <t>JEREMIAS (TP-509)</t>
  </si>
  <si>
    <t>JONATAS (TF-522)</t>
  </si>
  <si>
    <t>JOSÉ  (TF-521)</t>
  </si>
  <si>
    <t>JOSÉ (TP-879)</t>
  </si>
  <si>
    <t>JOSIEL (TP-858)</t>
  </si>
  <si>
    <t>JOSUEL (TP-700)</t>
  </si>
  <si>
    <t>JOVÂNIO (TP-850)</t>
  </si>
  <si>
    <t>JUAREZ (TF-673)</t>
  </si>
  <si>
    <t>JULIO (TF-648)</t>
  </si>
  <si>
    <t>JULIO (TP-697)</t>
  </si>
  <si>
    <t>JULIO (TP-701)</t>
  </si>
  <si>
    <t>JUSCELIO (TF-658)</t>
  </si>
  <si>
    <t>KLECIO (TP-699)</t>
  </si>
  <si>
    <t>KLECIO (TP-723)</t>
  </si>
  <si>
    <t>LEANDRO (TP-727)</t>
  </si>
  <si>
    <t>LEÔNCIO (TF-526)</t>
  </si>
  <si>
    <t>LUCIANO (TP-805)</t>
  </si>
  <si>
    <t>MAIKSON (TF-666)</t>
  </si>
  <si>
    <t>MARCOS (TF-520)</t>
  </si>
  <si>
    <t>MATEUS (TP-809)</t>
  </si>
  <si>
    <t>MAXSUEL (TP-878)</t>
  </si>
  <si>
    <t>MILTON (TMC-677)</t>
  </si>
  <si>
    <t>QUINZEIRO (TP-720)</t>
  </si>
  <si>
    <t>RAFAEL (TP-695)</t>
  </si>
  <si>
    <t>RAFAEL (TP-868)</t>
  </si>
  <si>
    <t>RAIFRAN (TF-694)</t>
  </si>
  <si>
    <t>RAIMUNDO (TF-651)</t>
  </si>
  <si>
    <t>RENATO (TP-694)</t>
  </si>
  <si>
    <t>ROBSON (TF-701)</t>
  </si>
  <si>
    <t>ROBSON (TP-729)</t>
  </si>
  <si>
    <t>ROGÉRIO (TP-730)</t>
  </si>
  <si>
    <t>SIVALDO (TP-707)</t>
  </si>
  <si>
    <t>THIAGO (TF-685)</t>
  </si>
  <si>
    <t>VALDECI (TF-677)</t>
  </si>
  <si>
    <t>VALDIR (TF-523)</t>
  </si>
  <si>
    <t>VALMIR (TF-678)</t>
  </si>
  <si>
    <t>VANIEL (TF-670)</t>
  </si>
  <si>
    <t>WAGNER (TP-58)</t>
  </si>
  <si>
    <t>WAGNER (TP-869)</t>
  </si>
  <si>
    <t>WALTER (TP-810)</t>
  </si>
  <si>
    <t>WARLEYSON (TF-29)</t>
  </si>
  <si>
    <t>WASHINGTON (TP-696)</t>
  </si>
  <si>
    <t>WELLINGTON (TF-679)</t>
  </si>
  <si>
    <t>WEMERSON (TP-708)</t>
  </si>
  <si>
    <t>WILLIAN (TP-811)</t>
  </si>
  <si>
    <t>FERNANDO (TF-19)</t>
  </si>
  <si>
    <t>Gerência</t>
  </si>
  <si>
    <t>SUB</t>
  </si>
  <si>
    <t>KM Inicio</t>
  </si>
  <si>
    <t>KM Fim</t>
  </si>
  <si>
    <t>Trecho</t>
  </si>
  <si>
    <t>SB</t>
  </si>
  <si>
    <t>NOME SUB</t>
  </si>
  <si>
    <t>Trecho Coordenação</t>
  </si>
  <si>
    <t>FERRONORTE</t>
  </si>
  <si>
    <t>TMI-TRP</t>
  </si>
  <si>
    <t>TMITRP</t>
  </si>
  <si>
    <t>MARCO INICIAL - ALTO ARAGUAIA</t>
  </si>
  <si>
    <t>TMI-TCS</t>
  </si>
  <si>
    <t>TRP</t>
  </si>
  <si>
    <t>TRP1</t>
  </si>
  <si>
    <t>TRP2</t>
  </si>
  <si>
    <t>TRP-TAP</t>
  </si>
  <si>
    <t>TRPPAT1</t>
  </si>
  <si>
    <t>TRPPAT2</t>
  </si>
  <si>
    <t>TRPK12</t>
  </si>
  <si>
    <t>K12TEL1</t>
  </si>
  <si>
    <t>K12TEL2</t>
  </si>
  <si>
    <t>TELTAP</t>
  </si>
  <si>
    <t>TAP</t>
  </si>
  <si>
    <t>TAP1</t>
  </si>
  <si>
    <t>TAP2</t>
  </si>
  <si>
    <t>TAP-TLG</t>
  </si>
  <si>
    <t>TAPPAT1</t>
  </si>
  <si>
    <t>TAPPAT2</t>
  </si>
  <si>
    <t>TAPK35</t>
  </si>
  <si>
    <t>K35TLG</t>
  </si>
  <si>
    <t>TLG</t>
  </si>
  <si>
    <t>TLG1</t>
  </si>
  <si>
    <t>TLG2</t>
  </si>
  <si>
    <t>TLG-TQI</t>
  </si>
  <si>
    <t>TLGPAT1</t>
  </si>
  <si>
    <t>TLGPAT2</t>
  </si>
  <si>
    <t>TLGK52</t>
  </si>
  <si>
    <t>K52TQI</t>
  </si>
  <si>
    <t>TQI</t>
  </si>
  <si>
    <t>TQI1</t>
  </si>
  <si>
    <t>TQI2</t>
  </si>
  <si>
    <t>TQI-TSP</t>
  </si>
  <si>
    <t>TQIPAT1</t>
  </si>
  <si>
    <t>TQIPAT2</t>
  </si>
  <si>
    <t>TQIK73</t>
  </si>
  <si>
    <t>K73TSP</t>
  </si>
  <si>
    <t>TSP</t>
  </si>
  <si>
    <t>TSP1</t>
  </si>
  <si>
    <t>TSP2</t>
  </si>
  <si>
    <t>TSP-TIN</t>
  </si>
  <si>
    <t>TSPPAT1</t>
  </si>
  <si>
    <t>TSPPAT2</t>
  </si>
  <si>
    <t>TSPK97</t>
  </si>
  <si>
    <t>K97TIN</t>
  </si>
  <si>
    <t>TIN</t>
  </si>
  <si>
    <t>TIN1</t>
  </si>
  <si>
    <t>TIN2</t>
  </si>
  <si>
    <t>TIN-TSJ</t>
  </si>
  <si>
    <t>TINPAT1</t>
  </si>
  <si>
    <t>TINPAT2</t>
  </si>
  <si>
    <t>TIN113</t>
  </si>
  <si>
    <t>118TSJ</t>
  </si>
  <si>
    <t>TSJ</t>
  </si>
  <si>
    <t>TSJ1</t>
  </si>
  <si>
    <t>TSJ2</t>
  </si>
  <si>
    <t>TSJ-TMO</t>
  </si>
  <si>
    <t>TSJPAT1</t>
  </si>
  <si>
    <t>TSJPAT2</t>
  </si>
  <si>
    <t>TSJ135</t>
  </si>
  <si>
    <t>135TMO</t>
  </si>
  <si>
    <t>TMO</t>
  </si>
  <si>
    <t>TMO1</t>
  </si>
  <si>
    <t>TMO2</t>
  </si>
  <si>
    <t>TMO-TCE</t>
  </si>
  <si>
    <t>TMOPAT1</t>
  </si>
  <si>
    <t>TMOPAT2</t>
  </si>
  <si>
    <t>TMO155</t>
  </si>
  <si>
    <t>155TCE</t>
  </si>
  <si>
    <t>TCE</t>
  </si>
  <si>
    <t>TCE1</t>
  </si>
  <si>
    <t>TCE2</t>
  </si>
  <si>
    <t>TCE-TID</t>
  </si>
  <si>
    <t>TCEPAT1</t>
  </si>
  <si>
    <t>TCEPAT2</t>
  </si>
  <si>
    <t>TCE177</t>
  </si>
  <si>
    <t>177TID</t>
  </si>
  <si>
    <t>TID</t>
  </si>
  <si>
    <t>TID1</t>
  </si>
  <si>
    <t>TID2</t>
  </si>
  <si>
    <t>TID-TVI</t>
  </si>
  <si>
    <t>TIDPAT1</t>
  </si>
  <si>
    <t>TIDPAT2</t>
  </si>
  <si>
    <t>TID201</t>
  </si>
  <si>
    <t>213TVI</t>
  </si>
  <si>
    <t>TVI</t>
  </si>
  <si>
    <t>TVI1</t>
  </si>
  <si>
    <t>TVI2</t>
  </si>
  <si>
    <t>TVI-TJA</t>
  </si>
  <si>
    <t>TVIPAT1</t>
  </si>
  <si>
    <t>TVIPAT2</t>
  </si>
  <si>
    <t>TVI239</t>
  </si>
  <si>
    <t>251TJA</t>
  </si>
  <si>
    <t>TJA</t>
  </si>
  <si>
    <t>TJA1</t>
  </si>
  <si>
    <t>TJA2</t>
  </si>
  <si>
    <t>TJA-TCS</t>
  </si>
  <si>
    <t>TJAPAT1</t>
  </si>
  <si>
    <t>TJAPAT2</t>
  </si>
  <si>
    <t>TJA277</t>
  </si>
  <si>
    <t>277TCS</t>
  </si>
  <si>
    <t>TCS</t>
  </si>
  <si>
    <t>TCS1</t>
  </si>
  <si>
    <t>TCS2</t>
  </si>
  <si>
    <t>TCS-TRC</t>
  </si>
  <si>
    <t>TCSPAT1</t>
  </si>
  <si>
    <t>TCSPAT2</t>
  </si>
  <si>
    <t>TCS291</t>
  </si>
  <si>
    <t>TCS-TGR</t>
  </si>
  <si>
    <t>291TRC1</t>
  </si>
  <si>
    <t>291TRC2</t>
  </si>
  <si>
    <t>TRC</t>
  </si>
  <si>
    <t>TRC1</t>
  </si>
  <si>
    <t>TRC2</t>
  </si>
  <si>
    <t>TRC-THE</t>
  </si>
  <si>
    <t>TRC2942</t>
  </si>
  <si>
    <t>TRC2941</t>
  </si>
  <si>
    <t>294THE</t>
  </si>
  <si>
    <t>THE</t>
  </si>
  <si>
    <t>THE1</t>
  </si>
  <si>
    <t>THE2</t>
  </si>
  <si>
    <t>THE-TMR</t>
  </si>
  <si>
    <t>THEPAT1</t>
  </si>
  <si>
    <t>THEPAT2</t>
  </si>
  <si>
    <t>THE309</t>
  </si>
  <si>
    <t>309TMR</t>
  </si>
  <si>
    <t>TMR</t>
  </si>
  <si>
    <t>TMR1</t>
  </si>
  <si>
    <t>TMR2</t>
  </si>
  <si>
    <t>TMR-TLA</t>
  </si>
  <si>
    <t>TMRPAT1</t>
  </si>
  <si>
    <t>TMRPAT2</t>
  </si>
  <si>
    <t>TMR326</t>
  </si>
  <si>
    <t>326TLA</t>
  </si>
  <si>
    <t>TLA</t>
  </si>
  <si>
    <t>TLA1</t>
  </si>
  <si>
    <t>TLA2</t>
  </si>
  <si>
    <t>TLA-TSE</t>
  </si>
  <si>
    <t>TLAPAT1</t>
  </si>
  <si>
    <t>TLAPAT2</t>
  </si>
  <si>
    <t>TLA350</t>
  </si>
  <si>
    <t>350TSE</t>
  </si>
  <si>
    <t>TSE</t>
  </si>
  <si>
    <t>TSE1</t>
  </si>
  <si>
    <t>TSE2</t>
  </si>
  <si>
    <t>TSE-TBA</t>
  </si>
  <si>
    <t>TSEPAT1</t>
  </si>
  <si>
    <t>TSEPAT2</t>
  </si>
  <si>
    <t>TSE370</t>
  </si>
  <si>
    <t>370TBA</t>
  </si>
  <si>
    <t>TBA</t>
  </si>
  <si>
    <t>TBA1</t>
  </si>
  <si>
    <t>TBA2</t>
  </si>
  <si>
    <t>TBA-TIP</t>
  </si>
  <si>
    <t>TBAPAT1</t>
  </si>
  <si>
    <t>TBAPAT2</t>
  </si>
  <si>
    <t>TBA384</t>
  </si>
  <si>
    <t>389TIP</t>
  </si>
  <si>
    <t>TIP</t>
  </si>
  <si>
    <t>TIP1</t>
  </si>
  <si>
    <t>TMT</t>
  </si>
  <si>
    <t>TMT1</t>
  </si>
  <si>
    <t>TMT2</t>
  </si>
  <si>
    <t>TMT-TOM</t>
  </si>
  <si>
    <t>TMTPAT1</t>
  </si>
  <si>
    <t>TMTPAT2</t>
  </si>
  <si>
    <t>TMTTOM</t>
  </si>
  <si>
    <t>TOM</t>
  </si>
  <si>
    <t>TOM1</t>
  </si>
  <si>
    <t>TOM2</t>
  </si>
  <si>
    <t>TOM-TPC</t>
  </si>
  <si>
    <t>TOMPAT1</t>
  </si>
  <si>
    <t>TOMPAT2</t>
  </si>
  <si>
    <t>TOM416</t>
  </si>
  <si>
    <t>416TPC</t>
  </si>
  <si>
    <t>TPC</t>
  </si>
  <si>
    <t>TPC1</t>
  </si>
  <si>
    <t>TPC2</t>
  </si>
  <si>
    <t>TPC-TVL</t>
  </si>
  <si>
    <t>TPCPAT1</t>
  </si>
  <si>
    <t>TPCPAT2</t>
  </si>
  <si>
    <t>TPC440</t>
  </si>
  <si>
    <t>440TVL</t>
  </si>
  <si>
    <t>TVL</t>
  </si>
  <si>
    <t>TVL1</t>
  </si>
  <si>
    <t>TVL2</t>
  </si>
  <si>
    <t>TVL-TBR</t>
  </si>
  <si>
    <t>TVLPAT1</t>
  </si>
  <si>
    <t>TVLPAT2</t>
  </si>
  <si>
    <t>TVL464</t>
  </si>
  <si>
    <t>464TBR</t>
  </si>
  <si>
    <t>TBR</t>
  </si>
  <si>
    <t>TBR1</t>
  </si>
  <si>
    <t>TBR2</t>
  </si>
  <si>
    <t>TBR-TGR</t>
  </si>
  <si>
    <t>TBRPAT1</t>
  </si>
  <si>
    <t>TBRPAT2</t>
  </si>
  <si>
    <t>TBR487</t>
  </si>
  <si>
    <t>499TGR1</t>
  </si>
  <si>
    <t>499TGR2</t>
  </si>
  <si>
    <t>TGR</t>
  </si>
  <si>
    <t>TGR1</t>
  </si>
  <si>
    <t>TGR2</t>
  </si>
  <si>
    <t>TGR-TBE</t>
  </si>
  <si>
    <t>TGR512</t>
  </si>
  <si>
    <t>ALTO ARAGUAIA - RONDONOPOLIS</t>
  </si>
  <si>
    <t>TGR-TRO</t>
  </si>
  <si>
    <t>521TBE</t>
  </si>
  <si>
    <t>TBE</t>
  </si>
  <si>
    <t>TBE1</t>
  </si>
  <si>
    <t>TBE2</t>
  </si>
  <si>
    <t>TBE-TRM</t>
  </si>
  <si>
    <t>TBEPAT1</t>
  </si>
  <si>
    <t>TBEPAT2</t>
  </si>
  <si>
    <t>TBE539</t>
  </si>
  <si>
    <t>539TRM</t>
  </si>
  <si>
    <t>TRM</t>
  </si>
  <si>
    <t>TRM1</t>
  </si>
  <si>
    <t>TRM2</t>
  </si>
  <si>
    <t>TRM-TEP</t>
  </si>
  <si>
    <t>TRMPAT1</t>
  </si>
  <si>
    <t>TRMPAT2</t>
  </si>
  <si>
    <t>TRM556</t>
  </si>
  <si>
    <t>556TEP</t>
  </si>
  <si>
    <t>TEP</t>
  </si>
  <si>
    <t>TEP1</t>
  </si>
  <si>
    <t>TEP2</t>
  </si>
  <si>
    <t>TEP-TMJ</t>
  </si>
  <si>
    <t>TEPPAT1</t>
  </si>
  <si>
    <t>TEPPAT2</t>
  </si>
  <si>
    <t>TEP575</t>
  </si>
  <si>
    <t>585TMJ</t>
  </si>
  <si>
    <t>TMJ</t>
  </si>
  <si>
    <t>TMJ1</t>
  </si>
  <si>
    <t>TMJ2</t>
  </si>
  <si>
    <t>TMJ-TCT</t>
  </si>
  <si>
    <t>TMJPAT1</t>
  </si>
  <si>
    <t>TMJPAT2</t>
  </si>
  <si>
    <t>TMJTCT</t>
  </si>
  <si>
    <t>TCT</t>
  </si>
  <si>
    <t>TCT1</t>
  </si>
  <si>
    <t>TCT2</t>
  </si>
  <si>
    <t>TCT-TIQ</t>
  </si>
  <si>
    <t>TCTTIQ1</t>
  </si>
  <si>
    <t>TCTTIQ2</t>
  </si>
  <si>
    <t>TIQ</t>
  </si>
  <si>
    <t>TIQ1</t>
  </si>
  <si>
    <t>TIQ2</t>
  </si>
  <si>
    <t>TIQ-TSA</t>
  </si>
  <si>
    <t>TIQPAT1</t>
  </si>
  <si>
    <t>TIQPAT2</t>
  </si>
  <si>
    <t>TIQTSA</t>
  </si>
  <si>
    <t>TSA</t>
  </si>
  <si>
    <t>TSA1</t>
  </si>
  <si>
    <t>TSA2</t>
  </si>
  <si>
    <t>TSA-TBS</t>
  </si>
  <si>
    <t>TSAPAT1</t>
  </si>
  <si>
    <t>TSAPAT2</t>
  </si>
  <si>
    <t>TSA643</t>
  </si>
  <si>
    <t>651TBS</t>
  </si>
  <si>
    <t>TBS</t>
  </si>
  <si>
    <t>TBS1</t>
  </si>
  <si>
    <t>TBS2</t>
  </si>
  <si>
    <t>TBS-TAL</t>
  </si>
  <si>
    <t>TBSPAT1</t>
  </si>
  <si>
    <t>TBSPAT2</t>
  </si>
  <si>
    <t>TBS671</t>
  </si>
  <si>
    <t>677TAL</t>
  </si>
  <si>
    <t>TAL</t>
  </si>
  <si>
    <t>TAL1</t>
  </si>
  <si>
    <t>TAL2</t>
  </si>
  <si>
    <t>TAL-TSF</t>
  </si>
  <si>
    <t>TALPAT1</t>
  </si>
  <si>
    <t>TALPAT2</t>
  </si>
  <si>
    <t>TAL699</t>
  </si>
  <si>
    <t>710TSF</t>
  </si>
  <si>
    <t>TSF</t>
  </si>
  <si>
    <t>TSF1</t>
  </si>
  <si>
    <t>TSF2</t>
  </si>
  <si>
    <t>TSF-TEX</t>
  </si>
  <si>
    <t>TSFPAT1</t>
  </si>
  <si>
    <t>TSFPAT2</t>
  </si>
  <si>
    <t>TSF732</t>
  </si>
  <si>
    <t>744TEX</t>
  </si>
  <si>
    <t>TEX</t>
  </si>
  <si>
    <t>TEX1</t>
  </si>
  <si>
    <t>TEX2</t>
  </si>
  <si>
    <t>TRO</t>
  </si>
  <si>
    <t>TRO1</t>
  </si>
  <si>
    <t>TRO2</t>
  </si>
  <si>
    <t>MALHA CENTRAL</t>
  </si>
  <si>
    <t>ZTO-ZAX</t>
  </si>
  <si>
    <t>ZTO261</t>
  </si>
  <si>
    <t>ARARAQUARA - COLOMBIA</t>
  </si>
  <si>
    <t>RAMAL</t>
  </si>
  <si>
    <t>261ZAX</t>
  </si>
  <si>
    <t>ZAX</t>
  </si>
  <si>
    <t>ZAX1</t>
  </si>
  <si>
    <t>ZAX-ZRI</t>
  </si>
  <si>
    <t>ZAXZRI</t>
  </si>
  <si>
    <t>ZRI</t>
  </si>
  <si>
    <t>ZRI1</t>
  </si>
  <si>
    <t>ZRI2</t>
  </si>
  <si>
    <t>ZRI-ZGT</t>
  </si>
  <si>
    <t>ZRIZGT</t>
  </si>
  <si>
    <t>ZGT</t>
  </si>
  <si>
    <t>ZGT1</t>
  </si>
  <si>
    <t>ZGT-ZXE</t>
  </si>
  <si>
    <t>ZGTZXE</t>
  </si>
  <si>
    <t>ZXE</t>
  </si>
  <si>
    <t>ZXE2</t>
  </si>
  <si>
    <t>ZXE-ZBH</t>
  </si>
  <si>
    <t>ZXEZBH</t>
  </si>
  <si>
    <t>ZBH</t>
  </si>
  <si>
    <t>ZBH1</t>
  </si>
  <si>
    <t>ZBH2</t>
  </si>
  <si>
    <t>ZBH-ZPL</t>
  </si>
  <si>
    <t>ZBHZPL</t>
  </si>
  <si>
    <t>ZPL</t>
  </si>
  <si>
    <t>ZPL1</t>
  </si>
  <si>
    <t>ZPL2</t>
  </si>
  <si>
    <t>ZPL-ZBD</t>
  </si>
  <si>
    <t>ZPLZBD</t>
  </si>
  <si>
    <t>ZBD</t>
  </si>
  <si>
    <t>ZBD1</t>
  </si>
  <si>
    <t>ZBD2</t>
  </si>
  <si>
    <t>ZBD-ZCJ</t>
  </si>
  <si>
    <t>ZBDZCJ</t>
  </si>
  <si>
    <t>ZCJ</t>
  </si>
  <si>
    <t>ZCJ1</t>
  </si>
  <si>
    <t>ZCJ2</t>
  </si>
  <si>
    <t>ZCJ-ZCA</t>
  </si>
  <si>
    <t>ZCJ465</t>
  </si>
  <si>
    <t>465ZCA</t>
  </si>
  <si>
    <t>ZCA</t>
  </si>
  <si>
    <t>ZCA1</t>
  </si>
  <si>
    <t>ZCA2</t>
  </si>
  <si>
    <t>ZIQ-ZQY</t>
  </si>
  <si>
    <t>ZIQZQY</t>
  </si>
  <si>
    <t>ITIRAPINA - BAURU</t>
  </si>
  <si>
    <t>ZQY</t>
  </si>
  <si>
    <t>ZQY1</t>
  </si>
  <si>
    <t>ZQY-ZFH</t>
  </si>
  <si>
    <t>ZQYZFH</t>
  </si>
  <si>
    <t>ZFH</t>
  </si>
  <si>
    <t>ZFH1</t>
  </si>
  <si>
    <t>ZFH2</t>
  </si>
  <si>
    <t>ZFH-ZWF</t>
  </si>
  <si>
    <t>ZFHZWF</t>
  </si>
  <si>
    <t>ZWF</t>
  </si>
  <si>
    <t>ZWF1</t>
  </si>
  <si>
    <t>ZWF-ZBO</t>
  </si>
  <si>
    <t>ZWFZBO</t>
  </si>
  <si>
    <t>ZBO</t>
  </si>
  <si>
    <t>ZBO1</t>
  </si>
  <si>
    <t>ZBO2</t>
  </si>
  <si>
    <t>ZBO-ZEP</t>
  </si>
  <si>
    <t>ZBOZEP</t>
  </si>
  <si>
    <t>ZEP</t>
  </si>
  <si>
    <t>ZEP1</t>
  </si>
  <si>
    <t>ZEP-ZFG</t>
  </si>
  <si>
    <t>ZEPZFG</t>
  </si>
  <si>
    <t>ZFG</t>
  </si>
  <si>
    <t>ZFG1</t>
  </si>
  <si>
    <t>ZFG-ZTR</t>
  </si>
  <si>
    <t>ZFGZTR</t>
  </si>
  <si>
    <t>ZTR</t>
  </si>
  <si>
    <t>ZTR1</t>
  </si>
  <si>
    <t>ZTR2</t>
  </si>
  <si>
    <t>ZTR-ZTE</t>
  </si>
  <si>
    <t>ZTRZTE</t>
  </si>
  <si>
    <t>ZTE</t>
  </si>
  <si>
    <t>ZTE1</t>
  </si>
  <si>
    <t>ZTE-ZVT</t>
  </si>
  <si>
    <t>ZTEZVT</t>
  </si>
  <si>
    <t>ZVT</t>
  </si>
  <si>
    <t>ZVT1</t>
  </si>
  <si>
    <t>ZVT-ZDK</t>
  </si>
  <si>
    <t>ZVTZDK</t>
  </si>
  <si>
    <t>ZDK</t>
  </si>
  <si>
    <t>ZDK1</t>
  </si>
  <si>
    <t>ZDK2</t>
  </si>
  <si>
    <t>ZDK-ZLF</t>
  </si>
  <si>
    <t>ZDKZLF</t>
  </si>
  <si>
    <t>ZLF</t>
  </si>
  <si>
    <t>ZLF1</t>
  </si>
  <si>
    <t>ZLF-ZJU</t>
  </si>
  <si>
    <t>ZLFZJU</t>
  </si>
  <si>
    <t>ZJU</t>
  </si>
  <si>
    <t>ZJU1</t>
  </si>
  <si>
    <t>ZJU2</t>
  </si>
  <si>
    <t>ZJU-ZWM</t>
  </si>
  <si>
    <t>ZJUZWM</t>
  </si>
  <si>
    <t>ZWM</t>
  </si>
  <si>
    <t>ZWM1</t>
  </si>
  <si>
    <t>ZWM-ZWY</t>
  </si>
  <si>
    <t>ZWMZWY</t>
  </si>
  <si>
    <t>ZWY</t>
  </si>
  <si>
    <t>ZWY1</t>
  </si>
  <si>
    <t>ZWY-ZPD</t>
  </si>
  <si>
    <t>ZWY293</t>
  </si>
  <si>
    <t>296ZPD</t>
  </si>
  <si>
    <t>ZPD</t>
  </si>
  <si>
    <t>ZPD1</t>
  </si>
  <si>
    <t>ZPD2</t>
  </si>
  <si>
    <t>ZPD-ZFJ</t>
  </si>
  <si>
    <t>ZPDZFJ</t>
  </si>
  <si>
    <t>ZFJ</t>
  </si>
  <si>
    <t>ZFJ1</t>
  </si>
  <si>
    <t>ZFJ-ZGY</t>
  </si>
  <si>
    <t>ZFJZGY</t>
  </si>
  <si>
    <t>ZGY</t>
  </si>
  <si>
    <t>ZGY1</t>
  </si>
  <si>
    <t>ZGY-ZAY</t>
  </si>
  <si>
    <t>ZGYZAY</t>
  </si>
  <si>
    <t>ZAY</t>
  </si>
  <si>
    <t>ZAY1</t>
  </si>
  <si>
    <t>ZAY-ZTP</t>
  </si>
  <si>
    <t>ZAYZTP</t>
  </si>
  <si>
    <t>ZTP</t>
  </si>
  <si>
    <t>ZTP11</t>
  </si>
  <si>
    <t>ZTP12</t>
  </si>
  <si>
    <t>ZTP-ZBU</t>
  </si>
  <si>
    <t>ZTPZBU1</t>
  </si>
  <si>
    <t>ZTPZBU2</t>
  </si>
  <si>
    <t>PPN</t>
  </si>
  <si>
    <t>PPNN03</t>
  </si>
  <si>
    <t>PORTO NACIONAL - OURO VERDE</t>
  </si>
  <si>
    <t>PPN-POV</t>
  </si>
  <si>
    <t>PPNN02</t>
  </si>
  <si>
    <t>PPNN01</t>
  </si>
  <si>
    <t>PPN1</t>
  </si>
  <si>
    <t>PPN2</t>
  </si>
  <si>
    <t>PPN-PAC</t>
  </si>
  <si>
    <t>724PPN</t>
  </si>
  <si>
    <t>PAC724</t>
  </si>
  <si>
    <t>PAC</t>
  </si>
  <si>
    <t>PAC1</t>
  </si>
  <si>
    <t>PAC2</t>
  </si>
  <si>
    <t>PAC-PCB</t>
  </si>
  <si>
    <t>PCBPAC</t>
  </si>
  <si>
    <t>PCB</t>
  </si>
  <si>
    <t>PCB1</t>
  </si>
  <si>
    <t>PCB2</t>
  </si>
  <si>
    <t>PCB-PNN</t>
  </si>
  <si>
    <t>PNNPCB</t>
  </si>
  <si>
    <t>PNN</t>
  </si>
  <si>
    <t>PNN1</t>
  </si>
  <si>
    <t>PNN2</t>
  </si>
  <si>
    <t>PNN-PGI</t>
  </si>
  <si>
    <t>PGIPNN</t>
  </si>
  <si>
    <t>PGI</t>
  </si>
  <si>
    <t>PGI1</t>
  </si>
  <si>
    <t>PGI2</t>
  </si>
  <si>
    <t>PGI-PGU</t>
  </si>
  <si>
    <t>PGUPGI</t>
  </si>
  <si>
    <t>PGU</t>
  </si>
  <si>
    <t>PGU1</t>
  </si>
  <si>
    <t>PGU2</t>
  </si>
  <si>
    <t>PGU-PFI</t>
  </si>
  <si>
    <t>PFIPGU</t>
  </si>
  <si>
    <t>PFI</t>
  </si>
  <si>
    <t>PFI1</t>
  </si>
  <si>
    <t>PFI2</t>
  </si>
  <si>
    <t>PFI-PAA</t>
  </si>
  <si>
    <t>PAVPFI</t>
  </si>
  <si>
    <t>PAAPAV</t>
  </si>
  <si>
    <t>PAA</t>
  </si>
  <si>
    <t>PAA1</t>
  </si>
  <si>
    <t>PAA2</t>
  </si>
  <si>
    <t>PAA-PPO</t>
  </si>
  <si>
    <t>PPOPAA</t>
  </si>
  <si>
    <t>PPO</t>
  </si>
  <si>
    <t>PPO1</t>
  </si>
  <si>
    <t>PPO2</t>
  </si>
  <si>
    <t>PPO-PPP</t>
  </si>
  <si>
    <t>PPPPPO</t>
  </si>
  <si>
    <t>PPP</t>
  </si>
  <si>
    <t>PPP1</t>
  </si>
  <si>
    <t>PPP2</t>
  </si>
  <si>
    <t>PPP-PEN</t>
  </si>
  <si>
    <t>PENPPP</t>
  </si>
  <si>
    <t>PEN</t>
  </si>
  <si>
    <t>PEN1</t>
  </si>
  <si>
    <t>PEN2</t>
  </si>
  <si>
    <t>PEN-PCA</t>
  </si>
  <si>
    <t>PCAPEN</t>
  </si>
  <si>
    <t>PCA</t>
  </si>
  <si>
    <t>PCA1</t>
  </si>
  <si>
    <t>PCA2</t>
  </si>
  <si>
    <t>PCA-PUR</t>
  </si>
  <si>
    <t>PURPCA</t>
  </si>
  <si>
    <t>PUR</t>
  </si>
  <si>
    <t>PUR1</t>
  </si>
  <si>
    <t>PUR2</t>
  </si>
  <si>
    <t>PUR-PSL</t>
  </si>
  <si>
    <t>PSLPUR</t>
  </si>
  <si>
    <t>PSL</t>
  </si>
  <si>
    <t>PSL1</t>
  </si>
  <si>
    <t>PSL2</t>
  </si>
  <si>
    <t>PSL-PSI</t>
  </si>
  <si>
    <t>PSIPSL</t>
  </si>
  <si>
    <t>PSI</t>
  </si>
  <si>
    <t>PSI1</t>
  </si>
  <si>
    <t>PSI2</t>
  </si>
  <si>
    <t>PSI-PJG</t>
  </si>
  <si>
    <t>PJGPSI</t>
  </si>
  <si>
    <t>PJG</t>
  </si>
  <si>
    <t>PJG1</t>
  </si>
  <si>
    <t>PJG2</t>
  </si>
  <si>
    <t>PJG-PJA</t>
  </si>
  <si>
    <t>PJAPJG</t>
  </si>
  <si>
    <t>PJA</t>
  </si>
  <si>
    <t>PJA1</t>
  </si>
  <si>
    <t>PJA2</t>
  </si>
  <si>
    <t>PJA-POV</t>
  </si>
  <si>
    <t>POVPJA</t>
  </si>
  <si>
    <t>POV</t>
  </si>
  <si>
    <t>POV1</t>
  </si>
  <si>
    <t>OURO VERDE - ANÁPOLIS</t>
  </si>
  <si>
    <t>POV-PRV</t>
  </si>
  <si>
    <t>POV2</t>
  </si>
  <si>
    <t>POV-PAS</t>
  </si>
  <si>
    <t>K44POV</t>
  </si>
  <si>
    <t>PASK44</t>
  </si>
  <si>
    <t>PAS</t>
  </si>
  <si>
    <t>PAS1</t>
  </si>
  <si>
    <t>K51PAS</t>
  </si>
  <si>
    <t>POS</t>
  </si>
  <si>
    <t>POS1</t>
  </si>
  <si>
    <t>OURO VERDE - LIGAÇÃO</t>
  </si>
  <si>
    <t>POS2</t>
  </si>
  <si>
    <t>POS-PNV</t>
  </si>
  <si>
    <t>PNVPOS</t>
  </si>
  <si>
    <t>PNV</t>
  </si>
  <si>
    <t>PNV1</t>
  </si>
  <si>
    <t>PNV-PTR</t>
  </si>
  <si>
    <t>PTRPNV</t>
  </si>
  <si>
    <t>PTR</t>
  </si>
  <si>
    <t>PTR1</t>
  </si>
  <si>
    <t>PTR2</t>
  </si>
  <si>
    <t>PTR-PPG</t>
  </si>
  <si>
    <t>PPGPTR</t>
  </si>
  <si>
    <t>PPG</t>
  </si>
  <si>
    <t>PPG1</t>
  </si>
  <si>
    <t>PPG2</t>
  </si>
  <si>
    <t>PPG-PAR</t>
  </si>
  <si>
    <t>PARPPG</t>
  </si>
  <si>
    <t>PAR</t>
  </si>
  <si>
    <t>PAR1</t>
  </si>
  <si>
    <t>PAR2</t>
  </si>
  <si>
    <t>PAR-PSG</t>
  </si>
  <si>
    <t>PSGPAR</t>
  </si>
  <si>
    <t>PSG</t>
  </si>
  <si>
    <t>PSG1</t>
  </si>
  <si>
    <t>PSG2</t>
  </si>
  <si>
    <t>PSG-PSO</t>
  </si>
  <si>
    <t>813PSG</t>
  </si>
  <si>
    <t>PSO813</t>
  </si>
  <si>
    <t>PSO</t>
  </si>
  <si>
    <t>PSO1</t>
  </si>
  <si>
    <t>PRV-POV</t>
  </si>
  <si>
    <t>PSO2</t>
  </si>
  <si>
    <t>PSO-PAM</t>
  </si>
  <si>
    <t>PAMPSO</t>
  </si>
  <si>
    <t>PAM</t>
  </si>
  <si>
    <t>PAM1</t>
  </si>
  <si>
    <t>PAM2</t>
  </si>
  <si>
    <t>PAM-POA</t>
  </si>
  <si>
    <t>POAPAM</t>
  </si>
  <si>
    <t>POA</t>
  </si>
  <si>
    <t>POA1</t>
  </si>
  <si>
    <t>POA2</t>
  </si>
  <si>
    <t>POA-PQI</t>
  </si>
  <si>
    <t>PQIPOA</t>
  </si>
  <si>
    <t>PQI</t>
  </si>
  <si>
    <t>PQI1</t>
  </si>
  <si>
    <t>PQI2</t>
  </si>
  <si>
    <t>PQI-PPR</t>
  </si>
  <si>
    <t>PPRPQI</t>
  </si>
  <si>
    <t>PPR</t>
  </si>
  <si>
    <t>PPR1</t>
  </si>
  <si>
    <t>PPR2</t>
  </si>
  <si>
    <t>PPR-PSS</t>
  </si>
  <si>
    <t>K18PPR</t>
  </si>
  <si>
    <t>K27K18</t>
  </si>
  <si>
    <t>PSSK271</t>
  </si>
  <si>
    <t>PSSK272</t>
  </si>
  <si>
    <t>PSS</t>
  </si>
  <si>
    <t>PSS1</t>
  </si>
  <si>
    <t>PSS2</t>
  </si>
  <si>
    <t>PSS-PUD</t>
  </si>
  <si>
    <t>K38PSS</t>
  </si>
  <si>
    <t>K56K38</t>
  </si>
  <si>
    <t>PUDK56</t>
  </si>
  <si>
    <t>PUD</t>
  </si>
  <si>
    <t>PUD1</t>
  </si>
  <si>
    <t>PUD2</t>
  </si>
  <si>
    <t>PUD-PIT</t>
  </si>
  <si>
    <t>K96PUD</t>
  </si>
  <si>
    <t>PITK96</t>
  </si>
  <si>
    <t>PIT</t>
  </si>
  <si>
    <t>PIT1</t>
  </si>
  <si>
    <t>PIT2</t>
  </si>
  <si>
    <t>PIT-POU</t>
  </si>
  <si>
    <t>K22PIT</t>
  </si>
  <si>
    <t>K28K22</t>
  </si>
  <si>
    <t>POUK28</t>
  </si>
  <si>
    <t>POU</t>
  </si>
  <si>
    <t>POU1</t>
  </si>
  <si>
    <t>POU2</t>
  </si>
  <si>
    <t>POU-PGO</t>
  </si>
  <si>
    <t>175POU</t>
  </si>
  <si>
    <t>PGO175</t>
  </si>
  <si>
    <t>PGO</t>
  </si>
  <si>
    <t>PGO1</t>
  </si>
  <si>
    <t>PGO2</t>
  </si>
  <si>
    <t>PGO-ZRL</t>
  </si>
  <si>
    <t>ZRLPGO</t>
  </si>
  <si>
    <t>MAQUINISTAS</t>
  </si>
  <si>
    <t>ACIONAMENTO</t>
  </si>
  <si>
    <t>PRÉVIA</t>
  </si>
  <si>
    <t>DESVIO</t>
  </si>
  <si>
    <t>PROGRAMADO?</t>
  </si>
  <si>
    <t>ProgramaPCM</t>
  </si>
  <si>
    <t>FIXO</t>
  </si>
  <si>
    <t>SBR</t>
  </si>
  <si>
    <t>SIM</t>
  </si>
  <si>
    <t>Contrato</t>
  </si>
  <si>
    <t>P0</t>
  </si>
  <si>
    <t>ESCALA</t>
  </si>
  <si>
    <t>AGD ACIONAMENTO PCM</t>
  </si>
  <si>
    <t>NÃO</t>
  </si>
  <si>
    <t>Oportunidade</t>
  </si>
  <si>
    <t>P1</t>
  </si>
  <si>
    <t>FIXO + ESCALA</t>
  </si>
  <si>
    <t>OPORTUNIDADE</t>
  </si>
  <si>
    <t>Extra</t>
  </si>
  <si>
    <t>P2</t>
  </si>
  <si>
    <t>P3</t>
  </si>
  <si>
    <t>P4</t>
  </si>
  <si>
    <t>P5</t>
  </si>
  <si>
    <t>TO</t>
  </si>
  <si>
    <t>Não Controláveis</t>
  </si>
  <si>
    <t>TI</t>
  </si>
  <si>
    <t>Pátio</t>
  </si>
  <si>
    <t>Tração</t>
  </si>
  <si>
    <t>PCM Mecânica</t>
  </si>
  <si>
    <t>Mecânica</t>
  </si>
  <si>
    <t>Mecanização</t>
  </si>
  <si>
    <t>PCM VIA</t>
  </si>
  <si>
    <t>CCO Escala</t>
  </si>
  <si>
    <t>CCO Circulação</t>
  </si>
  <si>
    <t>Super</t>
  </si>
  <si>
    <t>Expansão</t>
  </si>
  <si>
    <t>Modernização</t>
  </si>
  <si>
    <t>Infraestrutura</t>
  </si>
  <si>
    <t>OK</t>
  </si>
  <si>
    <t>Anomalia</t>
  </si>
  <si>
    <t>Condições Climática</t>
  </si>
  <si>
    <t>Confiabilidade</t>
  </si>
  <si>
    <t>Engenharia</t>
  </si>
  <si>
    <t>Falta de Contrato</t>
  </si>
  <si>
    <t>Sem Oportunidade</t>
  </si>
  <si>
    <t>Outras Ferrovias</t>
  </si>
  <si>
    <t>Embarcado</t>
  </si>
  <si>
    <t>Vandalismo</t>
  </si>
  <si>
    <t>Sistema</t>
  </si>
  <si>
    <t>Operação</t>
  </si>
  <si>
    <t>Locomotiva</t>
  </si>
  <si>
    <t xml:space="preserve">Operação </t>
  </si>
  <si>
    <t>Recursos Internos</t>
  </si>
  <si>
    <t>Equipagem</t>
  </si>
  <si>
    <t>Intervalo Contrato</t>
  </si>
  <si>
    <t>Equipamento</t>
  </si>
  <si>
    <t>Via</t>
  </si>
  <si>
    <t>Temperatura</t>
  </si>
  <si>
    <t>Não Embarcado</t>
  </si>
  <si>
    <t>Acidente</t>
  </si>
  <si>
    <t>Vagão</t>
  </si>
  <si>
    <t>Ativos</t>
  </si>
  <si>
    <t>Programação</t>
  </si>
  <si>
    <t>Intervalo Oportunidade</t>
  </si>
  <si>
    <t>Execução</t>
  </si>
  <si>
    <t>Chuva</t>
  </si>
  <si>
    <t>Ativo</t>
  </si>
  <si>
    <t>Intervalo Extra</t>
  </si>
  <si>
    <t>Ventos Fortes</t>
  </si>
  <si>
    <t>TOEmbarcado</t>
  </si>
  <si>
    <t>TONãoEmbarcado</t>
  </si>
  <si>
    <t>TOOperação</t>
  </si>
  <si>
    <t>NãoControláveisVandalismo</t>
  </si>
  <si>
    <t>NãoControláveisAcidente</t>
  </si>
  <si>
    <t>TISistema</t>
  </si>
  <si>
    <t>PátioOperação</t>
  </si>
  <si>
    <t>TraçãoOperação</t>
  </si>
  <si>
    <t>PCMMecânicaLocomotiva</t>
  </si>
  <si>
    <t>MecânicaLocomotiva</t>
  </si>
  <si>
    <t>MecânicaVagão</t>
  </si>
  <si>
    <t>MecanizaçãoOperação</t>
  </si>
  <si>
    <t>MecanizaçãoAtivos</t>
  </si>
  <si>
    <t>PCMVIARecursosInternos</t>
  </si>
  <si>
    <t>PCMVIAProgramação</t>
  </si>
  <si>
    <t>CCOEscalaEquipagem</t>
  </si>
  <si>
    <t>CCOCirculaçãoIntervaloContrato</t>
  </si>
  <si>
    <t>CCOCirculaçãoProgramação</t>
  </si>
  <si>
    <t>CCOCirculaçãoIntervaloOportunidade</t>
  </si>
  <si>
    <t>SuperEquipamento</t>
  </si>
  <si>
    <t>SuperExecução</t>
  </si>
  <si>
    <t>ExpansãoEquipamento</t>
  </si>
  <si>
    <t>ExpansãoExecução</t>
  </si>
  <si>
    <t>ModernizaçãoEquipamento</t>
  </si>
  <si>
    <t>ModernizaçãoExecução</t>
  </si>
  <si>
    <t>InfraestruturaEquipamento</t>
  </si>
  <si>
    <t>InfraestruturaExecução</t>
  </si>
  <si>
    <t>OKOK</t>
  </si>
  <si>
    <t>AnomaliaVia</t>
  </si>
  <si>
    <t>AnomaliaMecânica</t>
  </si>
  <si>
    <t>CondiçõesClimáticaTemperatura</t>
  </si>
  <si>
    <t>CondiçõesClimáticaVentos Fortes</t>
  </si>
  <si>
    <t>CondiçõesClimáticaChuva</t>
  </si>
  <si>
    <t>CCOCirculaçãoIntervaloExtra</t>
  </si>
  <si>
    <t>ConfiabilidadeOperação</t>
  </si>
  <si>
    <t>ConfiabilidadeAtivo</t>
  </si>
  <si>
    <t>EngenhariaOperação</t>
  </si>
  <si>
    <t>EngenhariaAtivo</t>
  </si>
  <si>
    <t>Falta de ContratoFalta de Contrato</t>
  </si>
  <si>
    <t>SemOportunidadeSemOportunidade</t>
  </si>
  <si>
    <t>OutrasFerroviasOutrasFerrovias</t>
  </si>
  <si>
    <t>Avaria de CBL</t>
  </si>
  <si>
    <t>AMV sem indicação</t>
  </si>
  <si>
    <t>Alteração de programação da turma</t>
  </si>
  <si>
    <t>Sistema licenciamento indisponível</t>
  </si>
  <si>
    <t>Manobra indisponível</t>
  </si>
  <si>
    <t>Maquinista  indisponível</t>
  </si>
  <si>
    <t>Alteração de programação</t>
  </si>
  <si>
    <t>Avaria</t>
  </si>
  <si>
    <t>Operador indisponível</t>
  </si>
  <si>
    <t>Avaria em veículo (Mecanização)</t>
  </si>
  <si>
    <t>Cancelado devido priorização</t>
  </si>
  <si>
    <t>Falta de OS</t>
  </si>
  <si>
    <t>Atraso chegada maquinista</t>
  </si>
  <si>
    <t>Realizado entre trens</t>
  </si>
  <si>
    <t>Desvio alocação de locomotiva</t>
  </si>
  <si>
    <t>Sem oportunidade</t>
  </si>
  <si>
    <t>Avaria (Escavadeira / caminhão / munck)</t>
  </si>
  <si>
    <t>Erro de programação</t>
  </si>
  <si>
    <t>Avaria (Escavadeira / caminhão / munck / Socadora)</t>
  </si>
  <si>
    <t>Defeito na via</t>
  </si>
  <si>
    <t>Avaria em trem</t>
  </si>
  <si>
    <t>Temperatura Alta</t>
  </si>
  <si>
    <t>Serviço extra contrato</t>
  </si>
  <si>
    <t>Falta de Equipe</t>
  </si>
  <si>
    <t>Queda / Instabilidade de sistema</t>
  </si>
  <si>
    <t>Linha ocupada</t>
  </si>
  <si>
    <t>Atualização malha</t>
  </si>
  <si>
    <t>Locomotiva indisponível</t>
  </si>
  <si>
    <t>Operador não habilitado</t>
  </si>
  <si>
    <t>Avaria em veículo (Detecção)</t>
  </si>
  <si>
    <t>Alteração de programação (Equipamento)</t>
  </si>
  <si>
    <t>Jornada maquinista excedida</t>
  </si>
  <si>
    <t>Concedido intervalo parcial</t>
  </si>
  <si>
    <t>Avaria (Ferramental)</t>
  </si>
  <si>
    <t>odni</t>
  </si>
  <si>
    <t>Temperatura Baixa</t>
  </si>
  <si>
    <t>Alteração de Programação</t>
  </si>
  <si>
    <t>Manutenção</t>
  </si>
  <si>
    <t>Via de circulação</t>
  </si>
  <si>
    <t>Desvio de escala</t>
  </si>
  <si>
    <t>Desvio programação (Manutenção)</t>
  </si>
  <si>
    <t>Falta de equipamento / material</t>
  </si>
  <si>
    <t>Falta Maquinista (Contrato)</t>
  </si>
  <si>
    <t>Intervalo negado em D-1</t>
  </si>
  <si>
    <t>Quando reduzido da turma</t>
  </si>
  <si>
    <t>Oscilação de Temperatura</t>
  </si>
  <si>
    <t>Falha de programação</t>
  </si>
  <si>
    <t>Equipamento via</t>
  </si>
  <si>
    <t>Baixa produtividade</t>
  </si>
  <si>
    <t>Falta Maquinista (Extra)</t>
  </si>
  <si>
    <t>Intervalo Concedido fora do horário programado</t>
  </si>
  <si>
    <t>Falta de turma (Não Justificado)</t>
  </si>
  <si>
    <t>Ativo mecanização</t>
  </si>
  <si>
    <t>Risco de exceder a jornada</t>
  </si>
  <si>
    <t>Fluxo intenso de trens</t>
  </si>
  <si>
    <t>Equipe interditada</t>
  </si>
  <si>
    <t>Abastecimento</t>
  </si>
  <si>
    <t>Propagação de TI</t>
  </si>
  <si>
    <t>Falta de insumo / material</t>
  </si>
  <si>
    <t>Desvio de programação</t>
  </si>
  <si>
    <t>Propagação de avaria de trens</t>
  </si>
  <si>
    <t>Desvio escala da turma</t>
  </si>
  <si>
    <t>Propagação de vandalismo</t>
  </si>
  <si>
    <t>Intervalo utilizado parcialmente</t>
  </si>
  <si>
    <t>Propagação por motivo via</t>
  </si>
  <si>
    <t>Erro CCO</t>
  </si>
  <si>
    <t>Falha de execução</t>
  </si>
  <si>
    <t>Intervalo Fracionado</t>
  </si>
  <si>
    <t>SUBs</t>
  </si>
  <si>
    <t>PROGRAMA</t>
  </si>
  <si>
    <t>;</t>
  </si>
  <si>
    <t>GESTÃO DE ACOMPANHAMENTO</t>
  </si>
  <si>
    <t>FECHAMENTO</t>
  </si>
  <si>
    <t>ITENS GUIA</t>
  </si>
  <si>
    <t>RESPONSABILIDADE</t>
  </si>
  <si>
    <t>RECURSO</t>
  </si>
  <si>
    <t>INTERVALO</t>
  </si>
  <si>
    <t>PRODUÇÃO</t>
  </si>
  <si>
    <t>O QUE?</t>
  </si>
  <si>
    <t>ONDE?</t>
  </si>
  <si>
    <t>PODUÇÃO</t>
  </si>
  <si>
    <t>QUEM VAI RESPONDER PELA EXECUÇÃO?</t>
  </si>
  <si>
    <t>GESTÃO</t>
  </si>
  <si>
    <t>EQUIPAGEM</t>
  </si>
  <si>
    <t>ATIVOS</t>
  </si>
  <si>
    <t>PARCIAL 1</t>
  </si>
  <si>
    <t>PARCIAL 2</t>
  </si>
  <si>
    <t>PARCIAL 3</t>
  </si>
  <si>
    <t>TOTAL</t>
  </si>
  <si>
    <t>ANALISE</t>
  </si>
  <si>
    <t>FORMULA</t>
  </si>
  <si>
    <t>ESCREVE</t>
  </si>
  <si>
    <t>SELECIONAR</t>
  </si>
  <si>
    <t>*</t>
  </si>
  <si>
    <t>CHAVE</t>
  </si>
  <si>
    <t>DATA</t>
  </si>
  <si>
    <t>Semana</t>
  </si>
  <si>
    <t>ATIVO</t>
  </si>
  <si>
    <t>*1</t>
  </si>
  <si>
    <t>Atividade</t>
  </si>
  <si>
    <t>Atividade - Inidicador</t>
  </si>
  <si>
    <t>Local - Partida</t>
  </si>
  <si>
    <t>Local - Encerramento</t>
  </si>
  <si>
    <t>KM - Inicio</t>
  </si>
  <si>
    <t>KM - Fim</t>
  </si>
  <si>
    <t>Entre - Estações</t>
  </si>
  <si>
    <t>Inicia</t>
  </si>
  <si>
    <t>Duração</t>
  </si>
  <si>
    <t>Quantidade</t>
  </si>
  <si>
    <t>Unidade</t>
  </si>
  <si>
    <t>Gerência da Via</t>
  </si>
  <si>
    <t>Coordenação da Via</t>
  </si>
  <si>
    <t>Responsavel pelo boletim</t>
  </si>
  <si>
    <t>Detalhe Programação</t>
  </si>
  <si>
    <t>Programar para D+1</t>
  </si>
  <si>
    <t>Confirmação programação</t>
  </si>
  <si>
    <t>Qtd. Maquinista</t>
  </si>
  <si>
    <t>Tipo de Maquinista (Fixo / Escala)</t>
  </si>
  <si>
    <t>Tipo de Acionamento</t>
  </si>
  <si>
    <t>Apresentação no lastro</t>
  </si>
  <si>
    <t>Ativo - 1</t>
  </si>
  <si>
    <t>Ativo - 2</t>
  </si>
  <si>
    <t>Vagões - Qtd.</t>
  </si>
  <si>
    <t>*2</t>
  </si>
  <si>
    <t>Atividade_1</t>
  </si>
  <si>
    <t>Atividade - PDM</t>
  </si>
  <si>
    <t>Local - Partida_2</t>
  </si>
  <si>
    <t>Local - Encerramento_3</t>
  </si>
  <si>
    <t>Entre-Locais</t>
  </si>
  <si>
    <t>SB_4</t>
  </si>
  <si>
    <t>SUB_5</t>
  </si>
  <si>
    <t>KM - ínicio</t>
  </si>
  <si>
    <t>KM - Fim_6</t>
  </si>
  <si>
    <t>HR Turma Pronta</t>
  </si>
  <si>
    <t>Inicio</t>
  </si>
  <si>
    <t>Fim</t>
  </si>
  <si>
    <t>Inicio_7</t>
  </si>
  <si>
    <t>Fim_8</t>
  </si>
  <si>
    <t>Inicio_9</t>
  </si>
  <si>
    <t>Fim_10</t>
  </si>
  <si>
    <t>LIBERADO PELO CCO</t>
  </si>
  <si>
    <t>Quantidade_11</t>
  </si>
  <si>
    <t>Unidade_12</t>
  </si>
  <si>
    <t>Gerência da Via_13</t>
  </si>
  <si>
    <t>Coordenação da Via_14</t>
  </si>
  <si>
    <t>Trecho_15</t>
  </si>
  <si>
    <t>Responsavel pelo boletim_16</t>
  </si>
  <si>
    <t>*3</t>
  </si>
  <si>
    <t>Status</t>
  </si>
  <si>
    <t>Prévia CCO 22h</t>
  </si>
  <si>
    <t>Prévia - 1</t>
  </si>
  <si>
    <t>Prévia - 2</t>
  </si>
  <si>
    <t>*4</t>
  </si>
  <si>
    <t>Responsabilidade</t>
  </si>
  <si>
    <t>Fechamento - Impacto</t>
  </si>
  <si>
    <t>Detalhe - Fechamento</t>
  </si>
  <si>
    <t>Justificativa</t>
  </si>
  <si>
    <t>Analise Prévia</t>
  </si>
  <si>
    <t>Intervalo</t>
  </si>
  <si>
    <t>QTD</t>
  </si>
  <si>
    <t>TGR-TIQ</t>
  </si>
  <si>
    <t>TGRTIQ</t>
  </si>
  <si>
    <t>Camila</t>
  </si>
  <si>
    <t xml:space="preserve">Deslocamento </t>
  </si>
  <si>
    <t>2 (Enio e Daniel)</t>
  </si>
  <si>
    <t>TIQ-TGR</t>
  </si>
  <si>
    <t>TIQTGR</t>
  </si>
  <si>
    <t>Camiila</t>
  </si>
  <si>
    <t xml:space="preserve">Inspeção auto de linha </t>
  </si>
  <si>
    <t>MC1 08:08, faixa após I29, previsão 11h</t>
  </si>
  <si>
    <t>MC1 as 09:30 - Licença as 10:53h</t>
  </si>
  <si>
    <t>Antonioni</t>
  </si>
  <si>
    <t>Socaria mecanizada</t>
  </si>
  <si>
    <t xml:space="preserve">MC1 09:29, aguarda oportunidade </t>
  </si>
  <si>
    <t>MC1 09:29, autorizado 11:37, realizado somente viagem de medição/Sem oportunidade para socaria</t>
  </si>
  <si>
    <t>752RVD</t>
  </si>
  <si>
    <t>Descarga de brita</t>
  </si>
  <si>
    <t xml:space="preserve">Aguarda confirmação do pátio para encerramento </t>
  </si>
  <si>
    <t xml:space="preserve">Locomotiva 7632 não envia mensagem, MC1 14:42 aguarda autorização </t>
  </si>
  <si>
    <t>Locomotiva 7632 não envia mensagem</t>
  </si>
  <si>
    <t>TBSNORTE</t>
  </si>
  <si>
    <t>Troca de meia chave TBS norte</t>
  </si>
  <si>
    <t>Equipe pronta as 10h</t>
  </si>
  <si>
    <t xml:space="preserve">Equipe pronta 10:52, sem oportunidade </t>
  </si>
  <si>
    <t>Execução de solda</t>
  </si>
  <si>
    <t>Equipe no local, sem condições climáticas para atividade</t>
  </si>
  <si>
    <t>Elson</t>
  </si>
  <si>
    <t>Equipe pronta as 9h, em intervalo 11:38</t>
  </si>
  <si>
    <t>Em intervalo 11:38, cancelado as 11:59 devido chuva no local</t>
  </si>
  <si>
    <t>TAG</t>
  </si>
  <si>
    <t>PCM</t>
  </si>
  <si>
    <t>Deslocamento de TAG para abastecer no TOM e seguir para TIN</t>
  </si>
  <si>
    <t>Aguarda informação do pátio para acionar equipe, cancelado devido anomália do I71</t>
  </si>
  <si>
    <t xml:space="preserve">I71 DDV quebrado </t>
  </si>
  <si>
    <t>Herbert</t>
  </si>
  <si>
    <t>Equipe no local, sem condições climáticas para atividade, em intervalo 11:56</t>
  </si>
  <si>
    <t xml:space="preserve">Em intervalo 11:56 até 13:56, realizou 2 soldas </t>
  </si>
  <si>
    <t>Carlos</t>
  </si>
  <si>
    <t>Substituição de trilho</t>
  </si>
  <si>
    <t>Em intervalo 11:53, realizou a substituição de 8m de trilho</t>
  </si>
  <si>
    <t>TSF732/TSFPAT1</t>
  </si>
  <si>
    <t xml:space="preserve">MC1 as 09:25 - MC1 negada </t>
  </si>
  <si>
    <t xml:space="preserve">Camila </t>
  </si>
  <si>
    <t xml:space="preserve">Descarga de pedra </t>
  </si>
  <si>
    <t>2 Enio + Daniel</t>
  </si>
  <si>
    <t>MC1 as 10:30 - Intervalo de descarga cancelado pelo CCO - Licença as 11:10h para deslocar</t>
  </si>
  <si>
    <t>Licença as 11:10h - deslocando para TIQ</t>
  </si>
  <si>
    <t>TBS-S</t>
  </si>
  <si>
    <t>TBSS</t>
  </si>
  <si>
    <t>Francisco</t>
  </si>
  <si>
    <t xml:space="preserve">Substituição de meia chave de TBS-Sul </t>
  </si>
  <si>
    <t>Equipe pronta as 10h, faixa após I29 as 11:40</t>
  </si>
  <si>
    <t>Intervalo das 12:10h as 14:10h</t>
  </si>
  <si>
    <t>Bruno</t>
  </si>
  <si>
    <t xml:space="preserve">Execução de solda - Condicionado a temperatura </t>
  </si>
  <si>
    <t>Pronto as 8h - oportunidade de faixa após I29 - não teve temperatura</t>
  </si>
  <si>
    <t>Previsão de faxa após o T77 - Sem temperatura</t>
  </si>
  <si>
    <t>Pronto as 8:48h - sem temperatura quando houve oportunidade - nova tentativa após T77</t>
  </si>
  <si>
    <t>Após o I85 irá tentar oportunidade - chuva no local</t>
  </si>
  <si>
    <t>TAG-TIN</t>
  </si>
  <si>
    <t>TAGTIN</t>
  </si>
  <si>
    <t xml:space="preserve">PCM </t>
  </si>
  <si>
    <t>Deslocamento para TIN - Abastece em TOM</t>
  </si>
  <si>
    <t>Priorizado W70</t>
  </si>
  <si>
    <t>Marcos Euzebio</t>
  </si>
  <si>
    <t>Pronto as 9h - verificando faixa com o CCO - sem oportunidade</t>
  </si>
  <si>
    <t>Augusto</t>
  </si>
  <si>
    <t>Recolhimento de dormentes</t>
  </si>
  <si>
    <t>2 Maicon + Eder</t>
  </si>
  <si>
    <t>MC1 08:50, cancelado intervalo CCO</t>
  </si>
  <si>
    <t>ZTR-ZDK</t>
  </si>
  <si>
    <t>ZTRZDK</t>
  </si>
  <si>
    <t xml:space="preserve">Jocimar </t>
  </si>
  <si>
    <t xml:space="preserve">MC1 as 10:41h - Licença as 11:37h - em inspeção </t>
  </si>
  <si>
    <t xml:space="preserve">Licença as 11:37h - em inspeção </t>
  </si>
  <si>
    <t xml:space="preserve">Lucas </t>
  </si>
  <si>
    <t xml:space="preserve">MC1 08:55, autorizado 09:23, em deslocamento para descarga </t>
  </si>
  <si>
    <t>Realizou descarga de 13 vgs de pedra</t>
  </si>
  <si>
    <t xml:space="preserve">PAS </t>
  </si>
  <si>
    <t>PAS-PTR</t>
  </si>
  <si>
    <t>PASPTR</t>
  </si>
  <si>
    <t>Anotnio</t>
  </si>
  <si>
    <t>MC1 as 9h - Licença as 09:10h - em inspeção</t>
  </si>
  <si>
    <t>Licença as 09:10h - em inspeção</t>
  </si>
  <si>
    <t>TSF-TRO</t>
  </si>
  <si>
    <t>2 (Kleyton e Tiago)</t>
  </si>
  <si>
    <t>MC1 as 09:59h - Licença 10:55h</t>
  </si>
  <si>
    <t xml:space="preserve"> Licença 10:55h deslocando pro km de descarga - sem oportunidade de intervalo recolhe em TGR </t>
  </si>
  <si>
    <t>Pronto as 07:50h - verificar oportunidade após C71</t>
  </si>
  <si>
    <t>TGR-TIN</t>
  </si>
  <si>
    <t>TGRTIN</t>
  </si>
  <si>
    <t>Aguardando atendimento da mecânica na loco 9414</t>
  </si>
  <si>
    <t>Aguardando atendimento da mecânica na loco 9414 - mecanica atuando na loco</t>
  </si>
  <si>
    <t>Pronto as 08:09h Aguardando melhorar clima no local</t>
  </si>
  <si>
    <t>Intervalo das 12:38h as 14:38h</t>
  </si>
  <si>
    <t>Pronto as 08:04h Aguardando melhorar clima no local</t>
  </si>
  <si>
    <t xml:space="preserve">Pronto as 08:04h Aguardando melhorar clima no local </t>
  </si>
  <si>
    <t>Augusto/ Efraim</t>
  </si>
  <si>
    <t>2 (Eder e Maicon)</t>
  </si>
  <si>
    <t>MC1 as 07:49h - Licença as 08:23h</t>
  </si>
  <si>
    <t>Intervalo das 10:02h as 11:13h para recolha</t>
  </si>
  <si>
    <t>TMI</t>
  </si>
  <si>
    <t>TMITCS</t>
  </si>
  <si>
    <t>Ronda 7 dias</t>
  </si>
  <si>
    <t>MC1 as 09:16 - Licença as 09:17h - em inspeção</t>
  </si>
  <si>
    <t>Licença as 09:17h - em inspeção</t>
  </si>
  <si>
    <t>Carlito</t>
  </si>
  <si>
    <t>Substituição de barra curta</t>
  </si>
  <si>
    <t xml:space="preserve">Intervalo das 11:05 as 13:05h </t>
  </si>
  <si>
    <t>POSPNV</t>
  </si>
  <si>
    <t>Antonio Bezerra</t>
  </si>
  <si>
    <t>Troca de fixação</t>
  </si>
  <si>
    <t>MC1 as 09:04h - Licença as 09:05h</t>
  </si>
  <si>
    <t>Anotnio bezerra</t>
  </si>
  <si>
    <t>Inspeção da Infra</t>
  </si>
  <si>
    <t>MC1 as 09:10h - Licença as 09:11h</t>
  </si>
  <si>
    <t>Sem oportunidade devido circulação</t>
  </si>
  <si>
    <t>Pronto as 07:23h - Intervalo após o I01</t>
  </si>
  <si>
    <t>Intervalo das 08:52h as 10:52h</t>
  </si>
  <si>
    <t>RVD</t>
  </si>
  <si>
    <t>TGR-RVD</t>
  </si>
  <si>
    <t>TGRRVD</t>
  </si>
  <si>
    <t xml:space="preserve">Retirar 7 vgs e deslocar pro FMT </t>
  </si>
  <si>
    <t>Realizou deslocamento</t>
  </si>
  <si>
    <t>Equipe não solicitou devido condições climáticas</t>
  </si>
  <si>
    <t>Pronto as 07:38h - sem oprotunidade de faixa</t>
  </si>
  <si>
    <t>TVI-TGR</t>
  </si>
  <si>
    <t>TVITGR</t>
  </si>
  <si>
    <t>Realizado inspeção</t>
  </si>
  <si>
    <t>Wesley</t>
  </si>
  <si>
    <t>Circular de ZDK para ZJU</t>
  </si>
  <si>
    <t>MC1 09:42, intervalo cancelado CCO</t>
  </si>
  <si>
    <t xml:space="preserve">MC1 09:02, sem oportunidade </t>
  </si>
  <si>
    <t xml:space="preserve">Pronto as 08:08h - Intervalo das 08:09h as 09:29h, realizou 1 solda </t>
  </si>
  <si>
    <t xml:space="preserve"> Intervalo das 08:09h as 09:29h, realizou 1 solda </t>
  </si>
  <si>
    <t>Pronto as 9h - preivisão de faixa após D77</t>
  </si>
  <si>
    <t>Pronto as 9h - preivisão de faixa após D77 - Sem temperatura</t>
  </si>
  <si>
    <t>THE-TVI</t>
  </si>
  <si>
    <t>THETVI</t>
  </si>
  <si>
    <t>MC1 as 08:44h - Licença as 08:46h - em inspeção</t>
  </si>
  <si>
    <t>Hebert</t>
  </si>
  <si>
    <t>Pronto as 8h - verificando faixa com o CCO</t>
  </si>
  <si>
    <t xml:space="preserve">Pronto 8h, sem oportunidade </t>
  </si>
  <si>
    <t>MC1 as 08:16h - Licença as 08:53h parte após o A60</t>
  </si>
  <si>
    <t>Alteração de programação realizou descarga de barras curtas após retornou pro TCS</t>
  </si>
  <si>
    <t>3 barras no equip - 74/026819-027555cv</t>
  </si>
  <si>
    <t>ZJU-ZTP</t>
  </si>
  <si>
    <t>ZJUZTP</t>
  </si>
  <si>
    <t>Apenas circulação</t>
  </si>
  <si>
    <t xml:space="preserve">MC1 10:58, autorizado 11:01 em inspeção </t>
  </si>
  <si>
    <t xml:space="preserve">MC1 09:37, aguarda oportunidade </t>
  </si>
  <si>
    <t xml:space="preserve">MC1 09:37, sem oportunidade </t>
  </si>
  <si>
    <t>Buno</t>
  </si>
  <si>
    <t>Equipe no local 7h, previsão de pronto 8h, visão de faixa, em intervalo 11:06</t>
  </si>
  <si>
    <t xml:space="preserve">Equipe no local 7h, em intervalo 11:06 até 12:36, não conseguiu realizar a solda devido chuva </t>
  </si>
  <si>
    <t xml:space="preserve">Equipe no loca 07:21, aguarda oportunidade </t>
  </si>
  <si>
    <t xml:space="preserve">Eque no local, 07:21, sem oportunidade </t>
  </si>
  <si>
    <t xml:space="preserve">Equipe pronta 07:20, aguarda oportunidade </t>
  </si>
  <si>
    <t>Equipe pronta 07:20, sem oportunidade</t>
  </si>
  <si>
    <t>Regulagem de brita</t>
  </si>
  <si>
    <t xml:space="preserve">MC1 08:57, aguarda oportunidade </t>
  </si>
  <si>
    <t>Em intervalo 14:57 até 16:03</t>
  </si>
  <si>
    <t>MC1 10:30, sem visão de faixa</t>
  </si>
  <si>
    <t>MC1 10:30, sem oportunidade</t>
  </si>
  <si>
    <t>MC1 10:34, oportunidade as 12h após I83</t>
  </si>
  <si>
    <t xml:space="preserve">MC1 10:34, oportunidade as 12h após I83, em intervalo 12:43 </t>
  </si>
  <si>
    <t>MC1 as 09:14h - Sem oportunidade</t>
  </si>
  <si>
    <t>TRMS</t>
  </si>
  <si>
    <t>Solda no AMV SUL</t>
  </si>
  <si>
    <t>Equipe pronta as 08:21h  mas com chuva no local</t>
  </si>
  <si>
    <t>Equipe pronta as 07:51h mas com chuva no local</t>
  </si>
  <si>
    <t>MC1 as 10:24h - Licença as 11:15h - em inspeção</t>
  </si>
  <si>
    <t xml:space="preserve"> Licença as 11:15h - em inspeção</t>
  </si>
  <si>
    <t>Equipe pronta as 08:21h  - previsão de faixa após I58</t>
  </si>
  <si>
    <t>Equipe pronta as 08:21h  - previsão de faixa após I58 - Chuva no local</t>
  </si>
  <si>
    <t>Descarga de barra curta e dormentes</t>
  </si>
  <si>
    <t>Equipe deslocando para TCS</t>
  </si>
  <si>
    <t>MC1 11:56h - Sem oportunidade</t>
  </si>
  <si>
    <t>Cancelado devido atraso no deslocamento do operador</t>
  </si>
  <si>
    <t>Anisio</t>
  </si>
  <si>
    <t>Não solicitou intevalo</t>
  </si>
  <si>
    <t>Fernanda</t>
  </si>
  <si>
    <t>Deslocamento</t>
  </si>
  <si>
    <t xml:space="preserve">Deslocamento ok </t>
  </si>
  <si>
    <t xml:space="preserve">Carlos </t>
  </si>
  <si>
    <t>Intervalo das 12:32h as 14:32</t>
  </si>
  <si>
    <t>Intervalo das 12:32h as 14:33</t>
  </si>
  <si>
    <t xml:space="preserve">
</t>
  </si>
  <si>
    <t>MC1 09:27, autorizado 09:27, em intervalo 10:58 até 14h</t>
  </si>
  <si>
    <t>MC1 09:27, autorizado 09:27, em intervalo 10:58 até 16:30</t>
  </si>
  <si>
    <t xml:space="preserve">MC1 07:54, aguarda autorização CCO, autorizado 11:46, em deslocamento para descarga </t>
  </si>
  <si>
    <t>MC1 07:54, aguarda autorização CCO, autorizado 11:46, em deslocamento para descarga, em intervalo 15:07</t>
  </si>
  <si>
    <t xml:space="preserve">Equipe no local as 7h, aguarda temperatura para solicitar intervalo - Chuva </t>
  </si>
  <si>
    <t>Descarga de 4 barras e RECOLHA DE DORMENTES</t>
  </si>
  <si>
    <t xml:space="preserve">MC1 07:56, autorizado 08:42, em intervalo 09:27 </t>
  </si>
  <si>
    <t>MC1 07:56, autorizado 08:42, em intervalo 09:27 até 11:27</t>
  </si>
  <si>
    <t>MC1 08:51, autorizado 09:27, em intervalo 09:27 até 10:59, realizou 1000m de varrição</t>
  </si>
  <si>
    <t>Equipe no local as 7h, aguarda temperatura para solicitar intervalo - Chuva, equipe com temperatura 11:40, aguarda passagem E46, previsão 12:30</t>
  </si>
  <si>
    <t>Equipe no local as 7h, aguarda temperatura para solicitar intervalo - Chuva, equipe com temperatura 11:40, aguarda passagem E46, previsão 12:30, sem temperatura para atividade</t>
  </si>
  <si>
    <t xml:space="preserve">
45 min em TIN2 pra formar cobra cega
Descarga de 3 barras no equipamento 74/026819-027555cv</t>
  </si>
  <si>
    <t xml:space="preserve">MC1 09:52, autorizado 10:11, finalizou manobra 11:15, aguarda licença para descarga </t>
  </si>
  <si>
    <t>MC1 09:52, autorizado 10:11, finalizou manobra 11:15, aguarda licença para descarga, em descarga 13:15 até 15:25</t>
  </si>
  <si>
    <t>MC1 08:22, autorizado 09:49, em inspeção a TIN</t>
  </si>
  <si>
    <t xml:space="preserve">Ronda ok </t>
  </si>
  <si>
    <t>Equipe pronta 7h, em intervalo 07:35 até 17:35</t>
  </si>
  <si>
    <t xml:space="preserve">Carregamento de pedra </t>
  </si>
  <si>
    <t>MC1 10:47, autorizado 12:22, em carregamento 13:41</t>
  </si>
  <si>
    <t xml:space="preserve">MC1 10:47, autorizado 12:22, em carregamento 13:41, carregamento finalizado </t>
  </si>
  <si>
    <t>MC1 as 09:58h  - sem oportunidade</t>
  </si>
  <si>
    <t xml:space="preserve">MC1 as 09:58h  - cancelado pelo CCO </t>
  </si>
  <si>
    <t>Equipe deslocando pro local - previsão de pronto as 11h</t>
  </si>
  <si>
    <t>Pronto as 11h - Intervalo das 11:50h as 12:50h</t>
  </si>
  <si>
    <t>Equipe pronta as 07:26h - chuva no local</t>
  </si>
  <si>
    <t>Previsão de faixa após o I71 - Intervalo das 12:48h as 14:08</t>
  </si>
  <si>
    <t xml:space="preserve">Deslocamento para TIQ </t>
  </si>
  <si>
    <t>Aguardando descanso da equipe para iniciar o carregamento</t>
  </si>
  <si>
    <t>Em carregamento - Previsão de MC1 as 18h</t>
  </si>
  <si>
    <t>Equipe pronta as 07:45h aguardando temperatura-chuva no local</t>
  </si>
  <si>
    <t>Chuva no local</t>
  </si>
  <si>
    <t>TCSTGR</t>
  </si>
  <si>
    <t>Daniel</t>
  </si>
  <si>
    <t>Ronda 7 dias TCS-TGR</t>
  </si>
  <si>
    <t>MC1 as 08:19 - Licença as 09:16h</t>
  </si>
  <si>
    <t>Licença as 09:16h</t>
  </si>
  <si>
    <t>MC1 as 08:59 - Licença as 09:03h</t>
  </si>
  <si>
    <t>Intervalo das 09:49 as 10:49</t>
  </si>
  <si>
    <t xml:space="preserve">TCS2 </t>
  </si>
  <si>
    <t>MC1 as 08:33h - em manobra - loco 7671 com falha</t>
  </si>
  <si>
    <t>Sem oportunidade de faixa</t>
  </si>
  <si>
    <t>Execução de solda - Condicionado a temperatura (retirada de restrição)</t>
  </si>
  <si>
    <t>Equipe pronta as 08:29h - aguardando temperatura chuva no local -previsão de faixa as 13h</t>
  </si>
  <si>
    <t>Previsão de faixa após I05- Intervalo das 12:3h as 14:33h</t>
  </si>
  <si>
    <t>Substituição de trilho (retirada de restrição)</t>
  </si>
  <si>
    <t>Intervalo das 11:04h as 13:04</t>
  </si>
  <si>
    <t>Intervalo das 11:04h as 13:05</t>
  </si>
  <si>
    <t>Deslocamento de PPP para PUR</t>
  </si>
  <si>
    <t>Previsão de MC1 as 20h</t>
  </si>
  <si>
    <t>Sem oportunidade para socaria</t>
  </si>
  <si>
    <t xml:space="preserve">Sem oportunidade para descarga </t>
  </si>
  <si>
    <t>Aguarda equipe informar pronto, previsão de pronto 10h</t>
  </si>
  <si>
    <t>Em intervalo 07:39 até 08:49, segundo intervalo 08:56 até 10:26</t>
  </si>
  <si>
    <t xml:space="preserve">MC1 08:13, autorizado 08:24, em deslocamento para intervalo </t>
  </si>
  <si>
    <t>MC1 10h</t>
  </si>
  <si>
    <t xml:space="preserve">TAP </t>
  </si>
  <si>
    <t>Rodrigo</t>
  </si>
  <si>
    <t>Mecanização DOL</t>
  </si>
  <si>
    <t>Equipe no local, previsão de faixa após I86 9h</t>
  </si>
  <si>
    <t>Anísio</t>
  </si>
  <si>
    <t>Equipe pronta 7h, em intervalo 07:30 até 12h</t>
  </si>
  <si>
    <t>Inspeção auto de linha</t>
  </si>
  <si>
    <t>Equipe em deslocamento, previsão de solicitar MC1 9h</t>
  </si>
  <si>
    <t xml:space="preserve">Nivel Diesel Locomotivas </t>
  </si>
  <si>
    <t>LOCOMOTIVA</t>
  </si>
  <si>
    <t>DATA CONSULTA</t>
  </si>
  <si>
    <t>QUANTIDADE DE DIESEL</t>
  </si>
  <si>
    <t>OBS</t>
  </si>
  <si>
    <t>ABASTECIMENTO</t>
  </si>
  <si>
    <t>11.500</t>
  </si>
  <si>
    <t>E41</t>
  </si>
  <si>
    <t>11.300</t>
  </si>
  <si>
    <t>FR PORTO</t>
  </si>
  <si>
    <t>5.900</t>
  </si>
  <si>
    <t>FR ZTP</t>
  </si>
  <si>
    <t>9.000</t>
  </si>
  <si>
    <t>CONFIRMAÇÃO</t>
  </si>
  <si>
    <t>LOCAL - PARTIDA</t>
  </si>
  <si>
    <t>SB de Trabalho</t>
  </si>
  <si>
    <t>LOCAL - ENCERRAMENTO</t>
  </si>
  <si>
    <t>TIPO DE MAQUINISTA (FIXO / ESCALA)</t>
  </si>
  <si>
    <t>TIPO DE ACIONAMENTO</t>
  </si>
  <si>
    <t>QTD. MAQUINISTA</t>
  </si>
  <si>
    <t>APRESENTAÇÃO NO LASTRO</t>
  </si>
  <si>
    <t>Fechamento dos últimos 3 dias</t>
  </si>
  <si>
    <t>Confirmação</t>
  </si>
  <si>
    <t>Tipo Programação</t>
  </si>
  <si>
    <t>Data</t>
  </si>
  <si>
    <t>Responsável pelo boletim</t>
  </si>
  <si>
    <t xml:space="preserve">Maquinista Fixos </t>
  </si>
  <si>
    <t>Maquinista/ Auxiliar</t>
  </si>
  <si>
    <t>CS</t>
  </si>
  <si>
    <t>Telefone</t>
  </si>
  <si>
    <t>Lastro</t>
  </si>
  <si>
    <t>Férias Programada</t>
  </si>
  <si>
    <t>Ênio</t>
  </si>
  <si>
    <t>66 9 9617-6889</t>
  </si>
  <si>
    <t>TCS-TRO</t>
  </si>
  <si>
    <t>Kleber</t>
  </si>
  <si>
    <t>66 9684-5259</t>
  </si>
  <si>
    <t>66 9 9618-2255</t>
  </si>
  <si>
    <t>Maicon</t>
  </si>
  <si>
    <t>17 9 8155-0852</t>
  </si>
  <si>
    <t>TCS-TMI</t>
  </si>
  <si>
    <t>Alex</t>
  </si>
  <si>
    <t>17 9 9225-8683</t>
  </si>
  <si>
    <t>Eder Lima</t>
  </si>
  <si>
    <t>17 99650-6959</t>
  </si>
  <si>
    <t>escala</t>
  </si>
  <si>
    <t xml:space="preserve">Anderson Cunha </t>
  </si>
  <si>
    <t>66 99660-3019</t>
  </si>
  <si>
    <t>Programa</t>
  </si>
  <si>
    <t>Em Execução</t>
  </si>
  <si>
    <t>ACOMPANHAMENTO</t>
  </si>
  <si>
    <t>Prefixo</t>
  </si>
  <si>
    <t>Entre -  Estação</t>
  </si>
  <si>
    <t>Prévia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</si>
</sst>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[$-F400]h:mm:ss\ AM/PM"/>
    <numFmt numFmtId="165" formatCode="[hh]:mm:ss"/>
    <numFmt numFmtId="166" formatCode="dd/mm"/>
    <numFmt numFmtId="167" formatCode="0.0"/>
  </numFmts>
  <fonts count="3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8"/>
      <color theme="1"/>
      <name val="Aptos Narrow"/>
      <family val="2"/>
      <scheme val="minor"/>
    </font>
    <font>
      <sz val="8"/>
      <color theme="0"/>
      <name val="Aptos Narrow"/>
      <family val="2"/>
      <scheme val="minor"/>
    </font>
    <font>
      <sz val="8"/>
      <color rgb="FFFFFFFF"/>
      <name val="Aptos Narrow"/>
      <family val="2"/>
      <scheme val="minor"/>
    </font>
    <font>
      <sz val="8"/>
      <color rgb="FFFFFFFF"/>
      <name val="Calibri"/>
      <family val="2"/>
    </font>
    <font>
      <b/>
      <sz val="9"/>
      <color indexed="81"/>
      <name val="Segoe UI"/>
      <family val="2"/>
    </font>
    <font>
      <sz val="9"/>
      <color indexed="81"/>
      <name val="Segoe UI"/>
      <family val="2"/>
    </font>
    <font>
      <sz val="8"/>
      <color rgb="FF000000"/>
      <name val="Calibri"/>
      <family val="2"/>
    </font>
    <font>
      <sz val="8"/>
      <color theme="1" tint="4.9989318521683403E-2"/>
      <name val="Aptos Narrow"/>
      <family val="2"/>
      <scheme val="minor"/>
    </font>
    <font>
      <sz val="8"/>
      <color rgb="FF000000"/>
      <name val="Aptos Narrow"/>
      <family val="2"/>
      <scheme val="minor"/>
    </font>
    <font>
      <sz val="8"/>
      <color rgb="FF003865"/>
      <name val="Aptos Narrow"/>
      <family val="2"/>
      <scheme val="minor"/>
    </font>
    <font>
      <sz val="8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8"/>
      <color rgb="FF000000"/>
      <name val="Calibri"/>
    </font>
    <font>
      <b/>
      <sz val="11"/>
      <color rgb="FFFFFFFF"/>
      <name val="Calibri"/>
    </font>
    <font>
      <b/>
      <sz val="11"/>
      <color rgb="FFFFFFFF"/>
      <name val="Aptos Narrow"/>
    </font>
    <font>
      <sz val="10"/>
      <color rgb="FF000000"/>
      <name val="Calibri"/>
      <family val="2"/>
    </font>
    <font>
      <sz val="8"/>
      <color rgb="FFFFFFFF"/>
      <name val="Calibri"/>
      <family val="2"/>
      <scheme val="minor"/>
    </font>
    <font>
      <sz val="10"/>
      <color rgb="FF000000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color theme="0"/>
      <name val="Calibri"/>
      <family val="2"/>
      <scheme val="minor"/>
    </font>
    <font>
      <sz val="8"/>
      <color rgb="FF000000"/>
      <name val="Calibri"/>
      <family val="2"/>
      <scheme val="minor"/>
    </font>
    <font>
      <sz val="8"/>
      <color theme="0"/>
      <name val="Verdana"/>
      <family val="2"/>
    </font>
    <font>
      <sz val="8"/>
      <color theme="1"/>
      <name val="Verdana"/>
      <family val="2"/>
    </font>
    <font>
      <sz val="10"/>
      <color rgb="FFFFFFFF"/>
      <name val="Verdana"/>
      <family val="2"/>
    </font>
    <font>
      <sz val="8"/>
      <color rgb="FFFFFFFF"/>
      <name val="Verdana"/>
      <family val="2"/>
    </font>
    <font>
      <sz val="8"/>
      <color theme="1" tint="0.249977111117893"/>
      <name val="Verdana"/>
      <family val="2"/>
    </font>
    <font>
      <sz val="8"/>
      <color theme="1" tint="4.9989318521683403E-2"/>
      <name val="Calibri"/>
      <family val="2"/>
      <scheme val="minor"/>
    </font>
    <font>
      <sz val="11"/>
      <color rgb="FF000000"/>
      <name val="Calibri"/>
      <family val="2"/>
    </font>
    <font>
      <sz val="8"/>
      <color theme="1"/>
      <name val="Calibri"/>
    </font>
    <font>
      <b/>
      <sz val="11"/>
      <color theme="0"/>
      <name val="Aptos Narrow"/>
      <family val="2"/>
      <scheme val="minor"/>
    </font>
    <font>
      <sz val="8"/>
      <color rgb="FFFFFFFF"/>
      <name val="Calibri"/>
    </font>
    <font>
      <sz val="8"/>
      <color theme="1" tint="4.9989318521683403E-2"/>
      <name val="Calibri"/>
    </font>
    <font>
      <sz val="8"/>
      <color theme="0"/>
      <name val="Calibri"/>
      <family val="2"/>
    </font>
    <font>
      <b/>
      <sz val="16"/>
      <color theme="0"/>
      <name val="Microsoft Sans Serif"/>
    </font>
    <font>
      <sz val="11"/>
      <color theme="1"/>
      <name val="Microsoft Sans Serif"/>
    </font>
    <font>
      <sz val="8"/>
      <color theme="1" tint="0.249977111117893"/>
      <name val="Verdana"/>
    </font>
  </fonts>
  <fills count="36">
    <fill>
      <patternFill patternType="none"/>
    </fill>
    <fill>
      <patternFill patternType="gray125"/>
    </fill>
    <fill>
      <patternFill patternType="solid">
        <fgColor rgb="FF00386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32A6E6"/>
        <bgColor indexed="64"/>
      </patternFill>
    </fill>
    <fill>
      <patternFill patternType="solid">
        <fgColor rgb="FFF78344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003865"/>
        <bgColor rgb="FF000000"/>
      </patternFill>
    </fill>
    <fill>
      <patternFill patternType="solid">
        <fgColor rgb="FF32A6E6"/>
        <bgColor rgb="FF000000"/>
      </patternFill>
    </fill>
    <fill>
      <patternFill patternType="solid">
        <fgColor rgb="FF1E9F7F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9F4BB9"/>
        <bgColor indexed="64"/>
      </patternFill>
    </fill>
    <fill>
      <patternFill patternType="solid">
        <fgColor rgb="FF000000"/>
        <bgColor rgb="FF000000"/>
      </patternFill>
    </fill>
    <fill>
      <patternFill patternType="solid">
        <fgColor rgb="FF2CF77E"/>
        <bgColor rgb="FF000000"/>
      </patternFill>
    </fill>
    <fill>
      <patternFill patternType="solid">
        <fgColor rgb="FFEC87F1"/>
        <bgColor rgb="FF000000"/>
      </patternFill>
    </fill>
    <fill>
      <patternFill patternType="solid">
        <fgColor rgb="FFF2F2F2"/>
        <bgColor rgb="FF000000"/>
      </patternFill>
    </fill>
    <fill>
      <patternFill patternType="solid">
        <fgColor rgb="FF2CF77E"/>
        <bgColor indexed="64"/>
      </patternFill>
    </fill>
    <fill>
      <patternFill patternType="solid">
        <fgColor theme="0" tint="-0.14999847407452621"/>
        <bgColor rgb="FF000000"/>
      </patternFill>
    </fill>
    <fill>
      <patternFill patternType="solid">
        <fgColor rgb="FFFBD300"/>
        <bgColor indexed="64"/>
      </patternFill>
    </fill>
    <fill>
      <patternFill patternType="solid">
        <fgColor rgb="FFA5A5A5"/>
        <bgColor rgb="FFA5A5A5"/>
      </patternFill>
    </fill>
    <fill>
      <patternFill patternType="solid">
        <fgColor rgb="FF00206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156082"/>
        <bgColor rgb="FF156082"/>
      </patternFill>
    </fill>
    <fill>
      <patternFill patternType="solid">
        <fgColor rgb="FFD9D9D9"/>
        <bgColor rgb="FF000000"/>
      </patternFill>
    </fill>
    <fill>
      <patternFill patternType="solid">
        <fgColor theme="1"/>
        <bgColor rgb="FF000000"/>
      </patternFill>
    </fill>
    <fill>
      <patternFill patternType="solid">
        <fgColor rgb="FF00B05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2060"/>
        <bgColor rgb="FF000000"/>
      </patternFill>
    </fill>
    <fill>
      <patternFill patternType="solid">
        <fgColor rgb="FF00B050"/>
        <bgColor rgb="FF000000"/>
      </patternFill>
    </fill>
    <fill>
      <patternFill patternType="solid">
        <fgColor rgb="FFC00000"/>
        <bgColor rgb="FF000000"/>
      </patternFill>
    </fill>
    <fill>
      <patternFill patternType="solid">
        <fgColor rgb="FF1E9F7F"/>
        <bgColor rgb="FF000000"/>
      </patternFill>
    </fill>
    <fill>
      <patternFill patternType="solid">
        <fgColor theme="4"/>
        <bgColor theme="4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</fills>
  <borders count="26">
    <border>
      <left/>
      <right/>
      <top/>
      <bottom/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/>
      <diagonal/>
    </border>
    <border>
      <left/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/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 style="thin">
        <color theme="0"/>
      </left>
      <right/>
      <top/>
      <bottom/>
      <diagonal/>
    </border>
    <border>
      <left/>
      <right style="thin">
        <color theme="0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thin">
        <color rgb="FFFFFFFF"/>
      </left>
      <right/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4" tint="0.39997558519241921"/>
      </left>
      <right/>
      <top style="medium">
        <color rgb="FF000000"/>
      </top>
      <bottom style="medium">
        <color rgb="FF000000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/>
      <right/>
      <top style="thin">
        <color rgb="FF9BC2E6"/>
      </top>
      <bottom/>
      <diagonal/>
    </border>
    <border>
      <left/>
      <right style="thin">
        <color theme="1"/>
      </right>
      <top style="thin">
        <color theme="4" tint="0.39997558519241921"/>
      </top>
      <bottom/>
      <diagonal/>
    </border>
    <border>
      <left style="thin">
        <color rgb="FF9BC2E6"/>
      </left>
      <right style="thin">
        <color theme="4" tint="0.39997558519241921"/>
      </right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4" tint="0.39997558519241921"/>
      </bottom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0" fontId="1" fillId="0" borderId="0"/>
    <xf numFmtId="0" fontId="13" fillId="0" borderId="0"/>
    <xf numFmtId="164" fontId="1" fillId="0" borderId="0"/>
  </cellStyleXfs>
  <cellXfs count="281">
    <xf numFmtId="0" fontId="0" fillId="0" borderId="0" xfId="0"/>
    <xf numFmtId="0" fontId="3" fillId="3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horizontal="left" vertical="center"/>
    </xf>
    <xf numFmtId="1" fontId="8" fillId="16" borderId="2" xfId="0" applyNumberFormat="1" applyFont="1" applyFill="1" applyBorder="1" applyAlignment="1">
      <alignment horizontal="center" vertical="center"/>
    </xf>
    <xf numFmtId="1" fontId="10" fillId="13" borderId="2" xfId="0" applyNumberFormat="1" applyFont="1" applyFill="1" applyBorder="1" applyAlignment="1">
      <alignment horizontal="center" vertical="center"/>
    </xf>
    <xf numFmtId="0" fontId="10" fillId="13" borderId="2" xfId="0" applyFont="1" applyFill="1" applyBorder="1" applyAlignment="1">
      <alignment horizontal="center" vertical="center"/>
    </xf>
    <xf numFmtId="165" fontId="2" fillId="16" borderId="2" xfId="0" applyNumberFormat="1" applyFont="1" applyFill="1" applyBorder="1" applyAlignment="1">
      <alignment horizontal="center" vertical="center"/>
    </xf>
    <xf numFmtId="0" fontId="9" fillId="14" borderId="2" xfId="0" applyFont="1" applyFill="1" applyBorder="1" applyAlignment="1" applyProtection="1">
      <alignment horizontal="center" vertical="center"/>
      <protection locked="0"/>
    </xf>
    <xf numFmtId="0" fontId="10" fillId="14" borderId="2" xfId="0" applyFont="1" applyFill="1" applyBorder="1" applyAlignment="1" applyProtection="1">
      <alignment horizontal="center" vertical="center"/>
      <protection locked="0"/>
    </xf>
    <xf numFmtId="0" fontId="3" fillId="3" borderId="2" xfId="0" applyFont="1" applyFill="1" applyBorder="1" applyAlignment="1" applyProtection="1">
      <alignment horizontal="left" vertical="center"/>
      <protection locked="0"/>
    </xf>
    <xf numFmtId="0" fontId="8" fillId="15" borderId="2" xfId="0" applyFont="1" applyFill="1" applyBorder="1" applyAlignment="1" applyProtection="1">
      <alignment horizontal="center" vertical="center"/>
      <protection locked="0"/>
    </xf>
    <xf numFmtId="9" fontId="2" fillId="16" borderId="2" xfId="1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 wrapText="1"/>
    </xf>
    <xf numFmtId="0" fontId="3" fillId="20" borderId="14" xfId="2" applyFont="1" applyFill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2" fillId="0" borderId="14" xfId="2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0" fillId="0" borderId="14" xfId="0" applyFont="1" applyBorder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4" fillId="7" borderId="14" xfId="0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2" fillId="21" borderId="2" xfId="0" applyFont="1" applyFill="1" applyBorder="1" applyAlignment="1">
      <alignment horizontal="center" vertical="center"/>
    </xf>
    <xf numFmtId="0" fontId="10" fillId="15" borderId="14" xfId="0" applyFont="1" applyFill="1" applyBorder="1" applyAlignment="1">
      <alignment horizontal="center" vertical="center"/>
    </xf>
    <xf numFmtId="0" fontId="4" fillId="7" borderId="0" xfId="0" applyFont="1" applyFill="1" applyAlignment="1">
      <alignment horizontal="center" vertical="center"/>
    </xf>
    <xf numFmtId="0" fontId="2" fillId="21" borderId="0" xfId="0" applyFont="1" applyFill="1" applyAlignment="1">
      <alignment horizontal="center"/>
    </xf>
    <xf numFmtId="21" fontId="14" fillId="17" borderId="2" xfId="0" applyNumberFormat="1" applyFont="1" applyFill="1" applyBorder="1" applyAlignment="1" applyProtection="1">
      <alignment horizontal="center" vertical="center"/>
      <protection locked="0"/>
    </xf>
    <xf numFmtId="0" fontId="2" fillId="2" borderId="0" xfId="0" applyFont="1" applyFill="1" applyAlignment="1">
      <alignment horizontal="center" vertical="center"/>
    </xf>
    <xf numFmtId="1" fontId="2" fillId="2" borderId="0" xfId="0" applyNumberFormat="1" applyFont="1" applyFill="1" applyAlignment="1">
      <alignment horizontal="center" vertical="center"/>
    </xf>
    <xf numFmtId="0" fontId="0" fillId="0" borderId="0" xfId="0" applyAlignment="1">
      <alignment wrapText="1"/>
    </xf>
    <xf numFmtId="0" fontId="3" fillId="9" borderId="2" xfId="0" applyFont="1" applyFill="1" applyBorder="1" applyAlignment="1">
      <alignment horizontal="center" vertical="center"/>
    </xf>
    <xf numFmtId="0" fontId="2" fillId="10" borderId="2" xfId="0" applyFont="1" applyFill="1" applyBorder="1" applyAlignment="1">
      <alignment horizontal="center" vertical="center"/>
    </xf>
    <xf numFmtId="1" fontId="3" fillId="9" borderId="2" xfId="0" applyNumberFormat="1" applyFont="1" applyFill="1" applyBorder="1" applyAlignment="1">
      <alignment horizontal="center" vertical="center"/>
    </xf>
    <xf numFmtId="0" fontId="3" fillId="11" borderId="2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/>
    </xf>
    <xf numFmtId="0" fontId="2" fillId="10" borderId="2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left"/>
    </xf>
    <xf numFmtId="0" fontId="3" fillId="3" borderId="2" xfId="0" applyFont="1" applyFill="1" applyBorder="1" applyAlignment="1">
      <alignment horizontal="left" vertical="center"/>
    </xf>
    <xf numFmtId="0" fontId="2" fillId="16" borderId="2" xfId="0" applyFont="1" applyFill="1" applyBorder="1" applyAlignment="1">
      <alignment horizontal="center" vertical="center"/>
    </xf>
    <xf numFmtId="0" fontId="8" fillId="14" borderId="2" xfId="0" applyFont="1" applyFill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14" fontId="4" fillId="7" borderId="3" xfId="0" applyNumberFormat="1" applyFont="1" applyFill="1" applyBorder="1" applyAlignment="1">
      <alignment horizontal="center" vertical="center" wrapText="1"/>
    </xf>
    <xf numFmtId="14" fontId="4" fillId="7" borderId="4" xfId="0" applyNumberFormat="1" applyFont="1" applyFill="1" applyBorder="1" applyAlignment="1">
      <alignment horizontal="center" vertical="center"/>
    </xf>
    <xf numFmtId="14" fontId="4" fillId="7" borderId="5" xfId="0" applyNumberFormat="1" applyFont="1" applyFill="1" applyBorder="1" applyAlignment="1">
      <alignment horizontal="center" vertical="center"/>
    </xf>
    <xf numFmtId="14" fontId="4" fillId="7" borderId="13" xfId="0" applyNumberFormat="1" applyFont="1" applyFill="1" applyBorder="1" applyAlignment="1">
      <alignment horizontal="center" vertical="center"/>
    </xf>
    <xf numFmtId="0" fontId="11" fillId="5" borderId="4" xfId="0" applyFont="1" applyFill="1" applyBorder="1" applyAlignment="1">
      <alignment horizontal="center" vertical="center"/>
    </xf>
    <xf numFmtId="0" fontId="11" fillId="5" borderId="5" xfId="0" applyFont="1" applyFill="1" applyBorder="1" applyAlignment="1">
      <alignment horizontal="center" vertical="center"/>
    </xf>
    <xf numFmtId="0" fontId="3" fillId="3" borderId="13" xfId="0" applyFont="1" applyFill="1" applyBorder="1" applyAlignment="1">
      <alignment horizontal="center" vertical="center"/>
    </xf>
    <xf numFmtId="0" fontId="3" fillId="4" borderId="13" xfId="0" applyFont="1" applyFill="1" applyBorder="1" applyAlignment="1">
      <alignment horizontal="center" vertical="center"/>
    </xf>
    <xf numFmtId="0" fontId="15" fillId="19" borderId="15" xfId="0" applyFont="1" applyFill="1" applyBorder="1"/>
    <xf numFmtId="0" fontId="9" fillId="14" borderId="2" xfId="0" applyFont="1" applyFill="1" applyBorder="1" applyAlignment="1">
      <alignment horizontal="center" vertical="center"/>
    </xf>
    <xf numFmtId="0" fontId="17" fillId="17" borderId="2" xfId="0" applyFont="1" applyFill="1" applyBorder="1" applyAlignment="1">
      <alignment horizontal="center" vertical="center"/>
    </xf>
    <xf numFmtId="1" fontId="3" fillId="2" borderId="10" xfId="0" applyNumberFormat="1" applyFont="1" applyFill="1" applyBorder="1" applyAlignment="1">
      <alignment horizontal="center" vertical="center"/>
    </xf>
    <xf numFmtId="1" fontId="3" fillId="2" borderId="5" xfId="0" applyNumberFormat="1" applyFont="1" applyFill="1" applyBorder="1" applyAlignment="1">
      <alignment horizontal="center" vertical="center"/>
    </xf>
    <xf numFmtId="1" fontId="2" fillId="10" borderId="2" xfId="0" applyNumberFormat="1" applyFont="1" applyFill="1" applyBorder="1" applyAlignment="1">
      <alignment horizontal="center" vertical="center"/>
    </xf>
    <xf numFmtId="1" fontId="0" fillId="0" borderId="0" xfId="0" applyNumberFormat="1"/>
    <xf numFmtId="1" fontId="3" fillId="2" borderId="3" xfId="0" applyNumberFormat="1" applyFont="1" applyFill="1" applyBorder="1" applyAlignment="1">
      <alignment horizontal="center" vertical="center"/>
    </xf>
    <xf numFmtId="49" fontId="3" fillId="2" borderId="10" xfId="0" applyNumberFormat="1" applyFont="1" applyFill="1" applyBorder="1" applyAlignment="1">
      <alignment horizontal="center" vertical="center"/>
    </xf>
    <xf numFmtId="49" fontId="3" fillId="2" borderId="4" xfId="0" applyNumberFormat="1" applyFont="1" applyFill="1" applyBorder="1" applyAlignment="1">
      <alignment horizontal="center" vertical="center"/>
    </xf>
    <xf numFmtId="49" fontId="3" fillId="9" borderId="2" xfId="0" applyNumberFormat="1" applyFont="1" applyFill="1" applyBorder="1" applyAlignment="1">
      <alignment horizontal="center" vertical="center"/>
    </xf>
    <xf numFmtId="49" fontId="0" fillId="0" borderId="0" xfId="0" applyNumberFormat="1"/>
    <xf numFmtId="1" fontId="11" fillId="18" borderId="3" xfId="0" applyNumberFormat="1" applyFont="1" applyFill="1" applyBorder="1" applyAlignment="1">
      <alignment horizontal="center" vertical="center"/>
    </xf>
    <xf numFmtId="1" fontId="14" fillId="17" borderId="2" xfId="0" applyNumberFormat="1" applyFont="1" applyFill="1" applyBorder="1" applyAlignment="1">
      <alignment horizontal="center" vertical="center"/>
    </xf>
    <xf numFmtId="1" fontId="11" fillId="18" borderId="4" xfId="0" applyNumberFormat="1" applyFont="1" applyFill="1" applyBorder="1" applyAlignment="1">
      <alignment horizontal="center" vertical="center"/>
    </xf>
    <xf numFmtId="1" fontId="3" fillId="2" borderId="1" xfId="0" applyNumberFormat="1" applyFont="1" applyFill="1" applyBorder="1" applyAlignment="1">
      <alignment horizontal="center" vertical="center"/>
    </xf>
    <xf numFmtId="1" fontId="11" fillId="18" borderId="5" xfId="0" applyNumberFormat="1" applyFont="1" applyFill="1" applyBorder="1" applyAlignment="1">
      <alignment horizontal="center" vertical="center"/>
    </xf>
    <xf numFmtId="14" fontId="18" fillId="24" borderId="2" xfId="0" applyNumberFormat="1" applyFont="1" applyFill="1" applyBorder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1" fontId="19" fillId="15" borderId="2" xfId="0" applyNumberFormat="1" applyFont="1" applyFill="1" applyBorder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20" fillId="0" borderId="9" xfId="0" applyFont="1" applyBorder="1" applyAlignment="1">
      <alignment horizontal="center" vertical="center"/>
    </xf>
    <xf numFmtId="0" fontId="20" fillId="0" borderId="2" xfId="0" applyFont="1" applyBorder="1" applyAlignment="1">
      <alignment horizontal="left" vertical="center"/>
    </xf>
    <xf numFmtId="0" fontId="18" fillId="24" borderId="2" xfId="0" applyFont="1" applyFill="1" applyBorder="1" applyAlignment="1">
      <alignment horizontal="center" vertical="center"/>
    </xf>
    <xf numFmtId="0" fontId="18" fillId="27" borderId="2" xfId="0" applyFont="1" applyFill="1" applyBorder="1" applyAlignment="1">
      <alignment horizontal="center" vertical="center"/>
    </xf>
    <xf numFmtId="0" fontId="18" fillId="27" borderId="2" xfId="0" applyFont="1" applyFill="1" applyBorder="1" applyAlignment="1">
      <alignment horizontal="left" vertical="center"/>
    </xf>
    <xf numFmtId="166" fontId="19" fillId="15" borderId="2" xfId="0" applyNumberFormat="1" applyFont="1" applyFill="1" applyBorder="1" applyAlignment="1">
      <alignment horizontal="center" vertical="center"/>
    </xf>
    <xf numFmtId="0" fontId="19" fillId="15" borderId="2" xfId="0" applyFont="1" applyFill="1" applyBorder="1" applyAlignment="1">
      <alignment horizontal="center" vertical="center"/>
    </xf>
    <xf numFmtId="0" fontId="19" fillId="15" borderId="2" xfId="0" applyFont="1" applyFill="1" applyBorder="1" applyAlignment="1">
      <alignment horizontal="left" vertical="center"/>
    </xf>
    <xf numFmtId="0" fontId="24" fillId="0" borderId="2" xfId="0" applyFont="1" applyBorder="1" applyAlignment="1">
      <alignment horizontal="left" vertical="center"/>
    </xf>
    <xf numFmtId="0" fontId="24" fillId="0" borderId="9" xfId="0" applyFont="1" applyBorder="1" applyAlignment="1">
      <alignment horizontal="left" vertical="center" wrapText="1"/>
    </xf>
    <xf numFmtId="14" fontId="26" fillId="27" borderId="2" xfId="0" applyNumberFormat="1" applyFont="1" applyFill="1" applyBorder="1" applyAlignment="1">
      <alignment horizontal="center" vertical="center" wrapText="1"/>
    </xf>
    <xf numFmtId="0" fontId="26" fillId="30" borderId="2" xfId="0" applyFont="1" applyFill="1" applyBorder="1" applyAlignment="1">
      <alignment horizontal="center" vertical="center"/>
    </xf>
    <xf numFmtId="0" fontId="26" fillId="7" borderId="2" xfId="0" applyFont="1" applyFill="1" applyBorder="1" applyAlignment="1">
      <alignment horizontal="center" vertical="center"/>
    </xf>
    <xf numFmtId="14" fontId="26" fillId="7" borderId="2" xfId="0" applyNumberFormat="1" applyFont="1" applyFill="1" applyBorder="1" applyAlignment="1">
      <alignment horizontal="center" vertical="center"/>
    </xf>
    <xf numFmtId="14" fontId="26" fillId="7" borderId="9" xfId="0" applyNumberFormat="1" applyFont="1" applyFill="1" applyBorder="1" applyAlignment="1">
      <alignment horizontal="center" vertical="center" wrapText="1"/>
    </xf>
    <xf numFmtId="0" fontId="27" fillId="17" borderId="2" xfId="0" applyFont="1" applyFill="1" applyBorder="1" applyAlignment="1">
      <alignment horizontal="center" vertical="center"/>
    </xf>
    <xf numFmtId="166" fontId="27" fillId="15" borderId="2" xfId="0" applyNumberFormat="1" applyFont="1" applyFill="1" applyBorder="1" applyAlignment="1">
      <alignment horizontal="left" vertical="center"/>
    </xf>
    <xf numFmtId="1" fontId="27" fillId="15" borderId="2" xfId="0" applyNumberFormat="1" applyFont="1" applyFill="1" applyBorder="1" applyAlignment="1">
      <alignment horizontal="left" vertical="center"/>
    </xf>
    <xf numFmtId="0" fontId="27" fillId="0" borderId="2" xfId="0" applyFont="1" applyBorder="1" applyAlignment="1">
      <alignment horizontal="center"/>
    </xf>
    <xf numFmtId="0" fontId="20" fillId="0" borderId="0" xfId="0" applyFont="1" applyAlignment="1">
      <alignment horizontal="center" vertical="center"/>
    </xf>
    <xf numFmtId="0" fontId="22" fillId="17" borderId="2" xfId="0" applyFont="1" applyFill="1" applyBorder="1" applyAlignment="1">
      <alignment horizontal="left" vertical="center"/>
    </xf>
    <xf numFmtId="166" fontId="22" fillId="15" borderId="2" xfId="0" applyNumberFormat="1" applyFont="1" applyFill="1" applyBorder="1" applyAlignment="1">
      <alignment horizontal="left" vertical="center"/>
    </xf>
    <xf numFmtId="1" fontId="22" fillId="15" borderId="2" xfId="0" applyNumberFormat="1" applyFont="1" applyFill="1" applyBorder="1" applyAlignment="1">
      <alignment horizontal="left" vertical="center"/>
    </xf>
    <xf numFmtId="0" fontId="20" fillId="0" borderId="0" xfId="0" applyFont="1"/>
    <xf numFmtId="1" fontId="24" fillId="0" borderId="2" xfId="0" applyNumberFormat="1" applyFont="1" applyBorder="1" applyAlignment="1">
      <alignment horizontal="left" vertical="center"/>
    </xf>
    <xf numFmtId="1" fontId="26" fillId="7" borderId="2" xfId="0" applyNumberFormat="1" applyFont="1" applyFill="1" applyBorder="1" applyAlignment="1">
      <alignment horizontal="left" vertical="center"/>
    </xf>
    <xf numFmtId="164" fontId="26" fillId="7" borderId="2" xfId="0" applyNumberFormat="1" applyFont="1" applyFill="1" applyBorder="1" applyAlignment="1">
      <alignment horizontal="center" vertical="center"/>
    </xf>
    <xf numFmtId="164" fontId="27" fillId="15" borderId="2" xfId="0" applyNumberFormat="1" applyFont="1" applyFill="1" applyBorder="1" applyAlignment="1">
      <alignment horizontal="left" vertical="center"/>
    </xf>
    <xf numFmtId="164" fontId="0" fillId="0" borderId="0" xfId="0" applyNumberFormat="1" applyAlignment="1">
      <alignment horizontal="center" vertical="center"/>
    </xf>
    <xf numFmtId="164" fontId="18" fillId="27" borderId="2" xfId="0" applyNumberFormat="1" applyFont="1" applyFill="1" applyBorder="1" applyAlignment="1">
      <alignment horizontal="center" vertical="center"/>
    </xf>
    <xf numFmtId="164" fontId="19" fillId="15" borderId="2" xfId="0" applyNumberFormat="1" applyFont="1" applyFill="1" applyBorder="1" applyAlignment="1">
      <alignment horizontal="left" vertical="center"/>
    </xf>
    <xf numFmtId="164" fontId="20" fillId="0" borderId="0" xfId="0" applyNumberFormat="1" applyFont="1" applyAlignment="1">
      <alignment horizontal="center" vertical="center"/>
    </xf>
    <xf numFmtId="164" fontId="22" fillId="15" borderId="2" xfId="0" applyNumberFormat="1" applyFont="1" applyFill="1" applyBorder="1" applyAlignment="1">
      <alignment horizontal="left" vertical="center"/>
    </xf>
    <xf numFmtId="49" fontId="2" fillId="10" borderId="2" xfId="0" applyNumberFormat="1" applyFont="1" applyFill="1" applyBorder="1" applyAlignment="1">
      <alignment horizontal="center" vertical="center"/>
    </xf>
    <xf numFmtId="0" fontId="22" fillId="15" borderId="2" xfId="0" applyFont="1" applyFill="1" applyBorder="1" applyAlignment="1">
      <alignment horizontal="left" vertical="center"/>
    </xf>
    <xf numFmtId="49" fontId="0" fillId="0" borderId="0" xfId="0" applyNumberFormat="1" applyAlignment="1">
      <alignment horizontal="center"/>
    </xf>
    <xf numFmtId="49" fontId="18" fillId="28" borderId="2" xfId="0" applyNumberFormat="1" applyFont="1" applyFill="1" applyBorder="1" applyAlignment="1">
      <alignment horizontal="center" vertical="center"/>
    </xf>
    <xf numFmtId="49" fontId="18" fillId="28" borderId="2" xfId="0" applyNumberFormat="1" applyFont="1" applyFill="1" applyBorder="1" applyAlignment="1">
      <alignment horizontal="left" vertical="center"/>
    </xf>
    <xf numFmtId="49" fontId="19" fillId="15" borderId="2" xfId="0" applyNumberFormat="1" applyFont="1" applyFill="1" applyBorder="1" applyAlignment="1">
      <alignment horizontal="left" vertical="center"/>
    </xf>
    <xf numFmtId="0" fontId="28" fillId="14" borderId="2" xfId="0" applyFont="1" applyFill="1" applyBorder="1" applyAlignment="1">
      <alignment horizontal="center" vertical="center"/>
    </xf>
    <xf numFmtId="0" fontId="19" fillId="15" borderId="2" xfId="0" applyFont="1" applyFill="1" applyBorder="1" applyAlignment="1">
      <alignment horizontal="left" vertical="center" wrapText="1"/>
    </xf>
    <xf numFmtId="1" fontId="3" fillId="2" borderId="9" xfId="0" applyNumberFormat="1" applyFont="1" applyFill="1" applyBorder="1" applyAlignment="1">
      <alignment horizontal="center" vertical="center"/>
    </xf>
    <xf numFmtId="1" fontId="11" fillId="5" borderId="3" xfId="0" applyNumberFormat="1" applyFont="1" applyFill="1" applyBorder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2" fontId="18" fillId="27" borderId="2" xfId="0" applyNumberFormat="1" applyFont="1" applyFill="1" applyBorder="1" applyAlignment="1">
      <alignment horizontal="center" vertical="center"/>
    </xf>
    <xf numFmtId="2" fontId="19" fillId="15" borderId="2" xfId="0" applyNumberFormat="1" applyFont="1" applyFill="1" applyBorder="1" applyAlignment="1">
      <alignment horizontal="left" vertical="center"/>
    </xf>
    <xf numFmtId="1" fontId="0" fillId="0" borderId="0" xfId="0" applyNumberFormat="1" applyAlignment="1">
      <alignment horizontal="center" vertical="center" indent="2"/>
    </xf>
    <xf numFmtId="1" fontId="0" fillId="0" borderId="0" xfId="0" applyNumberFormat="1" applyAlignment="1">
      <alignment horizontal="left" vertical="center" indent="3"/>
    </xf>
    <xf numFmtId="1" fontId="18" fillId="29" borderId="2" xfId="0" applyNumberFormat="1" applyFont="1" applyFill="1" applyBorder="1" applyAlignment="1">
      <alignment horizontal="left" vertical="center" indent="3"/>
    </xf>
    <xf numFmtId="0" fontId="10" fillId="14" borderId="2" xfId="0" applyFont="1" applyFill="1" applyBorder="1" applyAlignment="1">
      <alignment horizontal="center" vertical="center"/>
    </xf>
    <xf numFmtId="0" fontId="30" fillId="14" borderId="2" xfId="0" applyFont="1" applyFill="1" applyBorder="1" applyAlignment="1" applyProtection="1">
      <alignment horizontal="center" vertical="center"/>
      <protection locked="0"/>
    </xf>
    <xf numFmtId="0" fontId="3" fillId="11" borderId="2" xfId="0" applyFont="1" applyFill="1" applyBorder="1" applyAlignment="1">
      <alignment vertical="center"/>
    </xf>
    <xf numFmtId="49" fontId="2" fillId="0" borderId="2" xfId="0" applyNumberFormat="1" applyFont="1" applyBorder="1" applyAlignment="1">
      <alignment horizontal="left" vertical="center"/>
    </xf>
    <xf numFmtId="14" fontId="8" fillId="23" borderId="2" xfId="0" applyNumberFormat="1" applyFont="1" applyFill="1" applyBorder="1" applyAlignment="1">
      <alignment horizontal="center" vertical="center"/>
    </xf>
    <xf numFmtId="0" fontId="33" fillId="14" borderId="2" xfId="0" applyFont="1" applyFill="1" applyBorder="1" applyAlignment="1">
      <alignment horizontal="center" vertical="center"/>
    </xf>
    <xf numFmtId="21" fontId="14" fillId="17" borderId="2" xfId="0" applyNumberFormat="1" applyFont="1" applyFill="1" applyBorder="1" applyAlignment="1">
      <alignment horizontal="center" vertical="center"/>
    </xf>
    <xf numFmtId="0" fontId="14" fillId="15" borderId="2" xfId="0" applyFont="1" applyFill="1" applyBorder="1" applyAlignment="1">
      <alignment horizontal="center" vertical="center"/>
    </xf>
    <xf numFmtId="0" fontId="0" fillId="0" borderId="0" xfId="0" applyAlignment="1">
      <alignment horizontal="left" vertical="center" wrapText="1" indent="2"/>
    </xf>
    <xf numFmtId="0" fontId="0" fillId="0" borderId="0" xfId="0" applyAlignment="1">
      <alignment horizontal="center" vertical="center" wrapText="1"/>
    </xf>
    <xf numFmtId="0" fontId="18" fillId="29" borderId="2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2" fontId="0" fillId="0" borderId="0" xfId="0" applyNumberFormat="1" applyAlignment="1">
      <alignment horizontal="center"/>
    </xf>
    <xf numFmtId="0" fontId="0" fillId="0" borderId="0" xfId="0" applyAlignment="1">
      <alignment horizontal="center" wrapText="1"/>
    </xf>
    <xf numFmtId="21" fontId="14" fillId="17" borderId="2" xfId="0" applyNumberFormat="1" applyFont="1" applyFill="1" applyBorder="1" applyAlignment="1">
      <alignment horizontal="left" vertical="center"/>
    </xf>
    <xf numFmtId="0" fontId="3" fillId="2" borderId="10" xfId="0" applyFont="1" applyFill="1" applyBorder="1" applyAlignment="1">
      <alignment horizontal="left" vertical="center"/>
    </xf>
    <xf numFmtId="0" fontId="3" fillId="2" borderId="5" xfId="0" applyFont="1" applyFill="1" applyBorder="1" applyAlignment="1">
      <alignment horizontal="left" vertical="center"/>
    </xf>
    <xf numFmtId="0" fontId="2" fillId="10" borderId="2" xfId="0" applyFont="1" applyFill="1" applyBorder="1" applyAlignment="1">
      <alignment horizontal="left" vertical="center" wrapText="1"/>
    </xf>
    <xf numFmtId="0" fontId="0" fillId="0" borderId="0" xfId="0" applyAlignment="1">
      <alignment horizontal="left" wrapText="1"/>
    </xf>
    <xf numFmtId="0" fontId="15" fillId="19" borderId="19" xfId="0" applyFont="1" applyFill="1" applyBorder="1"/>
    <xf numFmtId="0" fontId="14" fillId="17" borderId="2" xfId="0" applyFont="1" applyFill="1" applyBorder="1" applyAlignment="1" applyProtection="1">
      <alignment horizontal="center" vertical="center"/>
      <protection locked="0"/>
    </xf>
    <xf numFmtId="0" fontId="29" fillId="0" borderId="0" xfId="0" applyFont="1"/>
    <xf numFmtId="0" fontId="14" fillId="17" borderId="2" xfId="0" applyFont="1" applyFill="1" applyBorder="1" applyAlignment="1">
      <alignment horizontal="center" vertical="center"/>
    </xf>
    <xf numFmtId="0" fontId="14" fillId="14" borderId="2" xfId="0" applyFont="1" applyFill="1" applyBorder="1" applyAlignment="1">
      <alignment horizontal="center" vertical="center"/>
    </xf>
    <xf numFmtId="0" fontId="5" fillId="7" borderId="2" xfId="0" applyFont="1" applyFill="1" applyBorder="1" applyAlignment="1">
      <alignment vertical="center"/>
    </xf>
    <xf numFmtId="0" fontId="5" fillId="12" borderId="20" xfId="0" applyFont="1" applyFill="1" applyBorder="1" applyAlignment="1">
      <alignment vertical="center"/>
    </xf>
    <xf numFmtId="0" fontId="2" fillId="0" borderId="2" xfId="0" applyFont="1" applyBorder="1" applyAlignment="1">
      <alignment vertical="center"/>
    </xf>
    <xf numFmtId="49" fontId="2" fillId="0" borderId="13" xfId="0" applyNumberFormat="1" applyFont="1" applyBorder="1" applyAlignment="1">
      <alignment horizontal="left" vertical="center"/>
    </xf>
    <xf numFmtId="49" fontId="2" fillId="0" borderId="18" xfId="0" applyNumberFormat="1" applyFont="1" applyBorder="1" applyAlignment="1">
      <alignment horizontal="left" vertical="center"/>
    </xf>
    <xf numFmtId="49" fontId="0" fillId="0" borderId="0" xfId="0" applyNumberFormat="1" applyAlignment="1">
      <alignment horizontal="left"/>
    </xf>
    <xf numFmtId="164" fontId="3" fillId="4" borderId="2" xfId="0" applyNumberFormat="1" applyFont="1" applyFill="1" applyBorder="1" applyAlignment="1">
      <alignment horizontal="center" vertical="center"/>
    </xf>
    <xf numFmtId="164" fontId="3" fillId="4" borderId="13" xfId="0" applyNumberFormat="1" applyFont="1" applyFill="1" applyBorder="1" applyAlignment="1">
      <alignment horizontal="center" vertical="center"/>
    </xf>
    <xf numFmtId="164" fontId="2" fillId="10" borderId="2" xfId="0" applyNumberFormat="1" applyFont="1" applyFill="1" applyBorder="1" applyAlignment="1">
      <alignment horizontal="center" vertical="center"/>
    </xf>
    <xf numFmtId="164" fontId="0" fillId="0" borderId="0" xfId="0" applyNumberFormat="1"/>
    <xf numFmtId="1" fontId="0" fillId="0" borderId="0" xfId="0" applyNumberFormat="1" applyAlignment="1">
      <alignment horizontal="center" vertical="center" indent="8"/>
    </xf>
    <xf numFmtId="1" fontId="0" fillId="0" borderId="0" xfId="0" applyNumberFormat="1" applyAlignment="1">
      <alignment horizontal="center" vertical="center" indent="7"/>
    </xf>
    <xf numFmtId="1" fontId="18" fillId="29" borderId="2" xfId="0" applyNumberFormat="1" applyFont="1" applyFill="1" applyBorder="1" applyAlignment="1">
      <alignment horizontal="center" vertical="center" indent="8"/>
    </xf>
    <xf numFmtId="0" fontId="0" fillId="32" borderId="21" xfId="0" applyFill="1" applyBorder="1" applyAlignment="1">
      <alignment horizontal="center"/>
    </xf>
    <xf numFmtId="2" fontId="0" fillId="32" borderId="21" xfId="0" applyNumberFormat="1" applyFill="1" applyBorder="1" applyAlignment="1">
      <alignment horizontal="center"/>
    </xf>
    <xf numFmtId="0" fontId="0" fillId="32" borderId="22" xfId="0" applyFill="1" applyBorder="1" applyAlignment="1">
      <alignment horizontal="center"/>
    </xf>
    <xf numFmtId="0" fontId="16" fillId="22" borderId="0" xfId="0" applyFont="1" applyFill="1" applyAlignment="1">
      <alignment horizontal="center"/>
    </xf>
    <xf numFmtId="2" fontId="16" fillId="22" borderId="0" xfId="0" applyNumberFormat="1" applyFont="1" applyFill="1" applyAlignment="1">
      <alignment horizontal="center"/>
    </xf>
    <xf numFmtId="0" fontId="31" fillId="31" borderId="23" xfId="0" applyFont="1" applyFill="1" applyBorder="1" applyAlignment="1">
      <alignment horizontal="center"/>
    </xf>
    <xf numFmtId="1" fontId="5" fillId="12" borderId="20" xfId="0" applyNumberFormat="1" applyFont="1" applyFill="1" applyBorder="1" applyAlignment="1">
      <alignment vertical="center"/>
    </xf>
    <xf numFmtId="49" fontId="5" fillId="12" borderId="20" xfId="0" applyNumberFormat="1" applyFont="1" applyFill="1" applyBorder="1" applyAlignment="1">
      <alignment vertical="center"/>
    </xf>
    <xf numFmtId="164" fontId="5" fillId="12" borderId="20" xfId="0" applyNumberFormat="1" applyFont="1" applyFill="1" applyBorder="1" applyAlignment="1">
      <alignment vertical="center"/>
    </xf>
    <xf numFmtId="2" fontId="10" fillId="17" borderId="2" xfId="0" applyNumberFormat="1" applyFont="1" applyFill="1" applyBorder="1" applyAlignment="1">
      <alignment horizontal="center" vertical="center"/>
    </xf>
    <xf numFmtId="0" fontId="10" fillId="17" borderId="2" xfId="0" applyFont="1" applyFill="1" applyBorder="1" applyAlignment="1">
      <alignment horizontal="center" vertical="center"/>
    </xf>
    <xf numFmtId="167" fontId="10" fillId="17" borderId="2" xfId="0" applyNumberFormat="1" applyFont="1" applyFill="1" applyBorder="1" applyAlignment="1">
      <alignment horizontal="center" vertical="center"/>
    </xf>
    <xf numFmtId="0" fontId="14" fillId="17" borderId="2" xfId="0" applyFont="1" applyFill="1" applyBorder="1" applyAlignment="1">
      <alignment horizontal="center" vertical="center" wrapText="1"/>
    </xf>
    <xf numFmtId="0" fontId="32" fillId="12" borderId="20" xfId="0" applyFont="1" applyFill="1" applyBorder="1" applyAlignment="1">
      <alignment vertical="center"/>
    </xf>
    <xf numFmtId="0" fontId="9" fillId="14" borderId="0" xfId="0" applyFont="1" applyFill="1" applyAlignment="1" applyProtection="1">
      <alignment horizontal="center" vertical="center"/>
      <protection locked="0"/>
    </xf>
    <xf numFmtId="2" fontId="24" fillId="0" borderId="2" xfId="0" applyNumberFormat="1" applyFont="1" applyBorder="1" applyAlignment="1">
      <alignment horizontal="left" vertical="center"/>
    </xf>
    <xf numFmtId="2" fontId="26" fillId="7" borderId="2" xfId="0" applyNumberFormat="1" applyFont="1" applyFill="1" applyBorder="1" applyAlignment="1">
      <alignment horizontal="center" vertical="center"/>
    </xf>
    <xf numFmtId="2" fontId="27" fillId="15" borderId="2" xfId="0" applyNumberFormat="1" applyFont="1" applyFill="1" applyBorder="1" applyAlignment="1">
      <alignment horizontal="left" vertical="center"/>
    </xf>
    <xf numFmtId="165" fontId="0" fillId="13" borderId="2" xfId="0" applyNumberFormat="1" applyFill="1" applyBorder="1" applyAlignment="1">
      <alignment horizontal="center" vertical="center"/>
    </xf>
    <xf numFmtId="2" fontId="34" fillId="3" borderId="2" xfId="0" applyNumberFormat="1" applyFont="1" applyFill="1" applyBorder="1" applyAlignment="1">
      <alignment horizontal="left"/>
    </xf>
    <xf numFmtId="0" fontId="36" fillId="34" borderId="2" xfId="0" applyFont="1" applyFill="1" applyBorder="1" applyAlignment="1">
      <alignment horizontal="center" vertical="center"/>
    </xf>
    <xf numFmtId="0" fontId="0" fillId="21" borderId="2" xfId="0" applyFill="1" applyBorder="1"/>
    <xf numFmtId="14" fontId="0" fillId="21" borderId="2" xfId="0" applyNumberFormat="1" applyFill="1" applyBorder="1"/>
    <xf numFmtId="0" fontId="0" fillId="21" borderId="2" xfId="0" applyFill="1" applyBorder="1" applyAlignment="1">
      <alignment horizontal="right" vertical="center"/>
    </xf>
    <xf numFmtId="0" fontId="0" fillId="21" borderId="2" xfId="0" applyFill="1" applyBorder="1" applyAlignment="1">
      <alignment horizontal="right"/>
    </xf>
    <xf numFmtId="0" fontId="36" fillId="34" borderId="2" xfId="0" applyFont="1" applyFill="1" applyBorder="1" applyAlignment="1">
      <alignment horizontal="center" vertical="center" wrapText="1"/>
    </xf>
    <xf numFmtId="0" fontId="0" fillId="21" borderId="2" xfId="0" applyFill="1" applyBorder="1" applyAlignment="1">
      <alignment horizontal="center" vertical="center" wrapText="1"/>
    </xf>
    <xf numFmtId="17" fontId="0" fillId="21" borderId="2" xfId="0" applyNumberFormat="1" applyFill="1" applyBorder="1" applyAlignment="1">
      <alignment horizontal="center" vertical="center" wrapText="1"/>
    </xf>
    <xf numFmtId="49" fontId="24" fillId="0" borderId="2" xfId="0" applyNumberFormat="1" applyFont="1" applyBorder="1" applyAlignment="1">
      <alignment horizontal="center" vertical="center"/>
    </xf>
    <xf numFmtId="49" fontId="26" fillId="7" borderId="2" xfId="0" applyNumberFormat="1" applyFont="1" applyFill="1" applyBorder="1" applyAlignment="1">
      <alignment horizontal="center" vertical="center"/>
    </xf>
    <xf numFmtId="49" fontId="27" fillId="15" borderId="2" xfId="0" applyNumberFormat="1" applyFont="1" applyFill="1" applyBorder="1" applyAlignment="1">
      <alignment horizontal="left" vertical="center"/>
    </xf>
    <xf numFmtId="0" fontId="2" fillId="10" borderId="2" xfId="0" applyFont="1" applyFill="1" applyBorder="1" applyAlignment="1">
      <alignment vertical="center" wrapText="1"/>
    </xf>
    <xf numFmtId="0" fontId="5" fillId="12" borderId="20" xfId="0" applyFont="1" applyFill="1" applyBorder="1" applyAlignment="1">
      <alignment horizontal="center" vertical="center"/>
    </xf>
    <xf numFmtId="49" fontId="0" fillId="16" borderId="2" xfId="0" applyNumberFormat="1" applyFill="1" applyBorder="1" applyAlignment="1">
      <alignment horizontal="left" vertical="center"/>
    </xf>
    <xf numFmtId="165" fontId="0" fillId="16" borderId="2" xfId="0" applyNumberFormat="1" applyFill="1" applyBorder="1" applyAlignment="1">
      <alignment horizontal="left" vertical="center"/>
    </xf>
    <xf numFmtId="0" fontId="0" fillId="0" borderId="3" xfId="0" applyBorder="1"/>
    <xf numFmtId="0" fontId="2" fillId="16" borderId="1" xfId="0" applyFont="1" applyFill="1" applyBorder="1" applyAlignment="1">
      <alignment horizontal="center" vertical="center"/>
    </xf>
    <xf numFmtId="14" fontId="8" fillId="23" borderId="2" xfId="0" applyNumberFormat="1" applyFont="1" applyFill="1" applyBorder="1" applyAlignment="1" applyProtection="1">
      <alignment horizontal="center" vertical="center"/>
      <protection locked="0"/>
    </xf>
    <xf numFmtId="49" fontId="14" fillId="17" borderId="2" xfId="0" applyNumberFormat="1" applyFont="1" applyFill="1" applyBorder="1" applyAlignment="1" applyProtection="1">
      <alignment horizontal="center" vertical="center"/>
      <protection locked="0"/>
    </xf>
    <xf numFmtId="21" fontId="14" fillId="17" borderId="2" xfId="0" applyNumberFormat="1" applyFont="1" applyFill="1" applyBorder="1" applyAlignment="1">
      <alignment horizontal="left" wrapText="1"/>
    </xf>
    <xf numFmtId="21" fontId="14" fillId="17" borderId="2" xfId="0" applyNumberFormat="1" applyFont="1" applyFill="1" applyBorder="1" applyAlignment="1">
      <alignment horizontal="center" wrapText="1"/>
    </xf>
    <xf numFmtId="49" fontId="10" fillId="17" borderId="2" xfId="0" applyNumberFormat="1" applyFont="1" applyFill="1" applyBorder="1" applyAlignment="1">
      <alignment horizontal="center" vertical="center"/>
    </xf>
    <xf numFmtId="164" fontId="14" fillId="17" borderId="2" xfId="0" applyNumberFormat="1" applyFont="1" applyFill="1" applyBorder="1" applyAlignment="1" applyProtection="1">
      <alignment horizontal="center" vertical="center"/>
      <protection locked="0"/>
    </xf>
    <xf numFmtId="0" fontId="8" fillId="15" borderId="2" xfId="0" applyFont="1" applyFill="1" applyBorder="1" applyAlignment="1" applyProtection="1">
      <alignment wrapText="1"/>
      <protection locked="0"/>
    </xf>
    <xf numFmtId="2" fontId="34" fillId="3" borderId="24" xfId="0" applyNumberFormat="1" applyFont="1" applyFill="1" applyBorder="1" applyAlignment="1">
      <alignment horizontal="left"/>
    </xf>
    <xf numFmtId="21" fontId="14" fillId="17" borderId="25" xfId="0" applyNumberFormat="1" applyFont="1" applyFill="1" applyBorder="1" applyAlignment="1">
      <alignment horizontal="center" vertical="center"/>
    </xf>
    <xf numFmtId="0" fontId="14" fillId="17" borderId="25" xfId="0" applyFont="1" applyFill="1" applyBorder="1" applyAlignment="1">
      <alignment horizontal="center" vertical="center"/>
    </xf>
    <xf numFmtId="1" fontId="14" fillId="17" borderId="25" xfId="0" applyNumberFormat="1" applyFont="1" applyFill="1" applyBorder="1" applyAlignment="1">
      <alignment horizontal="center" vertical="center"/>
    </xf>
    <xf numFmtId="21" fontId="14" fillId="17" borderId="25" xfId="0" applyNumberFormat="1" applyFont="1" applyFill="1" applyBorder="1" applyAlignment="1">
      <alignment horizontal="left" wrapText="1"/>
    </xf>
    <xf numFmtId="21" fontId="14" fillId="17" borderId="25" xfId="0" applyNumberFormat="1" applyFont="1" applyFill="1" applyBorder="1" applyAlignment="1">
      <alignment horizontal="center" wrapText="1"/>
    </xf>
    <xf numFmtId="0" fontId="10" fillId="14" borderId="25" xfId="0" applyFont="1" applyFill="1" applyBorder="1" applyAlignment="1">
      <alignment horizontal="center" vertical="center"/>
    </xf>
    <xf numFmtId="0" fontId="9" fillId="14" borderId="25" xfId="0" applyFont="1" applyFill="1" applyBorder="1" applyAlignment="1">
      <alignment horizontal="center" vertical="center"/>
    </xf>
    <xf numFmtId="2" fontId="34" fillId="3" borderId="0" xfId="0" applyNumberFormat="1" applyFont="1" applyFill="1" applyAlignment="1">
      <alignment horizontal="left"/>
    </xf>
    <xf numFmtId="21" fontId="14" fillId="17" borderId="13" xfId="0" applyNumberFormat="1" applyFont="1" applyFill="1" applyBorder="1" applyAlignment="1">
      <alignment horizontal="center" vertical="center"/>
    </xf>
    <xf numFmtId="0" fontId="14" fillId="17" borderId="13" xfId="0" applyFont="1" applyFill="1" applyBorder="1" applyAlignment="1">
      <alignment horizontal="center" vertical="center"/>
    </xf>
    <xf numFmtId="1" fontId="14" fillId="17" borderId="13" xfId="0" applyNumberFormat="1" applyFont="1" applyFill="1" applyBorder="1" applyAlignment="1">
      <alignment horizontal="center" vertical="center"/>
    </xf>
    <xf numFmtId="21" fontId="14" fillId="17" borderId="13" xfId="0" applyNumberFormat="1" applyFont="1" applyFill="1" applyBorder="1" applyAlignment="1">
      <alignment horizontal="left" wrapText="1"/>
    </xf>
    <xf numFmtId="21" fontId="14" fillId="17" borderId="13" xfId="0" applyNumberFormat="1" applyFont="1" applyFill="1" applyBorder="1" applyAlignment="1">
      <alignment horizontal="center" wrapText="1"/>
    </xf>
    <xf numFmtId="0" fontId="10" fillId="14" borderId="13" xfId="0" applyFont="1" applyFill="1" applyBorder="1" applyAlignment="1">
      <alignment horizontal="center" vertical="center"/>
    </xf>
    <xf numFmtId="0" fontId="9" fillId="14" borderId="13" xfId="0" applyFont="1" applyFill="1" applyBorder="1" applyAlignment="1">
      <alignment horizontal="center" vertical="center"/>
    </xf>
    <xf numFmtId="0" fontId="8" fillId="15" borderId="2" xfId="0" applyFont="1" applyFill="1" applyBorder="1" applyAlignment="1" applyProtection="1">
      <alignment horizontal="center" wrapText="1"/>
      <protection locked="0"/>
    </xf>
    <xf numFmtId="0" fontId="37" fillId="0" borderId="2" xfId="0" applyFont="1" applyBorder="1" applyAlignment="1">
      <alignment horizontal="center"/>
    </xf>
    <xf numFmtId="20" fontId="14" fillId="17" borderId="2" xfId="0" applyNumberFormat="1" applyFont="1" applyFill="1" applyBorder="1" applyAlignment="1" applyProtection="1">
      <alignment horizontal="center" vertical="center"/>
      <protection locked="0"/>
    </xf>
    <xf numFmtId="0" fontId="8" fillId="35" borderId="2" xfId="0" applyFont="1" applyFill="1" applyBorder="1" applyAlignment="1" applyProtection="1">
      <alignment horizontal="center" vertical="center"/>
      <protection locked="0"/>
    </xf>
    <xf numFmtId="0" fontId="30" fillId="14" borderId="2" xfId="0" applyFont="1" applyFill="1" applyBorder="1" applyAlignment="1">
      <alignment horizontal="center" vertical="center"/>
    </xf>
    <xf numFmtId="21" fontId="14" fillId="17" borderId="2" xfId="0" applyNumberFormat="1" applyFont="1" applyFill="1" applyBorder="1" applyAlignment="1">
      <alignment horizontal="center" vertical="center" wrapText="1"/>
    </xf>
    <xf numFmtId="0" fontId="8" fillId="15" borderId="2" xfId="0" applyFont="1" applyFill="1" applyBorder="1" applyAlignment="1" applyProtection="1">
      <alignment horizontal="center" vertical="center" wrapText="1"/>
      <protection locked="0"/>
    </xf>
    <xf numFmtId="1" fontId="14" fillId="35" borderId="2" xfId="0" quotePrefix="1" applyNumberFormat="1" applyFont="1" applyFill="1" applyBorder="1" applyAlignment="1">
      <alignment horizontal="center" vertical="center"/>
    </xf>
    <xf numFmtId="0" fontId="14" fillId="34" borderId="2" xfId="0" applyFont="1" applyFill="1" applyBorder="1" applyAlignment="1">
      <alignment horizontal="center" vertical="center"/>
    </xf>
    <xf numFmtId="166" fontId="37" fillId="15" borderId="2" xfId="0" applyNumberFormat="1" applyFont="1" applyFill="1" applyBorder="1" applyAlignment="1">
      <alignment horizontal="left" vertical="center"/>
    </xf>
    <xf numFmtId="0" fontId="17" fillId="35" borderId="2" xfId="0" applyFont="1" applyFill="1" applyBorder="1" applyAlignment="1">
      <alignment horizontal="center" vertical="center"/>
    </xf>
    <xf numFmtId="0" fontId="3" fillId="4" borderId="3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3" fillId="4" borderId="5" xfId="0" applyFont="1" applyFill="1" applyBorder="1" applyAlignment="1">
      <alignment horizontal="center" vertical="center"/>
    </xf>
    <xf numFmtId="9" fontId="3" fillId="6" borderId="3" xfId="0" applyNumberFormat="1" applyFont="1" applyFill="1" applyBorder="1" applyAlignment="1">
      <alignment horizontal="center" vertical="center"/>
    </xf>
    <xf numFmtId="9" fontId="3" fillId="6" borderId="4" xfId="0" applyNumberFormat="1" applyFont="1" applyFill="1" applyBorder="1" applyAlignment="1">
      <alignment horizontal="center" vertical="center"/>
    </xf>
    <xf numFmtId="9" fontId="3" fillId="6" borderId="5" xfId="0" applyNumberFormat="1" applyFont="1" applyFill="1" applyBorder="1" applyAlignment="1">
      <alignment horizontal="center" vertical="center"/>
    </xf>
    <xf numFmtId="0" fontId="3" fillId="4" borderId="9" xfId="0" applyFont="1" applyFill="1" applyBorder="1" applyAlignment="1">
      <alignment horizontal="center" vertical="center"/>
    </xf>
    <xf numFmtId="0" fontId="3" fillId="4" borderId="10" xfId="0" applyFont="1" applyFill="1" applyBorder="1" applyAlignment="1">
      <alignment horizontal="center" vertical="center"/>
    </xf>
    <xf numFmtId="164" fontId="3" fillId="4" borderId="10" xfId="0" applyNumberFormat="1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5" borderId="3" xfId="0" applyFont="1" applyFill="1" applyBorder="1" applyAlignment="1">
      <alignment horizontal="center" vertical="center"/>
    </xf>
    <xf numFmtId="0" fontId="3" fillId="5" borderId="4" xfId="0" applyFont="1" applyFill="1" applyBorder="1" applyAlignment="1">
      <alignment horizontal="center" vertical="center"/>
    </xf>
    <xf numFmtId="0" fontId="3" fillId="5" borderId="4" xfId="0" applyFont="1" applyFill="1" applyBorder="1" applyAlignment="1">
      <alignment vertical="center" wrapText="1"/>
    </xf>
    <xf numFmtId="0" fontId="3" fillId="5" borderId="5" xfId="0" applyFont="1" applyFill="1" applyBorder="1" applyAlignment="1">
      <alignment horizontal="center" vertical="center"/>
    </xf>
    <xf numFmtId="0" fontId="3" fillId="5" borderId="11" xfId="0" applyFont="1" applyFill="1" applyBorder="1" applyAlignment="1">
      <alignment horizontal="center" vertical="center"/>
    </xf>
    <xf numFmtId="0" fontId="3" fillId="5" borderId="0" xfId="0" applyFont="1" applyFill="1" applyAlignment="1">
      <alignment horizontal="center" vertical="center"/>
    </xf>
    <xf numFmtId="0" fontId="3" fillId="5" borderId="0" xfId="0" applyFont="1" applyFill="1" applyAlignment="1">
      <alignment vertical="center" wrapText="1"/>
    </xf>
    <xf numFmtId="0" fontId="3" fillId="5" borderId="12" xfId="0" applyFont="1" applyFill="1" applyBorder="1" applyAlignment="1">
      <alignment horizontal="center" vertical="center"/>
    </xf>
    <xf numFmtId="9" fontId="3" fillId="6" borderId="6" xfId="0" applyNumberFormat="1" applyFont="1" applyFill="1" applyBorder="1" applyAlignment="1">
      <alignment horizontal="center" vertical="center"/>
    </xf>
    <xf numFmtId="9" fontId="3" fillId="6" borderId="7" xfId="0" applyNumberFormat="1" applyFont="1" applyFill="1" applyBorder="1" applyAlignment="1">
      <alignment horizontal="center" vertical="center"/>
    </xf>
    <xf numFmtId="9" fontId="3" fillId="6" borderId="8" xfId="0" applyNumberFormat="1" applyFont="1" applyFill="1" applyBorder="1" applyAlignment="1">
      <alignment horizontal="center" vertical="center"/>
    </xf>
    <xf numFmtId="164" fontId="3" fillId="4" borderId="9" xfId="0" applyNumberFormat="1" applyFont="1" applyFill="1" applyBorder="1" applyAlignment="1">
      <alignment horizontal="center" vertical="center"/>
    </xf>
    <xf numFmtId="0" fontId="3" fillId="4" borderId="11" xfId="0" applyFont="1" applyFill="1" applyBorder="1" applyAlignment="1">
      <alignment horizontal="center" vertical="center"/>
    </xf>
    <xf numFmtId="0" fontId="3" fillId="4" borderId="12" xfId="0" applyFont="1" applyFill="1" applyBorder="1" applyAlignment="1">
      <alignment horizontal="center" vertical="center"/>
    </xf>
    <xf numFmtId="164" fontId="4" fillId="8" borderId="3" xfId="0" applyNumberFormat="1" applyFont="1" applyFill="1" applyBorder="1" applyAlignment="1">
      <alignment horizontal="center" vertical="center"/>
    </xf>
    <xf numFmtId="164" fontId="4" fillId="8" borderId="5" xfId="0" applyNumberFormat="1" applyFont="1" applyFill="1" applyBorder="1" applyAlignment="1">
      <alignment horizontal="center" vertical="center"/>
    </xf>
    <xf numFmtId="20" fontId="4" fillId="8" borderId="5" xfId="0" applyNumberFormat="1" applyFont="1" applyFill="1" applyBorder="1" applyAlignment="1">
      <alignment horizontal="center" vertical="center"/>
    </xf>
    <xf numFmtId="0" fontId="35" fillId="33" borderId="0" xfId="0" applyFont="1" applyFill="1" applyAlignment="1">
      <alignment horizontal="center" vertical="center"/>
    </xf>
    <xf numFmtId="0" fontId="23" fillId="0" borderId="9" xfId="0" applyFont="1" applyBorder="1" applyAlignment="1">
      <alignment horizontal="center" vertical="center"/>
    </xf>
    <xf numFmtId="0" fontId="23" fillId="0" borderId="10" xfId="0" applyFont="1" applyBorder="1" applyAlignment="1">
      <alignment horizontal="center" vertical="center"/>
    </xf>
    <xf numFmtId="0" fontId="23" fillId="0" borderId="1" xfId="0" applyFont="1" applyBorder="1" applyAlignment="1">
      <alignment horizontal="center" vertical="center"/>
    </xf>
    <xf numFmtId="164" fontId="25" fillId="7" borderId="16" xfId="0" applyNumberFormat="1" applyFont="1" applyFill="1" applyBorder="1" applyAlignment="1">
      <alignment horizontal="center" vertical="center"/>
    </xf>
    <xf numFmtId="164" fontId="25" fillId="7" borderId="17" xfId="0" applyNumberFormat="1" applyFont="1" applyFill="1" applyBorder="1" applyAlignment="1">
      <alignment horizontal="center" vertical="center"/>
    </xf>
    <xf numFmtId="14" fontId="26" fillId="27" borderId="2" xfId="0" applyNumberFormat="1" applyFont="1" applyFill="1" applyBorder="1" applyAlignment="1">
      <alignment horizontal="center" vertical="center" wrapText="1"/>
    </xf>
    <xf numFmtId="0" fontId="35" fillId="33" borderId="0" xfId="0" applyFont="1" applyFill="1" applyAlignment="1">
      <alignment horizontal="center" vertical="center" wrapText="1"/>
    </xf>
    <xf numFmtId="0" fontId="35" fillId="33" borderId="7" xfId="0" applyFont="1" applyFill="1" applyBorder="1" applyAlignment="1">
      <alignment horizontal="center" vertical="center" wrapText="1"/>
    </xf>
    <xf numFmtId="0" fontId="21" fillId="20" borderId="9" xfId="0" applyFont="1" applyFill="1" applyBorder="1" applyAlignment="1">
      <alignment horizontal="center" vertical="center"/>
    </xf>
    <xf numFmtId="0" fontId="21" fillId="20" borderId="10" xfId="0" applyFont="1" applyFill="1" applyBorder="1" applyAlignment="1">
      <alignment horizontal="center" vertical="center"/>
    </xf>
    <xf numFmtId="0" fontId="21" fillId="20" borderId="1" xfId="0" applyFont="1" applyFill="1" applyBorder="1" applyAlignment="1">
      <alignment horizontal="center" vertical="center"/>
    </xf>
    <xf numFmtId="49" fontId="21" fillId="25" borderId="9" xfId="0" applyNumberFormat="1" applyFont="1" applyFill="1" applyBorder="1" applyAlignment="1">
      <alignment horizontal="center" vertical="center"/>
    </xf>
    <xf numFmtId="49" fontId="21" fillId="25" borderId="10" xfId="0" applyNumberFormat="1" applyFont="1" applyFill="1" applyBorder="1" applyAlignment="1">
      <alignment horizontal="center" vertical="center"/>
    </xf>
    <xf numFmtId="1" fontId="21" fillId="26" borderId="2" xfId="0" applyNumberFormat="1" applyFont="1" applyFill="1" applyBorder="1" applyAlignment="1">
      <alignment horizontal="center" vertical="center" indent="8"/>
    </xf>
    <xf numFmtId="1" fontId="21" fillId="26" borderId="2" xfId="0" applyNumberFormat="1" applyFont="1" applyFill="1" applyBorder="1" applyAlignment="1">
      <alignment horizontal="left" vertical="center" indent="3"/>
    </xf>
    <xf numFmtId="0" fontId="21" fillId="26" borderId="2" xfId="0" applyFont="1" applyFill="1" applyBorder="1" applyAlignment="1">
      <alignment horizontal="center" vertical="center" wrapText="1"/>
    </xf>
  </cellXfs>
  <cellStyles count="5">
    <cellStyle name="Normal" xfId="0" builtinId="0"/>
    <cellStyle name="Normal 2" xfId="2" xr:uid="{605B2F26-D0C4-4A2B-BE6A-3A08631BEED5}"/>
    <cellStyle name="Normal 2 2" xfId="4" xr:uid="{37CB1026-4C99-412C-A7A9-586362D6BAEE}"/>
    <cellStyle name="Normal 3" xfId="3" xr:uid="{086C46DB-0FBC-40F3-BBAF-AA3371A27972}"/>
    <cellStyle name="Porcentagem" xfId="1" builtinId="5"/>
  </cellStyles>
  <dxfs count="129">
    <dxf>
      <font>
        <color theme="0"/>
      </font>
      <fill>
        <patternFill>
          <bgColor rgb="FF1E9F7F"/>
        </patternFill>
      </fill>
    </dxf>
    <dxf>
      <font>
        <color theme="0"/>
      </font>
      <fill>
        <patternFill>
          <bgColor rgb="FFF78344"/>
        </patternFill>
      </fill>
    </dxf>
    <dxf>
      <font>
        <color theme="1"/>
      </font>
      <fill>
        <patternFill>
          <bgColor theme="0" tint="-4.9989318521683403E-2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alignment horizontal="general" vertical="bottom" textRotation="0" wrapText="1" indent="0" justifyLastLine="0" shrinkToFit="0" readingOrder="0"/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numFmt numFmtId="0" formatCode="General"/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numFmt numFmtId="164" formatCode="[$-F400]h:mm:ss\ AM/PM"/>
    </dxf>
    <dxf>
      <font>
        <b val="0"/>
      </font>
    </dxf>
    <dxf>
      <numFmt numFmtId="164" formatCode="[$-F400]h:mm:ss\ AM/PM"/>
    </dxf>
    <dxf>
      <font>
        <b val="0"/>
      </font>
    </dxf>
    <dxf>
      <numFmt numFmtId="164" formatCode="[$-F400]h:mm:ss\ AM/PM"/>
    </dxf>
    <dxf>
      <font>
        <b val="0"/>
      </font>
    </dxf>
    <dxf>
      <numFmt numFmtId="164" formatCode="[$-F400]h:mm:ss\ AM/PM"/>
    </dxf>
    <dxf>
      <font>
        <b val="0"/>
      </font>
    </dxf>
    <dxf>
      <numFmt numFmtId="164" formatCode="[$-F400]h:mm:ss\ AM/PM"/>
    </dxf>
    <dxf>
      <font>
        <b val="0"/>
      </font>
    </dxf>
    <dxf>
      <numFmt numFmtId="164" formatCode="[$-F400]h:mm:ss\ AM/PM"/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numFmt numFmtId="30" formatCode="@"/>
    </dxf>
    <dxf>
      <font>
        <b val="0"/>
      </font>
    </dxf>
    <dxf>
      <numFmt numFmtId="30" formatCode="@"/>
    </dxf>
    <dxf>
      <font>
        <b val="0"/>
      </font>
    </dxf>
    <dxf>
      <numFmt numFmtId="30" formatCode="@"/>
    </dxf>
    <dxf>
      <font>
        <b val="0"/>
      </font>
    </dxf>
    <dxf>
      <numFmt numFmtId="30" formatCode="@"/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numFmt numFmtId="1" formatCode="0"/>
    </dxf>
    <dxf>
      <font>
        <b val="0"/>
      </font>
    </dxf>
    <dxf>
      <numFmt numFmtId="1" formatCode="0"/>
    </dxf>
    <dxf>
      <font>
        <b val="0"/>
      </font>
    </dxf>
    <dxf>
      <numFmt numFmtId="1" formatCode="0"/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numFmt numFmtId="1" formatCode="0"/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alignment horizontal="center" vertical="bottom" textRotation="0" wrapText="1" indent="0" justifyLastLine="0" shrinkToFit="0" readingOrder="0"/>
    </dxf>
    <dxf>
      <font>
        <b val="0"/>
      </font>
    </dxf>
    <dxf>
      <alignment horizontal="left" vertical="bottom" textRotation="0" wrapText="1" indent="0" justifyLastLine="0" shrinkToFit="0" readingOrder="0"/>
    </dxf>
    <dxf>
      <font>
        <b val="0"/>
      </font>
    </dxf>
    <dxf>
      <numFmt numFmtId="30" formatCode="@"/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numFmt numFmtId="1" formatCode="0"/>
    </dxf>
    <dxf>
      <font>
        <b val="0"/>
      </font>
    </dxf>
    <dxf>
      <font>
        <b val="0"/>
      </font>
    </dxf>
    <dxf>
      <font>
        <b val="0"/>
      </font>
    </dxf>
    <dxf>
      <numFmt numFmtId="30" formatCode="@"/>
    </dxf>
    <dxf>
      <font>
        <b val="0"/>
      </font>
    </dxf>
    <dxf>
      <font>
        <b val="0"/>
      </font>
    </dxf>
    <dxf>
      <numFmt numFmtId="1" formatCode="0"/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Calibri"/>
        <family val="2"/>
        <scheme val="none"/>
      </font>
      <numFmt numFmtId="19" formatCode="dd/mm/yyyy"/>
      <fill>
        <patternFill patternType="solid">
          <fgColor rgb="FF000000"/>
          <bgColor rgb="FFD9D9D9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Calibri"/>
        <family val="2"/>
        <scheme val="none"/>
      </font>
      <numFmt numFmtId="19" formatCode="dd/mm/yyyy"/>
      <fill>
        <patternFill patternType="solid">
          <fgColor rgb="FF000000"/>
          <bgColor rgb="FFD9D9D9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fill>
        <patternFill patternType="solid">
          <fgColor indexed="64"/>
          <bgColor rgb="FF2CF77E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fill>
        <patternFill patternType="solid">
          <fgColor indexed="64"/>
          <bgColor rgb="FF2CF77E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theme="0"/>
        </right>
        <top style="thin">
          <color theme="0"/>
        </top>
        <bottom/>
      </border>
    </dxf>
    <dxf>
      <border outline="0">
        <left style="thin">
          <color theme="0"/>
        </left>
        <top style="thin">
          <color theme="0"/>
        </top>
      </border>
    </dxf>
    <dxf>
      <font>
        <b val="0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FFFF"/>
        <name val="Calibri"/>
        <family val="2"/>
        <scheme val="none"/>
      </font>
      <fill>
        <patternFill patternType="solid">
          <fgColor rgb="FF000000"/>
          <bgColor rgb="FF000000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theme="0"/>
        </left>
        <right style="thin">
          <color theme="0"/>
        </right>
        <top/>
        <bottom/>
        <vertical style="thin">
          <color theme="0"/>
        </vertical>
        <horizontal style="thin">
          <color theme="0"/>
        </horizontal>
      </border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b/>
        <i val="0"/>
        <color rgb="FFFF0000"/>
      </font>
    </dxf>
    <dxf>
      <font>
        <color rgb="FF0070C0"/>
      </font>
    </dxf>
    <dxf>
      <font>
        <color theme="1"/>
      </font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theme="5" tint="0.39994506668294322"/>
        </patternFill>
      </fill>
    </dxf>
    <dxf>
      <font>
        <b/>
        <i val="0"/>
        <color rgb="FF00B050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theme="0"/>
      </font>
      <fill>
        <patternFill>
          <bgColor rgb="FFFF0000"/>
        </patternFill>
      </fill>
    </dxf>
    <dxf>
      <border outline="0">
        <top style="thin">
          <color rgb="FF44B3E1"/>
        </top>
        <bottom style="thin">
          <color theme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ptos Narrow"/>
        <family val="2"/>
        <scheme val="none"/>
      </font>
      <fill>
        <patternFill patternType="solid">
          <fgColor rgb="FF156082"/>
          <bgColor rgb="FF156082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eetMetadata" Target="metadata.xml"/><Relationship Id="rId18" Type="http://schemas.openxmlformats.org/officeDocument/2006/relationships/customXml" Target="../customXml/item4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namedSheetViews/namedSheetView1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>
  <namedSheetView name="Exibir1" id="{70BD0346-1C6B-4BEF-80A7-2BDF6229D507}">
    <nsvFilter filterId="{99E022FC-4664-48A9-AF84-B0E9D0DB4711}" ref="A5:BS779" tableId="4"/>
  </namedSheetView>
</namedSheetView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51B2282-53C9-4DA5-BB68-53057B21B7E9}" name="BS_ATIVIDADE" displayName="BS_ATIVIDADE" ref="C1:J81" totalsRowShown="0">
  <autoFilter ref="C1:J81" xr:uid="{951B2282-53C9-4DA5-BB68-53057B21B7E9}"/>
  <tableColumns count="8">
    <tableColumn id="1" xr3:uid="{9D3443AF-7A08-4C53-A3E2-287F131FF33A}" name="ATIVIDADE"/>
    <tableColumn id="2" xr3:uid="{2A82D28C-FA01-4406-9369-155939EBEB3C}" name="UNIDADE"/>
    <tableColumn id="3" xr3:uid="{C9EBAC91-798E-42B2-890E-815146D3581F}" name="CONTROLE INDICADOR"/>
    <tableColumn id="4" xr3:uid="{2C1E6997-9616-4EEC-8837-F045C0B807BF}" name="GRUPO"/>
    <tableColumn id="5" xr3:uid="{827F626A-D2F7-4915-91BB-9C6C226A1ABA}" name="Item PDM"/>
    <tableColumn id="6" xr3:uid="{9B8EFA55-ADDF-4F50-989F-27340C649524}" name="PESO"/>
    <tableColumn id="7" xr3:uid="{AC0EB14E-5C07-4574-AB32-0427D5849993}" name="Prioridade" dataDxfId="128"/>
    <tableColumn id="8" xr3:uid="{69D5AC3B-4F64-4F8F-AD2A-0AD158918DDD}" name="CORRELATO" dataDxfId="127"/>
  </tableColumns>
  <tableStyleInfo name="TableStyleMedium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C2CD7AF-2C6E-4717-BE16-40BBDBF12CA1}" name="TabelaMap" displayName="TabelaMap" ref="A1:H420" totalsRowShown="0" headerRowDxfId="126" tableBorderDxfId="125">
  <autoFilter ref="A1:H420" xr:uid="{EC2CD7AF-2C6E-4717-BE16-40BBDBF12CA1}"/>
  <tableColumns count="8">
    <tableColumn id="4" xr3:uid="{21A28FFF-8A42-4F50-AD1C-E1E0CFAAE7C3}" name="Gerência"/>
    <tableColumn id="5" xr3:uid="{193742AD-09AB-4BF1-A4F2-AAFF8F9586DF}" name="SUB"/>
    <tableColumn id="6" xr3:uid="{7856172C-B5B3-4CFB-B8DA-3972438BD1AE}" name="KM Inicio"/>
    <tableColumn id="7" xr3:uid="{77BEE3ED-E3AA-4A2A-80FF-2ACA83B93039}" name="KM Fim"/>
    <tableColumn id="8" xr3:uid="{FF552C3A-144A-4A2D-934D-ADBD89996642}" name="Trecho"/>
    <tableColumn id="9" xr3:uid="{66330194-D4AC-4B20-842F-AD5FC589CA42}" name="SB"/>
    <tableColumn id="10" xr3:uid="{FD3863DF-2E8A-46EA-89AA-A651EC6320FF}" name="NOME SUB"/>
    <tableColumn id="11" xr3:uid="{0B2F49F4-3409-425D-9DF1-A8821BC305B8}" name="Trecho Coordenação"/>
  </tableColumns>
  <tableStyleInfo name="TableStyleMedium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99E022FC-4664-48A9-AF84-B0E9D0DB4711}" name="BS_CONTROLE" displayName="BS_CONTROLE" ref="A5:BS779" totalsRowShown="0" headerRowDxfId="105" totalsRowDxfId="104" tableBorderDxfId="103">
  <autoFilter ref="A5:BS779" xr:uid="{99E022FC-4664-48A9-AF84-B0E9D0DB4711}">
    <filterColumn colId="1">
      <filters>
        <dateGroupItem year="2026" month="2" day="12" dateTimeGrouping="day"/>
      </filters>
    </filterColumn>
  </autoFilter>
  <tableColumns count="71">
    <tableColumn id="1" xr3:uid="{A05316ED-BBC7-4C88-9227-50A3F8DFF079}" name="CHAVE" dataDxfId="101" totalsRowDxfId="102">
      <calculatedColumnFormula>D6&amp;B6</calculatedColumnFormula>
    </tableColumn>
    <tableColumn id="2" xr3:uid="{1698C9A5-7305-47B1-9377-B5E0EDFF97CF}" name="DATA" dataDxfId="99" totalsRowDxfId="100"/>
    <tableColumn id="3" xr3:uid="{D4CCD343-495A-4154-B156-836F046FDF21}" name="Semana" totalsRowDxfId="98">
      <calculatedColumnFormula>IF(BS_CONTROLE[[#This Row],[DATA]]="","",WEEKNUM(BS_CONTROLE[[#This Row],[DATA]]))</calculatedColumnFormula>
    </tableColumn>
    <tableColumn id="4" xr3:uid="{31A2E37E-7F1A-41A0-87CF-22BEC7A479FA}" name="ATIVO" totalsRowDxfId="97"/>
    <tableColumn id="5" xr3:uid="{5C9F836E-36CD-453F-94BA-3AF5CE560690}" name="*1" totalsRowDxfId="96"/>
    <tableColumn id="6" xr3:uid="{C3B5D409-D838-45C0-92C4-C80A5ED8A33D}" name="Atividade" totalsRowDxfId="95"/>
    <tableColumn id="7" xr3:uid="{1B4F2C1B-AE80-46FB-A4B1-52551C95505E}" name="Atividade - Inidicador" totalsRowDxfId="94">
      <calculatedColumnFormula>IF(D6="","*",VLOOKUP(F6,BS_ATIVIDADE[#All],3,FALSE))</calculatedColumnFormula>
    </tableColumn>
    <tableColumn id="8" xr3:uid="{8B64E5BD-DD67-40FD-82E7-638E1BB39464}" name="Local - Partida" totalsRowDxfId="93"/>
    <tableColumn id="9" xr3:uid="{861F7E89-C150-4417-AD4D-FE4F88DC85E0}" name="Local - Encerramento" totalsRowDxfId="92"/>
    <tableColumn id="10" xr3:uid="{3F43A188-DA91-4D0D-9BC7-134439EE4D88}" name="SUB" totalsRowDxfId="91"/>
    <tableColumn id="11" xr3:uid="{3AE229CF-2C71-491D-A923-3330CFBD53A6}" name="KM - Inicio" totalsRowDxfId="90"/>
    <tableColumn id="12" xr3:uid="{834A1653-9061-416E-AB49-25BDAFCD7E79}" name="KM - Fim" dataDxfId="88" totalsRowDxfId="89"/>
    <tableColumn id="13" xr3:uid="{C7ACC102-B62D-48E9-8A66-9BD0ADAE5B58}" name="Entre - Estações" totalsRowDxfId="87">
      <calculatedColumnFormula array="1" xml:space="preserve"> _xlfn.XLOOKUP(
  1,
  ( TabelaMap[SUB] = BS_CONTROLE[[#This Row],[SUB]]) *
  ( TabelaMap[KM Inicio] &lt;= BS_CONTROLE[[#This Row],[KM - Inicio]]) *
  ( TabelaMap[KM Fim]  &gt;= BS_CONTROLE[[#This Row],[KM - Inicio]]),
  TabelaMap[Trecho],
  "-",
  0
)</calculatedColumnFormula>
    </tableColumn>
    <tableColumn id="14" xr3:uid="{E0D13F0F-0902-465F-9746-7AF36D956BD9}" name="SB" dataDxfId="85" totalsRowDxfId="86">
      <calculatedColumnFormula array="1" xml:space="preserve"> _xlfn.XLOOKUP(
  1,
  ( TabelaMap[SUB] = BS_CONTROLE[[#This Row],[SUB]]) *
  ( TabelaMap[KM Inicio] &lt;= BS_CONTROLE[[#This Row],[KM - Inicio]]) *
  ( TabelaMap[KM Fim]  &gt;= BS_CONTROLE[[#This Row],[KM - Inicio]]),
  TabelaMap[SB],
  "-",
  0
)</calculatedColumnFormula>
    </tableColumn>
    <tableColumn id="15" xr3:uid="{1A518F27-90EA-4994-9061-382674493825}" name="Inicia" totalsRowDxfId="84"/>
    <tableColumn id="16" xr3:uid="{5FA7C4F1-9787-44A4-B0E2-B6F25B8BB214}" name="Duração" totalsRowDxfId="83"/>
    <tableColumn id="17" xr3:uid="{083F6D92-8052-4AC3-BE06-133F9ADAD14B}" name="Quantidade" dataDxfId="81" totalsRowDxfId="82"/>
    <tableColumn id="18" xr3:uid="{12F35931-6F74-40DC-92C9-11ED8600541C}" name="Unidade" totalsRowDxfId="80">
      <calculatedColumnFormula>IFERROR(_xlfn.XLOOKUP(F6, BS_ATIVIDADE[ATIVIDADE],BS_ATIVIDADE[UNIDADE] ), "*")</calculatedColumnFormula>
    </tableColumn>
    <tableColumn id="19" xr3:uid="{C4207F05-7FF4-4E41-8A75-CD18FEA67FE8}" name="Gerência da Via" totalsRowDxfId="79">
      <calculatedColumnFormula array="1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calculatedColumnFormula>
    </tableColumn>
    <tableColumn id="20" xr3:uid="{85B16A54-069A-4BC1-AB10-6FF7A304A52F}" name="Coordenação da Via" totalsRowDxfId="78">
      <calculatedColumnFormula array="1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calculatedColumnFormula>
    </tableColumn>
    <tableColumn id="21" xr3:uid="{5ABC5AF5-9BA8-41EA-A677-5826B35FFA98}" name="Trecho" dataDxfId="76" totalsRowDxfId="77">
      <calculatedColumnFormula>IFERROR(_xlfn.XLOOKUP(J6, BASE_MAPA!$B$2:$B$420, BASE_MAPA!$G$2:$G$420), "ERRO")</calculatedColumnFormula>
    </tableColumn>
    <tableColumn id="22" xr3:uid="{4F0B0D75-38C6-4F91-8946-659CA56CE361}" name="Responsavel pelo boletim" dataDxfId="74" totalsRowDxfId="75"/>
    <tableColumn id="23" xr3:uid="{181C28CF-B29A-44FB-98BF-9F61C651E2A0}" name="Detalhe Programação" dataDxfId="72" totalsRowDxfId="73"/>
    <tableColumn id="24" xr3:uid="{2252CF89-ADBA-4B20-979E-431157723A8C}" name="Programar para D+1" totalsRowDxfId="71"/>
    <tableColumn id="25" xr3:uid="{4DDA4DBC-4688-436E-9954-8507010A20E7}" name="Confirmação programação" totalsRowDxfId="70"/>
    <tableColumn id="26" xr3:uid="{B3FFDEC9-000A-4F9C-9648-B5634347C46B}" name="Prioridade" totalsRowDxfId="69"/>
    <tableColumn id="27" xr3:uid="{DC11BC55-F32B-45D4-860E-43E406C7D920}" name="Qtd. Maquinista" dataDxfId="67" totalsRowDxfId="68"/>
    <tableColumn id="28" xr3:uid="{992A5ED9-1E99-40CB-9E70-D9657BAC0A82}" name="Tipo de Maquinista (Fixo / Escala)" totalsRowDxfId="66"/>
    <tableColumn id="29" xr3:uid="{539FD2D3-EA04-4152-9CF1-86CC72E898C1}" name="Tipo de Acionamento" totalsRowDxfId="65"/>
    <tableColumn id="30" xr3:uid="{DF1AFBBA-A6F4-45EB-8C08-6009125DB0AA}" name="Apresentação no lastro" totalsRowDxfId="64"/>
    <tableColumn id="31" xr3:uid="{98C46619-3E97-47EC-B07F-6BC53FE0DB55}" name="Ativo - 1" dataDxfId="62" totalsRowDxfId="63"/>
    <tableColumn id="32" xr3:uid="{D2FAF4C4-EB08-4AD4-890F-189F0A103916}" name="Ativo - 2" dataDxfId="60" totalsRowDxfId="61"/>
    <tableColumn id="33" xr3:uid="{E0EF339B-73DF-4459-B553-7C487F119BD9}" name="Vagões - Qtd." dataDxfId="58" totalsRowDxfId="59"/>
    <tableColumn id="34" xr3:uid="{999865F5-38C1-49EC-A4E9-57A08CADF0CA}" name="*2" totalsRowDxfId="57"/>
    <tableColumn id="35" xr3:uid="{83A3E45D-090F-4DEA-B84E-9262E86EAC2C}" name="Atividade_1" totalsRowDxfId="56">
      <calculatedColumnFormula>IF(BS_CONTROLE[[#This Row],[Atividade]]=0, "-", BS_CONTROLE[[#This Row],[Atividade]])</calculatedColumnFormula>
    </tableColumn>
    <tableColumn id="36" xr3:uid="{8B104AD6-01F9-4E8E-95CA-58E4E6D3B4CF}" name="Atividade - PDM" totalsRowDxfId="55">
      <calculatedColumnFormula>IF(D6="","*",VLOOKUP(AI6,BS_ATIVIDADE[#Data],3,FALSE))</calculatedColumnFormula>
    </tableColumn>
    <tableColumn id="37" xr3:uid="{49416782-09E5-4EE0-8132-15C3B5F535A4}" name="Local - Partida_2" dataDxfId="53" totalsRowDxfId="54">
      <calculatedColumnFormula>IF(BS_CONTROLE[[#This Row],[Local - Partida]]=0, "-", BS_CONTROLE[[#This Row],[Local - Partida]])</calculatedColumnFormula>
    </tableColumn>
    <tableColumn id="38" xr3:uid="{608EA61B-A90B-4121-BE8C-D55453A44B11}" name="Local - Encerramento_3" dataDxfId="51" totalsRowDxfId="52">
      <calculatedColumnFormula>IF(BS_CONTROLE[[#This Row],[Local - Encerramento]]=0, "-", BS_CONTROLE[[#This Row],[Local - Encerramento]])</calculatedColumnFormula>
    </tableColumn>
    <tableColumn id="39" xr3:uid="{6E14C8B1-FE8A-4317-ACB2-CF2812E48816}" name="Entre-Locais" dataDxfId="49" totalsRowDxfId="50">
      <calculatedColumnFormula>IF(BS_CONTROLE[[#This Row],[Entre - Estações]]=0, "-", BS_CONTROLE[[#This Row],[Entre - Estações]])</calculatedColumnFormula>
    </tableColumn>
    <tableColumn id="40" xr3:uid="{AFA66558-C4ED-45CB-BA4C-C497F2EC4FDE}" name="SB_4" dataDxfId="47" totalsRowDxfId="48">
      <calculatedColumnFormula>IF(BS_CONTROLE[[#This Row],[SB]]=0, "-", BS_CONTROLE[[#This Row],[SB]])</calculatedColumnFormula>
    </tableColumn>
    <tableColumn id="41" xr3:uid="{7E9F627F-D3F4-418B-A23D-FB2C2C1C7CE2}" name="SUB_5" totalsRowDxfId="46">
      <calculatedColumnFormula>IF(BS_CONTROLE[[#This Row],[SUB]]=0, "-", BS_CONTROLE[[#This Row],[SUB]])</calculatedColumnFormula>
    </tableColumn>
    <tableColumn id="42" xr3:uid="{B80F7F5E-505D-4288-B2DD-2F1C10323086}" name="KM - ínicio" totalsRowDxfId="45">
      <calculatedColumnFormula>IF(BS_CONTROLE[[#This Row],[KM - Inicio]]=0, "-", BS_CONTROLE[[#This Row],[KM - Inicio]])</calculatedColumnFormula>
    </tableColumn>
    <tableColumn id="43" xr3:uid="{893A2476-637D-4DB6-AB3E-EB6834BFA129}" name="KM - Fim_6" totalsRowDxfId="44">
      <calculatedColumnFormula>IF(BS_CONTROLE[[#This Row],[KM - Fim]]=0, "-", BS_CONTROLE[[#This Row],[KM - Fim]])</calculatedColumnFormula>
    </tableColumn>
    <tableColumn id="44" xr3:uid="{0CD32D45-05BF-4ACC-96EB-C947477215F4}" name="HR Turma Pronta" dataDxfId="42" totalsRowDxfId="43"/>
    <tableColumn id="45" xr3:uid="{02107BB3-C78B-4DC1-9BBD-D842728D85F9}" name="Inicio" dataDxfId="40" totalsRowDxfId="41"/>
    <tableColumn id="46" xr3:uid="{B712BA07-B634-45EE-A521-3EE8D89CFD38}" name="Fim" dataDxfId="38" totalsRowDxfId="39"/>
    <tableColumn id="47" xr3:uid="{EA45DC88-FFBF-4BB1-A3B2-49C72DA8FD4B}" name="Inicio_7" dataDxfId="36" totalsRowDxfId="37"/>
    <tableColumn id="48" xr3:uid="{03092884-5EDA-443F-877A-EFF5C7BD15CE}" name="Fim_8" dataDxfId="34" totalsRowDxfId="35"/>
    <tableColumn id="49" xr3:uid="{7D06F809-CC07-46F9-A7CE-BCBFFFB726CF}" name="Inicio_9" dataDxfId="32" totalsRowDxfId="33"/>
    <tableColumn id="50" xr3:uid="{2B7523A7-1EF4-48D4-838E-CF2B297CA274}" name="Fim_10" totalsRowDxfId="31"/>
    <tableColumn id="51" xr3:uid="{0D972F29-44C5-4E41-85C9-27D3CBEE3546}" name="TOTAL" totalsRowDxfId="30">
      <calculatedColumnFormula>IF(D6="","*",IFERROR(IF(ISODD(COUNT(AS6:AX8)),"ERRO",SUM((AT6-AS6),(AV6-AU6),(AX6-AW6))),"ERRO"))</calculatedColumnFormula>
    </tableColumn>
    <tableColumn id="52" xr3:uid="{CF6F0246-E0BA-4AA3-B12B-84FC0F03B05A}" name="LIBERADO PELO CCO" totalsRowDxfId="29"/>
    <tableColumn id="53" xr3:uid="{C4B78407-7BBD-4985-A00A-F5C3CEFFB555}" name="Quantidade_11" dataDxfId="27" totalsRowDxfId="28"/>
    <tableColumn id="54" xr3:uid="{CF3847CD-F570-470E-B282-4210DBC9CBEF}" name="Unidade_12" totalsRowDxfId="26">
      <calculatedColumnFormula>IFERROR(_xlfn.XLOOKUP(AI6, BS_ATIVIDADE[ATIVIDADE],BS_ATIVIDADE[UNIDADE] ), "*")</calculatedColumnFormula>
    </tableColumn>
    <tableColumn id="55" xr3:uid="{E8BD25AD-92F6-44A7-BC51-DF162C9DDD69}" name="Gerência da Via_13" totalsRowDxfId="25">
      <calculatedColumnFormula array="1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calculatedColumnFormula>
    </tableColumn>
    <tableColumn id="56" xr3:uid="{1C17D26A-5590-43F5-9AD1-3AFD68A6541B}" name="Coordenação da Via_14" totalsRowDxfId="24">
      <calculatedColumnFormula array="1" xml:space="preserve"> _xlfn.XLOOKUP(
  1,
  ( TabelaMap[SUB] = BS_CONTROLE[[#This Row],[SUB_5]]) *
  ( TabelaMap[KM Inicio] &lt;= BS_CONTROLE[[#This Row],[KM - Inicio]]) *
  ( TabelaMap[KM Fim]  &gt;= BS_CONTROLE[[#This Row],[KM - Inicio]]),
  TabelaMap[Trecho Coordenação],
  "-",
  0
)</calculatedColumnFormula>
    </tableColumn>
    <tableColumn id="57" xr3:uid="{AC8859E8-9CD6-4561-BD2F-79233ED98A30}" name="Trecho_15" totalsRowDxfId="23">
      <calculatedColumnFormula>IFERROR(_xlfn.XLOOKUP(AO6, BASE_MAPA!$B$2:$B$420, BASE_MAPA!$G$2:$G$420), "ERRO")</calculatedColumnFormula>
    </tableColumn>
    <tableColumn id="58" xr3:uid="{24EF158D-E7DA-4258-B96C-75EFC4AFC7B1}" name="Responsavel pelo boletim_16" totalsRowDxfId="22">
      <calculatedColumnFormula>IF(BS_CONTROLE[[#This Row],[Responsavel pelo boletim]]=0, "-", BS_CONTROLE[[#This Row],[Responsavel pelo boletim]])</calculatedColumnFormula>
    </tableColumn>
    <tableColumn id="59" xr3:uid="{8B91D8AB-3178-4C51-BE59-BAF49406803B}" name="*3" totalsRowDxfId="21"/>
    <tableColumn id="60" xr3:uid="{4181E281-4343-4D42-86A3-0AC1B62B1414}" name="Status" totalsRowDxfId="20"/>
    <tableColumn id="61" xr3:uid="{DCCB45A7-FFD3-4D16-8008-52EF8DF40944}" name="Prévia CCO 22h" totalsRowDxfId="19"/>
    <tableColumn id="62" xr3:uid="{2035A47E-C568-49C4-A0B1-DA0ED006E72E}" name="Prévia - 1" dataDxfId="17" totalsRowDxfId="18"/>
    <tableColumn id="63" xr3:uid="{9DFC2461-090B-424B-9B47-15366CA2665A}" name="Prévia - 2" totalsRowDxfId="16"/>
    <tableColumn id="64" xr3:uid="{29CC39E9-CC03-457D-AA25-53F04019BAC7}" name="*4" totalsRowDxfId="15"/>
    <tableColumn id="65" xr3:uid="{052A6B9C-8782-420A-A751-8489E55B455E}" name="Responsabilidade" totalsRowDxfId="14"/>
    <tableColumn id="66" xr3:uid="{24C6CC3A-2242-4EB8-9BC5-F9206873BBBB}" name="Fechamento - Impacto" totalsRowDxfId="13"/>
    <tableColumn id="67" xr3:uid="{9C3DC2D8-7FD6-45AA-9B30-EB616C006195}" name="Detalhe - Fechamento" totalsRowDxfId="12"/>
    <tableColumn id="68" xr3:uid="{0DD73D8F-F555-4187-A8A4-95544B971A35}" name="Justificativa" totalsRowDxfId="11"/>
    <tableColumn id="69" xr3:uid="{F8683A95-E4ED-4B50-9E6F-5DCD7294ABC0}" name="Analise Prévia" totalsRowDxfId="10">
      <calculatedColumnFormula>IF(AND(BR6&lt;1,BS6&lt;1),"Produção e Intervalo",IF(BR6&lt;1,"Intervalo",IF(BS6&lt;1,"Produção","Aderente")))</calculatedColumnFormula>
    </tableColumn>
    <tableColumn id="70" xr3:uid="{C69AE417-F850-4736-A77F-80BCC39E9614}" name="Intervalo" totalsRowDxfId="9">
      <calculatedColumnFormula>IF(OR(B6="",F6=""),"*",AY6/P6)</calculatedColumnFormula>
    </tableColumn>
    <tableColumn id="71" xr3:uid="{7E802080-4613-4ED5-B82F-6C0111749DA0}" name="QTD" totalsRowDxfId="8">
      <calculatedColumnFormula>IF(OR(B6="",F6=""),"*",BA6/Q6)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3.xml"/><Relationship Id="rId1" Type="http://schemas.openxmlformats.org/officeDocument/2006/relationships/vmlDrawing" Target="../drawings/vmlDrawing1.vml"/><Relationship Id="rId4" Type="http://schemas.microsoft.com/office/2019/04/relationships/namedSheetView" Target="../namedSheetViews/namedSheetView1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3C652E-8003-49BD-B994-0CF79890CB7D}">
  <dimension ref="A1:J208"/>
  <sheetViews>
    <sheetView topLeftCell="A13" zoomScale="85" zoomScaleNormal="85" workbookViewId="0">
      <selection activeCell="G16" sqref="G16"/>
    </sheetView>
  </sheetViews>
  <sheetFormatPr defaultRowHeight="15"/>
  <cols>
    <col min="1" max="1" width="33.140625" customWidth="1"/>
    <col min="3" max="3" width="46.5703125" bestFit="1" customWidth="1"/>
    <col min="4" max="4" width="18.28515625" bestFit="1" customWidth="1"/>
    <col min="5" max="5" width="31.85546875" bestFit="1" customWidth="1"/>
    <col min="6" max="6" width="17.85546875" bestFit="1" customWidth="1"/>
    <col min="7" max="7" width="29" bestFit="1" customWidth="1"/>
    <col min="8" max="8" width="8.140625" bestFit="1" customWidth="1"/>
    <col min="9" max="9" width="12.7109375" bestFit="1" customWidth="1"/>
    <col min="10" max="10" width="28" bestFit="1" customWidth="1"/>
  </cols>
  <sheetData>
    <row r="1" spans="1:10">
      <c r="A1" s="148" t="s">
        <v>0</v>
      </c>
      <c r="C1" s="58" t="s">
        <v>1</v>
      </c>
      <c r="D1" s="58" t="s">
        <v>2</v>
      </c>
      <c r="E1" s="58" t="s">
        <v>3</v>
      </c>
      <c r="F1" s="58" t="s">
        <v>4</v>
      </c>
      <c r="G1" s="58" t="s">
        <v>5</v>
      </c>
      <c r="H1" s="58" t="s">
        <v>6</v>
      </c>
      <c r="I1" s="58" t="s">
        <v>7</v>
      </c>
      <c r="J1" s="58" t="s">
        <v>8</v>
      </c>
    </row>
    <row r="2" spans="1:10">
      <c r="A2" s="150" t="s">
        <v>0</v>
      </c>
      <c r="C2" t="s">
        <v>0</v>
      </c>
      <c r="D2" t="s">
        <v>9</v>
      </c>
      <c r="E2" t="s">
        <v>10</v>
      </c>
      <c r="F2" t="s">
        <v>0</v>
      </c>
      <c r="G2" t="s">
        <v>11</v>
      </c>
      <c r="H2">
        <v>0</v>
      </c>
      <c r="I2">
        <v>0</v>
      </c>
      <c r="J2" t="s">
        <v>0</v>
      </c>
    </row>
    <row r="3" spans="1:10">
      <c r="A3" s="150" t="s">
        <v>12</v>
      </c>
      <c r="C3" t="s">
        <v>13</v>
      </c>
      <c r="D3" t="s">
        <v>14</v>
      </c>
      <c r="E3" t="s">
        <v>15</v>
      </c>
      <c r="F3" t="s">
        <v>16</v>
      </c>
      <c r="G3" t="s">
        <v>11</v>
      </c>
      <c r="H3">
        <v>1</v>
      </c>
      <c r="I3">
        <v>1</v>
      </c>
      <c r="J3" t="s">
        <v>16</v>
      </c>
    </row>
    <row r="4" spans="1:10">
      <c r="A4" s="150" t="s">
        <v>17</v>
      </c>
      <c r="C4" t="s">
        <v>18</v>
      </c>
      <c r="D4" t="s">
        <v>9</v>
      </c>
      <c r="E4" t="s">
        <v>19</v>
      </c>
      <c r="F4" t="s">
        <v>20</v>
      </c>
      <c r="G4" t="s">
        <v>11</v>
      </c>
      <c r="H4">
        <v>1</v>
      </c>
      <c r="I4">
        <v>1</v>
      </c>
      <c r="J4" t="s">
        <v>20</v>
      </c>
    </row>
    <row r="5" spans="1:10">
      <c r="A5" s="150" t="s">
        <v>21</v>
      </c>
      <c r="C5" t="s">
        <v>22</v>
      </c>
      <c r="D5" t="s">
        <v>9</v>
      </c>
      <c r="E5" t="s">
        <v>10</v>
      </c>
      <c r="F5" t="s">
        <v>23</v>
      </c>
      <c r="J5" t="s">
        <v>23</v>
      </c>
    </row>
    <row r="6" spans="1:10">
      <c r="A6" s="150" t="s">
        <v>24</v>
      </c>
      <c r="C6" t="s">
        <v>25</v>
      </c>
      <c r="D6" t="s">
        <v>9</v>
      </c>
      <c r="E6" t="s">
        <v>10</v>
      </c>
      <c r="F6" t="s">
        <v>26</v>
      </c>
      <c r="G6" t="s">
        <v>11</v>
      </c>
      <c r="H6">
        <v>0</v>
      </c>
      <c r="I6">
        <v>4</v>
      </c>
      <c r="J6" t="s">
        <v>26</v>
      </c>
    </row>
    <row r="7" spans="1:10">
      <c r="A7" s="150" t="s">
        <v>27</v>
      </c>
      <c r="C7" t="s">
        <v>28</v>
      </c>
      <c r="D7" t="s">
        <v>29</v>
      </c>
      <c r="E7" t="s">
        <v>30</v>
      </c>
      <c r="F7" t="s">
        <v>30</v>
      </c>
      <c r="G7" t="s">
        <v>11</v>
      </c>
      <c r="H7">
        <v>1</v>
      </c>
      <c r="I7">
        <v>1</v>
      </c>
      <c r="J7" t="s">
        <v>30</v>
      </c>
    </row>
    <row r="8" spans="1:10">
      <c r="A8" s="150" t="s">
        <v>31</v>
      </c>
      <c r="C8" t="s">
        <v>32</v>
      </c>
      <c r="D8" t="s">
        <v>29</v>
      </c>
      <c r="E8" t="s">
        <v>30</v>
      </c>
      <c r="F8" t="s">
        <v>30</v>
      </c>
      <c r="G8" t="s">
        <v>11</v>
      </c>
      <c r="H8">
        <v>1</v>
      </c>
      <c r="I8">
        <v>1</v>
      </c>
      <c r="J8" t="s">
        <v>30</v>
      </c>
    </row>
    <row r="9" spans="1:10">
      <c r="A9" s="150" t="s">
        <v>33</v>
      </c>
      <c r="C9" t="s">
        <v>34</v>
      </c>
      <c r="D9" t="s">
        <v>29</v>
      </c>
      <c r="E9" t="s">
        <v>30</v>
      </c>
      <c r="F9" t="s">
        <v>30</v>
      </c>
      <c r="G9" t="s">
        <v>11</v>
      </c>
      <c r="H9">
        <v>1</v>
      </c>
      <c r="I9">
        <v>1</v>
      </c>
      <c r="J9" t="s">
        <v>30</v>
      </c>
    </row>
    <row r="10" spans="1:10">
      <c r="A10" s="150" t="s">
        <v>35</v>
      </c>
      <c r="C10" t="s">
        <v>36</v>
      </c>
      <c r="D10" t="s">
        <v>37</v>
      </c>
      <c r="E10" t="s">
        <v>38</v>
      </c>
      <c r="F10" t="s">
        <v>38</v>
      </c>
      <c r="G10" t="s">
        <v>11</v>
      </c>
      <c r="H10">
        <v>0</v>
      </c>
      <c r="I10">
        <v>0</v>
      </c>
      <c r="J10" t="s">
        <v>39</v>
      </c>
    </row>
    <row r="11" spans="1:10">
      <c r="A11" s="150" t="s">
        <v>40</v>
      </c>
      <c r="C11" t="s">
        <v>41</v>
      </c>
      <c r="D11" t="s">
        <v>42</v>
      </c>
      <c r="E11" t="s">
        <v>38</v>
      </c>
      <c r="F11" t="s">
        <v>38</v>
      </c>
      <c r="G11" t="s">
        <v>11</v>
      </c>
      <c r="H11">
        <v>0</v>
      </c>
      <c r="I11">
        <v>0</v>
      </c>
      <c r="J11" t="s">
        <v>39</v>
      </c>
    </row>
    <row r="12" spans="1:10">
      <c r="A12" s="150" t="s">
        <v>43</v>
      </c>
      <c r="C12" t="s">
        <v>44</v>
      </c>
      <c r="D12" t="s">
        <v>42</v>
      </c>
      <c r="E12" t="s">
        <v>38</v>
      </c>
      <c r="F12" t="s">
        <v>38</v>
      </c>
      <c r="G12" t="s">
        <v>11</v>
      </c>
      <c r="H12">
        <v>0</v>
      </c>
      <c r="I12">
        <v>0</v>
      </c>
      <c r="J12" t="s">
        <v>39</v>
      </c>
    </row>
    <row r="13" spans="1:10">
      <c r="A13" s="150" t="s">
        <v>45</v>
      </c>
      <c r="C13" t="s">
        <v>46</v>
      </c>
      <c r="D13" t="s">
        <v>47</v>
      </c>
      <c r="E13" t="s">
        <v>38</v>
      </c>
      <c r="F13" t="s">
        <v>38</v>
      </c>
      <c r="G13" t="s">
        <v>11</v>
      </c>
      <c r="H13">
        <v>0</v>
      </c>
      <c r="I13">
        <v>0</v>
      </c>
      <c r="J13" t="s">
        <v>48</v>
      </c>
    </row>
    <row r="14" spans="1:10">
      <c r="A14" s="150" t="s">
        <v>49</v>
      </c>
      <c r="C14" t="s">
        <v>50</v>
      </c>
      <c r="D14" t="s">
        <v>51</v>
      </c>
      <c r="E14" t="s">
        <v>38</v>
      </c>
      <c r="F14" t="s">
        <v>38</v>
      </c>
      <c r="G14" t="s">
        <v>11</v>
      </c>
      <c r="H14">
        <v>0</v>
      </c>
      <c r="I14">
        <v>0</v>
      </c>
      <c r="J14" t="s">
        <v>52</v>
      </c>
    </row>
    <row r="15" spans="1:10">
      <c r="A15" s="150" t="s">
        <v>53</v>
      </c>
      <c r="C15" t="s">
        <v>54</v>
      </c>
      <c r="D15" t="s">
        <v>51</v>
      </c>
      <c r="E15" t="s">
        <v>38</v>
      </c>
      <c r="F15" t="s">
        <v>38</v>
      </c>
      <c r="G15" t="s">
        <v>11</v>
      </c>
      <c r="H15">
        <v>0</v>
      </c>
      <c r="I15">
        <v>0</v>
      </c>
      <c r="J15" t="s">
        <v>52</v>
      </c>
    </row>
    <row r="16" spans="1:10">
      <c r="A16" s="150" t="s">
        <v>55</v>
      </c>
      <c r="C16" t="s">
        <v>56</v>
      </c>
      <c r="D16" t="s">
        <v>9</v>
      </c>
      <c r="E16" t="s">
        <v>38</v>
      </c>
      <c r="F16" t="s">
        <v>38</v>
      </c>
      <c r="G16" t="s">
        <v>11</v>
      </c>
      <c r="H16">
        <v>0</v>
      </c>
      <c r="I16">
        <v>0</v>
      </c>
      <c r="J16" t="s">
        <v>57</v>
      </c>
    </row>
    <row r="17" spans="1:10">
      <c r="A17" s="150" t="s">
        <v>58</v>
      </c>
      <c r="C17" t="s">
        <v>59</v>
      </c>
      <c r="D17" t="s">
        <v>37</v>
      </c>
      <c r="E17" t="s">
        <v>38</v>
      </c>
      <c r="F17" t="s">
        <v>38</v>
      </c>
      <c r="G17" t="s">
        <v>11</v>
      </c>
      <c r="H17">
        <v>1</v>
      </c>
      <c r="I17">
        <v>1</v>
      </c>
      <c r="J17" t="s">
        <v>48</v>
      </c>
    </row>
    <row r="18" spans="1:10">
      <c r="A18" s="150" t="s">
        <v>60</v>
      </c>
      <c r="C18" t="s">
        <v>61</v>
      </c>
      <c r="D18" t="s">
        <v>62</v>
      </c>
      <c r="E18" t="s">
        <v>38</v>
      </c>
      <c r="F18" t="s">
        <v>38</v>
      </c>
      <c r="G18" t="s">
        <v>11</v>
      </c>
      <c r="H18">
        <v>0</v>
      </c>
      <c r="I18">
        <v>0</v>
      </c>
      <c r="J18" t="s">
        <v>52</v>
      </c>
    </row>
    <row r="19" spans="1:10">
      <c r="A19" s="150" t="s">
        <v>63</v>
      </c>
      <c r="C19" t="s">
        <v>64</v>
      </c>
      <c r="D19" t="s">
        <v>62</v>
      </c>
      <c r="E19" t="s">
        <v>38</v>
      </c>
      <c r="F19" t="s">
        <v>38</v>
      </c>
      <c r="G19" t="s">
        <v>11</v>
      </c>
      <c r="H19">
        <v>0</v>
      </c>
      <c r="I19">
        <v>0</v>
      </c>
      <c r="J19" t="s">
        <v>52</v>
      </c>
    </row>
    <row r="20" spans="1:10">
      <c r="A20" s="150" t="s">
        <v>65</v>
      </c>
      <c r="C20" t="s">
        <v>66</v>
      </c>
      <c r="D20" t="s">
        <v>62</v>
      </c>
      <c r="E20" t="s">
        <v>67</v>
      </c>
      <c r="F20" t="s">
        <v>67</v>
      </c>
      <c r="G20" t="s">
        <v>11</v>
      </c>
      <c r="H20">
        <v>0</v>
      </c>
      <c r="I20">
        <v>0</v>
      </c>
      <c r="J20" t="s">
        <v>68</v>
      </c>
    </row>
    <row r="21" spans="1:10">
      <c r="A21" s="150" t="s">
        <v>69</v>
      </c>
      <c r="C21" t="s">
        <v>70</v>
      </c>
      <c r="D21" t="s">
        <v>37</v>
      </c>
      <c r="E21" t="s">
        <v>38</v>
      </c>
      <c r="F21" t="s">
        <v>38</v>
      </c>
      <c r="G21" t="s">
        <v>11</v>
      </c>
      <c r="H21">
        <v>0</v>
      </c>
      <c r="I21">
        <v>0</v>
      </c>
      <c r="J21" t="s">
        <v>70</v>
      </c>
    </row>
    <row r="22" spans="1:10">
      <c r="A22" s="150" t="s">
        <v>71</v>
      </c>
      <c r="C22" t="s">
        <v>72</v>
      </c>
      <c r="D22" t="s">
        <v>14</v>
      </c>
      <c r="E22" t="s">
        <v>38</v>
      </c>
      <c r="F22" t="s">
        <v>38</v>
      </c>
      <c r="G22" t="s">
        <v>11</v>
      </c>
      <c r="H22">
        <v>0</v>
      </c>
      <c r="I22">
        <v>0</v>
      </c>
      <c r="J22" t="s">
        <v>72</v>
      </c>
    </row>
    <row r="23" spans="1:10">
      <c r="A23" s="150" t="s">
        <v>73</v>
      </c>
      <c r="C23" t="s">
        <v>74</v>
      </c>
      <c r="D23" t="s">
        <v>51</v>
      </c>
      <c r="E23" t="s">
        <v>38</v>
      </c>
      <c r="F23" t="s">
        <v>38</v>
      </c>
      <c r="G23" t="s">
        <v>11</v>
      </c>
      <c r="H23">
        <v>0</v>
      </c>
      <c r="I23">
        <v>0</v>
      </c>
      <c r="J23" t="s">
        <v>39</v>
      </c>
    </row>
    <row r="24" spans="1:10">
      <c r="A24" s="150" t="s">
        <v>75</v>
      </c>
      <c r="C24" t="s">
        <v>76</v>
      </c>
      <c r="D24" t="s">
        <v>47</v>
      </c>
      <c r="E24" t="s">
        <v>38</v>
      </c>
      <c r="F24" t="s">
        <v>38</v>
      </c>
      <c r="G24" t="s">
        <v>11</v>
      </c>
      <c r="H24">
        <v>0</v>
      </c>
      <c r="I24">
        <v>0</v>
      </c>
      <c r="J24" t="s">
        <v>39</v>
      </c>
    </row>
    <row r="25" spans="1:10">
      <c r="A25" s="150" t="s">
        <v>77</v>
      </c>
      <c r="C25" t="s">
        <v>59</v>
      </c>
      <c r="D25" t="s">
        <v>37</v>
      </c>
      <c r="E25" t="s">
        <v>78</v>
      </c>
      <c r="F25" t="s">
        <v>79</v>
      </c>
      <c r="G25" t="s">
        <v>11</v>
      </c>
      <c r="H25">
        <v>1</v>
      </c>
      <c r="I25">
        <v>1</v>
      </c>
      <c r="J25" t="s">
        <v>48</v>
      </c>
    </row>
    <row r="26" spans="1:10">
      <c r="A26" s="150" t="s">
        <v>80</v>
      </c>
      <c r="C26" t="s">
        <v>81</v>
      </c>
      <c r="D26" t="s">
        <v>82</v>
      </c>
      <c r="E26" t="s">
        <v>81</v>
      </c>
      <c r="F26" t="s">
        <v>20</v>
      </c>
      <c r="G26" t="s">
        <v>11</v>
      </c>
      <c r="H26">
        <v>1</v>
      </c>
      <c r="I26">
        <v>1</v>
      </c>
      <c r="J26" t="s">
        <v>81</v>
      </c>
    </row>
    <row r="27" spans="1:10">
      <c r="A27" s="150" t="s">
        <v>83</v>
      </c>
      <c r="C27" t="s">
        <v>84</v>
      </c>
      <c r="D27" t="s">
        <v>9</v>
      </c>
      <c r="E27" t="s">
        <v>10</v>
      </c>
      <c r="F27" t="s">
        <v>85</v>
      </c>
      <c r="G27" t="s">
        <v>11</v>
      </c>
      <c r="H27">
        <v>0</v>
      </c>
      <c r="I27">
        <v>0</v>
      </c>
      <c r="J27" t="s">
        <v>85</v>
      </c>
    </row>
    <row r="28" spans="1:10">
      <c r="A28" s="150" t="s">
        <v>86</v>
      </c>
      <c r="C28" t="s">
        <v>87</v>
      </c>
      <c r="D28" t="s">
        <v>42</v>
      </c>
      <c r="E28" t="s">
        <v>87</v>
      </c>
      <c r="F28" t="s">
        <v>20</v>
      </c>
      <c r="G28" t="s">
        <v>87</v>
      </c>
      <c r="H28">
        <v>1</v>
      </c>
      <c r="I28">
        <v>1</v>
      </c>
      <c r="J28" t="s">
        <v>20</v>
      </c>
    </row>
    <row r="29" spans="1:10">
      <c r="A29" s="150" t="s">
        <v>88</v>
      </c>
      <c r="C29" t="s">
        <v>89</v>
      </c>
      <c r="D29" t="s">
        <v>37</v>
      </c>
      <c r="E29" t="s">
        <v>89</v>
      </c>
      <c r="F29" t="s">
        <v>23</v>
      </c>
      <c r="G29" t="s">
        <v>90</v>
      </c>
      <c r="H29">
        <v>1</v>
      </c>
      <c r="I29">
        <v>3</v>
      </c>
      <c r="J29" t="s">
        <v>20</v>
      </c>
    </row>
    <row r="30" spans="1:10">
      <c r="A30" s="150" t="s">
        <v>91</v>
      </c>
      <c r="C30" t="s">
        <v>92</v>
      </c>
      <c r="D30" t="s">
        <v>29</v>
      </c>
      <c r="E30" t="s">
        <v>93</v>
      </c>
      <c r="F30" t="s">
        <v>94</v>
      </c>
      <c r="G30" t="s">
        <v>11</v>
      </c>
      <c r="H30">
        <v>0</v>
      </c>
      <c r="I30">
        <v>2</v>
      </c>
      <c r="J30" t="s">
        <v>95</v>
      </c>
    </row>
    <row r="31" spans="1:10">
      <c r="A31" s="150" t="s">
        <v>96</v>
      </c>
      <c r="C31" t="s">
        <v>97</v>
      </c>
      <c r="D31" t="s">
        <v>37</v>
      </c>
      <c r="E31" t="s">
        <v>97</v>
      </c>
      <c r="F31" t="s">
        <v>94</v>
      </c>
      <c r="G31" t="s">
        <v>11</v>
      </c>
      <c r="H31">
        <v>0</v>
      </c>
      <c r="I31">
        <v>1</v>
      </c>
      <c r="J31" t="s">
        <v>98</v>
      </c>
    </row>
    <row r="32" spans="1:10">
      <c r="A32" s="150" t="s">
        <v>99</v>
      </c>
      <c r="C32" t="s">
        <v>100</v>
      </c>
      <c r="D32" t="s">
        <v>37</v>
      </c>
      <c r="E32" t="s">
        <v>100</v>
      </c>
      <c r="F32" t="s">
        <v>94</v>
      </c>
      <c r="G32" t="s">
        <v>11</v>
      </c>
      <c r="H32">
        <v>0</v>
      </c>
      <c r="I32">
        <v>1</v>
      </c>
      <c r="J32" t="s">
        <v>101</v>
      </c>
    </row>
    <row r="33" spans="1:10">
      <c r="A33" s="150" t="s">
        <v>102</v>
      </c>
      <c r="C33" t="s">
        <v>103</v>
      </c>
      <c r="D33" t="s">
        <v>62</v>
      </c>
      <c r="E33" t="s">
        <v>104</v>
      </c>
      <c r="F33" t="s">
        <v>94</v>
      </c>
      <c r="G33" t="s">
        <v>11</v>
      </c>
      <c r="H33">
        <v>0</v>
      </c>
      <c r="I33">
        <v>1</v>
      </c>
      <c r="J33" t="s">
        <v>105</v>
      </c>
    </row>
    <row r="34" spans="1:10">
      <c r="A34" s="150" t="s">
        <v>106</v>
      </c>
      <c r="C34" t="s">
        <v>107</v>
      </c>
      <c r="D34" t="s">
        <v>37</v>
      </c>
      <c r="E34" t="s">
        <v>107</v>
      </c>
      <c r="F34" t="s">
        <v>94</v>
      </c>
      <c r="G34" t="s">
        <v>11</v>
      </c>
      <c r="H34">
        <v>1</v>
      </c>
      <c r="I34">
        <v>1</v>
      </c>
      <c r="J34" t="s">
        <v>108</v>
      </c>
    </row>
    <row r="35" spans="1:10">
      <c r="A35" s="150" t="s">
        <v>109</v>
      </c>
      <c r="C35" t="s">
        <v>110</v>
      </c>
      <c r="D35" t="s">
        <v>9</v>
      </c>
      <c r="E35" t="s">
        <v>93</v>
      </c>
      <c r="F35" t="s">
        <v>94</v>
      </c>
      <c r="G35" t="s">
        <v>11</v>
      </c>
      <c r="H35">
        <v>0</v>
      </c>
      <c r="I35">
        <v>0</v>
      </c>
      <c r="J35" t="s">
        <v>111</v>
      </c>
    </row>
    <row r="36" spans="1:10">
      <c r="A36" s="150" t="s">
        <v>112</v>
      </c>
      <c r="C36" t="s">
        <v>113</v>
      </c>
      <c r="D36" t="s">
        <v>37</v>
      </c>
      <c r="E36" t="s">
        <v>93</v>
      </c>
      <c r="F36" t="s">
        <v>94</v>
      </c>
      <c r="G36" t="s">
        <v>114</v>
      </c>
      <c r="H36">
        <v>0</v>
      </c>
      <c r="I36">
        <v>3</v>
      </c>
      <c r="J36" t="s">
        <v>114</v>
      </c>
    </row>
    <row r="37" spans="1:10">
      <c r="A37" s="150" t="s">
        <v>115</v>
      </c>
      <c r="C37" t="s">
        <v>116</v>
      </c>
      <c r="D37" t="s">
        <v>37</v>
      </c>
      <c r="E37" t="s">
        <v>116</v>
      </c>
      <c r="F37" t="s">
        <v>94</v>
      </c>
      <c r="G37" t="s">
        <v>11</v>
      </c>
      <c r="H37">
        <v>1</v>
      </c>
      <c r="I37">
        <v>1</v>
      </c>
      <c r="J37" t="s">
        <v>117</v>
      </c>
    </row>
    <row r="38" spans="1:10">
      <c r="A38" s="150" t="s">
        <v>118</v>
      </c>
      <c r="C38" t="s">
        <v>119</v>
      </c>
      <c r="D38" t="s">
        <v>37</v>
      </c>
      <c r="E38" t="s">
        <v>120</v>
      </c>
      <c r="F38" t="s">
        <v>120</v>
      </c>
      <c r="G38" t="s">
        <v>11</v>
      </c>
      <c r="H38">
        <v>0</v>
      </c>
      <c r="I38">
        <v>0</v>
      </c>
      <c r="J38" t="s">
        <v>121</v>
      </c>
    </row>
    <row r="39" spans="1:10">
      <c r="A39" s="150" t="s">
        <v>122</v>
      </c>
      <c r="C39" t="s">
        <v>123</v>
      </c>
      <c r="D39" t="s">
        <v>42</v>
      </c>
      <c r="E39" t="s">
        <v>120</v>
      </c>
      <c r="F39" t="s">
        <v>120</v>
      </c>
      <c r="G39" t="s">
        <v>11</v>
      </c>
      <c r="H39">
        <v>0</v>
      </c>
      <c r="I39">
        <v>0</v>
      </c>
      <c r="J39" t="s">
        <v>121</v>
      </c>
    </row>
    <row r="40" spans="1:10">
      <c r="A40" s="150" t="s">
        <v>124</v>
      </c>
      <c r="C40" t="s">
        <v>125</v>
      </c>
      <c r="D40" t="s">
        <v>42</v>
      </c>
      <c r="E40" t="s">
        <v>120</v>
      </c>
      <c r="F40" t="s">
        <v>120</v>
      </c>
      <c r="G40" t="s">
        <v>11</v>
      </c>
      <c r="H40">
        <v>0</v>
      </c>
      <c r="I40">
        <v>0</v>
      </c>
      <c r="J40" t="s">
        <v>121</v>
      </c>
    </row>
    <row r="41" spans="1:10">
      <c r="A41" s="150" t="s">
        <v>126</v>
      </c>
      <c r="C41" t="s">
        <v>127</v>
      </c>
      <c r="D41" t="s">
        <v>47</v>
      </c>
      <c r="E41" t="s">
        <v>120</v>
      </c>
      <c r="F41" t="s">
        <v>120</v>
      </c>
      <c r="G41" t="s">
        <v>11</v>
      </c>
      <c r="H41">
        <v>0</v>
      </c>
      <c r="I41">
        <v>0</v>
      </c>
      <c r="J41" t="s">
        <v>128</v>
      </c>
    </row>
    <row r="42" spans="1:10">
      <c r="A42" s="150" t="s">
        <v>129</v>
      </c>
      <c r="C42" t="s">
        <v>130</v>
      </c>
      <c r="D42" t="s">
        <v>51</v>
      </c>
      <c r="E42" t="s">
        <v>120</v>
      </c>
      <c r="F42" t="s">
        <v>120</v>
      </c>
      <c r="G42" t="s">
        <v>11</v>
      </c>
      <c r="H42">
        <v>0</v>
      </c>
      <c r="I42">
        <v>0</v>
      </c>
      <c r="J42" t="s">
        <v>131</v>
      </c>
    </row>
    <row r="43" spans="1:10">
      <c r="A43" s="150" t="s">
        <v>132</v>
      </c>
      <c r="C43" t="s">
        <v>133</v>
      </c>
      <c r="D43" t="s">
        <v>51</v>
      </c>
      <c r="E43" t="s">
        <v>120</v>
      </c>
      <c r="F43" t="s">
        <v>120</v>
      </c>
      <c r="G43" t="s">
        <v>11</v>
      </c>
      <c r="H43">
        <v>0</v>
      </c>
      <c r="I43">
        <v>0</v>
      </c>
      <c r="J43" t="s">
        <v>131</v>
      </c>
    </row>
    <row r="44" spans="1:10">
      <c r="A44" s="150" t="s">
        <v>134</v>
      </c>
      <c r="C44" t="s">
        <v>135</v>
      </c>
      <c r="D44" t="s">
        <v>9</v>
      </c>
      <c r="E44" t="s">
        <v>120</v>
      </c>
      <c r="F44" t="s">
        <v>120</v>
      </c>
      <c r="G44" t="s">
        <v>11</v>
      </c>
      <c r="H44">
        <v>0</v>
      </c>
      <c r="I44">
        <v>0</v>
      </c>
      <c r="J44" t="s">
        <v>131</v>
      </c>
    </row>
    <row r="45" spans="1:10">
      <c r="A45" s="150" t="s">
        <v>136</v>
      </c>
      <c r="C45" t="s">
        <v>137</v>
      </c>
      <c r="D45" t="s">
        <v>62</v>
      </c>
      <c r="E45" t="s">
        <v>120</v>
      </c>
      <c r="F45" t="s">
        <v>120</v>
      </c>
      <c r="G45" t="s">
        <v>11</v>
      </c>
      <c r="H45">
        <v>0</v>
      </c>
      <c r="I45">
        <v>0</v>
      </c>
      <c r="J45" t="s">
        <v>138</v>
      </c>
    </row>
    <row r="46" spans="1:10">
      <c r="A46" s="150" t="s">
        <v>139</v>
      </c>
      <c r="C46" t="s">
        <v>140</v>
      </c>
      <c r="D46" t="s">
        <v>62</v>
      </c>
      <c r="E46" t="s">
        <v>120</v>
      </c>
      <c r="F46" t="s">
        <v>120</v>
      </c>
      <c r="G46" t="s">
        <v>11</v>
      </c>
      <c r="H46">
        <v>0</v>
      </c>
      <c r="I46">
        <v>0</v>
      </c>
      <c r="J46" t="s">
        <v>131</v>
      </c>
    </row>
    <row r="47" spans="1:10">
      <c r="A47" t="s">
        <v>141</v>
      </c>
      <c r="C47" t="s">
        <v>142</v>
      </c>
      <c r="D47" t="s">
        <v>37</v>
      </c>
      <c r="E47" t="s">
        <v>120</v>
      </c>
      <c r="F47" t="s">
        <v>120</v>
      </c>
      <c r="G47" t="s">
        <v>11</v>
      </c>
      <c r="H47">
        <v>0</v>
      </c>
      <c r="I47">
        <v>0</v>
      </c>
      <c r="J47" t="s">
        <v>142</v>
      </c>
    </row>
    <row r="48" spans="1:10">
      <c r="A48" s="150" t="s">
        <v>143</v>
      </c>
      <c r="C48" t="s">
        <v>144</v>
      </c>
      <c r="D48" t="s">
        <v>14</v>
      </c>
      <c r="E48" t="s">
        <v>120</v>
      </c>
      <c r="F48" t="s">
        <v>120</v>
      </c>
      <c r="G48" t="s">
        <v>11</v>
      </c>
      <c r="H48">
        <v>0</v>
      </c>
      <c r="I48">
        <v>0</v>
      </c>
      <c r="J48" t="s">
        <v>144</v>
      </c>
    </row>
    <row r="49" spans="1:10">
      <c r="A49" s="150" t="s">
        <v>145</v>
      </c>
      <c r="C49" t="s">
        <v>146</v>
      </c>
      <c r="D49" t="s">
        <v>51</v>
      </c>
      <c r="E49" t="s">
        <v>120</v>
      </c>
      <c r="F49" t="s">
        <v>120</v>
      </c>
      <c r="G49" t="s">
        <v>11</v>
      </c>
      <c r="H49">
        <v>0</v>
      </c>
      <c r="I49">
        <v>0</v>
      </c>
      <c r="J49" t="s">
        <v>121</v>
      </c>
    </row>
    <row r="50" spans="1:10">
      <c r="A50" s="150" t="s">
        <v>147</v>
      </c>
      <c r="C50" t="s">
        <v>148</v>
      </c>
      <c r="D50" t="s">
        <v>51</v>
      </c>
      <c r="E50" t="s">
        <v>120</v>
      </c>
      <c r="F50" t="s">
        <v>120</v>
      </c>
      <c r="G50" t="s">
        <v>11</v>
      </c>
      <c r="H50">
        <v>0</v>
      </c>
      <c r="I50">
        <v>0</v>
      </c>
      <c r="J50" t="s">
        <v>131</v>
      </c>
    </row>
    <row r="51" spans="1:10">
      <c r="A51" s="150" t="s">
        <v>149</v>
      </c>
      <c r="C51" t="s">
        <v>150</v>
      </c>
      <c r="D51" t="s">
        <v>47</v>
      </c>
      <c r="E51" t="s">
        <v>120</v>
      </c>
      <c r="F51" t="s">
        <v>120</v>
      </c>
      <c r="G51" t="s">
        <v>11</v>
      </c>
      <c r="H51">
        <v>0</v>
      </c>
      <c r="I51">
        <v>0</v>
      </c>
      <c r="J51" t="s">
        <v>121</v>
      </c>
    </row>
    <row r="52" spans="1:10">
      <c r="A52" s="150" t="s">
        <v>151</v>
      </c>
      <c r="C52" t="s">
        <v>152</v>
      </c>
      <c r="D52" t="s">
        <v>37</v>
      </c>
      <c r="E52" t="s">
        <v>120</v>
      </c>
      <c r="F52" t="s">
        <v>120</v>
      </c>
      <c r="G52" t="s">
        <v>11</v>
      </c>
      <c r="H52">
        <v>0</v>
      </c>
      <c r="I52">
        <v>0</v>
      </c>
      <c r="J52" t="s">
        <v>128</v>
      </c>
    </row>
    <row r="53" spans="1:10">
      <c r="A53" s="150" t="s">
        <v>153</v>
      </c>
      <c r="C53" t="s">
        <v>154</v>
      </c>
      <c r="D53" t="s">
        <v>9</v>
      </c>
      <c r="E53" t="s">
        <v>10</v>
      </c>
      <c r="F53" t="s">
        <v>26</v>
      </c>
      <c r="G53" t="s">
        <v>11</v>
      </c>
      <c r="H53">
        <v>0</v>
      </c>
      <c r="I53">
        <v>4</v>
      </c>
      <c r="J53" t="s">
        <v>26</v>
      </c>
    </row>
    <row r="54" spans="1:10">
      <c r="A54" s="150" t="s">
        <v>155</v>
      </c>
      <c r="C54" t="s">
        <v>156</v>
      </c>
      <c r="D54" t="s">
        <v>157</v>
      </c>
      <c r="E54" t="s">
        <v>10</v>
      </c>
      <c r="F54" t="s">
        <v>26</v>
      </c>
      <c r="G54" t="s">
        <v>11</v>
      </c>
      <c r="H54">
        <v>0</v>
      </c>
      <c r="I54">
        <v>4</v>
      </c>
      <c r="J54" t="s">
        <v>23</v>
      </c>
    </row>
    <row r="55" spans="1:10">
      <c r="A55" s="150" t="s">
        <v>158</v>
      </c>
      <c r="C55" t="s">
        <v>159</v>
      </c>
      <c r="D55" t="s">
        <v>160</v>
      </c>
      <c r="E55" t="s">
        <v>161</v>
      </c>
      <c r="F55" t="s">
        <v>26</v>
      </c>
      <c r="G55" t="s">
        <v>11</v>
      </c>
      <c r="H55">
        <v>1</v>
      </c>
      <c r="I55">
        <v>2</v>
      </c>
      <c r="J55" t="s">
        <v>23</v>
      </c>
    </row>
    <row r="56" spans="1:10">
      <c r="A56" s="150" t="s">
        <v>162</v>
      </c>
      <c r="C56" t="s">
        <v>163</v>
      </c>
      <c r="D56" t="s">
        <v>37</v>
      </c>
      <c r="E56" t="s">
        <v>164</v>
      </c>
      <c r="F56" t="s">
        <v>20</v>
      </c>
      <c r="G56" t="s">
        <v>165</v>
      </c>
      <c r="H56">
        <v>1</v>
      </c>
      <c r="I56">
        <v>1</v>
      </c>
      <c r="J56" t="s">
        <v>20</v>
      </c>
    </row>
    <row r="57" spans="1:10">
      <c r="A57" s="150" t="s">
        <v>166</v>
      </c>
      <c r="C57" t="s">
        <v>167</v>
      </c>
      <c r="D57" t="s">
        <v>42</v>
      </c>
      <c r="E57" t="s">
        <v>168</v>
      </c>
      <c r="F57" t="s">
        <v>20</v>
      </c>
      <c r="G57" t="s">
        <v>169</v>
      </c>
      <c r="H57">
        <v>1</v>
      </c>
      <c r="I57">
        <v>2</v>
      </c>
      <c r="J57" t="s">
        <v>20</v>
      </c>
    </row>
    <row r="58" spans="1:10">
      <c r="A58" s="150" t="s">
        <v>170</v>
      </c>
      <c r="C58" t="s">
        <v>171</v>
      </c>
      <c r="D58" t="s">
        <v>42</v>
      </c>
      <c r="E58" t="s">
        <v>168</v>
      </c>
      <c r="F58" t="s">
        <v>20</v>
      </c>
      <c r="G58" t="s">
        <v>172</v>
      </c>
      <c r="H58">
        <v>1</v>
      </c>
      <c r="I58">
        <v>2</v>
      </c>
      <c r="J58" t="s">
        <v>20</v>
      </c>
    </row>
    <row r="59" spans="1:10">
      <c r="A59" s="150" t="s">
        <v>173</v>
      </c>
      <c r="C59" t="s">
        <v>174</v>
      </c>
      <c r="D59" t="s">
        <v>51</v>
      </c>
      <c r="E59" t="s">
        <v>175</v>
      </c>
      <c r="F59" t="s">
        <v>23</v>
      </c>
      <c r="G59" t="s">
        <v>176</v>
      </c>
      <c r="H59">
        <v>1</v>
      </c>
      <c r="I59">
        <v>2</v>
      </c>
      <c r="J59" t="s">
        <v>23</v>
      </c>
    </row>
    <row r="60" spans="1:10">
      <c r="A60" s="150" t="s">
        <v>177</v>
      </c>
      <c r="C60" t="s">
        <v>178</v>
      </c>
      <c r="D60" t="s">
        <v>51</v>
      </c>
      <c r="E60" t="s">
        <v>10</v>
      </c>
      <c r="F60" t="s">
        <v>23</v>
      </c>
      <c r="G60" t="s">
        <v>11</v>
      </c>
      <c r="H60">
        <v>0</v>
      </c>
      <c r="I60">
        <v>3</v>
      </c>
      <c r="J60" t="s">
        <v>23</v>
      </c>
    </row>
    <row r="61" spans="1:10">
      <c r="A61" t="s">
        <v>179</v>
      </c>
      <c r="C61" t="s">
        <v>180</v>
      </c>
      <c r="D61" t="s">
        <v>37</v>
      </c>
      <c r="E61" t="s">
        <v>181</v>
      </c>
      <c r="F61" t="s">
        <v>23</v>
      </c>
      <c r="G61" t="s">
        <v>182</v>
      </c>
      <c r="H61">
        <v>1</v>
      </c>
      <c r="I61">
        <v>2</v>
      </c>
      <c r="J61" t="s">
        <v>20</v>
      </c>
    </row>
    <row r="62" spans="1:10">
      <c r="A62" t="s">
        <v>183</v>
      </c>
      <c r="C62" t="s">
        <v>184</v>
      </c>
      <c r="D62" t="s">
        <v>62</v>
      </c>
      <c r="E62" t="s">
        <v>10</v>
      </c>
      <c r="F62" t="s">
        <v>23</v>
      </c>
      <c r="G62" t="s">
        <v>11</v>
      </c>
      <c r="H62">
        <v>0</v>
      </c>
      <c r="I62">
        <v>3</v>
      </c>
      <c r="J62" t="s">
        <v>23</v>
      </c>
    </row>
    <row r="63" spans="1:10">
      <c r="A63" t="s">
        <v>185</v>
      </c>
      <c r="C63" t="s">
        <v>186</v>
      </c>
      <c r="D63" t="s">
        <v>62</v>
      </c>
      <c r="E63" t="s">
        <v>187</v>
      </c>
      <c r="F63" t="s">
        <v>23</v>
      </c>
      <c r="G63" t="s">
        <v>188</v>
      </c>
      <c r="H63">
        <v>1</v>
      </c>
      <c r="I63">
        <v>1</v>
      </c>
      <c r="J63" t="s">
        <v>23</v>
      </c>
    </row>
    <row r="64" spans="1:10">
      <c r="A64" t="s">
        <v>189</v>
      </c>
      <c r="C64" t="s">
        <v>190</v>
      </c>
      <c r="D64" t="s">
        <v>37</v>
      </c>
      <c r="E64" t="s">
        <v>191</v>
      </c>
      <c r="F64" t="s">
        <v>20</v>
      </c>
      <c r="G64" t="s">
        <v>11</v>
      </c>
      <c r="H64">
        <v>1</v>
      </c>
      <c r="I64">
        <v>2</v>
      </c>
      <c r="J64" t="s">
        <v>23</v>
      </c>
    </row>
    <row r="65" spans="1:10">
      <c r="A65" s="150" t="s">
        <v>192</v>
      </c>
      <c r="C65" t="s">
        <v>193</v>
      </c>
      <c r="D65" t="s">
        <v>14</v>
      </c>
      <c r="E65" t="s">
        <v>194</v>
      </c>
      <c r="F65" t="s">
        <v>20</v>
      </c>
      <c r="G65" t="s">
        <v>194</v>
      </c>
      <c r="H65">
        <v>1</v>
      </c>
      <c r="I65">
        <v>1</v>
      </c>
      <c r="J65" t="s">
        <v>195</v>
      </c>
    </row>
    <row r="66" spans="1:10">
      <c r="A66" t="s">
        <v>196</v>
      </c>
      <c r="C66" t="s">
        <v>197</v>
      </c>
      <c r="D66" t="s">
        <v>51</v>
      </c>
      <c r="E66" t="s">
        <v>198</v>
      </c>
      <c r="F66" t="s">
        <v>20</v>
      </c>
      <c r="G66" t="s">
        <v>11</v>
      </c>
      <c r="H66">
        <v>1</v>
      </c>
      <c r="I66">
        <v>4</v>
      </c>
      <c r="J66" t="s">
        <v>20</v>
      </c>
    </row>
    <row r="67" spans="1:10">
      <c r="A67" s="150" t="s">
        <v>199</v>
      </c>
      <c r="C67" t="s">
        <v>200</v>
      </c>
      <c r="D67" t="s">
        <v>37</v>
      </c>
      <c r="E67" t="s">
        <v>201</v>
      </c>
      <c r="F67" t="s">
        <v>20</v>
      </c>
      <c r="G67" t="s">
        <v>202</v>
      </c>
      <c r="H67">
        <v>1</v>
      </c>
      <c r="I67">
        <v>1</v>
      </c>
      <c r="J67" t="s">
        <v>20</v>
      </c>
    </row>
    <row r="68" spans="1:10">
      <c r="A68" s="150" t="s">
        <v>203</v>
      </c>
      <c r="C68" t="s">
        <v>204</v>
      </c>
      <c r="D68" t="s">
        <v>42</v>
      </c>
      <c r="E68" t="s">
        <v>10</v>
      </c>
      <c r="F68" t="s">
        <v>23</v>
      </c>
      <c r="G68" t="s">
        <v>11</v>
      </c>
      <c r="H68">
        <v>0</v>
      </c>
      <c r="I68">
        <v>4</v>
      </c>
      <c r="J68" t="s">
        <v>23</v>
      </c>
    </row>
    <row r="69" spans="1:10">
      <c r="A69" s="150" t="s">
        <v>205</v>
      </c>
      <c r="C69" t="s">
        <v>206</v>
      </c>
      <c r="D69" t="s">
        <v>9</v>
      </c>
      <c r="E69" t="s">
        <v>10</v>
      </c>
      <c r="F69" t="s">
        <v>23</v>
      </c>
      <c r="G69" t="s">
        <v>11</v>
      </c>
      <c r="H69">
        <v>0</v>
      </c>
      <c r="I69">
        <v>4</v>
      </c>
      <c r="J69" t="s">
        <v>23</v>
      </c>
    </row>
    <row r="70" spans="1:10">
      <c r="A70" s="150" t="s">
        <v>207</v>
      </c>
      <c r="C70" t="s">
        <v>78</v>
      </c>
      <c r="D70" t="s">
        <v>37</v>
      </c>
      <c r="E70" t="s">
        <v>78</v>
      </c>
      <c r="F70" t="s">
        <v>79</v>
      </c>
      <c r="G70" t="s">
        <v>11</v>
      </c>
      <c r="H70">
        <v>1</v>
      </c>
      <c r="I70">
        <v>1</v>
      </c>
      <c r="J70" t="s">
        <v>208</v>
      </c>
    </row>
    <row r="71" spans="1:10">
      <c r="A71" s="150" t="s">
        <v>209</v>
      </c>
      <c r="C71" t="s">
        <v>210</v>
      </c>
      <c r="D71" t="s">
        <v>37</v>
      </c>
      <c r="E71" t="s">
        <v>211</v>
      </c>
      <c r="F71" t="s">
        <v>79</v>
      </c>
      <c r="G71" t="s">
        <v>11</v>
      </c>
      <c r="H71">
        <v>1</v>
      </c>
      <c r="I71">
        <v>1</v>
      </c>
      <c r="J71" t="s">
        <v>208</v>
      </c>
    </row>
    <row r="72" spans="1:10">
      <c r="A72" s="150" t="s">
        <v>212</v>
      </c>
      <c r="C72" t="s">
        <v>213</v>
      </c>
      <c r="D72" t="s">
        <v>9</v>
      </c>
      <c r="E72" t="s">
        <v>10</v>
      </c>
      <c r="F72" t="s">
        <v>85</v>
      </c>
      <c r="G72" t="s">
        <v>11</v>
      </c>
      <c r="H72">
        <v>0</v>
      </c>
      <c r="I72">
        <v>0</v>
      </c>
      <c r="J72" t="s">
        <v>85</v>
      </c>
    </row>
    <row r="73" spans="1:10">
      <c r="A73" s="150" t="s">
        <v>214</v>
      </c>
      <c r="C73" t="s">
        <v>215</v>
      </c>
      <c r="D73" t="s">
        <v>9</v>
      </c>
      <c r="E73" t="s">
        <v>10</v>
      </c>
      <c r="F73" t="s">
        <v>30</v>
      </c>
      <c r="G73" t="s">
        <v>11</v>
      </c>
      <c r="H73">
        <v>0</v>
      </c>
      <c r="I73">
        <v>0</v>
      </c>
      <c r="J73" t="s">
        <v>216</v>
      </c>
    </row>
    <row r="74" spans="1:10">
      <c r="A74" s="150" t="s">
        <v>217</v>
      </c>
      <c r="C74" t="s">
        <v>218</v>
      </c>
      <c r="D74" t="s">
        <v>62</v>
      </c>
      <c r="E74" t="s">
        <v>187</v>
      </c>
      <c r="F74" t="s">
        <v>23</v>
      </c>
      <c r="G74" t="s">
        <v>11</v>
      </c>
      <c r="H74">
        <v>1</v>
      </c>
      <c r="I74">
        <v>1</v>
      </c>
      <c r="J74" t="s">
        <v>23</v>
      </c>
    </row>
    <row r="75" spans="1:10">
      <c r="A75" s="150" t="s">
        <v>219</v>
      </c>
      <c r="C75" t="s">
        <v>220</v>
      </c>
      <c r="D75" t="s">
        <v>37</v>
      </c>
      <c r="E75" t="s">
        <v>10</v>
      </c>
      <c r="F75" t="s">
        <v>20</v>
      </c>
      <c r="G75" t="s">
        <v>11</v>
      </c>
      <c r="H75">
        <v>1</v>
      </c>
      <c r="I75">
        <v>1</v>
      </c>
      <c r="J75" t="s">
        <v>20</v>
      </c>
    </row>
    <row r="76" spans="1:10">
      <c r="A76" s="150" t="s">
        <v>221</v>
      </c>
      <c r="C76" t="s">
        <v>222</v>
      </c>
      <c r="D76" t="s">
        <v>37</v>
      </c>
      <c r="E76" t="s">
        <v>10</v>
      </c>
      <c r="F76" t="s">
        <v>20</v>
      </c>
      <c r="H76">
        <v>1</v>
      </c>
      <c r="I76">
        <v>1</v>
      </c>
      <c r="J76" t="s">
        <v>20</v>
      </c>
    </row>
    <row r="77" spans="1:10">
      <c r="A77" s="150" t="s">
        <v>223</v>
      </c>
      <c r="C77" t="s">
        <v>224</v>
      </c>
      <c r="D77" t="s">
        <v>9</v>
      </c>
      <c r="E77" t="s">
        <v>10</v>
      </c>
      <c r="F77" t="s">
        <v>20</v>
      </c>
      <c r="G77" t="s">
        <v>224</v>
      </c>
      <c r="H77">
        <v>1</v>
      </c>
      <c r="I77">
        <v>1</v>
      </c>
      <c r="J77" t="s">
        <v>20</v>
      </c>
    </row>
    <row r="78" spans="1:10">
      <c r="A78" s="150" t="s">
        <v>225</v>
      </c>
      <c r="C78" t="s">
        <v>226</v>
      </c>
      <c r="D78" t="s">
        <v>9</v>
      </c>
      <c r="E78" t="s">
        <v>10</v>
      </c>
      <c r="F78" t="s">
        <v>20</v>
      </c>
      <c r="G78" t="s">
        <v>227</v>
      </c>
      <c r="H78">
        <v>1</v>
      </c>
      <c r="I78">
        <v>1</v>
      </c>
      <c r="J78" t="s">
        <v>20</v>
      </c>
    </row>
    <row r="79" spans="1:10">
      <c r="A79" s="150" t="s">
        <v>228</v>
      </c>
      <c r="C79" t="s">
        <v>229</v>
      </c>
      <c r="D79" t="s">
        <v>9</v>
      </c>
      <c r="E79" t="s">
        <v>10</v>
      </c>
      <c r="F79" t="s">
        <v>20</v>
      </c>
      <c r="G79" t="s">
        <v>230</v>
      </c>
      <c r="H79">
        <v>0</v>
      </c>
      <c r="I79">
        <v>0</v>
      </c>
      <c r="J79" t="s">
        <v>20</v>
      </c>
    </row>
    <row r="80" spans="1:10">
      <c r="A80" s="150" t="s">
        <v>231</v>
      </c>
      <c r="C80" t="s">
        <v>232</v>
      </c>
      <c r="D80" t="s">
        <v>37</v>
      </c>
      <c r="E80" t="s">
        <v>93</v>
      </c>
      <c r="F80" t="s">
        <v>233</v>
      </c>
      <c r="G80" t="s">
        <v>230</v>
      </c>
      <c r="H80">
        <v>1</v>
      </c>
      <c r="I80">
        <v>0</v>
      </c>
      <c r="J80" t="s">
        <v>233</v>
      </c>
    </row>
    <row r="81" spans="1:10">
      <c r="A81" s="150" t="s">
        <v>234</v>
      </c>
      <c r="C81" t="s">
        <v>235</v>
      </c>
      <c r="D81" t="s">
        <v>37</v>
      </c>
      <c r="E81" t="s">
        <v>120</v>
      </c>
      <c r="F81" t="s">
        <v>233</v>
      </c>
      <c r="G81" t="s">
        <v>230</v>
      </c>
      <c r="H81">
        <v>1</v>
      </c>
      <c r="I81">
        <v>0</v>
      </c>
      <c r="J81" t="s">
        <v>233</v>
      </c>
    </row>
    <row r="82" spans="1:10">
      <c r="A82" s="150" t="s">
        <v>236</v>
      </c>
    </row>
    <row r="83" spans="1:10">
      <c r="A83" s="150" t="s">
        <v>237</v>
      </c>
    </row>
    <row r="84" spans="1:10">
      <c r="A84" t="s">
        <v>238</v>
      </c>
    </row>
    <row r="85" spans="1:10">
      <c r="A85" s="150" t="s">
        <v>239</v>
      </c>
    </row>
    <row r="86" spans="1:10">
      <c r="A86" s="150" t="s">
        <v>240</v>
      </c>
    </row>
    <row r="87" spans="1:10">
      <c r="A87" s="150" t="s">
        <v>241</v>
      </c>
    </row>
    <row r="88" spans="1:10">
      <c r="A88" s="150" t="s">
        <v>242</v>
      </c>
    </row>
    <row r="89" spans="1:10">
      <c r="A89" s="150" t="s">
        <v>243</v>
      </c>
    </row>
    <row r="90" spans="1:10">
      <c r="A90" s="150" t="s">
        <v>244</v>
      </c>
    </row>
    <row r="91" spans="1:10">
      <c r="A91" s="150" t="s">
        <v>245</v>
      </c>
    </row>
    <row r="92" spans="1:10">
      <c r="A92" s="150" t="s">
        <v>246</v>
      </c>
    </row>
    <row r="93" spans="1:10">
      <c r="A93" s="150" t="s">
        <v>247</v>
      </c>
    </row>
    <row r="94" spans="1:10">
      <c r="A94" s="150" t="s">
        <v>248</v>
      </c>
    </row>
    <row r="95" spans="1:10">
      <c r="A95" s="150" t="s">
        <v>249</v>
      </c>
    </row>
    <row r="96" spans="1:10">
      <c r="A96" s="150" t="s">
        <v>250</v>
      </c>
    </row>
    <row r="97" spans="1:1">
      <c r="A97" s="150" t="s">
        <v>251</v>
      </c>
    </row>
    <row r="98" spans="1:1">
      <c r="A98" s="150" t="s">
        <v>252</v>
      </c>
    </row>
    <row r="99" spans="1:1">
      <c r="A99" s="150" t="s">
        <v>253</v>
      </c>
    </row>
    <row r="100" spans="1:1">
      <c r="A100" s="150" t="s">
        <v>254</v>
      </c>
    </row>
    <row r="101" spans="1:1">
      <c r="A101" s="150" t="s">
        <v>255</v>
      </c>
    </row>
    <row r="102" spans="1:1">
      <c r="A102" s="150" t="s">
        <v>256</v>
      </c>
    </row>
    <row r="103" spans="1:1">
      <c r="A103" s="150" t="s">
        <v>257</v>
      </c>
    </row>
    <row r="104" spans="1:1">
      <c r="A104" s="150" t="s">
        <v>258</v>
      </c>
    </row>
    <row r="105" spans="1:1">
      <c r="A105" s="150" t="s">
        <v>259</v>
      </c>
    </row>
    <row r="106" spans="1:1">
      <c r="A106" s="150" t="s">
        <v>260</v>
      </c>
    </row>
    <row r="107" spans="1:1">
      <c r="A107" s="150" t="s">
        <v>261</v>
      </c>
    </row>
    <row r="108" spans="1:1">
      <c r="A108" s="150" t="s">
        <v>262</v>
      </c>
    </row>
    <row r="109" spans="1:1">
      <c r="A109" s="150" t="s">
        <v>263</v>
      </c>
    </row>
    <row r="110" spans="1:1">
      <c r="A110" s="150" t="s">
        <v>264</v>
      </c>
    </row>
    <row r="111" spans="1:1">
      <c r="A111" s="150" t="s">
        <v>154</v>
      </c>
    </row>
    <row r="112" spans="1:1">
      <c r="A112" s="150" t="s">
        <v>265</v>
      </c>
    </row>
    <row r="113" spans="1:1">
      <c r="A113" s="150" t="s">
        <v>266</v>
      </c>
    </row>
    <row r="114" spans="1:1">
      <c r="A114" s="150" t="s">
        <v>267</v>
      </c>
    </row>
    <row r="115" spans="1:1">
      <c r="A115" s="150" t="s">
        <v>268</v>
      </c>
    </row>
    <row r="116" spans="1:1">
      <c r="A116" s="150" t="s">
        <v>269</v>
      </c>
    </row>
    <row r="117" spans="1:1">
      <c r="A117" s="150" t="s">
        <v>270</v>
      </c>
    </row>
    <row r="118" spans="1:1">
      <c r="A118" s="150" t="s">
        <v>271</v>
      </c>
    </row>
    <row r="119" spans="1:1">
      <c r="A119" s="150" t="s">
        <v>272</v>
      </c>
    </row>
    <row r="120" spans="1:1">
      <c r="A120" s="150" t="s">
        <v>273</v>
      </c>
    </row>
    <row r="121" spans="1:1">
      <c r="A121" s="150" t="s">
        <v>274</v>
      </c>
    </row>
    <row r="122" spans="1:1">
      <c r="A122" t="s">
        <v>275</v>
      </c>
    </row>
    <row r="123" spans="1:1">
      <c r="A123" s="150" t="s">
        <v>276</v>
      </c>
    </row>
    <row r="124" spans="1:1">
      <c r="A124" s="150" t="s">
        <v>277</v>
      </c>
    </row>
    <row r="125" spans="1:1">
      <c r="A125" s="150" t="s">
        <v>278</v>
      </c>
    </row>
    <row r="126" spans="1:1">
      <c r="A126" s="150" t="s">
        <v>279</v>
      </c>
    </row>
    <row r="127" spans="1:1">
      <c r="A127" s="150" t="s">
        <v>280</v>
      </c>
    </row>
    <row r="128" spans="1:1">
      <c r="A128" t="s">
        <v>281</v>
      </c>
    </row>
    <row r="129" spans="1:1">
      <c r="A129" t="s">
        <v>282</v>
      </c>
    </row>
    <row r="130" spans="1:1">
      <c r="A130" s="150" t="s">
        <v>283</v>
      </c>
    </row>
    <row r="131" spans="1:1">
      <c r="A131" s="150" t="s">
        <v>284</v>
      </c>
    </row>
    <row r="132" spans="1:1">
      <c r="A132" s="150" t="s">
        <v>285</v>
      </c>
    </row>
    <row r="133" spans="1:1">
      <c r="A133" s="150" t="s">
        <v>286</v>
      </c>
    </row>
    <row r="134" spans="1:1">
      <c r="A134" s="150" t="s">
        <v>287</v>
      </c>
    </row>
    <row r="135" spans="1:1">
      <c r="A135" t="s">
        <v>288</v>
      </c>
    </row>
    <row r="136" spans="1:1">
      <c r="A136" s="150" t="s">
        <v>289</v>
      </c>
    </row>
    <row r="137" spans="1:1">
      <c r="A137" s="150" t="s">
        <v>290</v>
      </c>
    </row>
    <row r="138" spans="1:1">
      <c r="A138" s="150" t="s">
        <v>291</v>
      </c>
    </row>
    <row r="139" spans="1:1">
      <c r="A139" s="150" t="s">
        <v>292</v>
      </c>
    </row>
    <row r="140" spans="1:1">
      <c r="A140" s="150" t="s">
        <v>293</v>
      </c>
    </row>
    <row r="141" spans="1:1">
      <c r="A141" s="150" t="s">
        <v>294</v>
      </c>
    </row>
    <row r="142" spans="1:1">
      <c r="A142" s="150" t="s">
        <v>295</v>
      </c>
    </row>
    <row r="143" spans="1:1">
      <c r="A143" s="150" t="s">
        <v>296</v>
      </c>
    </row>
    <row r="144" spans="1:1">
      <c r="A144" s="150" t="s">
        <v>297</v>
      </c>
    </row>
    <row r="145" spans="1:1">
      <c r="A145" s="150" t="s">
        <v>298</v>
      </c>
    </row>
    <row r="146" spans="1:1">
      <c r="A146" s="150" t="s">
        <v>299</v>
      </c>
    </row>
    <row r="147" spans="1:1">
      <c r="A147" s="150" t="s">
        <v>300</v>
      </c>
    </row>
    <row r="148" spans="1:1">
      <c r="A148" s="150" t="s">
        <v>301</v>
      </c>
    </row>
    <row r="149" spans="1:1">
      <c r="A149" s="150" t="s">
        <v>302</v>
      </c>
    </row>
    <row r="150" spans="1:1">
      <c r="A150" s="150" t="s">
        <v>303</v>
      </c>
    </row>
    <row r="151" spans="1:1">
      <c r="A151" s="150" t="s">
        <v>304</v>
      </c>
    </row>
    <row r="152" spans="1:1">
      <c r="A152" s="150" t="s">
        <v>305</v>
      </c>
    </row>
    <row r="153" spans="1:1">
      <c r="A153" t="s">
        <v>306</v>
      </c>
    </row>
    <row r="154" spans="1:1">
      <c r="A154" s="150" t="s">
        <v>307</v>
      </c>
    </row>
    <row r="155" spans="1:1">
      <c r="A155" s="150" t="s">
        <v>308</v>
      </c>
    </row>
    <row r="156" spans="1:1">
      <c r="A156" s="150" t="s">
        <v>309</v>
      </c>
    </row>
    <row r="157" spans="1:1">
      <c r="A157" s="150" t="s">
        <v>310</v>
      </c>
    </row>
    <row r="158" spans="1:1">
      <c r="A158" s="150" t="s">
        <v>311</v>
      </c>
    </row>
    <row r="159" spans="1:1">
      <c r="A159" s="150" t="s">
        <v>312</v>
      </c>
    </row>
    <row r="160" spans="1:1">
      <c r="A160" s="150" t="s">
        <v>313</v>
      </c>
    </row>
    <row r="161" spans="1:1">
      <c r="A161" s="150" t="s">
        <v>314</v>
      </c>
    </row>
    <row r="162" spans="1:1">
      <c r="A162" s="150" t="s">
        <v>315</v>
      </c>
    </row>
    <row r="163" spans="1:1">
      <c r="A163" s="150" t="s">
        <v>316</v>
      </c>
    </row>
    <row r="164" spans="1:1">
      <c r="A164" s="150" t="s">
        <v>317</v>
      </c>
    </row>
    <row r="165" spans="1:1">
      <c r="A165" s="150" t="s">
        <v>318</v>
      </c>
    </row>
    <row r="166" spans="1:1">
      <c r="A166" s="150" t="s">
        <v>319</v>
      </c>
    </row>
    <row r="167" spans="1:1">
      <c r="A167" s="150" t="s">
        <v>320</v>
      </c>
    </row>
    <row r="168" spans="1:1">
      <c r="A168" s="150" t="s">
        <v>321</v>
      </c>
    </row>
    <row r="169" spans="1:1">
      <c r="A169" s="150" t="s">
        <v>322</v>
      </c>
    </row>
    <row r="170" spans="1:1">
      <c r="A170" s="150" t="s">
        <v>323</v>
      </c>
    </row>
    <row r="171" spans="1:1">
      <c r="A171" s="150" t="s">
        <v>324</v>
      </c>
    </row>
    <row r="172" spans="1:1">
      <c r="A172" s="150" t="s">
        <v>325</v>
      </c>
    </row>
    <row r="173" spans="1:1">
      <c r="A173" s="150" t="s">
        <v>326</v>
      </c>
    </row>
    <row r="174" spans="1:1">
      <c r="A174" s="150" t="s">
        <v>327</v>
      </c>
    </row>
    <row r="175" spans="1:1">
      <c r="A175" s="150" t="s">
        <v>328</v>
      </c>
    </row>
    <row r="176" spans="1:1">
      <c r="A176" s="150" t="s">
        <v>329</v>
      </c>
    </row>
    <row r="177" spans="1:1">
      <c r="A177" s="150" t="s">
        <v>330</v>
      </c>
    </row>
    <row r="178" spans="1:1">
      <c r="A178" s="150" t="s">
        <v>331</v>
      </c>
    </row>
    <row r="179" spans="1:1">
      <c r="A179" s="150" t="s">
        <v>332</v>
      </c>
    </row>
    <row r="180" spans="1:1">
      <c r="A180" s="150" t="s">
        <v>333</v>
      </c>
    </row>
    <row r="181" spans="1:1">
      <c r="A181" s="150" t="s">
        <v>334</v>
      </c>
    </row>
    <row r="182" spans="1:1">
      <c r="A182" s="150" t="s">
        <v>335</v>
      </c>
    </row>
    <row r="183" spans="1:1">
      <c r="A183" s="150" t="s">
        <v>336</v>
      </c>
    </row>
    <row r="184" spans="1:1">
      <c r="A184" s="150" t="s">
        <v>337</v>
      </c>
    </row>
    <row r="185" spans="1:1">
      <c r="A185" s="150" t="s">
        <v>338</v>
      </c>
    </row>
    <row r="186" spans="1:1">
      <c r="A186" s="150" t="s">
        <v>339</v>
      </c>
    </row>
    <row r="187" spans="1:1">
      <c r="A187" t="s">
        <v>340</v>
      </c>
    </row>
    <row r="188" spans="1:1">
      <c r="A188" s="150" t="s">
        <v>341</v>
      </c>
    </row>
    <row r="189" spans="1:1">
      <c r="A189" s="150" t="s">
        <v>342</v>
      </c>
    </row>
    <row r="190" spans="1:1">
      <c r="A190" s="150" t="s">
        <v>343</v>
      </c>
    </row>
    <row r="191" spans="1:1">
      <c r="A191" s="150" t="s">
        <v>344</v>
      </c>
    </row>
    <row r="192" spans="1:1">
      <c r="A192" s="150" t="s">
        <v>345</v>
      </c>
    </row>
    <row r="193" spans="1:1">
      <c r="A193" s="150" t="s">
        <v>346</v>
      </c>
    </row>
    <row r="194" spans="1:1">
      <c r="A194" s="150" t="s">
        <v>347</v>
      </c>
    </row>
    <row r="195" spans="1:1">
      <c r="A195" s="150" t="s">
        <v>348</v>
      </c>
    </row>
    <row r="196" spans="1:1">
      <c r="A196" s="150" t="s">
        <v>349</v>
      </c>
    </row>
    <row r="197" spans="1:1">
      <c r="A197" s="150" t="s">
        <v>350</v>
      </c>
    </row>
    <row r="198" spans="1:1">
      <c r="A198" s="150" t="s">
        <v>351</v>
      </c>
    </row>
    <row r="199" spans="1:1">
      <c r="A199" s="150" t="s">
        <v>352</v>
      </c>
    </row>
    <row r="200" spans="1:1">
      <c r="A200" s="150" t="s">
        <v>353</v>
      </c>
    </row>
    <row r="201" spans="1:1">
      <c r="A201" s="150" t="s">
        <v>354</v>
      </c>
    </row>
    <row r="202" spans="1:1">
      <c r="A202" s="150" t="s">
        <v>355</v>
      </c>
    </row>
    <row r="203" spans="1:1">
      <c r="A203" t="s">
        <v>356</v>
      </c>
    </row>
    <row r="204" spans="1:1">
      <c r="A204" s="150" t="s">
        <v>357</v>
      </c>
    </row>
    <row r="205" spans="1:1">
      <c r="A205" s="150" t="s">
        <v>358</v>
      </c>
    </row>
    <row r="206" spans="1:1">
      <c r="A206" s="150" t="s">
        <v>359</v>
      </c>
    </row>
    <row r="207" spans="1:1">
      <c r="A207" s="150" t="s">
        <v>360</v>
      </c>
    </row>
    <row r="208" spans="1:1">
      <c r="A208" t="s">
        <v>361</v>
      </c>
    </row>
  </sheetData>
  <protectedRanges>
    <protectedRange sqref="A162" name="Range1_1_1"/>
  </protectedRanges>
  <autoFilter ref="A1:A192" xr:uid="{1D3C652E-8003-49BD-B994-0CF79890CB7D}"/>
  <sortState xmlns:xlrd2="http://schemas.microsoft.com/office/spreadsheetml/2017/richdata2" ref="A113:A207">
    <sortCondition ref="A113:A207"/>
  </sortState>
  <phoneticPr fontId="12" type="noConversion"/>
  <pageMargins left="0.511811024" right="0.511811024" top="0.78740157499999996" bottom="0.78740157499999996" header="0.31496062000000002" footer="0.31496062000000002"/>
  <headerFooter>
    <oddHeader>&amp;L&amp;"Calibri"&amp;10&amp;K000000 Interno&amp;1#_x000D_</oddHeader>
    <oddFooter>&amp;L_x000D_&amp;1#&amp;"Calibri"&amp;10&amp;K000000 Interno</oddFooter>
  </headerFooter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797E0F-061B-4C10-92B5-22D763A4E42B}">
  <dimension ref="A1:H420"/>
  <sheetViews>
    <sheetView topLeftCell="A195" workbookViewId="0">
      <selection activeCell="H216" sqref="H216"/>
    </sheetView>
  </sheetViews>
  <sheetFormatPr defaultRowHeight="15"/>
  <cols>
    <col min="1" max="1" width="16.28515625" style="140" bestFit="1" customWidth="1"/>
    <col min="2" max="2" width="9.140625" style="140"/>
    <col min="3" max="3" width="13.85546875" style="141" bestFit="1" customWidth="1"/>
    <col min="4" max="4" width="9.85546875" style="141" bestFit="1" customWidth="1"/>
    <col min="5" max="5" width="11.5703125" style="140" customWidth="1"/>
    <col min="6" max="6" width="9.28515625" style="140" bestFit="1" customWidth="1"/>
    <col min="7" max="7" width="47.7109375" style="140" bestFit="1" customWidth="1"/>
    <col min="8" max="8" width="22" style="140" bestFit="1" customWidth="1"/>
    <col min="9" max="16384" width="9.140625" style="140"/>
  </cols>
  <sheetData>
    <row r="1" spans="1:8">
      <c r="A1" s="169" t="s">
        <v>362</v>
      </c>
      <c r="B1" s="169" t="s">
        <v>363</v>
      </c>
      <c r="C1" s="170" t="s">
        <v>364</v>
      </c>
      <c r="D1" s="170" t="s">
        <v>365</v>
      </c>
      <c r="E1" s="169" t="s">
        <v>366</v>
      </c>
      <c r="F1" s="169" t="s">
        <v>367</v>
      </c>
      <c r="G1" s="169" t="s">
        <v>368</v>
      </c>
      <c r="H1" s="171" t="s">
        <v>369</v>
      </c>
    </row>
    <row r="2" spans="1:8">
      <c r="A2" s="166" t="s">
        <v>370</v>
      </c>
      <c r="B2" s="166">
        <v>74</v>
      </c>
      <c r="C2" s="167">
        <v>0</v>
      </c>
      <c r="D2" s="167">
        <v>5.77</v>
      </c>
      <c r="E2" s="166" t="s">
        <v>371</v>
      </c>
      <c r="F2" s="166" t="s">
        <v>372</v>
      </c>
      <c r="G2" s="166" t="s">
        <v>373</v>
      </c>
      <c r="H2" s="168" t="s">
        <v>374</v>
      </c>
    </row>
    <row r="3" spans="1:8">
      <c r="A3" s="140" t="s">
        <v>370</v>
      </c>
      <c r="B3" s="140">
        <v>74</v>
      </c>
      <c r="C3" s="141">
        <v>5.77</v>
      </c>
      <c r="D3" s="141">
        <v>7</v>
      </c>
      <c r="E3" s="140" t="s">
        <v>375</v>
      </c>
      <c r="F3" s="140" t="s">
        <v>376</v>
      </c>
      <c r="G3" s="140" t="s">
        <v>373</v>
      </c>
      <c r="H3" s="140" t="s">
        <v>374</v>
      </c>
    </row>
    <row r="4" spans="1:8">
      <c r="A4" s="140" t="s">
        <v>370</v>
      </c>
      <c r="B4" s="140">
        <v>74</v>
      </c>
      <c r="C4" s="141">
        <v>5.77</v>
      </c>
      <c r="D4" s="141">
        <v>7</v>
      </c>
      <c r="E4" s="140" t="s">
        <v>375</v>
      </c>
      <c r="F4" s="140" t="s">
        <v>377</v>
      </c>
      <c r="G4" s="140" t="s">
        <v>373</v>
      </c>
      <c r="H4" s="140" t="s">
        <v>374</v>
      </c>
    </row>
    <row r="5" spans="1:8">
      <c r="A5" s="140" t="s">
        <v>370</v>
      </c>
      <c r="B5" s="140">
        <v>74</v>
      </c>
      <c r="C5" s="141">
        <v>7</v>
      </c>
      <c r="D5" s="141">
        <v>8.4480000000000004</v>
      </c>
      <c r="E5" s="140" t="s">
        <v>378</v>
      </c>
      <c r="F5" s="140" t="s">
        <v>379</v>
      </c>
      <c r="G5" s="140" t="s">
        <v>373</v>
      </c>
      <c r="H5" s="140" t="s">
        <v>374</v>
      </c>
    </row>
    <row r="6" spans="1:8">
      <c r="A6" s="140" t="s">
        <v>370</v>
      </c>
      <c r="B6" s="140">
        <v>74</v>
      </c>
      <c r="C6" s="141">
        <v>7</v>
      </c>
      <c r="D6" s="141">
        <v>8.4480000000000004</v>
      </c>
      <c r="E6" s="140" t="s">
        <v>378</v>
      </c>
      <c r="F6" s="140" t="s">
        <v>380</v>
      </c>
      <c r="G6" s="140" t="s">
        <v>373</v>
      </c>
      <c r="H6" s="140" t="s">
        <v>374</v>
      </c>
    </row>
    <row r="7" spans="1:8">
      <c r="A7" s="140" t="s">
        <v>370</v>
      </c>
      <c r="B7" s="140">
        <v>74</v>
      </c>
      <c r="C7" s="141">
        <v>8.4480000000000004</v>
      </c>
      <c r="D7" s="141">
        <v>11.754</v>
      </c>
      <c r="E7" s="140" t="s">
        <v>378</v>
      </c>
      <c r="F7" s="140" t="s">
        <v>381</v>
      </c>
      <c r="G7" s="140" t="s">
        <v>373</v>
      </c>
      <c r="H7" s="140" t="s">
        <v>374</v>
      </c>
    </row>
    <row r="8" spans="1:8">
      <c r="A8" s="140" t="s">
        <v>370</v>
      </c>
      <c r="B8" s="140">
        <v>74</v>
      </c>
      <c r="C8" s="141">
        <v>11.754</v>
      </c>
      <c r="D8" s="141">
        <v>13.234999999999999</v>
      </c>
      <c r="E8" s="140" t="s">
        <v>378</v>
      </c>
      <c r="F8" s="140" t="s">
        <v>382</v>
      </c>
      <c r="G8" s="140" t="s">
        <v>373</v>
      </c>
      <c r="H8" s="140" t="s">
        <v>374</v>
      </c>
    </row>
    <row r="9" spans="1:8">
      <c r="A9" s="140" t="s">
        <v>370</v>
      </c>
      <c r="B9" s="140">
        <v>74</v>
      </c>
      <c r="C9" s="141">
        <v>11.754</v>
      </c>
      <c r="D9" s="141">
        <v>13.694000000000001</v>
      </c>
      <c r="E9" s="140" t="s">
        <v>378</v>
      </c>
      <c r="F9" s="140" t="s">
        <v>383</v>
      </c>
      <c r="G9" s="140" t="s">
        <v>373</v>
      </c>
      <c r="H9" s="140" t="s">
        <v>374</v>
      </c>
    </row>
    <row r="10" spans="1:8">
      <c r="A10" s="140" t="s">
        <v>370</v>
      </c>
      <c r="B10" s="140">
        <v>74</v>
      </c>
      <c r="C10" s="141">
        <v>13.234999999999999</v>
      </c>
      <c r="D10" s="141">
        <v>23.231999999999999</v>
      </c>
      <c r="E10" s="140" t="s">
        <v>378</v>
      </c>
      <c r="F10" s="140" t="s">
        <v>384</v>
      </c>
      <c r="G10" s="140" t="s">
        <v>373</v>
      </c>
      <c r="H10" s="140" t="s">
        <v>374</v>
      </c>
    </row>
    <row r="11" spans="1:8">
      <c r="A11" s="140" t="s">
        <v>370</v>
      </c>
      <c r="B11" s="140">
        <v>74</v>
      </c>
      <c r="C11" s="141">
        <v>23.231999999999999</v>
      </c>
      <c r="D11" s="141">
        <v>25</v>
      </c>
      <c r="E11" s="140" t="s">
        <v>385</v>
      </c>
      <c r="F11" s="140" t="s">
        <v>386</v>
      </c>
      <c r="G11" s="140" t="s">
        <v>373</v>
      </c>
      <c r="H11" s="140" t="s">
        <v>374</v>
      </c>
    </row>
    <row r="12" spans="1:8">
      <c r="A12" s="140" t="s">
        <v>370</v>
      </c>
      <c r="B12" s="140">
        <v>74</v>
      </c>
      <c r="C12" s="141">
        <v>23.231999999999999</v>
      </c>
      <c r="D12" s="141">
        <v>25</v>
      </c>
      <c r="E12" s="140" t="s">
        <v>385</v>
      </c>
      <c r="F12" s="140" t="s">
        <v>387</v>
      </c>
      <c r="G12" s="140" t="s">
        <v>373</v>
      </c>
      <c r="H12" s="140" t="s">
        <v>374</v>
      </c>
    </row>
    <row r="13" spans="1:8">
      <c r="A13" s="140" t="s">
        <v>370</v>
      </c>
      <c r="B13" s="140">
        <v>74</v>
      </c>
      <c r="C13" s="141">
        <v>25</v>
      </c>
      <c r="D13" s="141">
        <v>26.449000000000002</v>
      </c>
      <c r="E13" s="140" t="s">
        <v>388</v>
      </c>
      <c r="F13" s="140" t="s">
        <v>389</v>
      </c>
      <c r="G13" s="140" t="s">
        <v>373</v>
      </c>
      <c r="H13" s="140" t="s">
        <v>374</v>
      </c>
    </row>
    <row r="14" spans="1:8">
      <c r="A14" s="140" t="s">
        <v>370</v>
      </c>
      <c r="B14" s="140">
        <v>74</v>
      </c>
      <c r="C14" s="141">
        <v>25</v>
      </c>
      <c r="D14" s="141">
        <v>26.367999999999999</v>
      </c>
      <c r="E14" s="140" t="s">
        <v>388</v>
      </c>
      <c r="F14" s="140" t="s">
        <v>390</v>
      </c>
      <c r="G14" s="140" t="s">
        <v>373</v>
      </c>
      <c r="H14" s="140" t="s">
        <v>374</v>
      </c>
    </row>
    <row r="15" spans="1:8">
      <c r="A15" s="140" t="s">
        <v>370</v>
      </c>
      <c r="B15" s="140">
        <v>74</v>
      </c>
      <c r="C15" s="141">
        <v>26.449000000000002</v>
      </c>
      <c r="D15" s="141">
        <v>35</v>
      </c>
      <c r="E15" s="140" t="s">
        <v>388</v>
      </c>
      <c r="F15" s="140" t="s">
        <v>391</v>
      </c>
      <c r="G15" s="140" t="s">
        <v>373</v>
      </c>
      <c r="H15" s="140" t="s">
        <v>374</v>
      </c>
    </row>
    <row r="16" spans="1:8">
      <c r="A16" s="140" t="s">
        <v>370</v>
      </c>
      <c r="B16" s="140">
        <v>74</v>
      </c>
      <c r="C16" s="141">
        <v>35</v>
      </c>
      <c r="D16" s="141">
        <v>41.445999999999998</v>
      </c>
      <c r="E16" s="140" t="s">
        <v>388</v>
      </c>
      <c r="F16" s="140" t="s">
        <v>392</v>
      </c>
      <c r="G16" s="140" t="s">
        <v>373</v>
      </c>
      <c r="H16" s="140" t="s">
        <v>374</v>
      </c>
    </row>
    <row r="17" spans="1:8">
      <c r="A17" s="140" t="s">
        <v>370</v>
      </c>
      <c r="B17" s="140">
        <v>74</v>
      </c>
      <c r="C17" s="141">
        <v>41.445999999999998</v>
      </c>
      <c r="D17" s="141">
        <v>43</v>
      </c>
      <c r="E17" s="140" t="s">
        <v>393</v>
      </c>
      <c r="F17" s="140" t="s">
        <v>394</v>
      </c>
      <c r="G17" s="140" t="s">
        <v>373</v>
      </c>
      <c r="H17" s="140" t="s">
        <v>374</v>
      </c>
    </row>
    <row r="18" spans="1:8">
      <c r="A18" s="140" t="s">
        <v>370</v>
      </c>
      <c r="B18" s="140">
        <v>74</v>
      </c>
      <c r="C18" s="141">
        <v>41.445999999999998</v>
      </c>
      <c r="D18" s="141">
        <v>43</v>
      </c>
      <c r="E18" s="140" t="s">
        <v>393</v>
      </c>
      <c r="F18" s="140" t="s">
        <v>395</v>
      </c>
      <c r="G18" s="140" t="s">
        <v>373</v>
      </c>
      <c r="H18" s="140" t="s">
        <v>374</v>
      </c>
    </row>
    <row r="19" spans="1:8">
      <c r="A19" s="140" t="s">
        <v>370</v>
      </c>
      <c r="B19" s="140">
        <v>74</v>
      </c>
      <c r="C19" s="141">
        <v>43</v>
      </c>
      <c r="D19" s="141">
        <v>44.125999999999998</v>
      </c>
      <c r="E19" s="140" t="s">
        <v>396</v>
      </c>
      <c r="F19" s="140" t="s">
        <v>397</v>
      </c>
      <c r="G19" s="140" t="s">
        <v>373</v>
      </c>
      <c r="H19" s="140" t="s">
        <v>374</v>
      </c>
    </row>
    <row r="20" spans="1:8">
      <c r="A20" s="140" t="s">
        <v>370</v>
      </c>
      <c r="B20" s="140">
        <v>74</v>
      </c>
      <c r="C20" s="141">
        <v>43</v>
      </c>
      <c r="D20" s="141">
        <v>44.125999999999998</v>
      </c>
      <c r="E20" s="140" t="s">
        <v>396</v>
      </c>
      <c r="F20" s="140" t="s">
        <v>398</v>
      </c>
      <c r="G20" s="140" t="s">
        <v>373</v>
      </c>
      <c r="H20" s="140" t="s">
        <v>374</v>
      </c>
    </row>
    <row r="21" spans="1:8">
      <c r="A21" s="140" t="s">
        <v>370</v>
      </c>
      <c r="B21" s="140">
        <v>74</v>
      </c>
      <c r="C21" s="141">
        <v>44.125999999999998</v>
      </c>
      <c r="D21" s="141">
        <v>52</v>
      </c>
      <c r="E21" s="140" t="s">
        <v>396</v>
      </c>
      <c r="F21" s="140" t="s">
        <v>399</v>
      </c>
      <c r="G21" s="140" t="s">
        <v>373</v>
      </c>
      <c r="H21" s="140" t="s">
        <v>374</v>
      </c>
    </row>
    <row r="22" spans="1:8">
      <c r="A22" s="140" t="s">
        <v>370</v>
      </c>
      <c r="B22" s="140">
        <v>74</v>
      </c>
      <c r="C22" s="141">
        <v>52</v>
      </c>
      <c r="D22" s="141">
        <v>59.295000000000002</v>
      </c>
      <c r="E22" s="140" t="s">
        <v>396</v>
      </c>
      <c r="F22" s="140" t="s">
        <v>400</v>
      </c>
      <c r="G22" s="140" t="s">
        <v>373</v>
      </c>
      <c r="H22" s="140" t="s">
        <v>374</v>
      </c>
    </row>
    <row r="23" spans="1:8">
      <c r="A23" s="140" t="s">
        <v>370</v>
      </c>
      <c r="B23" s="140">
        <v>74</v>
      </c>
      <c r="C23" s="141">
        <v>59.295000000000002</v>
      </c>
      <c r="D23" s="141">
        <v>61</v>
      </c>
      <c r="E23" s="140" t="s">
        <v>401</v>
      </c>
      <c r="F23" s="140" t="s">
        <v>402</v>
      </c>
      <c r="G23" s="140" t="s">
        <v>373</v>
      </c>
      <c r="H23" s="140" t="s">
        <v>374</v>
      </c>
    </row>
    <row r="24" spans="1:8">
      <c r="A24" s="140" t="s">
        <v>370</v>
      </c>
      <c r="B24" s="140">
        <v>74</v>
      </c>
      <c r="C24" s="141">
        <v>59.295000000000002</v>
      </c>
      <c r="D24" s="141">
        <v>61</v>
      </c>
      <c r="E24" s="140" t="s">
        <v>401</v>
      </c>
      <c r="F24" s="140" t="s">
        <v>403</v>
      </c>
      <c r="G24" s="140" t="s">
        <v>373</v>
      </c>
      <c r="H24" s="140" t="s">
        <v>374</v>
      </c>
    </row>
    <row r="25" spans="1:8">
      <c r="A25" s="140" t="s">
        <v>370</v>
      </c>
      <c r="B25" s="140">
        <v>74</v>
      </c>
      <c r="C25" s="141">
        <v>61</v>
      </c>
      <c r="D25" s="141">
        <v>62.311</v>
      </c>
      <c r="E25" s="140" t="s">
        <v>404</v>
      </c>
      <c r="F25" s="140" t="s">
        <v>405</v>
      </c>
      <c r="G25" s="140" t="s">
        <v>373</v>
      </c>
      <c r="H25" s="140" t="s">
        <v>374</v>
      </c>
    </row>
    <row r="26" spans="1:8">
      <c r="A26" s="140" t="s">
        <v>370</v>
      </c>
      <c r="B26" s="140">
        <v>74</v>
      </c>
      <c r="C26" s="141">
        <v>61</v>
      </c>
      <c r="D26" s="141">
        <v>62.311</v>
      </c>
      <c r="E26" s="140" t="s">
        <v>404</v>
      </c>
      <c r="F26" s="140" t="s">
        <v>406</v>
      </c>
      <c r="G26" s="140" t="s">
        <v>373</v>
      </c>
      <c r="H26" s="140" t="s">
        <v>374</v>
      </c>
    </row>
    <row r="27" spans="1:8">
      <c r="A27" s="140" t="s">
        <v>370</v>
      </c>
      <c r="B27" s="140">
        <v>74</v>
      </c>
      <c r="C27" s="141">
        <v>62.311</v>
      </c>
      <c r="D27" s="141">
        <v>73</v>
      </c>
      <c r="E27" s="140" t="s">
        <v>404</v>
      </c>
      <c r="F27" s="140" t="s">
        <v>407</v>
      </c>
      <c r="G27" s="140" t="s">
        <v>373</v>
      </c>
      <c r="H27" s="140" t="s">
        <v>374</v>
      </c>
    </row>
    <row r="28" spans="1:8">
      <c r="A28" s="140" t="s">
        <v>370</v>
      </c>
      <c r="B28" s="140">
        <v>74</v>
      </c>
      <c r="C28" s="141">
        <v>73</v>
      </c>
      <c r="D28" s="141">
        <v>84.073999999999998</v>
      </c>
      <c r="E28" s="140" t="s">
        <v>404</v>
      </c>
      <c r="F28" s="140" t="s">
        <v>408</v>
      </c>
      <c r="G28" s="140" t="s">
        <v>373</v>
      </c>
      <c r="H28" s="140" t="s">
        <v>374</v>
      </c>
    </row>
    <row r="29" spans="1:8">
      <c r="A29" s="140" t="s">
        <v>370</v>
      </c>
      <c r="B29" s="140">
        <v>74</v>
      </c>
      <c r="C29" s="141">
        <v>84.073999999999998</v>
      </c>
      <c r="D29" s="141">
        <v>86</v>
      </c>
      <c r="E29" s="140" t="s">
        <v>409</v>
      </c>
      <c r="F29" s="140" t="s">
        <v>410</v>
      </c>
      <c r="G29" s="140" t="s">
        <v>373</v>
      </c>
      <c r="H29" s="140" t="s">
        <v>374</v>
      </c>
    </row>
    <row r="30" spans="1:8">
      <c r="A30" s="140" t="s">
        <v>370</v>
      </c>
      <c r="B30" s="140">
        <v>74</v>
      </c>
      <c r="C30" s="141">
        <v>84.073999999999998</v>
      </c>
      <c r="D30" s="141">
        <v>86</v>
      </c>
      <c r="E30" s="140" t="s">
        <v>409</v>
      </c>
      <c r="F30" s="140" t="s">
        <v>411</v>
      </c>
      <c r="G30" s="140" t="s">
        <v>373</v>
      </c>
      <c r="H30" s="140" t="s">
        <v>374</v>
      </c>
    </row>
    <row r="31" spans="1:8">
      <c r="A31" s="140" t="s">
        <v>370</v>
      </c>
      <c r="B31" s="140">
        <v>74</v>
      </c>
      <c r="C31" s="141">
        <v>86</v>
      </c>
      <c r="D31" s="141">
        <v>87.271000000000001</v>
      </c>
      <c r="E31" s="140" t="s">
        <v>412</v>
      </c>
      <c r="F31" s="140" t="s">
        <v>413</v>
      </c>
      <c r="G31" s="140" t="s">
        <v>373</v>
      </c>
      <c r="H31" s="140" t="s">
        <v>374</v>
      </c>
    </row>
    <row r="32" spans="1:8">
      <c r="A32" s="140" t="s">
        <v>370</v>
      </c>
      <c r="B32" s="140">
        <v>74</v>
      </c>
      <c r="C32" s="141">
        <v>86</v>
      </c>
      <c r="D32" s="141">
        <v>87.271000000000001</v>
      </c>
      <c r="E32" s="140" t="s">
        <v>412</v>
      </c>
      <c r="F32" s="140" t="s">
        <v>414</v>
      </c>
      <c r="G32" s="140" t="s">
        <v>373</v>
      </c>
      <c r="H32" s="140" t="s">
        <v>374</v>
      </c>
    </row>
    <row r="33" spans="1:8">
      <c r="A33" s="140" t="s">
        <v>370</v>
      </c>
      <c r="B33" s="140">
        <v>74</v>
      </c>
      <c r="C33" s="141">
        <v>87.271000000000001</v>
      </c>
      <c r="D33" s="141">
        <v>97</v>
      </c>
      <c r="E33" s="140" t="s">
        <v>412</v>
      </c>
      <c r="F33" s="140" t="s">
        <v>415</v>
      </c>
      <c r="G33" s="140" t="s">
        <v>373</v>
      </c>
      <c r="H33" s="140" t="s">
        <v>374</v>
      </c>
    </row>
    <row r="34" spans="1:8">
      <c r="A34" s="140" t="s">
        <v>370</v>
      </c>
      <c r="B34" s="140">
        <v>74</v>
      </c>
      <c r="C34" s="141">
        <v>97</v>
      </c>
      <c r="D34" s="141">
        <v>107.709</v>
      </c>
      <c r="E34" s="140" t="s">
        <v>412</v>
      </c>
      <c r="F34" s="140" t="s">
        <v>416</v>
      </c>
      <c r="G34" s="140" t="s">
        <v>373</v>
      </c>
      <c r="H34" s="140" t="s">
        <v>374</v>
      </c>
    </row>
    <row r="35" spans="1:8">
      <c r="A35" s="140" t="s">
        <v>370</v>
      </c>
      <c r="B35" s="140">
        <v>74</v>
      </c>
      <c r="C35" s="141">
        <v>107.709</v>
      </c>
      <c r="D35" s="141">
        <v>109</v>
      </c>
      <c r="E35" s="140" t="s">
        <v>417</v>
      </c>
      <c r="F35" s="140" t="s">
        <v>418</v>
      </c>
      <c r="G35" s="140" t="s">
        <v>373</v>
      </c>
      <c r="H35" s="140" t="s">
        <v>374</v>
      </c>
    </row>
    <row r="36" spans="1:8">
      <c r="A36" s="140" t="s">
        <v>370</v>
      </c>
      <c r="B36" s="140">
        <v>74</v>
      </c>
      <c r="C36" s="141">
        <v>107.709</v>
      </c>
      <c r="D36" s="141">
        <v>109</v>
      </c>
      <c r="E36" s="140" t="s">
        <v>417</v>
      </c>
      <c r="F36" s="140" t="s">
        <v>419</v>
      </c>
      <c r="G36" s="140" t="s">
        <v>373</v>
      </c>
      <c r="H36" s="140" t="s">
        <v>374</v>
      </c>
    </row>
    <row r="37" spans="1:8">
      <c r="A37" s="140" t="s">
        <v>370</v>
      </c>
      <c r="B37" s="140">
        <v>74</v>
      </c>
      <c r="C37" s="141">
        <v>109</v>
      </c>
      <c r="D37" s="141">
        <v>111.369</v>
      </c>
      <c r="E37" s="140" t="s">
        <v>420</v>
      </c>
      <c r="F37" s="140" t="s">
        <v>421</v>
      </c>
      <c r="G37" s="140" t="s">
        <v>373</v>
      </c>
      <c r="H37" s="140" t="s">
        <v>374</v>
      </c>
    </row>
    <row r="38" spans="1:8">
      <c r="A38" s="140" t="s">
        <v>370</v>
      </c>
      <c r="B38" s="140">
        <v>74</v>
      </c>
      <c r="C38" s="141">
        <v>109</v>
      </c>
      <c r="D38" s="141">
        <v>111.369</v>
      </c>
      <c r="E38" s="140" t="s">
        <v>420</v>
      </c>
      <c r="F38" s="140" t="s">
        <v>422</v>
      </c>
      <c r="G38" s="140" t="s">
        <v>373</v>
      </c>
      <c r="H38" s="140" t="s">
        <v>374</v>
      </c>
    </row>
    <row r="39" spans="1:8">
      <c r="A39" s="140" t="s">
        <v>370</v>
      </c>
      <c r="B39" s="140">
        <v>74</v>
      </c>
      <c r="C39" s="141">
        <v>111.369</v>
      </c>
      <c r="D39" s="141">
        <v>112.855</v>
      </c>
      <c r="E39" s="140" t="s">
        <v>420</v>
      </c>
      <c r="F39" s="140" t="s">
        <v>423</v>
      </c>
      <c r="G39" s="140" t="s">
        <v>373</v>
      </c>
      <c r="H39" s="140" t="s">
        <v>374</v>
      </c>
    </row>
    <row r="40" spans="1:8">
      <c r="A40" s="140" t="s">
        <v>370</v>
      </c>
      <c r="B40" s="140">
        <v>74</v>
      </c>
      <c r="C40" s="141">
        <v>112.855</v>
      </c>
      <c r="D40" s="141">
        <v>118</v>
      </c>
      <c r="E40" s="140" t="s">
        <v>420</v>
      </c>
      <c r="F40" s="140">
        <v>113118</v>
      </c>
      <c r="G40" s="140" t="s">
        <v>373</v>
      </c>
      <c r="H40" s="140" t="s">
        <v>374</v>
      </c>
    </row>
    <row r="41" spans="1:8">
      <c r="A41" s="140" t="s">
        <v>370</v>
      </c>
      <c r="B41" s="140">
        <v>74</v>
      </c>
      <c r="C41" s="141">
        <v>118</v>
      </c>
      <c r="D41" s="141">
        <v>124.181</v>
      </c>
      <c r="E41" s="140" t="s">
        <v>420</v>
      </c>
      <c r="F41" s="140" t="s">
        <v>424</v>
      </c>
      <c r="G41" s="140" t="s">
        <v>373</v>
      </c>
      <c r="H41" s="140" t="s">
        <v>374</v>
      </c>
    </row>
    <row r="42" spans="1:8">
      <c r="A42" s="140" t="s">
        <v>370</v>
      </c>
      <c r="B42" s="140">
        <v>74</v>
      </c>
      <c r="C42" s="141">
        <v>124.181</v>
      </c>
      <c r="D42" s="141">
        <v>126</v>
      </c>
      <c r="E42" s="140" t="s">
        <v>425</v>
      </c>
      <c r="F42" s="140" t="s">
        <v>426</v>
      </c>
      <c r="G42" s="140" t="s">
        <v>373</v>
      </c>
      <c r="H42" s="140" t="s">
        <v>374</v>
      </c>
    </row>
    <row r="43" spans="1:8">
      <c r="A43" s="140" t="s">
        <v>370</v>
      </c>
      <c r="B43" s="140">
        <v>74</v>
      </c>
      <c r="C43" s="141">
        <v>124.181</v>
      </c>
      <c r="D43" s="141">
        <v>126</v>
      </c>
      <c r="E43" s="140" t="s">
        <v>425</v>
      </c>
      <c r="F43" s="140" t="s">
        <v>427</v>
      </c>
      <c r="G43" s="140" t="s">
        <v>373</v>
      </c>
      <c r="H43" s="140" t="s">
        <v>374</v>
      </c>
    </row>
    <row r="44" spans="1:8">
      <c r="A44" s="140" t="s">
        <v>370</v>
      </c>
      <c r="B44" s="140">
        <v>74</v>
      </c>
      <c r="C44" s="141">
        <v>126</v>
      </c>
      <c r="D44" s="141">
        <v>126.899</v>
      </c>
      <c r="E44" s="140" t="s">
        <v>428</v>
      </c>
      <c r="F44" s="140" t="s">
        <v>429</v>
      </c>
      <c r="G44" s="140" t="s">
        <v>373</v>
      </c>
      <c r="H44" s="140" t="s">
        <v>374</v>
      </c>
    </row>
    <row r="45" spans="1:8">
      <c r="A45" s="140" t="s">
        <v>370</v>
      </c>
      <c r="B45" s="140">
        <v>74</v>
      </c>
      <c r="C45" s="141">
        <v>126</v>
      </c>
      <c r="D45" s="141">
        <v>126.899</v>
      </c>
      <c r="E45" s="140" t="s">
        <v>428</v>
      </c>
      <c r="F45" s="140" t="s">
        <v>430</v>
      </c>
      <c r="G45" s="140" t="s">
        <v>373</v>
      </c>
      <c r="H45" s="140" t="s">
        <v>374</v>
      </c>
    </row>
    <row r="46" spans="1:8">
      <c r="A46" s="140" t="s">
        <v>370</v>
      </c>
      <c r="B46" s="140">
        <v>74</v>
      </c>
      <c r="C46" s="141">
        <v>126.899</v>
      </c>
      <c r="D46" s="141">
        <v>135</v>
      </c>
      <c r="E46" s="140" t="s">
        <v>428</v>
      </c>
      <c r="F46" s="140" t="s">
        <v>431</v>
      </c>
      <c r="G46" s="140" t="s">
        <v>373</v>
      </c>
      <c r="H46" s="140" t="s">
        <v>374</v>
      </c>
    </row>
    <row r="47" spans="1:8">
      <c r="A47" s="140" t="s">
        <v>370</v>
      </c>
      <c r="B47" s="140">
        <v>74</v>
      </c>
      <c r="C47" s="141">
        <v>135</v>
      </c>
      <c r="D47" s="141">
        <v>143.268</v>
      </c>
      <c r="E47" s="140" t="s">
        <v>428</v>
      </c>
      <c r="F47" s="140" t="s">
        <v>432</v>
      </c>
      <c r="G47" s="140" t="s">
        <v>373</v>
      </c>
      <c r="H47" s="140" t="s">
        <v>374</v>
      </c>
    </row>
    <row r="48" spans="1:8">
      <c r="A48" s="140" t="s">
        <v>370</v>
      </c>
      <c r="B48" s="140">
        <v>74</v>
      </c>
      <c r="C48" s="141">
        <v>143.268</v>
      </c>
      <c r="D48" s="141">
        <v>145</v>
      </c>
      <c r="E48" s="140" t="s">
        <v>433</v>
      </c>
      <c r="F48" s="140" t="s">
        <v>434</v>
      </c>
      <c r="G48" s="140" t="s">
        <v>373</v>
      </c>
      <c r="H48" s="140" t="s">
        <v>374</v>
      </c>
    </row>
    <row r="49" spans="1:8">
      <c r="A49" s="140" t="s">
        <v>370</v>
      </c>
      <c r="B49" s="140">
        <v>74</v>
      </c>
      <c r="C49" s="141">
        <v>143.268</v>
      </c>
      <c r="D49" s="141">
        <v>145</v>
      </c>
      <c r="E49" s="140" t="s">
        <v>433</v>
      </c>
      <c r="F49" s="140" t="s">
        <v>435</v>
      </c>
      <c r="G49" s="140" t="s">
        <v>373</v>
      </c>
      <c r="H49" s="140" t="s">
        <v>374</v>
      </c>
    </row>
    <row r="50" spans="1:8">
      <c r="A50" s="140" t="s">
        <v>370</v>
      </c>
      <c r="B50" s="140">
        <v>74</v>
      </c>
      <c r="C50" s="141">
        <v>145</v>
      </c>
      <c r="D50" s="141">
        <v>146.21899999999999</v>
      </c>
      <c r="E50" s="140" t="s">
        <v>436</v>
      </c>
      <c r="F50" s="140" t="s">
        <v>437</v>
      </c>
      <c r="G50" s="140" t="s">
        <v>373</v>
      </c>
      <c r="H50" s="140" t="s">
        <v>374</v>
      </c>
    </row>
    <row r="51" spans="1:8">
      <c r="A51" s="140" t="s">
        <v>370</v>
      </c>
      <c r="B51" s="140">
        <v>74</v>
      </c>
      <c r="C51" s="141">
        <v>145</v>
      </c>
      <c r="D51" s="141">
        <v>146.21899999999999</v>
      </c>
      <c r="E51" s="140" t="s">
        <v>436</v>
      </c>
      <c r="F51" s="140" t="s">
        <v>438</v>
      </c>
      <c r="G51" s="140" t="s">
        <v>373</v>
      </c>
      <c r="H51" s="140" t="s">
        <v>374</v>
      </c>
    </row>
    <row r="52" spans="1:8">
      <c r="A52" s="140" t="s">
        <v>370</v>
      </c>
      <c r="B52" s="140">
        <v>74</v>
      </c>
      <c r="C52" s="141">
        <v>146.21899999999999</v>
      </c>
      <c r="D52" s="141">
        <v>155</v>
      </c>
      <c r="E52" s="140" t="s">
        <v>436</v>
      </c>
      <c r="F52" s="140" t="s">
        <v>439</v>
      </c>
      <c r="G52" s="140" t="s">
        <v>373</v>
      </c>
      <c r="H52" s="140" t="s">
        <v>374</v>
      </c>
    </row>
    <row r="53" spans="1:8">
      <c r="A53" s="140" t="s">
        <v>370</v>
      </c>
      <c r="B53" s="140">
        <v>74</v>
      </c>
      <c r="C53" s="141">
        <v>155</v>
      </c>
      <c r="D53" s="141">
        <v>164.11600000000001</v>
      </c>
      <c r="E53" s="140" t="s">
        <v>436</v>
      </c>
      <c r="F53" s="140" t="s">
        <v>440</v>
      </c>
      <c r="G53" s="140" t="s">
        <v>373</v>
      </c>
      <c r="H53" s="140" t="s">
        <v>374</v>
      </c>
    </row>
    <row r="54" spans="1:8">
      <c r="A54" s="140" t="s">
        <v>370</v>
      </c>
      <c r="B54" s="140">
        <v>74</v>
      </c>
      <c r="C54" s="141">
        <v>164.11600000000001</v>
      </c>
      <c r="D54" s="141">
        <v>166</v>
      </c>
      <c r="E54" s="140" t="s">
        <v>441</v>
      </c>
      <c r="F54" s="140" t="s">
        <v>442</v>
      </c>
      <c r="G54" s="140" t="s">
        <v>373</v>
      </c>
      <c r="H54" s="140" t="s">
        <v>374</v>
      </c>
    </row>
    <row r="55" spans="1:8">
      <c r="A55" s="140" t="s">
        <v>370</v>
      </c>
      <c r="B55" s="140">
        <v>74</v>
      </c>
      <c r="C55" s="141">
        <v>164.11600000000001</v>
      </c>
      <c r="D55" s="141">
        <v>166</v>
      </c>
      <c r="E55" s="140" t="s">
        <v>441</v>
      </c>
      <c r="F55" s="140" t="s">
        <v>443</v>
      </c>
      <c r="G55" s="140" t="s">
        <v>373</v>
      </c>
      <c r="H55" s="140" t="s">
        <v>374</v>
      </c>
    </row>
    <row r="56" spans="1:8">
      <c r="A56" s="140" t="s">
        <v>370</v>
      </c>
      <c r="B56" s="140">
        <v>74</v>
      </c>
      <c r="C56" s="141">
        <v>166</v>
      </c>
      <c r="D56" s="141">
        <v>167.09700000000001</v>
      </c>
      <c r="E56" s="140" t="s">
        <v>444</v>
      </c>
      <c r="F56" s="140" t="s">
        <v>445</v>
      </c>
      <c r="G56" s="140" t="s">
        <v>373</v>
      </c>
      <c r="H56" s="140" t="s">
        <v>374</v>
      </c>
    </row>
    <row r="57" spans="1:8">
      <c r="A57" s="140" t="s">
        <v>370</v>
      </c>
      <c r="B57" s="140">
        <v>74</v>
      </c>
      <c r="C57" s="141">
        <v>166</v>
      </c>
      <c r="D57" s="141">
        <v>167.09700000000001</v>
      </c>
      <c r="E57" s="140" t="s">
        <v>444</v>
      </c>
      <c r="F57" s="140" t="s">
        <v>446</v>
      </c>
      <c r="G57" s="140" t="s">
        <v>373</v>
      </c>
      <c r="H57" s="140" t="s">
        <v>374</v>
      </c>
    </row>
    <row r="58" spans="1:8">
      <c r="A58" s="140" t="s">
        <v>370</v>
      </c>
      <c r="B58" s="140">
        <v>74</v>
      </c>
      <c r="C58" s="141">
        <v>167.09700000000001</v>
      </c>
      <c r="D58" s="141">
        <v>177</v>
      </c>
      <c r="E58" s="140" t="s">
        <v>444</v>
      </c>
      <c r="F58" s="140" t="s">
        <v>447</v>
      </c>
      <c r="G58" s="140" t="s">
        <v>373</v>
      </c>
      <c r="H58" s="140" t="s">
        <v>374</v>
      </c>
    </row>
    <row r="59" spans="1:8">
      <c r="A59" s="140" t="s">
        <v>370</v>
      </c>
      <c r="B59" s="140">
        <v>74</v>
      </c>
      <c r="C59" s="141">
        <v>177</v>
      </c>
      <c r="D59" s="141">
        <v>186.874</v>
      </c>
      <c r="E59" s="140" t="s">
        <v>444</v>
      </c>
      <c r="F59" s="140" t="s">
        <v>448</v>
      </c>
      <c r="G59" s="140" t="s">
        <v>373</v>
      </c>
      <c r="H59" s="140" t="s">
        <v>374</v>
      </c>
    </row>
    <row r="60" spans="1:8">
      <c r="A60" s="140" t="s">
        <v>370</v>
      </c>
      <c r="B60" s="140">
        <v>74</v>
      </c>
      <c r="C60" s="141">
        <v>186.874</v>
      </c>
      <c r="D60" s="141">
        <v>188</v>
      </c>
      <c r="E60" s="140" t="s">
        <v>449</v>
      </c>
      <c r="F60" s="140" t="s">
        <v>450</v>
      </c>
      <c r="G60" s="140" t="s">
        <v>373</v>
      </c>
      <c r="H60" s="140" t="s">
        <v>374</v>
      </c>
    </row>
    <row r="61" spans="1:8">
      <c r="A61" s="140" t="s">
        <v>370</v>
      </c>
      <c r="B61" s="140">
        <v>74</v>
      </c>
      <c r="C61" s="141">
        <v>186.874</v>
      </c>
      <c r="D61" s="141">
        <v>188</v>
      </c>
      <c r="E61" s="140" t="s">
        <v>449</v>
      </c>
      <c r="F61" s="140" t="s">
        <v>451</v>
      </c>
      <c r="G61" s="140" t="s">
        <v>373</v>
      </c>
      <c r="H61" s="140" t="s">
        <v>374</v>
      </c>
    </row>
    <row r="62" spans="1:8">
      <c r="A62" s="140" t="s">
        <v>370</v>
      </c>
      <c r="B62" s="140">
        <v>74</v>
      </c>
      <c r="C62" s="141">
        <v>188</v>
      </c>
      <c r="D62" s="141">
        <v>189.96600000000001</v>
      </c>
      <c r="E62" s="140" t="s">
        <v>452</v>
      </c>
      <c r="F62" s="140" t="s">
        <v>453</v>
      </c>
      <c r="G62" s="140" t="s">
        <v>373</v>
      </c>
      <c r="H62" s="140" t="s">
        <v>374</v>
      </c>
    </row>
    <row r="63" spans="1:8">
      <c r="A63" s="140" t="s">
        <v>370</v>
      </c>
      <c r="B63" s="140">
        <v>74</v>
      </c>
      <c r="C63" s="141">
        <v>188</v>
      </c>
      <c r="D63" s="141">
        <v>189.96600000000001</v>
      </c>
      <c r="E63" s="140" t="s">
        <v>452</v>
      </c>
      <c r="F63" s="140" t="s">
        <v>454</v>
      </c>
      <c r="G63" s="140" t="s">
        <v>373</v>
      </c>
      <c r="H63" s="140" t="s">
        <v>374</v>
      </c>
    </row>
    <row r="64" spans="1:8">
      <c r="A64" s="140" t="s">
        <v>370</v>
      </c>
      <c r="B64" s="140">
        <v>74</v>
      </c>
      <c r="C64" s="141">
        <v>189.96600000000001</v>
      </c>
      <c r="D64" s="141">
        <v>201</v>
      </c>
      <c r="E64" s="140" t="s">
        <v>452</v>
      </c>
      <c r="F64" s="140" t="s">
        <v>455</v>
      </c>
      <c r="G64" s="140" t="s">
        <v>373</v>
      </c>
      <c r="H64" s="140" t="s">
        <v>374</v>
      </c>
    </row>
    <row r="65" spans="1:8">
      <c r="A65" s="140" t="s">
        <v>370</v>
      </c>
      <c r="B65" s="140">
        <v>74</v>
      </c>
      <c r="C65" s="141">
        <v>201</v>
      </c>
      <c r="D65" s="141">
        <v>213</v>
      </c>
      <c r="E65" s="140" t="s">
        <v>452</v>
      </c>
      <c r="F65" s="140">
        <v>201213</v>
      </c>
      <c r="G65" s="140" t="s">
        <v>373</v>
      </c>
      <c r="H65" s="140" t="s">
        <v>374</v>
      </c>
    </row>
    <row r="66" spans="1:8">
      <c r="A66" s="140" t="s">
        <v>370</v>
      </c>
      <c r="B66" s="140">
        <v>74</v>
      </c>
      <c r="C66" s="141">
        <v>213</v>
      </c>
      <c r="D66" s="141">
        <v>225.24700000000001</v>
      </c>
      <c r="E66" s="140" t="s">
        <v>452</v>
      </c>
      <c r="F66" s="140" t="s">
        <v>456</v>
      </c>
      <c r="G66" s="140" t="s">
        <v>373</v>
      </c>
      <c r="H66" s="140" t="s">
        <v>374</v>
      </c>
    </row>
    <row r="67" spans="1:8">
      <c r="A67" s="140" t="s">
        <v>370</v>
      </c>
      <c r="B67" s="140">
        <v>74</v>
      </c>
      <c r="C67" s="141">
        <v>225.24700000000001</v>
      </c>
      <c r="D67" s="141">
        <v>227</v>
      </c>
      <c r="E67" s="140" t="s">
        <v>457</v>
      </c>
      <c r="F67" s="140" t="s">
        <v>458</v>
      </c>
      <c r="G67" s="140" t="s">
        <v>373</v>
      </c>
      <c r="H67" s="140" t="s">
        <v>374</v>
      </c>
    </row>
    <row r="68" spans="1:8">
      <c r="A68" s="140" t="s">
        <v>370</v>
      </c>
      <c r="B68" s="140">
        <v>74</v>
      </c>
      <c r="C68" s="141">
        <v>225.24700000000001</v>
      </c>
      <c r="D68" s="141">
        <v>227</v>
      </c>
      <c r="E68" s="140" t="s">
        <v>457</v>
      </c>
      <c r="F68" s="140" t="s">
        <v>459</v>
      </c>
      <c r="G68" s="140" t="s">
        <v>373</v>
      </c>
      <c r="H68" s="140" t="s">
        <v>374</v>
      </c>
    </row>
    <row r="69" spans="1:8">
      <c r="A69" s="140" t="s">
        <v>370</v>
      </c>
      <c r="B69" s="140">
        <v>74</v>
      </c>
      <c r="C69" s="141">
        <v>227</v>
      </c>
      <c r="D69" s="141">
        <v>227.952</v>
      </c>
      <c r="E69" s="140" t="s">
        <v>460</v>
      </c>
      <c r="F69" s="140" t="s">
        <v>461</v>
      </c>
      <c r="G69" s="140" t="s">
        <v>373</v>
      </c>
      <c r="H69" s="140" t="s">
        <v>374</v>
      </c>
    </row>
    <row r="70" spans="1:8">
      <c r="A70" s="140" t="s">
        <v>370</v>
      </c>
      <c r="B70" s="140">
        <v>74</v>
      </c>
      <c r="C70" s="141">
        <v>227</v>
      </c>
      <c r="D70" s="141">
        <v>227.952</v>
      </c>
      <c r="E70" s="140" t="s">
        <v>460</v>
      </c>
      <c r="F70" s="140" t="s">
        <v>462</v>
      </c>
      <c r="G70" s="140" t="s">
        <v>373</v>
      </c>
      <c r="H70" s="140" t="s">
        <v>374</v>
      </c>
    </row>
    <row r="71" spans="1:8">
      <c r="A71" s="140" t="s">
        <v>370</v>
      </c>
      <c r="B71" s="140">
        <v>74</v>
      </c>
      <c r="C71" s="141">
        <v>227.952</v>
      </c>
      <c r="D71" s="141">
        <v>239</v>
      </c>
      <c r="E71" s="140" t="s">
        <v>460</v>
      </c>
      <c r="F71" s="140" t="s">
        <v>463</v>
      </c>
      <c r="G71" s="140" t="s">
        <v>373</v>
      </c>
      <c r="H71" s="140" t="s">
        <v>374</v>
      </c>
    </row>
    <row r="72" spans="1:8">
      <c r="A72" s="140" t="s">
        <v>370</v>
      </c>
      <c r="B72" s="140">
        <v>74</v>
      </c>
      <c r="C72" s="141">
        <v>239</v>
      </c>
      <c r="D72" s="141">
        <v>251</v>
      </c>
      <c r="E72" s="140" t="s">
        <v>460</v>
      </c>
      <c r="F72" s="140">
        <v>239251</v>
      </c>
      <c r="G72" s="140" t="s">
        <v>373</v>
      </c>
      <c r="H72" s="140" t="s">
        <v>374</v>
      </c>
    </row>
    <row r="73" spans="1:8">
      <c r="A73" s="140" t="s">
        <v>370</v>
      </c>
      <c r="B73" s="140">
        <v>74</v>
      </c>
      <c r="C73" s="141">
        <v>251</v>
      </c>
      <c r="D73" s="141">
        <v>262.67399999999998</v>
      </c>
      <c r="E73" s="140" t="s">
        <v>460</v>
      </c>
      <c r="F73" s="140" t="s">
        <v>464</v>
      </c>
      <c r="G73" s="140" t="s">
        <v>373</v>
      </c>
      <c r="H73" s="140" t="s">
        <v>374</v>
      </c>
    </row>
    <row r="74" spans="1:8">
      <c r="A74" s="140" t="s">
        <v>370</v>
      </c>
      <c r="B74" s="140">
        <v>74</v>
      </c>
      <c r="C74" s="141">
        <v>262.67399999999998</v>
      </c>
      <c r="D74" s="141">
        <v>264</v>
      </c>
      <c r="E74" s="140" t="s">
        <v>465</v>
      </c>
      <c r="F74" s="140" t="s">
        <v>466</v>
      </c>
      <c r="G74" s="140" t="s">
        <v>373</v>
      </c>
      <c r="H74" s="140" t="s">
        <v>374</v>
      </c>
    </row>
    <row r="75" spans="1:8">
      <c r="A75" s="140" t="s">
        <v>370</v>
      </c>
      <c r="B75" s="140">
        <v>74</v>
      </c>
      <c r="C75" s="141">
        <v>262.67399999999998</v>
      </c>
      <c r="D75" s="141">
        <v>264</v>
      </c>
      <c r="E75" s="140" t="s">
        <v>465</v>
      </c>
      <c r="F75" s="140" t="s">
        <v>467</v>
      </c>
      <c r="G75" s="140" t="s">
        <v>373</v>
      </c>
      <c r="H75" s="140" t="s">
        <v>374</v>
      </c>
    </row>
    <row r="76" spans="1:8">
      <c r="A76" s="140" t="s">
        <v>370</v>
      </c>
      <c r="B76" s="140">
        <v>74</v>
      </c>
      <c r="C76" s="141">
        <v>264</v>
      </c>
      <c r="D76" s="141">
        <v>265.63200000000001</v>
      </c>
      <c r="E76" s="140" t="s">
        <v>468</v>
      </c>
      <c r="F76" s="140" t="s">
        <v>469</v>
      </c>
      <c r="G76" s="140" t="s">
        <v>373</v>
      </c>
      <c r="H76" s="140" t="s">
        <v>374</v>
      </c>
    </row>
    <row r="77" spans="1:8">
      <c r="A77" s="140" t="s">
        <v>370</v>
      </c>
      <c r="B77" s="140">
        <v>74</v>
      </c>
      <c r="C77" s="141">
        <v>264</v>
      </c>
      <c r="D77" s="141">
        <v>265.63200000000001</v>
      </c>
      <c r="E77" s="140" t="s">
        <v>468</v>
      </c>
      <c r="F77" s="140" t="s">
        <v>470</v>
      </c>
      <c r="G77" s="140" t="s">
        <v>373</v>
      </c>
      <c r="H77" s="140" t="s">
        <v>374</v>
      </c>
    </row>
    <row r="78" spans="1:8">
      <c r="A78" s="140" t="s">
        <v>370</v>
      </c>
      <c r="B78" s="140">
        <v>74</v>
      </c>
      <c r="C78" s="141">
        <v>265.63200000000001</v>
      </c>
      <c r="D78" s="141">
        <v>277</v>
      </c>
      <c r="E78" s="140" t="s">
        <v>468</v>
      </c>
      <c r="F78" s="140" t="s">
        <v>471</v>
      </c>
      <c r="G78" s="140" t="s">
        <v>373</v>
      </c>
      <c r="H78" s="140" t="s">
        <v>374</v>
      </c>
    </row>
    <row r="79" spans="1:8">
      <c r="A79" s="140" t="s">
        <v>370</v>
      </c>
      <c r="B79" s="140">
        <v>74</v>
      </c>
      <c r="C79" s="141">
        <v>277</v>
      </c>
      <c r="D79" s="141">
        <v>287.983</v>
      </c>
      <c r="E79" s="140" t="s">
        <v>468</v>
      </c>
      <c r="F79" s="140" t="s">
        <v>472</v>
      </c>
      <c r="G79" s="140" t="s">
        <v>373</v>
      </c>
      <c r="H79" s="140" t="s">
        <v>374</v>
      </c>
    </row>
    <row r="80" spans="1:8">
      <c r="A80" s="140" t="s">
        <v>370</v>
      </c>
      <c r="B80" s="140">
        <v>74</v>
      </c>
      <c r="C80" s="141">
        <v>287.983</v>
      </c>
      <c r="D80" s="141">
        <v>289</v>
      </c>
      <c r="E80" s="140" t="s">
        <v>473</v>
      </c>
      <c r="F80" s="140" t="s">
        <v>474</v>
      </c>
      <c r="G80" s="140" t="s">
        <v>373</v>
      </c>
      <c r="H80" s="140" t="s">
        <v>374</v>
      </c>
    </row>
    <row r="81" spans="1:8">
      <c r="A81" s="140" t="s">
        <v>370</v>
      </c>
      <c r="B81" s="140">
        <v>74</v>
      </c>
      <c r="C81" s="141">
        <v>287.983</v>
      </c>
      <c r="D81" s="141">
        <v>289</v>
      </c>
      <c r="E81" s="140" t="s">
        <v>473</v>
      </c>
      <c r="F81" s="140" t="s">
        <v>475</v>
      </c>
      <c r="G81" s="140" t="s">
        <v>373</v>
      </c>
      <c r="H81" s="140" t="s">
        <v>374</v>
      </c>
    </row>
    <row r="82" spans="1:8">
      <c r="A82" s="140" t="s">
        <v>370</v>
      </c>
      <c r="B82" s="140">
        <v>74</v>
      </c>
      <c r="C82" s="141">
        <v>289</v>
      </c>
      <c r="D82" s="141">
        <v>290.75099999999998</v>
      </c>
      <c r="E82" s="140" t="s">
        <v>476</v>
      </c>
      <c r="F82" s="140" t="s">
        <v>477</v>
      </c>
      <c r="G82" s="140" t="s">
        <v>373</v>
      </c>
      <c r="H82" s="140" t="s">
        <v>374</v>
      </c>
    </row>
    <row r="83" spans="1:8">
      <c r="A83" s="140" t="s">
        <v>370</v>
      </c>
      <c r="B83" s="140">
        <v>74</v>
      </c>
      <c r="C83" s="141">
        <v>289</v>
      </c>
      <c r="D83" s="141">
        <v>290.75099999999998</v>
      </c>
      <c r="E83" s="140" t="s">
        <v>476</v>
      </c>
      <c r="F83" s="140" t="s">
        <v>478</v>
      </c>
      <c r="G83" s="140" t="s">
        <v>373</v>
      </c>
      <c r="H83" s="140" t="s">
        <v>374</v>
      </c>
    </row>
    <row r="84" spans="1:8">
      <c r="A84" s="140" t="s">
        <v>370</v>
      </c>
      <c r="B84" s="140">
        <v>74</v>
      </c>
      <c r="C84" s="141">
        <v>290.75099999999998</v>
      </c>
      <c r="D84" s="141">
        <v>290.78699999999998</v>
      </c>
      <c r="E84" s="140" t="s">
        <v>476</v>
      </c>
      <c r="F84" s="140" t="s">
        <v>479</v>
      </c>
      <c r="G84" s="140" t="s">
        <v>373</v>
      </c>
      <c r="H84" s="140" t="s">
        <v>480</v>
      </c>
    </row>
    <row r="85" spans="1:8">
      <c r="A85" s="140" t="s">
        <v>370</v>
      </c>
      <c r="B85" s="140">
        <v>74</v>
      </c>
      <c r="C85" s="141">
        <v>290.78699999999998</v>
      </c>
      <c r="D85" s="141">
        <v>291.36900000000003</v>
      </c>
      <c r="E85" s="140" t="s">
        <v>476</v>
      </c>
      <c r="F85" s="140" t="s">
        <v>481</v>
      </c>
      <c r="G85" s="140" t="s">
        <v>373</v>
      </c>
      <c r="H85" s="140" t="s">
        <v>480</v>
      </c>
    </row>
    <row r="86" spans="1:8">
      <c r="A86" s="140" t="s">
        <v>370</v>
      </c>
      <c r="B86" s="140">
        <v>74</v>
      </c>
      <c r="C86" s="141">
        <v>290.78699999999998</v>
      </c>
      <c r="D86" s="141">
        <v>291.36900000000003</v>
      </c>
      <c r="E86" s="140" t="s">
        <v>476</v>
      </c>
      <c r="F86" s="140" t="s">
        <v>482</v>
      </c>
      <c r="G86" s="140" t="s">
        <v>373</v>
      </c>
      <c r="H86" s="140" t="s">
        <v>480</v>
      </c>
    </row>
    <row r="87" spans="1:8">
      <c r="A87" s="140" t="s">
        <v>370</v>
      </c>
      <c r="B87" s="140">
        <v>74</v>
      </c>
      <c r="C87" s="141">
        <v>291.36900000000003</v>
      </c>
      <c r="D87" s="141">
        <v>293.26100000000002</v>
      </c>
      <c r="E87" s="140" t="s">
        <v>483</v>
      </c>
      <c r="F87" s="140" t="s">
        <v>484</v>
      </c>
      <c r="G87" s="140" t="s">
        <v>373</v>
      </c>
      <c r="H87" s="140" t="s">
        <v>480</v>
      </c>
    </row>
    <row r="88" spans="1:8">
      <c r="A88" s="140" t="s">
        <v>370</v>
      </c>
      <c r="B88" s="140">
        <v>74</v>
      </c>
      <c r="C88" s="141">
        <v>291.36900000000003</v>
      </c>
      <c r="D88" s="141">
        <v>293.26</v>
      </c>
      <c r="E88" s="140" t="s">
        <v>483</v>
      </c>
      <c r="F88" s="140" t="s">
        <v>485</v>
      </c>
      <c r="G88" s="140" t="s">
        <v>373</v>
      </c>
      <c r="H88" s="140" t="s">
        <v>480</v>
      </c>
    </row>
    <row r="89" spans="1:8">
      <c r="A89" s="140" t="s">
        <v>370</v>
      </c>
      <c r="B89" s="140">
        <v>74</v>
      </c>
      <c r="C89" s="141">
        <v>293.26</v>
      </c>
      <c r="D89" s="141">
        <v>293.96499999999997</v>
      </c>
      <c r="E89" s="140" t="s">
        <v>486</v>
      </c>
      <c r="F89" s="140" t="s">
        <v>487</v>
      </c>
      <c r="G89" s="140" t="s">
        <v>373</v>
      </c>
      <c r="H89" s="140" t="s">
        <v>480</v>
      </c>
    </row>
    <row r="90" spans="1:8">
      <c r="A90" s="140" t="s">
        <v>370</v>
      </c>
      <c r="B90" s="140">
        <v>74</v>
      </c>
      <c r="C90" s="141">
        <v>293.26100000000002</v>
      </c>
      <c r="D90" s="141">
        <v>293.96499999999997</v>
      </c>
      <c r="E90" s="140" t="s">
        <v>486</v>
      </c>
      <c r="F90" s="140" t="s">
        <v>488</v>
      </c>
      <c r="G90" s="140" t="s">
        <v>373</v>
      </c>
      <c r="H90" s="140" t="s">
        <v>480</v>
      </c>
    </row>
    <row r="91" spans="1:8">
      <c r="A91" s="140" t="s">
        <v>370</v>
      </c>
      <c r="B91" s="140">
        <v>74</v>
      </c>
      <c r="C91" s="141">
        <v>293.96499999999997</v>
      </c>
      <c r="D91" s="141">
        <v>300.97899999999998</v>
      </c>
      <c r="E91" s="140" t="s">
        <v>486</v>
      </c>
      <c r="F91" s="140" t="s">
        <v>489</v>
      </c>
      <c r="G91" s="140" t="s">
        <v>373</v>
      </c>
      <c r="H91" s="140" t="s">
        <v>480</v>
      </c>
    </row>
    <row r="92" spans="1:8">
      <c r="A92" s="140" t="s">
        <v>370</v>
      </c>
      <c r="B92" s="140">
        <v>74</v>
      </c>
      <c r="C92" s="141">
        <v>300.97899999999998</v>
      </c>
      <c r="D92" s="141">
        <v>303</v>
      </c>
      <c r="E92" s="140" t="s">
        <v>490</v>
      </c>
      <c r="F92" s="140" t="s">
        <v>491</v>
      </c>
      <c r="G92" s="140" t="s">
        <v>373</v>
      </c>
      <c r="H92" s="140" t="s">
        <v>480</v>
      </c>
    </row>
    <row r="93" spans="1:8">
      <c r="A93" s="140" t="s">
        <v>370</v>
      </c>
      <c r="B93" s="140">
        <v>74</v>
      </c>
      <c r="C93" s="141">
        <v>300.97899999999998</v>
      </c>
      <c r="D93" s="141">
        <v>303</v>
      </c>
      <c r="E93" s="140" t="s">
        <v>490</v>
      </c>
      <c r="F93" s="140" t="s">
        <v>492</v>
      </c>
      <c r="G93" s="140" t="s">
        <v>373</v>
      </c>
      <c r="H93" s="140" t="s">
        <v>480</v>
      </c>
    </row>
    <row r="94" spans="1:8">
      <c r="A94" s="140" t="s">
        <v>370</v>
      </c>
      <c r="B94" s="140">
        <v>74</v>
      </c>
      <c r="C94" s="141">
        <v>303</v>
      </c>
      <c r="D94" s="141">
        <v>304.07799999999997</v>
      </c>
      <c r="E94" s="140" t="s">
        <v>493</v>
      </c>
      <c r="F94" s="140" t="s">
        <v>494</v>
      </c>
      <c r="G94" s="140" t="s">
        <v>373</v>
      </c>
      <c r="H94" s="140" t="s">
        <v>480</v>
      </c>
    </row>
    <row r="95" spans="1:8">
      <c r="A95" s="140" t="s">
        <v>370</v>
      </c>
      <c r="B95" s="140">
        <v>74</v>
      </c>
      <c r="C95" s="141">
        <v>303</v>
      </c>
      <c r="D95" s="141">
        <v>304.07799999999997</v>
      </c>
      <c r="E95" s="140" t="s">
        <v>493</v>
      </c>
      <c r="F95" s="140" t="s">
        <v>495</v>
      </c>
      <c r="G95" s="140" t="s">
        <v>373</v>
      </c>
      <c r="H95" s="140" t="s">
        <v>480</v>
      </c>
    </row>
    <row r="96" spans="1:8">
      <c r="A96" s="140" t="s">
        <v>370</v>
      </c>
      <c r="B96" s="140">
        <v>74</v>
      </c>
      <c r="C96" s="141">
        <v>304.07799999999997</v>
      </c>
      <c r="D96" s="141">
        <v>309</v>
      </c>
      <c r="E96" s="140" t="s">
        <v>493</v>
      </c>
      <c r="F96" s="140" t="s">
        <v>496</v>
      </c>
      <c r="G96" s="140" t="s">
        <v>373</v>
      </c>
      <c r="H96" s="140" t="s">
        <v>480</v>
      </c>
    </row>
    <row r="97" spans="1:8">
      <c r="A97" s="140" t="s">
        <v>370</v>
      </c>
      <c r="B97" s="140">
        <v>74</v>
      </c>
      <c r="C97" s="141">
        <v>309</v>
      </c>
      <c r="D97" s="141">
        <v>314.54000000000002</v>
      </c>
      <c r="E97" s="140" t="s">
        <v>493</v>
      </c>
      <c r="F97" s="140" t="s">
        <v>497</v>
      </c>
      <c r="G97" s="140" t="s">
        <v>373</v>
      </c>
      <c r="H97" s="140" t="s">
        <v>480</v>
      </c>
    </row>
    <row r="98" spans="1:8">
      <c r="A98" s="140" t="s">
        <v>370</v>
      </c>
      <c r="B98" s="140">
        <v>74</v>
      </c>
      <c r="C98" s="141">
        <v>314.54000000000002</v>
      </c>
      <c r="D98" s="141">
        <v>316</v>
      </c>
      <c r="E98" s="140" t="s">
        <v>498</v>
      </c>
      <c r="F98" s="140" t="s">
        <v>499</v>
      </c>
      <c r="G98" s="140" t="s">
        <v>373</v>
      </c>
      <c r="H98" s="140" t="s">
        <v>480</v>
      </c>
    </row>
    <row r="99" spans="1:8">
      <c r="A99" s="140" t="s">
        <v>370</v>
      </c>
      <c r="B99" s="140">
        <v>74</v>
      </c>
      <c r="C99" s="141">
        <v>314.54000000000002</v>
      </c>
      <c r="D99" s="141">
        <v>316</v>
      </c>
      <c r="E99" s="140" t="s">
        <v>498</v>
      </c>
      <c r="F99" s="140" t="s">
        <v>500</v>
      </c>
      <c r="G99" s="140" t="s">
        <v>373</v>
      </c>
      <c r="H99" s="140" t="s">
        <v>480</v>
      </c>
    </row>
    <row r="100" spans="1:8">
      <c r="A100" s="140" t="s">
        <v>370</v>
      </c>
      <c r="B100" s="140">
        <v>74</v>
      </c>
      <c r="C100" s="141">
        <v>316</v>
      </c>
      <c r="D100" s="141">
        <v>317.25200000000001</v>
      </c>
      <c r="E100" s="140" t="s">
        <v>501</v>
      </c>
      <c r="F100" s="140" t="s">
        <v>502</v>
      </c>
      <c r="G100" s="140" t="s">
        <v>373</v>
      </c>
      <c r="H100" s="140" t="s">
        <v>480</v>
      </c>
    </row>
    <row r="101" spans="1:8">
      <c r="A101" s="140" t="s">
        <v>370</v>
      </c>
      <c r="B101" s="140">
        <v>74</v>
      </c>
      <c r="C101" s="141">
        <v>316</v>
      </c>
      <c r="D101" s="141">
        <v>317.25200000000001</v>
      </c>
      <c r="E101" s="140" t="s">
        <v>501</v>
      </c>
      <c r="F101" s="140" t="s">
        <v>503</v>
      </c>
      <c r="G101" s="140" t="s">
        <v>373</v>
      </c>
      <c r="H101" s="140" t="s">
        <v>480</v>
      </c>
    </row>
    <row r="102" spans="1:8">
      <c r="A102" s="140" t="s">
        <v>370</v>
      </c>
      <c r="B102" s="140">
        <v>74</v>
      </c>
      <c r="C102" s="141">
        <v>317.25200000000001</v>
      </c>
      <c r="D102" s="141">
        <v>326</v>
      </c>
      <c r="E102" s="140" t="s">
        <v>501</v>
      </c>
      <c r="F102" s="140" t="s">
        <v>504</v>
      </c>
      <c r="G102" s="140" t="s">
        <v>373</v>
      </c>
      <c r="H102" s="140" t="s">
        <v>480</v>
      </c>
    </row>
    <row r="103" spans="1:8">
      <c r="A103" s="140" t="s">
        <v>370</v>
      </c>
      <c r="B103" s="140">
        <v>74</v>
      </c>
      <c r="C103" s="141">
        <v>326</v>
      </c>
      <c r="D103" s="141">
        <v>335.31</v>
      </c>
      <c r="E103" s="140" t="s">
        <v>501</v>
      </c>
      <c r="F103" s="140" t="s">
        <v>505</v>
      </c>
      <c r="G103" s="140" t="s">
        <v>373</v>
      </c>
      <c r="H103" s="140" t="s">
        <v>480</v>
      </c>
    </row>
    <row r="104" spans="1:8">
      <c r="A104" s="140" t="s">
        <v>370</v>
      </c>
      <c r="B104" s="140">
        <v>74</v>
      </c>
      <c r="C104" s="141">
        <v>335.31</v>
      </c>
      <c r="D104" s="141">
        <v>337</v>
      </c>
      <c r="E104" s="140" t="s">
        <v>506</v>
      </c>
      <c r="F104" s="140" t="s">
        <v>507</v>
      </c>
      <c r="G104" s="140" t="s">
        <v>373</v>
      </c>
      <c r="H104" s="140" t="s">
        <v>480</v>
      </c>
    </row>
    <row r="105" spans="1:8">
      <c r="A105" s="140" t="s">
        <v>370</v>
      </c>
      <c r="B105" s="140">
        <v>74</v>
      </c>
      <c r="C105" s="141">
        <v>335.31</v>
      </c>
      <c r="D105" s="141">
        <v>337</v>
      </c>
      <c r="E105" s="140" t="s">
        <v>506</v>
      </c>
      <c r="F105" s="140" t="s">
        <v>508</v>
      </c>
      <c r="G105" s="140" t="s">
        <v>373</v>
      </c>
      <c r="H105" s="140" t="s">
        <v>480</v>
      </c>
    </row>
    <row r="106" spans="1:8">
      <c r="A106" s="140" t="s">
        <v>370</v>
      </c>
      <c r="B106" s="140">
        <v>74</v>
      </c>
      <c r="C106" s="141">
        <v>337</v>
      </c>
      <c r="D106" s="141">
        <v>338.31</v>
      </c>
      <c r="E106" s="140" t="s">
        <v>509</v>
      </c>
      <c r="F106" s="140" t="s">
        <v>510</v>
      </c>
      <c r="G106" s="140" t="s">
        <v>373</v>
      </c>
      <c r="H106" s="140" t="s">
        <v>480</v>
      </c>
    </row>
    <row r="107" spans="1:8">
      <c r="A107" s="140" t="s">
        <v>370</v>
      </c>
      <c r="B107" s="140">
        <v>74</v>
      </c>
      <c r="C107" s="141">
        <v>337</v>
      </c>
      <c r="D107" s="141">
        <v>338.31</v>
      </c>
      <c r="E107" s="140" t="s">
        <v>509</v>
      </c>
      <c r="F107" s="140" t="s">
        <v>511</v>
      </c>
      <c r="G107" s="140" t="s">
        <v>373</v>
      </c>
      <c r="H107" s="140" t="s">
        <v>480</v>
      </c>
    </row>
    <row r="108" spans="1:8">
      <c r="A108" s="140" t="s">
        <v>370</v>
      </c>
      <c r="B108" s="140">
        <v>74</v>
      </c>
      <c r="C108" s="141">
        <v>338.31</v>
      </c>
      <c r="D108" s="141">
        <v>350</v>
      </c>
      <c r="E108" s="140" t="s">
        <v>509</v>
      </c>
      <c r="F108" s="140" t="s">
        <v>512</v>
      </c>
      <c r="G108" s="140" t="s">
        <v>373</v>
      </c>
      <c r="H108" s="140" t="s">
        <v>480</v>
      </c>
    </row>
    <row r="109" spans="1:8">
      <c r="A109" s="140" t="s">
        <v>370</v>
      </c>
      <c r="B109" s="140">
        <v>74</v>
      </c>
      <c r="C109" s="141">
        <v>350</v>
      </c>
      <c r="D109" s="141">
        <v>362.04399999999998</v>
      </c>
      <c r="E109" s="140" t="s">
        <v>509</v>
      </c>
      <c r="F109" s="140" t="s">
        <v>513</v>
      </c>
      <c r="G109" s="140" t="s">
        <v>373</v>
      </c>
      <c r="H109" s="140" t="s">
        <v>480</v>
      </c>
    </row>
    <row r="110" spans="1:8">
      <c r="A110" s="140" t="s">
        <v>370</v>
      </c>
      <c r="B110" s="140">
        <v>74</v>
      </c>
      <c r="C110" s="141">
        <v>362.04399999999998</v>
      </c>
      <c r="D110" s="141">
        <v>363</v>
      </c>
      <c r="E110" s="140" t="s">
        <v>514</v>
      </c>
      <c r="F110" s="140" t="s">
        <v>515</v>
      </c>
      <c r="G110" s="140" t="s">
        <v>373</v>
      </c>
      <c r="H110" s="140" t="s">
        <v>480</v>
      </c>
    </row>
    <row r="111" spans="1:8">
      <c r="A111" s="140" t="s">
        <v>370</v>
      </c>
      <c r="B111" s="140">
        <v>74</v>
      </c>
      <c r="C111" s="141">
        <v>362.04399999999998</v>
      </c>
      <c r="D111" s="141">
        <v>363</v>
      </c>
      <c r="E111" s="140" t="s">
        <v>514</v>
      </c>
      <c r="F111" s="140" t="s">
        <v>516</v>
      </c>
      <c r="G111" s="140" t="s">
        <v>373</v>
      </c>
      <c r="H111" s="140" t="s">
        <v>480</v>
      </c>
    </row>
    <row r="112" spans="1:8">
      <c r="A112" s="140" t="s">
        <v>370</v>
      </c>
      <c r="B112" s="140">
        <v>74</v>
      </c>
      <c r="C112" s="141">
        <v>363</v>
      </c>
      <c r="D112" s="141">
        <v>364.67099999999999</v>
      </c>
      <c r="E112" s="140" t="s">
        <v>517</v>
      </c>
      <c r="F112" s="140" t="s">
        <v>518</v>
      </c>
      <c r="G112" s="140" t="s">
        <v>373</v>
      </c>
      <c r="H112" s="140" t="s">
        <v>480</v>
      </c>
    </row>
    <row r="113" spans="1:8">
      <c r="A113" s="140" t="s">
        <v>370</v>
      </c>
      <c r="B113" s="140">
        <v>74</v>
      </c>
      <c r="C113" s="141">
        <v>363</v>
      </c>
      <c r="D113" s="141">
        <v>364.67099999999999</v>
      </c>
      <c r="E113" s="140" t="s">
        <v>517</v>
      </c>
      <c r="F113" s="140" t="s">
        <v>519</v>
      </c>
      <c r="G113" s="140" t="s">
        <v>373</v>
      </c>
      <c r="H113" s="140" t="s">
        <v>480</v>
      </c>
    </row>
    <row r="114" spans="1:8">
      <c r="A114" s="140" t="s">
        <v>370</v>
      </c>
      <c r="B114" s="140">
        <v>74</v>
      </c>
      <c r="C114" s="141">
        <v>364.67099999999999</v>
      </c>
      <c r="D114" s="141">
        <v>370</v>
      </c>
      <c r="E114" s="140" t="s">
        <v>517</v>
      </c>
      <c r="F114" s="140" t="s">
        <v>520</v>
      </c>
      <c r="G114" s="140" t="s">
        <v>373</v>
      </c>
      <c r="H114" s="140" t="s">
        <v>480</v>
      </c>
    </row>
    <row r="115" spans="1:8">
      <c r="A115" s="140" t="s">
        <v>370</v>
      </c>
      <c r="B115" s="140">
        <v>74</v>
      </c>
      <c r="C115" s="141">
        <v>370</v>
      </c>
      <c r="D115" s="141">
        <v>375.471</v>
      </c>
      <c r="E115" s="140" t="s">
        <v>517</v>
      </c>
      <c r="F115" s="140" t="s">
        <v>521</v>
      </c>
      <c r="G115" s="140" t="s">
        <v>373</v>
      </c>
      <c r="H115" s="140" t="s">
        <v>480</v>
      </c>
    </row>
    <row r="116" spans="1:8">
      <c r="A116" s="140" t="s">
        <v>370</v>
      </c>
      <c r="B116" s="140">
        <v>74</v>
      </c>
      <c r="C116" s="141">
        <v>375.471</v>
      </c>
      <c r="D116" s="141">
        <v>377</v>
      </c>
      <c r="E116" s="140" t="s">
        <v>522</v>
      </c>
      <c r="F116" s="140" t="s">
        <v>523</v>
      </c>
      <c r="G116" s="140" t="s">
        <v>373</v>
      </c>
      <c r="H116" s="140" t="s">
        <v>480</v>
      </c>
    </row>
    <row r="117" spans="1:8">
      <c r="A117" s="140" t="s">
        <v>370</v>
      </c>
      <c r="B117" s="140">
        <v>74</v>
      </c>
      <c r="C117" s="141">
        <v>375.471</v>
      </c>
      <c r="D117" s="141">
        <v>377</v>
      </c>
      <c r="E117" s="140" t="s">
        <v>522</v>
      </c>
      <c r="F117" s="140" t="s">
        <v>524</v>
      </c>
      <c r="G117" s="140" t="s">
        <v>373</v>
      </c>
      <c r="H117" s="140" t="s">
        <v>480</v>
      </c>
    </row>
    <row r="118" spans="1:8">
      <c r="A118" s="140" t="s">
        <v>370</v>
      </c>
      <c r="B118" s="140">
        <v>74</v>
      </c>
      <c r="C118" s="141">
        <v>377</v>
      </c>
      <c r="D118" s="141">
        <v>378.45800000000003</v>
      </c>
      <c r="E118" s="140" t="s">
        <v>525</v>
      </c>
      <c r="F118" s="140" t="s">
        <v>526</v>
      </c>
      <c r="G118" s="140" t="s">
        <v>373</v>
      </c>
      <c r="H118" s="140" t="s">
        <v>480</v>
      </c>
    </row>
    <row r="119" spans="1:8">
      <c r="A119" s="140" t="s">
        <v>370</v>
      </c>
      <c r="B119" s="140">
        <v>74</v>
      </c>
      <c r="C119" s="141">
        <v>377</v>
      </c>
      <c r="D119" s="141">
        <v>378.45800000000003</v>
      </c>
      <c r="E119" s="140" t="s">
        <v>525</v>
      </c>
      <c r="F119" s="140" t="s">
        <v>527</v>
      </c>
      <c r="G119" s="140" t="s">
        <v>373</v>
      </c>
      <c r="H119" s="140" t="s">
        <v>480</v>
      </c>
    </row>
    <row r="120" spans="1:8">
      <c r="A120" s="140" t="s">
        <v>370</v>
      </c>
      <c r="B120" s="140">
        <v>74</v>
      </c>
      <c r="C120" s="141">
        <v>378.45800000000003</v>
      </c>
      <c r="D120" s="141">
        <v>384</v>
      </c>
      <c r="E120" s="140" t="s">
        <v>525</v>
      </c>
      <c r="F120" s="140" t="s">
        <v>528</v>
      </c>
      <c r="G120" s="140" t="s">
        <v>373</v>
      </c>
      <c r="H120" s="140" t="s">
        <v>480</v>
      </c>
    </row>
    <row r="121" spans="1:8">
      <c r="A121" s="140" t="s">
        <v>370</v>
      </c>
      <c r="B121" s="140">
        <v>74</v>
      </c>
      <c r="C121" s="141">
        <v>384</v>
      </c>
      <c r="D121" s="141">
        <v>389</v>
      </c>
      <c r="E121" s="140" t="s">
        <v>525</v>
      </c>
      <c r="F121" s="140">
        <v>384389</v>
      </c>
      <c r="G121" s="140" t="s">
        <v>373</v>
      </c>
      <c r="H121" s="140" t="s">
        <v>480</v>
      </c>
    </row>
    <row r="122" spans="1:8">
      <c r="A122" s="140" t="s">
        <v>370</v>
      </c>
      <c r="B122" s="140">
        <v>74</v>
      </c>
      <c r="C122" s="141">
        <v>389</v>
      </c>
      <c r="D122" s="141">
        <v>395</v>
      </c>
      <c r="E122" s="140" t="s">
        <v>525</v>
      </c>
      <c r="F122" s="140" t="s">
        <v>529</v>
      </c>
      <c r="G122" s="140" t="s">
        <v>373</v>
      </c>
      <c r="H122" s="140" t="s">
        <v>480</v>
      </c>
    </row>
    <row r="123" spans="1:8">
      <c r="A123" s="140" t="s">
        <v>370</v>
      </c>
      <c r="B123" s="140">
        <v>74</v>
      </c>
      <c r="C123" s="141">
        <v>395</v>
      </c>
      <c r="D123" s="141">
        <v>400.94099999999997</v>
      </c>
      <c r="E123" s="140" t="s">
        <v>530</v>
      </c>
      <c r="F123" s="140" t="s">
        <v>531</v>
      </c>
      <c r="G123" s="140" t="s">
        <v>373</v>
      </c>
      <c r="H123" s="140" t="s">
        <v>480</v>
      </c>
    </row>
    <row r="124" spans="1:8">
      <c r="A124" s="140" t="s">
        <v>370</v>
      </c>
      <c r="B124" s="140">
        <v>74</v>
      </c>
      <c r="C124" s="141">
        <v>400.94099999999997</v>
      </c>
      <c r="D124" s="141">
        <v>402</v>
      </c>
      <c r="E124" s="140" t="s">
        <v>532</v>
      </c>
      <c r="F124" s="140" t="s">
        <v>533</v>
      </c>
      <c r="G124" s="140" t="s">
        <v>373</v>
      </c>
      <c r="H124" s="140" t="s">
        <v>480</v>
      </c>
    </row>
    <row r="125" spans="1:8">
      <c r="A125" s="140" t="s">
        <v>370</v>
      </c>
      <c r="B125" s="140">
        <v>74</v>
      </c>
      <c r="C125" s="141">
        <v>400.94099999999997</v>
      </c>
      <c r="D125" s="141">
        <v>402</v>
      </c>
      <c r="E125" s="140" t="s">
        <v>532</v>
      </c>
      <c r="F125" s="140" t="s">
        <v>534</v>
      </c>
      <c r="G125" s="140" t="s">
        <v>373</v>
      </c>
      <c r="H125" s="140" t="s">
        <v>480</v>
      </c>
    </row>
    <row r="126" spans="1:8">
      <c r="A126" s="140" t="s">
        <v>370</v>
      </c>
      <c r="B126" s="140">
        <v>74</v>
      </c>
      <c r="C126" s="141">
        <v>402</v>
      </c>
      <c r="D126" s="141">
        <v>403.13299999999998</v>
      </c>
      <c r="E126" s="140" t="s">
        <v>535</v>
      </c>
      <c r="F126" s="140" t="s">
        <v>536</v>
      </c>
      <c r="G126" s="140" t="s">
        <v>373</v>
      </c>
      <c r="H126" s="140" t="s">
        <v>480</v>
      </c>
    </row>
    <row r="127" spans="1:8">
      <c r="A127" s="140" t="s">
        <v>370</v>
      </c>
      <c r="B127" s="140">
        <v>74</v>
      </c>
      <c r="C127" s="141">
        <v>402</v>
      </c>
      <c r="D127" s="141">
        <v>403.13299999999998</v>
      </c>
      <c r="E127" s="140" t="s">
        <v>535</v>
      </c>
      <c r="F127" s="140" t="s">
        <v>537</v>
      </c>
      <c r="G127" s="140" t="s">
        <v>373</v>
      </c>
      <c r="H127" s="140" t="s">
        <v>480</v>
      </c>
    </row>
    <row r="128" spans="1:8">
      <c r="A128" s="140" t="s">
        <v>370</v>
      </c>
      <c r="B128" s="140">
        <v>74</v>
      </c>
      <c r="C128" s="141">
        <v>403.13299999999998</v>
      </c>
      <c r="D128" s="141">
        <v>403.25799999999998</v>
      </c>
      <c r="E128" s="140" t="s">
        <v>535</v>
      </c>
      <c r="F128" s="140" t="s">
        <v>538</v>
      </c>
      <c r="G128" s="140" t="s">
        <v>373</v>
      </c>
      <c r="H128" s="140" t="s">
        <v>480</v>
      </c>
    </row>
    <row r="129" spans="1:8">
      <c r="A129" s="140" t="s">
        <v>370</v>
      </c>
      <c r="B129" s="140">
        <v>74</v>
      </c>
      <c r="C129" s="141">
        <v>403.25799999999998</v>
      </c>
      <c r="D129" s="141">
        <v>405</v>
      </c>
      <c r="E129" s="140" t="s">
        <v>539</v>
      </c>
      <c r="F129" s="140" t="s">
        <v>540</v>
      </c>
      <c r="G129" s="140" t="s">
        <v>373</v>
      </c>
      <c r="H129" s="140" t="s">
        <v>480</v>
      </c>
    </row>
    <row r="130" spans="1:8">
      <c r="A130" s="140" t="s">
        <v>370</v>
      </c>
      <c r="B130" s="140">
        <v>74</v>
      </c>
      <c r="C130" s="141">
        <v>403.25799999999998</v>
      </c>
      <c r="D130" s="141">
        <v>405</v>
      </c>
      <c r="E130" s="140" t="s">
        <v>539</v>
      </c>
      <c r="F130" s="140" t="s">
        <v>541</v>
      </c>
      <c r="G130" s="140" t="s">
        <v>373</v>
      </c>
      <c r="H130" s="140" t="s">
        <v>480</v>
      </c>
    </row>
    <row r="131" spans="1:8">
      <c r="A131" s="140" t="s">
        <v>370</v>
      </c>
      <c r="B131" s="140">
        <v>74</v>
      </c>
      <c r="C131" s="141">
        <v>405</v>
      </c>
      <c r="D131" s="141">
        <v>406.37099999999998</v>
      </c>
      <c r="E131" s="140" t="s">
        <v>542</v>
      </c>
      <c r="F131" s="140" t="s">
        <v>543</v>
      </c>
      <c r="G131" s="140" t="s">
        <v>373</v>
      </c>
      <c r="H131" s="140" t="s">
        <v>480</v>
      </c>
    </row>
    <row r="132" spans="1:8">
      <c r="A132" s="140" t="s">
        <v>370</v>
      </c>
      <c r="B132" s="140">
        <v>74</v>
      </c>
      <c r="C132" s="141">
        <v>405</v>
      </c>
      <c r="D132" s="141">
        <v>406.37099999999998</v>
      </c>
      <c r="E132" s="140" t="s">
        <v>542</v>
      </c>
      <c r="F132" s="140" t="s">
        <v>544</v>
      </c>
      <c r="G132" s="140" t="s">
        <v>373</v>
      </c>
      <c r="H132" s="140" t="s">
        <v>480</v>
      </c>
    </row>
    <row r="133" spans="1:8">
      <c r="A133" s="140" t="s">
        <v>370</v>
      </c>
      <c r="B133" s="140">
        <v>74</v>
      </c>
      <c r="C133" s="141">
        <v>406.37099999999998</v>
      </c>
      <c r="D133" s="141">
        <v>416</v>
      </c>
      <c r="E133" s="140" t="s">
        <v>542</v>
      </c>
      <c r="F133" s="140" t="s">
        <v>545</v>
      </c>
      <c r="G133" s="140" t="s">
        <v>373</v>
      </c>
      <c r="H133" s="140" t="s">
        <v>480</v>
      </c>
    </row>
    <row r="134" spans="1:8">
      <c r="A134" s="140" t="s">
        <v>370</v>
      </c>
      <c r="B134" s="140">
        <v>74</v>
      </c>
      <c r="C134" s="141">
        <v>416</v>
      </c>
      <c r="D134" s="141">
        <v>426.60399999999998</v>
      </c>
      <c r="E134" s="140" t="s">
        <v>542</v>
      </c>
      <c r="F134" s="140" t="s">
        <v>546</v>
      </c>
      <c r="G134" s="140" t="s">
        <v>373</v>
      </c>
      <c r="H134" s="140" t="s">
        <v>480</v>
      </c>
    </row>
    <row r="135" spans="1:8">
      <c r="A135" s="140" t="s">
        <v>370</v>
      </c>
      <c r="B135" s="140">
        <v>74</v>
      </c>
      <c r="C135" s="141">
        <v>426.60399999999998</v>
      </c>
      <c r="D135" s="141">
        <v>428</v>
      </c>
      <c r="E135" s="140" t="s">
        <v>547</v>
      </c>
      <c r="F135" s="140" t="s">
        <v>548</v>
      </c>
      <c r="G135" s="140" t="s">
        <v>373</v>
      </c>
      <c r="H135" s="140" t="s">
        <v>480</v>
      </c>
    </row>
    <row r="136" spans="1:8">
      <c r="A136" s="140" t="s">
        <v>370</v>
      </c>
      <c r="B136" s="140">
        <v>74</v>
      </c>
      <c r="C136" s="141">
        <v>426.60399999999998</v>
      </c>
      <c r="D136" s="141">
        <v>428</v>
      </c>
      <c r="E136" s="140" t="s">
        <v>547</v>
      </c>
      <c r="F136" s="140" t="s">
        <v>549</v>
      </c>
      <c r="G136" s="140" t="s">
        <v>373</v>
      </c>
      <c r="H136" s="140" t="s">
        <v>480</v>
      </c>
    </row>
    <row r="137" spans="1:8">
      <c r="A137" s="140" t="s">
        <v>370</v>
      </c>
      <c r="B137" s="140">
        <v>74</v>
      </c>
      <c r="C137" s="141">
        <v>428</v>
      </c>
      <c r="D137" s="141">
        <v>429.572</v>
      </c>
      <c r="E137" s="140" t="s">
        <v>550</v>
      </c>
      <c r="F137" s="140" t="s">
        <v>551</v>
      </c>
      <c r="G137" s="140" t="s">
        <v>373</v>
      </c>
      <c r="H137" s="140" t="s">
        <v>480</v>
      </c>
    </row>
    <row r="138" spans="1:8">
      <c r="A138" s="140" t="s">
        <v>370</v>
      </c>
      <c r="B138" s="140">
        <v>74</v>
      </c>
      <c r="C138" s="141">
        <v>428</v>
      </c>
      <c r="D138" s="141">
        <v>429.572</v>
      </c>
      <c r="E138" s="140" t="s">
        <v>550</v>
      </c>
      <c r="F138" s="140" t="s">
        <v>552</v>
      </c>
      <c r="G138" s="140" t="s">
        <v>373</v>
      </c>
      <c r="H138" s="140" t="s">
        <v>480</v>
      </c>
    </row>
    <row r="139" spans="1:8">
      <c r="A139" s="140" t="s">
        <v>370</v>
      </c>
      <c r="B139" s="140">
        <v>74</v>
      </c>
      <c r="C139" s="141">
        <v>429.572</v>
      </c>
      <c r="D139" s="141">
        <v>440</v>
      </c>
      <c r="E139" s="140" t="s">
        <v>550</v>
      </c>
      <c r="F139" s="140" t="s">
        <v>553</v>
      </c>
      <c r="G139" s="140" t="s">
        <v>373</v>
      </c>
      <c r="H139" s="140" t="s">
        <v>480</v>
      </c>
    </row>
    <row r="140" spans="1:8">
      <c r="A140" s="140" t="s">
        <v>370</v>
      </c>
      <c r="B140" s="140">
        <v>74</v>
      </c>
      <c r="C140" s="141">
        <v>440</v>
      </c>
      <c r="D140" s="141">
        <v>450.62299999999999</v>
      </c>
      <c r="E140" s="140" t="s">
        <v>550</v>
      </c>
      <c r="F140" s="140" t="s">
        <v>554</v>
      </c>
      <c r="G140" s="140" t="s">
        <v>373</v>
      </c>
      <c r="H140" s="140" t="s">
        <v>480</v>
      </c>
    </row>
    <row r="141" spans="1:8">
      <c r="A141" s="140" t="s">
        <v>370</v>
      </c>
      <c r="B141" s="140">
        <v>74</v>
      </c>
      <c r="C141" s="141">
        <v>450.62299999999999</v>
      </c>
      <c r="D141" s="141">
        <v>452</v>
      </c>
      <c r="E141" s="140" t="s">
        <v>555</v>
      </c>
      <c r="F141" s="140" t="s">
        <v>556</v>
      </c>
      <c r="G141" s="140" t="s">
        <v>373</v>
      </c>
      <c r="H141" s="140" t="s">
        <v>480</v>
      </c>
    </row>
    <row r="142" spans="1:8">
      <c r="A142" s="140" t="s">
        <v>370</v>
      </c>
      <c r="B142" s="140">
        <v>74</v>
      </c>
      <c r="C142" s="141">
        <v>450.62299999999999</v>
      </c>
      <c r="D142" s="141">
        <v>452</v>
      </c>
      <c r="E142" s="140" t="s">
        <v>555</v>
      </c>
      <c r="F142" s="140" t="s">
        <v>557</v>
      </c>
      <c r="G142" s="140" t="s">
        <v>373</v>
      </c>
      <c r="H142" s="140" t="s">
        <v>480</v>
      </c>
    </row>
    <row r="143" spans="1:8">
      <c r="A143" s="140" t="s">
        <v>370</v>
      </c>
      <c r="B143" s="140">
        <v>74</v>
      </c>
      <c r="C143" s="141">
        <v>452</v>
      </c>
      <c r="D143" s="141">
        <v>453.32100000000003</v>
      </c>
      <c r="E143" s="140" t="s">
        <v>558</v>
      </c>
      <c r="F143" s="140" t="s">
        <v>559</v>
      </c>
      <c r="G143" s="140" t="s">
        <v>373</v>
      </c>
      <c r="H143" s="140" t="s">
        <v>480</v>
      </c>
    </row>
    <row r="144" spans="1:8">
      <c r="A144" s="140" t="s">
        <v>370</v>
      </c>
      <c r="B144" s="140">
        <v>74</v>
      </c>
      <c r="C144" s="141">
        <v>452</v>
      </c>
      <c r="D144" s="141">
        <v>453.32100000000003</v>
      </c>
      <c r="E144" s="140" t="s">
        <v>558</v>
      </c>
      <c r="F144" s="140" t="s">
        <v>560</v>
      </c>
      <c r="G144" s="140" t="s">
        <v>373</v>
      </c>
      <c r="H144" s="140" t="s">
        <v>480</v>
      </c>
    </row>
    <row r="145" spans="1:8">
      <c r="A145" s="140" t="s">
        <v>370</v>
      </c>
      <c r="B145" s="140">
        <v>74</v>
      </c>
      <c r="C145" s="141">
        <v>453.32100000000003</v>
      </c>
      <c r="D145" s="141">
        <v>464</v>
      </c>
      <c r="E145" s="140" t="s">
        <v>558</v>
      </c>
      <c r="F145" s="140" t="s">
        <v>561</v>
      </c>
      <c r="G145" s="140" t="s">
        <v>373</v>
      </c>
      <c r="H145" s="140" t="s">
        <v>480</v>
      </c>
    </row>
    <row r="146" spans="1:8">
      <c r="A146" s="140" t="s">
        <v>370</v>
      </c>
      <c r="B146" s="140">
        <v>74</v>
      </c>
      <c r="C146" s="141">
        <v>464</v>
      </c>
      <c r="D146" s="141">
        <v>474.98899999999998</v>
      </c>
      <c r="E146" s="140" t="s">
        <v>558</v>
      </c>
      <c r="F146" s="140" t="s">
        <v>562</v>
      </c>
      <c r="G146" s="140" t="s">
        <v>373</v>
      </c>
      <c r="H146" s="140" t="s">
        <v>480</v>
      </c>
    </row>
    <row r="147" spans="1:8">
      <c r="A147" s="140" t="s">
        <v>370</v>
      </c>
      <c r="B147" s="140">
        <v>74</v>
      </c>
      <c r="C147" s="141">
        <v>474.98899999999998</v>
      </c>
      <c r="D147" s="141">
        <v>476</v>
      </c>
      <c r="E147" s="140" t="s">
        <v>563</v>
      </c>
      <c r="F147" s="140" t="s">
        <v>564</v>
      </c>
      <c r="G147" s="140" t="s">
        <v>373</v>
      </c>
      <c r="H147" s="140" t="s">
        <v>480</v>
      </c>
    </row>
    <row r="148" spans="1:8">
      <c r="A148" s="140" t="s">
        <v>370</v>
      </c>
      <c r="B148" s="140">
        <v>74</v>
      </c>
      <c r="C148" s="141">
        <v>474.98899999999998</v>
      </c>
      <c r="D148" s="141">
        <v>476</v>
      </c>
      <c r="E148" s="140" t="s">
        <v>563</v>
      </c>
      <c r="F148" s="140" t="s">
        <v>565</v>
      </c>
      <c r="G148" s="140" t="s">
        <v>373</v>
      </c>
      <c r="H148" s="140" t="s">
        <v>480</v>
      </c>
    </row>
    <row r="149" spans="1:8">
      <c r="A149" s="140" t="s">
        <v>370</v>
      </c>
      <c r="B149" s="140">
        <v>74</v>
      </c>
      <c r="C149" s="141">
        <v>476</v>
      </c>
      <c r="D149" s="141">
        <v>477.84699999999998</v>
      </c>
      <c r="E149" s="140" t="s">
        <v>566</v>
      </c>
      <c r="F149" s="140" t="s">
        <v>567</v>
      </c>
      <c r="G149" s="140" t="s">
        <v>373</v>
      </c>
      <c r="H149" s="140" t="s">
        <v>480</v>
      </c>
    </row>
    <row r="150" spans="1:8">
      <c r="A150" s="140" t="s">
        <v>370</v>
      </c>
      <c r="B150" s="140">
        <v>74</v>
      </c>
      <c r="C150" s="141">
        <v>476</v>
      </c>
      <c r="D150" s="141">
        <v>477.84699999999998</v>
      </c>
      <c r="E150" s="140" t="s">
        <v>566</v>
      </c>
      <c r="F150" s="140" t="s">
        <v>568</v>
      </c>
      <c r="G150" s="140" t="s">
        <v>373</v>
      </c>
      <c r="H150" s="140" t="s">
        <v>480</v>
      </c>
    </row>
    <row r="151" spans="1:8">
      <c r="A151" s="140" t="s">
        <v>370</v>
      </c>
      <c r="B151" s="140">
        <v>74</v>
      </c>
      <c r="C151" s="141">
        <v>477.84699999999998</v>
      </c>
      <c r="D151" s="141">
        <v>487</v>
      </c>
      <c r="E151" s="140" t="s">
        <v>566</v>
      </c>
      <c r="F151" s="140" t="s">
        <v>569</v>
      </c>
      <c r="G151" s="140" t="s">
        <v>373</v>
      </c>
      <c r="H151" s="140" t="s">
        <v>480</v>
      </c>
    </row>
    <row r="152" spans="1:8">
      <c r="A152" s="140" t="s">
        <v>370</v>
      </c>
      <c r="B152" s="140">
        <v>74</v>
      </c>
      <c r="C152" s="141">
        <v>487</v>
      </c>
      <c r="D152" s="141">
        <v>492</v>
      </c>
      <c r="E152" s="140" t="s">
        <v>566</v>
      </c>
      <c r="F152" s="140">
        <v>487492</v>
      </c>
      <c r="G152" s="140" t="s">
        <v>373</v>
      </c>
      <c r="H152" s="140" t="s">
        <v>480</v>
      </c>
    </row>
    <row r="153" spans="1:8">
      <c r="A153" s="140" t="s">
        <v>370</v>
      </c>
      <c r="B153" s="140">
        <v>74</v>
      </c>
      <c r="C153" s="141">
        <v>492</v>
      </c>
      <c r="D153" s="141">
        <v>498.77</v>
      </c>
      <c r="E153" s="140" t="s">
        <v>566</v>
      </c>
      <c r="F153" s="140">
        <v>492499</v>
      </c>
      <c r="G153" s="140" t="s">
        <v>373</v>
      </c>
      <c r="H153" s="140" t="s">
        <v>480</v>
      </c>
    </row>
    <row r="154" spans="1:8">
      <c r="A154" s="140" t="s">
        <v>370</v>
      </c>
      <c r="B154" s="140">
        <v>74</v>
      </c>
      <c r="C154" s="141">
        <v>498.77</v>
      </c>
      <c r="D154" s="141">
        <v>499.37099999999998</v>
      </c>
      <c r="E154" s="140" t="s">
        <v>566</v>
      </c>
      <c r="F154" s="140" t="s">
        <v>570</v>
      </c>
      <c r="G154" s="140" t="s">
        <v>373</v>
      </c>
      <c r="H154" s="140" t="s">
        <v>480</v>
      </c>
    </row>
    <row r="155" spans="1:8">
      <c r="A155" s="140" t="s">
        <v>370</v>
      </c>
      <c r="B155" s="140">
        <v>74</v>
      </c>
      <c r="C155" s="141">
        <v>498.77</v>
      </c>
      <c r="D155" s="141">
        <v>499.38799999999998</v>
      </c>
      <c r="E155" s="140" t="s">
        <v>566</v>
      </c>
      <c r="F155" s="140" t="s">
        <v>571</v>
      </c>
      <c r="G155" s="140" t="s">
        <v>373</v>
      </c>
      <c r="H155" s="140" t="s">
        <v>480</v>
      </c>
    </row>
    <row r="156" spans="1:8">
      <c r="A156" s="140" t="s">
        <v>370</v>
      </c>
      <c r="B156" s="140">
        <v>74</v>
      </c>
      <c r="C156" s="141">
        <v>499.37099999999998</v>
      </c>
      <c r="D156" s="141">
        <v>501.30900000000003</v>
      </c>
      <c r="E156" s="140" t="s">
        <v>572</v>
      </c>
      <c r="F156" s="140" t="s">
        <v>573</v>
      </c>
      <c r="G156" s="140" t="s">
        <v>373</v>
      </c>
      <c r="H156" s="140" t="s">
        <v>480</v>
      </c>
    </row>
    <row r="157" spans="1:8">
      <c r="A157" s="140" t="s">
        <v>370</v>
      </c>
      <c r="B157" s="140">
        <v>74</v>
      </c>
      <c r="C157" s="141">
        <v>499.38799999999998</v>
      </c>
      <c r="D157" s="141">
        <v>501.30900000000003</v>
      </c>
      <c r="E157" s="140" t="s">
        <v>572</v>
      </c>
      <c r="F157" s="140" t="s">
        <v>574</v>
      </c>
      <c r="G157" s="140" t="s">
        <v>373</v>
      </c>
      <c r="H157" s="140" t="s">
        <v>480</v>
      </c>
    </row>
    <row r="158" spans="1:8">
      <c r="A158" s="140" t="s">
        <v>370</v>
      </c>
      <c r="B158" s="140">
        <v>98</v>
      </c>
      <c r="C158" s="141">
        <v>501.30900000000003</v>
      </c>
      <c r="D158" s="141">
        <v>512</v>
      </c>
      <c r="E158" s="140" t="s">
        <v>575</v>
      </c>
      <c r="F158" s="140" t="s">
        <v>576</v>
      </c>
      <c r="G158" s="140" t="s">
        <v>577</v>
      </c>
      <c r="H158" s="140" t="s">
        <v>578</v>
      </c>
    </row>
    <row r="159" spans="1:8">
      <c r="A159" s="140" t="s">
        <v>370</v>
      </c>
      <c r="B159" s="140">
        <v>98</v>
      </c>
      <c r="C159" s="141">
        <v>512</v>
      </c>
      <c r="D159" s="141">
        <v>521</v>
      </c>
      <c r="E159" s="140" t="s">
        <v>575</v>
      </c>
      <c r="F159" s="140">
        <v>512521</v>
      </c>
      <c r="G159" s="140" t="s">
        <v>577</v>
      </c>
      <c r="H159" s="140" t="s">
        <v>578</v>
      </c>
    </row>
    <row r="160" spans="1:8">
      <c r="A160" s="140" t="s">
        <v>370</v>
      </c>
      <c r="B160" s="140">
        <v>98</v>
      </c>
      <c r="C160" s="141">
        <v>521</v>
      </c>
      <c r="D160" s="141">
        <v>529.20000000000005</v>
      </c>
      <c r="E160" s="140" t="s">
        <v>575</v>
      </c>
      <c r="F160" s="140" t="s">
        <v>579</v>
      </c>
      <c r="G160" s="140" t="s">
        <v>577</v>
      </c>
      <c r="H160" s="140" t="s">
        <v>578</v>
      </c>
    </row>
    <row r="161" spans="1:8">
      <c r="A161" s="140" t="s">
        <v>370</v>
      </c>
      <c r="B161" s="140">
        <v>98</v>
      </c>
      <c r="C161" s="141">
        <v>529.20000000000005</v>
      </c>
      <c r="D161" s="141">
        <v>531</v>
      </c>
      <c r="E161" s="140" t="s">
        <v>580</v>
      </c>
      <c r="F161" s="140" t="s">
        <v>581</v>
      </c>
      <c r="G161" s="140" t="s">
        <v>577</v>
      </c>
      <c r="H161" s="140" t="s">
        <v>578</v>
      </c>
    </row>
    <row r="162" spans="1:8">
      <c r="A162" s="140" t="s">
        <v>370</v>
      </c>
      <c r="B162" s="140">
        <v>98</v>
      </c>
      <c r="C162" s="141">
        <v>529.20000000000005</v>
      </c>
      <c r="D162" s="141">
        <v>531</v>
      </c>
      <c r="E162" s="140" t="s">
        <v>580</v>
      </c>
      <c r="F162" s="140" t="s">
        <v>582</v>
      </c>
      <c r="G162" s="140" t="s">
        <v>577</v>
      </c>
      <c r="H162" s="140" t="s">
        <v>578</v>
      </c>
    </row>
    <row r="163" spans="1:8">
      <c r="A163" s="140" t="s">
        <v>370</v>
      </c>
      <c r="B163" s="140">
        <v>98</v>
      </c>
      <c r="C163" s="141">
        <v>531</v>
      </c>
      <c r="D163" s="141">
        <v>531.91399999999999</v>
      </c>
      <c r="E163" s="140" t="s">
        <v>583</v>
      </c>
      <c r="F163" s="140" t="s">
        <v>584</v>
      </c>
      <c r="G163" s="140" t="s">
        <v>577</v>
      </c>
      <c r="H163" s="140" t="s">
        <v>578</v>
      </c>
    </row>
    <row r="164" spans="1:8">
      <c r="A164" s="140" t="s">
        <v>370</v>
      </c>
      <c r="B164" s="140">
        <v>98</v>
      </c>
      <c r="C164" s="141">
        <v>531</v>
      </c>
      <c r="D164" s="141">
        <v>531.91399999999999</v>
      </c>
      <c r="E164" s="140" t="s">
        <v>583</v>
      </c>
      <c r="F164" s="140" t="s">
        <v>585</v>
      </c>
      <c r="G164" s="140" t="s">
        <v>577</v>
      </c>
      <c r="H164" s="140" t="s">
        <v>578</v>
      </c>
    </row>
    <row r="165" spans="1:8">
      <c r="A165" s="140" t="s">
        <v>370</v>
      </c>
      <c r="B165" s="140">
        <v>98</v>
      </c>
      <c r="C165" s="141">
        <v>531.91399999999999</v>
      </c>
      <c r="D165" s="141">
        <v>539</v>
      </c>
      <c r="E165" s="140" t="s">
        <v>583</v>
      </c>
      <c r="F165" s="140" t="s">
        <v>586</v>
      </c>
      <c r="G165" s="140" t="s">
        <v>577</v>
      </c>
      <c r="H165" s="140" t="s">
        <v>578</v>
      </c>
    </row>
    <row r="166" spans="1:8">
      <c r="A166" s="140" t="s">
        <v>370</v>
      </c>
      <c r="B166" s="140">
        <v>98</v>
      </c>
      <c r="C166" s="141">
        <v>539</v>
      </c>
      <c r="D166" s="141">
        <v>548.154</v>
      </c>
      <c r="E166" s="140" t="s">
        <v>583</v>
      </c>
      <c r="F166" s="140" t="s">
        <v>587</v>
      </c>
      <c r="G166" s="140" t="s">
        <v>577</v>
      </c>
      <c r="H166" s="140" t="s">
        <v>578</v>
      </c>
    </row>
    <row r="167" spans="1:8">
      <c r="A167" s="140" t="s">
        <v>370</v>
      </c>
      <c r="B167" s="140">
        <v>98</v>
      </c>
      <c r="C167" s="141">
        <v>548.154</v>
      </c>
      <c r="D167" s="141">
        <v>550</v>
      </c>
      <c r="E167" s="140" t="s">
        <v>588</v>
      </c>
      <c r="F167" s="140" t="s">
        <v>589</v>
      </c>
      <c r="G167" s="140" t="s">
        <v>577</v>
      </c>
      <c r="H167" s="140" t="s">
        <v>578</v>
      </c>
    </row>
    <row r="168" spans="1:8">
      <c r="A168" s="140" t="s">
        <v>370</v>
      </c>
      <c r="B168" s="140">
        <v>98</v>
      </c>
      <c r="C168" s="141">
        <v>548.154</v>
      </c>
      <c r="D168" s="141">
        <v>550</v>
      </c>
      <c r="E168" s="140" t="s">
        <v>588</v>
      </c>
      <c r="F168" s="140" t="s">
        <v>590</v>
      </c>
      <c r="G168" s="140" t="s">
        <v>577</v>
      </c>
      <c r="H168" s="140" t="s">
        <v>578</v>
      </c>
    </row>
    <row r="169" spans="1:8">
      <c r="A169" s="140" t="s">
        <v>370</v>
      </c>
      <c r="B169" s="140">
        <v>98</v>
      </c>
      <c r="C169" s="141">
        <v>550</v>
      </c>
      <c r="D169" s="141">
        <v>550.87599999999998</v>
      </c>
      <c r="E169" s="140" t="s">
        <v>591</v>
      </c>
      <c r="F169" s="140" t="s">
        <v>592</v>
      </c>
      <c r="G169" s="140" t="s">
        <v>577</v>
      </c>
      <c r="H169" s="140" t="s">
        <v>578</v>
      </c>
    </row>
    <row r="170" spans="1:8">
      <c r="A170" s="140" t="s">
        <v>370</v>
      </c>
      <c r="B170" s="140">
        <v>98</v>
      </c>
      <c r="C170" s="141">
        <v>550</v>
      </c>
      <c r="D170" s="141">
        <v>550.87599999999998</v>
      </c>
      <c r="E170" s="140" t="s">
        <v>591</v>
      </c>
      <c r="F170" s="140" t="s">
        <v>593</v>
      </c>
      <c r="G170" s="140" t="s">
        <v>577</v>
      </c>
      <c r="H170" s="140" t="s">
        <v>578</v>
      </c>
    </row>
    <row r="171" spans="1:8">
      <c r="A171" s="140" t="s">
        <v>370</v>
      </c>
      <c r="B171" s="140">
        <v>98</v>
      </c>
      <c r="C171" s="141">
        <v>550.87599999999998</v>
      </c>
      <c r="D171" s="141">
        <v>556</v>
      </c>
      <c r="E171" s="140" t="s">
        <v>591</v>
      </c>
      <c r="F171" s="140" t="s">
        <v>594</v>
      </c>
      <c r="G171" s="140" t="s">
        <v>577</v>
      </c>
      <c r="H171" s="140" t="s">
        <v>578</v>
      </c>
    </row>
    <row r="172" spans="1:8">
      <c r="A172" s="140" t="s">
        <v>370</v>
      </c>
      <c r="B172" s="140">
        <v>98</v>
      </c>
      <c r="C172" s="141">
        <v>556</v>
      </c>
      <c r="D172" s="141">
        <v>562.79200000000003</v>
      </c>
      <c r="E172" s="140" t="s">
        <v>591</v>
      </c>
      <c r="F172" s="140" t="s">
        <v>595</v>
      </c>
      <c r="G172" s="140" t="s">
        <v>577</v>
      </c>
      <c r="H172" s="140" t="s">
        <v>578</v>
      </c>
    </row>
    <row r="173" spans="1:8">
      <c r="A173" s="140" t="s">
        <v>370</v>
      </c>
      <c r="B173" s="140">
        <v>98</v>
      </c>
      <c r="C173" s="141">
        <v>562.79200000000003</v>
      </c>
      <c r="D173" s="141">
        <v>564</v>
      </c>
      <c r="E173" s="140" t="s">
        <v>596</v>
      </c>
      <c r="F173" s="140" t="s">
        <v>597</v>
      </c>
      <c r="G173" s="140" t="s">
        <v>577</v>
      </c>
      <c r="H173" s="140" t="s">
        <v>578</v>
      </c>
    </row>
    <row r="174" spans="1:8">
      <c r="A174" s="140" t="s">
        <v>370</v>
      </c>
      <c r="B174" s="140">
        <v>98</v>
      </c>
      <c r="C174" s="141">
        <v>562.79200000000003</v>
      </c>
      <c r="D174" s="141">
        <v>564</v>
      </c>
      <c r="E174" s="140" t="s">
        <v>596</v>
      </c>
      <c r="F174" s="140" t="s">
        <v>598</v>
      </c>
      <c r="G174" s="140" t="s">
        <v>577</v>
      </c>
      <c r="H174" s="140" t="s">
        <v>578</v>
      </c>
    </row>
    <row r="175" spans="1:8">
      <c r="A175" s="140" t="s">
        <v>370</v>
      </c>
      <c r="B175" s="140">
        <v>98</v>
      </c>
      <c r="C175" s="141">
        <v>564</v>
      </c>
      <c r="D175" s="141">
        <v>565.49900000000002</v>
      </c>
      <c r="E175" s="140" t="s">
        <v>599</v>
      </c>
      <c r="F175" s="140" t="s">
        <v>600</v>
      </c>
      <c r="G175" s="140" t="s">
        <v>577</v>
      </c>
      <c r="H175" s="140" t="s">
        <v>578</v>
      </c>
    </row>
    <row r="176" spans="1:8">
      <c r="A176" s="140" t="s">
        <v>370</v>
      </c>
      <c r="B176" s="140">
        <v>98</v>
      </c>
      <c r="C176" s="141">
        <v>564</v>
      </c>
      <c r="D176" s="141">
        <v>565.49900000000002</v>
      </c>
      <c r="E176" s="140" t="s">
        <v>599</v>
      </c>
      <c r="F176" s="140" t="s">
        <v>601</v>
      </c>
      <c r="G176" s="140" t="s">
        <v>577</v>
      </c>
      <c r="H176" s="140" t="s">
        <v>578</v>
      </c>
    </row>
    <row r="177" spans="1:8">
      <c r="A177" s="140" t="s">
        <v>370</v>
      </c>
      <c r="B177" s="140">
        <v>98</v>
      </c>
      <c r="C177" s="141">
        <v>565.49900000000002</v>
      </c>
      <c r="D177" s="141">
        <v>575</v>
      </c>
      <c r="E177" s="140" t="s">
        <v>599</v>
      </c>
      <c r="F177" s="140" t="s">
        <v>602</v>
      </c>
      <c r="G177" s="140" t="s">
        <v>577</v>
      </c>
      <c r="H177" s="140" t="s">
        <v>578</v>
      </c>
    </row>
    <row r="178" spans="1:8">
      <c r="A178" s="140" t="s">
        <v>370</v>
      </c>
      <c r="B178" s="140">
        <v>98</v>
      </c>
      <c r="C178" s="141">
        <v>575</v>
      </c>
      <c r="D178" s="141">
        <v>585</v>
      </c>
      <c r="E178" s="140" t="s">
        <v>599</v>
      </c>
      <c r="F178" s="140">
        <v>575585</v>
      </c>
      <c r="G178" s="140" t="s">
        <v>577</v>
      </c>
      <c r="H178" s="140" t="s">
        <v>578</v>
      </c>
    </row>
    <row r="179" spans="1:8">
      <c r="A179" s="140" t="s">
        <v>370</v>
      </c>
      <c r="B179" s="140">
        <v>98</v>
      </c>
      <c r="C179" s="141">
        <v>585</v>
      </c>
      <c r="D179" s="141">
        <v>596.16099999999994</v>
      </c>
      <c r="E179" s="140" t="s">
        <v>599</v>
      </c>
      <c r="F179" s="140" t="s">
        <v>603</v>
      </c>
      <c r="G179" s="140" t="s">
        <v>577</v>
      </c>
      <c r="H179" s="140" t="s">
        <v>578</v>
      </c>
    </row>
    <row r="180" spans="1:8">
      <c r="A180" s="140" t="s">
        <v>370</v>
      </c>
      <c r="B180" s="140">
        <v>98</v>
      </c>
      <c r="C180" s="141">
        <v>596.16099999999994</v>
      </c>
      <c r="D180" s="141">
        <v>597</v>
      </c>
      <c r="E180" s="140" t="s">
        <v>604</v>
      </c>
      <c r="F180" s="140" t="s">
        <v>605</v>
      </c>
      <c r="G180" s="140" t="s">
        <v>577</v>
      </c>
      <c r="H180" s="140" t="s">
        <v>578</v>
      </c>
    </row>
    <row r="181" spans="1:8">
      <c r="A181" s="140" t="s">
        <v>370</v>
      </c>
      <c r="B181" s="140">
        <v>98</v>
      </c>
      <c r="C181" s="141">
        <v>596.16099999999994</v>
      </c>
      <c r="D181" s="141">
        <v>597</v>
      </c>
      <c r="E181" s="140" t="s">
        <v>604</v>
      </c>
      <c r="F181" s="140" t="s">
        <v>606</v>
      </c>
      <c r="G181" s="140" t="s">
        <v>577</v>
      </c>
      <c r="H181" s="140" t="s">
        <v>578</v>
      </c>
    </row>
    <row r="182" spans="1:8">
      <c r="A182" s="140" t="s">
        <v>370</v>
      </c>
      <c r="B182" s="140">
        <v>98</v>
      </c>
      <c r="C182" s="141">
        <v>597</v>
      </c>
      <c r="D182" s="141">
        <v>599.19899999999996</v>
      </c>
      <c r="E182" s="140" t="s">
        <v>607</v>
      </c>
      <c r="F182" s="140" t="s">
        <v>608</v>
      </c>
      <c r="G182" s="140" t="s">
        <v>577</v>
      </c>
      <c r="H182" s="140" t="s">
        <v>578</v>
      </c>
    </row>
    <row r="183" spans="1:8">
      <c r="A183" s="140" t="s">
        <v>370</v>
      </c>
      <c r="B183" s="140">
        <v>98</v>
      </c>
      <c r="C183" s="141">
        <v>597</v>
      </c>
      <c r="D183" s="141">
        <v>599.19899999999996</v>
      </c>
      <c r="E183" s="140" t="s">
        <v>607</v>
      </c>
      <c r="F183" s="140" t="s">
        <v>609</v>
      </c>
      <c r="G183" s="140" t="s">
        <v>577</v>
      </c>
      <c r="H183" s="140" t="s">
        <v>578</v>
      </c>
    </row>
    <row r="184" spans="1:8">
      <c r="A184" s="140" t="s">
        <v>370</v>
      </c>
      <c r="B184" s="140">
        <v>98</v>
      </c>
      <c r="C184" s="141">
        <v>599.19899999999996</v>
      </c>
      <c r="D184" s="141">
        <v>612.44899999999996</v>
      </c>
      <c r="E184" s="140" t="s">
        <v>607</v>
      </c>
      <c r="F184" s="140" t="s">
        <v>610</v>
      </c>
      <c r="G184" s="140" t="s">
        <v>577</v>
      </c>
      <c r="H184" s="140" t="s">
        <v>578</v>
      </c>
    </row>
    <row r="185" spans="1:8">
      <c r="A185" s="140" t="s">
        <v>370</v>
      </c>
      <c r="B185" s="140">
        <v>98</v>
      </c>
      <c r="C185" s="141">
        <v>612.44899999999996</v>
      </c>
      <c r="D185" s="141">
        <v>614.60799999999995</v>
      </c>
      <c r="E185" s="140" t="s">
        <v>611</v>
      </c>
      <c r="F185" s="140" t="s">
        <v>612</v>
      </c>
      <c r="G185" s="140" t="s">
        <v>577</v>
      </c>
      <c r="H185" s="140" t="s">
        <v>578</v>
      </c>
    </row>
    <row r="186" spans="1:8">
      <c r="A186" s="140" t="s">
        <v>370</v>
      </c>
      <c r="B186" s="140">
        <v>98</v>
      </c>
      <c r="C186" s="141">
        <v>612.44899999999996</v>
      </c>
      <c r="D186" s="141">
        <v>614.60799999999995</v>
      </c>
      <c r="E186" s="140" t="s">
        <v>611</v>
      </c>
      <c r="F186" s="140" t="s">
        <v>613</v>
      </c>
      <c r="G186" s="140" t="s">
        <v>577</v>
      </c>
      <c r="H186" s="140" t="s">
        <v>578</v>
      </c>
    </row>
    <row r="187" spans="1:8">
      <c r="A187" s="140" t="s">
        <v>370</v>
      </c>
      <c r="B187" s="140">
        <v>98</v>
      </c>
      <c r="C187" s="141">
        <v>614.60799999999995</v>
      </c>
      <c r="D187" s="141">
        <v>615.40800000000002</v>
      </c>
      <c r="E187" s="140" t="s">
        <v>614</v>
      </c>
      <c r="F187" s="140" t="s">
        <v>615</v>
      </c>
      <c r="G187" s="140" t="s">
        <v>577</v>
      </c>
      <c r="H187" s="140" t="s">
        <v>578</v>
      </c>
    </row>
    <row r="188" spans="1:8">
      <c r="A188" s="140" t="s">
        <v>370</v>
      </c>
      <c r="B188" s="140">
        <v>98</v>
      </c>
      <c r="C188" s="141">
        <v>614.60799999999995</v>
      </c>
      <c r="D188" s="141">
        <v>615.40800000000002</v>
      </c>
      <c r="E188" s="140" t="s">
        <v>614</v>
      </c>
      <c r="F188" s="140" t="s">
        <v>616</v>
      </c>
      <c r="G188" s="140" t="s">
        <v>577</v>
      </c>
      <c r="H188" s="140" t="s">
        <v>578</v>
      </c>
    </row>
    <row r="189" spans="1:8">
      <c r="A189" s="140" t="s">
        <v>370</v>
      </c>
      <c r="B189" s="140">
        <v>98</v>
      </c>
      <c r="C189" s="141">
        <v>615.40800000000002</v>
      </c>
      <c r="D189" s="141">
        <v>617</v>
      </c>
      <c r="E189" s="140" t="s">
        <v>617</v>
      </c>
      <c r="F189" s="140" t="s">
        <v>618</v>
      </c>
      <c r="G189" s="140" t="s">
        <v>577</v>
      </c>
      <c r="H189" s="140" t="s">
        <v>578</v>
      </c>
    </row>
    <row r="190" spans="1:8">
      <c r="A190" s="140" t="s">
        <v>370</v>
      </c>
      <c r="B190" s="140">
        <v>98</v>
      </c>
      <c r="C190" s="141">
        <v>615.40800000000002</v>
      </c>
      <c r="D190" s="141">
        <v>617</v>
      </c>
      <c r="E190" s="140" t="s">
        <v>617</v>
      </c>
      <c r="F190" s="140" t="s">
        <v>619</v>
      </c>
      <c r="G190" s="140" t="s">
        <v>577</v>
      </c>
      <c r="H190" s="140" t="s">
        <v>578</v>
      </c>
    </row>
    <row r="191" spans="1:8">
      <c r="A191" s="140" t="s">
        <v>370</v>
      </c>
      <c r="B191" s="140">
        <v>98</v>
      </c>
      <c r="C191" s="141">
        <v>617</v>
      </c>
      <c r="D191" s="141">
        <v>617.928</v>
      </c>
      <c r="E191" s="140" t="s">
        <v>620</v>
      </c>
      <c r="F191" s="140" t="s">
        <v>621</v>
      </c>
      <c r="G191" s="140" t="s">
        <v>577</v>
      </c>
      <c r="H191" s="140" t="s">
        <v>578</v>
      </c>
    </row>
    <row r="192" spans="1:8">
      <c r="A192" s="140" t="s">
        <v>370</v>
      </c>
      <c r="B192" s="140">
        <v>98</v>
      </c>
      <c r="C192" s="141">
        <v>617</v>
      </c>
      <c r="D192" s="141">
        <v>617.928</v>
      </c>
      <c r="E192" s="140" t="s">
        <v>620</v>
      </c>
      <c r="F192" s="140" t="s">
        <v>622</v>
      </c>
      <c r="G192" s="140" t="s">
        <v>577</v>
      </c>
      <c r="H192" s="140" t="s">
        <v>578</v>
      </c>
    </row>
    <row r="193" spans="1:8">
      <c r="A193" s="140" t="s">
        <v>370</v>
      </c>
      <c r="B193" s="140">
        <v>98</v>
      </c>
      <c r="C193" s="141">
        <v>617.928</v>
      </c>
      <c r="D193" s="141">
        <v>630.08600000000001</v>
      </c>
      <c r="E193" s="140" t="s">
        <v>620</v>
      </c>
      <c r="F193" s="140" t="s">
        <v>623</v>
      </c>
      <c r="G193" s="140" t="s">
        <v>577</v>
      </c>
      <c r="H193" s="140" t="s">
        <v>578</v>
      </c>
    </row>
    <row r="194" spans="1:8">
      <c r="A194" s="140" t="s">
        <v>370</v>
      </c>
      <c r="B194" s="140">
        <v>98</v>
      </c>
      <c r="C194" s="141">
        <v>630.08600000000001</v>
      </c>
      <c r="D194" s="141">
        <v>632</v>
      </c>
      <c r="E194" s="140" t="s">
        <v>624</v>
      </c>
      <c r="F194" s="140" t="s">
        <v>625</v>
      </c>
      <c r="G194" s="140" t="s">
        <v>577</v>
      </c>
      <c r="H194" s="140" t="s">
        <v>578</v>
      </c>
    </row>
    <row r="195" spans="1:8">
      <c r="A195" s="140" t="s">
        <v>370</v>
      </c>
      <c r="B195" s="140">
        <v>98</v>
      </c>
      <c r="C195" s="141">
        <v>630.08600000000001</v>
      </c>
      <c r="D195" s="141">
        <v>632</v>
      </c>
      <c r="E195" s="140" t="s">
        <v>624</v>
      </c>
      <c r="F195" s="140" t="s">
        <v>626</v>
      </c>
      <c r="G195" s="140" t="s">
        <v>577</v>
      </c>
      <c r="H195" s="140" t="s">
        <v>578</v>
      </c>
    </row>
    <row r="196" spans="1:8">
      <c r="A196" s="140" t="s">
        <v>370</v>
      </c>
      <c r="B196" s="140">
        <v>98</v>
      </c>
      <c r="C196" s="141">
        <v>632</v>
      </c>
      <c r="D196" s="141">
        <v>633.15800000000002</v>
      </c>
      <c r="E196" s="140" t="s">
        <v>627</v>
      </c>
      <c r="F196" s="140" t="s">
        <v>628</v>
      </c>
      <c r="G196" s="140" t="s">
        <v>577</v>
      </c>
      <c r="H196" s="140" t="s">
        <v>578</v>
      </c>
    </row>
    <row r="197" spans="1:8">
      <c r="A197" s="140" t="s">
        <v>370</v>
      </c>
      <c r="B197" s="140">
        <v>98</v>
      </c>
      <c r="C197" s="141">
        <v>632</v>
      </c>
      <c r="D197" s="141">
        <v>633.15800000000002</v>
      </c>
      <c r="E197" s="140" t="s">
        <v>627</v>
      </c>
      <c r="F197" s="140" t="s">
        <v>629</v>
      </c>
      <c r="G197" s="140" t="s">
        <v>577</v>
      </c>
      <c r="H197" s="140" t="s">
        <v>578</v>
      </c>
    </row>
    <row r="198" spans="1:8">
      <c r="A198" s="140" t="s">
        <v>370</v>
      </c>
      <c r="B198" s="140">
        <v>98</v>
      </c>
      <c r="C198" s="141">
        <v>633.15800000000002</v>
      </c>
      <c r="D198" s="141">
        <v>643</v>
      </c>
      <c r="E198" s="140" t="s">
        <v>627</v>
      </c>
      <c r="F198" s="140" t="s">
        <v>630</v>
      </c>
      <c r="G198" s="140" t="s">
        <v>577</v>
      </c>
      <c r="H198" s="140" t="s">
        <v>578</v>
      </c>
    </row>
    <row r="199" spans="1:8">
      <c r="A199" s="140" t="s">
        <v>370</v>
      </c>
      <c r="B199" s="140">
        <v>98</v>
      </c>
      <c r="C199" s="141">
        <v>643</v>
      </c>
      <c r="D199" s="141">
        <v>651</v>
      </c>
      <c r="E199" s="140" t="s">
        <v>627</v>
      </c>
      <c r="F199" s="140">
        <v>643651</v>
      </c>
      <c r="G199" s="140" t="s">
        <v>577</v>
      </c>
      <c r="H199" s="140" t="s">
        <v>578</v>
      </c>
    </row>
    <row r="200" spans="1:8">
      <c r="A200" s="140" t="s">
        <v>370</v>
      </c>
      <c r="B200" s="140">
        <v>98</v>
      </c>
      <c r="C200" s="141">
        <v>651</v>
      </c>
      <c r="D200" s="141">
        <v>659.65</v>
      </c>
      <c r="E200" s="140" t="s">
        <v>627</v>
      </c>
      <c r="F200" s="140" t="s">
        <v>631</v>
      </c>
      <c r="G200" s="140" t="s">
        <v>577</v>
      </c>
      <c r="H200" s="140" t="s">
        <v>578</v>
      </c>
    </row>
    <row r="201" spans="1:8">
      <c r="A201" s="140" t="s">
        <v>370</v>
      </c>
      <c r="B201" s="140">
        <v>98</v>
      </c>
      <c r="C201" s="141">
        <v>659.65</v>
      </c>
      <c r="D201" s="141">
        <v>661</v>
      </c>
      <c r="E201" s="140" t="s">
        <v>632</v>
      </c>
      <c r="F201" s="140" t="s">
        <v>633</v>
      </c>
      <c r="G201" s="140" t="s">
        <v>577</v>
      </c>
      <c r="H201" s="140" t="s">
        <v>578</v>
      </c>
    </row>
    <row r="202" spans="1:8">
      <c r="A202" s="140" t="s">
        <v>370</v>
      </c>
      <c r="B202" s="140">
        <v>98</v>
      </c>
      <c r="C202" s="141">
        <v>659.65</v>
      </c>
      <c r="D202" s="141">
        <v>661</v>
      </c>
      <c r="E202" s="140" t="s">
        <v>632</v>
      </c>
      <c r="F202" s="140" t="s">
        <v>634</v>
      </c>
      <c r="G202" s="140" t="s">
        <v>577</v>
      </c>
      <c r="H202" s="140" t="s">
        <v>578</v>
      </c>
    </row>
    <row r="203" spans="1:8">
      <c r="A203" s="140" t="s">
        <v>370</v>
      </c>
      <c r="B203" s="140">
        <v>98</v>
      </c>
      <c r="C203" s="141">
        <v>661</v>
      </c>
      <c r="D203" s="141">
        <v>662.37</v>
      </c>
      <c r="E203" s="140" t="s">
        <v>635</v>
      </c>
      <c r="F203" s="140" t="s">
        <v>636</v>
      </c>
      <c r="G203" s="140" t="s">
        <v>577</v>
      </c>
      <c r="H203" s="140" t="s">
        <v>578</v>
      </c>
    </row>
    <row r="204" spans="1:8">
      <c r="A204" s="140" t="s">
        <v>370</v>
      </c>
      <c r="B204" s="140">
        <v>98</v>
      </c>
      <c r="C204" s="141">
        <v>661</v>
      </c>
      <c r="D204" s="141">
        <v>662.37</v>
      </c>
      <c r="E204" s="140" t="s">
        <v>635</v>
      </c>
      <c r="F204" s="140" t="s">
        <v>637</v>
      </c>
      <c r="G204" s="140" t="s">
        <v>577</v>
      </c>
      <c r="H204" s="140" t="s">
        <v>578</v>
      </c>
    </row>
    <row r="205" spans="1:8">
      <c r="A205" s="140" t="s">
        <v>370</v>
      </c>
      <c r="B205" s="140">
        <v>98</v>
      </c>
      <c r="C205" s="141">
        <v>662.37</v>
      </c>
      <c r="D205" s="141">
        <v>671</v>
      </c>
      <c r="E205" s="140" t="s">
        <v>635</v>
      </c>
      <c r="F205" s="140" t="s">
        <v>638</v>
      </c>
      <c r="G205" s="140" t="s">
        <v>577</v>
      </c>
      <c r="H205" s="140" t="s">
        <v>578</v>
      </c>
    </row>
    <row r="206" spans="1:8">
      <c r="A206" s="140" t="s">
        <v>370</v>
      </c>
      <c r="B206" s="140">
        <v>98</v>
      </c>
      <c r="C206" s="141">
        <v>671</v>
      </c>
      <c r="D206" s="141">
        <v>677</v>
      </c>
      <c r="E206" s="140" t="s">
        <v>635</v>
      </c>
      <c r="F206" s="140">
        <v>671677</v>
      </c>
      <c r="G206" s="140" t="s">
        <v>577</v>
      </c>
      <c r="H206" s="140" t="s">
        <v>578</v>
      </c>
    </row>
    <row r="207" spans="1:8">
      <c r="A207" s="140" t="s">
        <v>370</v>
      </c>
      <c r="B207" s="140">
        <v>98</v>
      </c>
      <c r="C207" s="141">
        <v>677</v>
      </c>
      <c r="D207" s="141">
        <v>688.38199999999995</v>
      </c>
      <c r="E207" s="140" t="s">
        <v>635</v>
      </c>
      <c r="F207" s="140" t="s">
        <v>639</v>
      </c>
      <c r="G207" s="140" t="s">
        <v>577</v>
      </c>
      <c r="H207" s="140" t="s">
        <v>578</v>
      </c>
    </row>
    <row r="208" spans="1:8">
      <c r="A208" s="140" t="s">
        <v>370</v>
      </c>
      <c r="B208" s="140">
        <v>98</v>
      </c>
      <c r="C208" s="141">
        <v>688.38199999999995</v>
      </c>
      <c r="D208" s="141">
        <v>690</v>
      </c>
      <c r="E208" s="140" t="s">
        <v>640</v>
      </c>
      <c r="F208" s="140" t="s">
        <v>641</v>
      </c>
      <c r="G208" s="140" t="s">
        <v>577</v>
      </c>
      <c r="H208" s="140" t="s">
        <v>578</v>
      </c>
    </row>
    <row r="209" spans="1:8">
      <c r="A209" s="140" t="s">
        <v>370</v>
      </c>
      <c r="B209" s="140">
        <v>98</v>
      </c>
      <c r="C209" s="141">
        <v>688.38199999999995</v>
      </c>
      <c r="D209" s="141">
        <v>690</v>
      </c>
      <c r="E209" s="140" t="s">
        <v>640</v>
      </c>
      <c r="F209" s="140" t="s">
        <v>642</v>
      </c>
      <c r="G209" s="140" t="s">
        <v>577</v>
      </c>
      <c r="H209" s="140" t="s">
        <v>578</v>
      </c>
    </row>
    <row r="210" spans="1:8">
      <c r="A210" s="140" t="s">
        <v>370</v>
      </c>
      <c r="B210" s="140">
        <v>98</v>
      </c>
      <c r="C210" s="141">
        <v>690</v>
      </c>
      <c r="D210" s="141">
        <v>691.12900000000002</v>
      </c>
      <c r="E210" s="140" t="s">
        <v>643</v>
      </c>
      <c r="F210" s="140" t="s">
        <v>644</v>
      </c>
      <c r="G210" s="140" t="s">
        <v>577</v>
      </c>
      <c r="H210" s="140" t="s">
        <v>578</v>
      </c>
    </row>
    <row r="211" spans="1:8">
      <c r="A211" s="140" t="s">
        <v>370</v>
      </c>
      <c r="B211" s="140">
        <v>98</v>
      </c>
      <c r="C211" s="141">
        <v>690</v>
      </c>
      <c r="D211" s="141">
        <v>691.12900000000002</v>
      </c>
      <c r="E211" s="140" t="s">
        <v>643</v>
      </c>
      <c r="F211" s="140" t="s">
        <v>645</v>
      </c>
      <c r="G211" s="140" t="s">
        <v>577</v>
      </c>
      <c r="H211" s="140" t="s">
        <v>578</v>
      </c>
    </row>
    <row r="212" spans="1:8">
      <c r="A212" s="140" t="s">
        <v>370</v>
      </c>
      <c r="B212" s="140">
        <v>98</v>
      </c>
      <c r="C212" s="141">
        <v>691.12900000000002</v>
      </c>
      <c r="D212" s="141">
        <v>699</v>
      </c>
      <c r="E212" s="140" t="s">
        <v>643</v>
      </c>
      <c r="F212" s="140" t="s">
        <v>646</v>
      </c>
      <c r="G212" s="140" t="s">
        <v>577</v>
      </c>
      <c r="H212" s="140" t="s">
        <v>578</v>
      </c>
    </row>
    <row r="213" spans="1:8">
      <c r="A213" s="140" t="s">
        <v>370</v>
      </c>
      <c r="B213" s="140">
        <v>98</v>
      </c>
      <c r="C213" s="141">
        <v>699</v>
      </c>
      <c r="D213" s="141">
        <v>710</v>
      </c>
      <c r="E213" s="140" t="s">
        <v>643</v>
      </c>
      <c r="F213" s="140">
        <v>699710</v>
      </c>
      <c r="G213" s="140" t="s">
        <v>577</v>
      </c>
      <c r="H213" s="140" t="s">
        <v>578</v>
      </c>
    </row>
    <row r="214" spans="1:8">
      <c r="A214" s="140" t="s">
        <v>370</v>
      </c>
      <c r="B214" s="140">
        <v>98</v>
      </c>
      <c r="C214" s="141">
        <v>710</v>
      </c>
      <c r="D214" s="141">
        <v>719.14099999999996</v>
      </c>
      <c r="E214" s="140" t="s">
        <v>643</v>
      </c>
      <c r="F214" s="140" t="s">
        <v>647</v>
      </c>
      <c r="G214" s="140" t="s">
        <v>577</v>
      </c>
      <c r="H214" s="140" t="s">
        <v>578</v>
      </c>
    </row>
    <row r="215" spans="1:8">
      <c r="A215" s="140" t="s">
        <v>370</v>
      </c>
      <c r="B215" s="140">
        <v>98</v>
      </c>
      <c r="C215" s="141">
        <v>719.14099999999996</v>
      </c>
      <c r="D215" s="141">
        <v>720</v>
      </c>
      <c r="E215" s="140" t="s">
        <v>648</v>
      </c>
      <c r="F215" s="140" t="s">
        <v>649</v>
      </c>
      <c r="G215" s="140" t="s">
        <v>577</v>
      </c>
      <c r="H215" s="140" t="s">
        <v>578</v>
      </c>
    </row>
    <row r="216" spans="1:8">
      <c r="A216" s="140" t="s">
        <v>370</v>
      </c>
      <c r="B216" s="140">
        <v>98</v>
      </c>
      <c r="C216" s="141">
        <v>719.14099999999996</v>
      </c>
      <c r="D216" s="141">
        <v>720</v>
      </c>
      <c r="E216" s="140" t="s">
        <v>648</v>
      </c>
      <c r="F216" s="140" t="s">
        <v>650</v>
      </c>
      <c r="G216" s="140" t="s">
        <v>577</v>
      </c>
      <c r="H216" s="140" t="s">
        <v>578</v>
      </c>
    </row>
    <row r="217" spans="1:8">
      <c r="A217" s="140" t="s">
        <v>370</v>
      </c>
      <c r="B217" s="140">
        <v>98</v>
      </c>
      <c r="C217" s="141">
        <v>720</v>
      </c>
      <c r="D217" s="141">
        <v>721.86699999999996</v>
      </c>
      <c r="E217" s="140" t="s">
        <v>651</v>
      </c>
      <c r="F217" s="140" t="s">
        <v>652</v>
      </c>
      <c r="G217" s="140" t="s">
        <v>577</v>
      </c>
      <c r="H217" s="140" t="s">
        <v>578</v>
      </c>
    </row>
    <row r="218" spans="1:8">
      <c r="A218" s="140" t="s">
        <v>370</v>
      </c>
      <c r="B218" s="140">
        <v>98</v>
      </c>
      <c r="C218" s="141">
        <v>720</v>
      </c>
      <c r="D218" s="141">
        <v>721.86699999999996</v>
      </c>
      <c r="E218" s="140" t="s">
        <v>651</v>
      </c>
      <c r="F218" s="140" t="s">
        <v>653</v>
      </c>
      <c r="G218" s="140" t="s">
        <v>577</v>
      </c>
      <c r="H218" s="140" t="s">
        <v>578</v>
      </c>
    </row>
    <row r="219" spans="1:8">
      <c r="A219" s="140" t="s">
        <v>370</v>
      </c>
      <c r="B219" s="140">
        <v>98</v>
      </c>
      <c r="C219" s="141">
        <v>721.86699999999996</v>
      </c>
      <c r="D219" s="141">
        <v>732</v>
      </c>
      <c r="E219" s="140" t="s">
        <v>651</v>
      </c>
      <c r="F219" s="140" t="s">
        <v>654</v>
      </c>
      <c r="G219" s="140" t="s">
        <v>577</v>
      </c>
      <c r="H219" s="140" t="s">
        <v>578</v>
      </c>
    </row>
    <row r="220" spans="1:8">
      <c r="A220" s="140" t="s">
        <v>370</v>
      </c>
      <c r="B220" s="140">
        <v>98</v>
      </c>
      <c r="C220" s="141">
        <v>732</v>
      </c>
      <c r="D220" s="141">
        <v>744</v>
      </c>
      <c r="E220" s="140" t="s">
        <v>651</v>
      </c>
      <c r="F220" s="140">
        <v>732744</v>
      </c>
      <c r="G220" s="140" t="s">
        <v>577</v>
      </c>
      <c r="H220" s="140" t="s">
        <v>578</v>
      </c>
    </row>
    <row r="221" spans="1:8">
      <c r="A221" s="140" t="s">
        <v>370</v>
      </c>
      <c r="B221" s="140">
        <v>98</v>
      </c>
      <c r="C221" s="141">
        <v>744</v>
      </c>
      <c r="D221" s="141">
        <v>751.5</v>
      </c>
      <c r="E221" s="140" t="s">
        <v>651</v>
      </c>
      <c r="F221" s="140" t="s">
        <v>655</v>
      </c>
      <c r="G221" s="140" t="s">
        <v>577</v>
      </c>
      <c r="H221" s="140" t="s">
        <v>578</v>
      </c>
    </row>
    <row r="222" spans="1:8">
      <c r="A222" s="140" t="s">
        <v>370</v>
      </c>
      <c r="B222" s="140">
        <v>98</v>
      </c>
      <c r="C222" s="141">
        <v>751.5</v>
      </c>
      <c r="D222" s="141">
        <v>754.15599999999995</v>
      </c>
      <c r="E222" s="140" t="s">
        <v>656</v>
      </c>
      <c r="F222" s="140" t="s">
        <v>657</v>
      </c>
      <c r="G222" s="140" t="s">
        <v>577</v>
      </c>
      <c r="H222" s="140" t="s">
        <v>578</v>
      </c>
    </row>
    <row r="223" spans="1:8">
      <c r="A223" s="140" t="s">
        <v>370</v>
      </c>
      <c r="B223" s="140">
        <v>98</v>
      </c>
      <c r="C223" s="141">
        <v>751.56500000000005</v>
      </c>
      <c r="D223" s="141">
        <v>754.15599999999995</v>
      </c>
      <c r="E223" s="140" t="s">
        <v>656</v>
      </c>
      <c r="F223" s="140" t="s">
        <v>658</v>
      </c>
      <c r="G223" s="140" t="s">
        <v>577</v>
      </c>
      <c r="H223" s="140" t="s">
        <v>578</v>
      </c>
    </row>
    <row r="224" spans="1:8">
      <c r="A224" s="140" t="s">
        <v>370</v>
      </c>
      <c r="B224" s="140">
        <v>98</v>
      </c>
      <c r="C224" s="141">
        <v>754.15599999999995</v>
      </c>
      <c r="D224" s="141">
        <v>759.3</v>
      </c>
      <c r="E224" s="140" t="s">
        <v>659</v>
      </c>
      <c r="F224" s="140" t="s">
        <v>660</v>
      </c>
      <c r="G224" s="140" t="s">
        <v>577</v>
      </c>
      <c r="H224" s="140" t="s">
        <v>578</v>
      </c>
    </row>
    <row r="225" spans="1:8">
      <c r="A225" s="140" t="s">
        <v>370</v>
      </c>
      <c r="B225" s="140">
        <v>98</v>
      </c>
      <c r="C225" s="141">
        <v>754.15599999999995</v>
      </c>
      <c r="D225" s="141">
        <v>757.66499999999996</v>
      </c>
      <c r="E225" s="140" t="s">
        <v>659</v>
      </c>
      <c r="F225" s="140" t="s">
        <v>661</v>
      </c>
      <c r="G225" s="140" t="s">
        <v>577</v>
      </c>
      <c r="H225" s="140" t="s">
        <v>578</v>
      </c>
    </row>
    <row r="226" spans="1:8">
      <c r="A226" s="140" t="s">
        <v>662</v>
      </c>
      <c r="B226" s="140">
        <v>72</v>
      </c>
      <c r="C226" s="141">
        <v>255.5</v>
      </c>
      <c r="D226" s="141">
        <v>261.05399999999997</v>
      </c>
      <c r="E226" s="140" t="s">
        <v>663</v>
      </c>
      <c r="F226" s="140" t="s">
        <v>664</v>
      </c>
      <c r="G226" s="140" t="s">
        <v>665</v>
      </c>
      <c r="H226" s="140" t="s">
        <v>666</v>
      </c>
    </row>
    <row r="227" spans="1:8">
      <c r="A227" s="140" t="s">
        <v>662</v>
      </c>
      <c r="B227" s="140">
        <v>72</v>
      </c>
      <c r="C227" s="141">
        <v>261.05399999999997</v>
      </c>
      <c r="D227" s="141">
        <v>264.98099999999999</v>
      </c>
      <c r="E227" s="140" t="s">
        <v>663</v>
      </c>
      <c r="F227" s="140" t="s">
        <v>667</v>
      </c>
      <c r="G227" s="140" t="s">
        <v>665</v>
      </c>
      <c r="H227" s="140" t="s">
        <v>666</v>
      </c>
    </row>
    <row r="228" spans="1:8">
      <c r="A228" s="140" t="s">
        <v>662</v>
      </c>
      <c r="B228" s="140">
        <v>72</v>
      </c>
      <c r="C228" s="141">
        <v>264.98099999999999</v>
      </c>
      <c r="D228" s="141">
        <v>265.84500000000003</v>
      </c>
      <c r="E228" s="140" t="s">
        <v>668</v>
      </c>
      <c r="F228" s="140" t="s">
        <v>669</v>
      </c>
      <c r="G228" s="140" t="s">
        <v>665</v>
      </c>
      <c r="H228" s="140" t="s">
        <v>666</v>
      </c>
    </row>
    <row r="229" spans="1:8">
      <c r="A229" s="140" t="s">
        <v>662</v>
      </c>
      <c r="B229" s="140">
        <v>72</v>
      </c>
      <c r="C229" s="141">
        <v>265.84500000000003</v>
      </c>
      <c r="D229" s="141">
        <v>285.25</v>
      </c>
      <c r="E229" s="140" t="s">
        <v>670</v>
      </c>
      <c r="F229" s="140" t="s">
        <v>671</v>
      </c>
      <c r="G229" s="140" t="s">
        <v>665</v>
      </c>
      <c r="H229" s="140" t="s">
        <v>666</v>
      </c>
    </row>
    <row r="230" spans="1:8">
      <c r="A230" s="140" t="s">
        <v>662</v>
      </c>
      <c r="B230" s="140">
        <v>72</v>
      </c>
      <c r="C230" s="141">
        <v>285.25</v>
      </c>
      <c r="D230" s="141">
        <v>286.14800000000002</v>
      </c>
      <c r="E230" s="140" t="s">
        <v>672</v>
      </c>
      <c r="F230" s="140" t="s">
        <v>673</v>
      </c>
      <c r="G230" s="140" t="s">
        <v>665</v>
      </c>
      <c r="H230" s="140" t="s">
        <v>666</v>
      </c>
    </row>
    <row r="231" spans="1:8">
      <c r="A231" s="140" t="s">
        <v>662</v>
      </c>
      <c r="B231" s="140">
        <v>72</v>
      </c>
      <c r="C231" s="141">
        <v>286</v>
      </c>
      <c r="D231" s="141">
        <v>286.14800000000002</v>
      </c>
      <c r="E231" s="140" t="s">
        <v>672</v>
      </c>
      <c r="F231" s="140" t="s">
        <v>674</v>
      </c>
      <c r="G231" s="140" t="s">
        <v>665</v>
      </c>
      <c r="H231" s="140" t="s">
        <v>666</v>
      </c>
    </row>
    <row r="232" spans="1:8">
      <c r="A232" s="140" t="s">
        <v>662</v>
      </c>
      <c r="B232" s="140">
        <v>72</v>
      </c>
      <c r="C232" s="141">
        <v>286.14800000000002</v>
      </c>
      <c r="D232" s="141">
        <v>296.589</v>
      </c>
      <c r="E232" s="140" t="s">
        <v>675</v>
      </c>
      <c r="F232" s="140" t="s">
        <v>676</v>
      </c>
      <c r="G232" s="140" t="s">
        <v>665</v>
      </c>
      <c r="H232" s="140" t="s">
        <v>666</v>
      </c>
    </row>
    <row r="233" spans="1:8">
      <c r="A233" s="140" t="s">
        <v>662</v>
      </c>
      <c r="B233" s="140">
        <v>72</v>
      </c>
      <c r="C233" s="141">
        <v>296.589</v>
      </c>
      <c r="D233" s="141">
        <v>297.62</v>
      </c>
      <c r="E233" s="140" t="s">
        <v>677</v>
      </c>
      <c r="F233" s="140" t="s">
        <v>678</v>
      </c>
      <c r="G233" s="140" t="s">
        <v>665</v>
      </c>
      <c r="H233" s="140" t="s">
        <v>666</v>
      </c>
    </row>
    <row r="234" spans="1:8">
      <c r="A234" s="140" t="s">
        <v>662</v>
      </c>
      <c r="B234" s="140">
        <v>72</v>
      </c>
      <c r="C234" s="141">
        <v>297.62</v>
      </c>
      <c r="D234" s="141">
        <v>320.57</v>
      </c>
      <c r="E234" s="140" t="s">
        <v>679</v>
      </c>
      <c r="F234" s="140" t="s">
        <v>680</v>
      </c>
      <c r="G234" s="140" t="s">
        <v>665</v>
      </c>
      <c r="H234" s="140" t="s">
        <v>666</v>
      </c>
    </row>
    <row r="235" spans="1:8">
      <c r="A235" s="140" t="s">
        <v>662</v>
      </c>
      <c r="B235" s="140">
        <v>72</v>
      </c>
      <c r="C235" s="141">
        <v>320.57</v>
      </c>
      <c r="D235" s="141">
        <v>320.714</v>
      </c>
      <c r="E235" s="140" t="s">
        <v>681</v>
      </c>
      <c r="F235" s="140" t="s">
        <v>682</v>
      </c>
      <c r="G235" s="140" t="s">
        <v>665</v>
      </c>
      <c r="H235" s="140" t="s">
        <v>666</v>
      </c>
    </row>
    <row r="236" spans="1:8">
      <c r="A236" s="140" t="s">
        <v>662</v>
      </c>
      <c r="B236" s="140">
        <v>72</v>
      </c>
      <c r="C236" s="141">
        <v>320.714</v>
      </c>
      <c r="D236" s="141">
        <v>321.32799999999997</v>
      </c>
      <c r="E236" s="140" t="s">
        <v>683</v>
      </c>
      <c r="F236" s="140" t="s">
        <v>684</v>
      </c>
      <c r="G236" s="140" t="s">
        <v>665</v>
      </c>
      <c r="H236" s="140" t="s">
        <v>666</v>
      </c>
    </row>
    <row r="237" spans="1:8">
      <c r="A237" s="140" t="s">
        <v>662</v>
      </c>
      <c r="B237" s="140">
        <v>72</v>
      </c>
      <c r="C237" s="141">
        <v>321.32799999999997</v>
      </c>
      <c r="D237" s="141">
        <v>337.24</v>
      </c>
      <c r="E237" s="140" t="s">
        <v>685</v>
      </c>
      <c r="F237" s="140" t="s">
        <v>686</v>
      </c>
      <c r="G237" s="140" t="s">
        <v>665</v>
      </c>
      <c r="H237" s="140" t="s">
        <v>666</v>
      </c>
    </row>
    <row r="238" spans="1:8">
      <c r="A238" s="140" t="s">
        <v>662</v>
      </c>
      <c r="B238" s="140">
        <v>72</v>
      </c>
      <c r="C238" s="141">
        <v>321.32799999999997</v>
      </c>
      <c r="D238" s="141">
        <v>337.24</v>
      </c>
      <c r="E238" s="140" t="s">
        <v>685</v>
      </c>
      <c r="F238" s="140" t="s">
        <v>687</v>
      </c>
      <c r="G238" s="140" t="s">
        <v>665</v>
      </c>
      <c r="H238" s="140" t="s">
        <v>666</v>
      </c>
    </row>
    <row r="239" spans="1:8">
      <c r="A239" s="140" t="s">
        <v>662</v>
      </c>
      <c r="B239" s="140">
        <v>72</v>
      </c>
      <c r="C239" s="141">
        <v>337.24</v>
      </c>
      <c r="D239" s="141">
        <v>356.803</v>
      </c>
      <c r="E239" s="140" t="s">
        <v>688</v>
      </c>
      <c r="F239" s="140" t="s">
        <v>689</v>
      </c>
      <c r="G239" s="140" t="s">
        <v>665</v>
      </c>
      <c r="H239" s="140" t="s">
        <v>666</v>
      </c>
    </row>
    <row r="240" spans="1:8">
      <c r="A240" s="140" t="s">
        <v>662</v>
      </c>
      <c r="B240" s="140">
        <v>72</v>
      </c>
      <c r="C240" s="141">
        <v>356.803</v>
      </c>
      <c r="D240" s="141">
        <v>357.702</v>
      </c>
      <c r="E240" s="140" t="s">
        <v>690</v>
      </c>
      <c r="F240" s="140" t="s">
        <v>691</v>
      </c>
      <c r="G240" s="140" t="s">
        <v>665</v>
      </c>
      <c r="H240" s="140" t="s">
        <v>666</v>
      </c>
    </row>
    <row r="241" spans="1:8">
      <c r="A241" s="140" t="s">
        <v>662</v>
      </c>
      <c r="B241" s="140">
        <v>72</v>
      </c>
      <c r="C241" s="141">
        <v>356.803</v>
      </c>
      <c r="D241" s="141">
        <v>357.702</v>
      </c>
      <c r="E241" s="140" t="s">
        <v>690</v>
      </c>
      <c r="F241" s="140" t="s">
        <v>692</v>
      </c>
      <c r="G241" s="140" t="s">
        <v>665</v>
      </c>
      <c r="H241" s="140" t="s">
        <v>666</v>
      </c>
    </row>
    <row r="242" spans="1:8">
      <c r="A242" s="140" t="s">
        <v>662</v>
      </c>
      <c r="B242" s="140">
        <v>72</v>
      </c>
      <c r="C242" s="141">
        <v>357.702</v>
      </c>
      <c r="D242" s="141">
        <v>396.82</v>
      </c>
      <c r="E242" s="140" t="s">
        <v>693</v>
      </c>
      <c r="F242" s="140" t="s">
        <v>694</v>
      </c>
      <c r="G242" s="140" t="s">
        <v>665</v>
      </c>
      <c r="H242" s="140" t="s">
        <v>666</v>
      </c>
    </row>
    <row r="243" spans="1:8">
      <c r="A243" s="140" t="s">
        <v>662</v>
      </c>
      <c r="B243" s="140">
        <v>72</v>
      </c>
      <c r="C243" s="141">
        <v>396.82</v>
      </c>
      <c r="D243" s="141">
        <v>398.33</v>
      </c>
      <c r="E243" s="140" t="s">
        <v>695</v>
      </c>
      <c r="F243" s="140" t="s">
        <v>696</v>
      </c>
      <c r="G243" s="140" t="s">
        <v>665</v>
      </c>
      <c r="H243" s="140" t="s">
        <v>666</v>
      </c>
    </row>
    <row r="244" spans="1:8">
      <c r="A244" s="140" t="s">
        <v>662</v>
      </c>
      <c r="B244" s="140">
        <v>72</v>
      </c>
      <c r="C244" s="141">
        <v>396.82</v>
      </c>
      <c r="D244" s="141">
        <v>398.33</v>
      </c>
      <c r="E244" s="140" t="s">
        <v>695</v>
      </c>
      <c r="F244" s="140" t="s">
        <v>697</v>
      </c>
      <c r="G244" s="140" t="s">
        <v>665</v>
      </c>
      <c r="H244" s="140" t="s">
        <v>666</v>
      </c>
    </row>
    <row r="245" spans="1:8">
      <c r="A245" s="140" t="s">
        <v>662</v>
      </c>
      <c r="B245" s="140">
        <v>72</v>
      </c>
      <c r="C245" s="141">
        <v>398.33</v>
      </c>
      <c r="D245" s="141">
        <v>427.81299999999999</v>
      </c>
      <c r="E245" s="140" t="s">
        <v>698</v>
      </c>
      <c r="F245" s="140" t="s">
        <v>699</v>
      </c>
      <c r="G245" s="140" t="s">
        <v>665</v>
      </c>
      <c r="H245" s="140" t="s">
        <v>666</v>
      </c>
    </row>
    <row r="246" spans="1:8">
      <c r="A246" s="140" t="s">
        <v>662</v>
      </c>
      <c r="B246" s="140">
        <v>72</v>
      </c>
      <c r="C246" s="141">
        <v>427.81299999999999</v>
      </c>
      <c r="D246" s="141">
        <v>428.399</v>
      </c>
      <c r="E246" s="140" t="s">
        <v>700</v>
      </c>
      <c r="F246" s="140" t="s">
        <v>701</v>
      </c>
      <c r="G246" s="140" t="s">
        <v>665</v>
      </c>
      <c r="H246" s="140" t="s">
        <v>666</v>
      </c>
    </row>
    <row r="247" spans="1:8">
      <c r="A247" s="140" t="s">
        <v>662</v>
      </c>
      <c r="B247" s="140">
        <v>72</v>
      </c>
      <c r="C247" s="141">
        <v>427.81299999999999</v>
      </c>
      <c r="D247" s="141">
        <v>428.399</v>
      </c>
      <c r="E247" s="140" t="s">
        <v>700</v>
      </c>
      <c r="F247" s="140" t="s">
        <v>702</v>
      </c>
      <c r="G247" s="140" t="s">
        <v>665</v>
      </c>
      <c r="H247" s="140" t="s">
        <v>666</v>
      </c>
    </row>
    <row r="248" spans="1:8">
      <c r="A248" s="140" t="s">
        <v>662</v>
      </c>
      <c r="B248" s="140">
        <v>72</v>
      </c>
      <c r="C248" s="141">
        <v>428.399</v>
      </c>
      <c r="D248" s="141">
        <v>465</v>
      </c>
      <c r="E248" s="140" t="s">
        <v>703</v>
      </c>
      <c r="F248" s="140" t="s">
        <v>704</v>
      </c>
      <c r="G248" s="140" t="s">
        <v>665</v>
      </c>
      <c r="H248" s="140" t="s">
        <v>666</v>
      </c>
    </row>
    <row r="249" spans="1:8">
      <c r="A249" s="140" t="s">
        <v>662</v>
      </c>
      <c r="B249" s="140">
        <v>72</v>
      </c>
      <c r="C249" s="141">
        <v>465</v>
      </c>
      <c r="D249" s="141">
        <v>506.37700000000001</v>
      </c>
      <c r="E249" s="140" t="s">
        <v>703</v>
      </c>
      <c r="F249" s="140" t="s">
        <v>705</v>
      </c>
      <c r="G249" s="140" t="s">
        <v>665</v>
      </c>
      <c r="H249" s="140" t="s">
        <v>666</v>
      </c>
    </row>
    <row r="250" spans="1:8">
      <c r="A250" s="140" t="s">
        <v>662</v>
      </c>
      <c r="B250" s="140">
        <v>72</v>
      </c>
      <c r="C250" s="141">
        <v>506.37700000000001</v>
      </c>
      <c r="D250" s="141">
        <v>506.81</v>
      </c>
      <c r="E250" s="140" t="s">
        <v>706</v>
      </c>
      <c r="F250" s="140" t="s">
        <v>707</v>
      </c>
      <c r="G250" s="140" t="s">
        <v>665</v>
      </c>
      <c r="H250" s="140" t="s">
        <v>666</v>
      </c>
    </row>
    <row r="251" spans="1:8">
      <c r="A251" s="140" t="s">
        <v>662</v>
      </c>
      <c r="B251" s="140">
        <v>72</v>
      </c>
      <c r="C251" s="141">
        <v>506.37700000000001</v>
      </c>
      <c r="D251" s="141">
        <v>506.81</v>
      </c>
      <c r="E251" s="140" t="s">
        <v>706</v>
      </c>
      <c r="F251" s="140" t="s">
        <v>708</v>
      </c>
      <c r="G251" s="140" t="s">
        <v>665</v>
      </c>
      <c r="H251" s="140" t="s">
        <v>666</v>
      </c>
    </row>
    <row r="252" spans="1:8">
      <c r="A252" s="140" t="s">
        <v>662</v>
      </c>
      <c r="B252" s="140">
        <v>78</v>
      </c>
      <c r="C252" s="141">
        <v>174.887</v>
      </c>
      <c r="D252" s="141">
        <v>182.45400000000001</v>
      </c>
      <c r="E252" s="140" t="s">
        <v>709</v>
      </c>
      <c r="F252" s="140" t="s">
        <v>710</v>
      </c>
      <c r="G252" s="140" t="s">
        <v>711</v>
      </c>
      <c r="H252" s="140" t="s">
        <v>666</v>
      </c>
    </row>
    <row r="253" spans="1:8">
      <c r="A253" s="140" t="s">
        <v>662</v>
      </c>
      <c r="B253" s="140">
        <v>78</v>
      </c>
      <c r="C253" s="141">
        <v>182.45400000000001</v>
      </c>
      <c r="D253" s="141">
        <v>183.511</v>
      </c>
      <c r="E253" s="140" t="s">
        <v>712</v>
      </c>
      <c r="F253" s="140" t="s">
        <v>713</v>
      </c>
      <c r="G253" s="140" t="s">
        <v>711</v>
      </c>
      <c r="H253" s="140" t="s">
        <v>666</v>
      </c>
    </row>
    <row r="254" spans="1:8">
      <c r="A254" s="140" t="s">
        <v>662</v>
      </c>
      <c r="B254" s="140">
        <v>78</v>
      </c>
      <c r="C254" s="141">
        <v>183.511</v>
      </c>
      <c r="D254" s="141">
        <v>189.465</v>
      </c>
      <c r="E254" s="140" t="s">
        <v>714</v>
      </c>
      <c r="F254" s="140" t="s">
        <v>715</v>
      </c>
      <c r="G254" s="140" t="s">
        <v>711</v>
      </c>
      <c r="H254" s="140" t="s">
        <v>666</v>
      </c>
    </row>
    <row r="255" spans="1:8">
      <c r="A255" s="140" t="s">
        <v>662</v>
      </c>
      <c r="B255" s="140">
        <v>78</v>
      </c>
      <c r="C255" s="141">
        <v>189.465</v>
      </c>
      <c r="D255" s="141">
        <v>190.654</v>
      </c>
      <c r="E255" s="140" t="s">
        <v>716</v>
      </c>
      <c r="F255" s="140" t="s">
        <v>717</v>
      </c>
      <c r="G255" s="140" t="s">
        <v>711</v>
      </c>
      <c r="H255" s="140" t="s">
        <v>666</v>
      </c>
    </row>
    <row r="256" spans="1:8">
      <c r="A256" s="140" t="s">
        <v>662</v>
      </c>
      <c r="B256" s="140">
        <v>78</v>
      </c>
      <c r="C256" s="141">
        <v>189.465</v>
      </c>
      <c r="D256" s="141">
        <v>190.654</v>
      </c>
      <c r="E256" s="140" t="s">
        <v>716</v>
      </c>
      <c r="F256" s="140" t="s">
        <v>718</v>
      </c>
      <c r="G256" s="140" t="s">
        <v>711</v>
      </c>
      <c r="H256" s="140" t="s">
        <v>666</v>
      </c>
    </row>
    <row r="257" spans="1:8">
      <c r="A257" s="140" t="s">
        <v>662</v>
      </c>
      <c r="B257" s="140">
        <v>78</v>
      </c>
      <c r="C257" s="141">
        <v>190.654</v>
      </c>
      <c r="D257" s="141">
        <v>197.24799999999999</v>
      </c>
      <c r="E257" s="140" t="s">
        <v>719</v>
      </c>
      <c r="F257" s="140" t="s">
        <v>720</v>
      </c>
      <c r="G257" s="140" t="s">
        <v>711</v>
      </c>
      <c r="H257" s="140" t="s">
        <v>666</v>
      </c>
    </row>
    <row r="258" spans="1:8">
      <c r="A258" s="140" t="s">
        <v>662</v>
      </c>
      <c r="B258" s="140">
        <v>78</v>
      </c>
      <c r="C258" s="141">
        <v>197.24799999999999</v>
      </c>
      <c r="D258" s="141">
        <v>198.511</v>
      </c>
      <c r="E258" s="140" t="s">
        <v>721</v>
      </c>
      <c r="F258" s="140" t="s">
        <v>722</v>
      </c>
      <c r="G258" s="140" t="s">
        <v>711</v>
      </c>
      <c r="H258" s="140" t="s">
        <v>666</v>
      </c>
    </row>
    <row r="259" spans="1:8">
      <c r="A259" s="140" t="s">
        <v>662</v>
      </c>
      <c r="B259" s="140">
        <v>78</v>
      </c>
      <c r="C259" s="141">
        <v>198.511</v>
      </c>
      <c r="D259" s="141">
        <v>206.14099999999999</v>
      </c>
      <c r="E259" s="140" t="s">
        <v>723</v>
      </c>
      <c r="F259" s="140" t="s">
        <v>724</v>
      </c>
      <c r="G259" s="140" t="s">
        <v>711</v>
      </c>
      <c r="H259" s="140" t="s">
        <v>666</v>
      </c>
    </row>
    <row r="260" spans="1:8">
      <c r="A260" s="140" t="s">
        <v>662</v>
      </c>
      <c r="B260" s="140">
        <v>78</v>
      </c>
      <c r="C260" s="141">
        <v>206.14099999999999</v>
      </c>
      <c r="D260" s="141">
        <v>207.946</v>
      </c>
      <c r="E260" s="140" t="s">
        <v>725</v>
      </c>
      <c r="F260" s="140" t="s">
        <v>726</v>
      </c>
      <c r="G260" s="140" t="s">
        <v>711</v>
      </c>
      <c r="H260" s="140" t="s">
        <v>666</v>
      </c>
    </row>
    <row r="261" spans="1:8">
      <c r="A261" s="140" t="s">
        <v>662</v>
      </c>
      <c r="B261" s="140">
        <v>78</v>
      </c>
      <c r="C261" s="141">
        <v>206.14099999999999</v>
      </c>
      <c r="D261" s="141">
        <v>207.946</v>
      </c>
      <c r="E261" s="140" t="s">
        <v>725</v>
      </c>
      <c r="F261" s="140" t="s">
        <v>727</v>
      </c>
      <c r="G261" s="140" t="s">
        <v>711</v>
      </c>
      <c r="H261" s="140" t="s">
        <v>666</v>
      </c>
    </row>
    <row r="262" spans="1:8">
      <c r="A262" s="140" t="s">
        <v>662</v>
      </c>
      <c r="B262" s="140">
        <v>78</v>
      </c>
      <c r="C262" s="141">
        <v>207.946</v>
      </c>
      <c r="D262" s="141">
        <v>211.024</v>
      </c>
      <c r="E262" s="140" t="s">
        <v>728</v>
      </c>
      <c r="F262" s="140" t="s">
        <v>729</v>
      </c>
      <c r="G262" s="140" t="s">
        <v>711</v>
      </c>
      <c r="H262" s="140" t="s">
        <v>666</v>
      </c>
    </row>
    <row r="263" spans="1:8">
      <c r="A263" s="140" t="s">
        <v>662</v>
      </c>
      <c r="B263" s="140">
        <v>78</v>
      </c>
      <c r="C263" s="141">
        <v>211.024</v>
      </c>
      <c r="D263" s="141">
        <v>211.95400000000001</v>
      </c>
      <c r="E263" s="140" t="s">
        <v>730</v>
      </c>
      <c r="F263" s="140" t="s">
        <v>731</v>
      </c>
      <c r="G263" s="140" t="s">
        <v>711</v>
      </c>
      <c r="H263" s="140" t="s">
        <v>666</v>
      </c>
    </row>
    <row r="264" spans="1:8">
      <c r="A264" s="140" t="s">
        <v>662</v>
      </c>
      <c r="B264" s="140">
        <v>78</v>
      </c>
      <c r="C264" s="141">
        <v>211.95400000000001</v>
      </c>
      <c r="D264" s="141">
        <v>219.41300000000001</v>
      </c>
      <c r="E264" s="140" t="s">
        <v>732</v>
      </c>
      <c r="F264" s="140" t="s">
        <v>733</v>
      </c>
      <c r="G264" s="140" t="s">
        <v>711</v>
      </c>
      <c r="H264" s="140" t="s">
        <v>666</v>
      </c>
    </row>
    <row r="265" spans="1:8">
      <c r="A265" s="140" t="s">
        <v>662</v>
      </c>
      <c r="B265" s="140">
        <v>78</v>
      </c>
      <c r="C265" s="141">
        <v>219.41300000000001</v>
      </c>
      <c r="D265" s="141">
        <v>220.22900000000001</v>
      </c>
      <c r="E265" s="140" t="s">
        <v>734</v>
      </c>
      <c r="F265" s="140" t="s">
        <v>735</v>
      </c>
      <c r="G265" s="140" t="s">
        <v>711</v>
      </c>
      <c r="H265" s="140" t="s">
        <v>666</v>
      </c>
    </row>
    <row r="266" spans="1:8">
      <c r="A266" s="140" t="s">
        <v>662</v>
      </c>
      <c r="B266" s="140">
        <v>78</v>
      </c>
      <c r="C266" s="141">
        <v>220.22900000000001</v>
      </c>
      <c r="D266" s="141">
        <v>227.41300000000001</v>
      </c>
      <c r="E266" s="140" t="s">
        <v>736</v>
      </c>
      <c r="F266" s="140" t="s">
        <v>737</v>
      </c>
      <c r="G266" s="140" t="s">
        <v>711</v>
      </c>
      <c r="H266" s="140" t="s">
        <v>666</v>
      </c>
    </row>
    <row r="267" spans="1:8">
      <c r="A267" s="140" t="s">
        <v>662</v>
      </c>
      <c r="B267" s="140">
        <v>78</v>
      </c>
      <c r="C267" s="141">
        <v>227.41300000000001</v>
      </c>
      <c r="D267" s="141">
        <v>228.57</v>
      </c>
      <c r="E267" s="140" t="s">
        <v>738</v>
      </c>
      <c r="F267" s="140" t="s">
        <v>739</v>
      </c>
      <c r="G267" s="140" t="s">
        <v>711</v>
      </c>
      <c r="H267" s="140" t="s">
        <v>666</v>
      </c>
    </row>
    <row r="268" spans="1:8">
      <c r="A268" s="140" t="s">
        <v>662</v>
      </c>
      <c r="B268" s="140">
        <v>78</v>
      </c>
      <c r="C268" s="141">
        <v>227.41300000000001</v>
      </c>
      <c r="D268" s="141">
        <v>228.57</v>
      </c>
      <c r="E268" s="140" t="s">
        <v>738</v>
      </c>
      <c r="F268" s="140" t="s">
        <v>740</v>
      </c>
      <c r="G268" s="140" t="s">
        <v>711</v>
      </c>
      <c r="H268" s="140" t="s">
        <v>666</v>
      </c>
    </row>
    <row r="269" spans="1:8">
      <c r="A269" s="140" t="s">
        <v>662</v>
      </c>
      <c r="B269" s="140">
        <v>78</v>
      </c>
      <c r="C269" s="141">
        <v>228.57</v>
      </c>
      <c r="D269" s="141">
        <v>233.43700000000001</v>
      </c>
      <c r="E269" s="140" t="s">
        <v>741</v>
      </c>
      <c r="F269" s="140" t="s">
        <v>742</v>
      </c>
      <c r="G269" s="140" t="s">
        <v>711</v>
      </c>
      <c r="H269" s="140" t="s">
        <v>666</v>
      </c>
    </row>
    <row r="270" spans="1:8">
      <c r="A270" s="140" t="s">
        <v>662</v>
      </c>
      <c r="B270" s="140">
        <v>78</v>
      </c>
      <c r="C270" s="141">
        <v>233.43700000000001</v>
      </c>
      <c r="D270" s="141">
        <v>234.62200000000001</v>
      </c>
      <c r="E270" s="140" t="s">
        <v>743</v>
      </c>
      <c r="F270" s="140" t="s">
        <v>744</v>
      </c>
      <c r="G270" s="140" t="s">
        <v>711</v>
      </c>
      <c r="H270" s="140" t="s">
        <v>666</v>
      </c>
    </row>
    <row r="271" spans="1:8">
      <c r="A271" s="140" t="s">
        <v>662</v>
      </c>
      <c r="B271" s="140">
        <v>78</v>
      </c>
      <c r="C271" s="141">
        <v>234.62200000000001</v>
      </c>
      <c r="D271" s="141">
        <v>242.61</v>
      </c>
      <c r="E271" s="140" t="s">
        <v>745</v>
      </c>
      <c r="F271" s="140" t="s">
        <v>746</v>
      </c>
      <c r="G271" s="140" t="s">
        <v>711</v>
      </c>
      <c r="H271" s="140" t="s">
        <v>666</v>
      </c>
    </row>
    <row r="272" spans="1:8">
      <c r="A272" s="140" t="s">
        <v>662</v>
      </c>
      <c r="B272" s="140">
        <v>78</v>
      </c>
      <c r="C272" s="141">
        <v>242.61</v>
      </c>
      <c r="D272" s="141">
        <v>243.798</v>
      </c>
      <c r="E272" s="140" t="s">
        <v>747</v>
      </c>
      <c r="F272" s="140" t="s">
        <v>748</v>
      </c>
      <c r="G272" s="140" t="s">
        <v>711</v>
      </c>
      <c r="H272" s="140" t="s">
        <v>666</v>
      </c>
    </row>
    <row r="273" spans="1:8">
      <c r="A273" s="140" t="s">
        <v>662</v>
      </c>
      <c r="B273" s="140">
        <v>78</v>
      </c>
      <c r="C273" s="141">
        <v>243.798</v>
      </c>
      <c r="D273" s="141">
        <v>250.56</v>
      </c>
      <c r="E273" s="140" t="s">
        <v>749</v>
      </c>
      <c r="F273" s="140" t="s">
        <v>750</v>
      </c>
      <c r="G273" s="140" t="s">
        <v>711</v>
      </c>
      <c r="H273" s="140" t="s">
        <v>666</v>
      </c>
    </row>
    <row r="274" spans="1:8">
      <c r="A274" s="140" t="s">
        <v>662</v>
      </c>
      <c r="B274" s="140">
        <v>78</v>
      </c>
      <c r="C274" s="141">
        <v>250.56</v>
      </c>
      <c r="D274" s="141">
        <v>252.452</v>
      </c>
      <c r="E274" s="140" t="s">
        <v>751</v>
      </c>
      <c r="F274" s="140" t="s">
        <v>752</v>
      </c>
      <c r="G274" s="140" t="s">
        <v>711</v>
      </c>
      <c r="H274" s="140" t="s">
        <v>666</v>
      </c>
    </row>
    <row r="275" spans="1:8">
      <c r="A275" s="140" t="s">
        <v>662</v>
      </c>
      <c r="B275" s="140">
        <v>78</v>
      </c>
      <c r="C275" s="141">
        <v>250.56</v>
      </c>
      <c r="D275" s="141">
        <v>252.452</v>
      </c>
      <c r="E275" s="140" t="s">
        <v>751</v>
      </c>
      <c r="F275" s="140" t="s">
        <v>753</v>
      </c>
      <c r="G275" s="140" t="s">
        <v>711</v>
      </c>
      <c r="H275" s="140" t="s">
        <v>666</v>
      </c>
    </row>
    <row r="276" spans="1:8">
      <c r="A276" s="140" t="s">
        <v>662</v>
      </c>
      <c r="B276" s="140">
        <v>78</v>
      </c>
      <c r="C276" s="141">
        <v>252.452</v>
      </c>
      <c r="D276" s="141">
        <v>259.13600000000002</v>
      </c>
      <c r="E276" s="140" t="s">
        <v>754</v>
      </c>
      <c r="F276" s="140" t="s">
        <v>755</v>
      </c>
      <c r="G276" s="140" t="s">
        <v>711</v>
      </c>
      <c r="H276" s="140" t="s">
        <v>666</v>
      </c>
    </row>
    <row r="277" spans="1:8">
      <c r="A277" s="140" t="s">
        <v>662</v>
      </c>
      <c r="B277" s="140">
        <v>78</v>
      </c>
      <c r="C277" s="141">
        <v>259.13600000000002</v>
      </c>
      <c r="D277" s="141">
        <v>260.39800000000002</v>
      </c>
      <c r="E277" s="140" t="s">
        <v>756</v>
      </c>
      <c r="F277" s="140" t="s">
        <v>757</v>
      </c>
      <c r="G277" s="140" t="s">
        <v>711</v>
      </c>
      <c r="H277" s="140" t="s">
        <v>666</v>
      </c>
    </row>
    <row r="278" spans="1:8">
      <c r="A278" s="140" t="s">
        <v>662</v>
      </c>
      <c r="B278" s="140">
        <v>78</v>
      </c>
      <c r="C278" s="141">
        <v>260.39800000000002</v>
      </c>
      <c r="D278" s="141">
        <v>275.30799999999999</v>
      </c>
      <c r="E278" s="140" t="s">
        <v>758</v>
      </c>
      <c r="F278" s="140" t="s">
        <v>759</v>
      </c>
      <c r="G278" s="140" t="s">
        <v>711</v>
      </c>
      <c r="H278" s="140" t="s">
        <v>666</v>
      </c>
    </row>
    <row r="279" spans="1:8">
      <c r="A279" s="140" t="s">
        <v>662</v>
      </c>
      <c r="B279" s="140">
        <v>78</v>
      </c>
      <c r="C279" s="141">
        <v>275.30799999999999</v>
      </c>
      <c r="D279" s="141">
        <v>276.47000000000003</v>
      </c>
      <c r="E279" s="140" t="s">
        <v>760</v>
      </c>
      <c r="F279" s="140" t="s">
        <v>761</v>
      </c>
      <c r="G279" s="140" t="s">
        <v>711</v>
      </c>
      <c r="H279" s="140" t="s">
        <v>666</v>
      </c>
    </row>
    <row r="280" spans="1:8">
      <c r="A280" s="140" t="s">
        <v>662</v>
      </c>
      <c r="B280" s="140">
        <v>78</v>
      </c>
      <c r="C280" s="141">
        <v>275.30799999999999</v>
      </c>
      <c r="D280" s="141">
        <v>276.47000000000003</v>
      </c>
      <c r="E280" s="140" t="s">
        <v>760</v>
      </c>
      <c r="F280" s="140" t="s">
        <v>762</v>
      </c>
      <c r="G280" s="140" t="s">
        <v>711</v>
      </c>
      <c r="H280" s="140" t="s">
        <v>666</v>
      </c>
    </row>
    <row r="281" spans="1:8">
      <c r="A281" s="140" t="s">
        <v>662</v>
      </c>
      <c r="B281" s="140">
        <v>78</v>
      </c>
      <c r="C281" s="141">
        <v>276.47000000000003</v>
      </c>
      <c r="D281" s="141">
        <v>284.48899999999998</v>
      </c>
      <c r="E281" s="140" t="s">
        <v>763</v>
      </c>
      <c r="F281" s="140" t="s">
        <v>764</v>
      </c>
      <c r="G281" s="140" t="s">
        <v>711</v>
      </c>
      <c r="H281" s="140" t="s">
        <v>666</v>
      </c>
    </row>
    <row r="282" spans="1:8">
      <c r="A282" s="140" t="s">
        <v>662</v>
      </c>
      <c r="B282" s="140">
        <v>78</v>
      </c>
      <c r="C282" s="141">
        <v>284.48899999999998</v>
      </c>
      <c r="D282" s="141">
        <v>285.58600000000001</v>
      </c>
      <c r="E282" s="140" t="s">
        <v>765</v>
      </c>
      <c r="F282" s="140" t="s">
        <v>766</v>
      </c>
      <c r="G282" s="140" t="s">
        <v>711</v>
      </c>
      <c r="H282" s="140" t="s">
        <v>666</v>
      </c>
    </row>
    <row r="283" spans="1:8">
      <c r="A283" s="140" t="s">
        <v>662</v>
      </c>
      <c r="B283" s="140">
        <v>78</v>
      </c>
      <c r="C283" s="141">
        <v>285.58600000000001</v>
      </c>
      <c r="D283" s="141">
        <v>291.50299999999999</v>
      </c>
      <c r="E283" s="140" t="s">
        <v>767</v>
      </c>
      <c r="F283" s="140" t="s">
        <v>768</v>
      </c>
      <c r="G283" s="140" t="s">
        <v>711</v>
      </c>
      <c r="H283" s="140" t="s">
        <v>666</v>
      </c>
    </row>
    <row r="284" spans="1:8">
      <c r="A284" s="140" t="s">
        <v>662</v>
      </c>
      <c r="B284" s="140">
        <v>78</v>
      </c>
      <c r="C284" s="141">
        <v>291.50299999999999</v>
      </c>
      <c r="D284" s="141">
        <v>292.58100000000002</v>
      </c>
      <c r="E284" s="140" t="s">
        <v>769</v>
      </c>
      <c r="F284" s="140" t="s">
        <v>770</v>
      </c>
      <c r="G284" s="140" t="s">
        <v>711</v>
      </c>
      <c r="H284" s="140" t="s">
        <v>666</v>
      </c>
    </row>
    <row r="285" spans="1:8">
      <c r="A285" s="140" t="s">
        <v>662</v>
      </c>
      <c r="B285" s="140">
        <v>78</v>
      </c>
      <c r="C285" s="141">
        <v>292.58100000000002</v>
      </c>
      <c r="D285" s="141">
        <v>293.3</v>
      </c>
      <c r="E285" s="140" t="s">
        <v>771</v>
      </c>
      <c r="F285" s="140" t="s">
        <v>772</v>
      </c>
      <c r="G285" s="140" t="s">
        <v>711</v>
      </c>
      <c r="H285" s="140" t="s">
        <v>666</v>
      </c>
    </row>
    <row r="286" spans="1:8">
      <c r="A286" s="140" t="s">
        <v>662</v>
      </c>
      <c r="B286" s="140">
        <v>78</v>
      </c>
      <c r="C286" s="141">
        <v>293.3</v>
      </c>
      <c r="D286" s="141">
        <v>295.07</v>
      </c>
      <c r="E286" s="140" t="s">
        <v>771</v>
      </c>
      <c r="F286" s="140">
        <v>293295</v>
      </c>
      <c r="G286" s="140" t="s">
        <v>711</v>
      </c>
      <c r="H286" s="140" t="s">
        <v>666</v>
      </c>
    </row>
    <row r="287" spans="1:8">
      <c r="A287" s="140" t="s">
        <v>662</v>
      </c>
      <c r="B287" s="140">
        <v>78</v>
      </c>
      <c r="C287" s="141">
        <v>295.07</v>
      </c>
      <c r="D287" s="141">
        <v>295.59800000000001</v>
      </c>
      <c r="E287" s="140" t="s">
        <v>771</v>
      </c>
      <c r="F287" s="140">
        <v>295296</v>
      </c>
      <c r="G287" s="140" t="s">
        <v>711</v>
      </c>
      <c r="H287" s="140" t="s">
        <v>666</v>
      </c>
    </row>
    <row r="288" spans="1:8">
      <c r="A288" s="140" t="s">
        <v>662</v>
      </c>
      <c r="B288" s="140">
        <v>78</v>
      </c>
      <c r="C288" s="141">
        <v>295.59800000000001</v>
      </c>
      <c r="D288" s="141">
        <v>301.98399999999998</v>
      </c>
      <c r="E288" s="140" t="s">
        <v>771</v>
      </c>
      <c r="F288" s="140" t="s">
        <v>773</v>
      </c>
      <c r="G288" s="140" t="s">
        <v>711</v>
      </c>
      <c r="H288" s="140" t="s">
        <v>666</v>
      </c>
    </row>
    <row r="289" spans="1:8">
      <c r="A289" s="140" t="s">
        <v>662</v>
      </c>
      <c r="B289" s="140">
        <v>78</v>
      </c>
      <c r="C289" s="141">
        <v>301.98399999999998</v>
      </c>
      <c r="D289" s="141">
        <v>303.20499999999998</v>
      </c>
      <c r="E289" s="140" t="s">
        <v>774</v>
      </c>
      <c r="F289" s="140" t="s">
        <v>775</v>
      </c>
      <c r="G289" s="140" t="s">
        <v>711</v>
      </c>
      <c r="H289" s="140" t="s">
        <v>666</v>
      </c>
    </row>
    <row r="290" spans="1:8">
      <c r="A290" s="140" t="s">
        <v>662</v>
      </c>
      <c r="B290" s="140">
        <v>78</v>
      </c>
      <c r="C290" s="141">
        <v>301.98399999999998</v>
      </c>
      <c r="D290" s="141">
        <v>303.20499999999998</v>
      </c>
      <c r="E290" s="140" t="s">
        <v>774</v>
      </c>
      <c r="F290" s="140" t="s">
        <v>776</v>
      </c>
      <c r="G290" s="140" t="s">
        <v>711</v>
      </c>
      <c r="H290" s="140" t="s">
        <v>666</v>
      </c>
    </row>
    <row r="291" spans="1:8">
      <c r="A291" s="140" t="s">
        <v>662</v>
      </c>
      <c r="B291" s="140">
        <v>78</v>
      </c>
      <c r="C291" s="141">
        <v>303.20499999999998</v>
      </c>
      <c r="D291" s="141">
        <v>309.61099999999999</v>
      </c>
      <c r="E291" s="140" t="s">
        <v>777</v>
      </c>
      <c r="F291" s="140" t="s">
        <v>778</v>
      </c>
      <c r="G291" s="140" t="s">
        <v>711</v>
      </c>
      <c r="H291" s="140" t="s">
        <v>666</v>
      </c>
    </row>
    <row r="292" spans="1:8">
      <c r="A292" s="140" t="s">
        <v>662</v>
      </c>
      <c r="B292" s="140">
        <v>78</v>
      </c>
      <c r="C292" s="141">
        <v>309.61099999999999</v>
      </c>
      <c r="D292" s="141">
        <v>310.52999999999997</v>
      </c>
      <c r="E292" s="140" t="s">
        <v>779</v>
      </c>
      <c r="F292" s="140" t="s">
        <v>780</v>
      </c>
      <c r="G292" s="140" t="s">
        <v>711</v>
      </c>
      <c r="H292" s="140" t="s">
        <v>666</v>
      </c>
    </row>
    <row r="293" spans="1:8">
      <c r="A293" s="140" t="s">
        <v>662</v>
      </c>
      <c r="B293" s="140">
        <v>78</v>
      </c>
      <c r="C293" s="141">
        <v>310.52999999999997</v>
      </c>
      <c r="D293" s="141">
        <v>318.03100000000001</v>
      </c>
      <c r="E293" s="140" t="s">
        <v>781</v>
      </c>
      <c r="F293" s="140" t="s">
        <v>782</v>
      </c>
      <c r="G293" s="140" t="s">
        <v>711</v>
      </c>
      <c r="H293" s="140" t="s">
        <v>666</v>
      </c>
    </row>
    <row r="294" spans="1:8">
      <c r="A294" s="140" t="s">
        <v>662</v>
      </c>
      <c r="B294" s="140">
        <v>78</v>
      </c>
      <c r="C294" s="141">
        <v>318.03100000000001</v>
      </c>
      <c r="D294" s="141">
        <v>319.322</v>
      </c>
      <c r="E294" s="140" t="s">
        <v>783</v>
      </c>
      <c r="F294" s="140" t="s">
        <v>784</v>
      </c>
      <c r="G294" s="140" t="s">
        <v>711</v>
      </c>
      <c r="H294" s="140" t="s">
        <v>666</v>
      </c>
    </row>
    <row r="295" spans="1:8">
      <c r="A295" s="140" t="s">
        <v>662</v>
      </c>
      <c r="B295" s="140">
        <v>78</v>
      </c>
      <c r="C295" s="141">
        <v>319.322</v>
      </c>
      <c r="D295" s="141">
        <v>329.63299999999998</v>
      </c>
      <c r="E295" s="140" t="s">
        <v>785</v>
      </c>
      <c r="F295" s="140" t="s">
        <v>786</v>
      </c>
      <c r="G295" s="140" t="s">
        <v>711</v>
      </c>
      <c r="H295" s="140" t="s">
        <v>666</v>
      </c>
    </row>
    <row r="296" spans="1:8">
      <c r="A296" s="140" t="s">
        <v>662</v>
      </c>
      <c r="B296" s="140">
        <v>78</v>
      </c>
      <c r="C296" s="141">
        <v>329.63299999999998</v>
      </c>
      <c r="D296" s="141">
        <v>330.93900000000002</v>
      </c>
      <c r="E296" s="140" t="s">
        <v>787</v>
      </c>
      <c r="F296" s="140" t="s">
        <v>788</v>
      </c>
      <c r="G296" s="140" t="s">
        <v>711</v>
      </c>
      <c r="H296" s="140" t="s">
        <v>666</v>
      </c>
    </row>
    <row r="297" spans="1:8">
      <c r="A297" s="140" t="s">
        <v>662</v>
      </c>
      <c r="B297" s="140">
        <v>78</v>
      </c>
      <c r="C297" s="141">
        <v>330.93900000000002</v>
      </c>
      <c r="D297" s="141">
        <v>334.75900000000001</v>
      </c>
      <c r="E297" s="140" t="s">
        <v>789</v>
      </c>
      <c r="F297" s="140" t="s">
        <v>790</v>
      </c>
      <c r="G297" s="140" t="s">
        <v>711</v>
      </c>
      <c r="H297" s="140" t="s">
        <v>666</v>
      </c>
    </row>
    <row r="298" spans="1:8">
      <c r="A298" s="140" t="s">
        <v>662</v>
      </c>
      <c r="B298" s="140">
        <v>78</v>
      </c>
      <c r="C298" s="141">
        <v>334.75900000000001</v>
      </c>
      <c r="D298" s="141">
        <v>336.81799999999998</v>
      </c>
      <c r="E298" s="140" t="s">
        <v>791</v>
      </c>
      <c r="F298" s="140" t="s">
        <v>792</v>
      </c>
      <c r="G298" s="140" t="s">
        <v>711</v>
      </c>
      <c r="H298" s="140" t="s">
        <v>666</v>
      </c>
    </row>
    <row r="299" spans="1:8">
      <c r="A299" s="140" t="s">
        <v>662</v>
      </c>
      <c r="B299" s="140">
        <v>78</v>
      </c>
      <c r="C299" s="141">
        <v>334.75900000000001</v>
      </c>
      <c r="D299" s="141">
        <v>336.81799999999998</v>
      </c>
      <c r="E299" s="140" t="s">
        <v>791</v>
      </c>
      <c r="F299" s="140" t="s">
        <v>793</v>
      </c>
      <c r="G299" s="140" t="s">
        <v>711</v>
      </c>
      <c r="H299" s="140" t="s">
        <v>666</v>
      </c>
    </row>
    <row r="300" spans="1:8">
      <c r="A300" s="140" t="s">
        <v>662</v>
      </c>
      <c r="B300" s="140">
        <v>78</v>
      </c>
      <c r="C300" s="141">
        <v>336.81799999999998</v>
      </c>
      <c r="D300" s="141">
        <v>338.88</v>
      </c>
      <c r="E300" s="140" t="s">
        <v>794</v>
      </c>
      <c r="F300" s="140" t="s">
        <v>795</v>
      </c>
      <c r="G300" s="140" t="s">
        <v>711</v>
      </c>
      <c r="H300" s="140" t="s">
        <v>666</v>
      </c>
    </row>
    <row r="301" spans="1:8">
      <c r="A301" s="140" t="s">
        <v>662</v>
      </c>
      <c r="B301" s="140">
        <v>78</v>
      </c>
      <c r="C301" s="141">
        <v>336.81799999999998</v>
      </c>
      <c r="D301" s="141">
        <v>338.88</v>
      </c>
      <c r="E301" s="140" t="s">
        <v>794</v>
      </c>
      <c r="F301" s="140" t="s">
        <v>796</v>
      </c>
      <c r="G301" s="140" t="s">
        <v>711</v>
      </c>
      <c r="H301" s="140" t="s">
        <v>666</v>
      </c>
    </row>
    <row r="302" spans="1:8">
      <c r="A302" s="140" t="s">
        <v>662</v>
      </c>
      <c r="B302" s="140">
        <v>101</v>
      </c>
      <c r="C302" s="141">
        <v>717.93700000000001</v>
      </c>
      <c r="D302" s="141">
        <v>718.27099999999996</v>
      </c>
      <c r="E302" s="140" t="s">
        <v>797</v>
      </c>
      <c r="F302" s="140" t="s">
        <v>798</v>
      </c>
      <c r="G302" s="140" t="s">
        <v>799</v>
      </c>
      <c r="H302" s="140" t="s">
        <v>800</v>
      </c>
    </row>
    <row r="303" spans="1:8">
      <c r="A303" s="140" t="s">
        <v>662</v>
      </c>
      <c r="B303" s="140">
        <v>101</v>
      </c>
      <c r="C303" s="141">
        <v>718.27099999999996</v>
      </c>
      <c r="D303" s="141">
        <v>719.50400000000002</v>
      </c>
      <c r="E303" s="140" t="s">
        <v>797</v>
      </c>
      <c r="F303" s="140" t="s">
        <v>801</v>
      </c>
      <c r="G303" s="140" t="s">
        <v>799</v>
      </c>
      <c r="H303" s="140" t="s">
        <v>800</v>
      </c>
    </row>
    <row r="304" spans="1:8">
      <c r="A304" s="140" t="s">
        <v>662</v>
      </c>
      <c r="B304" s="140">
        <v>101</v>
      </c>
      <c r="C304" s="141">
        <v>719.50400000000002</v>
      </c>
      <c r="D304" s="141">
        <v>719.92200000000003</v>
      </c>
      <c r="E304" s="140" t="s">
        <v>797</v>
      </c>
      <c r="F304" s="140" t="s">
        <v>802</v>
      </c>
      <c r="G304" s="140" t="s">
        <v>799</v>
      </c>
      <c r="H304" s="140" t="s">
        <v>800</v>
      </c>
    </row>
    <row r="305" spans="1:8">
      <c r="A305" s="140" t="s">
        <v>662</v>
      </c>
      <c r="B305" s="140">
        <v>101</v>
      </c>
      <c r="C305" s="141">
        <v>719.92200000000003</v>
      </c>
      <c r="D305" s="141">
        <v>724.01700000000005</v>
      </c>
      <c r="E305" s="140" t="s">
        <v>797</v>
      </c>
      <c r="F305" s="140" t="s">
        <v>803</v>
      </c>
      <c r="G305" s="140" t="s">
        <v>799</v>
      </c>
      <c r="H305" s="140" t="s">
        <v>800</v>
      </c>
    </row>
    <row r="306" spans="1:8">
      <c r="A306" s="140" t="s">
        <v>662</v>
      </c>
      <c r="B306" s="140">
        <v>101</v>
      </c>
      <c r="C306" s="141">
        <v>719.92200000000003</v>
      </c>
      <c r="D306" s="141">
        <v>724.01700000000005</v>
      </c>
      <c r="E306" s="140" t="s">
        <v>797</v>
      </c>
      <c r="F306" s="140" t="s">
        <v>804</v>
      </c>
      <c r="G306" s="140" t="s">
        <v>799</v>
      </c>
      <c r="H306" s="140" t="s">
        <v>800</v>
      </c>
    </row>
    <row r="307" spans="1:8">
      <c r="A307" s="140" t="s">
        <v>662</v>
      </c>
      <c r="B307" s="140">
        <v>101</v>
      </c>
      <c r="C307" s="141">
        <v>724.01700000000005</v>
      </c>
      <c r="D307" s="141">
        <v>726</v>
      </c>
      <c r="E307" s="140" t="s">
        <v>805</v>
      </c>
      <c r="F307" s="140" t="s">
        <v>806</v>
      </c>
      <c r="G307" s="140" t="s">
        <v>799</v>
      </c>
      <c r="H307" s="140" t="s">
        <v>800</v>
      </c>
    </row>
    <row r="308" spans="1:8">
      <c r="A308" s="140" t="s">
        <v>662</v>
      </c>
      <c r="B308" s="140">
        <v>101</v>
      </c>
      <c r="C308" s="141">
        <v>726</v>
      </c>
      <c r="D308" s="141">
        <v>747.34299999999996</v>
      </c>
      <c r="E308" s="140" t="s">
        <v>805</v>
      </c>
      <c r="F308" s="140" t="s">
        <v>807</v>
      </c>
      <c r="G308" s="140" t="s">
        <v>799</v>
      </c>
      <c r="H308" s="140" t="s">
        <v>800</v>
      </c>
    </row>
    <row r="309" spans="1:8">
      <c r="A309" s="140" t="s">
        <v>662</v>
      </c>
      <c r="B309" s="140">
        <v>101</v>
      </c>
      <c r="C309" s="141">
        <v>747.34299999999996</v>
      </c>
      <c r="D309" s="141">
        <v>749.721</v>
      </c>
      <c r="E309" s="140" t="s">
        <v>808</v>
      </c>
      <c r="F309" s="140" t="s">
        <v>809</v>
      </c>
      <c r="G309" s="140" t="s">
        <v>799</v>
      </c>
      <c r="H309" s="140" t="s">
        <v>800</v>
      </c>
    </row>
    <row r="310" spans="1:8">
      <c r="A310" s="140" t="s">
        <v>662</v>
      </c>
      <c r="B310" s="140">
        <v>101</v>
      </c>
      <c r="C310" s="141">
        <v>747.34299999999996</v>
      </c>
      <c r="D310" s="141">
        <v>749.721</v>
      </c>
      <c r="E310" s="140" t="s">
        <v>808</v>
      </c>
      <c r="F310" s="140" t="s">
        <v>810</v>
      </c>
      <c r="G310" s="140" t="s">
        <v>799</v>
      </c>
      <c r="H310" s="140" t="s">
        <v>800</v>
      </c>
    </row>
    <row r="311" spans="1:8">
      <c r="A311" s="140" t="s">
        <v>662</v>
      </c>
      <c r="B311" s="140">
        <v>101</v>
      </c>
      <c r="C311" s="141">
        <v>749.721</v>
      </c>
      <c r="D311" s="141">
        <v>794.49400000000003</v>
      </c>
      <c r="E311" s="140" t="s">
        <v>811</v>
      </c>
      <c r="F311" s="140" t="s">
        <v>812</v>
      </c>
      <c r="G311" s="140" t="s">
        <v>799</v>
      </c>
      <c r="H311" s="140" t="s">
        <v>800</v>
      </c>
    </row>
    <row r="312" spans="1:8">
      <c r="A312" s="140" t="s">
        <v>662</v>
      </c>
      <c r="B312" s="140">
        <v>101</v>
      </c>
      <c r="C312" s="141">
        <v>794.49400000000003</v>
      </c>
      <c r="D312" s="141">
        <v>796.53099999999995</v>
      </c>
      <c r="E312" s="140" t="s">
        <v>813</v>
      </c>
      <c r="F312" s="140" t="s">
        <v>814</v>
      </c>
      <c r="G312" s="140" t="s">
        <v>799</v>
      </c>
      <c r="H312" s="140" t="s">
        <v>800</v>
      </c>
    </row>
    <row r="313" spans="1:8">
      <c r="A313" s="140" t="s">
        <v>662</v>
      </c>
      <c r="B313" s="140">
        <v>101</v>
      </c>
      <c r="C313" s="141">
        <v>794.49400000000003</v>
      </c>
      <c r="D313" s="141">
        <v>796.53099999999995</v>
      </c>
      <c r="E313" s="140" t="s">
        <v>813</v>
      </c>
      <c r="F313" s="140" t="s">
        <v>815</v>
      </c>
      <c r="G313" s="140" t="s">
        <v>799</v>
      </c>
      <c r="H313" s="140" t="s">
        <v>800</v>
      </c>
    </row>
    <row r="314" spans="1:8">
      <c r="A314" s="140" t="s">
        <v>662</v>
      </c>
      <c r="B314" s="140">
        <v>101</v>
      </c>
      <c r="C314" s="141">
        <v>796.53099999999995</v>
      </c>
      <c r="D314" s="141">
        <v>841.83199999999999</v>
      </c>
      <c r="E314" s="140" t="s">
        <v>816</v>
      </c>
      <c r="F314" s="140" t="s">
        <v>817</v>
      </c>
      <c r="G314" s="140" t="s">
        <v>799</v>
      </c>
      <c r="H314" s="140" t="s">
        <v>800</v>
      </c>
    </row>
    <row r="315" spans="1:8">
      <c r="A315" s="140" t="s">
        <v>662</v>
      </c>
      <c r="B315" s="140">
        <v>101</v>
      </c>
      <c r="C315" s="141">
        <v>841.83199999999999</v>
      </c>
      <c r="D315" s="141">
        <v>843.66700000000003</v>
      </c>
      <c r="E315" s="140" t="s">
        <v>818</v>
      </c>
      <c r="F315" s="140" t="s">
        <v>819</v>
      </c>
      <c r="G315" s="140" t="s">
        <v>799</v>
      </c>
      <c r="H315" s="140" t="s">
        <v>800</v>
      </c>
    </row>
    <row r="316" spans="1:8">
      <c r="A316" s="140" t="s">
        <v>662</v>
      </c>
      <c r="B316" s="140">
        <v>101</v>
      </c>
      <c r="C316" s="141">
        <v>841.83199999999999</v>
      </c>
      <c r="D316" s="141">
        <v>843.66700000000003</v>
      </c>
      <c r="E316" s="140" t="s">
        <v>818</v>
      </c>
      <c r="F316" s="140" t="s">
        <v>820</v>
      </c>
      <c r="G316" s="140" t="s">
        <v>799</v>
      </c>
      <c r="H316" s="140" t="s">
        <v>800</v>
      </c>
    </row>
    <row r="317" spans="1:8">
      <c r="A317" s="140" t="s">
        <v>662</v>
      </c>
      <c r="B317" s="140">
        <v>101</v>
      </c>
      <c r="C317" s="141">
        <v>843.66700000000003</v>
      </c>
      <c r="D317" s="141">
        <v>890.08</v>
      </c>
      <c r="E317" s="140" t="s">
        <v>821</v>
      </c>
      <c r="F317" s="140" t="s">
        <v>822</v>
      </c>
      <c r="G317" s="140" t="s">
        <v>799</v>
      </c>
      <c r="H317" s="140" t="s">
        <v>800</v>
      </c>
    </row>
    <row r="318" spans="1:8">
      <c r="A318" s="140" t="s">
        <v>662</v>
      </c>
      <c r="B318" s="140">
        <v>101</v>
      </c>
      <c r="C318" s="141">
        <v>890.08</v>
      </c>
      <c r="D318" s="141">
        <v>892.09400000000005</v>
      </c>
      <c r="E318" s="140" t="s">
        <v>823</v>
      </c>
      <c r="F318" s="140" t="s">
        <v>824</v>
      </c>
      <c r="G318" s="140" t="s">
        <v>799</v>
      </c>
      <c r="H318" s="140" t="s">
        <v>800</v>
      </c>
    </row>
    <row r="319" spans="1:8">
      <c r="A319" s="140" t="s">
        <v>662</v>
      </c>
      <c r="B319" s="140">
        <v>101</v>
      </c>
      <c r="C319" s="141">
        <v>890.08</v>
      </c>
      <c r="D319" s="141">
        <v>892.09400000000005</v>
      </c>
      <c r="E319" s="140" t="s">
        <v>823</v>
      </c>
      <c r="F319" s="140" t="s">
        <v>825</v>
      </c>
      <c r="G319" s="140" t="s">
        <v>799</v>
      </c>
      <c r="H319" s="140" t="s">
        <v>800</v>
      </c>
    </row>
    <row r="320" spans="1:8">
      <c r="A320" s="140" t="s">
        <v>662</v>
      </c>
      <c r="B320" s="140">
        <v>101</v>
      </c>
      <c r="C320" s="141">
        <v>892.09400000000005</v>
      </c>
      <c r="D320" s="141">
        <v>937.95899999999995</v>
      </c>
      <c r="E320" s="140" t="s">
        <v>826</v>
      </c>
      <c r="F320" s="140" t="s">
        <v>827</v>
      </c>
      <c r="G320" s="140" t="s">
        <v>799</v>
      </c>
      <c r="H320" s="140" t="s">
        <v>800</v>
      </c>
    </row>
    <row r="321" spans="1:8">
      <c r="A321" s="140" t="s">
        <v>662</v>
      </c>
      <c r="B321" s="140">
        <v>101</v>
      </c>
      <c r="C321" s="141">
        <v>937.95899999999995</v>
      </c>
      <c r="D321" s="141">
        <v>940.71400000000006</v>
      </c>
      <c r="E321" s="140" t="s">
        <v>828</v>
      </c>
      <c r="F321" s="140" t="s">
        <v>829</v>
      </c>
      <c r="G321" s="140" t="s">
        <v>799</v>
      </c>
      <c r="H321" s="140" t="s">
        <v>800</v>
      </c>
    </row>
    <row r="322" spans="1:8">
      <c r="A322" s="140" t="s">
        <v>662</v>
      </c>
      <c r="B322" s="140">
        <v>101</v>
      </c>
      <c r="C322" s="141">
        <v>937.95899999999995</v>
      </c>
      <c r="D322" s="141">
        <v>940.71400000000006</v>
      </c>
      <c r="E322" s="140" t="s">
        <v>828</v>
      </c>
      <c r="F322" s="140" t="s">
        <v>830</v>
      </c>
      <c r="G322" s="140" t="s">
        <v>799</v>
      </c>
      <c r="H322" s="140" t="s">
        <v>800</v>
      </c>
    </row>
    <row r="323" spans="1:8">
      <c r="A323" s="140" t="s">
        <v>662</v>
      </c>
      <c r="B323" s="140">
        <v>101</v>
      </c>
      <c r="C323" s="141">
        <v>940.71400000000006</v>
      </c>
      <c r="D323" s="141">
        <v>987.22199999999998</v>
      </c>
      <c r="E323" s="140" t="s">
        <v>831</v>
      </c>
      <c r="F323" s="140" t="s">
        <v>832</v>
      </c>
      <c r="G323" s="140" t="s">
        <v>799</v>
      </c>
      <c r="H323" s="140" t="s">
        <v>800</v>
      </c>
    </row>
    <row r="324" spans="1:8">
      <c r="A324" s="140" t="s">
        <v>662</v>
      </c>
      <c r="B324" s="140">
        <v>101</v>
      </c>
      <c r="C324" s="141">
        <v>987.22199999999998</v>
      </c>
      <c r="D324" s="141">
        <v>989.50800000000004</v>
      </c>
      <c r="E324" s="140" t="s">
        <v>833</v>
      </c>
      <c r="F324" s="140" t="s">
        <v>834</v>
      </c>
      <c r="G324" s="140" t="s">
        <v>799</v>
      </c>
      <c r="H324" s="140" t="s">
        <v>800</v>
      </c>
    </row>
    <row r="325" spans="1:8">
      <c r="A325" s="140" t="s">
        <v>662</v>
      </c>
      <c r="B325" s="140">
        <v>101</v>
      </c>
      <c r="C325" s="141">
        <v>987.22199999999998</v>
      </c>
      <c r="D325" s="141">
        <v>989.50800000000004</v>
      </c>
      <c r="E325" s="140" t="s">
        <v>833</v>
      </c>
      <c r="F325" s="140" t="s">
        <v>835</v>
      </c>
      <c r="G325" s="140" t="s">
        <v>799</v>
      </c>
      <c r="H325" s="140" t="s">
        <v>800</v>
      </c>
    </row>
    <row r="326" spans="1:8">
      <c r="A326" s="140" t="s">
        <v>662</v>
      </c>
      <c r="B326" s="140">
        <v>101</v>
      </c>
      <c r="C326" s="141">
        <v>989.50800000000004</v>
      </c>
      <c r="D326" s="141">
        <v>1008.2859999999999</v>
      </c>
      <c r="E326" s="140" t="s">
        <v>836</v>
      </c>
      <c r="F326" s="140" t="s">
        <v>837</v>
      </c>
      <c r="G326" s="140" t="s">
        <v>799</v>
      </c>
      <c r="H326" s="140" t="s">
        <v>800</v>
      </c>
    </row>
    <row r="327" spans="1:8">
      <c r="A327" s="140" t="s">
        <v>662</v>
      </c>
      <c r="B327" s="140">
        <v>101</v>
      </c>
      <c r="C327" s="141">
        <v>1008.2859999999999</v>
      </c>
      <c r="D327" s="141">
        <v>1040.482</v>
      </c>
      <c r="E327" s="140" t="s">
        <v>836</v>
      </c>
      <c r="F327" s="140" t="s">
        <v>838</v>
      </c>
      <c r="G327" s="140" t="s">
        <v>799</v>
      </c>
      <c r="H327" s="140" t="s">
        <v>800</v>
      </c>
    </row>
    <row r="328" spans="1:8">
      <c r="A328" s="140" t="s">
        <v>662</v>
      </c>
      <c r="B328" s="140">
        <v>101</v>
      </c>
      <c r="C328" s="141">
        <v>1040.482</v>
      </c>
      <c r="D328" s="141">
        <v>1042.4680000000001</v>
      </c>
      <c r="E328" s="140" t="s">
        <v>839</v>
      </c>
      <c r="F328" s="140" t="s">
        <v>840</v>
      </c>
      <c r="G328" s="140" t="s">
        <v>799</v>
      </c>
      <c r="H328" s="140" t="s">
        <v>800</v>
      </c>
    </row>
    <row r="329" spans="1:8">
      <c r="A329" s="140" t="s">
        <v>662</v>
      </c>
      <c r="B329" s="140">
        <v>101</v>
      </c>
      <c r="C329" s="141">
        <v>1040.482</v>
      </c>
      <c r="D329" s="141">
        <v>1042.4680000000001</v>
      </c>
      <c r="E329" s="140" t="s">
        <v>839</v>
      </c>
      <c r="F329" s="140" t="s">
        <v>841</v>
      </c>
      <c r="G329" s="140" t="s">
        <v>799</v>
      </c>
      <c r="H329" s="140" t="s">
        <v>800</v>
      </c>
    </row>
    <row r="330" spans="1:8">
      <c r="A330" s="140" t="s">
        <v>662</v>
      </c>
      <c r="B330" s="140">
        <v>101</v>
      </c>
      <c r="C330" s="141">
        <v>1042.4680000000001</v>
      </c>
      <c r="D330" s="141">
        <v>1097.702</v>
      </c>
      <c r="E330" s="140" t="s">
        <v>842</v>
      </c>
      <c r="F330" s="140" t="s">
        <v>843</v>
      </c>
      <c r="G330" s="140" t="s">
        <v>799</v>
      </c>
      <c r="H330" s="140" t="s">
        <v>800</v>
      </c>
    </row>
    <row r="331" spans="1:8">
      <c r="A331" s="140" t="s">
        <v>662</v>
      </c>
      <c r="B331" s="140">
        <v>101</v>
      </c>
      <c r="C331" s="141">
        <v>1097.702</v>
      </c>
      <c r="D331" s="141">
        <v>1099.663</v>
      </c>
      <c r="E331" s="140" t="s">
        <v>844</v>
      </c>
      <c r="F331" s="140" t="s">
        <v>845</v>
      </c>
      <c r="G331" s="140" t="s">
        <v>799</v>
      </c>
      <c r="H331" s="140" t="s">
        <v>800</v>
      </c>
    </row>
    <row r="332" spans="1:8">
      <c r="A332" s="140" t="s">
        <v>662</v>
      </c>
      <c r="B332" s="140">
        <v>101</v>
      </c>
      <c r="C332" s="141">
        <v>1097.702</v>
      </c>
      <c r="D332" s="141">
        <v>1099.663</v>
      </c>
      <c r="E332" s="140" t="s">
        <v>844</v>
      </c>
      <c r="F332" s="140" t="s">
        <v>846</v>
      </c>
      <c r="G332" s="140" t="s">
        <v>799</v>
      </c>
      <c r="H332" s="140" t="s">
        <v>800</v>
      </c>
    </row>
    <row r="333" spans="1:8">
      <c r="A333" s="140" t="s">
        <v>662</v>
      </c>
      <c r="B333" s="140">
        <v>101</v>
      </c>
      <c r="C333" s="141">
        <v>1099.663</v>
      </c>
      <c r="D333" s="141">
        <v>1142.702</v>
      </c>
      <c r="E333" s="140" t="s">
        <v>847</v>
      </c>
      <c r="F333" s="140" t="s">
        <v>848</v>
      </c>
      <c r="G333" s="140" t="s">
        <v>799</v>
      </c>
      <c r="H333" s="140" t="s">
        <v>800</v>
      </c>
    </row>
    <row r="334" spans="1:8">
      <c r="A334" s="140" t="s">
        <v>662</v>
      </c>
      <c r="B334" s="140">
        <v>101</v>
      </c>
      <c r="C334" s="141">
        <v>1142.702</v>
      </c>
      <c r="D334" s="141">
        <v>1144.771</v>
      </c>
      <c r="E334" s="140" t="s">
        <v>849</v>
      </c>
      <c r="F334" s="140" t="s">
        <v>850</v>
      </c>
      <c r="G334" s="140" t="s">
        <v>799</v>
      </c>
      <c r="H334" s="140" t="s">
        <v>800</v>
      </c>
    </row>
    <row r="335" spans="1:8">
      <c r="A335" s="140" t="s">
        <v>662</v>
      </c>
      <c r="B335" s="140">
        <v>101</v>
      </c>
      <c r="C335" s="141">
        <v>1142.702</v>
      </c>
      <c r="D335" s="141">
        <v>1144.771</v>
      </c>
      <c r="E335" s="140" t="s">
        <v>849</v>
      </c>
      <c r="F335" s="140" t="s">
        <v>851</v>
      </c>
      <c r="G335" s="140" t="s">
        <v>799</v>
      </c>
      <c r="H335" s="140" t="s">
        <v>800</v>
      </c>
    </row>
    <row r="336" spans="1:8">
      <c r="A336" s="140" t="s">
        <v>662</v>
      </c>
      <c r="B336" s="140">
        <v>101</v>
      </c>
      <c r="C336" s="141">
        <v>1144.771</v>
      </c>
      <c r="D336" s="141">
        <v>1185.557</v>
      </c>
      <c r="E336" s="140" t="s">
        <v>852</v>
      </c>
      <c r="F336" s="140" t="s">
        <v>853</v>
      </c>
      <c r="G336" s="140" t="s">
        <v>799</v>
      </c>
      <c r="H336" s="140" t="s">
        <v>800</v>
      </c>
    </row>
    <row r="337" spans="1:8">
      <c r="A337" s="140" t="s">
        <v>662</v>
      </c>
      <c r="B337" s="140">
        <v>101</v>
      </c>
      <c r="C337" s="141">
        <v>1185.557</v>
      </c>
      <c r="D337" s="141">
        <v>1187.587</v>
      </c>
      <c r="E337" s="140" t="s">
        <v>854</v>
      </c>
      <c r="F337" s="140" t="s">
        <v>855</v>
      </c>
      <c r="G337" s="140" t="s">
        <v>799</v>
      </c>
      <c r="H337" s="140" t="s">
        <v>800</v>
      </c>
    </row>
    <row r="338" spans="1:8">
      <c r="A338" s="140" t="s">
        <v>662</v>
      </c>
      <c r="B338" s="140">
        <v>101</v>
      </c>
      <c r="C338" s="141">
        <v>1185.557</v>
      </c>
      <c r="D338" s="141">
        <v>1187.587</v>
      </c>
      <c r="E338" s="140" t="s">
        <v>854</v>
      </c>
      <c r="F338" s="140" t="s">
        <v>856</v>
      </c>
      <c r="G338" s="140" t="s">
        <v>799</v>
      </c>
      <c r="H338" s="140" t="s">
        <v>800</v>
      </c>
    </row>
    <row r="339" spans="1:8">
      <c r="A339" s="140" t="s">
        <v>662</v>
      </c>
      <c r="B339" s="140">
        <v>101</v>
      </c>
      <c r="C339" s="141">
        <v>1187.587</v>
      </c>
      <c r="D339" s="141">
        <v>1238.712</v>
      </c>
      <c r="E339" s="140" t="s">
        <v>857</v>
      </c>
      <c r="F339" s="140" t="s">
        <v>858</v>
      </c>
      <c r="G339" s="140" t="s">
        <v>799</v>
      </c>
      <c r="H339" s="140" t="s">
        <v>800</v>
      </c>
    </row>
    <row r="340" spans="1:8">
      <c r="A340" s="140" t="s">
        <v>662</v>
      </c>
      <c r="B340" s="140">
        <v>101</v>
      </c>
      <c r="C340" s="141">
        <v>1238.712</v>
      </c>
      <c r="D340" s="141">
        <v>1241.008</v>
      </c>
      <c r="E340" s="140" t="s">
        <v>859</v>
      </c>
      <c r="F340" s="140" t="s">
        <v>860</v>
      </c>
      <c r="G340" s="140" t="s">
        <v>799</v>
      </c>
      <c r="H340" s="140" t="s">
        <v>800</v>
      </c>
    </row>
    <row r="341" spans="1:8">
      <c r="A341" s="140" t="s">
        <v>662</v>
      </c>
      <c r="B341" s="140">
        <v>101</v>
      </c>
      <c r="C341" s="141">
        <v>1238.712</v>
      </c>
      <c r="D341" s="141">
        <v>1241.008</v>
      </c>
      <c r="E341" s="140" t="s">
        <v>859</v>
      </c>
      <c r="F341" s="140" t="s">
        <v>861</v>
      </c>
      <c r="G341" s="140" t="s">
        <v>799</v>
      </c>
      <c r="H341" s="140" t="s">
        <v>800</v>
      </c>
    </row>
    <row r="342" spans="1:8">
      <c r="A342" s="140" t="s">
        <v>662</v>
      </c>
      <c r="B342" s="140">
        <v>101</v>
      </c>
      <c r="C342" s="141">
        <v>1241.008</v>
      </c>
      <c r="D342" s="141">
        <v>1290.7059999999999</v>
      </c>
      <c r="E342" s="140" t="s">
        <v>862</v>
      </c>
      <c r="F342" s="140" t="s">
        <v>863</v>
      </c>
      <c r="G342" s="140" t="s">
        <v>799</v>
      </c>
      <c r="H342" s="140" t="s">
        <v>800</v>
      </c>
    </row>
    <row r="343" spans="1:8">
      <c r="A343" s="140" t="s">
        <v>662</v>
      </c>
      <c r="B343" s="140">
        <v>101</v>
      </c>
      <c r="C343" s="141">
        <v>1290.7059999999999</v>
      </c>
      <c r="D343" s="141">
        <v>1292.7239999999999</v>
      </c>
      <c r="E343" s="140" t="s">
        <v>864</v>
      </c>
      <c r="F343" s="140" t="s">
        <v>865</v>
      </c>
      <c r="G343" s="140" t="s">
        <v>799</v>
      </c>
      <c r="H343" s="140" t="s">
        <v>800</v>
      </c>
    </row>
    <row r="344" spans="1:8">
      <c r="A344" s="140" t="s">
        <v>662</v>
      </c>
      <c r="B344" s="140">
        <v>101</v>
      </c>
      <c r="C344" s="141">
        <v>1290.7059999999999</v>
      </c>
      <c r="D344" s="141">
        <v>1292.7239999999999</v>
      </c>
      <c r="E344" s="140" t="s">
        <v>864</v>
      </c>
      <c r="F344" s="140" t="s">
        <v>866</v>
      </c>
      <c r="G344" s="140" t="s">
        <v>799</v>
      </c>
      <c r="H344" s="140" t="s">
        <v>800</v>
      </c>
    </row>
    <row r="345" spans="1:8">
      <c r="A345" s="140" t="s">
        <v>662</v>
      </c>
      <c r="B345" s="140">
        <v>101</v>
      </c>
      <c r="C345" s="141">
        <v>1292.7239999999999</v>
      </c>
      <c r="D345" s="141">
        <v>1345.366</v>
      </c>
      <c r="E345" s="140" t="s">
        <v>867</v>
      </c>
      <c r="F345" s="140" t="s">
        <v>868</v>
      </c>
      <c r="G345" s="140" t="s">
        <v>799</v>
      </c>
      <c r="H345" s="140" t="s">
        <v>800</v>
      </c>
    </row>
    <row r="346" spans="1:8">
      <c r="A346" s="140" t="s">
        <v>662</v>
      </c>
      <c r="B346" s="140">
        <v>101</v>
      </c>
      <c r="C346" s="141">
        <v>1345.366</v>
      </c>
      <c r="D346" s="141">
        <v>1347.146</v>
      </c>
      <c r="E346" s="140" t="s">
        <v>869</v>
      </c>
      <c r="F346" s="140" t="s">
        <v>870</v>
      </c>
      <c r="G346" s="140" t="s">
        <v>799</v>
      </c>
      <c r="H346" s="140" t="s">
        <v>800</v>
      </c>
    </row>
    <row r="347" spans="1:8">
      <c r="A347" s="140" t="s">
        <v>662</v>
      </c>
      <c r="B347" s="140">
        <v>101</v>
      </c>
      <c r="C347" s="141">
        <v>1345.366</v>
      </c>
      <c r="D347" s="141">
        <v>1347.146</v>
      </c>
      <c r="E347" s="140" t="s">
        <v>869</v>
      </c>
      <c r="F347" s="140" t="s">
        <v>871</v>
      </c>
      <c r="G347" s="140" t="s">
        <v>799</v>
      </c>
      <c r="H347" s="140" t="s">
        <v>800</v>
      </c>
    </row>
    <row r="348" spans="1:8">
      <c r="A348" s="140" t="s">
        <v>662</v>
      </c>
      <c r="B348" s="140">
        <v>101</v>
      </c>
      <c r="C348" s="141">
        <v>1347.146</v>
      </c>
      <c r="D348" s="141">
        <v>1399.7339999999999</v>
      </c>
      <c r="E348" s="140" t="s">
        <v>872</v>
      </c>
      <c r="F348" s="140" t="s">
        <v>873</v>
      </c>
      <c r="G348" s="140" t="s">
        <v>799</v>
      </c>
      <c r="H348" s="140" t="s">
        <v>800</v>
      </c>
    </row>
    <row r="349" spans="1:8">
      <c r="A349" s="140" t="s">
        <v>662</v>
      </c>
      <c r="B349" s="140">
        <v>101</v>
      </c>
      <c r="C349" s="141">
        <v>1399.7339999999999</v>
      </c>
      <c r="D349" s="141">
        <v>1401.8109999999999</v>
      </c>
      <c r="E349" s="140" t="s">
        <v>874</v>
      </c>
      <c r="F349" s="140" t="s">
        <v>875</v>
      </c>
      <c r="G349" s="140" t="s">
        <v>799</v>
      </c>
      <c r="H349" s="140" t="s">
        <v>800</v>
      </c>
    </row>
    <row r="350" spans="1:8">
      <c r="A350" s="140" t="s">
        <v>662</v>
      </c>
      <c r="B350" s="140">
        <v>101</v>
      </c>
      <c r="C350" s="141">
        <v>1399.7339999999999</v>
      </c>
      <c r="D350" s="141">
        <v>1401.8109999999999</v>
      </c>
      <c r="E350" s="140" t="s">
        <v>874</v>
      </c>
      <c r="F350" s="140" t="s">
        <v>876</v>
      </c>
      <c r="G350" s="140" t="s">
        <v>799</v>
      </c>
      <c r="H350" s="140" t="s">
        <v>800</v>
      </c>
    </row>
    <row r="351" spans="1:8">
      <c r="A351" s="140" t="s">
        <v>662</v>
      </c>
      <c r="B351" s="140">
        <v>101</v>
      </c>
      <c r="C351" s="141">
        <v>1401.8109999999999</v>
      </c>
      <c r="D351" s="141">
        <v>1434.83</v>
      </c>
      <c r="E351" s="140" t="s">
        <v>877</v>
      </c>
      <c r="F351" s="140" t="s">
        <v>878</v>
      </c>
      <c r="G351" s="140" t="s">
        <v>799</v>
      </c>
      <c r="H351" s="140" t="s">
        <v>800</v>
      </c>
    </row>
    <row r="352" spans="1:8">
      <c r="A352" s="140" t="s">
        <v>662</v>
      </c>
      <c r="B352" s="140">
        <v>101</v>
      </c>
      <c r="C352" s="141">
        <v>1434.83</v>
      </c>
      <c r="D352" s="141">
        <v>1436.7760000000001</v>
      </c>
      <c r="E352" s="140" t="s">
        <v>879</v>
      </c>
      <c r="F352" s="140" t="s">
        <v>880</v>
      </c>
      <c r="G352" s="140" t="s">
        <v>799</v>
      </c>
      <c r="H352" s="140" t="s">
        <v>800</v>
      </c>
    </row>
    <row r="353" spans="1:8">
      <c r="A353" s="140" t="s">
        <v>662</v>
      </c>
      <c r="B353" s="140">
        <v>101</v>
      </c>
      <c r="C353" s="141">
        <v>1434.83</v>
      </c>
      <c r="D353" s="141">
        <v>1436.7760000000001</v>
      </c>
      <c r="E353" s="140" t="s">
        <v>879</v>
      </c>
      <c r="F353" s="140" t="s">
        <v>881</v>
      </c>
      <c r="G353" s="140" t="s">
        <v>799</v>
      </c>
      <c r="H353" s="140" t="s">
        <v>800</v>
      </c>
    </row>
    <row r="354" spans="1:8">
      <c r="A354" s="140" t="s">
        <v>662</v>
      </c>
      <c r="B354" s="140">
        <v>101</v>
      </c>
      <c r="C354" s="141">
        <v>1436.7760000000001</v>
      </c>
      <c r="D354" s="141">
        <v>1471.0350000000001</v>
      </c>
      <c r="E354" s="140" t="s">
        <v>882</v>
      </c>
      <c r="F354" s="140" t="s">
        <v>883</v>
      </c>
      <c r="G354" s="140" t="s">
        <v>799</v>
      </c>
      <c r="H354" s="140" t="s">
        <v>800</v>
      </c>
    </row>
    <row r="355" spans="1:8">
      <c r="A355" s="140" t="s">
        <v>662</v>
      </c>
      <c r="B355" s="140">
        <v>101</v>
      </c>
      <c r="C355" s="141">
        <v>1471.0350000000001</v>
      </c>
      <c r="D355" s="141">
        <v>1473.0119999999999</v>
      </c>
      <c r="E355" s="140" t="s">
        <v>884</v>
      </c>
      <c r="F355" s="140" t="s">
        <v>885</v>
      </c>
      <c r="G355" s="140" t="s">
        <v>799</v>
      </c>
      <c r="H355" s="140" t="s">
        <v>800</v>
      </c>
    </row>
    <row r="356" spans="1:8">
      <c r="A356" s="140" t="s">
        <v>662</v>
      </c>
      <c r="B356" s="140">
        <v>101</v>
      </c>
      <c r="C356" s="141">
        <v>1471.0350000000001</v>
      </c>
      <c r="D356" s="141">
        <v>1473.0119999999999</v>
      </c>
      <c r="E356" s="140" t="s">
        <v>884</v>
      </c>
      <c r="F356" s="140" t="s">
        <v>886</v>
      </c>
      <c r="G356" s="140" t="s">
        <v>799</v>
      </c>
      <c r="H356" s="140" t="s">
        <v>800</v>
      </c>
    </row>
    <row r="357" spans="1:8">
      <c r="A357" s="140" t="s">
        <v>662</v>
      </c>
      <c r="B357" s="140">
        <v>101</v>
      </c>
      <c r="C357" s="141">
        <v>1473.0119999999999</v>
      </c>
      <c r="D357" s="141">
        <v>1524.9829999999999</v>
      </c>
      <c r="E357" s="140" t="s">
        <v>887</v>
      </c>
      <c r="F357" s="140" t="s">
        <v>888</v>
      </c>
      <c r="G357" s="140" t="s">
        <v>799</v>
      </c>
      <c r="H357" s="140" t="s">
        <v>800</v>
      </c>
    </row>
    <row r="358" spans="1:8">
      <c r="A358" s="140" t="s">
        <v>662</v>
      </c>
      <c r="B358" s="140">
        <v>102</v>
      </c>
      <c r="C358" s="141">
        <v>6.3E-2</v>
      </c>
      <c r="D358" s="141">
        <v>1.901</v>
      </c>
      <c r="E358" s="140" t="s">
        <v>889</v>
      </c>
      <c r="F358" s="140" t="s">
        <v>890</v>
      </c>
      <c r="G358" s="140" t="s">
        <v>891</v>
      </c>
      <c r="H358" s="140" t="s">
        <v>892</v>
      </c>
    </row>
    <row r="359" spans="1:8">
      <c r="A359" s="140" t="s">
        <v>662</v>
      </c>
      <c r="B359" s="140">
        <v>102</v>
      </c>
      <c r="C359" s="141">
        <v>6.3E-2</v>
      </c>
      <c r="D359" s="141">
        <v>1.901</v>
      </c>
      <c r="E359" s="140" t="s">
        <v>889</v>
      </c>
      <c r="F359" s="140" t="s">
        <v>893</v>
      </c>
      <c r="G359" s="140" t="s">
        <v>891</v>
      </c>
      <c r="H359" s="140" t="s">
        <v>892</v>
      </c>
    </row>
    <row r="360" spans="1:8">
      <c r="A360" s="140" t="s">
        <v>662</v>
      </c>
      <c r="B360" s="140">
        <v>102</v>
      </c>
      <c r="C360" s="141">
        <v>1.901</v>
      </c>
      <c r="D360" s="141">
        <v>44.243000000000002</v>
      </c>
      <c r="E360" s="140" t="s">
        <v>894</v>
      </c>
      <c r="F360" s="140" t="s">
        <v>895</v>
      </c>
      <c r="G360" s="140" t="s">
        <v>891</v>
      </c>
      <c r="H360" s="140" t="s">
        <v>892</v>
      </c>
    </row>
    <row r="361" spans="1:8">
      <c r="A361" s="140" t="s">
        <v>662</v>
      </c>
      <c r="B361" s="140">
        <v>102</v>
      </c>
      <c r="C361" s="141">
        <v>44.243000000000002</v>
      </c>
      <c r="D361" s="141">
        <v>46.752000000000002</v>
      </c>
      <c r="E361" s="140" t="s">
        <v>894</v>
      </c>
      <c r="F361" s="140" t="s">
        <v>896</v>
      </c>
      <c r="G361" s="140" t="s">
        <v>891</v>
      </c>
      <c r="H361" s="140" t="s">
        <v>892</v>
      </c>
    </row>
    <row r="362" spans="1:8">
      <c r="A362" s="140" t="s">
        <v>662</v>
      </c>
      <c r="B362" s="140">
        <v>102</v>
      </c>
      <c r="C362" s="141">
        <v>46.752000000000002</v>
      </c>
      <c r="D362" s="141">
        <v>50.84</v>
      </c>
      <c r="E362" s="140" t="s">
        <v>897</v>
      </c>
      <c r="F362" s="140" t="s">
        <v>898</v>
      </c>
      <c r="G362" s="140" t="s">
        <v>891</v>
      </c>
      <c r="H362" s="140" t="s">
        <v>892</v>
      </c>
    </row>
    <row r="363" spans="1:8">
      <c r="A363" s="140" t="s">
        <v>662</v>
      </c>
      <c r="B363" s="140">
        <v>102</v>
      </c>
      <c r="C363" s="141">
        <v>50.84</v>
      </c>
      <c r="D363" s="141">
        <v>52.296999999999997</v>
      </c>
      <c r="E363" s="140" t="s">
        <v>897</v>
      </c>
      <c r="F363" s="140" t="s">
        <v>899</v>
      </c>
      <c r="G363" s="140" t="s">
        <v>891</v>
      </c>
      <c r="H363" s="140" t="s">
        <v>892</v>
      </c>
    </row>
    <row r="364" spans="1:8">
      <c r="A364" s="140" t="s">
        <v>662</v>
      </c>
      <c r="B364" s="140">
        <v>103</v>
      </c>
      <c r="C364" s="141">
        <v>1524.9829999999999</v>
      </c>
      <c r="D364" s="141">
        <v>1527.52</v>
      </c>
      <c r="E364" s="140" t="s">
        <v>900</v>
      </c>
      <c r="F364" s="140" t="s">
        <v>901</v>
      </c>
      <c r="G364" s="140" t="s">
        <v>902</v>
      </c>
      <c r="H364" s="140" t="s">
        <v>892</v>
      </c>
    </row>
    <row r="365" spans="1:8">
      <c r="A365" s="140" t="s">
        <v>662</v>
      </c>
      <c r="B365" s="140">
        <v>103</v>
      </c>
      <c r="C365" s="141">
        <v>1525.184</v>
      </c>
      <c r="D365" s="141">
        <v>1527.52</v>
      </c>
      <c r="E365" s="140" t="s">
        <v>900</v>
      </c>
      <c r="F365" s="140" t="s">
        <v>903</v>
      </c>
      <c r="G365" s="140" t="s">
        <v>902</v>
      </c>
      <c r="H365" s="140" t="s">
        <v>892</v>
      </c>
    </row>
    <row r="366" spans="1:8">
      <c r="A366" s="140" t="s">
        <v>662</v>
      </c>
      <c r="B366" s="140">
        <v>103</v>
      </c>
      <c r="C366" s="141">
        <v>1527.52</v>
      </c>
      <c r="D366" s="141">
        <v>1538.921</v>
      </c>
      <c r="E366" s="140" t="s">
        <v>904</v>
      </c>
      <c r="F366" s="140" t="s">
        <v>905</v>
      </c>
      <c r="G366" s="140" t="s">
        <v>902</v>
      </c>
      <c r="H366" s="140" t="s">
        <v>892</v>
      </c>
    </row>
    <row r="367" spans="1:8">
      <c r="A367" s="140" t="s">
        <v>662</v>
      </c>
      <c r="B367" s="140">
        <v>103</v>
      </c>
      <c r="C367" s="141">
        <v>1538.921</v>
      </c>
      <c r="D367" s="141">
        <v>1541.0340000000001</v>
      </c>
      <c r="E367" s="140" t="s">
        <v>906</v>
      </c>
      <c r="F367" s="140" t="s">
        <v>907</v>
      </c>
      <c r="G367" s="140" t="s">
        <v>902</v>
      </c>
      <c r="H367" s="140" t="s">
        <v>892</v>
      </c>
    </row>
    <row r="368" spans="1:8">
      <c r="A368" s="140" t="s">
        <v>662</v>
      </c>
      <c r="B368" s="140">
        <v>103</v>
      </c>
      <c r="C368" s="141">
        <v>1541.0340000000001</v>
      </c>
      <c r="D368" s="141">
        <v>1585.672</v>
      </c>
      <c r="E368" s="140" t="s">
        <v>908</v>
      </c>
      <c r="F368" s="140" t="s">
        <v>909</v>
      </c>
      <c r="G368" s="140" t="s">
        <v>902</v>
      </c>
      <c r="H368" s="140" t="s">
        <v>892</v>
      </c>
    </row>
    <row r="369" spans="1:8">
      <c r="A369" s="140" t="s">
        <v>662</v>
      </c>
      <c r="B369" s="140">
        <v>103</v>
      </c>
      <c r="C369" s="141">
        <v>1585.672</v>
      </c>
      <c r="D369" s="141">
        <v>1587.8</v>
      </c>
      <c r="E369" s="140" t="s">
        <v>910</v>
      </c>
      <c r="F369" s="140" t="s">
        <v>911</v>
      </c>
      <c r="G369" s="140" t="s">
        <v>902</v>
      </c>
      <c r="H369" s="140" t="s">
        <v>892</v>
      </c>
    </row>
    <row r="370" spans="1:8">
      <c r="A370" s="140" t="s">
        <v>662</v>
      </c>
      <c r="B370" s="140">
        <v>103</v>
      </c>
      <c r="C370" s="141">
        <v>1585.672</v>
      </c>
      <c r="D370" s="141">
        <v>1587.8</v>
      </c>
      <c r="E370" s="140" t="s">
        <v>910</v>
      </c>
      <c r="F370" s="140" t="s">
        <v>912</v>
      </c>
      <c r="G370" s="140" t="s">
        <v>902</v>
      </c>
      <c r="H370" s="140" t="s">
        <v>892</v>
      </c>
    </row>
    <row r="371" spans="1:8">
      <c r="A371" s="140" t="s">
        <v>662</v>
      </c>
      <c r="B371" s="140">
        <v>103</v>
      </c>
      <c r="C371" s="141">
        <v>1587.8</v>
      </c>
      <c r="D371" s="141">
        <v>1643.8</v>
      </c>
      <c r="E371" s="140" t="s">
        <v>913</v>
      </c>
      <c r="F371" s="140" t="s">
        <v>914</v>
      </c>
      <c r="G371" s="140" t="s">
        <v>902</v>
      </c>
      <c r="H371" s="140" t="s">
        <v>892</v>
      </c>
    </row>
    <row r="372" spans="1:8">
      <c r="A372" s="140" t="s">
        <v>662</v>
      </c>
      <c r="B372" s="140">
        <v>103</v>
      </c>
      <c r="C372" s="141">
        <v>1643.8</v>
      </c>
      <c r="D372" s="141">
        <v>1645.895</v>
      </c>
      <c r="E372" s="140" t="s">
        <v>915</v>
      </c>
      <c r="F372" s="140" t="s">
        <v>916</v>
      </c>
      <c r="G372" s="140" t="s">
        <v>902</v>
      </c>
      <c r="H372" s="140" t="s">
        <v>892</v>
      </c>
    </row>
    <row r="373" spans="1:8">
      <c r="A373" s="140" t="s">
        <v>662</v>
      </c>
      <c r="B373" s="140">
        <v>103</v>
      </c>
      <c r="C373" s="141">
        <v>1643.8</v>
      </c>
      <c r="D373" s="141">
        <v>1645.895</v>
      </c>
      <c r="E373" s="140" t="s">
        <v>915</v>
      </c>
      <c r="F373" s="140" t="s">
        <v>917</v>
      </c>
      <c r="G373" s="140" t="s">
        <v>902</v>
      </c>
      <c r="H373" s="140" t="s">
        <v>892</v>
      </c>
    </row>
    <row r="374" spans="1:8">
      <c r="A374" s="140" t="s">
        <v>662</v>
      </c>
      <c r="B374" s="140">
        <v>103</v>
      </c>
      <c r="C374" s="141">
        <v>1645.895</v>
      </c>
      <c r="D374" s="141">
        <v>1724.2860000000001</v>
      </c>
      <c r="E374" s="140" t="s">
        <v>918</v>
      </c>
      <c r="F374" s="140" t="s">
        <v>919</v>
      </c>
      <c r="G374" s="140" t="s">
        <v>902</v>
      </c>
      <c r="H374" s="140" t="s">
        <v>892</v>
      </c>
    </row>
    <row r="375" spans="1:8">
      <c r="A375" s="140" t="s">
        <v>662</v>
      </c>
      <c r="B375" s="140">
        <v>103</v>
      </c>
      <c r="C375" s="141">
        <v>1724.2860000000001</v>
      </c>
      <c r="D375" s="141">
        <v>1726.242</v>
      </c>
      <c r="E375" s="140" t="s">
        <v>920</v>
      </c>
      <c r="F375" s="140" t="s">
        <v>921</v>
      </c>
      <c r="G375" s="140" t="s">
        <v>902</v>
      </c>
      <c r="H375" s="140" t="s">
        <v>892</v>
      </c>
    </row>
    <row r="376" spans="1:8">
      <c r="A376" s="140" t="s">
        <v>662</v>
      </c>
      <c r="B376" s="140">
        <v>103</v>
      </c>
      <c r="C376" s="141">
        <v>1724.2860000000001</v>
      </c>
      <c r="D376" s="141">
        <v>1726.242</v>
      </c>
      <c r="E376" s="140" t="s">
        <v>920</v>
      </c>
      <c r="F376" s="140" t="s">
        <v>922</v>
      </c>
      <c r="G376" s="140" t="s">
        <v>902</v>
      </c>
      <c r="H376" s="140" t="s">
        <v>892</v>
      </c>
    </row>
    <row r="377" spans="1:8">
      <c r="A377" s="140" t="s">
        <v>662</v>
      </c>
      <c r="B377" s="140">
        <v>103</v>
      </c>
      <c r="C377" s="141">
        <v>1726.242</v>
      </c>
      <c r="D377" s="141">
        <v>1803.5129999999999</v>
      </c>
      <c r="E377" s="140" t="s">
        <v>923</v>
      </c>
      <c r="F377" s="140" t="s">
        <v>924</v>
      </c>
      <c r="G377" s="140" t="s">
        <v>902</v>
      </c>
      <c r="H377" s="140" t="s">
        <v>892</v>
      </c>
    </row>
    <row r="378" spans="1:8">
      <c r="A378" s="140" t="s">
        <v>662</v>
      </c>
      <c r="B378" s="140">
        <v>103</v>
      </c>
      <c r="C378" s="141">
        <v>1803.5129999999999</v>
      </c>
      <c r="D378" s="141">
        <v>1806.6489999999999</v>
      </c>
      <c r="E378" s="140" t="s">
        <v>925</v>
      </c>
      <c r="F378" s="140" t="s">
        <v>926</v>
      </c>
      <c r="G378" s="140" t="s">
        <v>902</v>
      </c>
      <c r="H378" s="140" t="s">
        <v>892</v>
      </c>
    </row>
    <row r="379" spans="1:8">
      <c r="A379" s="140" t="s">
        <v>662</v>
      </c>
      <c r="B379" s="140">
        <v>103</v>
      </c>
      <c r="C379" s="141">
        <v>1803.5129999999999</v>
      </c>
      <c r="D379" s="141">
        <v>1806.6489999999999</v>
      </c>
      <c r="E379" s="140" t="s">
        <v>925</v>
      </c>
      <c r="F379" s="140" t="s">
        <v>927</v>
      </c>
      <c r="G379" s="140" t="s">
        <v>902</v>
      </c>
      <c r="H379" s="140" t="s">
        <v>892</v>
      </c>
    </row>
    <row r="380" spans="1:8">
      <c r="A380" s="140" t="s">
        <v>662</v>
      </c>
      <c r="B380" s="140">
        <v>103</v>
      </c>
      <c r="C380" s="141">
        <v>1806.6489999999999</v>
      </c>
      <c r="D380" s="141">
        <v>1813.345</v>
      </c>
      <c r="E380" s="140" t="s">
        <v>928</v>
      </c>
      <c r="F380" s="140" t="s">
        <v>929</v>
      </c>
      <c r="G380" s="140" t="s">
        <v>902</v>
      </c>
      <c r="H380" s="140" t="s">
        <v>892</v>
      </c>
    </row>
    <row r="381" spans="1:8">
      <c r="A381" s="140" t="s">
        <v>662</v>
      </c>
      <c r="B381" s="140">
        <v>103</v>
      </c>
      <c r="C381" s="141">
        <v>1813.345</v>
      </c>
      <c r="D381" s="141">
        <v>1822.8620000000001</v>
      </c>
      <c r="E381" s="140" t="s">
        <v>928</v>
      </c>
      <c r="F381" s="140" t="s">
        <v>930</v>
      </c>
      <c r="G381" s="140" t="s">
        <v>902</v>
      </c>
      <c r="H381" s="140" t="s">
        <v>892</v>
      </c>
    </row>
    <row r="382" spans="1:8">
      <c r="A382" s="140" t="s">
        <v>662</v>
      </c>
      <c r="B382" s="140">
        <v>103</v>
      </c>
      <c r="C382" s="141">
        <v>1822.8620000000001</v>
      </c>
      <c r="D382" s="141">
        <v>1825.5909999999999</v>
      </c>
      <c r="E382" s="140" t="s">
        <v>931</v>
      </c>
      <c r="F382" s="140" t="s">
        <v>932</v>
      </c>
      <c r="G382" s="140" t="s">
        <v>902</v>
      </c>
      <c r="H382" s="140" t="s">
        <v>933</v>
      </c>
    </row>
    <row r="383" spans="1:8">
      <c r="A383" s="140" t="s">
        <v>662</v>
      </c>
      <c r="B383" s="140">
        <v>103</v>
      </c>
      <c r="C383" s="141">
        <v>1822.8620000000001</v>
      </c>
      <c r="D383" s="141">
        <v>1825.5909999999999</v>
      </c>
      <c r="E383" s="140" t="s">
        <v>931</v>
      </c>
      <c r="F383" s="140" t="s">
        <v>934</v>
      </c>
      <c r="G383" s="140" t="s">
        <v>902</v>
      </c>
      <c r="H383" s="140" t="s">
        <v>933</v>
      </c>
    </row>
    <row r="384" spans="1:8">
      <c r="A384" s="140" t="s">
        <v>662</v>
      </c>
      <c r="B384" s="140">
        <v>103</v>
      </c>
      <c r="C384" s="141">
        <v>1825.5909999999999</v>
      </c>
      <c r="D384" s="141">
        <v>1850.855</v>
      </c>
      <c r="E384" s="140" t="s">
        <v>935</v>
      </c>
      <c r="F384" s="140" t="s">
        <v>936</v>
      </c>
      <c r="G384" s="140" t="s">
        <v>902</v>
      </c>
      <c r="H384" s="140" t="s">
        <v>933</v>
      </c>
    </row>
    <row r="385" spans="1:8">
      <c r="A385" s="140" t="s">
        <v>662</v>
      </c>
      <c r="B385" s="140">
        <v>103</v>
      </c>
      <c r="C385" s="141">
        <v>1850.855</v>
      </c>
      <c r="D385" s="141">
        <v>1854.0170000000001</v>
      </c>
      <c r="E385" s="140" t="s">
        <v>937</v>
      </c>
      <c r="F385" s="140" t="s">
        <v>938</v>
      </c>
      <c r="G385" s="140" t="s">
        <v>902</v>
      </c>
      <c r="H385" s="140" t="s">
        <v>933</v>
      </c>
    </row>
    <row r="386" spans="1:8">
      <c r="A386" s="140" t="s">
        <v>662</v>
      </c>
      <c r="B386" s="140">
        <v>103</v>
      </c>
      <c r="C386" s="141">
        <v>1850.855</v>
      </c>
      <c r="D386" s="141">
        <v>1854.0170000000001</v>
      </c>
      <c r="E386" s="140" t="s">
        <v>937</v>
      </c>
      <c r="F386" s="140" t="s">
        <v>939</v>
      </c>
      <c r="G386" s="140" t="s">
        <v>902</v>
      </c>
      <c r="H386" s="140" t="s">
        <v>933</v>
      </c>
    </row>
    <row r="387" spans="1:8">
      <c r="A387" s="140" t="s">
        <v>662</v>
      </c>
      <c r="B387" s="140">
        <v>103</v>
      </c>
      <c r="C387" s="141">
        <v>1854.0170000000001</v>
      </c>
      <c r="D387" s="141">
        <v>1892.068</v>
      </c>
      <c r="E387" s="140" t="s">
        <v>940</v>
      </c>
      <c r="F387" s="140" t="s">
        <v>941</v>
      </c>
      <c r="G387" s="140" t="s">
        <v>902</v>
      </c>
      <c r="H387" s="140" t="s">
        <v>933</v>
      </c>
    </row>
    <row r="388" spans="1:8">
      <c r="A388" s="140" t="s">
        <v>662</v>
      </c>
      <c r="B388" s="140">
        <v>103</v>
      </c>
      <c r="C388" s="141">
        <v>1892.068</v>
      </c>
      <c r="D388" s="141">
        <v>1894.85</v>
      </c>
      <c r="E388" s="140" t="s">
        <v>942</v>
      </c>
      <c r="F388" s="140" t="s">
        <v>943</v>
      </c>
      <c r="G388" s="140" t="s">
        <v>902</v>
      </c>
      <c r="H388" s="140" t="s">
        <v>933</v>
      </c>
    </row>
    <row r="389" spans="1:8">
      <c r="A389" s="140" t="s">
        <v>662</v>
      </c>
      <c r="B389" s="140">
        <v>103</v>
      </c>
      <c r="C389" s="141">
        <v>1892.068</v>
      </c>
      <c r="D389" s="141">
        <v>1894.85</v>
      </c>
      <c r="E389" s="140" t="s">
        <v>942</v>
      </c>
      <c r="F389" s="140" t="s">
        <v>944</v>
      </c>
      <c r="G389" s="140" t="s">
        <v>902</v>
      </c>
      <c r="H389" s="140" t="s">
        <v>933</v>
      </c>
    </row>
    <row r="390" spans="1:8">
      <c r="A390" s="140" t="s">
        <v>662</v>
      </c>
      <c r="B390" s="140">
        <v>103</v>
      </c>
      <c r="C390" s="141">
        <v>1894.85</v>
      </c>
      <c r="D390" s="141">
        <v>1934.7660000000001</v>
      </c>
      <c r="E390" s="140" t="s">
        <v>945</v>
      </c>
      <c r="F390" s="140" t="s">
        <v>946</v>
      </c>
      <c r="G390" s="140" t="s">
        <v>902</v>
      </c>
      <c r="H390" s="140" t="s">
        <v>933</v>
      </c>
    </row>
    <row r="391" spans="1:8">
      <c r="A391" s="140" t="s">
        <v>662</v>
      </c>
      <c r="B391" s="140">
        <v>103</v>
      </c>
      <c r="C391" s="141">
        <v>1934.7660000000001</v>
      </c>
      <c r="D391" s="141">
        <v>1937.5050000000001</v>
      </c>
      <c r="E391" s="140" t="s">
        <v>947</v>
      </c>
      <c r="F391" s="140" t="s">
        <v>948</v>
      </c>
      <c r="G391" s="140" t="s">
        <v>902</v>
      </c>
      <c r="H391" s="140" t="s">
        <v>933</v>
      </c>
    </row>
    <row r="392" spans="1:8">
      <c r="A392" s="140" t="s">
        <v>662</v>
      </c>
      <c r="B392" s="140">
        <v>103</v>
      </c>
      <c r="C392" s="141">
        <v>1934.7660000000001</v>
      </c>
      <c r="D392" s="141">
        <v>1937.5050000000001</v>
      </c>
      <c r="E392" s="140" t="s">
        <v>947</v>
      </c>
      <c r="F392" s="140" t="s">
        <v>949</v>
      </c>
      <c r="G392" s="140" t="s">
        <v>902</v>
      </c>
      <c r="H392" s="140" t="s">
        <v>933</v>
      </c>
    </row>
    <row r="393" spans="1:8">
      <c r="A393" s="140" t="s">
        <v>662</v>
      </c>
      <c r="B393" s="140">
        <v>103</v>
      </c>
      <c r="C393" s="141">
        <v>1937.5050000000001</v>
      </c>
      <c r="D393" s="141">
        <v>1983.4059999999999</v>
      </c>
      <c r="E393" s="140" t="s">
        <v>950</v>
      </c>
      <c r="F393" s="140" t="s">
        <v>951</v>
      </c>
      <c r="G393" s="140" t="s">
        <v>902</v>
      </c>
      <c r="H393" s="140" t="s">
        <v>933</v>
      </c>
    </row>
    <row r="394" spans="1:8">
      <c r="A394" s="140" t="s">
        <v>662</v>
      </c>
      <c r="B394" s="140">
        <v>103</v>
      </c>
      <c r="C394" s="141">
        <v>1983.4059999999999</v>
      </c>
      <c r="D394" s="141">
        <v>1986.088</v>
      </c>
      <c r="E394" s="140" t="s">
        <v>952</v>
      </c>
      <c r="F394" s="140" t="s">
        <v>953</v>
      </c>
      <c r="G394" s="140" t="s">
        <v>902</v>
      </c>
      <c r="H394" s="140" t="s">
        <v>933</v>
      </c>
    </row>
    <row r="395" spans="1:8">
      <c r="A395" s="140" t="s">
        <v>662</v>
      </c>
      <c r="B395" s="140">
        <v>103</v>
      </c>
      <c r="C395" s="141">
        <v>1983.4059999999999</v>
      </c>
      <c r="D395" s="141">
        <v>1986.088</v>
      </c>
      <c r="E395" s="140" t="s">
        <v>952</v>
      </c>
      <c r="F395" s="140" t="s">
        <v>954</v>
      </c>
      <c r="G395" s="140" t="s">
        <v>902</v>
      </c>
      <c r="H395" s="140" t="s">
        <v>933</v>
      </c>
    </row>
    <row r="396" spans="1:8">
      <c r="A396" s="140" t="s">
        <v>662</v>
      </c>
      <c r="B396" s="140">
        <v>103</v>
      </c>
      <c r="C396" s="141">
        <v>1986.088</v>
      </c>
      <c r="D396" s="141">
        <v>2018</v>
      </c>
      <c r="E396" s="140" t="s">
        <v>955</v>
      </c>
      <c r="F396" s="140" t="s">
        <v>956</v>
      </c>
      <c r="G396" s="140" t="s">
        <v>902</v>
      </c>
      <c r="H396" s="140" t="s">
        <v>933</v>
      </c>
    </row>
    <row r="397" spans="1:8">
      <c r="A397" s="140" t="s">
        <v>662</v>
      </c>
      <c r="B397" s="140">
        <v>103</v>
      </c>
      <c r="C397" s="141">
        <v>2018</v>
      </c>
      <c r="D397" s="141">
        <v>2027.47</v>
      </c>
      <c r="E397" s="140" t="s">
        <v>955</v>
      </c>
      <c r="F397" s="140" t="s">
        <v>957</v>
      </c>
      <c r="G397" s="140" t="s">
        <v>902</v>
      </c>
      <c r="H397" s="140" t="s">
        <v>933</v>
      </c>
    </row>
    <row r="398" spans="1:8">
      <c r="A398" s="140" t="s">
        <v>662</v>
      </c>
      <c r="B398" s="140">
        <v>103</v>
      </c>
      <c r="C398" s="141">
        <v>2027.47</v>
      </c>
      <c r="D398" s="141">
        <v>2030.586</v>
      </c>
      <c r="E398" s="140" t="s">
        <v>955</v>
      </c>
      <c r="F398" s="140" t="s">
        <v>958</v>
      </c>
      <c r="G398" s="140" t="s">
        <v>902</v>
      </c>
      <c r="H398" s="140" t="s">
        <v>933</v>
      </c>
    </row>
    <row r="399" spans="1:8">
      <c r="A399" s="140" t="s">
        <v>662</v>
      </c>
      <c r="B399" s="140">
        <v>103</v>
      </c>
      <c r="C399" s="141">
        <v>2027.47</v>
      </c>
      <c r="D399" s="141">
        <v>2030.586</v>
      </c>
      <c r="E399" s="140" t="s">
        <v>955</v>
      </c>
      <c r="F399" s="140" t="s">
        <v>959</v>
      </c>
      <c r="G399" s="140" t="s">
        <v>902</v>
      </c>
      <c r="H399" s="140" t="s">
        <v>933</v>
      </c>
    </row>
    <row r="400" spans="1:8">
      <c r="A400" s="140" t="s">
        <v>662</v>
      </c>
      <c r="B400" s="140">
        <v>103</v>
      </c>
      <c r="C400" s="141">
        <v>2030.586</v>
      </c>
      <c r="D400" s="141">
        <v>2033.424</v>
      </c>
      <c r="E400" s="140" t="s">
        <v>960</v>
      </c>
      <c r="F400" s="140" t="s">
        <v>961</v>
      </c>
      <c r="G400" s="140" t="s">
        <v>902</v>
      </c>
      <c r="H400" s="140" t="s">
        <v>933</v>
      </c>
    </row>
    <row r="401" spans="1:8">
      <c r="A401" s="140" t="s">
        <v>662</v>
      </c>
      <c r="B401" s="140">
        <v>103</v>
      </c>
      <c r="C401" s="141">
        <v>2030.586</v>
      </c>
      <c r="D401" s="141">
        <v>2033.424</v>
      </c>
      <c r="E401" s="140" t="s">
        <v>960</v>
      </c>
      <c r="F401" s="140" t="s">
        <v>962</v>
      </c>
      <c r="G401" s="140" t="s">
        <v>902</v>
      </c>
      <c r="H401" s="140" t="s">
        <v>933</v>
      </c>
    </row>
    <row r="402" spans="1:8">
      <c r="A402" s="140" t="s">
        <v>662</v>
      </c>
      <c r="B402" s="140">
        <v>103</v>
      </c>
      <c r="C402" s="141">
        <v>2033.424</v>
      </c>
      <c r="D402" s="141">
        <v>2038</v>
      </c>
      <c r="E402" s="140" t="s">
        <v>963</v>
      </c>
      <c r="F402" s="140" t="s">
        <v>964</v>
      </c>
      <c r="G402" s="140" t="s">
        <v>902</v>
      </c>
      <c r="H402" s="140" t="s">
        <v>933</v>
      </c>
    </row>
    <row r="403" spans="1:8">
      <c r="A403" s="140" t="s">
        <v>662</v>
      </c>
      <c r="B403" s="140">
        <v>103</v>
      </c>
      <c r="C403" s="141">
        <v>2038</v>
      </c>
      <c r="D403" s="141">
        <v>2056</v>
      </c>
      <c r="E403" s="140" t="s">
        <v>963</v>
      </c>
      <c r="F403" s="140" t="s">
        <v>965</v>
      </c>
      <c r="G403" s="140" t="s">
        <v>902</v>
      </c>
      <c r="H403" s="140" t="s">
        <v>933</v>
      </c>
    </row>
    <row r="404" spans="1:8">
      <c r="A404" s="140" t="s">
        <v>662</v>
      </c>
      <c r="B404" s="140">
        <v>103</v>
      </c>
      <c r="C404" s="141">
        <v>2056</v>
      </c>
      <c r="D404" s="141">
        <v>2075.86</v>
      </c>
      <c r="E404" s="140" t="s">
        <v>963</v>
      </c>
      <c r="F404" s="140" t="s">
        <v>966</v>
      </c>
      <c r="G404" s="140" t="s">
        <v>902</v>
      </c>
      <c r="H404" s="140" t="s">
        <v>933</v>
      </c>
    </row>
    <row r="405" spans="1:8">
      <c r="A405" s="140" t="s">
        <v>662</v>
      </c>
      <c r="B405" s="140">
        <v>103</v>
      </c>
      <c r="C405" s="141">
        <v>2075.86</v>
      </c>
      <c r="D405" s="141">
        <v>2078.5169999999998</v>
      </c>
      <c r="E405" s="140" t="s">
        <v>967</v>
      </c>
      <c r="F405" s="140" t="s">
        <v>968</v>
      </c>
      <c r="G405" s="140" t="s">
        <v>902</v>
      </c>
      <c r="H405" s="140" t="s">
        <v>933</v>
      </c>
    </row>
    <row r="406" spans="1:8">
      <c r="A406" s="140" t="s">
        <v>662</v>
      </c>
      <c r="B406" s="140">
        <v>103</v>
      </c>
      <c r="C406" s="141">
        <v>2075.86</v>
      </c>
      <c r="D406" s="141">
        <v>2078.5169999999998</v>
      </c>
      <c r="E406" s="140" t="s">
        <v>967</v>
      </c>
      <c r="F406" s="140" t="s">
        <v>969</v>
      </c>
      <c r="G406" s="140" t="s">
        <v>902</v>
      </c>
      <c r="H406" s="140" t="s">
        <v>933</v>
      </c>
    </row>
    <row r="407" spans="1:8">
      <c r="A407" s="140" t="s">
        <v>662</v>
      </c>
      <c r="B407" s="140">
        <v>103</v>
      </c>
      <c r="C407" s="141">
        <v>2078.5169999999998</v>
      </c>
      <c r="D407" s="141">
        <v>2096</v>
      </c>
      <c r="E407" s="140" t="s">
        <v>970</v>
      </c>
      <c r="F407" s="140" t="s">
        <v>971</v>
      </c>
      <c r="G407" s="140" t="s">
        <v>902</v>
      </c>
      <c r="H407" s="140" t="s">
        <v>933</v>
      </c>
    </row>
    <row r="408" spans="1:8">
      <c r="A408" s="140" t="s">
        <v>662</v>
      </c>
      <c r="B408" s="140">
        <v>103</v>
      </c>
      <c r="C408" s="141">
        <v>2096</v>
      </c>
      <c r="D408" s="141">
        <v>2115.7240000000002</v>
      </c>
      <c r="E408" s="140" t="s">
        <v>970</v>
      </c>
      <c r="F408" s="140" t="s">
        <v>972</v>
      </c>
      <c r="G408" s="140" t="s">
        <v>902</v>
      </c>
      <c r="H408" s="140" t="s">
        <v>933</v>
      </c>
    </row>
    <row r="409" spans="1:8">
      <c r="A409" s="140" t="s">
        <v>662</v>
      </c>
      <c r="B409" s="140">
        <v>103</v>
      </c>
      <c r="C409" s="141">
        <v>2115.7240000000002</v>
      </c>
      <c r="D409" s="141">
        <v>2118.4</v>
      </c>
      <c r="E409" s="140" t="s">
        <v>973</v>
      </c>
      <c r="F409" s="140" t="s">
        <v>974</v>
      </c>
      <c r="G409" s="140" t="s">
        <v>902</v>
      </c>
      <c r="H409" s="140" t="s">
        <v>933</v>
      </c>
    </row>
    <row r="410" spans="1:8">
      <c r="A410" s="140" t="s">
        <v>662</v>
      </c>
      <c r="B410" s="140">
        <v>103</v>
      </c>
      <c r="C410" s="141">
        <v>2115.7240000000002</v>
      </c>
      <c r="D410" s="141">
        <v>2118.4</v>
      </c>
      <c r="E410" s="140" t="s">
        <v>973</v>
      </c>
      <c r="F410" s="140" t="s">
        <v>975</v>
      </c>
      <c r="G410" s="140" t="s">
        <v>902</v>
      </c>
      <c r="H410" s="140" t="s">
        <v>933</v>
      </c>
    </row>
    <row r="411" spans="1:8">
      <c r="A411" s="140" t="s">
        <v>662</v>
      </c>
      <c r="B411" s="140">
        <v>103</v>
      </c>
      <c r="C411" s="141">
        <v>2118.4</v>
      </c>
      <c r="D411" s="141">
        <v>2122.431</v>
      </c>
      <c r="E411" s="140" t="s">
        <v>976</v>
      </c>
      <c r="F411" s="140" t="s">
        <v>977</v>
      </c>
      <c r="G411" s="140" t="s">
        <v>902</v>
      </c>
      <c r="H411" s="140" t="s">
        <v>933</v>
      </c>
    </row>
    <row r="412" spans="1:8">
      <c r="A412" s="140" t="s">
        <v>662</v>
      </c>
      <c r="B412" s="140">
        <v>103</v>
      </c>
      <c r="C412" s="141">
        <v>2122.431</v>
      </c>
      <c r="D412" s="141">
        <v>2128</v>
      </c>
      <c r="E412" s="140" t="s">
        <v>976</v>
      </c>
      <c r="F412" s="140" t="s">
        <v>978</v>
      </c>
      <c r="G412" s="140" t="s">
        <v>902</v>
      </c>
      <c r="H412" s="140" t="s">
        <v>933</v>
      </c>
    </row>
    <row r="413" spans="1:8">
      <c r="A413" s="140" t="s">
        <v>662</v>
      </c>
      <c r="B413" s="140">
        <v>103</v>
      </c>
      <c r="C413" s="141">
        <v>2128</v>
      </c>
      <c r="D413" s="141">
        <v>2151.7240000000002</v>
      </c>
      <c r="E413" s="140" t="s">
        <v>976</v>
      </c>
      <c r="F413" s="140" t="s">
        <v>979</v>
      </c>
      <c r="G413" s="140" t="s">
        <v>902</v>
      </c>
      <c r="H413" s="140" t="s">
        <v>933</v>
      </c>
    </row>
    <row r="414" spans="1:8">
      <c r="A414" s="140" t="s">
        <v>662</v>
      </c>
      <c r="B414" s="140">
        <v>103</v>
      </c>
      <c r="C414" s="141">
        <v>2151.7240000000002</v>
      </c>
      <c r="D414" s="141">
        <v>2154.395</v>
      </c>
      <c r="E414" s="140" t="s">
        <v>980</v>
      </c>
      <c r="F414" s="140" t="s">
        <v>981</v>
      </c>
      <c r="G414" s="140" t="s">
        <v>902</v>
      </c>
      <c r="H414" s="140" t="s">
        <v>933</v>
      </c>
    </row>
    <row r="415" spans="1:8">
      <c r="A415" s="140" t="s">
        <v>662</v>
      </c>
      <c r="B415" s="140">
        <v>103</v>
      </c>
      <c r="C415" s="141">
        <v>2151.7240000000002</v>
      </c>
      <c r="D415" s="141">
        <v>2154.395</v>
      </c>
      <c r="E415" s="140" t="s">
        <v>980</v>
      </c>
      <c r="F415" s="140" t="s">
        <v>982</v>
      </c>
      <c r="G415" s="140" t="s">
        <v>902</v>
      </c>
      <c r="H415" s="140" t="s">
        <v>933</v>
      </c>
    </row>
    <row r="416" spans="1:8">
      <c r="A416" s="140" t="s">
        <v>662</v>
      </c>
      <c r="B416" s="140">
        <v>103</v>
      </c>
      <c r="C416" s="141">
        <v>2154.395</v>
      </c>
      <c r="D416" s="141">
        <v>2175</v>
      </c>
      <c r="E416" s="140" t="s">
        <v>983</v>
      </c>
      <c r="F416" s="140" t="s">
        <v>984</v>
      </c>
      <c r="G416" s="140" t="s">
        <v>902</v>
      </c>
      <c r="H416" s="140" t="s">
        <v>933</v>
      </c>
    </row>
    <row r="417" spans="1:8">
      <c r="A417" s="140" t="s">
        <v>662</v>
      </c>
      <c r="B417" s="140">
        <v>103</v>
      </c>
      <c r="C417" s="141">
        <v>2175</v>
      </c>
      <c r="D417" s="141">
        <v>2196.5650000000001</v>
      </c>
      <c r="E417" s="140" t="s">
        <v>983</v>
      </c>
      <c r="F417" s="140" t="s">
        <v>985</v>
      </c>
      <c r="G417" s="140" t="s">
        <v>902</v>
      </c>
      <c r="H417" s="140" t="s">
        <v>933</v>
      </c>
    </row>
    <row r="418" spans="1:8">
      <c r="A418" s="140" t="s">
        <v>662</v>
      </c>
      <c r="B418" s="140">
        <v>103</v>
      </c>
      <c r="C418" s="141">
        <v>2196.5650000000001</v>
      </c>
      <c r="D418" s="141">
        <v>2199.4789999999998</v>
      </c>
      <c r="E418" s="140" t="s">
        <v>986</v>
      </c>
      <c r="F418" s="140" t="s">
        <v>987</v>
      </c>
      <c r="G418" s="140" t="s">
        <v>902</v>
      </c>
      <c r="H418" s="140" t="s">
        <v>933</v>
      </c>
    </row>
    <row r="419" spans="1:8">
      <c r="A419" s="140" t="s">
        <v>662</v>
      </c>
      <c r="B419" s="140">
        <v>103</v>
      </c>
      <c r="C419" s="141">
        <v>2196.5650000000001</v>
      </c>
      <c r="D419" s="141">
        <v>2199.4789999999998</v>
      </c>
      <c r="E419" s="140" t="s">
        <v>986</v>
      </c>
      <c r="F419" s="140" t="s">
        <v>988</v>
      </c>
      <c r="G419" s="140" t="s">
        <v>902</v>
      </c>
      <c r="H419" s="140" t="s">
        <v>933</v>
      </c>
    </row>
    <row r="420" spans="1:8">
      <c r="A420" s="140" t="s">
        <v>662</v>
      </c>
      <c r="B420" s="140">
        <v>103</v>
      </c>
      <c r="C420" s="141">
        <v>2199.4789999999998</v>
      </c>
      <c r="D420" s="141">
        <v>2203.627</v>
      </c>
      <c r="E420" s="140" t="s">
        <v>989</v>
      </c>
      <c r="F420" s="140" t="s">
        <v>990</v>
      </c>
      <c r="G420" s="140" t="s">
        <v>902</v>
      </c>
      <c r="H420" s="140" t="s">
        <v>933</v>
      </c>
    </row>
  </sheetData>
  <pageMargins left="0.511811024" right="0.511811024" top="0.78740157499999996" bottom="0.78740157499999996" header="0.31496062000000002" footer="0.31496062000000002"/>
  <headerFooter>
    <oddHeader>&amp;L&amp;"Calibri"&amp;10&amp;K000000 Interno&amp;1#_x000D_</oddHeader>
    <oddFooter>&amp;L_x000D_&amp;1#&amp;"Calibri"&amp;10&amp;K000000 Interno</oddFooter>
  </headerFooter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130872-AC96-4CD2-9ABE-7F171B1FA0AD}">
  <dimension ref="A1:BL250"/>
  <sheetViews>
    <sheetView workbookViewId="0">
      <selection activeCell="AN18" sqref="AN18"/>
    </sheetView>
  </sheetViews>
  <sheetFormatPr defaultRowHeight="15"/>
  <cols>
    <col min="1" max="1" width="17.85546875" style="21" bestFit="1" customWidth="1"/>
    <col min="2" max="2" width="13.28515625" style="21" bestFit="1" customWidth="1"/>
    <col min="3" max="3" width="23.5703125" style="21" bestFit="1" customWidth="1"/>
    <col min="4" max="4" width="19.42578125" style="21" bestFit="1" customWidth="1"/>
    <col min="5" max="5" width="17.28515625" style="21" bestFit="1" customWidth="1"/>
    <col min="6" max="6" width="23.5703125" style="22" bestFit="1" customWidth="1"/>
    <col min="7" max="7" width="14.7109375" style="22" bestFit="1" customWidth="1"/>
    <col min="8" max="8" width="16.28515625" style="23" bestFit="1" customWidth="1"/>
    <col min="9" max="9" width="17.5703125" style="22" bestFit="1" customWidth="1"/>
    <col min="10" max="10" width="14.42578125" style="23" bestFit="1" customWidth="1"/>
    <col min="11" max="11" width="15.7109375" style="23" bestFit="1" customWidth="1"/>
    <col min="12" max="12" width="17.5703125" style="23" bestFit="1" customWidth="1"/>
    <col min="13" max="13" width="23.28515625" style="23" bestFit="1" customWidth="1"/>
    <col min="14" max="14" width="19.7109375" style="23" bestFit="1" customWidth="1"/>
    <col min="15" max="15" width="27.5703125" style="23" bestFit="1" customWidth="1"/>
    <col min="16" max="16" width="19.140625" bestFit="1" customWidth="1"/>
    <col min="17" max="17" width="32" bestFit="1" customWidth="1"/>
    <col min="18" max="18" width="20.85546875" bestFit="1" customWidth="1"/>
    <col min="19" max="19" width="32" bestFit="1" customWidth="1"/>
    <col min="20" max="20" width="26.5703125" bestFit="1" customWidth="1"/>
    <col min="21" max="21" width="20.85546875" bestFit="1" customWidth="1"/>
    <col min="22" max="22" width="26.5703125" bestFit="1" customWidth="1"/>
    <col min="23" max="23" width="20.85546875" bestFit="1" customWidth="1"/>
    <col min="24" max="24" width="33.85546875" bestFit="1" customWidth="1"/>
    <col min="25" max="25" width="20.85546875" bestFit="1" customWidth="1"/>
    <col min="26" max="26" width="26.5703125" bestFit="1" customWidth="1"/>
    <col min="27" max="27" width="20.85546875" bestFit="1" customWidth="1"/>
    <col min="28" max="28" width="4.7109375" bestFit="1" customWidth="1"/>
    <col min="29" max="29" width="9.28515625" bestFit="1" customWidth="1"/>
    <col min="30" max="30" width="12.85546875" bestFit="1" customWidth="1"/>
    <col min="31" max="31" width="22" bestFit="1" customWidth="1"/>
    <col min="32" max="32" width="22" customWidth="1"/>
    <col min="33" max="33" width="18.140625" bestFit="1" customWidth="1"/>
    <col min="34" max="34" width="19.5703125" bestFit="1" customWidth="1"/>
    <col min="35" max="35" width="17.5703125" bestFit="1" customWidth="1"/>
    <col min="36" max="36" width="13.42578125" bestFit="1" customWidth="1"/>
    <col min="37" max="37" width="17.5703125" bestFit="1" customWidth="1"/>
    <col min="38" max="38" width="10.5703125" bestFit="1" customWidth="1"/>
    <col min="39" max="39" width="22.85546875" bestFit="1" customWidth="1"/>
    <col min="40" max="40" width="24.5703125" bestFit="1" customWidth="1"/>
    <col min="41" max="41" width="21.5703125" bestFit="1" customWidth="1"/>
  </cols>
  <sheetData>
    <row r="1" spans="1:64">
      <c r="A1" s="20" t="s">
        <v>991</v>
      </c>
      <c r="C1" s="20" t="s">
        <v>992</v>
      </c>
      <c r="E1" s="20" t="s">
        <v>993</v>
      </c>
      <c r="G1" s="20" t="s">
        <v>994</v>
      </c>
      <c r="H1" s="22"/>
      <c r="I1" s="20" t="s">
        <v>995</v>
      </c>
      <c r="J1" s="22"/>
      <c r="K1" s="20" t="s">
        <v>996</v>
      </c>
      <c r="L1" s="22"/>
      <c r="M1" s="20" t="s">
        <v>7</v>
      </c>
      <c r="N1" s="22"/>
      <c r="O1" s="22"/>
      <c r="P1" s="22"/>
      <c r="Q1" s="22"/>
      <c r="R1" s="22"/>
      <c r="S1" s="22"/>
      <c r="T1" s="22"/>
      <c r="U1" s="22"/>
      <c r="V1" s="22"/>
      <c r="W1" s="22"/>
      <c r="X1" s="22"/>
      <c r="Y1" s="22"/>
      <c r="Z1" s="22"/>
      <c r="AA1" s="22"/>
      <c r="AB1" s="22"/>
      <c r="AC1" s="22"/>
      <c r="AD1" s="22"/>
      <c r="AE1" s="22"/>
      <c r="AF1" s="22"/>
      <c r="AG1" s="22"/>
      <c r="AH1" s="22"/>
      <c r="AI1" s="22"/>
      <c r="AJ1" s="22"/>
      <c r="AK1" s="22"/>
      <c r="AL1" s="22"/>
      <c r="AM1" s="22"/>
      <c r="AN1" s="22"/>
      <c r="AO1" s="22"/>
      <c r="AP1" s="22"/>
      <c r="AQ1" s="22"/>
      <c r="AR1" s="22"/>
      <c r="AS1" s="22"/>
      <c r="AT1" s="22"/>
      <c r="AU1" s="22"/>
      <c r="AV1" s="22"/>
      <c r="AW1" s="22"/>
      <c r="AX1" s="22"/>
      <c r="AY1" s="22"/>
      <c r="AZ1" s="22"/>
      <c r="BA1" s="22"/>
      <c r="BB1" s="22"/>
      <c r="BC1" s="22"/>
      <c r="BD1" s="22"/>
      <c r="BE1" s="22"/>
      <c r="BF1" s="22"/>
      <c r="BG1" s="22"/>
      <c r="BH1" s="22"/>
      <c r="BI1" s="22"/>
      <c r="BJ1" s="22"/>
      <c r="BK1" s="22"/>
      <c r="BL1" s="22"/>
    </row>
    <row r="2" spans="1:64">
      <c r="A2" s="28" t="s">
        <v>997</v>
      </c>
      <c r="C2" s="28" t="s">
        <v>998</v>
      </c>
      <c r="E2" s="28">
        <v>1</v>
      </c>
      <c r="G2" s="28" t="s">
        <v>230</v>
      </c>
      <c r="H2" s="22"/>
      <c r="I2" s="28" t="s">
        <v>999</v>
      </c>
      <c r="J2" s="22"/>
      <c r="K2" s="28" t="s">
        <v>1000</v>
      </c>
      <c r="L2" s="22"/>
      <c r="M2" s="28" t="s">
        <v>1001</v>
      </c>
      <c r="N2" s="22"/>
      <c r="O2" s="22"/>
      <c r="P2" s="22"/>
      <c r="Q2" s="22"/>
      <c r="R2" s="22"/>
      <c r="S2" s="22"/>
      <c r="T2" s="22"/>
      <c r="U2" s="22"/>
      <c r="V2" s="22"/>
      <c r="W2" s="22"/>
      <c r="X2" s="22"/>
      <c r="Y2" s="22"/>
      <c r="Z2" s="22"/>
      <c r="AA2" s="22"/>
      <c r="AB2" s="22"/>
      <c r="AC2" s="22"/>
      <c r="AD2" s="22"/>
      <c r="AE2" s="22"/>
      <c r="AF2" s="22"/>
      <c r="AG2" s="22"/>
      <c r="AH2" s="22"/>
      <c r="AI2" s="22"/>
      <c r="AJ2" s="22"/>
      <c r="AK2" s="22"/>
      <c r="AL2" s="22"/>
      <c r="AM2" s="22"/>
      <c r="AN2" s="22"/>
      <c r="AO2" s="22"/>
      <c r="AP2" s="22"/>
      <c r="AQ2" s="22"/>
      <c r="AR2" s="22"/>
      <c r="AS2" s="22"/>
      <c r="AT2" s="22"/>
      <c r="AU2" s="22"/>
      <c r="AV2" s="22"/>
      <c r="AW2" s="22"/>
      <c r="AX2" s="22"/>
      <c r="AY2" s="22"/>
      <c r="AZ2" s="22"/>
      <c r="BA2" s="22"/>
      <c r="BB2" s="22"/>
      <c r="BC2" s="22"/>
      <c r="BD2" s="22"/>
      <c r="BE2" s="22"/>
      <c r="BF2" s="22"/>
      <c r="BG2" s="22"/>
      <c r="BH2" s="22"/>
      <c r="BI2" s="22"/>
      <c r="BJ2" s="22"/>
      <c r="BK2" s="22"/>
      <c r="BL2" s="22"/>
    </row>
    <row r="3" spans="1:64">
      <c r="A3" s="28" t="s">
        <v>1002</v>
      </c>
      <c r="C3" s="28" t="s">
        <v>1003</v>
      </c>
      <c r="E3" s="28">
        <v>2</v>
      </c>
      <c r="G3" s="28" t="s">
        <v>11</v>
      </c>
      <c r="H3" s="22"/>
      <c r="I3" s="28" t="s">
        <v>1004</v>
      </c>
      <c r="J3" s="22"/>
      <c r="K3" s="28" t="s">
        <v>1005</v>
      </c>
      <c r="L3" s="22"/>
      <c r="M3" s="28" t="s">
        <v>1006</v>
      </c>
      <c r="N3" s="22"/>
      <c r="O3" s="22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</row>
    <row r="4" spans="1:64">
      <c r="A4" s="28" t="s">
        <v>1007</v>
      </c>
      <c r="C4" s="28" t="s">
        <v>992</v>
      </c>
      <c r="E4" s="22"/>
      <c r="H4" s="22"/>
      <c r="I4" s="28" t="s">
        <v>1008</v>
      </c>
      <c r="J4" s="22"/>
      <c r="K4" s="28" t="s">
        <v>1009</v>
      </c>
      <c r="L4" s="22"/>
      <c r="M4" s="28" t="s">
        <v>1010</v>
      </c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  <c r="AA4" s="22"/>
      <c r="AB4" s="22"/>
      <c r="AC4" s="22"/>
      <c r="AD4" s="22"/>
      <c r="AE4" s="22"/>
      <c r="AF4" s="22"/>
      <c r="AG4" s="22"/>
      <c r="AH4" s="22"/>
      <c r="AI4" s="22"/>
      <c r="AJ4" s="22"/>
      <c r="AK4" s="22"/>
      <c r="AL4" s="22"/>
      <c r="AM4" s="22"/>
      <c r="AN4" s="22"/>
      <c r="AO4" s="22"/>
      <c r="AP4" s="22"/>
      <c r="AQ4" s="22"/>
      <c r="AR4" s="22"/>
      <c r="AS4" s="22"/>
      <c r="AT4" s="22"/>
      <c r="AU4" s="22"/>
      <c r="AV4" s="22"/>
      <c r="AW4" s="22"/>
      <c r="AX4" s="22"/>
      <c r="AY4" s="22"/>
      <c r="AZ4" s="22"/>
      <c r="BA4" s="22"/>
      <c r="BB4" s="22"/>
      <c r="BC4" s="22"/>
      <c r="BD4" s="22"/>
      <c r="BE4" s="22"/>
      <c r="BF4" s="22"/>
      <c r="BG4" s="22"/>
      <c r="BH4" s="22"/>
      <c r="BI4" s="22"/>
      <c r="BJ4" s="22"/>
      <c r="BK4" s="22"/>
      <c r="BL4" s="22"/>
    </row>
    <row r="5" spans="1:64">
      <c r="A5" s="28" t="s">
        <v>11</v>
      </c>
      <c r="C5" s="28" t="s">
        <v>11</v>
      </c>
      <c r="H5" s="22"/>
      <c r="J5" s="22"/>
      <c r="K5" s="22"/>
      <c r="L5" s="22"/>
      <c r="M5" s="28" t="s">
        <v>1011</v>
      </c>
      <c r="N5" s="22"/>
      <c r="O5" s="22"/>
      <c r="P5" s="22"/>
      <c r="Q5" s="22"/>
      <c r="R5" s="22"/>
      <c r="S5" s="22"/>
      <c r="T5" s="22"/>
      <c r="U5" s="22"/>
      <c r="V5" s="22"/>
      <c r="W5" s="22"/>
      <c r="X5" s="22"/>
      <c r="Y5" s="22"/>
      <c r="Z5" s="22"/>
      <c r="AA5" s="22"/>
      <c r="AB5" s="22"/>
      <c r="AC5" s="22"/>
      <c r="AD5" s="22"/>
      <c r="AE5" s="22"/>
      <c r="AF5" s="22"/>
      <c r="AG5" s="22"/>
      <c r="AH5" s="22"/>
      <c r="AI5" s="22"/>
      <c r="AJ5" s="22"/>
      <c r="AK5" s="22"/>
      <c r="AL5" s="22"/>
      <c r="AM5" s="22"/>
      <c r="AN5" s="22"/>
      <c r="AO5" s="22"/>
      <c r="AP5" s="22"/>
      <c r="AQ5" s="22"/>
      <c r="AR5" s="22"/>
      <c r="AS5" s="22"/>
      <c r="AT5" s="22"/>
      <c r="AU5" s="22"/>
      <c r="AV5" s="22"/>
      <c r="AW5" s="22"/>
      <c r="AX5" s="22"/>
      <c r="AY5" s="22"/>
      <c r="AZ5" s="22"/>
      <c r="BA5" s="22"/>
      <c r="BB5" s="22"/>
      <c r="BC5" s="22"/>
      <c r="BD5" s="22"/>
      <c r="BE5" s="22"/>
      <c r="BF5" s="22"/>
      <c r="BG5" s="22"/>
      <c r="BH5" s="22"/>
      <c r="BI5" s="22"/>
      <c r="BJ5" s="22"/>
      <c r="BK5" s="22"/>
      <c r="BL5" s="22"/>
    </row>
    <row r="6" spans="1:64">
      <c r="A6" s="24"/>
      <c r="H6" s="22"/>
      <c r="J6" s="22"/>
      <c r="K6" s="22"/>
      <c r="L6" s="22"/>
      <c r="M6" s="28" t="s">
        <v>1012</v>
      </c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  <c r="Z6" s="22"/>
      <c r="AA6" s="22"/>
      <c r="AB6" s="22"/>
      <c r="AC6" s="22"/>
      <c r="AD6" s="22"/>
      <c r="AE6" s="22"/>
      <c r="AF6" s="22"/>
      <c r="AG6" s="22"/>
      <c r="AH6" s="22"/>
      <c r="AI6" s="22"/>
      <c r="AJ6" s="22"/>
      <c r="AK6" s="22"/>
      <c r="AL6" s="22"/>
      <c r="AM6" s="22"/>
      <c r="AN6" s="22"/>
      <c r="AO6" s="22"/>
      <c r="AP6" s="22"/>
      <c r="AQ6" s="22"/>
      <c r="AR6" s="22"/>
      <c r="AS6" s="22"/>
      <c r="AT6" s="22"/>
      <c r="AU6" s="22"/>
      <c r="AV6" s="22"/>
      <c r="AW6" s="22"/>
      <c r="AX6" s="22"/>
      <c r="AY6" s="22"/>
      <c r="AZ6" s="22"/>
      <c r="BA6" s="22"/>
      <c r="BB6" s="22"/>
      <c r="BC6" s="22"/>
      <c r="BD6" s="22"/>
      <c r="BE6" s="22"/>
      <c r="BF6" s="22"/>
      <c r="BG6" s="22"/>
      <c r="BH6" s="22"/>
      <c r="BI6" s="22"/>
      <c r="BJ6" s="22"/>
      <c r="BK6" s="22"/>
      <c r="BL6" s="22"/>
    </row>
    <row r="7" spans="1:64">
      <c r="A7" s="24"/>
      <c r="H7" s="22"/>
      <c r="J7" s="22"/>
      <c r="K7" s="22"/>
      <c r="L7" s="22"/>
      <c r="M7" s="28" t="s">
        <v>1013</v>
      </c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  <c r="AA7" s="22"/>
      <c r="AB7" s="22"/>
      <c r="AC7" s="22"/>
      <c r="AD7" s="22"/>
      <c r="AE7" s="22"/>
      <c r="AF7" s="22"/>
      <c r="AG7" s="22"/>
      <c r="AH7" s="22"/>
      <c r="AI7" s="22"/>
      <c r="AJ7" s="22"/>
      <c r="AK7" s="22"/>
      <c r="AL7" s="22"/>
      <c r="AM7" s="22"/>
      <c r="AN7" s="22"/>
      <c r="AO7" s="22"/>
      <c r="AP7" s="22"/>
      <c r="AQ7" s="22"/>
      <c r="AR7" s="22"/>
      <c r="AS7" s="22"/>
      <c r="AT7" s="22"/>
      <c r="AU7" s="22"/>
      <c r="AV7" s="22"/>
      <c r="AW7" s="22"/>
      <c r="AX7" s="22"/>
      <c r="AY7" s="22"/>
      <c r="AZ7" s="22"/>
      <c r="BA7" s="22"/>
      <c r="BB7" s="22"/>
      <c r="BC7" s="22"/>
      <c r="BD7" s="22"/>
      <c r="BE7" s="22"/>
      <c r="BF7" s="22"/>
      <c r="BG7" s="22"/>
      <c r="BH7" s="22"/>
      <c r="BI7" s="22"/>
      <c r="BJ7" s="22"/>
      <c r="BK7" s="22"/>
      <c r="BL7" s="22"/>
    </row>
    <row r="8" spans="1:64">
      <c r="H8" s="22"/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  <c r="AA8" s="22"/>
      <c r="AB8" s="22"/>
      <c r="AC8" s="22"/>
      <c r="AD8" s="22"/>
      <c r="AE8" s="22"/>
      <c r="AF8" s="22"/>
      <c r="AG8" s="22"/>
      <c r="AH8" s="22"/>
      <c r="AI8" s="22"/>
      <c r="AJ8" s="22"/>
      <c r="AK8" s="22"/>
      <c r="AL8" s="22"/>
      <c r="AM8" s="22"/>
      <c r="AN8" s="22"/>
      <c r="AO8" s="22"/>
      <c r="AP8" s="22"/>
      <c r="AQ8" s="22"/>
      <c r="AR8" s="22"/>
      <c r="AS8" s="22"/>
      <c r="AT8" s="22"/>
      <c r="AU8" s="22"/>
      <c r="AV8" s="22"/>
      <c r="AW8" s="22"/>
      <c r="AX8" s="22"/>
      <c r="AY8" s="22"/>
      <c r="AZ8" s="22"/>
      <c r="BA8" s="22"/>
      <c r="BB8" s="22"/>
      <c r="BC8" s="22"/>
      <c r="BD8" s="22"/>
      <c r="BE8" s="22"/>
      <c r="BF8" s="22"/>
      <c r="BG8" s="22"/>
      <c r="BH8" s="22"/>
      <c r="BI8" s="22"/>
      <c r="BJ8" s="22"/>
      <c r="BK8" s="22"/>
      <c r="BL8" s="22"/>
    </row>
    <row r="9" spans="1:64">
      <c r="A9" s="24"/>
      <c r="H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  <c r="AA9" s="22"/>
      <c r="AB9" s="22"/>
      <c r="AC9" s="22"/>
      <c r="AD9" s="22"/>
      <c r="AE9" s="22"/>
      <c r="AF9" s="22"/>
      <c r="AG9" s="22"/>
      <c r="AH9" s="22"/>
      <c r="AI9" s="22"/>
      <c r="AJ9" s="22"/>
      <c r="AK9" s="22"/>
      <c r="AL9" s="22"/>
      <c r="AM9" s="22"/>
      <c r="AN9" s="22"/>
      <c r="AO9" s="22"/>
      <c r="AP9" s="22"/>
      <c r="AQ9" s="22"/>
      <c r="AR9" s="22"/>
      <c r="AS9" s="22"/>
      <c r="AT9" s="22"/>
      <c r="AU9" s="22"/>
      <c r="AV9" s="22"/>
      <c r="AW9" s="22"/>
      <c r="AX9" s="22"/>
      <c r="AY9" s="22"/>
      <c r="AZ9" s="22"/>
      <c r="BA9" s="22"/>
      <c r="BB9" s="22"/>
      <c r="BC9" s="22"/>
      <c r="BD9" s="22"/>
      <c r="BE9" s="22"/>
      <c r="BF9" s="22"/>
      <c r="BG9" s="22"/>
      <c r="BH9" s="22"/>
      <c r="BI9" s="22"/>
      <c r="BJ9" s="22"/>
      <c r="BK9" s="22"/>
      <c r="BL9" s="22"/>
    </row>
    <row r="10" spans="1:64">
      <c r="A10" s="24"/>
      <c r="H10" s="22"/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/>
      <c r="W10" s="22"/>
      <c r="X10" s="22"/>
      <c r="Y10" s="22"/>
      <c r="Z10" s="22"/>
      <c r="AA10" s="22"/>
      <c r="AB10" s="22"/>
      <c r="AC10" s="22"/>
      <c r="AD10" s="22"/>
      <c r="AE10" s="22"/>
      <c r="AF10" s="22"/>
      <c r="AG10" s="22"/>
      <c r="AH10" s="22"/>
      <c r="AI10" s="22"/>
      <c r="AJ10" s="22"/>
      <c r="AK10" s="22"/>
      <c r="AL10" s="22"/>
      <c r="AM10" s="22"/>
      <c r="AN10" s="22"/>
      <c r="AO10" s="22"/>
      <c r="AP10" s="22"/>
      <c r="AQ10" s="22"/>
      <c r="AR10" s="22"/>
      <c r="AS10" s="22"/>
      <c r="AT10" s="22"/>
      <c r="AU10" s="22"/>
      <c r="AV10" s="22"/>
      <c r="AW10" s="22"/>
      <c r="AX10" s="22"/>
      <c r="AY10" s="22"/>
      <c r="AZ10" s="22"/>
      <c r="BA10" s="22"/>
      <c r="BB10" s="22"/>
      <c r="BC10" s="22"/>
      <c r="BD10" s="22"/>
      <c r="BE10" s="22"/>
      <c r="BF10" s="22"/>
      <c r="BG10" s="22"/>
      <c r="BH10" s="22"/>
      <c r="BI10" s="22"/>
      <c r="BJ10" s="22"/>
      <c r="BK10" s="22"/>
      <c r="BL10" s="22"/>
    </row>
    <row r="11" spans="1:64">
      <c r="H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  <c r="AG11" s="22"/>
      <c r="AH11" s="22"/>
      <c r="AI11" s="22"/>
      <c r="AJ11" s="22"/>
      <c r="AK11" s="22"/>
      <c r="AL11" s="22"/>
      <c r="AM11" s="22"/>
      <c r="AN11" s="22"/>
      <c r="AO11" s="22"/>
      <c r="AP11" s="22"/>
      <c r="AQ11" s="22"/>
      <c r="AR11" s="22"/>
      <c r="AS11" s="22"/>
      <c r="AT11" s="22"/>
      <c r="AU11" s="22"/>
      <c r="AV11" s="22"/>
      <c r="AW11" s="22"/>
      <c r="AX11" s="22"/>
      <c r="AY11" s="22"/>
      <c r="AZ11" s="22"/>
      <c r="BA11" s="22"/>
      <c r="BB11" s="22"/>
      <c r="BC11" s="22"/>
      <c r="BD11" s="22"/>
      <c r="BE11" s="22"/>
      <c r="BF11" s="22"/>
      <c r="BG11" s="22"/>
      <c r="BH11" s="22"/>
      <c r="BI11" s="22"/>
      <c r="BJ11" s="22"/>
      <c r="BK11" s="22"/>
      <c r="BL11" s="22"/>
    </row>
    <row r="12" spans="1:64">
      <c r="A12" s="24"/>
      <c r="H12" s="22"/>
      <c r="J12" s="22"/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2"/>
      <c r="AE12" s="22"/>
      <c r="AF12" s="22"/>
      <c r="AG12" s="22"/>
      <c r="AH12" s="22"/>
      <c r="AI12" s="22"/>
      <c r="AJ12" s="22"/>
      <c r="AK12" s="22"/>
      <c r="AL12" s="22"/>
      <c r="AM12" s="22"/>
      <c r="AN12" s="22"/>
      <c r="AO12" s="22"/>
      <c r="AP12" s="22"/>
      <c r="AQ12" s="22"/>
      <c r="AR12" s="22"/>
      <c r="AS12" s="22"/>
      <c r="AT12" s="22"/>
      <c r="AU12" s="22"/>
      <c r="AV12" s="22"/>
      <c r="AW12" s="22"/>
      <c r="AX12" s="22"/>
      <c r="AY12" s="22"/>
      <c r="AZ12" s="22"/>
      <c r="BA12" s="22"/>
      <c r="BB12" s="22"/>
      <c r="BC12" s="22"/>
      <c r="BD12" s="22"/>
      <c r="BE12" s="22"/>
      <c r="BF12" s="22"/>
      <c r="BG12" s="22"/>
      <c r="BH12" s="22"/>
      <c r="BI12" s="22"/>
      <c r="BJ12" s="22"/>
      <c r="BK12" s="22"/>
      <c r="BL12" s="22"/>
    </row>
    <row r="13" spans="1:64" s="27" customFormat="1">
      <c r="A13" s="2" t="s">
        <v>1014</v>
      </c>
      <c r="B13" s="2" t="s">
        <v>1015</v>
      </c>
      <c r="C13" s="2" t="s">
        <v>1016</v>
      </c>
      <c r="D13" s="2" t="s">
        <v>1017</v>
      </c>
      <c r="E13" s="2" t="s">
        <v>1018</v>
      </c>
      <c r="F13" s="2" t="s">
        <v>1019</v>
      </c>
      <c r="G13" s="2" t="s">
        <v>1020</v>
      </c>
      <c r="H13" s="2" t="s">
        <v>1021</v>
      </c>
      <c r="I13" s="2" t="s">
        <v>1022</v>
      </c>
      <c r="J13" s="2" t="s">
        <v>1023</v>
      </c>
      <c r="K13" s="2" t="s">
        <v>1024</v>
      </c>
      <c r="L13" s="2" t="s">
        <v>1025</v>
      </c>
      <c r="M13" s="2" t="s">
        <v>1026</v>
      </c>
      <c r="N13" s="2" t="s">
        <v>1027</v>
      </c>
      <c r="O13" s="2" t="s">
        <v>1028</v>
      </c>
      <c r="P13" s="2" t="s">
        <v>1029</v>
      </c>
      <c r="Q13" s="2" t="s">
        <v>1030</v>
      </c>
      <c r="R13" s="2" t="s">
        <v>1031</v>
      </c>
      <c r="S13" s="2" t="s">
        <v>1032</v>
      </c>
      <c r="T13" s="2" t="s">
        <v>1033</v>
      </c>
      <c r="U13" s="2" t="s">
        <v>1034</v>
      </c>
      <c r="V13" s="26" t="s">
        <v>1035</v>
      </c>
      <c r="W13" s="26" t="s">
        <v>1036</v>
      </c>
      <c r="X13" s="22"/>
      <c r="Y13" s="22"/>
      <c r="Z13" s="22"/>
      <c r="AA13" s="22"/>
      <c r="AB13" s="22"/>
      <c r="AC13" s="22"/>
      <c r="AD13" s="22"/>
      <c r="AE13" s="22"/>
      <c r="AF13" s="22"/>
      <c r="AG13" s="22"/>
      <c r="AH13" s="22"/>
      <c r="AI13" s="22"/>
      <c r="AJ13" s="22"/>
      <c r="AK13" s="22"/>
      <c r="AL13" s="22"/>
      <c r="AM13" s="22"/>
      <c r="AN13" s="22"/>
      <c r="AO13" s="22"/>
      <c r="AP13" s="22"/>
      <c r="AQ13" s="22"/>
      <c r="AR13" s="22"/>
      <c r="AS13" s="22"/>
      <c r="AT13" s="22"/>
      <c r="AU13" s="22"/>
      <c r="AV13" s="22"/>
      <c r="AW13" s="22"/>
      <c r="AX13" s="22"/>
      <c r="AY13" s="22"/>
      <c r="AZ13" s="22"/>
      <c r="BA13" s="22"/>
      <c r="BB13" s="22"/>
      <c r="BC13" s="22"/>
      <c r="BD13" s="22"/>
      <c r="BE13" s="22"/>
      <c r="BF13" s="22"/>
      <c r="BG13" s="22"/>
      <c r="BH13" s="22"/>
      <c r="BI13" s="22"/>
      <c r="BJ13" s="22"/>
      <c r="BK13" s="22"/>
      <c r="BL13" s="22"/>
    </row>
    <row r="14" spans="1:64" s="27" customFormat="1">
      <c r="A14" s="28" t="s">
        <v>1037</v>
      </c>
      <c r="B14" s="28" t="s">
        <v>1038</v>
      </c>
      <c r="C14" s="28" t="s">
        <v>1039</v>
      </c>
      <c r="D14" s="28" t="s">
        <v>1040</v>
      </c>
      <c r="E14" s="28" t="s">
        <v>1040</v>
      </c>
      <c r="F14" s="28" t="s">
        <v>1041</v>
      </c>
      <c r="G14" s="28" t="s">
        <v>1041</v>
      </c>
      <c r="H14" s="28" t="s">
        <v>1042</v>
      </c>
      <c r="I14" s="28" t="s">
        <v>1043</v>
      </c>
      <c r="J14" s="28" t="s">
        <v>1044</v>
      </c>
      <c r="K14" s="28" t="s">
        <v>1045</v>
      </c>
      <c r="L14" s="28" t="s">
        <v>1046</v>
      </c>
      <c r="M14" s="28" t="s">
        <v>1046</v>
      </c>
      <c r="N14" s="28" t="s">
        <v>1046</v>
      </c>
      <c r="O14" s="28" t="s">
        <v>1046</v>
      </c>
      <c r="P14" s="28" t="s">
        <v>1029</v>
      </c>
      <c r="Q14" s="28" t="s">
        <v>1047</v>
      </c>
      <c r="R14" s="28" t="s">
        <v>1048</v>
      </c>
      <c r="S14" s="28" t="s">
        <v>1040</v>
      </c>
      <c r="T14" s="28" t="s">
        <v>1040</v>
      </c>
      <c r="U14" s="28" t="s">
        <v>1034</v>
      </c>
      <c r="V14" s="29" t="s">
        <v>1035</v>
      </c>
      <c r="W14" s="29" t="s">
        <v>1036</v>
      </c>
      <c r="X14" s="22"/>
      <c r="Y14" s="22"/>
      <c r="Z14" s="22"/>
      <c r="AA14" s="22"/>
      <c r="AB14" s="22"/>
      <c r="AC14" s="22"/>
      <c r="AD14" s="22"/>
      <c r="AE14" s="22"/>
      <c r="AF14" s="22"/>
      <c r="AG14" s="22"/>
      <c r="AH14" s="22"/>
      <c r="AI14" s="22"/>
      <c r="AJ14" s="22"/>
      <c r="AK14" s="22"/>
      <c r="AL14" s="22"/>
      <c r="AM14" s="22"/>
      <c r="AN14" s="22"/>
      <c r="AO14" s="22"/>
      <c r="AP14" s="22"/>
      <c r="AQ14" s="22"/>
      <c r="AR14" s="22"/>
      <c r="AS14" s="22"/>
      <c r="AT14" s="22"/>
      <c r="AU14" s="22"/>
      <c r="AV14" s="22"/>
      <c r="AW14" s="22"/>
      <c r="AX14" s="22"/>
      <c r="AY14" s="22"/>
      <c r="AZ14" s="22"/>
      <c r="BA14" s="22"/>
      <c r="BB14" s="22"/>
      <c r="BC14" s="22"/>
      <c r="BD14" s="22"/>
      <c r="BE14" s="22"/>
      <c r="BF14" s="22"/>
      <c r="BG14" s="22"/>
      <c r="BH14" s="22"/>
      <c r="BI14" s="22"/>
      <c r="BJ14" s="22"/>
      <c r="BK14" s="22"/>
      <c r="BL14" s="22"/>
    </row>
    <row r="15" spans="1:64" s="27" customFormat="1">
      <c r="A15" s="28" t="s">
        <v>1049</v>
      </c>
      <c r="B15" s="28" t="s">
        <v>1050</v>
      </c>
      <c r="C15" s="28" t="str">
        <f>""</f>
        <v/>
      </c>
      <c r="D15" s="28"/>
      <c r="E15" s="28"/>
      <c r="F15" s="28"/>
      <c r="G15" s="28" t="s">
        <v>1051</v>
      </c>
      <c r="H15" s="28" t="s">
        <v>1052</v>
      </c>
      <c r="I15" s="28" t="s">
        <v>1053</v>
      </c>
      <c r="J15" s="28"/>
      <c r="K15" s="28" t="s">
        <v>1054</v>
      </c>
      <c r="L15" s="28" t="s">
        <v>1055</v>
      </c>
      <c r="M15" s="28" t="s">
        <v>1055</v>
      </c>
      <c r="N15" s="28" t="s">
        <v>1055</v>
      </c>
      <c r="O15" s="28" t="s">
        <v>1055</v>
      </c>
      <c r="P15" s="28"/>
      <c r="Q15" s="28" t="s">
        <v>1020</v>
      </c>
      <c r="R15" s="28" t="s">
        <v>1056</v>
      </c>
      <c r="S15" s="28" t="s">
        <v>1057</v>
      </c>
      <c r="T15" s="28" t="s">
        <v>1057</v>
      </c>
      <c r="U15" s="28"/>
      <c r="V15" s="29"/>
      <c r="W15" s="29"/>
      <c r="X15" s="22"/>
      <c r="Y15" s="22"/>
      <c r="Z15" s="22"/>
      <c r="AA15" s="22"/>
      <c r="AB15" s="22"/>
      <c r="AC15" s="22"/>
      <c r="AD15" s="22"/>
      <c r="AE15" s="22"/>
      <c r="AF15" s="22"/>
      <c r="AG15" s="22"/>
      <c r="AH15" s="22"/>
      <c r="AI15" s="22"/>
      <c r="AJ15" s="22"/>
      <c r="AK15" s="22"/>
      <c r="AL15" s="22"/>
      <c r="AM15" s="22"/>
      <c r="AN15" s="22"/>
      <c r="AO15" s="22"/>
      <c r="AP15" s="22"/>
      <c r="AQ15" s="22"/>
      <c r="AR15" s="22"/>
      <c r="AS15" s="22"/>
      <c r="AT15" s="22"/>
      <c r="AU15" s="22"/>
      <c r="AV15" s="22"/>
      <c r="AW15" s="22"/>
      <c r="AX15" s="22"/>
      <c r="AY15" s="22"/>
      <c r="AZ15" s="22"/>
      <c r="BA15" s="22"/>
      <c r="BB15" s="22"/>
      <c r="BC15" s="22"/>
      <c r="BD15" s="22"/>
      <c r="BE15" s="22"/>
      <c r="BF15" s="22"/>
      <c r="BG15" s="22"/>
      <c r="BH15" s="22"/>
      <c r="BI15" s="22"/>
      <c r="BJ15" s="22"/>
      <c r="BK15" s="22"/>
      <c r="BL15" s="22"/>
    </row>
    <row r="16" spans="1:64" s="27" customFormat="1">
      <c r="A16" s="28" t="s">
        <v>1040</v>
      </c>
      <c r="B16" s="28"/>
      <c r="C16" s="28" t="str">
        <f>""</f>
        <v/>
      </c>
      <c r="D16" s="28"/>
      <c r="E16" s="28"/>
      <c r="F16" s="28"/>
      <c r="G16" s="28"/>
      <c r="H16" s="28"/>
      <c r="I16" s="28"/>
      <c r="J16" s="28"/>
      <c r="K16" s="28" t="s">
        <v>1058</v>
      </c>
      <c r="L16" s="28"/>
      <c r="M16" s="28"/>
      <c r="N16" s="28"/>
      <c r="O16" s="28"/>
      <c r="P16" s="28"/>
      <c r="Q16" s="28"/>
      <c r="R16" s="28" t="s">
        <v>1059</v>
      </c>
      <c r="S16" s="28"/>
      <c r="T16" s="28"/>
      <c r="U16" s="28"/>
      <c r="V16" s="29"/>
      <c r="W16" s="29"/>
      <c r="X16" s="22"/>
      <c r="Y16" s="22"/>
      <c r="Z16" s="22"/>
      <c r="AA16" s="22"/>
      <c r="AB16" s="22"/>
      <c r="AC16" s="22"/>
      <c r="AD16" s="22"/>
      <c r="AE16" s="22"/>
      <c r="AF16" s="22"/>
      <c r="AG16" s="22"/>
      <c r="AH16" s="22"/>
      <c r="AI16" s="22"/>
      <c r="AJ16" s="22"/>
      <c r="AK16" s="22"/>
      <c r="AL16" s="22"/>
      <c r="AM16" s="22"/>
      <c r="AN16" s="22"/>
      <c r="AO16" s="22"/>
      <c r="AP16" s="22"/>
      <c r="AQ16" s="22"/>
      <c r="AR16" s="22"/>
      <c r="AS16" s="22"/>
      <c r="AT16" s="22"/>
      <c r="AU16" s="22"/>
      <c r="AV16" s="22"/>
      <c r="AW16" s="22"/>
      <c r="AX16" s="22"/>
      <c r="AY16" s="22"/>
      <c r="AZ16" s="22"/>
      <c r="BA16" s="22"/>
      <c r="BB16" s="22"/>
      <c r="BC16" s="22"/>
      <c r="BD16" s="22"/>
      <c r="BE16" s="22"/>
      <c r="BF16" s="22"/>
      <c r="BG16" s="22"/>
      <c r="BH16" s="22"/>
      <c r="BI16" s="22"/>
      <c r="BJ16" s="22"/>
      <c r="BK16" s="22"/>
      <c r="BL16" s="22"/>
    </row>
    <row r="17" spans="1:64" s="27" customFormat="1">
      <c r="A17" s="28"/>
      <c r="B17" s="28"/>
      <c r="C17" s="28"/>
      <c r="D17" s="28"/>
      <c r="E17" s="28"/>
      <c r="F17" s="28"/>
      <c r="G17" s="28"/>
      <c r="H17" s="28"/>
      <c r="I17" s="28"/>
      <c r="J17" s="28"/>
      <c r="K17" s="28" t="s">
        <v>1053</v>
      </c>
      <c r="L17" s="28"/>
      <c r="M17" s="28"/>
      <c r="N17" s="28"/>
      <c r="O17" s="28"/>
      <c r="P17" s="28"/>
      <c r="Q17" s="28"/>
      <c r="R17" s="28"/>
      <c r="S17" s="28"/>
      <c r="T17" s="28"/>
      <c r="U17" s="28"/>
      <c r="V17" s="29"/>
      <c r="W17" s="29"/>
      <c r="X17" s="22"/>
      <c r="Y17" s="22"/>
      <c r="Z17" s="22"/>
      <c r="AA17" s="22"/>
      <c r="AB17" s="22"/>
      <c r="AC17" s="22"/>
      <c r="AD17" s="22"/>
      <c r="AE17" s="22"/>
      <c r="AF17" s="22"/>
      <c r="AG17" s="22"/>
      <c r="AH17" s="22"/>
      <c r="AI17" s="22"/>
      <c r="AJ17" s="22"/>
      <c r="AK17" s="22"/>
      <c r="AL17" s="22"/>
      <c r="AM17" s="22"/>
      <c r="AN17" s="22"/>
      <c r="AO17" s="22"/>
      <c r="AP17" s="22"/>
      <c r="AQ17" s="22"/>
      <c r="AR17" s="22"/>
      <c r="AS17" s="22"/>
      <c r="AT17" s="22"/>
      <c r="AU17" s="22"/>
      <c r="AV17" s="22"/>
      <c r="AW17" s="22"/>
      <c r="AX17" s="22"/>
      <c r="AY17" s="22"/>
      <c r="AZ17" s="22"/>
      <c r="BA17" s="22"/>
      <c r="BB17" s="22"/>
      <c r="BC17" s="22"/>
      <c r="BD17" s="22"/>
      <c r="BE17" s="22"/>
      <c r="BF17" s="22"/>
      <c r="BG17" s="22"/>
      <c r="BH17" s="22"/>
      <c r="BI17" s="22"/>
      <c r="BJ17" s="22"/>
      <c r="BK17" s="22"/>
      <c r="BL17" s="22"/>
    </row>
    <row r="18" spans="1:64" s="27" customFormat="1">
      <c r="A18" s="22"/>
      <c r="B18" s="22"/>
      <c r="C18" s="22"/>
      <c r="D18" s="22"/>
      <c r="E18" s="22"/>
      <c r="F18" s="22"/>
      <c r="G18" s="22"/>
      <c r="H18" s="22"/>
      <c r="I18" s="22"/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  <c r="AD18" s="22"/>
      <c r="AE18" s="22"/>
      <c r="AF18" s="22"/>
      <c r="AG18" s="22"/>
      <c r="AH18" s="22"/>
      <c r="AI18" s="22"/>
      <c r="AJ18" s="22"/>
      <c r="AK18" s="22"/>
      <c r="AL18" s="22"/>
      <c r="AM18" s="22"/>
      <c r="AN18" s="22"/>
      <c r="AO18" s="22"/>
      <c r="AP18" s="22"/>
      <c r="AQ18" s="22"/>
      <c r="AR18" s="22"/>
      <c r="AS18" s="22"/>
      <c r="AT18" s="22"/>
      <c r="AU18" s="22"/>
      <c r="AV18" s="22"/>
      <c r="AW18" s="22"/>
      <c r="AX18" s="22"/>
      <c r="AY18" s="22"/>
      <c r="AZ18" s="22"/>
      <c r="BA18" s="22"/>
      <c r="BB18" s="22"/>
      <c r="BC18" s="22"/>
      <c r="BD18" s="22"/>
      <c r="BE18" s="22"/>
      <c r="BF18" s="22"/>
      <c r="BG18" s="22"/>
      <c r="BH18" s="22"/>
      <c r="BI18" s="22"/>
      <c r="BJ18" s="22"/>
      <c r="BK18" s="22"/>
      <c r="BL18" s="22"/>
    </row>
    <row r="19" spans="1:64" s="27" customFormat="1">
      <c r="A19" s="22"/>
      <c r="B19" s="22"/>
      <c r="C19" s="22"/>
      <c r="D19" s="22"/>
      <c r="E19" s="22"/>
      <c r="F19" s="22"/>
      <c r="G19" s="22"/>
      <c r="H19" s="22"/>
      <c r="I19" s="22"/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  <c r="AA19" s="22"/>
      <c r="AB19" s="22"/>
      <c r="AC19" s="22"/>
      <c r="AD19" s="22"/>
      <c r="AE19" s="22"/>
      <c r="AF19" s="22"/>
      <c r="AG19" s="22"/>
      <c r="AH19" s="22"/>
      <c r="AI19" s="22"/>
      <c r="AJ19" s="22"/>
      <c r="AK19" s="22"/>
      <c r="AL19" s="22"/>
      <c r="AM19" s="22"/>
      <c r="AN19" s="22"/>
      <c r="AO19" s="22"/>
      <c r="AP19" s="22"/>
      <c r="AQ19" s="22"/>
      <c r="AR19" s="22"/>
      <c r="AS19" s="22"/>
      <c r="AT19" s="22"/>
      <c r="AU19" s="22"/>
      <c r="AV19" s="22"/>
      <c r="AW19" s="22"/>
      <c r="AX19" s="22"/>
      <c r="AY19" s="22"/>
      <c r="AZ19" s="22"/>
      <c r="BA19" s="22"/>
      <c r="BB19" s="22"/>
      <c r="BC19" s="22"/>
      <c r="BD19" s="22"/>
      <c r="BE19" s="22"/>
      <c r="BF19" s="22"/>
      <c r="BG19" s="22"/>
      <c r="BH19" s="22"/>
      <c r="BI19" s="22"/>
      <c r="BJ19" s="22"/>
      <c r="BK19" s="22"/>
      <c r="BL19" s="22"/>
    </row>
    <row r="20" spans="1:64" s="27" customFormat="1">
      <c r="A20" s="22"/>
      <c r="B20" s="22"/>
      <c r="C20" s="22"/>
      <c r="D20" s="22"/>
      <c r="E20" s="22"/>
      <c r="F20" s="22"/>
      <c r="G20" s="22"/>
      <c r="H20" s="22"/>
      <c r="I20" s="22"/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22"/>
      <c r="Y20" s="22"/>
      <c r="Z20" s="22"/>
      <c r="AA20" s="22"/>
      <c r="AB20" s="22"/>
      <c r="AC20" s="22"/>
      <c r="AD20" s="22"/>
      <c r="AE20" s="22"/>
      <c r="AF20" s="22"/>
      <c r="AG20" s="22"/>
      <c r="AH20" s="22"/>
      <c r="AI20" s="22"/>
      <c r="AJ20" s="22"/>
      <c r="AK20" s="22"/>
      <c r="AL20" s="22"/>
      <c r="AM20" s="22"/>
      <c r="AN20" s="22"/>
      <c r="AO20" s="22"/>
      <c r="AP20" s="22"/>
      <c r="AQ20" s="22"/>
      <c r="AR20" s="22"/>
      <c r="AS20" s="22"/>
      <c r="AT20" s="22"/>
      <c r="AU20" s="22"/>
      <c r="AV20" s="22"/>
      <c r="AW20" s="22"/>
      <c r="AX20" s="22"/>
      <c r="AY20" s="22"/>
      <c r="AZ20" s="22"/>
      <c r="BA20" s="22"/>
      <c r="BB20" s="22"/>
      <c r="BC20" s="22"/>
      <c r="BD20" s="22"/>
      <c r="BE20" s="22"/>
      <c r="BF20" s="22"/>
      <c r="BG20" s="22"/>
      <c r="BH20" s="22"/>
      <c r="BI20" s="22"/>
      <c r="BJ20" s="22"/>
      <c r="BK20" s="22"/>
      <c r="BL20" s="22"/>
    </row>
    <row r="21" spans="1:64" s="27" customFormat="1">
      <c r="A21" s="22"/>
      <c r="B21" s="22"/>
      <c r="C21" s="22"/>
      <c r="D21" s="22"/>
      <c r="E21" s="22"/>
      <c r="F21" s="22"/>
      <c r="G21" s="22"/>
      <c r="H21" s="22"/>
      <c r="I21" s="22"/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  <c r="AD21" s="22"/>
      <c r="AE21" s="22"/>
      <c r="AF21" s="22"/>
      <c r="AG21" s="22"/>
      <c r="AH21" s="22"/>
      <c r="AI21" s="22"/>
      <c r="AJ21" s="22"/>
      <c r="AK21" s="22"/>
      <c r="AL21" s="22"/>
      <c r="AM21" s="22"/>
      <c r="AN21" s="22"/>
      <c r="AO21" s="22"/>
      <c r="AP21" s="22"/>
      <c r="AQ21" s="22"/>
      <c r="AR21" s="22"/>
      <c r="AS21" s="22"/>
      <c r="AT21" s="22"/>
      <c r="AU21" s="22"/>
      <c r="AV21" s="22"/>
      <c r="AW21" s="22"/>
      <c r="AX21" s="22"/>
      <c r="AY21" s="22"/>
      <c r="AZ21" s="22"/>
      <c r="BA21" s="22"/>
      <c r="BB21" s="22"/>
      <c r="BC21" s="22"/>
      <c r="BD21" s="22"/>
      <c r="BE21" s="22"/>
      <c r="BF21" s="22"/>
      <c r="BG21" s="22"/>
      <c r="BH21" s="22"/>
      <c r="BI21" s="22"/>
      <c r="BJ21" s="22"/>
      <c r="BK21" s="22"/>
      <c r="BL21" s="22"/>
    </row>
    <row r="22" spans="1:64" s="27" customFormat="1">
      <c r="A22" s="22"/>
      <c r="B22" s="22"/>
      <c r="C22" s="22"/>
      <c r="D22" s="22"/>
      <c r="E22" s="22"/>
      <c r="F22" s="22"/>
      <c r="G22" s="22"/>
      <c r="H22" s="22"/>
      <c r="I22" s="22"/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  <c r="AA22" s="22"/>
      <c r="AB22" s="22"/>
      <c r="AC22" s="22"/>
      <c r="AD22" s="22"/>
      <c r="AE22" s="22"/>
      <c r="AF22" s="22"/>
      <c r="AG22" s="22"/>
      <c r="AH22" s="22"/>
      <c r="AI22" s="22"/>
      <c r="AJ22" s="22"/>
      <c r="AK22" s="22"/>
      <c r="AL22" s="22"/>
      <c r="AM22" s="22"/>
      <c r="AN22" s="22"/>
      <c r="AO22" s="22"/>
      <c r="AP22" s="22"/>
      <c r="AQ22" s="22"/>
      <c r="AR22" s="22"/>
      <c r="AS22" s="22"/>
      <c r="AT22" s="22"/>
      <c r="AU22" s="22"/>
      <c r="AV22" s="22"/>
      <c r="AW22" s="22"/>
      <c r="AX22" s="22"/>
      <c r="AY22" s="22"/>
      <c r="AZ22" s="22"/>
      <c r="BA22" s="22"/>
      <c r="BB22" s="22"/>
      <c r="BC22" s="22"/>
      <c r="BD22" s="22"/>
      <c r="BE22" s="22"/>
      <c r="BF22" s="22"/>
      <c r="BG22" s="22"/>
      <c r="BH22" s="22"/>
      <c r="BI22" s="22"/>
      <c r="BJ22" s="22"/>
      <c r="BK22" s="22"/>
      <c r="BL22" s="22"/>
    </row>
    <row r="23" spans="1:64" s="27" customFormat="1">
      <c r="A23" s="22"/>
      <c r="B23" s="22"/>
      <c r="C23" s="22"/>
      <c r="D23" s="22"/>
      <c r="E23" s="22"/>
      <c r="F23" s="22"/>
      <c r="G23" s="22"/>
      <c r="H23" s="22"/>
      <c r="I23" s="22"/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2"/>
      <c r="Z23" s="22"/>
      <c r="AA23" s="22"/>
      <c r="AB23" s="22"/>
      <c r="AC23" s="22"/>
      <c r="AD23" s="22"/>
      <c r="AE23" s="22"/>
      <c r="AF23" s="22"/>
      <c r="AG23" s="22"/>
      <c r="AH23" s="22"/>
      <c r="AI23" s="22"/>
      <c r="AJ23" s="22"/>
      <c r="AK23" s="22"/>
      <c r="AL23" s="22"/>
      <c r="AM23" s="22"/>
      <c r="AN23" s="22"/>
      <c r="AO23" s="22"/>
      <c r="AP23" s="22"/>
      <c r="AQ23" s="22"/>
      <c r="AR23" s="22"/>
      <c r="AS23" s="22"/>
      <c r="AT23" s="22"/>
      <c r="AU23" s="22"/>
      <c r="AV23" s="22"/>
      <c r="AW23" s="22"/>
      <c r="AX23" s="22"/>
      <c r="AY23" s="22"/>
      <c r="AZ23" s="22"/>
      <c r="BA23" s="22"/>
      <c r="BB23" s="22"/>
      <c r="BC23" s="22"/>
      <c r="BD23" s="22"/>
      <c r="BE23" s="22"/>
      <c r="BF23" s="22"/>
      <c r="BG23" s="22"/>
      <c r="BH23" s="22"/>
      <c r="BI23" s="22"/>
      <c r="BJ23" s="22"/>
      <c r="BK23" s="22"/>
      <c r="BL23" s="22"/>
    </row>
    <row r="24" spans="1:64" s="27" customFormat="1">
      <c r="A24" s="22"/>
      <c r="B24" s="22"/>
      <c r="C24" s="22"/>
      <c r="D24" s="22"/>
      <c r="E24" s="22"/>
      <c r="F24" s="22"/>
      <c r="G24" s="22"/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  <c r="AA24" s="22"/>
      <c r="AB24" s="22"/>
      <c r="AC24" s="22"/>
      <c r="AD24" s="22"/>
      <c r="AE24" s="22"/>
      <c r="AF24" s="22"/>
      <c r="AG24" s="22"/>
      <c r="AH24" s="22"/>
      <c r="AI24" s="22"/>
      <c r="AJ24" s="22"/>
      <c r="AK24" s="22"/>
      <c r="AL24" s="22"/>
      <c r="AM24" s="22"/>
      <c r="AN24" s="22"/>
      <c r="AO24" s="22"/>
      <c r="AP24" s="22"/>
      <c r="AQ24" s="22"/>
      <c r="AR24" s="22"/>
      <c r="AS24" s="22"/>
      <c r="AT24" s="22"/>
      <c r="AU24" s="22"/>
      <c r="AV24" s="22"/>
      <c r="AW24" s="22"/>
      <c r="AX24" s="22"/>
      <c r="AY24" s="22"/>
      <c r="AZ24" s="22"/>
      <c r="BA24" s="22"/>
      <c r="BB24" s="22"/>
      <c r="BC24" s="22"/>
      <c r="BD24" s="22"/>
      <c r="BE24" s="22"/>
      <c r="BF24" s="22"/>
      <c r="BG24" s="22"/>
      <c r="BH24" s="22"/>
      <c r="BI24" s="22"/>
      <c r="BJ24" s="22"/>
      <c r="BK24" s="22"/>
      <c r="BL24" s="22"/>
    </row>
    <row r="25" spans="1:64" s="27" customFormat="1">
      <c r="A25" s="22"/>
      <c r="B25" s="22"/>
      <c r="C25" s="22"/>
      <c r="D25" s="22"/>
      <c r="E25" s="22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22"/>
      <c r="AB25" s="22"/>
      <c r="AC25" s="22"/>
      <c r="AD25" s="22"/>
      <c r="AE25" s="22"/>
      <c r="AF25" s="22"/>
      <c r="AG25" s="22"/>
      <c r="AH25" s="22"/>
      <c r="AI25" s="22"/>
      <c r="AJ25" s="22"/>
      <c r="AK25" s="22"/>
      <c r="AL25" s="22"/>
      <c r="AM25" s="22"/>
      <c r="AN25" s="22"/>
      <c r="AO25" s="22"/>
      <c r="AP25" s="22"/>
      <c r="AQ25" s="22"/>
      <c r="AR25" s="22"/>
      <c r="AS25" s="22"/>
      <c r="AT25" s="22"/>
      <c r="AU25" s="22"/>
      <c r="AV25" s="22"/>
      <c r="AW25" s="22"/>
      <c r="AX25" s="22"/>
      <c r="AY25" s="22"/>
      <c r="AZ25" s="22"/>
      <c r="BA25" s="22"/>
      <c r="BB25" s="22"/>
      <c r="BC25" s="22"/>
      <c r="BD25" s="22"/>
      <c r="BE25" s="22"/>
      <c r="BF25" s="22"/>
      <c r="BG25" s="22"/>
      <c r="BH25" s="22"/>
      <c r="BI25" s="22"/>
      <c r="BJ25" s="22"/>
      <c r="BK25" s="22"/>
      <c r="BL25" s="22"/>
    </row>
    <row r="26" spans="1:64" s="27" customFormat="1">
      <c r="A26" s="22"/>
      <c r="B26" s="22"/>
      <c r="C26" s="22"/>
      <c r="D26" s="22"/>
      <c r="E26" s="22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22"/>
      <c r="AB26" s="22"/>
      <c r="AC26" s="22"/>
      <c r="AD26" s="22"/>
      <c r="AE26" s="22"/>
      <c r="AF26" s="22"/>
      <c r="AG26" s="22"/>
      <c r="AH26" s="22"/>
      <c r="AI26" s="22"/>
      <c r="AJ26" s="22"/>
      <c r="AK26" s="22"/>
      <c r="AL26" s="22"/>
      <c r="AM26" s="22"/>
      <c r="AN26" s="22"/>
      <c r="AO26" s="22"/>
      <c r="AP26" s="22"/>
      <c r="AQ26" s="22"/>
      <c r="AR26" s="22"/>
      <c r="AS26" s="22"/>
      <c r="AT26" s="22"/>
      <c r="AU26" s="22"/>
      <c r="AV26" s="22"/>
      <c r="AW26" s="22"/>
      <c r="AX26" s="22"/>
      <c r="AY26" s="22"/>
      <c r="AZ26" s="22"/>
      <c r="BA26" s="22"/>
      <c r="BB26" s="22"/>
      <c r="BC26" s="22"/>
      <c r="BD26" s="22"/>
      <c r="BE26" s="22"/>
      <c r="BF26" s="22"/>
      <c r="BG26" s="22"/>
      <c r="BH26" s="22"/>
      <c r="BI26" s="22"/>
      <c r="BJ26" s="22"/>
      <c r="BK26" s="22"/>
      <c r="BL26" s="22"/>
    </row>
    <row r="27" spans="1:64" s="27" customFormat="1">
      <c r="A27" s="22"/>
      <c r="B27" s="22"/>
      <c r="C27" s="22"/>
      <c r="D27" s="22"/>
      <c r="E27" s="22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22"/>
      <c r="AB27" s="22"/>
      <c r="AC27" s="22"/>
      <c r="AD27" s="22"/>
      <c r="AE27" s="22"/>
      <c r="AF27" s="22"/>
      <c r="AG27" s="22"/>
      <c r="AH27" s="22"/>
      <c r="AI27" s="22"/>
      <c r="AJ27" s="22"/>
      <c r="AK27" s="22"/>
      <c r="AL27" s="22"/>
      <c r="AM27" s="22"/>
      <c r="AN27" s="22"/>
      <c r="AO27" s="22"/>
      <c r="AP27" s="22"/>
      <c r="AQ27" s="22"/>
      <c r="AR27" s="22"/>
      <c r="AS27" s="22"/>
      <c r="AT27" s="22"/>
      <c r="AU27" s="22"/>
      <c r="AV27" s="22"/>
      <c r="AW27" s="22"/>
      <c r="AX27" s="22"/>
      <c r="AY27" s="22"/>
      <c r="AZ27" s="22"/>
      <c r="BA27" s="22"/>
      <c r="BB27" s="22"/>
      <c r="BC27" s="22"/>
      <c r="BD27" s="22"/>
      <c r="BE27" s="22"/>
      <c r="BF27" s="22"/>
      <c r="BG27" s="22"/>
      <c r="BH27" s="22"/>
      <c r="BI27" s="22"/>
      <c r="BJ27" s="22"/>
      <c r="BK27" s="22"/>
      <c r="BL27" s="22"/>
    </row>
    <row r="28" spans="1:64" s="27" customFormat="1">
      <c r="A28" s="25" t="s">
        <v>1060</v>
      </c>
      <c r="B28" s="25" t="s">
        <v>1061</v>
      </c>
      <c r="C28" s="25" t="s">
        <v>1062</v>
      </c>
      <c r="D28" s="25" t="s">
        <v>1063</v>
      </c>
      <c r="E28" s="25" t="s">
        <v>1064</v>
      </c>
      <c r="F28" s="25" t="s">
        <v>1065</v>
      </c>
      <c r="G28" s="25" t="s">
        <v>1066</v>
      </c>
      <c r="H28" s="25" t="s">
        <v>1067</v>
      </c>
      <c r="I28" s="25" t="s">
        <v>1068</v>
      </c>
      <c r="J28" s="25" t="s">
        <v>1069</v>
      </c>
      <c r="K28" s="25" t="s">
        <v>1070</v>
      </c>
      <c r="L28" s="25" t="s">
        <v>1071</v>
      </c>
      <c r="M28" s="25" t="s">
        <v>1072</v>
      </c>
      <c r="N28" s="25" t="s">
        <v>1073</v>
      </c>
      <c r="O28" s="25" t="s">
        <v>1074</v>
      </c>
      <c r="P28" s="25" t="s">
        <v>1075</v>
      </c>
      <c r="Q28" s="25" t="s">
        <v>1076</v>
      </c>
      <c r="R28" s="25" t="s">
        <v>1077</v>
      </c>
      <c r="S28" s="25" t="s">
        <v>1078</v>
      </c>
      <c r="T28" s="25" t="s">
        <v>1079</v>
      </c>
      <c r="U28" s="25" t="s">
        <v>1080</v>
      </c>
      <c r="V28" s="25" t="s">
        <v>1081</v>
      </c>
      <c r="W28" s="25" t="s">
        <v>1082</v>
      </c>
      <c r="X28" s="25" t="s">
        <v>1083</v>
      </c>
      <c r="Y28" s="25" t="s">
        <v>1084</v>
      </c>
      <c r="Z28" s="25" t="s">
        <v>1085</v>
      </c>
      <c r="AA28" s="25" t="s">
        <v>1086</v>
      </c>
      <c r="AB28" s="25" t="s">
        <v>1087</v>
      </c>
      <c r="AC28" s="25" t="s">
        <v>1088</v>
      </c>
      <c r="AD28" s="25" t="s">
        <v>1089</v>
      </c>
      <c r="AE28" s="25" t="s">
        <v>1090</v>
      </c>
      <c r="AF28" s="25" t="s">
        <v>1091</v>
      </c>
      <c r="AG28" s="25" t="s">
        <v>1092</v>
      </c>
      <c r="AH28" s="25" t="s">
        <v>1093</v>
      </c>
      <c r="AI28" s="25" t="s">
        <v>1094</v>
      </c>
      <c r="AJ28" s="25" t="s">
        <v>1095</v>
      </c>
      <c r="AK28" s="25" t="s">
        <v>1096</v>
      </c>
      <c r="AL28" s="25" t="s">
        <v>1097</v>
      </c>
      <c r="AM28" s="25" t="s">
        <v>1098</v>
      </c>
      <c r="AN28" s="30" t="s">
        <v>1099</v>
      </c>
      <c r="AO28" s="30" t="s">
        <v>1100</v>
      </c>
      <c r="AP28" s="22"/>
      <c r="AQ28" s="22"/>
      <c r="AR28" s="22"/>
      <c r="AS28" s="22"/>
      <c r="AT28" s="22"/>
      <c r="AU28" s="22"/>
      <c r="AV28" s="22"/>
      <c r="AW28" s="22"/>
      <c r="AX28" s="22"/>
      <c r="AY28" s="22"/>
      <c r="AZ28" s="22"/>
      <c r="BA28" s="22"/>
      <c r="BB28" s="22"/>
      <c r="BC28" s="22"/>
      <c r="BD28" s="22"/>
      <c r="BE28" s="22"/>
      <c r="BF28" s="22"/>
      <c r="BG28" s="22"/>
      <c r="BH28" s="22"/>
      <c r="BI28" s="22"/>
      <c r="BJ28" s="22"/>
      <c r="BK28" s="22"/>
      <c r="BL28" s="22"/>
    </row>
    <row r="29" spans="1:64" s="27" customFormat="1">
      <c r="A29" s="28" t="s">
        <v>1101</v>
      </c>
      <c r="B29" s="28" t="s">
        <v>1102</v>
      </c>
      <c r="C29" s="28" t="s">
        <v>1103</v>
      </c>
      <c r="D29" s="28" t="s">
        <v>1041</v>
      </c>
      <c r="E29" s="28" t="s">
        <v>1050</v>
      </c>
      <c r="F29" s="28" t="s">
        <v>1104</v>
      </c>
      <c r="G29" s="28" t="s">
        <v>1105</v>
      </c>
      <c r="H29" s="28" t="s">
        <v>1106</v>
      </c>
      <c r="I29" s="28" t="s">
        <v>1107</v>
      </c>
      <c r="J29" s="28" t="s">
        <v>1108</v>
      </c>
      <c r="K29" s="28" t="s">
        <v>1108</v>
      </c>
      <c r="L29" s="28" t="s">
        <v>1109</v>
      </c>
      <c r="M29" s="28" t="s">
        <v>1110</v>
      </c>
      <c r="N29" s="28" t="s">
        <v>1111</v>
      </c>
      <c r="O29" s="28" t="s">
        <v>1112</v>
      </c>
      <c r="P29" s="28" t="s">
        <v>1113</v>
      </c>
      <c r="Q29" s="28" t="s">
        <v>1114</v>
      </c>
      <c r="R29" s="28" t="s">
        <v>1115</v>
      </c>
      <c r="S29" s="28" t="s">
        <v>1116</v>
      </c>
      <c r="T29" s="28" t="s">
        <v>1117</v>
      </c>
      <c r="U29" s="28" t="s">
        <v>1118</v>
      </c>
      <c r="V29" s="28" t="s">
        <v>1117</v>
      </c>
      <c r="W29" s="28" t="s">
        <v>1118</v>
      </c>
      <c r="X29" s="28" t="s">
        <v>1119</v>
      </c>
      <c r="Y29" s="28" t="s">
        <v>1118</v>
      </c>
      <c r="Z29" s="28" t="s">
        <v>1117</v>
      </c>
      <c r="AA29" s="28" t="s">
        <v>1118</v>
      </c>
      <c r="AB29" s="28" t="s">
        <v>1029</v>
      </c>
      <c r="AC29" s="28" t="s">
        <v>1120</v>
      </c>
      <c r="AD29" s="28" t="s">
        <v>1121</v>
      </c>
      <c r="AE29" s="28" t="s">
        <v>1122</v>
      </c>
      <c r="AF29" s="28" t="s">
        <v>1059</v>
      </c>
      <c r="AG29" s="28" t="s">
        <v>1056</v>
      </c>
      <c r="AH29" s="28" t="s">
        <v>1123</v>
      </c>
      <c r="AI29" s="28" t="s">
        <v>1124</v>
      </c>
      <c r="AJ29" s="28" t="s">
        <v>1108</v>
      </c>
      <c r="AK29" s="28" t="s">
        <v>1124</v>
      </c>
      <c r="AL29" s="28" t="s">
        <v>1108</v>
      </c>
      <c r="AM29" s="28" t="s">
        <v>1034</v>
      </c>
      <c r="AN29" s="29" t="s">
        <v>1035</v>
      </c>
      <c r="AO29" s="29" t="s">
        <v>1036</v>
      </c>
      <c r="AP29" s="22"/>
      <c r="AQ29" s="22"/>
      <c r="AR29" s="22"/>
      <c r="AS29" s="22"/>
      <c r="AT29" s="22"/>
      <c r="AU29" s="22"/>
      <c r="AV29" s="22"/>
      <c r="AW29" s="22"/>
      <c r="AX29" s="22"/>
      <c r="AY29" s="22"/>
      <c r="AZ29" s="22"/>
      <c r="BA29" s="22"/>
      <c r="BB29" s="22"/>
      <c r="BC29" s="22"/>
      <c r="BD29" s="22"/>
      <c r="BE29" s="22"/>
      <c r="BF29" s="22"/>
      <c r="BG29" s="22"/>
      <c r="BH29" s="22"/>
      <c r="BI29" s="22"/>
      <c r="BJ29" s="22"/>
      <c r="BK29" s="22"/>
      <c r="BL29" s="22"/>
    </row>
    <row r="30" spans="1:64" s="27" customFormat="1">
      <c r="A30" s="28"/>
      <c r="B30" s="28"/>
      <c r="C30" s="28"/>
      <c r="D30" s="28" t="s">
        <v>1051</v>
      </c>
      <c r="E30" s="28"/>
      <c r="F30" s="28" t="s">
        <v>1125</v>
      </c>
      <c r="G30" s="28" t="s">
        <v>1126</v>
      </c>
      <c r="H30" s="28" t="s">
        <v>1127</v>
      </c>
      <c r="I30" s="28" t="s">
        <v>1128</v>
      </c>
      <c r="J30" s="28"/>
      <c r="K30" s="28"/>
      <c r="L30" s="28" t="s">
        <v>1129</v>
      </c>
      <c r="M30" s="28" t="s">
        <v>1130</v>
      </c>
      <c r="N30" s="28" t="s">
        <v>1107</v>
      </c>
      <c r="O30" s="28" t="s">
        <v>1131</v>
      </c>
      <c r="P30" s="28" t="s">
        <v>1132</v>
      </c>
      <c r="Q30" s="28" t="s">
        <v>1133</v>
      </c>
      <c r="R30" s="28"/>
      <c r="S30" s="28" t="s">
        <v>1114</v>
      </c>
      <c r="T30" s="28" t="s">
        <v>1134</v>
      </c>
      <c r="U30" s="28" t="s">
        <v>1107</v>
      </c>
      <c r="V30" s="28" t="s">
        <v>1134</v>
      </c>
      <c r="W30" s="28" t="s">
        <v>1107</v>
      </c>
      <c r="X30" s="28" t="s">
        <v>1134</v>
      </c>
      <c r="Y30" s="28" t="s">
        <v>1107</v>
      </c>
      <c r="Z30" s="28" t="s">
        <v>1134</v>
      </c>
      <c r="AA30" s="28" t="s">
        <v>1135</v>
      </c>
      <c r="AB30" s="28"/>
      <c r="AC30" s="28"/>
      <c r="AD30" s="28"/>
      <c r="AE30" s="28" t="s">
        <v>1136</v>
      </c>
      <c r="AF30" s="28"/>
      <c r="AG30" s="28"/>
      <c r="AH30" s="28"/>
      <c r="AI30" s="28" t="s">
        <v>1137</v>
      </c>
      <c r="AJ30" s="28" t="s">
        <v>1138</v>
      </c>
      <c r="AK30" s="28" t="s">
        <v>1137</v>
      </c>
      <c r="AL30" s="28"/>
      <c r="AM30" s="28"/>
      <c r="AN30" s="28"/>
      <c r="AO30" s="28"/>
      <c r="AP30" s="22"/>
      <c r="AQ30" s="22"/>
      <c r="AR30" s="22"/>
      <c r="AS30" s="22"/>
      <c r="AT30" s="22"/>
      <c r="AU30" s="22"/>
      <c r="AV30" s="22"/>
      <c r="AW30" s="22"/>
      <c r="AX30" s="22"/>
      <c r="AY30" s="22"/>
      <c r="AZ30" s="22"/>
      <c r="BA30" s="22"/>
      <c r="BB30" s="22"/>
      <c r="BC30" s="22"/>
      <c r="BD30" s="22"/>
      <c r="BE30" s="22"/>
      <c r="BF30" s="22"/>
      <c r="BG30" s="22"/>
      <c r="BH30" s="22"/>
      <c r="BI30" s="22"/>
      <c r="BJ30" s="22"/>
      <c r="BK30" s="22"/>
      <c r="BL30" s="22"/>
    </row>
    <row r="31" spans="1:64" s="27" customFormat="1">
      <c r="A31" s="28"/>
      <c r="B31" s="28"/>
      <c r="C31" s="28"/>
      <c r="D31" s="28" t="s">
        <v>1139</v>
      </c>
      <c r="E31" s="28"/>
      <c r="F31" s="28"/>
      <c r="G31" s="28"/>
      <c r="H31" s="28"/>
      <c r="I31" s="28"/>
      <c r="J31" s="28"/>
      <c r="K31" s="28"/>
      <c r="L31" s="28" t="s">
        <v>1140</v>
      </c>
      <c r="M31" s="28" t="s">
        <v>1141</v>
      </c>
      <c r="N31" s="28" t="s">
        <v>1118</v>
      </c>
      <c r="O31" s="28" t="s">
        <v>1142</v>
      </c>
      <c r="P31" s="28" t="s">
        <v>1143</v>
      </c>
      <c r="Q31" s="28" t="s">
        <v>1144</v>
      </c>
      <c r="R31" s="28"/>
      <c r="S31" s="28" t="s">
        <v>1133</v>
      </c>
      <c r="T31" s="28"/>
      <c r="U31" s="28" t="s">
        <v>1145</v>
      </c>
      <c r="V31" s="28"/>
      <c r="W31" s="28" t="s">
        <v>1145</v>
      </c>
      <c r="X31" s="28"/>
      <c r="Y31" s="28" t="s">
        <v>1145</v>
      </c>
      <c r="Z31" s="28"/>
      <c r="AA31" s="28" t="s">
        <v>1145</v>
      </c>
      <c r="AB31" s="28"/>
      <c r="AC31" s="28"/>
      <c r="AD31" s="28"/>
      <c r="AE31" s="28" t="s">
        <v>1146</v>
      </c>
      <c r="AF31" s="28"/>
      <c r="AG31" s="28"/>
      <c r="AH31" s="28"/>
      <c r="AI31" s="28" t="s">
        <v>1147</v>
      </c>
      <c r="AJ31" s="28"/>
      <c r="AK31" s="28"/>
      <c r="AL31" s="28"/>
      <c r="AM31" s="28"/>
      <c r="AN31" s="28"/>
      <c r="AO31" s="28"/>
      <c r="AP31" s="22"/>
      <c r="AQ31" s="22"/>
      <c r="AR31" s="22"/>
      <c r="AS31" s="22"/>
      <c r="AT31" s="22"/>
      <c r="AU31" s="22"/>
      <c r="AV31" s="22"/>
      <c r="AW31" s="22"/>
      <c r="AX31" s="22"/>
      <c r="AY31" s="22"/>
      <c r="AZ31" s="22"/>
      <c r="BA31" s="22"/>
      <c r="BB31" s="22"/>
      <c r="BC31" s="22"/>
      <c r="BD31" s="22"/>
      <c r="BE31" s="22"/>
      <c r="BF31" s="22"/>
      <c r="BG31" s="22"/>
      <c r="BH31" s="22"/>
      <c r="BI31" s="22"/>
      <c r="BJ31" s="22"/>
      <c r="BK31" s="22"/>
      <c r="BL31" s="22"/>
    </row>
    <row r="32" spans="1:64" s="27" customFormat="1">
      <c r="A32" s="28"/>
      <c r="B32" s="28"/>
      <c r="C32" s="28"/>
      <c r="D32" s="28" t="s">
        <v>1148</v>
      </c>
      <c r="E32" s="28"/>
      <c r="F32" s="28"/>
      <c r="G32" s="28"/>
      <c r="H32" s="28"/>
      <c r="I32" s="28"/>
      <c r="J32" s="28"/>
      <c r="K32" s="28"/>
      <c r="L32" s="28" t="s">
        <v>1149</v>
      </c>
      <c r="M32" s="28"/>
      <c r="N32" s="28"/>
      <c r="O32" s="28"/>
      <c r="P32" s="28" t="s">
        <v>1150</v>
      </c>
      <c r="Q32" s="28" t="s">
        <v>1151</v>
      </c>
      <c r="R32" s="28"/>
      <c r="S32" s="28" t="s">
        <v>1144</v>
      </c>
      <c r="T32" s="28"/>
      <c r="U32" s="28" t="s">
        <v>1152</v>
      </c>
      <c r="V32" s="28"/>
      <c r="W32" s="28" t="s">
        <v>1152</v>
      </c>
      <c r="X32" s="28"/>
      <c r="Y32" s="28" t="s">
        <v>1152</v>
      </c>
      <c r="Z32" s="28"/>
      <c r="AA32" s="28" t="s">
        <v>1152</v>
      </c>
      <c r="AB32" s="28"/>
      <c r="AC32" s="28"/>
      <c r="AD32" s="28"/>
      <c r="AE32" s="28"/>
      <c r="AF32" s="28"/>
      <c r="AG32" s="28"/>
      <c r="AH32" s="28"/>
      <c r="AI32" s="28" t="s">
        <v>1140</v>
      </c>
      <c r="AJ32" s="28"/>
      <c r="AK32" s="28"/>
      <c r="AL32" s="28"/>
      <c r="AM32" s="28"/>
      <c r="AN32" s="28"/>
      <c r="AO32" s="28"/>
      <c r="AP32" s="22"/>
      <c r="AQ32" s="22"/>
      <c r="AR32" s="22"/>
      <c r="AS32" s="22"/>
      <c r="AT32" s="22"/>
      <c r="AU32" s="22"/>
      <c r="AV32" s="22"/>
      <c r="AW32" s="22"/>
      <c r="AX32" s="22"/>
      <c r="AY32" s="22"/>
      <c r="AZ32" s="22"/>
      <c r="BA32" s="22"/>
      <c r="BB32" s="22"/>
      <c r="BC32" s="22"/>
      <c r="BD32" s="22"/>
      <c r="BE32" s="22"/>
      <c r="BF32" s="22"/>
      <c r="BG32" s="22"/>
      <c r="BH32" s="22"/>
      <c r="BI32" s="22"/>
      <c r="BJ32" s="22"/>
      <c r="BK32" s="22"/>
      <c r="BL32" s="22"/>
    </row>
    <row r="33" spans="1:64" s="27" customFormat="1">
      <c r="A33" s="28"/>
      <c r="B33" s="28"/>
      <c r="C33" s="28"/>
      <c r="D33" s="28" t="s">
        <v>1153</v>
      </c>
      <c r="E33" s="28"/>
      <c r="F33" s="28"/>
      <c r="G33" s="28"/>
      <c r="H33" s="28"/>
      <c r="I33" s="28"/>
      <c r="J33" s="28"/>
      <c r="K33" s="28"/>
      <c r="L33" s="28" t="s">
        <v>1154</v>
      </c>
      <c r="M33" s="28"/>
      <c r="N33" s="28"/>
      <c r="O33" s="28"/>
      <c r="P33" s="28"/>
      <c r="Q33" s="28" t="s">
        <v>1155</v>
      </c>
      <c r="R33" s="28"/>
      <c r="S33" s="28" t="s">
        <v>1151</v>
      </c>
      <c r="T33" s="28"/>
      <c r="U33" s="28" t="s">
        <v>1156</v>
      </c>
      <c r="V33" s="28"/>
      <c r="W33" s="28" t="s">
        <v>1156</v>
      </c>
      <c r="X33" s="28"/>
      <c r="Y33" s="28" t="s">
        <v>1156</v>
      </c>
      <c r="Z33" s="28"/>
      <c r="AA33" s="28" t="s">
        <v>1156</v>
      </c>
      <c r="AB33" s="28"/>
      <c r="AC33" s="28"/>
      <c r="AD33" s="28"/>
      <c r="AE33" s="28"/>
      <c r="AF33" s="28"/>
      <c r="AG33" s="28"/>
      <c r="AH33" s="28"/>
      <c r="AI33" s="28" t="s">
        <v>1154</v>
      </c>
      <c r="AJ33" s="28"/>
      <c r="AK33" s="28"/>
      <c r="AL33" s="28"/>
      <c r="AM33" s="28"/>
      <c r="AN33" s="28"/>
      <c r="AO33" s="28"/>
      <c r="AP33" s="22"/>
      <c r="AQ33" s="22"/>
      <c r="AR33" s="22"/>
      <c r="AS33" s="22"/>
      <c r="AT33" s="22"/>
      <c r="AU33" s="22"/>
      <c r="AV33" s="22"/>
      <c r="AW33" s="22"/>
      <c r="AX33" s="22"/>
      <c r="AY33" s="22"/>
      <c r="AZ33" s="22"/>
      <c r="BA33" s="22"/>
      <c r="BB33" s="22"/>
      <c r="BC33" s="22"/>
      <c r="BD33" s="22"/>
      <c r="BE33" s="22"/>
      <c r="BF33" s="22"/>
      <c r="BG33" s="22"/>
      <c r="BH33" s="22"/>
      <c r="BI33" s="22"/>
      <c r="BJ33" s="22"/>
      <c r="BK33" s="22"/>
      <c r="BL33" s="22"/>
    </row>
    <row r="34" spans="1:64" s="27" customFormat="1">
      <c r="A34" s="28"/>
      <c r="B34" s="28"/>
      <c r="C34" s="28"/>
      <c r="D34" s="28"/>
      <c r="E34" s="28"/>
      <c r="F34" s="28"/>
      <c r="G34" s="28"/>
      <c r="H34" s="28"/>
      <c r="I34" s="28"/>
      <c r="J34" s="28"/>
      <c r="K34" s="28"/>
      <c r="L34" s="28" t="s">
        <v>1157</v>
      </c>
      <c r="M34" s="28"/>
      <c r="N34" s="28"/>
      <c r="O34" s="28"/>
      <c r="P34" s="28"/>
      <c r="Q34" s="28" t="s">
        <v>1158</v>
      </c>
      <c r="R34" s="28"/>
      <c r="S34" s="28" t="s">
        <v>1155</v>
      </c>
      <c r="T34" s="28"/>
      <c r="U34" s="28" t="s">
        <v>1159</v>
      </c>
      <c r="V34" s="28"/>
      <c r="W34" s="28" t="s">
        <v>1159</v>
      </c>
      <c r="X34" s="28"/>
      <c r="Y34" s="28" t="s">
        <v>1159</v>
      </c>
      <c r="Z34" s="28"/>
      <c r="AA34" s="28" t="s">
        <v>1159</v>
      </c>
      <c r="AB34" s="28"/>
      <c r="AC34" s="28"/>
      <c r="AD34" s="28"/>
      <c r="AE34" s="28"/>
      <c r="AF34" s="28"/>
      <c r="AG34" s="28"/>
      <c r="AH34" s="28"/>
      <c r="AI34" s="28"/>
      <c r="AJ34" s="28"/>
      <c r="AK34" s="28"/>
      <c r="AL34" s="28"/>
      <c r="AM34" s="28"/>
      <c r="AN34" s="28"/>
      <c r="AO34" s="28"/>
      <c r="AP34" s="22"/>
      <c r="AQ34" s="22"/>
      <c r="AR34" s="22"/>
      <c r="AS34" s="22"/>
      <c r="AT34" s="22"/>
      <c r="AU34" s="22"/>
      <c r="AV34" s="22"/>
      <c r="AW34" s="22"/>
      <c r="AX34" s="22"/>
      <c r="AY34" s="22"/>
      <c r="AZ34" s="22"/>
      <c r="BA34" s="22"/>
      <c r="BB34" s="22"/>
      <c r="BC34" s="22"/>
      <c r="BD34" s="22"/>
      <c r="BE34" s="22"/>
      <c r="BF34" s="22"/>
      <c r="BG34" s="22"/>
      <c r="BH34" s="22"/>
      <c r="BI34" s="22"/>
      <c r="BJ34" s="22"/>
      <c r="BK34" s="22"/>
      <c r="BL34" s="22"/>
    </row>
    <row r="35" spans="1:64" s="27" customFormat="1">
      <c r="A35" s="28"/>
      <c r="B35" s="28"/>
      <c r="C35" s="28"/>
      <c r="D35" s="28"/>
      <c r="E35" s="28"/>
      <c r="F35" s="28"/>
      <c r="G35" s="28"/>
      <c r="H35" s="28"/>
      <c r="I35" s="28"/>
      <c r="J35" s="28"/>
      <c r="K35" s="28"/>
      <c r="L35" s="28" t="s">
        <v>1160</v>
      </c>
      <c r="M35" s="28"/>
      <c r="N35" s="28"/>
      <c r="O35" s="28"/>
      <c r="P35" s="28"/>
      <c r="Q35" s="28" t="s">
        <v>1161</v>
      </c>
      <c r="R35" s="28"/>
      <c r="S35" s="28" t="s">
        <v>1158</v>
      </c>
      <c r="T35" s="28"/>
      <c r="U35" s="28" t="s">
        <v>1162</v>
      </c>
      <c r="V35" s="28"/>
      <c r="W35" s="28" t="s">
        <v>1162</v>
      </c>
      <c r="X35" s="28"/>
      <c r="Y35" s="28" t="s">
        <v>1162</v>
      </c>
      <c r="Z35" s="28"/>
      <c r="AA35" s="28" t="s">
        <v>1162</v>
      </c>
      <c r="AB35" s="28"/>
      <c r="AC35" s="28"/>
      <c r="AD35" s="28"/>
      <c r="AE35" s="28"/>
      <c r="AF35" s="28"/>
      <c r="AG35" s="28"/>
      <c r="AH35" s="28"/>
      <c r="AI35" s="28"/>
      <c r="AJ35" s="28"/>
      <c r="AK35" s="28"/>
      <c r="AL35" s="28"/>
      <c r="AM35" s="28"/>
      <c r="AN35" s="28"/>
      <c r="AO35" s="28"/>
      <c r="AP35" s="22"/>
      <c r="AQ35" s="22"/>
      <c r="AR35" s="22"/>
      <c r="AS35" s="22"/>
      <c r="AT35" s="22"/>
      <c r="AU35" s="22"/>
      <c r="AV35" s="22"/>
      <c r="AW35" s="22"/>
      <c r="AX35" s="22"/>
      <c r="AY35" s="22"/>
      <c r="AZ35" s="22"/>
      <c r="BA35" s="22"/>
      <c r="BB35" s="22"/>
      <c r="BC35" s="22"/>
      <c r="BD35" s="22"/>
      <c r="BE35" s="22"/>
      <c r="BF35" s="22"/>
      <c r="BG35" s="22"/>
      <c r="BH35" s="22"/>
      <c r="BI35" s="22"/>
      <c r="BJ35" s="22"/>
      <c r="BK35" s="22"/>
      <c r="BL35" s="22"/>
    </row>
    <row r="36" spans="1:64" s="27" customFormat="1">
      <c r="A36" s="28"/>
      <c r="B36" s="28"/>
      <c r="C36" s="28"/>
      <c r="D36" s="28"/>
      <c r="E36" s="28"/>
      <c r="F36" s="28"/>
      <c r="G36" s="28"/>
      <c r="H36" s="28"/>
      <c r="I36" s="28"/>
      <c r="J36" s="28"/>
      <c r="K36" s="28"/>
      <c r="L36" s="28"/>
      <c r="M36" s="28"/>
      <c r="N36" s="28"/>
      <c r="O36" s="28"/>
      <c r="P36" s="28"/>
      <c r="Q36" s="28" t="s">
        <v>1163</v>
      </c>
      <c r="R36" s="28"/>
      <c r="S36" s="28" t="s">
        <v>1161</v>
      </c>
      <c r="T36" s="28"/>
      <c r="U36" s="28" t="s">
        <v>1164</v>
      </c>
      <c r="V36" s="28"/>
      <c r="W36" s="28" t="s">
        <v>1164</v>
      </c>
      <c r="X36" s="28"/>
      <c r="Y36" s="28" t="s">
        <v>1164</v>
      </c>
      <c r="Z36" s="28"/>
      <c r="AA36" s="28" t="s">
        <v>1164</v>
      </c>
      <c r="AB36" s="28"/>
      <c r="AC36" s="28"/>
      <c r="AD36" s="28"/>
      <c r="AE36" s="28"/>
      <c r="AF36" s="28"/>
      <c r="AG36" s="28"/>
      <c r="AH36" s="28"/>
      <c r="AI36" s="28"/>
      <c r="AJ36" s="28"/>
      <c r="AK36" s="28"/>
      <c r="AL36" s="28"/>
      <c r="AM36" s="28"/>
      <c r="AN36" s="28"/>
      <c r="AO36" s="28"/>
      <c r="AP36" s="22"/>
      <c r="AQ36" s="22"/>
      <c r="AR36" s="22"/>
      <c r="AS36" s="22"/>
      <c r="AT36" s="22"/>
      <c r="AU36" s="22"/>
      <c r="AV36" s="22"/>
      <c r="AW36" s="22"/>
      <c r="AX36" s="22"/>
      <c r="AY36" s="22"/>
      <c r="AZ36" s="22"/>
      <c r="BA36" s="22"/>
      <c r="BB36" s="22"/>
      <c r="BC36" s="22"/>
      <c r="BD36" s="22"/>
      <c r="BE36" s="22"/>
      <c r="BF36" s="22"/>
      <c r="BG36" s="22"/>
      <c r="BH36" s="22"/>
      <c r="BI36" s="22"/>
      <c r="BJ36" s="22"/>
      <c r="BK36" s="22"/>
      <c r="BL36" s="22"/>
    </row>
    <row r="37" spans="1:64" s="27" customFormat="1">
      <c r="A37" s="28"/>
      <c r="B37" s="28"/>
      <c r="C37" s="28"/>
      <c r="D37" s="28"/>
      <c r="E37" s="28"/>
      <c r="F37" s="28"/>
      <c r="G37" s="28"/>
      <c r="H37" s="28"/>
      <c r="I37" s="28"/>
      <c r="J37" s="28"/>
      <c r="K37" s="28"/>
      <c r="L37" s="28"/>
      <c r="M37" s="28"/>
      <c r="N37" s="28"/>
      <c r="O37" s="28"/>
      <c r="P37" s="28"/>
      <c r="Q37" s="28" t="s">
        <v>1165</v>
      </c>
      <c r="R37" s="28"/>
      <c r="S37" s="28" t="s">
        <v>1163</v>
      </c>
      <c r="T37" s="28"/>
      <c r="U37" s="28" t="s">
        <v>1149</v>
      </c>
      <c r="V37" s="28"/>
      <c r="W37" s="28" t="s">
        <v>1149</v>
      </c>
      <c r="X37" s="28"/>
      <c r="Y37" s="28" t="s">
        <v>1149</v>
      </c>
      <c r="Z37" s="28"/>
      <c r="AA37" s="28" t="s">
        <v>1149</v>
      </c>
      <c r="AB37" s="28"/>
      <c r="AC37" s="28"/>
      <c r="AD37" s="28"/>
      <c r="AE37" s="28"/>
      <c r="AF37" s="28"/>
      <c r="AG37" s="28"/>
      <c r="AH37" s="28"/>
      <c r="AI37" s="28"/>
      <c r="AJ37" s="28"/>
      <c r="AK37" s="28"/>
      <c r="AL37" s="28"/>
      <c r="AM37" s="28"/>
      <c r="AN37" s="28"/>
      <c r="AO37" s="28"/>
      <c r="AP37" s="22"/>
      <c r="AQ37" s="22"/>
      <c r="AR37" s="22"/>
      <c r="AS37" s="22"/>
      <c r="AT37" s="22"/>
      <c r="AU37" s="22"/>
      <c r="AV37" s="22"/>
      <c r="AW37" s="22"/>
      <c r="AX37" s="22"/>
      <c r="AY37" s="22"/>
      <c r="AZ37" s="22"/>
      <c r="BA37" s="22"/>
      <c r="BB37" s="22"/>
      <c r="BC37" s="22"/>
      <c r="BD37" s="22"/>
      <c r="BE37" s="22"/>
      <c r="BF37" s="22"/>
      <c r="BG37" s="22"/>
      <c r="BH37" s="22"/>
      <c r="BI37" s="22"/>
      <c r="BJ37" s="22"/>
      <c r="BK37" s="22"/>
      <c r="BL37" s="22"/>
    </row>
    <row r="38" spans="1:64" s="27" customFormat="1">
      <c r="A38" s="28"/>
      <c r="B38" s="28"/>
      <c r="C38" s="28"/>
      <c r="D38" s="28"/>
      <c r="E38" s="28"/>
      <c r="F38" s="28"/>
      <c r="G38" s="28"/>
      <c r="H38" s="28"/>
      <c r="I38" s="28"/>
      <c r="J38" s="28"/>
      <c r="K38" s="28"/>
      <c r="L38" s="28"/>
      <c r="M38" s="28"/>
      <c r="N38" s="28"/>
      <c r="O38" s="28"/>
      <c r="P38" s="28"/>
      <c r="Q38" s="28" t="s">
        <v>1166</v>
      </c>
      <c r="R38" s="28"/>
      <c r="S38" s="28" t="s">
        <v>1165</v>
      </c>
      <c r="T38" s="28"/>
      <c r="U38" s="28" t="s">
        <v>1167</v>
      </c>
      <c r="V38" s="28"/>
      <c r="W38" s="28" t="s">
        <v>1167</v>
      </c>
      <c r="X38" s="28"/>
      <c r="Y38" s="28" t="s">
        <v>1167</v>
      </c>
      <c r="Z38" s="28"/>
      <c r="AA38" s="28" t="s">
        <v>1167</v>
      </c>
      <c r="AB38" s="28"/>
      <c r="AC38" s="28"/>
      <c r="AD38" s="28"/>
      <c r="AE38" s="28"/>
      <c r="AF38" s="28"/>
      <c r="AG38" s="28"/>
      <c r="AH38" s="28"/>
      <c r="AI38" s="28"/>
      <c r="AJ38" s="28"/>
      <c r="AK38" s="28"/>
      <c r="AL38" s="28"/>
      <c r="AM38" s="28"/>
      <c r="AN38" s="28"/>
      <c r="AO38" s="28"/>
      <c r="AP38" s="22"/>
      <c r="AQ38" s="22"/>
      <c r="AR38" s="22"/>
      <c r="AS38" s="22"/>
      <c r="AT38" s="22"/>
      <c r="AU38" s="22"/>
      <c r="AV38" s="22"/>
      <c r="AW38" s="22"/>
      <c r="AX38" s="22"/>
      <c r="AY38" s="22"/>
      <c r="AZ38" s="22"/>
      <c r="BA38" s="22"/>
      <c r="BB38" s="22"/>
      <c r="BC38" s="22"/>
      <c r="BD38" s="22"/>
      <c r="BE38" s="22"/>
      <c r="BF38" s="22"/>
      <c r="BG38" s="22"/>
      <c r="BH38" s="22"/>
      <c r="BI38" s="22"/>
      <c r="BJ38" s="22"/>
      <c r="BK38" s="22"/>
      <c r="BL38" s="22"/>
    </row>
    <row r="39" spans="1:64">
      <c r="A39" s="28"/>
      <c r="B39" s="28"/>
      <c r="C39" s="28"/>
      <c r="D39" s="28"/>
      <c r="E39" s="28"/>
      <c r="F39" s="28"/>
      <c r="G39" s="28"/>
      <c r="H39" s="28"/>
      <c r="I39" s="28"/>
      <c r="J39" s="28"/>
      <c r="K39" s="28"/>
      <c r="L39" s="28"/>
      <c r="M39" s="28"/>
      <c r="N39" s="28"/>
      <c r="O39" s="28"/>
      <c r="P39" s="28"/>
      <c r="Q39" s="31" t="s">
        <v>1168</v>
      </c>
      <c r="R39" s="28"/>
      <c r="S39" s="31" t="s">
        <v>1166</v>
      </c>
      <c r="T39" s="28"/>
      <c r="U39" s="28"/>
      <c r="V39" s="28"/>
      <c r="W39" s="28"/>
      <c r="X39" s="28"/>
      <c r="Y39" s="28"/>
      <c r="Z39" s="28"/>
      <c r="AA39" s="28"/>
      <c r="AB39" s="28"/>
      <c r="AC39" s="28"/>
      <c r="AD39" s="28"/>
      <c r="AE39" s="28"/>
      <c r="AF39" s="28"/>
      <c r="AG39" s="28"/>
      <c r="AH39" s="28"/>
      <c r="AI39" s="28"/>
      <c r="AJ39" s="28"/>
      <c r="AK39" s="28"/>
      <c r="AL39" s="28"/>
      <c r="AM39" s="28"/>
      <c r="AN39" s="28"/>
      <c r="AO39" s="28"/>
      <c r="AP39" s="22"/>
      <c r="AQ39" s="22"/>
      <c r="AR39" s="22"/>
      <c r="AS39" s="22"/>
      <c r="AT39" s="22"/>
      <c r="AU39" s="22"/>
      <c r="AV39" s="22"/>
      <c r="AW39" s="22"/>
      <c r="AX39" s="22"/>
      <c r="AY39" s="22"/>
      <c r="AZ39" s="22"/>
      <c r="BA39" s="22"/>
      <c r="BB39" s="22"/>
      <c r="BC39" s="22"/>
      <c r="BD39" s="22"/>
      <c r="BE39" s="22"/>
      <c r="BF39" s="22"/>
      <c r="BG39" s="22"/>
      <c r="BH39" s="22"/>
      <c r="BI39" s="22"/>
      <c r="BJ39" s="22"/>
      <c r="BK39" s="22"/>
      <c r="BL39" s="22"/>
    </row>
    <row r="40" spans="1:64">
      <c r="A40" s="22"/>
      <c r="B40" s="22"/>
      <c r="C40" s="22"/>
      <c r="D40" s="22"/>
      <c r="E40" s="22"/>
      <c r="H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22"/>
      <c r="AM40" s="22"/>
      <c r="AN40" s="22"/>
      <c r="AO40" s="22"/>
      <c r="AP40" s="22"/>
      <c r="AQ40" s="22"/>
      <c r="AR40" s="22"/>
      <c r="AS40" s="22"/>
      <c r="AT40" s="22"/>
      <c r="AU40" s="22"/>
      <c r="AV40" s="22"/>
      <c r="AW40" s="22"/>
      <c r="AX40" s="22"/>
      <c r="AY40" s="22"/>
      <c r="AZ40" s="22"/>
      <c r="BA40" s="22"/>
      <c r="BB40" s="22"/>
      <c r="BC40" s="22"/>
      <c r="BD40" s="22"/>
      <c r="BE40" s="22"/>
      <c r="BF40" s="22"/>
      <c r="BG40" s="22"/>
      <c r="BH40" s="22"/>
      <c r="BI40" s="22"/>
      <c r="BJ40" s="22"/>
      <c r="BK40" s="22"/>
      <c r="BL40" s="22"/>
    </row>
    <row r="41" spans="1:64">
      <c r="A41" s="22"/>
      <c r="B41" s="22"/>
      <c r="C41" s="22"/>
      <c r="D41" s="22"/>
      <c r="E41" s="22"/>
      <c r="H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22"/>
      <c r="AM41" s="22"/>
      <c r="AN41" s="22"/>
      <c r="AO41" s="22"/>
      <c r="AP41" s="22"/>
      <c r="AQ41" s="22"/>
      <c r="AR41" s="22"/>
      <c r="AS41" s="22"/>
      <c r="AT41" s="22"/>
      <c r="AU41" s="22"/>
      <c r="AV41" s="22"/>
      <c r="AW41" s="22"/>
      <c r="AX41" s="22"/>
      <c r="AY41" s="22"/>
      <c r="AZ41" s="22"/>
      <c r="BA41" s="22"/>
      <c r="BB41" s="22"/>
      <c r="BC41" s="22"/>
      <c r="BD41" s="22"/>
      <c r="BE41" s="22"/>
      <c r="BF41" s="22"/>
      <c r="BG41" s="22"/>
      <c r="BH41" s="22"/>
      <c r="BI41" s="22"/>
      <c r="BJ41" s="22"/>
      <c r="BK41" s="22"/>
      <c r="BL41" s="22"/>
    </row>
    <row r="42" spans="1:64">
      <c r="A42" s="22"/>
      <c r="B42" s="22"/>
      <c r="C42" s="22"/>
      <c r="D42" s="22"/>
      <c r="E42" s="22"/>
      <c r="H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22"/>
      <c r="AB42" s="22"/>
      <c r="AC42" s="22"/>
      <c r="AD42" s="22"/>
      <c r="AE42" s="22"/>
      <c r="AF42" s="22"/>
      <c r="AG42" s="22"/>
      <c r="AH42" s="22"/>
      <c r="AI42" s="22"/>
      <c r="AJ42" s="22"/>
      <c r="AK42" s="22"/>
      <c r="AL42" s="22"/>
      <c r="AM42" s="22"/>
      <c r="AN42" s="22"/>
      <c r="AO42" s="22"/>
      <c r="AP42" s="22"/>
      <c r="AQ42" s="22"/>
      <c r="AR42" s="22"/>
      <c r="AS42" s="22"/>
      <c r="AT42" s="22"/>
      <c r="AU42" s="22"/>
      <c r="AV42" s="22"/>
      <c r="AW42" s="22"/>
      <c r="AX42" s="22"/>
      <c r="AY42" s="22"/>
      <c r="AZ42" s="22"/>
      <c r="BA42" s="22"/>
      <c r="BB42" s="22"/>
      <c r="BC42" s="22"/>
      <c r="BD42" s="22"/>
      <c r="BE42" s="22"/>
      <c r="BF42" s="22"/>
      <c r="BG42" s="22"/>
      <c r="BH42" s="22"/>
      <c r="BI42" s="22"/>
      <c r="BJ42" s="22"/>
      <c r="BK42" s="22"/>
      <c r="BL42" s="22"/>
    </row>
    <row r="43" spans="1:64">
      <c r="A43" s="20" t="s">
        <v>1169</v>
      </c>
      <c r="C43" s="22"/>
      <c r="D43" s="22"/>
      <c r="E43" s="22"/>
      <c r="H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22"/>
      <c r="AB43" s="22"/>
      <c r="AC43" s="22"/>
      <c r="AD43" s="22"/>
      <c r="AE43" s="22"/>
      <c r="AF43" s="22"/>
      <c r="AG43" s="22"/>
      <c r="AH43" s="22"/>
      <c r="AI43" s="22"/>
      <c r="AJ43" s="22"/>
      <c r="AK43" s="22"/>
      <c r="AL43" s="22"/>
      <c r="AM43" s="22"/>
      <c r="AN43" s="22"/>
      <c r="AO43" s="22"/>
      <c r="AP43" s="22"/>
      <c r="AQ43" s="22"/>
      <c r="AR43" s="22"/>
      <c r="AS43" s="22"/>
      <c r="AT43" s="22"/>
      <c r="AU43" s="22"/>
      <c r="AV43" s="22"/>
      <c r="AW43" s="22"/>
      <c r="AX43" s="22"/>
      <c r="AY43" s="22"/>
      <c r="AZ43" s="22"/>
      <c r="BA43" s="22"/>
      <c r="BB43" s="22"/>
      <c r="BC43" s="22"/>
      <c r="BD43" s="22"/>
      <c r="BE43" s="22"/>
      <c r="BF43" s="22"/>
      <c r="BG43" s="22"/>
      <c r="BH43" s="22"/>
      <c r="BI43" s="22"/>
      <c r="BJ43" s="22"/>
      <c r="BK43" s="22"/>
      <c r="BL43" s="22"/>
    </row>
    <row r="44" spans="1:64">
      <c r="A44" s="28">
        <v>72</v>
      </c>
      <c r="H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22"/>
      <c r="AB44" s="22"/>
      <c r="AC44" s="22"/>
      <c r="AD44" s="22"/>
      <c r="AE44" s="22"/>
      <c r="AF44" s="22"/>
      <c r="AG44" s="22"/>
      <c r="AH44" s="22"/>
      <c r="AI44" s="22"/>
      <c r="AJ44" s="22"/>
      <c r="AK44" s="22"/>
      <c r="AL44" s="22"/>
      <c r="AM44" s="22"/>
      <c r="AN44" s="22"/>
      <c r="AO44" s="22"/>
      <c r="AP44" s="22"/>
      <c r="AQ44" s="22"/>
      <c r="AR44" s="22"/>
      <c r="AS44" s="22"/>
      <c r="AT44" s="22"/>
      <c r="AU44" s="22"/>
      <c r="AV44" s="22"/>
      <c r="AW44" s="22"/>
      <c r="AX44" s="22"/>
      <c r="AY44" s="22"/>
      <c r="AZ44" s="22"/>
      <c r="BA44" s="22"/>
      <c r="BB44" s="22"/>
      <c r="BC44" s="22"/>
      <c r="BD44" s="22"/>
      <c r="BE44" s="22"/>
      <c r="BF44" s="22"/>
      <c r="BG44" s="22"/>
      <c r="BH44" s="22"/>
      <c r="BI44" s="22"/>
      <c r="BJ44" s="22"/>
      <c r="BK44" s="22"/>
      <c r="BL44" s="22"/>
    </row>
    <row r="45" spans="1:64">
      <c r="A45" s="28">
        <v>74</v>
      </c>
      <c r="H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22"/>
      <c r="AB45" s="22"/>
      <c r="AC45" s="22"/>
      <c r="AD45" s="22"/>
      <c r="AE45" s="22"/>
      <c r="AF45" s="22"/>
      <c r="AG45" s="22"/>
      <c r="AH45" s="22"/>
      <c r="AI45" s="22"/>
      <c r="AJ45" s="22"/>
      <c r="AK45" s="22"/>
      <c r="AL45" s="22"/>
      <c r="AM45" s="22"/>
      <c r="AN45" s="22"/>
      <c r="AO45" s="22"/>
      <c r="AP45" s="22"/>
      <c r="AQ45" s="22"/>
      <c r="AR45" s="22"/>
      <c r="AS45" s="22"/>
      <c r="AT45" s="22"/>
      <c r="AU45" s="22"/>
      <c r="AV45" s="22"/>
      <c r="AW45" s="22"/>
      <c r="AX45" s="22"/>
      <c r="AY45" s="22"/>
      <c r="AZ45" s="22"/>
      <c r="BA45" s="22"/>
      <c r="BB45" s="22"/>
      <c r="BC45" s="22"/>
      <c r="BD45" s="22"/>
      <c r="BE45" s="22"/>
      <c r="BF45" s="22"/>
      <c r="BG45" s="22"/>
      <c r="BH45" s="22"/>
      <c r="BI45" s="22"/>
      <c r="BJ45" s="22"/>
      <c r="BK45" s="22"/>
      <c r="BL45" s="22"/>
    </row>
    <row r="46" spans="1:64">
      <c r="A46" s="28">
        <v>78</v>
      </c>
      <c r="H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22"/>
      <c r="AB46" s="22"/>
      <c r="AC46" s="22"/>
      <c r="AD46" s="22"/>
      <c r="AE46" s="22"/>
      <c r="AF46" s="22"/>
      <c r="AG46" s="22"/>
      <c r="AH46" s="22"/>
      <c r="AI46" s="22"/>
      <c r="AJ46" s="22"/>
      <c r="AK46" s="22"/>
      <c r="AL46" s="22"/>
      <c r="AM46" s="22"/>
      <c r="AN46" s="22"/>
      <c r="AO46" s="22"/>
      <c r="AP46" s="22"/>
      <c r="AQ46" s="22"/>
      <c r="AR46" s="22"/>
      <c r="AS46" s="22"/>
      <c r="AT46" s="22"/>
      <c r="AU46" s="22"/>
      <c r="AV46" s="22"/>
      <c r="AW46" s="22"/>
      <c r="AX46" s="22"/>
      <c r="AY46" s="22"/>
      <c r="AZ46" s="22"/>
      <c r="BA46" s="22"/>
      <c r="BB46" s="22"/>
      <c r="BC46" s="22"/>
      <c r="BD46" s="22"/>
      <c r="BE46" s="22"/>
      <c r="BF46" s="22"/>
      <c r="BG46" s="22"/>
      <c r="BH46" s="22"/>
      <c r="BI46" s="22"/>
      <c r="BJ46" s="22"/>
      <c r="BK46" s="22"/>
      <c r="BL46" s="22"/>
    </row>
    <row r="47" spans="1:64">
      <c r="A47" s="28">
        <v>98</v>
      </c>
      <c r="H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22"/>
      <c r="AB47" s="22"/>
      <c r="AC47" s="22"/>
      <c r="AD47" s="22"/>
      <c r="AE47" s="22"/>
      <c r="AF47" s="22"/>
      <c r="AG47" s="22"/>
      <c r="AH47" s="22"/>
      <c r="AI47" s="22"/>
      <c r="AJ47" s="22"/>
      <c r="AK47" s="22"/>
      <c r="AL47" s="22"/>
      <c r="AM47" s="22"/>
      <c r="AN47" s="22"/>
      <c r="AO47" s="22"/>
      <c r="AP47" s="22"/>
      <c r="AQ47" s="22"/>
      <c r="AR47" s="22"/>
      <c r="AS47" s="22"/>
      <c r="AT47" s="22"/>
      <c r="AU47" s="22"/>
      <c r="AV47" s="22"/>
      <c r="AW47" s="22"/>
      <c r="AX47" s="22"/>
      <c r="AY47" s="22"/>
      <c r="AZ47" s="22"/>
      <c r="BA47" s="22"/>
      <c r="BB47" s="22"/>
      <c r="BC47" s="22"/>
      <c r="BD47" s="22"/>
      <c r="BE47" s="22"/>
      <c r="BF47" s="22"/>
      <c r="BG47" s="22"/>
      <c r="BH47" s="22"/>
      <c r="BI47" s="22"/>
      <c r="BJ47" s="22"/>
      <c r="BK47" s="22"/>
      <c r="BL47" s="22"/>
    </row>
    <row r="48" spans="1:64">
      <c r="A48" s="28">
        <v>101</v>
      </c>
      <c r="H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22"/>
      <c r="AB48" s="22"/>
      <c r="AC48" s="22"/>
      <c r="AD48" s="22"/>
      <c r="AE48" s="22"/>
      <c r="AF48" s="22"/>
      <c r="AG48" s="22"/>
      <c r="AH48" s="22"/>
      <c r="AI48" s="22"/>
      <c r="AJ48" s="22"/>
      <c r="AK48" s="22"/>
      <c r="AL48" s="22"/>
      <c r="AM48" s="22"/>
      <c r="AN48" s="22"/>
      <c r="AO48" s="22"/>
      <c r="AP48" s="22"/>
      <c r="AQ48" s="22"/>
      <c r="AR48" s="22"/>
      <c r="AS48" s="22"/>
      <c r="AT48" s="22"/>
      <c r="AU48" s="22"/>
      <c r="AV48" s="22"/>
      <c r="AW48" s="22"/>
      <c r="AX48" s="22"/>
      <c r="AY48" s="22"/>
      <c r="AZ48" s="22"/>
      <c r="BA48" s="22"/>
      <c r="BB48" s="22"/>
      <c r="BC48" s="22"/>
      <c r="BD48" s="22"/>
      <c r="BE48" s="22"/>
      <c r="BF48" s="22"/>
      <c r="BG48" s="22"/>
      <c r="BH48" s="22"/>
      <c r="BI48" s="22"/>
      <c r="BJ48" s="22"/>
      <c r="BK48" s="22"/>
      <c r="BL48" s="22"/>
    </row>
    <row r="49" spans="1:64">
      <c r="A49" s="28">
        <v>102</v>
      </c>
      <c r="H49" s="22"/>
      <c r="J49" s="22"/>
      <c r="K49" s="22"/>
      <c r="L49" s="22"/>
      <c r="M49" s="22"/>
      <c r="N49" s="22"/>
      <c r="O49" s="22"/>
      <c r="P49" s="22"/>
      <c r="Q49" s="22"/>
      <c r="R49" s="22"/>
      <c r="S49" s="22"/>
      <c r="T49" s="22"/>
      <c r="U49" s="22"/>
      <c r="V49" s="22"/>
      <c r="W49" s="22"/>
      <c r="X49" s="22"/>
      <c r="Y49" s="22"/>
      <c r="Z49" s="22"/>
      <c r="AA49" s="22"/>
      <c r="AB49" s="22"/>
      <c r="AC49" s="22"/>
      <c r="AD49" s="22"/>
      <c r="AE49" s="22"/>
      <c r="AF49" s="22"/>
      <c r="AG49" s="22"/>
      <c r="AH49" s="22"/>
      <c r="AI49" s="22"/>
      <c r="AJ49" s="22"/>
      <c r="AK49" s="22"/>
      <c r="AL49" s="22"/>
      <c r="AM49" s="22"/>
      <c r="AN49" s="22"/>
      <c r="AO49" s="22"/>
      <c r="AP49" s="22"/>
      <c r="AQ49" s="22"/>
      <c r="AR49" s="22"/>
      <c r="AS49" s="22"/>
      <c r="AT49" s="22"/>
      <c r="AU49" s="22"/>
      <c r="AV49" s="22"/>
      <c r="AW49" s="22"/>
      <c r="AX49" s="22"/>
      <c r="AY49" s="22"/>
      <c r="AZ49" s="22"/>
      <c r="BA49" s="22"/>
      <c r="BB49" s="22"/>
      <c r="BC49" s="22"/>
      <c r="BD49" s="22"/>
      <c r="BE49" s="22"/>
      <c r="BF49" s="22"/>
      <c r="BG49" s="22"/>
      <c r="BH49" s="22"/>
      <c r="BI49" s="22"/>
      <c r="BJ49" s="22"/>
      <c r="BK49" s="22"/>
      <c r="BL49" s="22"/>
    </row>
    <row r="50" spans="1:64">
      <c r="A50" s="28">
        <v>103</v>
      </c>
      <c r="H50" s="22"/>
      <c r="J50" s="22"/>
      <c r="K50" s="22"/>
      <c r="L50" s="22"/>
      <c r="M50" s="22"/>
      <c r="N50" s="22"/>
      <c r="O50" s="22"/>
      <c r="P50" s="22"/>
      <c r="Q50" s="22"/>
      <c r="R50" s="22"/>
      <c r="S50" s="22"/>
      <c r="T50" s="22"/>
      <c r="U50" s="22"/>
      <c r="V50" s="22"/>
      <c r="W50" s="22"/>
      <c r="X50" s="22"/>
      <c r="Y50" s="22"/>
      <c r="Z50" s="22"/>
      <c r="AA50" s="22"/>
      <c r="AB50" s="22"/>
      <c r="AC50" s="22"/>
      <c r="AD50" s="22"/>
      <c r="AE50" s="22"/>
      <c r="AF50" s="22"/>
      <c r="AG50" s="22"/>
      <c r="AH50" s="22"/>
      <c r="AI50" s="22"/>
      <c r="AJ50" s="22"/>
      <c r="AK50" s="22"/>
      <c r="AL50" s="22"/>
      <c r="AM50" s="22"/>
      <c r="AN50" s="22"/>
      <c r="AO50" s="22"/>
      <c r="AP50" s="22"/>
      <c r="AQ50" s="22"/>
      <c r="AR50" s="22"/>
      <c r="AS50" s="22"/>
      <c r="AT50" s="22"/>
      <c r="AU50" s="22"/>
      <c r="AV50" s="22"/>
      <c r="AW50" s="22"/>
      <c r="AX50" s="22"/>
      <c r="AY50" s="22"/>
      <c r="AZ50" s="22"/>
      <c r="BA50" s="22"/>
      <c r="BB50" s="22"/>
      <c r="BC50" s="22"/>
      <c r="BD50" s="22"/>
      <c r="BE50" s="22"/>
      <c r="BF50" s="22"/>
      <c r="BG50" s="22"/>
      <c r="BH50" s="22"/>
      <c r="BI50" s="22"/>
      <c r="BJ50" s="22"/>
      <c r="BK50" s="22"/>
      <c r="BL50" s="22"/>
    </row>
    <row r="51" spans="1:64">
      <c r="AV51" s="22"/>
      <c r="AW51" s="22"/>
      <c r="AX51" s="22"/>
      <c r="AY51" s="22"/>
      <c r="AZ51" s="22"/>
      <c r="BA51" s="22"/>
      <c r="BB51" s="22"/>
      <c r="BC51" s="22"/>
      <c r="BD51" s="22"/>
      <c r="BE51" s="22"/>
      <c r="BF51" s="22"/>
      <c r="BG51" s="22"/>
      <c r="BH51" s="22"/>
      <c r="BI51" s="22"/>
      <c r="BJ51" s="22"/>
      <c r="BK51" s="22"/>
      <c r="BL51" s="22"/>
    </row>
    <row r="52" spans="1:64">
      <c r="H52" s="22"/>
      <c r="J52" s="22"/>
      <c r="K52" s="22"/>
      <c r="L52" s="22"/>
      <c r="M52" s="22"/>
      <c r="N52" s="22"/>
      <c r="O52" s="22"/>
      <c r="P52" s="22"/>
      <c r="Q52" s="22"/>
      <c r="R52" s="22"/>
      <c r="S52" s="22"/>
      <c r="T52" s="22"/>
      <c r="U52" s="22"/>
      <c r="V52" s="22"/>
      <c r="W52" s="22"/>
      <c r="X52" s="22"/>
      <c r="Y52" s="22"/>
      <c r="Z52" s="22"/>
      <c r="AA52" s="22"/>
      <c r="AB52" s="22"/>
      <c r="AC52" s="22"/>
      <c r="AD52" s="22"/>
      <c r="AE52" s="22"/>
      <c r="AF52" s="22"/>
      <c r="AG52" s="22"/>
      <c r="AH52" s="22"/>
      <c r="AI52" s="22"/>
      <c r="AJ52" s="22"/>
      <c r="AK52" s="22"/>
      <c r="AL52" s="22"/>
      <c r="AM52" s="22"/>
      <c r="AN52" s="22"/>
      <c r="AO52" s="22"/>
      <c r="AP52" s="22"/>
      <c r="AQ52" s="22"/>
      <c r="AR52" s="22"/>
      <c r="AS52" s="22"/>
      <c r="AT52" s="22"/>
      <c r="AU52" s="22"/>
      <c r="AV52" s="22"/>
      <c r="AW52" s="22"/>
      <c r="AX52" s="22"/>
      <c r="AY52" s="22"/>
      <c r="AZ52" s="22"/>
      <c r="BA52" s="22"/>
      <c r="BB52" s="22"/>
      <c r="BC52" s="22"/>
      <c r="BD52" s="22"/>
      <c r="BE52" s="22"/>
      <c r="BF52" s="22"/>
      <c r="BG52" s="22"/>
      <c r="BH52" s="22"/>
      <c r="BI52" s="22"/>
      <c r="BJ52" s="22"/>
      <c r="BK52" s="22"/>
      <c r="BL52" s="22"/>
    </row>
    <row r="53" spans="1:64">
      <c r="H53" s="22"/>
      <c r="J53" s="22"/>
      <c r="K53" s="22"/>
      <c r="L53" s="22"/>
      <c r="M53" s="22"/>
      <c r="N53" s="22"/>
      <c r="O53" s="22"/>
      <c r="P53" s="22"/>
      <c r="Q53" s="22"/>
      <c r="R53" s="22"/>
      <c r="S53" s="22"/>
      <c r="T53" s="22"/>
      <c r="U53" s="22"/>
      <c r="V53" s="22"/>
      <c r="W53" s="22"/>
      <c r="X53" s="22"/>
      <c r="Y53" s="22"/>
      <c r="Z53" s="22"/>
      <c r="AA53" s="22"/>
      <c r="AB53" s="22"/>
      <c r="AC53" s="22"/>
      <c r="AD53" s="22"/>
      <c r="AE53" s="22"/>
      <c r="AF53" s="22"/>
      <c r="AG53" s="22"/>
      <c r="AH53" s="22"/>
      <c r="AI53" s="22"/>
      <c r="AJ53" s="22"/>
      <c r="AK53" s="22"/>
      <c r="AL53" s="22"/>
      <c r="AM53" s="22"/>
      <c r="AN53" s="22"/>
      <c r="AO53" s="22"/>
      <c r="AP53" s="22"/>
      <c r="AQ53" s="22"/>
      <c r="AR53" s="22"/>
      <c r="AS53" s="22"/>
      <c r="AT53" s="22"/>
      <c r="AU53" s="22"/>
      <c r="AV53" s="22"/>
      <c r="AW53" s="22"/>
      <c r="AX53" s="22"/>
      <c r="AY53" s="22"/>
      <c r="AZ53" s="22"/>
      <c r="BA53" s="22"/>
      <c r="BB53" s="22"/>
      <c r="BC53" s="22"/>
      <c r="BD53" s="22"/>
      <c r="BE53" s="22"/>
      <c r="BF53" s="22"/>
      <c r="BG53" s="22"/>
      <c r="BH53" s="22"/>
      <c r="BI53" s="22"/>
      <c r="BJ53" s="22"/>
      <c r="BK53" s="22"/>
      <c r="BL53" s="22"/>
    </row>
    <row r="54" spans="1:64">
      <c r="H54" s="22"/>
      <c r="J54" s="22"/>
      <c r="K54" s="22"/>
      <c r="L54" s="22"/>
      <c r="M54" s="22"/>
      <c r="N54" s="22"/>
      <c r="O54" s="22"/>
      <c r="P54" s="22"/>
      <c r="Q54" s="22"/>
      <c r="R54" s="22"/>
      <c r="S54" s="22"/>
      <c r="T54" s="22"/>
      <c r="U54" s="22"/>
      <c r="V54" s="22"/>
      <c r="W54" s="22"/>
      <c r="X54" s="22"/>
      <c r="Y54" s="22"/>
      <c r="Z54" s="22"/>
      <c r="AA54" s="22"/>
      <c r="AB54" s="22"/>
      <c r="AC54" s="22"/>
      <c r="AD54" s="22"/>
      <c r="AE54" s="22"/>
      <c r="AF54" s="22"/>
      <c r="AG54" s="22"/>
      <c r="AH54" s="22"/>
      <c r="AI54" s="22"/>
      <c r="AJ54" s="22"/>
      <c r="AK54" s="22"/>
      <c r="AL54" s="22"/>
      <c r="AM54" s="22"/>
      <c r="AN54" s="22"/>
      <c r="AO54" s="22"/>
      <c r="AP54" s="22"/>
      <c r="AQ54" s="22"/>
      <c r="AR54" s="22"/>
      <c r="AS54" s="22"/>
      <c r="AT54" s="22"/>
      <c r="AU54" s="22"/>
      <c r="AV54" s="22"/>
      <c r="AW54" s="22"/>
      <c r="AX54" s="22"/>
      <c r="AY54" s="22"/>
      <c r="AZ54" s="22"/>
      <c r="BA54" s="22"/>
      <c r="BB54" s="22"/>
      <c r="BC54" s="22"/>
      <c r="BD54" s="22"/>
      <c r="BE54" s="22"/>
      <c r="BF54" s="22"/>
      <c r="BG54" s="22"/>
      <c r="BH54" s="22"/>
      <c r="BI54" s="22"/>
      <c r="BJ54" s="22"/>
      <c r="BK54" s="22"/>
      <c r="BL54" s="22"/>
    </row>
    <row r="55" spans="1:64">
      <c r="H55" s="22"/>
      <c r="J55" s="22"/>
      <c r="K55" s="22"/>
      <c r="L55" s="22"/>
      <c r="M55" s="22"/>
      <c r="N55" s="22"/>
      <c r="O55" s="22"/>
      <c r="P55" s="22"/>
      <c r="Q55" s="22"/>
      <c r="R55" s="22"/>
      <c r="S55" s="22"/>
      <c r="T55" s="22"/>
      <c r="U55" s="22"/>
      <c r="V55" s="22"/>
      <c r="W55" s="22"/>
      <c r="X55" s="22"/>
      <c r="Y55" s="22"/>
      <c r="Z55" s="22"/>
      <c r="AA55" s="22"/>
      <c r="AB55" s="22"/>
      <c r="AC55" s="22"/>
      <c r="AD55" s="22"/>
      <c r="AE55" s="22"/>
      <c r="AF55" s="22"/>
      <c r="AG55" s="22"/>
      <c r="AH55" s="22"/>
      <c r="AI55" s="22"/>
      <c r="AJ55" s="22"/>
      <c r="AK55" s="22"/>
      <c r="AL55" s="22"/>
      <c r="AM55" s="22"/>
      <c r="AN55" s="22"/>
      <c r="AO55" s="22"/>
      <c r="AP55" s="22"/>
      <c r="AQ55" s="22"/>
      <c r="AR55" s="22"/>
      <c r="AS55" s="22"/>
      <c r="AT55" s="22"/>
      <c r="AU55" s="22"/>
      <c r="AV55" s="22"/>
      <c r="AW55" s="22"/>
      <c r="AX55" s="22"/>
      <c r="AY55" s="22"/>
      <c r="AZ55" s="22"/>
      <c r="BA55" s="22"/>
      <c r="BB55" s="22"/>
      <c r="BC55" s="22"/>
      <c r="BD55" s="22"/>
      <c r="BE55" s="22"/>
      <c r="BF55" s="22"/>
      <c r="BG55" s="22"/>
      <c r="BH55" s="22"/>
      <c r="BI55" s="22"/>
      <c r="BJ55" s="22"/>
      <c r="BK55" s="22"/>
      <c r="BL55" s="22"/>
    </row>
    <row r="56" spans="1:64">
      <c r="H56" s="22"/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/>
      <c r="W56" s="22"/>
      <c r="X56" s="22"/>
      <c r="Y56" s="22"/>
      <c r="Z56" s="22"/>
      <c r="AA56" s="22"/>
      <c r="AB56" s="22"/>
      <c r="AC56" s="22"/>
      <c r="AD56" s="22"/>
      <c r="AE56" s="22"/>
      <c r="AF56" s="22"/>
      <c r="AG56" s="22"/>
      <c r="AH56" s="22"/>
      <c r="AI56" s="22"/>
      <c r="AJ56" s="22"/>
      <c r="AK56" s="22"/>
      <c r="AL56" s="22"/>
      <c r="AM56" s="22"/>
      <c r="AN56" s="22"/>
      <c r="AO56" s="22"/>
      <c r="AP56" s="22"/>
      <c r="AQ56" s="22"/>
      <c r="AR56" s="22"/>
      <c r="AS56" s="22"/>
      <c r="AT56" s="22"/>
      <c r="AU56" s="22"/>
      <c r="AV56" s="22"/>
      <c r="AW56" s="22"/>
      <c r="AX56" s="22"/>
      <c r="AY56" s="22"/>
      <c r="AZ56" s="22"/>
      <c r="BA56" s="22"/>
      <c r="BB56" s="22"/>
      <c r="BC56" s="22"/>
      <c r="BD56" s="22"/>
      <c r="BE56" s="22"/>
      <c r="BF56" s="22"/>
      <c r="BG56" s="22"/>
      <c r="BH56" s="22"/>
      <c r="BI56" s="22"/>
      <c r="BJ56" s="22"/>
      <c r="BK56" s="22"/>
      <c r="BL56" s="22"/>
    </row>
    <row r="57" spans="1:64">
      <c r="H57" s="22"/>
      <c r="J57" s="22"/>
      <c r="K57" s="22"/>
      <c r="L57" s="22"/>
      <c r="M57" s="22"/>
      <c r="N57" s="22"/>
      <c r="O57" s="22"/>
      <c r="P57" s="22"/>
      <c r="Q57" s="22"/>
      <c r="R57" s="22"/>
      <c r="S57" s="22"/>
      <c r="T57" s="22"/>
      <c r="U57" s="22"/>
      <c r="V57" s="22"/>
      <c r="W57" s="22"/>
      <c r="X57" s="22"/>
      <c r="Y57" s="22"/>
      <c r="Z57" s="22"/>
      <c r="AA57" s="22"/>
      <c r="AB57" s="22"/>
      <c r="AC57" s="22"/>
      <c r="AD57" s="22"/>
      <c r="AE57" s="22"/>
      <c r="AF57" s="22"/>
      <c r="AG57" s="22"/>
      <c r="AH57" s="22"/>
      <c r="AI57" s="22"/>
      <c r="AJ57" s="22"/>
      <c r="AK57" s="22"/>
      <c r="AL57" s="22"/>
      <c r="AM57" s="22"/>
      <c r="AN57" s="22"/>
      <c r="AO57" s="22"/>
      <c r="AP57" s="22"/>
      <c r="AQ57" s="22"/>
      <c r="AR57" s="22"/>
      <c r="AS57" s="22"/>
      <c r="AT57" s="22"/>
      <c r="AU57" s="22"/>
      <c r="AV57" s="22"/>
      <c r="AW57" s="22"/>
      <c r="AX57" s="22"/>
      <c r="AY57" s="22"/>
      <c r="AZ57" s="22"/>
      <c r="BA57" s="22"/>
      <c r="BB57" s="22"/>
      <c r="BC57" s="22"/>
      <c r="BD57" s="22"/>
      <c r="BE57" s="22"/>
      <c r="BF57" s="22"/>
      <c r="BG57" s="22"/>
      <c r="BH57" s="22"/>
      <c r="BI57" s="22"/>
      <c r="BJ57" s="22"/>
      <c r="BK57" s="22"/>
      <c r="BL57" s="22"/>
    </row>
    <row r="58" spans="1:64">
      <c r="H58" s="22"/>
      <c r="J58" s="22"/>
      <c r="K58" s="22"/>
      <c r="L58" s="22"/>
      <c r="M58" s="22"/>
      <c r="N58" s="22"/>
      <c r="O58" s="22"/>
      <c r="P58" s="22"/>
      <c r="Q58" s="22"/>
      <c r="R58" s="22"/>
      <c r="S58" s="22"/>
      <c r="T58" s="22"/>
      <c r="U58" s="22"/>
      <c r="V58" s="22"/>
      <c r="W58" s="22"/>
      <c r="X58" s="22"/>
      <c r="Y58" s="22"/>
      <c r="Z58" s="22"/>
      <c r="AA58" s="22"/>
      <c r="AB58" s="22"/>
      <c r="AC58" s="22"/>
      <c r="AD58" s="22"/>
      <c r="AE58" s="22"/>
      <c r="AF58" s="22"/>
      <c r="AG58" s="22"/>
      <c r="AH58" s="22"/>
      <c r="AI58" s="22"/>
      <c r="AJ58" s="22"/>
      <c r="AK58" s="22"/>
      <c r="AL58" s="22"/>
      <c r="AM58" s="22"/>
      <c r="AN58" s="22"/>
      <c r="AO58" s="22"/>
      <c r="AP58" s="22"/>
      <c r="AQ58" s="22"/>
      <c r="AR58" s="22"/>
      <c r="AS58" s="22"/>
      <c r="AT58" s="22"/>
      <c r="AU58" s="22"/>
      <c r="AV58" s="22"/>
      <c r="AW58" s="22"/>
      <c r="AX58" s="22"/>
      <c r="AY58" s="22"/>
      <c r="AZ58" s="22"/>
      <c r="BA58" s="22"/>
      <c r="BB58" s="22"/>
      <c r="BC58" s="22"/>
      <c r="BD58" s="22"/>
      <c r="BE58" s="22"/>
      <c r="BF58" s="22"/>
      <c r="BG58" s="22"/>
      <c r="BH58" s="22"/>
      <c r="BI58" s="22"/>
      <c r="BJ58" s="22"/>
      <c r="BK58" s="22"/>
      <c r="BL58" s="22"/>
    </row>
    <row r="59" spans="1:64">
      <c r="H59" s="22"/>
      <c r="J59" s="22"/>
      <c r="K59" s="22"/>
      <c r="L59" s="22"/>
      <c r="M59" s="22"/>
      <c r="N59" s="22"/>
      <c r="O59" s="22"/>
      <c r="P59" s="22"/>
      <c r="Q59" s="22"/>
      <c r="R59" s="22"/>
      <c r="S59" s="22"/>
      <c r="T59" s="22"/>
      <c r="U59" s="22"/>
      <c r="V59" s="22"/>
      <c r="W59" s="22"/>
      <c r="X59" s="22"/>
      <c r="Y59" s="22"/>
      <c r="Z59" s="22"/>
      <c r="AA59" s="22"/>
      <c r="AB59" s="22"/>
      <c r="AC59" s="22"/>
      <c r="AD59" s="22"/>
      <c r="AE59" s="22"/>
      <c r="AF59" s="22"/>
      <c r="AG59" s="22"/>
      <c r="AH59" s="22"/>
      <c r="AI59" s="22"/>
      <c r="AJ59" s="22"/>
      <c r="AK59" s="22"/>
      <c r="AL59" s="22"/>
      <c r="AM59" s="22"/>
      <c r="AN59" s="22"/>
      <c r="AO59" s="22"/>
      <c r="AP59" s="22"/>
      <c r="AQ59" s="22"/>
      <c r="AR59" s="22"/>
      <c r="AS59" s="22"/>
      <c r="AT59" s="22"/>
      <c r="AU59" s="22"/>
      <c r="AV59" s="22"/>
      <c r="AW59" s="22"/>
      <c r="AX59" s="22"/>
      <c r="AY59" s="22"/>
      <c r="AZ59" s="22"/>
      <c r="BA59" s="22"/>
      <c r="BB59" s="22"/>
      <c r="BC59" s="22"/>
      <c r="BD59" s="22"/>
      <c r="BE59" s="22"/>
      <c r="BF59" s="22"/>
      <c r="BG59" s="22"/>
      <c r="BH59" s="22"/>
      <c r="BI59" s="22"/>
      <c r="BJ59" s="22"/>
      <c r="BK59" s="22"/>
      <c r="BL59" s="22"/>
    </row>
    <row r="60" spans="1:64">
      <c r="H60" s="22"/>
      <c r="J60" s="22"/>
      <c r="K60" s="22"/>
      <c r="L60" s="22"/>
      <c r="M60" s="22"/>
      <c r="N60" s="22"/>
      <c r="O60" s="22"/>
      <c r="P60" s="22"/>
      <c r="Q60" s="22"/>
      <c r="R60" s="22"/>
      <c r="S60" s="22"/>
      <c r="T60" s="22"/>
      <c r="U60" s="22"/>
      <c r="V60" s="22"/>
      <c r="W60" s="22"/>
      <c r="X60" s="22"/>
      <c r="Y60" s="22"/>
      <c r="Z60" s="22"/>
      <c r="AA60" s="22"/>
      <c r="AB60" s="22"/>
      <c r="AC60" s="22"/>
      <c r="AD60" s="22"/>
      <c r="AE60" s="22"/>
      <c r="AF60" s="22"/>
      <c r="AG60" s="22"/>
      <c r="AH60" s="22"/>
      <c r="AI60" s="22"/>
      <c r="AJ60" s="22"/>
      <c r="AK60" s="22"/>
      <c r="AL60" s="22"/>
      <c r="AM60" s="22"/>
      <c r="AN60" s="22"/>
      <c r="AO60" s="22"/>
      <c r="AP60" s="22"/>
      <c r="AQ60" s="22"/>
      <c r="AR60" s="22"/>
      <c r="AS60" s="22"/>
      <c r="AT60" s="22"/>
      <c r="AU60" s="22"/>
      <c r="AV60" s="22"/>
      <c r="AW60" s="22"/>
      <c r="AX60" s="22"/>
      <c r="AY60" s="22"/>
      <c r="AZ60" s="22"/>
      <c r="BA60" s="22"/>
      <c r="BB60" s="22"/>
      <c r="BC60" s="22"/>
      <c r="BD60" s="22"/>
      <c r="BE60" s="22"/>
      <c r="BF60" s="22"/>
      <c r="BG60" s="22"/>
      <c r="BH60" s="22"/>
      <c r="BI60" s="22"/>
      <c r="BJ60" s="22"/>
      <c r="BK60" s="22"/>
      <c r="BL60" s="22"/>
    </row>
    <row r="61" spans="1:64">
      <c r="H61" s="22"/>
      <c r="J61" s="22"/>
      <c r="K61" s="22"/>
      <c r="L61" s="22"/>
      <c r="M61" s="22"/>
      <c r="N61" s="22"/>
      <c r="O61" s="22"/>
      <c r="P61" s="22"/>
      <c r="Q61" s="22"/>
      <c r="R61" s="22"/>
      <c r="S61" s="22"/>
      <c r="T61" s="22"/>
      <c r="U61" s="22"/>
      <c r="V61" s="22"/>
      <c r="W61" s="22"/>
      <c r="X61" s="22"/>
      <c r="Y61" s="22"/>
      <c r="Z61" s="22"/>
      <c r="AA61" s="22"/>
      <c r="AB61" s="22"/>
      <c r="AC61" s="22"/>
      <c r="AD61" s="22"/>
      <c r="AE61" s="22"/>
      <c r="AF61" s="22"/>
      <c r="AG61" s="22"/>
      <c r="AH61" s="22"/>
      <c r="AI61" s="22"/>
      <c r="AJ61" s="22"/>
      <c r="AK61" s="22"/>
      <c r="AL61" s="22"/>
      <c r="AM61" s="22"/>
      <c r="AN61" s="22"/>
      <c r="AO61" s="22"/>
      <c r="AP61" s="22"/>
      <c r="AQ61" s="22"/>
      <c r="AR61" s="22"/>
      <c r="AS61" s="22"/>
      <c r="AT61" s="22"/>
      <c r="AU61" s="22"/>
      <c r="AV61" s="22"/>
      <c r="AW61" s="22"/>
      <c r="AX61" s="22"/>
      <c r="AY61" s="22"/>
      <c r="AZ61" s="22"/>
      <c r="BA61" s="22"/>
      <c r="BB61" s="22"/>
      <c r="BC61" s="22"/>
      <c r="BD61" s="22"/>
      <c r="BE61" s="22"/>
      <c r="BF61" s="22"/>
      <c r="BG61" s="22"/>
      <c r="BH61" s="22"/>
      <c r="BI61" s="22"/>
      <c r="BJ61" s="22"/>
      <c r="BK61" s="22"/>
      <c r="BL61" s="22"/>
    </row>
    <row r="62" spans="1:64">
      <c r="H62" s="22"/>
      <c r="J62" s="22"/>
      <c r="K62" s="22"/>
      <c r="L62" s="22"/>
      <c r="M62" s="22"/>
      <c r="N62" s="22"/>
      <c r="O62" s="22"/>
      <c r="P62" s="22"/>
      <c r="Q62" s="22"/>
      <c r="R62" s="22"/>
      <c r="S62" s="22"/>
      <c r="T62" s="22"/>
      <c r="U62" s="22"/>
      <c r="V62" s="22"/>
      <c r="W62" s="22"/>
      <c r="X62" s="22"/>
      <c r="Y62" s="22"/>
      <c r="Z62" s="22"/>
      <c r="AA62" s="22"/>
      <c r="AB62" s="22"/>
      <c r="AC62" s="22"/>
      <c r="AD62" s="22"/>
      <c r="AE62" s="22"/>
      <c r="AF62" s="22"/>
      <c r="AG62" s="22"/>
      <c r="AH62" s="22"/>
      <c r="AI62" s="22"/>
      <c r="AJ62" s="22"/>
      <c r="AK62" s="22"/>
      <c r="AL62" s="22"/>
      <c r="AM62" s="22"/>
      <c r="AN62" s="22"/>
      <c r="AO62" s="22"/>
      <c r="AP62" s="22"/>
      <c r="AQ62" s="22"/>
      <c r="AR62" s="22"/>
      <c r="AS62" s="22"/>
      <c r="AT62" s="22"/>
      <c r="AU62" s="22"/>
      <c r="AV62" s="22"/>
      <c r="AW62" s="22"/>
      <c r="AX62" s="22"/>
      <c r="AY62" s="22"/>
      <c r="AZ62" s="22"/>
      <c r="BA62" s="22"/>
      <c r="BB62" s="22"/>
      <c r="BC62" s="22"/>
      <c r="BD62" s="22"/>
      <c r="BE62" s="22"/>
      <c r="BF62" s="22"/>
      <c r="BG62" s="22"/>
      <c r="BH62" s="22"/>
      <c r="BI62" s="22"/>
      <c r="BJ62" s="22"/>
      <c r="BK62" s="22"/>
      <c r="BL62" s="22"/>
    </row>
    <row r="63" spans="1:64">
      <c r="H63" s="22"/>
      <c r="J63" s="22"/>
      <c r="K63" s="22"/>
      <c r="L63" s="22"/>
      <c r="M63" s="22"/>
      <c r="N63" s="22"/>
      <c r="O63" s="22"/>
      <c r="P63" s="22"/>
      <c r="Q63" s="22"/>
      <c r="R63" s="22"/>
      <c r="S63" s="22"/>
      <c r="T63" s="22"/>
      <c r="U63" s="22"/>
      <c r="V63" s="22"/>
      <c r="W63" s="22"/>
      <c r="X63" s="22"/>
      <c r="Y63" s="22"/>
      <c r="Z63" s="22"/>
      <c r="AA63" s="22"/>
      <c r="AB63" s="22"/>
      <c r="AC63" s="22"/>
      <c r="AD63" s="22"/>
      <c r="AE63" s="22"/>
      <c r="AF63" s="22"/>
      <c r="AG63" s="22"/>
      <c r="AH63" s="22"/>
      <c r="AI63" s="22"/>
      <c r="AJ63" s="22"/>
      <c r="AK63" s="22"/>
      <c r="AL63" s="22"/>
      <c r="AM63" s="22"/>
      <c r="AN63" s="22"/>
      <c r="AO63" s="22"/>
      <c r="AP63" s="22"/>
      <c r="AQ63" s="22"/>
      <c r="AR63" s="22"/>
      <c r="AS63" s="22"/>
      <c r="AT63" s="22"/>
      <c r="AU63" s="22"/>
      <c r="AV63" s="22"/>
      <c r="AW63" s="22"/>
      <c r="AX63" s="22"/>
      <c r="AY63" s="22"/>
      <c r="AZ63" s="22"/>
      <c r="BA63" s="22"/>
      <c r="BB63" s="22"/>
      <c r="BC63" s="22"/>
      <c r="BD63" s="22"/>
      <c r="BE63" s="22"/>
      <c r="BF63" s="22"/>
      <c r="BG63" s="22"/>
      <c r="BH63" s="22"/>
      <c r="BI63" s="22"/>
      <c r="BJ63" s="22"/>
      <c r="BK63" s="22"/>
      <c r="BL63" s="22"/>
    </row>
    <row r="64" spans="1:64">
      <c r="H64" s="22"/>
      <c r="J64" s="22"/>
      <c r="K64" s="22"/>
      <c r="L64" s="22"/>
      <c r="M64" s="22"/>
      <c r="N64" s="22"/>
      <c r="O64" s="22"/>
      <c r="P64" s="22"/>
      <c r="Q64" s="22"/>
      <c r="R64" s="22"/>
      <c r="S64" s="22"/>
      <c r="T64" s="22"/>
      <c r="U64" s="22"/>
      <c r="V64" s="22"/>
      <c r="W64" s="22"/>
      <c r="X64" s="22"/>
      <c r="Y64" s="22"/>
      <c r="Z64" s="22"/>
      <c r="AA64" s="22"/>
      <c r="AB64" s="22"/>
      <c r="AC64" s="22"/>
      <c r="AD64" s="22"/>
      <c r="AE64" s="22"/>
      <c r="AF64" s="22"/>
      <c r="AG64" s="22"/>
      <c r="AH64" s="22"/>
      <c r="AI64" s="22"/>
      <c r="AJ64" s="22"/>
      <c r="AK64" s="22"/>
      <c r="AL64" s="22"/>
      <c r="AM64" s="22"/>
      <c r="AN64" s="22"/>
      <c r="AO64" s="22"/>
      <c r="AP64" s="22"/>
      <c r="AQ64" s="22"/>
      <c r="AR64" s="22"/>
      <c r="AS64" s="22"/>
      <c r="AT64" s="22"/>
      <c r="AU64" s="22"/>
      <c r="AV64" s="22"/>
      <c r="AW64" s="22"/>
      <c r="AX64" s="22"/>
      <c r="AY64" s="22"/>
      <c r="AZ64" s="22"/>
      <c r="BA64" s="22"/>
      <c r="BB64" s="22"/>
      <c r="BC64" s="22"/>
      <c r="BD64" s="22"/>
      <c r="BE64" s="22"/>
      <c r="BF64" s="22"/>
      <c r="BG64" s="22"/>
      <c r="BH64" s="22"/>
      <c r="BI64" s="22"/>
      <c r="BJ64" s="22"/>
      <c r="BK64" s="22"/>
      <c r="BL64" s="22"/>
    </row>
    <row r="65" spans="8:64">
      <c r="H65" s="22"/>
      <c r="J65" s="22"/>
      <c r="K65" s="22"/>
      <c r="L65" s="22"/>
      <c r="M65" s="22"/>
      <c r="N65" s="22"/>
      <c r="O65" s="22"/>
      <c r="P65" s="22"/>
      <c r="Q65" s="22"/>
      <c r="R65" s="22"/>
      <c r="S65" s="22"/>
      <c r="T65" s="22"/>
      <c r="U65" s="22"/>
      <c r="V65" s="22"/>
      <c r="W65" s="22"/>
      <c r="X65" s="22"/>
      <c r="Y65" s="22"/>
      <c r="Z65" s="22"/>
      <c r="AA65" s="22"/>
      <c r="AB65" s="22"/>
      <c r="AC65" s="22"/>
      <c r="AD65" s="22"/>
      <c r="AE65" s="22"/>
      <c r="AF65" s="22"/>
      <c r="AG65" s="22"/>
      <c r="AH65" s="22"/>
      <c r="AI65" s="22"/>
      <c r="AJ65" s="22"/>
      <c r="AK65" s="22"/>
      <c r="AL65" s="22"/>
      <c r="AM65" s="22"/>
      <c r="AN65" s="22"/>
      <c r="AO65" s="22"/>
      <c r="AP65" s="22"/>
      <c r="AQ65" s="22"/>
      <c r="AR65" s="22"/>
      <c r="AS65" s="22"/>
      <c r="AT65" s="22"/>
      <c r="AU65" s="22"/>
      <c r="AV65" s="22"/>
      <c r="AW65" s="22"/>
      <c r="AX65" s="22"/>
      <c r="AY65" s="22"/>
      <c r="AZ65" s="22"/>
      <c r="BA65" s="22"/>
      <c r="BB65" s="22"/>
      <c r="BC65" s="22"/>
      <c r="BD65" s="22"/>
      <c r="BE65" s="22"/>
      <c r="BF65" s="22"/>
      <c r="BG65" s="22"/>
      <c r="BH65" s="22"/>
      <c r="BI65" s="22"/>
      <c r="BJ65" s="22"/>
      <c r="BK65" s="22"/>
      <c r="BL65" s="22"/>
    </row>
    <row r="66" spans="8:64">
      <c r="H66" s="22"/>
      <c r="J66" s="22"/>
      <c r="K66" s="22"/>
      <c r="L66" s="22"/>
      <c r="M66" s="22"/>
      <c r="N66" s="22"/>
      <c r="O66" s="22"/>
      <c r="P66" s="22"/>
      <c r="Q66" s="22"/>
      <c r="R66" s="22"/>
      <c r="S66" s="22"/>
      <c r="T66" s="22"/>
      <c r="U66" s="22"/>
      <c r="V66" s="22"/>
      <c r="W66" s="22"/>
      <c r="X66" s="22"/>
      <c r="Y66" s="22"/>
      <c r="Z66" s="22"/>
      <c r="AA66" s="22"/>
      <c r="AB66" s="22"/>
      <c r="AC66" s="22"/>
      <c r="AD66" s="22"/>
      <c r="AE66" s="22"/>
      <c r="AF66" s="22"/>
      <c r="AG66" s="22"/>
      <c r="AH66" s="22"/>
      <c r="AI66" s="22"/>
      <c r="AJ66" s="22"/>
      <c r="AK66" s="22"/>
      <c r="AL66" s="22"/>
      <c r="AM66" s="22"/>
      <c r="AN66" s="22"/>
      <c r="AO66" s="22"/>
      <c r="AP66" s="22"/>
      <c r="AQ66" s="22"/>
      <c r="AR66" s="22"/>
      <c r="AS66" s="22"/>
      <c r="AT66" s="22"/>
      <c r="AU66" s="22"/>
      <c r="AV66" s="22"/>
      <c r="AW66" s="22"/>
      <c r="AX66" s="22"/>
      <c r="AY66" s="22"/>
      <c r="AZ66" s="22"/>
      <c r="BA66" s="22"/>
      <c r="BB66" s="22"/>
      <c r="BC66" s="22"/>
      <c r="BD66" s="22"/>
      <c r="BE66" s="22"/>
      <c r="BF66" s="22"/>
      <c r="BG66" s="22"/>
      <c r="BH66" s="22"/>
      <c r="BI66" s="22"/>
      <c r="BJ66" s="22"/>
      <c r="BK66" s="22"/>
      <c r="BL66" s="22"/>
    </row>
    <row r="67" spans="8:64">
      <c r="H67" s="22"/>
      <c r="J67" s="22"/>
      <c r="K67" s="22"/>
      <c r="L67" s="22"/>
      <c r="M67" s="22"/>
      <c r="N67" s="22"/>
      <c r="O67" s="22"/>
      <c r="P67" s="22"/>
      <c r="Q67" s="22"/>
      <c r="R67" s="22"/>
      <c r="S67" s="22"/>
      <c r="T67" s="22"/>
      <c r="U67" s="22"/>
      <c r="V67" s="22"/>
      <c r="W67" s="22"/>
      <c r="X67" s="22"/>
      <c r="Y67" s="22"/>
      <c r="Z67" s="22"/>
      <c r="AA67" s="22"/>
      <c r="AB67" s="22"/>
      <c r="AC67" s="22"/>
      <c r="AD67" s="22"/>
      <c r="AE67" s="22"/>
      <c r="AF67" s="22"/>
      <c r="AG67" s="22"/>
      <c r="AH67" s="22"/>
      <c r="AI67" s="22"/>
      <c r="AJ67" s="22"/>
      <c r="AK67" s="22"/>
      <c r="AL67" s="22"/>
      <c r="AM67" s="22"/>
      <c r="AN67" s="22"/>
      <c r="AO67" s="22"/>
      <c r="AP67" s="22"/>
      <c r="AQ67" s="22"/>
      <c r="AR67" s="22"/>
      <c r="AS67" s="22"/>
      <c r="AT67" s="22"/>
      <c r="AU67" s="22"/>
      <c r="AV67" s="22"/>
      <c r="AW67" s="22"/>
      <c r="AX67" s="22"/>
      <c r="AY67" s="22"/>
      <c r="AZ67" s="22"/>
      <c r="BA67" s="22"/>
      <c r="BB67" s="22"/>
      <c r="BC67" s="22"/>
      <c r="BD67" s="22"/>
      <c r="BE67" s="22"/>
      <c r="BF67" s="22"/>
      <c r="BG67" s="22"/>
      <c r="BH67" s="22"/>
      <c r="BI67" s="22"/>
      <c r="BJ67" s="22"/>
      <c r="BK67" s="22"/>
      <c r="BL67" s="22"/>
    </row>
    <row r="68" spans="8:64">
      <c r="H68" s="22"/>
      <c r="J68" s="22"/>
      <c r="K68" s="22"/>
      <c r="L68" s="22"/>
      <c r="M68" s="22"/>
      <c r="N68" s="22"/>
      <c r="O68" s="22"/>
      <c r="P68" s="22"/>
      <c r="Q68" s="22"/>
      <c r="R68" s="22"/>
      <c r="S68" s="22"/>
      <c r="T68" s="22"/>
      <c r="U68" s="22"/>
      <c r="V68" s="22"/>
      <c r="W68" s="22"/>
      <c r="X68" s="22"/>
      <c r="Y68" s="22"/>
      <c r="Z68" s="22"/>
      <c r="AA68" s="22"/>
      <c r="AB68" s="22"/>
      <c r="AC68" s="22"/>
      <c r="AD68" s="22"/>
      <c r="AE68" s="22"/>
      <c r="AF68" s="22"/>
      <c r="AG68" s="22"/>
      <c r="AH68" s="22"/>
      <c r="AI68" s="22"/>
      <c r="AJ68" s="22"/>
      <c r="AK68" s="22"/>
      <c r="AL68" s="22"/>
      <c r="AM68" s="22"/>
      <c r="AN68" s="22"/>
      <c r="AO68" s="22"/>
      <c r="AP68" s="22"/>
      <c r="AQ68" s="22"/>
      <c r="AR68" s="22"/>
      <c r="AS68" s="22"/>
      <c r="AT68" s="22"/>
      <c r="AU68" s="22"/>
      <c r="AV68" s="22"/>
      <c r="AW68" s="22"/>
      <c r="AX68" s="22"/>
      <c r="AY68" s="22"/>
      <c r="AZ68" s="22"/>
      <c r="BA68" s="22"/>
      <c r="BB68" s="22"/>
      <c r="BC68" s="22"/>
      <c r="BD68" s="22"/>
      <c r="BE68" s="22"/>
      <c r="BF68" s="22"/>
      <c r="BG68" s="22"/>
      <c r="BH68" s="22"/>
      <c r="BI68" s="22"/>
      <c r="BJ68" s="22"/>
      <c r="BK68" s="22"/>
      <c r="BL68" s="22"/>
    </row>
    <row r="69" spans="8:64">
      <c r="H69" s="22"/>
      <c r="J69" s="22"/>
      <c r="K69" s="22"/>
      <c r="L69" s="22"/>
      <c r="M69" s="22"/>
      <c r="N69" s="22"/>
      <c r="O69" s="22"/>
      <c r="P69" s="22"/>
      <c r="Q69" s="22"/>
      <c r="R69" s="22"/>
      <c r="S69" s="22"/>
      <c r="T69" s="22"/>
      <c r="U69" s="22"/>
      <c r="V69" s="22"/>
      <c r="W69" s="22"/>
      <c r="X69" s="22"/>
      <c r="Y69" s="22"/>
      <c r="Z69" s="22"/>
      <c r="AA69" s="22"/>
      <c r="AB69" s="22"/>
      <c r="AC69" s="22"/>
      <c r="AD69" s="22"/>
      <c r="AE69" s="22"/>
      <c r="AF69" s="22"/>
      <c r="AG69" s="22"/>
      <c r="AH69" s="22"/>
      <c r="AI69" s="22"/>
      <c r="AJ69" s="22"/>
      <c r="AK69" s="22"/>
      <c r="AL69" s="22"/>
      <c r="AM69" s="22"/>
      <c r="AN69" s="22"/>
      <c r="AO69" s="22"/>
      <c r="AP69" s="22"/>
      <c r="AQ69" s="22"/>
      <c r="AR69" s="22"/>
      <c r="AS69" s="22"/>
      <c r="AT69" s="22"/>
      <c r="AU69" s="22"/>
      <c r="AV69" s="22"/>
      <c r="AW69" s="22"/>
      <c r="AX69" s="22"/>
      <c r="AY69" s="22"/>
      <c r="AZ69" s="22"/>
      <c r="BA69" s="22"/>
      <c r="BB69" s="22"/>
      <c r="BC69" s="22"/>
      <c r="BD69" s="22"/>
      <c r="BE69" s="22"/>
      <c r="BF69" s="22"/>
      <c r="BG69" s="22"/>
      <c r="BH69" s="22"/>
      <c r="BI69" s="22"/>
      <c r="BJ69" s="22"/>
      <c r="BK69" s="22"/>
      <c r="BL69" s="22"/>
    </row>
    <row r="70" spans="8:64">
      <c r="H70" s="22"/>
      <c r="J70" s="22"/>
      <c r="K70" s="22"/>
      <c r="L70" s="22"/>
      <c r="M70" s="22"/>
      <c r="N70" s="22"/>
      <c r="O70" s="22"/>
      <c r="P70" s="22"/>
      <c r="Q70" s="22"/>
      <c r="R70" s="22"/>
      <c r="S70" s="22"/>
      <c r="T70" s="22"/>
      <c r="U70" s="22"/>
      <c r="V70" s="22"/>
      <c r="W70" s="22"/>
      <c r="X70" s="22"/>
      <c r="Y70" s="22"/>
      <c r="Z70" s="22"/>
      <c r="AA70" s="22"/>
      <c r="AB70" s="22"/>
      <c r="AC70" s="22"/>
      <c r="AD70" s="22"/>
      <c r="AE70" s="22"/>
      <c r="AF70" s="22"/>
      <c r="AG70" s="22"/>
      <c r="AH70" s="22"/>
      <c r="AI70" s="22"/>
      <c r="AJ70" s="22"/>
      <c r="AK70" s="22"/>
      <c r="AL70" s="22"/>
      <c r="AM70" s="22"/>
      <c r="AN70" s="22"/>
      <c r="AO70" s="22"/>
      <c r="AP70" s="22"/>
      <c r="AQ70" s="22"/>
      <c r="AR70" s="22"/>
      <c r="AS70" s="22"/>
      <c r="AT70" s="22"/>
      <c r="AU70" s="22"/>
      <c r="AV70" s="22"/>
      <c r="AW70" s="22"/>
      <c r="AX70" s="22"/>
      <c r="AY70" s="22"/>
      <c r="AZ70" s="22"/>
      <c r="BA70" s="22"/>
      <c r="BB70" s="22"/>
      <c r="BC70" s="22"/>
      <c r="BD70" s="22"/>
      <c r="BE70" s="22"/>
      <c r="BF70" s="22"/>
      <c r="BG70" s="22"/>
      <c r="BH70" s="22"/>
      <c r="BI70" s="22"/>
      <c r="BJ70" s="22"/>
      <c r="BK70" s="22"/>
      <c r="BL70" s="22"/>
    </row>
    <row r="71" spans="8:64">
      <c r="H71" s="22"/>
      <c r="J71" s="22"/>
      <c r="K71" s="22"/>
      <c r="L71" s="22"/>
      <c r="M71" s="22"/>
      <c r="N71" s="22"/>
      <c r="O71" s="22"/>
      <c r="P71" s="22"/>
      <c r="Q71" s="22"/>
      <c r="R71" s="22"/>
      <c r="S71" s="22"/>
      <c r="T71" s="22"/>
      <c r="U71" s="22"/>
      <c r="V71" s="22"/>
      <c r="W71" s="22"/>
      <c r="X71" s="22"/>
      <c r="Y71" s="22"/>
      <c r="Z71" s="22"/>
      <c r="AA71" s="22"/>
      <c r="AB71" s="22"/>
      <c r="AC71" s="22"/>
      <c r="AD71" s="22"/>
      <c r="AE71" s="22"/>
      <c r="AF71" s="22"/>
      <c r="AG71" s="22"/>
      <c r="AH71" s="22"/>
      <c r="AI71" s="22"/>
      <c r="AJ71" s="22"/>
      <c r="AK71" s="22"/>
      <c r="AL71" s="22"/>
      <c r="AM71" s="22"/>
      <c r="AN71" s="22"/>
      <c r="AO71" s="22"/>
      <c r="AP71" s="22"/>
      <c r="AQ71" s="22"/>
      <c r="AR71" s="22"/>
      <c r="AS71" s="22"/>
      <c r="AT71" s="22"/>
      <c r="AU71" s="22"/>
      <c r="AV71" s="22"/>
      <c r="AW71" s="22"/>
      <c r="AX71" s="22"/>
      <c r="AY71" s="22"/>
      <c r="AZ71" s="22"/>
      <c r="BA71" s="22"/>
      <c r="BB71" s="22"/>
      <c r="BC71" s="22"/>
      <c r="BD71" s="22"/>
      <c r="BE71" s="22"/>
      <c r="BF71" s="22"/>
      <c r="BG71" s="22"/>
      <c r="BH71" s="22"/>
      <c r="BI71" s="22"/>
      <c r="BJ71" s="22"/>
      <c r="BK71" s="22"/>
      <c r="BL71" s="22"/>
    </row>
    <row r="72" spans="8:64">
      <c r="H72" s="22"/>
      <c r="J72" s="22"/>
      <c r="K72" s="22"/>
      <c r="L72" s="22"/>
      <c r="M72" s="22"/>
      <c r="N72" s="22"/>
      <c r="O72" s="22"/>
      <c r="P72" s="22"/>
      <c r="Q72" s="22"/>
      <c r="R72" s="22"/>
      <c r="S72" s="22"/>
      <c r="T72" s="22"/>
      <c r="U72" s="22"/>
      <c r="V72" s="22"/>
      <c r="W72" s="22"/>
      <c r="X72" s="22"/>
      <c r="Y72" s="22"/>
      <c r="Z72" s="22"/>
      <c r="AA72" s="22"/>
      <c r="AB72" s="22"/>
      <c r="AC72" s="22"/>
      <c r="AD72" s="22"/>
      <c r="AE72" s="22"/>
      <c r="AF72" s="22"/>
      <c r="AG72" s="22"/>
      <c r="AH72" s="22"/>
      <c r="AI72" s="22"/>
      <c r="AJ72" s="22"/>
      <c r="AK72" s="22"/>
      <c r="AL72" s="22"/>
      <c r="AM72" s="22"/>
      <c r="AN72" s="22"/>
      <c r="AO72" s="22"/>
      <c r="AP72" s="22"/>
      <c r="AQ72" s="22"/>
      <c r="AR72" s="22"/>
      <c r="AS72" s="22"/>
      <c r="AT72" s="22"/>
      <c r="AU72" s="22"/>
      <c r="AV72" s="22"/>
      <c r="AW72" s="22"/>
      <c r="AX72" s="22"/>
      <c r="AY72" s="22"/>
      <c r="AZ72" s="22"/>
      <c r="BA72" s="22"/>
      <c r="BB72" s="22"/>
      <c r="BC72" s="22"/>
      <c r="BD72" s="22"/>
      <c r="BE72" s="22"/>
      <c r="BF72" s="22"/>
      <c r="BG72" s="22"/>
      <c r="BH72" s="22"/>
      <c r="BI72" s="22"/>
      <c r="BJ72" s="22"/>
      <c r="BK72" s="22"/>
      <c r="BL72" s="22"/>
    </row>
    <row r="73" spans="8:64">
      <c r="H73" s="22"/>
      <c r="J73" s="22"/>
      <c r="K73" s="22"/>
      <c r="L73" s="22"/>
      <c r="M73" s="22"/>
      <c r="N73" s="22"/>
      <c r="O73" s="22"/>
      <c r="P73" s="22"/>
      <c r="Q73" s="22"/>
      <c r="R73" s="22"/>
      <c r="S73" s="22"/>
      <c r="T73" s="22"/>
      <c r="U73" s="22"/>
      <c r="V73" s="22"/>
      <c r="W73" s="22"/>
      <c r="X73" s="22"/>
      <c r="Y73" s="22"/>
      <c r="Z73" s="22"/>
      <c r="AA73" s="22"/>
      <c r="AB73" s="22"/>
      <c r="AC73" s="22"/>
      <c r="AD73" s="22"/>
      <c r="AE73" s="22"/>
      <c r="AF73" s="22"/>
      <c r="AG73" s="22"/>
      <c r="AH73" s="22"/>
      <c r="AI73" s="22"/>
      <c r="AJ73" s="22"/>
      <c r="AK73" s="22"/>
      <c r="AL73" s="22"/>
      <c r="AM73" s="22"/>
      <c r="AN73" s="22"/>
      <c r="AO73" s="22"/>
      <c r="AP73" s="22"/>
      <c r="AQ73" s="22"/>
      <c r="AR73" s="22"/>
      <c r="AS73" s="22"/>
      <c r="AT73" s="22"/>
      <c r="AU73" s="22"/>
      <c r="AV73" s="22"/>
      <c r="AW73" s="22"/>
      <c r="AX73" s="22"/>
      <c r="AY73" s="22"/>
      <c r="AZ73" s="22"/>
      <c r="BA73" s="22"/>
      <c r="BB73" s="22"/>
      <c r="BC73" s="22"/>
      <c r="BD73" s="22"/>
      <c r="BE73" s="22"/>
      <c r="BF73" s="22"/>
      <c r="BG73" s="22"/>
      <c r="BH73" s="22"/>
      <c r="BI73" s="22"/>
      <c r="BJ73" s="22"/>
      <c r="BK73" s="22"/>
      <c r="BL73" s="22"/>
    </row>
    <row r="74" spans="8:64">
      <c r="H74" s="22"/>
      <c r="J74" s="22"/>
      <c r="K74" s="22"/>
      <c r="L74" s="22"/>
      <c r="M74" s="22"/>
      <c r="N74" s="22"/>
      <c r="O74" s="22"/>
      <c r="P74" s="22"/>
      <c r="Q74" s="22"/>
      <c r="R74" s="22"/>
      <c r="S74" s="22"/>
      <c r="T74" s="22"/>
      <c r="U74" s="22"/>
      <c r="V74" s="22"/>
      <c r="W74" s="22"/>
      <c r="X74" s="22"/>
      <c r="Y74" s="22"/>
      <c r="Z74" s="22"/>
      <c r="AA74" s="22"/>
      <c r="AB74" s="22"/>
      <c r="AC74" s="22"/>
      <c r="AD74" s="22"/>
      <c r="AE74" s="22"/>
      <c r="AF74" s="22"/>
      <c r="AG74" s="22"/>
      <c r="AH74" s="22"/>
      <c r="AI74" s="22"/>
      <c r="AJ74" s="22"/>
      <c r="AK74" s="22"/>
      <c r="AL74" s="22"/>
      <c r="AM74" s="22"/>
      <c r="AN74" s="22"/>
      <c r="AO74" s="22"/>
      <c r="AP74" s="22"/>
      <c r="AQ74" s="22"/>
      <c r="AR74" s="22"/>
      <c r="AS74" s="22"/>
      <c r="AT74" s="22"/>
      <c r="AU74" s="22"/>
      <c r="AV74" s="22"/>
      <c r="AW74" s="22"/>
      <c r="AX74" s="22"/>
      <c r="AY74" s="22"/>
      <c r="AZ74" s="22"/>
      <c r="BA74" s="22"/>
      <c r="BB74" s="22"/>
      <c r="BC74" s="22"/>
      <c r="BD74" s="22"/>
      <c r="BE74" s="22"/>
      <c r="BF74" s="22"/>
      <c r="BG74" s="22"/>
      <c r="BH74" s="22"/>
      <c r="BI74" s="22"/>
      <c r="BJ74" s="22"/>
      <c r="BK74" s="22"/>
      <c r="BL74" s="22"/>
    </row>
    <row r="75" spans="8:64">
      <c r="H75" s="22"/>
      <c r="J75" s="22"/>
      <c r="K75" s="22"/>
      <c r="L75" s="22"/>
      <c r="M75" s="22"/>
      <c r="N75" s="22"/>
      <c r="O75" s="22"/>
      <c r="P75" s="22"/>
      <c r="Q75" s="22"/>
      <c r="R75" s="22"/>
      <c r="S75" s="22"/>
      <c r="T75" s="22"/>
      <c r="U75" s="22"/>
      <c r="V75" s="22"/>
      <c r="W75" s="22"/>
      <c r="X75" s="22"/>
      <c r="Y75" s="22"/>
      <c r="Z75" s="22"/>
      <c r="AA75" s="22"/>
      <c r="AB75" s="22"/>
      <c r="AC75" s="22"/>
      <c r="AD75" s="22"/>
      <c r="AE75" s="22"/>
      <c r="AF75" s="22"/>
      <c r="AG75" s="22"/>
      <c r="AH75" s="22"/>
      <c r="AI75" s="22"/>
      <c r="AJ75" s="22"/>
      <c r="AK75" s="22"/>
      <c r="AL75" s="22"/>
      <c r="AM75" s="22"/>
      <c r="AN75" s="22"/>
      <c r="AO75" s="22"/>
      <c r="AP75" s="22"/>
      <c r="AQ75" s="22"/>
      <c r="AR75" s="22"/>
      <c r="AS75" s="22"/>
      <c r="AT75" s="22"/>
      <c r="AU75" s="22"/>
      <c r="AV75" s="22"/>
      <c r="AW75" s="22"/>
      <c r="AX75" s="22"/>
      <c r="AY75" s="22"/>
      <c r="AZ75" s="22"/>
      <c r="BA75" s="22"/>
      <c r="BB75" s="22"/>
      <c r="BC75" s="22"/>
      <c r="BD75" s="22"/>
      <c r="BE75" s="22"/>
      <c r="BF75" s="22"/>
      <c r="BG75" s="22"/>
      <c r="BH75" s="22"/>
      <c r="BI75" s="22"/>
      <c r="BJ75" s="22"/>
      <c r="BK75" s="22"/>
      <c r="BL75" s="22"/>
    </row>
    <row r="76" spans="8:64">
      <c r="H76" s="22"/>
      <c r="J76" s="22"/>
      <c r="K76" s="22"/>
      <c r="L76" s="22"/>
      <c r="M76" s="22"/>
      <c r="N76" s="22"/>
      <c r="O76" s="22"/>
      <c r="P76" s="22"/>
      <c r="Q76" s="22"/>
      <c r="R76" s="22"/>
      <c r="S76" s="22"/>
      <c r="T76" s="22"/>
      <c r="U76" s="22"/>
      <c r="V76" s="22"/>
      <c r="W76" s="22"/>
      <c r="X76" s="22"/>
      <c r="Y76" s="22"/>
      <c r="Z76" s="22"/>
      <c r="AA76" s="22"/>
      <c r="AB76" s="22"/>
      <c r="AC76" s="22"/>
      <c r="AD76" s="22"/>
      <c r="AE76" s="22"/>
      <c r="AF76" s="22"/>
      <c r="AG76" s="22"/>
      <c r="AH76" s="22"/>
      <c r="AI76" s="22"/>
      <c r="AJ76" s="22"/>
      <c r="AK76" s="22"/>
      <c r="AL76" s="22"/>
      <c r="AM76" s="22"/>
      <c r="AN76" s="22"/>
      <c r="AO76" s="22"/>
      <c r="AP76" s="22"/>
      <c r="AQ76" s="22"/>
      <c r="AR76" s="22"/>
      <c r="AS76" s="22"/>
      <c r="AT76" s="22"/>
      <c r="AU76" s="22"/>
      <c r="AV76" s="22"/>
      <c r="AW76" s="22"/>
      <c r="AX76" s="22"/>
      <c r="AY76" s="22"/>
      <c r="AZ76" s="22"/>
      <c r="BA76" s="22"/>
      <c r="BB76" s="22"/>
      <c r="BC76" s="22"/>
      <c r="BD76" s="22"/>
      <c r="BE76" s="22"/>
      <c r="BF76" s="22"/>
      <c r="BG76" s="22"/>
      <c r="BH76" s="22"/>
      <c r="BI76" s="22"/>
      <c r="BJ76" s="22"/>
      <c r="BK76" s="22"/>
      <c r="BL76" s="22"/>
    </row>
    <row r="77" spans="8:64">
      <c r="H77" s="22"/>
      <c r="J77" s="22"/>
      <c r="K77" s="22"/>
      <c r="L77" s="22"/>
      <c r="M77" s="22"/>
      <c r="N77" s="22"/>
      <c r="O77" s="22"/>
      <c r="P77" s="22"/>
      <c r="Q77" s="22"/>
      <c r="R77" s="22"/>
      <c r="S77" s="22"/>
      <c r="T77" s="22"/>
      <c r="U77" s="22"/>
      <c r="V77" s="22"/>
      <c r="W77" s="22"/>
      <c r="X77" s="22"/>
      <c r="Y77" s="22"/>
      <c r="Z77" s="22"/>
      <c r="AA77" s="22"/>
      <c r="AB77" s="22"/>
      <c r="AC77" s="22"/>
      <c r="AD77" s="22"/>
      <c r="AE77" s="22"/>
      <c r="AF77" s="22"/>
      <c r="AG77" s="22"/>
      <c r="AH77" s="22"/>
      <c r="AI77" s="22"/>
      <c r="AJ77" s="22"/>
      <c r="AK77" s="22"/>
      <c r="AL77" s="22"/>
      <c r="AM77" s="22"/>
      <c r="AN77" s="22"/>
      <c r="AO77" s="22"/>
      <c r="AP77" s="22"/>
      <c r="AQ77" s="22"/>
      <c r="AR77" s="22"/>
      <c r="AS77" s="22"/>
      <c r="AT77" s="22"/>
      <c r="AU77" s="22"/>
      <c r="AV77" s="22"/>
      <c r="AW77" s="22"/>
      <c r="AX77" s="22"/>
      <c r="AY77" s="22"/>
      <c r="AZ77" s="22"/>
      <c r="BA77" s="22"/>
      <c r="BB77" s="22"/>
      <c r="BC77" s="22"/>
      <c r="BD77" s="22"/>
      <c r="BE77" s="22"/>
      <c r="BF77" s="22"/>
      <c r="BG77" s="22"/>
      <c r="BH77" s="22"/>
      <c r="BI77" s="22"/>
      <c r="BJ77" s="22"/>
      <c r="BK77" s="22"/>
      <c r="BL77" s="22"/>
    </row>
    <row r="78" spans="8:64">
      <c r="H78" s="22"/>
      <c r="J78" s="22"/>
      <c r="K78" s="22"/>
      <c r="L78" s="22"/>
      <c r="M78" s="22"/>
      <c r="N78" s="22"/>
      <c r="O78" s="22"/>
      <c r="P78" s="22"/>
      <c r="Q78" s="22"/>
      <c r="R78" s="22"/>
      <c r="S78" s="22"/>
      <c r="T78" s="22"/>
      <c r="U78" s="22"/>
      <c r="V78" s="22"/>
      <c r="W78" s="22"/>
      <c r="X78" s="22"/>
      <c r="Y78" s="22"/>
      <c r="Z78" s="22"/>
      <c r="AA78" s="22"/>
      <c r="AB78" s="22"/>
      <c r="AC78" s="22"/>
      <c r="AD78" s="22"/>
      <c r="AE78" s="22"/>
      <c r="AF78" s="22"/>
      <c r="AG78" s="22"/>
      <c r="AH78" s="22"/>
      <c r="AI78" s="22"/>
      <c r="AJ78" s="22"/>
      <c r="AK78" s="22"/>
      <c r="AL78" s="22"/>
      <c r="AM78" s="22"/>
      <c r="AN78" s="22"/>
      <c r="AO78" s="22"/>
      <c r="AP78" s="22"/>
      <c r="AQ78" s="22"/>
      <c r="AR78" s="22"/>
      <c r="AS78" s="22"/>
      <c r="AT78" s="22"/>
      <c r="AU78" s="22"/>
      <c r="AV78" s="22"/>
      <c r="AW78" s="22"/>
      <c r="AX78" s="22"/>
      <c r="AY78" s="22"/>
      <c r="AZ78" s="22"/>
      <c r="BA78" s="22"/>
      <c r="BB78" s="22"/>
      <c r="BC78" s="22"/>
      <c r="BD78" s="22"/>
      <c r="BE78" s="22"/>
      <c r="BF78" s="22"/>
      <c r="BG78" s="22"/>
      <c r="BH78" s="22"/>
      <c r="BI78" s="22"/>
      <c r="BJ78" s="22"/>
      <c r="BK78" s="22"/>
      <c r="BL78" s="22"/>
    </row>
    <row r="79" spans="8:64">
      <c r="H79" s="22"/>
      <c r="J79" s="22"/>
      <c r="K79" s="22"/>
      <c r="L79" s="22"/>
      <c r="M79" s="22"/>
      <c r="N79" s="22"/>
      <c r="O79" s="22"/>
      <c r="P79" s="22"/>
      <c r="Q79" s="22"/>
      <c r="R79" s="22"/>
      <c r="S79" s="22"/>
      <c r="T79" s="22"/>
      <c r="U79" s="22"/>
      <c r="V79" s="22"/>
      <c r="W79" s="22"/>
      <c r="X79" s="22"/>
      <c r="Y79" s="22"/>
      <c r="Z79" s="22"/>
      <c r="AA79" s="22"/>
      <c r="AB79" s="22"/>
      <c r="AC79" s="22"/>
      <c r="AD79" s="22"/>
      <c r="AE79" s="22"/>
      <c r="AF79" s="22"/>
      <c r="AG79" s="22"/>
      <c r="AH79" s="22"/>
      <c r="AI79" s="22"/>
      <c r="AJ79" s="22"/>
      <c r="AK79" s="22"/>
      <c r="AL79" s="22"/>
      <c r="AM79" s="22"/>
      <c r="AN79" s="22"/>
      <c r="AO79" s="22"/>
      <c r="AP79" s="22"/>
      <c r="AQ79" s="22"/>
      <c r="AR79" s="22"/>
      <c r="AS79" s="22"/>
      <c r="AT79" s="22"/>
      <c r="AU79" s="22"/>
      <c r="AV79" s="22"/>
      <c r="AW79" s="22"/>
      <c r="AX79" s="22"/>
      <c r="AY79" s="22"/>
      <c r="AZ79" s="22"/>
      <c r="BA79" s="22"/>
      <c r="BB79" s="22"/>
      <c r="BC79" s="22"/>
      <c r="BD79" s="22"/>
      <c r="BE79" s="22"/>
      <c r="BF79" s="22"/>
      <c r="BG79" s="22"/>
      <c r="BH79" s="22"/>
      <c r="BI79" s="22"/>
      <c r="BJ79" s="22"/>
      <c r="BK79" s="22"/>
      <c r="BL79" s="22"/>
    </row>
    <row r="80" spans="8:64">
      <c r="H80" s="22"/>
      <c r="J80" s="22"/>
      <c r="K80" s="22"/>
      <c r="L80" s="22"/>
      <c r="M80" s="22"/>
      <c r="N80" s="22"/>
      <c r="O80" s="22"/>
      <c r="P80" s="22"/>
      <c r="Q80" s="22"/>
      <c r="R80" s="22"/>
      <c r="S80" s="22"/>
      <c r="T80" s="22"/>
      <c r="U80" s="22"/>
      <c r="V80" s="22"/>
      <c r="W80" s="22"/>
      <c r="X80" s="22"/>
      <c r="Y80" s="22"/>
      <c r="Z80" s="22"/>
      <c r="AA80" s="22"/>
      <c r="AB80" s="22"/>
      <c r="AC80" s="22"/>
      <c r="AD80" s="22"/>
      <c r="AE80" s="22"/>
      <c r="AF80" s="22"/>
      <c r="AG80" s="22"/>
      <c r="AH80" s="22"/>
      <c r="AI80" s="22"/>
      <c r="AJ80" s="22"/>
      <c r="AK80" s="22"/>
      <c r="AL80" s="22"/>
      <c r="AM80" s="22"/>
      <c r="AN80" s="22"/>
      <c r="AO80" s="22"/>
      <c r="AP80" s="22"/>
      <c r="AQ80" s="22"/>
      <c r="AR80" s="22"/>
      <c r="AS80" s="22"/>
      <c r="AT80" s="22"/>
      <c r="AU80" s="22"/>
      <c r="AV80" s="22"/>
      <c r="AW80" s="22"/>
      <c r="AX80" s="22"/>
      <c r="AY80" s="22"/>
      <c r="AZ80" s="22"/>
      <c r="BA80" s="22"/>
      <c r="BB80" s="22"/>
      <c r="BC80" s="22"/>
      <c r="BD80" s="22"/>
      <c r="BE80" s="22"/>
      <c r="BF80" s="22"/>
      <c r="BG80" s="22"/>
      <c r="BH80" s="22"/>
      <c r="BI80" s="22"/>
      <c r="BJ80" s="22"/>
      <c r="BK80" s="22"/>
      <c r="BL80" s="22"/>
    </row>
    <row r="81" spans="8:64">
      <c r="H81" s="22"/>
      <c r="J81" s="22"/>
      <c r="K81" s="22"/>
      <c r="L81" s="22"/>
      <c r="M81" s="22"/>
      <c r="N81" s="22"/>
      <c r="O81" s="22"/>
      <c r="P81" s="22"/>
      <c r="Q81" s="22"/>
      <c r="R81" s="22"/>
      <c r="S81" s="22"/>
      <c r="T81" s="22"/>
      <c r="U81" s="22"/>
      <c r="V81" s="22"/>
      <c r="W81" s="22"/>
      <c r="X81" s="22"/>
      <c r="Y81" s="22"/>
      <c r="Z81" s="22"/>
      <c r="AA81" s="22"/>
      <c r="AB81" s="22"/>
      <c r="AC81" s="22"/>
      <c r="AD81" s="22"/>
      <c r="AE81" s="22"/>
      <c r="AF81" s="22"/>
      <c r="AG81" s="22"/>
      <c r="AH81" s="22"/>
      <c r="AI81" s="22"/>
      <c r="AJ81" s="22"/>
      <c r="AK81" s="22"/>
      <c r="AL81" s="22"/>
      <c r="AM81" s="22"/>
      <c r="AN81" s="22"/>
      <c r="AO81" s="22"/>
      <c r="AP81" s="22"/>
      <c r="AQ81" s="22"/>
      <c r="AR81" s="22"/>
      <c r="AS81" s="22"/>
      <c r="AT81" s="22"/>
      <c r="AU81" s="22"/>
      <c r="AV81" s="22"/>
      <c r="AW81" s="22"/>
      <c r="AX81" s="22"/>
      <c r="AY81" s="22"/>
      <c r="AZ81" s="22"/>
      <c r="BA81" s="22"/>
      <c r="BB81" s="22"/>
      <c r="BC81" s="22"/>
      <c r="BD81" s="22"/>
      <c r="BE81" s="22"/>
      <c r="BF81" s="22"/>
      <c r="BG81" s="22"/>
      <c r="BH81" s="22"/>
      <c r="BI81" s="22"/>
      <c r="BJ81" s="22"/>
      <c r="BK81" s="22"/>
      <c r="BL81" s="22"/>
    </row>
    <row r="82" spans="8:64">
      <c r="H82" s="22"/>
      <c r="J82" s="22"/>
      <c r="K82" s="22"/>
      <c r="L82" s="22"/>
      <c r="M82" s="22"/>
      <c r="N82" s="22"/>
      <c r="O82" s="22"/>
      <c r="P82" s="22"/>
      <c r="Q82" s="22"/>
      <c r="R82" s="22"/>
      <c r="S82" s="22"/>
      <c r="T82" s="22"/>
      <c r="U82" s="22"/>
      <c r="V82" s="22"/>
      <c r="W82" s="22"/>
      <c r="X82" s="22"/>
      <c r="Y82" s="22"/>
      <c r="Z82" s="22"/>
      <c r="AA82" s="22"/>
      <c r="AB82" s="22"/>
      <c r="AC82" s="22"/>
      <c r="AD82" s="22"/>
      <c r="AE82" s="22"/>
      <c r="AF82" s="22"/>
      <c r="AG82" s="22"/>
      <c r="AH82" s="22"/>
      <c r="AI82" s="22"/>
      <c r="AJ82" s="22"/>
      <c r="AK82" s="22"/>
      <c r="AL82" s="22"/>
      <c r="AM82" s="22"/>
      <c r="AN82" s="22"/>
      <c r="AO82" s="22"/>
      <c r="AP82" s="22"/>
      <c r="AQ82" s="22"/>
      <c r="AR82" s="22"/>
      <c r="AS82" s="22"/>
      <c r="AT82" s="22"/>
      <c r="AU82" s="22"/>
      <c r="AV82" s="22"/>
      <c r="AW82" s="22"/>
      <c r="AX82" s="22"/>
      <c r="AY82" s="22"/>
      <c r="AZ82" s="22"/>
      <c r="BA82" s="22"/>
      <c r="BB82" s="22"/>
      <c r="BC82" s="22"/>
      <c r="BD82" s="22"/>
      <c r="BE82" s="22"/>
      <c r="BF82" s="22"/>
      <c r="BG82" s="22"/>
      <c r="BH82" s="22"/>
      <c r="BI82" s="22"/>
      <c r="BJ82" s="22"/>
      <c r="BK82" s="22"/>
      <c r="BL82" s="22"/>
    </row>
    <row r="83" spans="8:64">
      <c r="H83" s="22"/>
      <c r="J83" s="22"/>
      <c r="K83" s="22"/>
      <c r="L83" s="22"/>
      <c r="M83" s="22"/>
      <c r="N83" s="22"/>
      <c r="O83" s="22"/>
      <c r="P83" s="22"/>
      <c r="Q83" s="22"/>
      <c r="R83" s="22"/>
      <c r="S83" s="22"/>
      <c r="T83" s="22"/>
      <c r="U83" s="22"/>
      <c r="V83" s="22"/>
      <c r="W83" s="22"/>
      <c r="X83" s="22"/>
      <c r="Y83" s="22"/>
      <c r="Z83" s="22"/>
      <c r="AA83" s="22"/>
      <c r="AB83" s="22"/>
      <c r="AC83" s="22"/>
      <c r="AD83" s="22"/>
      <c r="AE83" s="22"/>
      <c r="AF83" s="22"/>
      <c r="AG83" s="22"/>
      <c r="AH83" s="22"/>
      <c r="AI83" s="22"/>
      <c r="AJ83" s="22"/>
      <c r="AK83" s="22"/>
      <c r="AL83" s="22"/>
      <c r="AM83" s="22"/>
      <c r="AN83" s="22"/>
      <c r="AO83" s="22"/>
      <c r="AP83" s="22"/>
      <c r="AQ83" s="22"/>
      <c r="AR83" s="22"/>
      <c r="AS83" s="22"/>
      <c r="AT83" s="22"/>
      <c r="AU83" s="22"/>
      <c r="AV83" s="22"/>
      <c r="AW83" s="22"/>
      <c r="AX83" s="22"/>
      <c r="AY83" s="22"/>
      <c r="AZ83" s="22"/>
      <c r="BA83" s="22"/>
      <c r="BB83" s="22"/>
      <c r="BC83" s="22"/>
      <c r="BD83" s="22"/>
      <c r="BE83" s="22"/>
      <c r="BF83" s="22"/>
      <c r="BG83" s="22"/>
      <c r="BH83" s="22"/>
      <c r="BI83" s="22"/>
      <c r="BJ83" s="22"/>
      <c r="BK83" s="22"/>
      <c r="BL83" s="22"/>
    </row>
    <row r="84" spans="8:64">
      <c r="H84" s="22"/>
      <c r="J84" s="22"/>
      <c r="K84" s="22"/>
      <c r="L84" s="22"/>
      <c r="M84" s="22"/>
      <c r="N84" s="22"/>
      <c r="O84" s="22"/>
      <c r="P84" s="22"/>
      <c r="Q84" s="22"/>
      <c r="R84" s="22"/>
      <c r="S84" s="22"/>
      <c r="T84" s="22"/>
      <c r="U84" s="22"/>
      <c r="V84" s="22"/>
      <c r="W84" s="22"/>
      <c r="X84" s="22"/>
      <c r="Y84" s="22"/>
      <c r="Z84" s="22"/>
      <c r="AA84" s="22"/>
      <c r="AB84" s="22"/>
      <c r="AC84" s="22"/>
      <c r="AD84" s="22"/>
      <c r="AE84" s="22"/>
      <c r="AF84" s="22"/>
      <c r="AG84" s="22"/>
      <c r="AH84" s="22"/>
      <c r="AI84" s="22"/>
      <c r="AJ84" s="22"/>
      <c r="AK84" s="22"/>
      <c r="AL84" s="22"/>
      <c r="AM84" s="22"/>
      <c r="AN84" s="22"/>
      <c r="AO84" s="22"/>
      <c r="AP84" s="22"/>
      <c r="AQ84" s="22"/>
      <c r="AR84" s="22"/>
      <c r="AS84" s="22"/>
      <c r="AT84" s="22"/>
      <c r="AU84" s="22"/>
      <c r="AV84" s="22"/>
      <c r="AW84" s="22"/>
      <c r="AX84" s="22"/>
      <c r="AY84" s="22"/>
      <c r="AZ84" s="22"/>
      <c r="BA84" s="22"/>
      <c r="BB84" s="22"/>
      <c r="BC84" s="22"/>
      <c r="BD84" s="22"/>
      <c r="BE84" s="22"/>
      <c r="BF84" s="22"/>
      <c r="BG84" s="22"/>
      <c r="BH84" s="22"/>
      <c r="BI84" s="22"/>
      <c r="BJ84" s="22"/>
      <c r="BK84" s="22"/>
      <c r="BL84" s="22"/>
    </row>
    <row r="85" spans="8:64">
      <c r="H85" s="22"/>
      <c r="J85" s="22"/>
      <c r="K85" s="22"/>
      <c r="L85" s="22"/>
      <c r="M85" s="22"/>
      <c r="N85" s="22"/>
      <c r="O85" s="22"/>
      <c r="P85" s="22"/>
      <c r="Q85" s="22"/>
      <c r="R85" s="22"/>
      <c r="S85" s="22"/>
      <c r="T85" s="22"/>
      <c r="U85" s="22"/>
      <c r="V85" s="22"/>
      <c r="W85" s="22"/>
      <c r="X85" s="22"/>
      <c r="Y85" s="22"/>
      <c r="Z85" s="22"/>
      <c r="AA85" s="22"/>
      <c r="AB85" s="22"/>
      <c r="AC85" s="22"/>
      <c r="AD85" s="22"/>
      <c r="AE85" s="22"/>
      <c r="AF85" s="22"/>
      <c r="AG85" s="22"/>
      <c r="AH85" s="22"/>
      <c r="AI85" s="22"/>
      <c r="AJ85" s="22"/>
      <c r="AK85" s="22"/>
      <c r="AL85" s="22"/>
      <c r="AM85" s="22"/>
      <c r="AN85" s="22"/>
      <c r="AO85" s="22"/>
      <c r="AP85" s="22"/>
      <c r="AQ85" s="22"/>
      <c r="AR85" s="22"/>
      <c r="AS85" s="22"/>
      <c r="AT85" s="22"/>
      <c r="AU85" s="22"/>
      <c r="AV85" s="22"/>
      <c r="AW85" s="22"/>
      <c r="AX85" s="22"/>
      <c r="AY85" s="22"/>
      <c r="AZ85" s="22"/>
      <c r="BA85" s="22"/>
      <c r="BB85" s="22"/>
      <c r="BC85" s="22"/>
      <c r="BD85" s="22"/>
      <c r="BE85" s="22"/>
      <c r="BF85" s="22"/>
      <c r="BG85" s="22"/>
      <c r="BH85" s="22"/>
      <c r="BI85" s="22"/>
      <c r="BJ85" s="22"/>
      <c r="BK85" s="22"/>
      <c r="BL85" s="22"/>
    </row>
    <row r="86" spans="8:64">
      <c r="H86" s="22"/>
      <c r="J86" s="22"/>
      <c r="K86" s="22"/>
      <c r="L86" s="22"/>
      <c r="M86" s="22"/>
      <c r="N86" s="22"/>
      <c r="O86" s="22"/>
      <c r="P86" s="22"/>
      <c r="Q86" s="22"/>
      <c r="R86" s="22"/>
      <c r="S86" s="22"/>
      <c r="T86" s="22"/>
      <c r="U86" s="22"/>
      <c r="V86" s="22"/>
      <c r="W86" s="22"/>
      <c r="X86" s="22"/>
      <c r="Y86" s="22"/>
      <c r="Z86" s="22"/>
      <c r="AA86" s="22"/>
      <c r="AB86" s="22"/>
      <c r="AC86" s="22"/>
      <c r="AD86" s="22"/>
      <c r="AE86" s="22"/>
      <c r="AF86" s="22"/>
      <c r="AG86" s="22"/>
      <c r="AH86" s="22"/>
      <c r="AI86" s="22"/>
      <c r="AJ86" s="22"/>
      <c r="AK86" s="22"/>
      <c r="AL86" s="22"/>
      <c r="AM86" s="22"/>
      <c r="AN86" s="22"/>
      <c r="AO86" s="22"/>
      <c r="AP86" s="22"/>
      <c r="AQ86" s="22"/>
      <c r="AR86" s="22"/>
      <c r="AS86" s="22"/>
      <c r="AT86" s="22"/>
      <c r="AU86" s="22"/>
      <c r="AV86" s="22"/>
      <c r="AW86" s="22"/>
      <c r="AX86" s="22"/>
      <c r="AY86" s="22"/>
      <c r="AZ86" s="22"/>
      <c r="BA86" s="22"/>
      <c r="BB86" s="22"/>
      <c r="BC86" s="22"/>
      <c r="BD86" s="22"/>
      <c r="BE86" s="22"/>
      <c r="BF86" s="22"/>
      <c r="BG86" s="22"/>
      <c r="BH86" s="22"/>
      <c r="BI86" s="22"/>
      <c r="BJ86" s="22"/>
      <c r="BK86" s="22"/>
      <c r="BL86" s="22"/>
    </row>
    <row r="87" spans="8:64">
      <c r="H87" s="22"/>
      <c r="J87" s="22"/>
      <c r="K87" s="22"/>
      <c r="L87" s="22"/>
      <c r="M87" s="22"/>
      <c r="N87" s="22"/>
      <c r="O87" s="22"/>
      <c r="P87" s="22"/>
      <c r="Q87" s="22"/>
      <c r="R87" s="22"/>
      <c r="S87" s="22"/>
      <c r="T87" s="22"/>
      <c r="U87" s="22"/>
      <c r="V87" s="22"/>
      <c r="W87" s="22"/>
      <c r="X87" s="22"/>
      <c r="Y87" s="22"/>
      <c r="Z87" s="22"/>
      <c r="AA87" s="22"/>
      <c r="AB87" s="22"/>
      <c r="AC87" s="22"/>
      <c r="AD87" s="22"/>
      <c r="AE87" s="22"/>
      <c r="AF87" s="22"/>
      <c r="AG87" s="22"/>
      <c r="AH87" s="22"/>
      <c r="AI87" s="22"/>
      <c r="AJ87" s="22"/>
      <c r="AK87" s="22"/>
      <c r="AL87" s="22"/>
      <c r="AM87" s="22"/>
      <c r="AN87" s="22"/>
      <c r="AO87" s="22"/>
      <c r="AP87" s="22"/>
      <c r="AQ87" s="22"/>
      <c r="AR87" s="22"/>
      <c r="AS87" s="22"/>
      <c r="AT87" s="22"/>
      <c r="AU87" s="22"/>
      <c r="AV87" s="22"/>
      <c r="AW87" s="22"/>
      <c r="AX87" s="22"/>
      <c r="AY87" s="22"/>
      <c r="AZ87" s="22"/>
      <c r="BA87" s="22"/>
      <c r="BB87" s="22"/>
      <c r="BC87" s="22"/>
      <c r="BD87" s="22"/>
      <c r="BE87" s="22"/>
      <c r="BF87" s="22"/>
      <c r="BG87" s="22"/>
      <c r="BH87" s="22"/>
      <c r="BI87" s="22"/>
      <c r="BJ87" s="22"/>
      <c r="BK87" s="22"/>
      <c r="BL87" s="22"/>
    </row>
    <row r="88" spans="8:64">
      <c r="H88" s="22"/>
      <c r="J88" s="22"/>
      <c r="K88" s="22"/>
      <c r="L88" s="22"/>
      <c r="M88" s="22"/>
      <c r="N88" s="22"/>
      <c r="O88" s="22"/>
      <c r="P88" s="22"/>
      <c r="Q88" s="22"/>
      <c r="R88" s="22"/>
      <c r="S88" s="22"/>
      <c r="T88" s="22"/>
      <c r="U88" s="22"/>
      <c r="V88" s="22"/>
      <c r="W88" s="22"/>
      <c r="X88" s="22"/>
      <c r="Y88" s="22"/>
      <c r="Z88" s="22"/>
      <c r="AA88" s="22"/>
      <c r="AB88" s="22"/>
      <c r="AC88" s="22"/>
      <c r="AD88" s="22"/>
      <c r="AE88" s="22"/>
      <c r="AF88" s="22"/>
      <c r="AG88" s="22"/>
      <c r="AH88" s="22"/>
      <c r="AI88" s="22"/>
      <c r="AJ88" s="22"/>
      <c r="AK88" s="22"/>
      <c r="AL88" s="22"/>
      <c r="AM88" s="22"/>
      <c r="AN88" s="22"/>
      <c r="AO88" s="22"/>
      <c r="AP88" s="22"/>
      <c r="AQ88" s="22"/>
      <c r="AR88" s="22"/>
      <c r="AS88" s="22"/>
      <c r="AT88" s="22"/>
      <c r="AU88" s="22"/>
      <c r="AV88" s="22"/>
      <c r="AW88" s="22"/>
      <c r="AX88" s="22"/>
      <c r="AY88" s="22"/>
      <c r="AZ88" s="22"/>
      <c r="BA88" s="22"/>
      <c r="BB88" s="22"/>
      <c r="BC88" s="22"/>
      <c r="BD88" s="22"/>
      <c r="BE88" s="22"/>
      <c r="BF88" s="22"/>
      <c r="BG88" s="22"/>
      <c r="BH88" s="22"/>
      <c r="BI88" s="22"/>
      <c r="BJ88" s="22"/>
      <c r="BK88" s="22"/>
      <c r="BL88" s="22"/>
    </row>
    <row r="89" spans="8:64">
      <c r="H89" s="22"/>
      <c r="J89" s="22"/>
      <c r="K89" s="22"/>
      <c r="L89" s="22"/>
      <c r="M89" s="22"/>
      <c r="N89" s="22"/>
      <c r="O89" s="22"/>
      <c r="P89" s="22"/>
      <c r="Q89" s="22"/>
      <c r="R89" s="22"/>
      <c r="S89" s="22"/>
      <c r="T89" s="22"/>
      <c r="U89" s="22"/>
      <c r="V89" s="22"/>
      <c r="W89" s="22"/>
      <c r="X89" s="22"/>
      <c r="Y89" s="22"/>
      <c r="Z89" s="22"/>
      <c r="AA89" s="22"/>
      <c r="AB89" s="22"/>
      <c r="AC89" s="22"/>
      <c r="AD89" s="22"/>
      <c r="AE89" s="22"/>
      <c r="AF89" s="22"/>
      <c r="AG89" s="22"/>
      <c r="AH89" s="22"/>
      <c r="AI89" s="22"/>
      <c r="AJ89" s="22"/>
      <c r="AK89" s="22"/>
      <c r="AL89" s="22"/>
      <c r="AM89" s="22"/>
      <c r="AN89" s="22"/>
      <c r="AO89" s="22"/>
      <c r="AP89" s="22"/>
      <c r="AQ89" s="22"/>
      <c r="AR89" s="22"/>
      <c r="AS89" s="22"/>
      <c r="AT89" s="22"/>
      <c r="AU89" s="22"/>
      <c r="AV89" s="22"/>
      <c r="AW89" s="22"/>
      <c r="AX89" s="22"/>
      <c r="AY89" s="22"/>
      <c r="AZ89" s="22"/>
      <c r="BA89" s="22"/>
      <c r="BB89" s="22"/>
      <c r="BC89" s="22"/>
      <c r="BD89" s="22"/>
      <c r="BE89" s="22"/>
      <c r="BF89" s="22"/>
      <c r="BG89" s="22"/>
      <c r="BH89" s="22"/>
      <c r="BI89" s="22"/>
      <c r="BJ89" s="22"/>
      <c r="BK89" s="22"/>
      <c r="BL89" s="22"/>
    </row>
    <row r="90" spans="8:64">
      <c r="H90" s="22"/>
      <c r="J90" s="22"/>
      <c r="K90" s="22"/>
      <c r="L90" s="22"/>
      <c r="M90" s="22"/>
      <c r="N90" s="22"/>
      <c r="O90" s="22"/>
      <c r="P90" s="22"/>
      <c r="Q90" s="22"/>
      <c r="R90" s="22"/>
      <c r="S90" s="22"/>
      <c r="T90" s="22"/>
      <c r="U90" s="22"/>
      <c r="V90" s="22"/>
      <c r="W90" s="22"/>
      <c r="X90" s="22"/>
      <c r="Y90" s="22"/>
      <c r="Z90" s="22"/>
      <c r="AA90" s="22"/>
      <c r="AB90" s="22"/>
      <c r="AC90" s="22"/>
      <c r="AD90" s="22"/>
      <c r="AE90" s="22"/>
      <c r="AF90" s="22"/>
      <c r="AG90" s="22"/>
      <c r="AH90" s="22"/>
      <c r="AI90" s="22"/>
      <c r="AJ90" s="22"/>
      <c r="AK90" s="22"/>
      <c r="AL90" s="22"/>
      <c r="AM90" s="22"/>
      <c r="AN90" s="22"/>
      <c r="AO90" s="22"/>
      <c r="AP90" s="22"/>
      <c r="AQ90" s="22"/>
      <c r="AR90" s="22"/>
      <c r="AS90" s="22"/>
      <c r="AT90" s="22"/>
      <c r="AU90" s="22"/>
      <c r="AV90" s="22"/>
      <c r="AW90" s="22"/>
      <c r="AX90" s="22"/>
      <c r="AY90" s="22"/>
      <c r="AZ90" s="22"/>
      <c r="BA90" s="22"/>
      <c r="BB90" s="22"/>
      <c r="BC90" s="22"/>
      <c r="BD90" s="22"/>
      <c r="BE90" s="22"/>
      <c r="BF90" s="22"/>
      <c r="BG90" s="22"/>
      <c r="BH90" s="22"/>
      <c r="BI90" s="22"/>
      <c r="BJ90" s="22"/>
      <c r="BK90" s="22"/>
      <c r="BL90" s="22"/>
    </row>
    <row r="91" spans="8:64">
      <c r="H91" s="22"/>
      <c r="J91" s="22"/>
      <c r="K91" s="22"/>
      <c r="L91" s="22"/>
      <c r="M91" s="22"/>
      <c r="N91" s="22"/>
      <c r="O91" s="22"/>
      <c r="P91" s="22"/>
      <c r="Q91" s="22"/>
      <c r="R91" s="22"/>
      <c r="S91" s="22"/>
      <c r="T91" s="22"/>
      <c r="U91" s="22"/>
      <c r="V91" s="22"/>
      <c r="W91" s="22"/>
      <c r="X91" s="22"/>
      <c r="Y91" s="22"/>
      <c r="Z91" s="22"/>
      <c r="AA91" s="22"/>
      <c r="AB91" s="22"/>
      <c r="AC91" s="22"/>
      <c r="AD91" s="22"/>
      <c r="AE91" s="22"/>
      <c r="AF91" s="22"/>
      <c r="AG91" s="22"/>
      <c r="AH91" s="22"/>
      <c r="AI91" s="22"/>
      <c r="AJ91" s="22"/>
      <c r="AK91" s="22"/>
      <c r="AL91" s="22"/>
      <c r="AM91" s="22"/>
      <c r="AN91" s="22"/>
      <c r="AO91" s="22"/>
      <c r="AP91" s="22"/>
      <c r="AQ91" s="22"/>
      <c r="AR91" s="22"/>
      <c r="AS91" s="22"/>
      <c r="AT91" s="22"/>
      <c r="AU91" s="22"/>
      <c r="AV91" s="22"/>
      <c r="AW91" s="22"/>
      <c r="AX91" s="22"/>
      <c r="AY91" s="22"/>
      <c r="AZ91" s="22"/>
      <c r="BA91" s="22"/>
      <c r="BB91" s="22"/>
      <c r="BC91" s="22"/>
      <c r="BD91" s="22"/>
      <c r="BE91" s="22"/>
      <c r="BF91" s="22"/>
      <c r="BG91" s="22"/>
      <c r="BH91" s="22"/>
      <c r="BI91" s="22"/>
      <c r="BJ91" s="22"/>
      <c r="BK91" s="22"/>
      <c r="BL91" s="22"/>
    </row>
    <row r="92" spans="8:64">
      <c r="H92" s="22"/>
      <c r="J92" s="22"/>
      <c r="K92" s="22"/>
      <c r="L92" s="22"/>
      <c r="M92" s="22"/>
      <c r="N92" s="22"/>
      <c r="O92" s="22"/>
      <c r="P92" s="22"/>
      <c r="Q92" s="22"/>
      <c r="R92" s="22"/>
      <c r="S92" s="22"/>
      <c r="T92" s="22"/>
      <c r="U92" s="22"/>
      <c r="V92" s="22"/>
      <c r="W92" s="22"/>
      <c r="X92" s="22"/>
      <c r="Y92" s="22"/>
      <c r="Z92" s="22"/>
      <c r="AA92" s="22"/>
      <c r="AB92" s="22"/>
      <c r="AC92" s="22"/>
      <c r="AD92" s="22"/>
      <c r="AE92" s="22"/>
      <c r="AF92" s="22"/>
      <c r="AG92" s="22"/>
      <c r="AH92" s="22"/>
      <c r="AI92" s="22"/>
      <c r="AJ92" s="22"/>
      <c r="AK92" s="22"/>
      <c r="AL92" s="22"/>
      <c r="AM92" s="22"/>
      <c r="AN92" s="22"/>
      <c r="AO92" s="22"/>
      <c r="AP92" s="22"/>
      <c r="AQ92" s="22"/>
      <c r="AR92" s="22"/>
      <c r="AS92" s="22"/>
      <c r="AT92" s="22"/>
      <c r="AU92" s="22"/>
      <c r="AV92" s="22"/>
      <c r="AW92" s="22"/>
      <c r="AX92" s="22"/>
      <c r="AY92" s="22"/>
      <c r="AZ92" s="22"/>
      <c r="BA92" s="22"/>
      <c r="BB92" s="22"/>
      <c r="BC92" s="22"/>
      <c r="BD92" s="22"/>
      <c r="BE92" s="22"/>
      <c r="BF92" s="22"/>
      <c r="BG92" s="22"/>
      <c r="BH92" s="22"/>
      <c r="BI92" s="22"/>
      <c r="BJ92" s="22"/>
      <c r="BK92" s="22"/>
      <c r="BL92" s="22"/>
    </row>
    <row r="93" spans="8:64">
      <c r="H93" s="22"/>
      <c r="J93" s="22"/>
      <c r="K93" s="22"/>
      <c r="L93" s="22"/>
      <c r="M93" s="22"/>
      <c r="N93" s="22"/>
      <c r="O93" s="22"/>
      <c r="P93" s="22"/>
      <c r="Q93" s="22"/>
      <c r="R93" s="22"/>
      <c r="S93" s="22"/>
      <c r="T93" s="22"/>
      <c r="U93" s="22"/>
      <c r="V93" s="22"/>
      <c r="W93" s="22"/>
      <c r="X93" s="22"/>
      <c r="Y93" s="22"/>
      <c r="Z93" s="22"/>
      <c r="AA93" s="22"/>
      <c r="AB93" s="22"/>
      <c r="AC93" s="22"/>
      <c r="AD93" s="22"/>
      <c r="AE93" s="22"/>
      <c r="AF93" s="22"/>
      <c r="AG93" s="22"/>
      <c r="AH93" s="22"/>
      <c r="AI93" s="22"/>
      <c r="AJ93" s="22"/>
      <c r="AK93" s="22"/>
      <c r="AL93" s="22"/>
      <c r="AM93" s="22"/>
      <c r="AN93" s="22"/>
      <c r="AO93" s="22"/>
      <c r="AP93" s="22"/>
      <c r="AQ93" s="22"/>
      <c r="AR93" s="22"/>
      <c r="AS93" s="22"/>
      <c r="AT93" s="22"/>
      <c r="AU93" s="22"/>
      <c r="AV93" s="22"/>
      <c r="AW93" s="22"/>
      <c r="AX93" s="22"/>
      <c r="AY93" s="22"/>
      <c r="AZ93" s="22"/>
      <c r="BA93" s="22"/>
      <c r="BB93" s="22"/>
      <c r="BC93" s="22"/>
      <c r="BD93" s="22"/>
      <c r="BE93" s="22"/>
      <c r="BF93" s="22"/>
      <c r="BG93" s="22"/>
      <c r="BH93" s="22"/>
      <c r="BI93" s="22"/>
      <c r="BJ93" s="22"/>
      <c r="BK93" s="22"/>
      <c r="BL93" s="22"/>
    </row>
    <row r="94" spans="8:64">
      <c r="H94" s="22"/>
      <c r="J94" s="22"/>
      <c r="K94" s="22"/>
      <c r="L94" s="22"/>
      <c r="M94" s="22"/>
      <c r="N94" s="22"/>
      <c r="O94" s="22"/>
      <c r="P94" s="22"/>
      <c r="Q94" s="22"/>
      <c r="R94" s="22"/>
      <c r="S94" s="22"/>
      <c r="T94" s="22"/>
      <c r="U94" s="22"/>
      <c r="V94" s="22"/>
      <c r="W94" s="22"/>
      <c r="X94" s="22"/>
      <c r="Y94" s="22"/>
      <c r="Z94" s="22"/>
      <c r="AA94" s="22"/>
      <c r="AB94" s="22"/>
      <c r="AC94" s="22"/>
      <c r="AD94" s="22"/>
      <c r="AE94" s="22"/>
      <c r="AF94" s="22"/>
      <c r="AG94" s="22"/>
      <c r="AH94" s="22"/>
      <c r="AI94" s="22"/>
      <c r="AJ94" s="22"/>
      <c r="AK94" s="22"/>
      <c r="AL94" s="22"/>
      <c r="AM94" s="22"/>
      <c r="AN94" s="22"/>
      <c r="AO94" s="22"/>
      <c r="AP94" s="22"/>
      <c r="AQ94" s="22"/>
      <c r="AR94" s="22"/>
      <c r="AS94" s="22"/>
      <c r="AT94" s="22"/>
      <c r="AU94" s="22"/>
      <c r="AV94" s="22"/>
      <c r="AW94" s="22"/>
      <c r="AX94" s="22"/>
      <c r="AY94" s="22"/>
      <c r="AZ94" s="22"/>
      <c r="BA94" s="22"/>
      <c r="BB94" s="22"/>
      <c r="BC94" s="22"/>
      <c r="BD94" s="22"/>
      <c r="BE94" s="22"/>
      <c r="BF94" s="22"/>
      <c r="BG94" s="22"/>
      <c r="BH94" s="22"/>
      <c r="BI94" s="22"/>
      <c r="BJ94" s="22"/>
      <c r="BK94" s="22"/>
      <c r="BL94" s="22"/>
    </row>
    <row r="95" spans="8:64">
      <c r="H95" s="22"/>
      <c r="J95" s="22"/>
      <c r="K95" s="22"/>
      <c r="L95" s="22"/>
      <c r="M95" s="22"/>
      <c r="N95" s="22"/>
      <c r="O95" s="22"/>
      <c r="P95" s="22"/>
      <c r="Q95" s="22"/>
      <c r="R95" s="22"/>
      <c r="S95" s="22"/>
      <c r="T95" s="22"/>
      <c r="U95" s="22"/>
      <c r="V95" s="22"/>
      <c r="W95" s="22"/>
      <c r="X95" s="22"/>
      <c r="Y95" s="22"/>
      <c r="Z95" s="22"/>
      <c r="AA95" s="22"/>
      <c r="AB95" s="22"/>
      <c r="AC95" s="22"/>
      <c r="AD95" s="22"/>
      <c r="AE95" s="22"/>
      <c r="AF95" s="22"/>
      <c r="AG95" s="22"/>
      <c r="AH95" s="22"/>
      <c r="AI95" s="22"/>
      <c r="AJ95" s="22"/>
      <c r="AK95" s="22"/>
      <c r="AL95" s="22"/>
      <c r="AM95" s="22"/>
      <c r="AN95" s="22"/>
      <c r="AO95" s="22"/>
      <c r="AP95" s="22"/>
      <c r="AQ95" s="22"/>
      <c r="AR95" s="22"/>
      <c r="AS95" s="22"/>
      <c r="AT95" s="22"/>
      <c r="AU95" s="22"/>
      <c r="AV95" s="22"/>
      <c r="AW95" s="22"/>
      <c r="AX95" s="22"/>
      <c r="AY95" s="22"/>
      <c r="AZ95" s="22"/>
      <c r="BA95" s="22"/>
      <c r="BB95" s="22"/>
      <c r="BC95" s="22"/>
      <c r="BD95" s="22"/>
      <c r="BE95" s="22"/>
      <c r="BF95" s="22"/>
      <c r="BG95" s="22"/>
      <c r="BH95" s="22"/>
      <c r="BI95" s="22"/>
      <c r="BJ95" s="22"/>
      <c r="BK95" s="22"/>
      <c r="BL95" s="22"/>
    </row>
    <row r="96" spans="8:64">
      <c r="H96" s="22"/>
      <c r="J96" s="22"/>
      <c r="K96" s="22"/>
      <c r="L96" s="22"/>
      <c r="M96" s="22"/>
      <c r="N96" s="22"/>
      <c r="O96" s="22"/>
      <c r="P96" s="22"/>
      <c r="Q96" s="22"/>
      <c r="R96" s="22"/>
      <c r="S96" s="22"/>
      <c r="T96" s="22"/>
      <c r="U96" s="22"/>
      <c r="V96" s="22"/>
      <c r="W96" s="22"/>
      <c r="X96" s="22"/>
      <c r="Y96" s="22"/>
      <c r="Z96" s="22"/>
      <c r="AA96" s="22"/>
      <c r="AB96" s="22"/>
      <c r="AC96" s="22"/>
      <c r="AD96" s="22"/>
      <c r="AE96" s="22"/>
      <c r="AF96" s="22"/>
      <c r="AG96" s="22"/>
      <c r="AH96" s="22"/>
      <c r="AI96" s="22"/>
      <c r="AJ96" s="22"/>
      <c r="AK96" s="22"/>
      <c r="AL96" s="22"/>
      <c r="AM96" s="22"/>
      <c r="AN96" s="22"/>
      <c r="AO96" s="22"/>
      <c r="AP96" s="22"/>
      <c r="AQ96" s="22"/>
      <c r="AR96" s="22"/>
      <c r="AS96" s="22"/>
      <c r="AT96" s="22"/>
      <c r="AU96" s="22"/>
      <c r="AV96" s="22"/>
      <c r="AW96" s="22"/>
      <c r="AX96" s="22"/>
      <c r="AY96" s="22"/>
      <c r="AZ96" s="22"/>
      <c r="BA96" s="22"/>
      <c r="BB96" s="22"/>
      <c r="BC96" s="22"/>
      <c r="BD96" s="22"/>
      <c r="BE96" s="22"/>
      <c r="BF96" s="22"/>
      <c r="BG96" s="22"/>
      <c r="BH96" s="22"/>
      <c r="BI96" s="22"/>
      <c r="BJ96" s="22"/>
      <c r="BK96" s="22"/>
      <c r="BL96" s="22"/>
    </row>
    <row r="97" spans="8:64">
      <c r="H97" s="22"/>
      <c r="J97" s="22"/>
      <c r="K97" s="22"/>
      <c r="L97" s="22"/>
      <c r="M97" s="22"/>
      <c r="N97" s="22"/>
      <c r="O97" s="22"/>
      <c r="P97" s="22"/>
      <c r="Q97" s="22"/>
      <c r="R97" s="22"/>
      <c r="S97" s="22"/>
      <c r="T97" s="22"/>
      <c r="U97" s="22"/>
      <c r="V97" s="22"/>
      <c r="W97" s="22"/>
      <c r="X97" s="22"/>
      <c r="Y97" s="22"/>
      <c r="Z97" s="22"/>
      <c r="AA97" s="22"/>
      <c r="AB97" s="22"/>
      <c r="AC97" s="22"/>
      <c r="AD97" s="22"/>
      <c r="AE97" s="22"/>
      <c r="AF97" s="22"/>
      <c r="AG97" s="22"/>
      <c r="AH97" s="22"/>
      <c r="AI97" s="22"/>
      <c r="AJ97" s="22"/>
      <c r="AK97" s="22"/>
      <c r="AL97" s="22"/>
      <c r="AM97" s="22"/>
      <c r="AN97" s="22"/>
      <c r="AO97" s="22"/>
      <c r="AP97" s="22"/>
      <c r="AQ97" s="22"/>
      <c r="AR97" s="22"/>
      <c r="AS97" s="22"/>
      <c r="AT97" s="22"/>
      <c r="AU97" s="22"/>
      <c r="AV97" s="22"/>
      <c r="AW97" s="22"/>
      <c r="AX97" s="22"/>
      <c r="AY97" s="22"/>
      <c r="AZ97" s="22"/>
      <c r="BA97" s="22"/>
      <c r="BB97" s="22"/>
      <c r="BC97" s="22"/>
      <c r="BD97" s="22"/>
      <c r="BE97" s="22"/>
      <c r="BF97" s="22"/>
      <c r="BG97" s="22"/>
      <c r="BH97" s="22"/>
      <c r="BI97" s="22"/>
      <c r="BJ97" s="22"/>
      <c r="BK97" s="22"/>
      <c r="BL97" s="22"/>
    </row>
    <row r="98" spans="8:64">
      <c r="H98" s="22"/>
      <c r="J98" s="22"/>
      <c r="K98" s="22"/>
      <c r="L98" s="22"/>
      <c r="M98" s="22"/>
      <c r="N98" s="22"/>
      <c r="O98" s="22"/>
      <c r="P98" s="22"/>
      <c r="Q98" s="22"/>
      <c r="R98" s="22"/>
      <c r="S98" s="22"/>
      <c r="T98" s="22"/>
      <c r="U98" s="22"/>
      <c r="V98" s="22"/>
      <c r="W98" s="22"/>
      <c r="X98" s="22"/>
      <c r="Y98" s="22"/>
      <c r="Z98" s="22"/>
      <c r="AA98" s="22"/>
      <c r="AB98" s="22"/>
      <c r="AC98" s="22"/>
      <c r="AD98" s="22"/>
      <c r="AE98" s="22"/>
      <c r="AF98" s="22"/>
      <c r="AG98" s="22"/>
      <c r="AH98" s="22"/>
      <c r="AI98" s="22"/>
      <c r="AJ98" s="22"/>
      <c r="AK98" s="22"/>
      <c r="AL98" s="22"/>
      <c r="AM98" s="22"/>
      <c r="AN98" s="22"/>
      <c r="AO98" s="22"/>
      <c r="AP98" s="22"/>
      <c r="AQ98" s="22"/>
      <c r="AR98" s="22"/>
      <c r="AS98" s="22"/>
      <c r="AT98" s="22"/>
      <c r="AU98" s="22"/>
      <c r="AV98" s="22"/>
      <c r="AW98" s="22"/>
      <c r="AX98" s="22"/>
      <c r="AY98" s="22"/>
      <c r="AZ98" s="22"/>
      <c r="BA98" s="22"/>
      <c r="BB98" s="22"/>
      <c r="BC98" s="22"/>
      <c r="BD98" s="22"/>
      <c r="BE98" s="22"/>
      <c r="BF98" s="22"/>
      <c r="BG98" s="22"/>
      <c r="BH98" s="22"/>
      <c r="BI98" s="22"/>
      <c r="BJ98" s="22"/>
      <c r="BK98" s="22"/>
      <c r="BL98" s="22"/>
    </row>
    <row r="99" spans="8:64">
      <c r="H99" s="22"/>
      <c r="J99" s="22"/>
      <c r="K99" s="22"/>
      <c r="L99" s="22"/>
      <c r="M99" s="22"/>
      <c r="N99" s="22"/>
      <c r="O99" s="22"/>
      <c r="P99" s="22"/>
      <c r="Q99" s="22"/>
      <c r="R99" s="22"/>
      <c r="S99" s="22"/>
      <c r="T99" s="22"/>
      <c r="U99" s="22"/>
      <c r="V99" s="22"/>
      <c r="W99" s="22"/>
      <c r="X99" s="22"/>
      <c r="Y99" s="22"/>
      <c r="Z99" s="22"/>
      <c r="AA99" s="22"/>
      <c r="AB99" s="22"/>
      <c r="AC99" s="22"/>
      <c r="AD99" s="22"/>
      <c r="AE99" s="22"/>
      <c r="AF99" s="22"/>
      <c r="AG99" s="22"/>
      <c r="AH99" s="22"/>
      <c r="AI99" s="22"/>
      <c r="AJ99" s="22"/>
      <c r="AK99" s="22"/>
      <c r="AL99" s="22"/>
      <c r="AM99" s="22"/>
      <c r="AN99" s="22"/>
      <c r="AO99" s="22"/>
      <c r="AP99" s="22"/>
      <c r="AQ99" s="22"/>
      <c r="AR99" s="22"/>
      <c r="AS99" s="22"/>
      <c r="AT99" s="22"/>
      <c r="AU99" s="22"/>
      <c r="AV99" s="22"/>
      <c r="AW99" s="22"/>
      <c r="AX99" s="22"/>
      <c r="AY99" s="22"/>
      <c r="AZ99" s="22"/>
      <c r="BA99" s="22"/>
      <c r="BB99" s="22"/>
      <c r="BC99" s="22"/>
      <c r="BD99" s="22"/>
      <c r="BE99" s="22"/>
      <c r="BF99" s="22"/>
      <c r="BG99" s="22"/>
      <c r="BH99" s="22"/>
      <c r="BI99" s="22"/>
      <c r="BJ99" s="22"/>
      <c r="BK99" s="22"/>
      <c r="BL99" s="22"/>
    </row>
    <row r="100" spans="8:64">
      <c r="H100" s="22"/>
      <c r="J100" s="22"/>
      <c r="K100" s="22"/>
      <c r="L100" s="22"/>
      <c r="M100" s="22"/>
      <c r="N100" s="22"/>
      <c r="O100" s="22"/>
      <c r="P100" s="22"/>
      <c r="Q100" s="22"/>
      <c r="R100" s="22"/>
      <c r="S100" s="22"/>
      <c r="T100" s="22"/>
      <c r="U100" s="22"/>
      <c r="V100" s="22"/>
      <c r="W100" s="22"/>
      <c r="X100" s="22"/>
      <c r="Y100" s="22"/>
      <c r="Z100" s="22"/>
      <c r="AA100" s="22"/>
      <c r="AB100" s="22"/>
      <c r="AC100" s="22"/>
      <c r="AD100" s="22"/>
      <c r="AE100" s="22"/>
      <c r="AF100" s="22"/>
      <c r="AG100" s="22"/>
      <c r="AH100" s="22"/>
      <c r="AI100" s="22"/>
      <c r="AJ100" s="22"/>
      <c r="AK100" s="22"/>
      <c r="AL100" s="22"/>
      <c r="AM100" s="22"/>
      <c r="AN100" s="22"/>
      <c r="AO100" s="22"/>
      <c r="AP100" s="22"/>
      <c r="AQ100" s="22"/>
      <c r="AR100" s="22"/>
      <c r="AS100" s="22"/>
      <c r="AT100" s="22"/>
      <c r="AU100" s="22"/>
      <c r="AV100" s="22"/>
      <c r="AW100" s="22"/>
      <c r="AX100" s="22"/>
      <c r="AY100" s="22"/>
      <c r="AZ100" s="22"/>
      <c r="BA100" s="22"/>
      <c r="BB100" s="22"/>
      <c r="BC100" s="22"/>
      <c r="BD100" s="22"/>
      <c r="BE100" s="22"/>
      <c r="BF100" s="22"/>
      <c r="BG100" s="22"/>
      <c r="BH100" s="22"/>
      <c r="BI100" s="22"/>
      <c r="BJ100" s="22"/>
      <c r="BK100" s="22"/>
      <c r="BL100" s="22"/>
    </row>
    <row r="101" spans="8:64">
      <c r="H101" s="22"/>
      <c r="J101" s="22"/>
      <c r="K101" s="22"/>
      <c r="L101" s="22"/>
      <c r="M101" s="22"/>
      <c r="N101" s="22"/>
      <c r="O101" s="22"/>
      <c r="P101" s="22"/>
      <c r="Q101" s="22"/>
      <c r="R101" s="22"/>
      <c r="S101" s="22"/>
      <c r="T101" s="22"/>
      <c r="U101" s="22"/>
      <c r="V101" s="22"/>
      <c r="W101" s="22"/>
      <c r="X101" s="22"/>
      <c r="Y101" s="22"/>
      <c r="Z101" s="22"/>
      <c r="AA101" s="22"/>
      <c r="AB101" s="22"/>
      <c r="AC101" s="22"/>
      <c r="AD101" s="22"/>
      <c r="AE101" s="22"/>
      <c r="AF101" s="22"/>
      <c r="AG101" s="22"/>
      <c r="AH101" s="22"/>
      <c r="AI101" s="22"/>
      <c r="AJ101" s="22"/>
      <c r="AK101" s="22"/>
      <c r="AL101" s="22"/>
      <c r="AM101" s="22"/>
      <c r="AN101" s="22"/>
      <c r="AO101" s="22"/>
      <c r="AP101" s="22"/>
      <c r="AQ101" s="22"/>
      <c r="AR101" s="22"/>
      <c r="AS101" s="22"/>
      <c r="AT101" s="22"/>
      <c r="AU101" s="22"/>
      <c r="AV101" s="22"/>
      <c r="AW101" s="22"/>
      <c r="AX101" s="22"/>
      <c r="AY101" s="22"/>
      <c r="AZ101" s="22"/>
      <c r="BA101" s="22"/>
      <c r="BB101" s="22"/>
      <c r="BC101" s="22"/>
      <c r="BD101" s="22"/>
      <c r="BE101" s="22"/>
      <c r="BF101" s="22"/>
      <c r="BG101" s="22"/>
      <c r="BH101" s="22"/>
      <c r="BI101" s="22"/>
      <c r="BJ101" s="22"/>
      <c r="BK101" s="22"/>
      <c r="BL101" s="22"/>
    </row>
    <row r="102" spans="8:64">
      <c r="H102" s="22"/>
      <c r="J102" s="22"/>
      <c r="K102" s="22"/>
      <c r="L102" s="22"/>
      <c r="M102" s="22"/>
      <c r="N102" s="22"/>
      <c r="O102" s="22"/>
      <c r="P102" s="22"/>
      <c r="Q102" s="22"/>
      <c r="R102" s="22"/>
      <c r="S102" s="22"/>
      <c r="T102" s="22"/>
      <c r="U102" s="22"/>
      <c r="V102" s="22"/>
      <c r="W102" s="22"/>
      <c r="X102" s="22"/>
      <c r="Y102" s="22"/>
      <c r="Z102" s="22"/>
      <c r="AA102" s="22"/>
      <c r="AB102" s="22"/>
      <c r="AC102" s="22"/>
      <c r="AD102" s="22"/>
      <c r="AE102" s="22"/>
      <c r="AF102" s="22"/>
      <c r="AG102" s="22"/>
      <c r="AH102" s="22"/>
      <c r="AI102" s="22"/>
      <c r="AJ102" s="22"/>
      <c r="AK102" s="22"/>
      <c r="AL102" s="22"/>
      <c r="AM102" s="22"/>
      <c r="AN102" s="22"/>
      <c r="AO102" s="22"/>
      <c r="AP102" s="22"/>
      <c r="AQ102" s="22"/>
      <c r="AR102" s="22"/>
      <c r="AS102" s="22"/>
      <c r="AT102" s="22"/>
      <c r="AU102" s="22"/>
      <c r="AV102" s="22"/>
      <c r="AW102" s="22"/>
      <c r="AX102" s="22"/>
      <c r="AY102" s="22"/>
      <c r="AZ102" s="22"/>
      <c r="BA102" s="22"/>
      <c r="BB102" s="22"/>
      <c r="BC102" s="22"/>
      <c r="BD102" s="22"/>
      <c r="BE102" s="22"/>
      <c r="BF102" s="22"/>
      <c r="BG102" s="22"/>
      <c r="BH102" s="22"/>
      <c r="BI102" s="22"/>
      <c r="BJ102" s="22"/>
      <c r="BK102" s="22"/>
      <c r="BL102" s="22"/>
    </row>
    <row r="103" spans="8:64">
      <c r="H103" s="22"/>
      <c r="J103" s="22"/>
      <c r="K103" s="22"/>
      <c r="L103" s="22"/>
      <c r="M103" s="22"/>
      <c r="N103" s="22"/>
      <c r="O103" s="22"/>
      <c r="P103" s="22"/>
      <c r="Q103" s="22"/>
      <c r="R103" s="22"/>
      <c r="S103" s="22"/>
      <c r="T103" s="22"/>
      <c r="U103" s="22"/>
      <c r="V103" s="22"/>
      <c r="W103" s="22"/>
      <c r="X103" s="22"/>
      <c r="Y103" s="22"/>
      <c r="Z103" s="22"/>
      <c r="AA103" s="22"/>
      <c r="AB103" s="22"/>
      <c r="AC103" s="22"/>
      <c r="AD103" s="22"/>
      <c r="AE103" s="22"/>
      <c r="AF103" s="22"/>
      <c r="AG103" s="22"/>
      <c r="AH103" s="22"/>
      <c r="AI103" s="22"/>
      <c r="AJ103" s="22"/>
      <c r="AK103" s="22"/>
      <c r="AL103" s="22"/>
      <c r="AM103" s="22"/>
      <c r="AN103" s="22"/>
      <c r="AO103" s="22"/>
      <c r="AP103" s="22"/>
      <c r="AQ103" s="22"/>
      <c r="AR103" s="22"/>
      <c r="AS103" s="22"/>
      <c r="AT103" s="22"/>
      <c r="AU103" s="22"/>
      <c r="AV103" s="22"/>
      <c r="AW103" s="22"/>
      <c r="AX103" s="22"/>
      <c r="AY103" s="22"/>
      <c r="AZ103" s="22"/>
      <c r="BA103" s="22"/>
      <c r="BB103" s="22"/>
      <c r="BC103" s="22"/>
      <c r="BD103" s="22"/>
      <c r="BE103" s="22"/>
      <c r="BF103" s="22"/>
      <c r="BG103" s="22"/>
      <c r="BH103" s="22"/>
      <c r="BI103" s="22"/>
      <c r="BJ103" s="22"/>
      <c r="BK103" s="22"/>
      <c r="BL103" s="22"/>
    </row>
    <row r="104" spans="8:64">
      <c r="H104" s="22"/>
      <c r="J104" s="22"/>
      <c r="K104" s="22"/>
      <c r="L104" s="22"/>
      <c r="M104" s="22"/>
      <c r="N104" s="22"/>
      <c r="O104" s="22"/>
      <c r="P104" s="22"/>
      <c r="Q104" s="22"/>
      <c r="R104" s="22"/>
      <c r="S104" s="22"/>
      <c r="T104" s="22"/>
      <c r="U104" s="22"/>
      <c r="V104" s="22"/>
      <c r="W104" s="22"/>
      <c r="X104" s="22"/>
      <c r="Y104" s="22"/>
      <c r="Z104" s="22"/>
      <c r="AA104" s="22"/>
      <c r="AB104" s="22"/>
      <c r="AC104" s="22"/>
      <c r="AD104" s="22"/>
      <c r="AE104" s="22"/>
      <c r="AF104" s="22"/>
      <c r="AG104" s="22"/>
      <c r="AH104" s="22"/>
      <c r="AI104" s="22"/>
      <c r="AJ104" s="22"/>
      <c r="AK104" s="22"/>
      <c r="AL104" s="22"/>
      <c r="AM104" s="22"/>
      <c r="AN104" s="22"/>
      <c r="AO104" s="22"/>
      <c r="AP104" s="22"/>
      <c r="AQ104" s="22"/>
      <c r="AR104" s="22"/>
      <c r="AS104" s="22"/>
      <c r="AT104" s="22"/>
      <c r="AU104" s="22"/>
      <c r="AV104" s="22"/>
      <c r="AW104" s="22"/>
      <c r="AX104" s="22"/>
      <c r="AY104" s="22"/>
      <c r="AZ104" s="22"/>
      <c r="BA104" s="22"/>
      <c r="BB104" s="22"/>
      <c r="BC104" s="22"/>
      <c r="BD104" s="22"/>
      <c r="BE104" s="22"/>
      <c r="BF104" s="22"/>
      <c r="BG104" s="22"/>
      <c r="BH104" s="22"/>
      <c r="BI104" s="22"/>
      <c r="BJ104" s="22"/>
      <c r="BK104" s="22"/>
      <c r="BL104" s="22"/>
    </row>
    <row r="105" spans="8:64">
      <c r="H105" s="22"/>
      <c r="J105" s="22"/>
      <c r="K105" s="22"/>
      <c r="L105" s="22"/>
      <c r="M105" s="22"/>
      <c r="N105" s="22"/>
      <c r="O105" s="22"/>
      <c r="P105" s="22"/>
      <c r="Q105" s="22"/>
      <c r="R105" s="22"/>
      <c r="S105" s="22"/>
      <c r="T105" s="22"/>
      <c r="U105" s="22"/>
      <c r="V105" s="22"/>
      <c r="W105" s="22"/>
      <c r="X105" s="22"/>
      <c r="Y105" s="22"/>
      <c r="Z105" s="22"/>
      <c r="AA105" s="22"/>
      <c r="AB105" s="22"/>
      <c r="AC105" s="22"/>
      <c r="AD105" s="22"/>
      <c r="AE105" s="22"/>
      <c r="AF105" s="22"/>
      <c r="AG105" s="22"/>
      <c r="AH105" s="22"/>
      <c r="AI105" s="22"/>
      <c r="AJ105" s="22"/>
      <c r="AK105" s="22"/>
      <c r="AL105" s="22"/>
      <c r="AM105" s="22"/>
      <c r="AN105" s="22"/>
      <c r="AO105" s="22"/>
      <c r="AP105" s="22"/>
      <c r="AQ105" s="22"/>
      <c r="AR105" s="22"/>
      <c r="AS105" s="22"/>
      <c r="AT105" s="22"/>
      <c r="AU105" s="22"/>
      <c r="AV105" s="22"/>
      <c r="AW105" s="22"/>
      <c r="AX105" s="22"/>
      <c r="AY105" s="22"/>
      <c r="AZ105" s="22"/>
      <c r="BA105" s="22"/>
      <c r="BB105" s="22"/>
      <c r="BC105" s="22"/>
      <c r="BD105" s="22"/>
      <c r="BE105" s="22"/>
      <c r="BF105" s="22"/>
      <c r="BG105" s="22"/>
      <c r="BH105" s="22"/>
      <c r="BI105" s="22"/>
      <c r="BJ105" s="22"/>
      <c r="BK105" s="22"/>
      <c r="BL105" s="22"/>
    </row>
    <row r="106" spans="8:64">
      <c r="H106" s="22"/>
      <c r="J106" s="22"/>
      <c r="K106" s="22"/>
      <c r="L106" s="22"/>
      <c r="M106" s="22"/>
      <c r="N106" s="22"/>
      <c r="O106" s="22"/>
      <c r="P106" s="22"/>
      <c r="Q106" s="22"/>
      <c r="R106" s="22"/>
      <c r="S106" s="22"/>
      <c r="T106" s="22"/>
      <c r="U106" s="22"/>
      <c r="V106" s="22"/>
      <c r="W106" s="22"/>
      <c r="X106" s="22"/>
      <c r="Y106" s="22"/>
      <c r="Z106" s="22"/>
      <c r="AA106" s="22"/>
      <c r="AB106" s="22"/>
      <c r="AC106" s="22"/>
      <c r="AD106" s="22"/>
      <c r="AE106" s="22"/>
      <c r="AF106" s="22"/>
      <c r="AG106" s="22"/>
      <c r="AH106" s="22"/>
      <c r="AI106" s="22"/>
      <c r="AJ106" s="22"/>
      <c r="AK106" s="22"/>
      <c r="AL106" s="22"/>
      <c r="AM106" s="22"/>
      <c r="AN106" s="22"/>
      <c r="AO106" s="22"/>
      <c r="AP106" s="22"/>
      <c r="AQ106" s="22"/>
      <c r="AR106" s="22"/>
      <c r="AS106" s="22"/>
      <c r="AT106" s="22"/>
      <c r="AU106" s="22"/>
      <c r="AV106" s="22"/>
      <c r="AW106" s="22"/>
      <c r="AX106" s="22"/>
      <c r="AY106" s="22"/>
      <c r="AZ106" s="22"/>
      <c r="BA106" s="22"/>
      <c r="BB106" s="22"/>
      <c r="BC106" s="22"/>
      <c r="BD106" s="22"/>
      <c r="BE106" s="22"/>
      <c r="BF106" s="22"/>
      <c r="BG106" s="22"/>
      <c r="BH106" s="22"/>
      <c r="BI106" s="22"/>
      <c r="BJ106" s="22"/>
      <c r="BK106" s="22"/>
      <c r="BL106" s="22"/>
    </row>
    <row r="107" spans="8:64">
      <c r="H107" s="22"/>
      <c r="J107" s="22"/>
      <c r="K107" s="22"/>
      <c r="L107" s="22"/>
      <c r="M107" s="22"/>
      <c r="N107" s="22"/>
      <c r="O107" s="22"/>
      <c r="P107" s="22"/>
      <c r="Q107" s="22"/>
      <c r="R107" s="22"/>
      <c r="S107" s="22"/>
      <c r="T107" s="22"/>
      <c r="U107" s="22"/>
      <c r="V107" s="22"/>
      <c r="W107" s="22"/>
      <c r="X107" s="22"/>
      <c r="Y107" s="22"/>
      <c r="Z107" s="22"/>
      <c r="AA107" s="22"/>
      <c r="AB107" s="22"/>
      <c r="AC107" s="22"/>
      <c r="AD107" s="22"/>
      <c r="AE107" s="22"/>
      <c r="AF107" s="22"/>
      <c r="AG107" s="22"/>
      <c r="AH107" s="22"/>
      <c r="AI107" s="22"/>
      <c r="AJ107" s="22"/>
      <c r="AK107" s="22"/>
      <c r="AL107" s="22"/>
      <c r="AM107" s="22"/>
      <c r="AN107" s="22"/>
      <c r="AO107" s="22"/>
      <c r="AP107" s="22"/>
      <c r="AQ107" s="22"/>
      <c r="AR107" s="22"/>
      <c r="AS107" s="22"/>
      <c r="AT107" s="22"/>
      <c r="AU107" s="22"/>
      <c r="AV107" s="22"/>
      <c r="AW107" s="22"/>
      <c r="AX107" s="22"/>
      <c r="AY107" s="22"/>
      <c r="AZ107" s="22"/>
      <c r="BA107" s="22"/>
      <c r="BB107" s="22"/>
      <c r="BC107" s="22"/>
      <c r="BD107" s="22"/>
      <c r="BE107" s="22"/>
      <c r="BF107" s="22"/>
      <c r="BG107" s="22"/>
      <c r="BH107" s="22"/>
      <c r="BI107" s="22"/>
      <c r="BJ107" s="22"/>
      <c r="BK107" s="22"/>
      <c r="BL107" s="22"/>
    </row>
    <row r="108" spans="8:64">
      <c r="H108" s="22"/>
      <c r="J108" s="22"/>
      <c r="K108" s="22"/>
      <c r="L108" s="22"/>
      <c r="M108" s="22"/>
      <c r="N108" s="22"/>
      <c r="O108" s="22"/>
      <c r="P108" s="22"/>
      <c r="Q108" s="22"/>
      <c r="R108" s="22"/>
      <c r="S108" s="22"/>
      <c r="T108" s="22"/>
      <c r="U108" s="22"/>
      <c r="V108" s="22"/>
      <c r="W108" s="22"/>
      <c r="X108" s="22"/>
      <c r="Y108" s="22"/>
      <c r="Z108" s="22"/>
      <c r="AA108" s="22"/>
      <c r="AB108" s="22"/>
      <c r="AC108" s="22"/>
      <c r="AD108" s="22"/>
      <c r="AE108" s="22"/>
      <c r="AF108" s="22"/>
      <c r="AG108" s="22"/>
      <c r="AH108" s="22"/>
      <c r="AI108" s="22"/>
      <c r="AJ108" s="22"/>
      <c r="AK108" s="22"/>
      <c r="AL108" s="22"/>
      <c r="AM108" s="22"/>
      <c r="AN108" s="22"/>
      <c r="AO108" s="22"/>
      <c r="AP108" s="22"/>
      <c r="AQ108" s="22"/>
      <c r="AR108" s="22"/>
      <c r="AS108" s="22"/>
      <c r="AT108" s="22"/>
      <c r="AU108" s="22"/>
      <c r="AV108" s="22"/>
      <c r="AW108" s="22"/>
      <c r="AX108" s="22"/>
      <c r="AY108" s="22"/>
      <c r="AZ108" s="22"/>
      <c r="BA108" s="22"/>
      <c r="BB108" s="22"/>
      <c r="BC108" s="22"/>
      <c r="BD108" s="22"/>
      <c r="BE108" s="22"/>
      <c r="BF108" s="22"/>
      <c r="BG108" s="22"/>
      <c r="BH108" s="22"/>
      <c r="BI108" s="22"/>
      <c r="BJ108" s="22"/>
      <c r="BK108" s="22"/>
      <c r="BL108" s="22"/>
    </row>
    <row r="109" spans="8:64">
      <c r="H109" s="22"/>
      <c r="J109" s="22"/>
      <c r="K109" s="22"/>
      <c r="L109" s="22"/>
      <c r="M109" s="22"/>
      <c r="N109" s="22"/>
      <c r="O109" s="22"/>
      <c r="P109" s="22"/>
      <c r="Q109" s="22"/>
      <c r="R109" s="22"/>
      <c r="S109" s="22"/>
      <c r="T109" s="22"/>
      <c r="U109" s="22"/>
      <c r="V109" s="22"/>
      <c r="W109" s="22"/>
      <c r="X109" s="22"/>
      <c r="Y109" s="22"/>
      <c r="Z109" s="22"/>
      <c r="AA109" s="22"/>
      <c r="AB109" s="22"/>
      <c r="AC109" s="22"/>
      <c r="AD109" s="22"/>
      <c r="AE109" s="22"/>
      <c r="AF109" s="22"/>
      <c r="AG109" s="22"/>
      <c r="AH109" s="22"/>
      <c r="AI109" s="22"/>
      <c r="AJ109" s="22"/>
      <c r="AK109" s="22"/>
      <c r="AL109" s="22"/>
      <c r="AM109" s="22"/>
      <c r="AN109" s="22"/>
      <c r="AO109" s="22"/>
      <c r="AP109" s="22"/>
      <c r="AQ109" s="22"/>
      <c r="AR109" s="22"/>
      <c r="AS109" s="22"/>
      <c r="AT109" s="22"/>
      <c r="AU109" s="22"/>
      <c r="AV109" s="22"/>
      <c r="AW109" s="22"/>
      <c r="AX109" s="22"/>
      <c r="AY109" s="22"/>
      <c r="AZ109" s="22"/>
      <c r="BA109" s="22"/>
      <c r="BB109" s="22"/>
      <c r="BC109" s="22"/>
      <c r="BD109" s="22"/>
      <c r="BE109" s="22"/>
      <c r="BF109" s="22"/>
      <c r="BG109" s="22"/>
      <c r="BH109" s="22"/>
      <c r="BI109" s="22"/>
      <c r="BJ109" s="22"/>
      <c r="BK109" s="22"/>
      <c r="BL109" s="22"/>
    </row>
    <row r="110" spans="8:64">
      <c r="H110" s="22"/>
      <c r="J110" s="22"/>
      <c r="K110" s="22"/>
      <c r="L110" s="22"/>
      <c r="M110" s="22"/>
      <c r="N110" s="22"/>
      <c r="O110" s="22"/>
      <c r="P110" s="22"/>
      <c r="Q110" s="22"/>
      <c r="R110" s="22"/>
      <c r="S110" s="22"/>
      <c r="T110" s="22"/>
      <c r="U110" s="22"/>
      <c r="V110" s="22"/>
      <c r="W110" s="22"/>
      <c r="X110" s="22"/>
      <c r="Y110" s="22"/>
      <c r="Z110" s="22"/>
      <c r="AA110" s="22"/>
      <c r="AB110" s="22"/>
      <c r="AC110" s="22"/>
      <c r="AD110" s="22"/>
      <c r="AE110" s="22"/>
      <c r="AF110" s="22"/>
      <c r="AG110" s="22"/>
      <c r="AH110" s="22"/>
      <c r="AI110" s="22"/>
      <c r="AJ110" s="22"/>
      <c r="AK110" s="22"/>
      <c r="AL110" s="22"/>
      <c r="AM110" s="22"/>
      <c r="AN110" s="22"/>
      <c r="AO110" s="22"/>
      <c r="AP110" s="22"/>
      <c r="AQ110" s="22"/>
      <c r="AR110" s="22"/>
      <c r="AS110" s="22"/>
      <c r="AT110" s="22"/>
      <c r="AU110" s="22"/>
      <c r="AV110" s="22"/>
      <c r="AW110" s="22"/>
      <c r="AX110" s="22"/>
      <c r="AY110" s="22"/>
      <c r="AZ110" s="22"/>
      <c r="BA110" s="22"/>
      <c r="BB110" s="22"/>
      <c r="BC110" s="22"/>
      <c r="BD110" s="22"/>
      <c r="BE110" s="22"/>
      <c r="BF110" s="22"/>
      <c r="BG110" s="22"/>
      <c r="BH110" s="22"/>
      <c r="BI110" s="22"/>
      <c r="BJ110" s="22"/>
      <c r="BK110" s="22"/>
      <c r="BL110" s="22"/>
    </row>
    <row r="111" spans="8:64">
      <c r="H111" s="22"/>
      <c r="J111" s="22"/>
      <c r="K111" s="22"/>
      <c r="L111" s="22"/>
      <c r="M111" s="22"/>
      <c r="N111" s="22"/>
      <c r="O111" s="22"/>
      <c r="P111" s="22"/>
      <c r="Q111" s="22"/>
      <c r="R111" s="22"/>
      <c r="S111" s="22"/>
      <c r="T111" s="22"/>
      <c r="U111" s="22"/>
      <c r="V111" s="22"/>
      <c r="W111" s="22"/>
      <c r="X111" s="22"/>
      <c r="Y111" s="22"/>
      <c r="Z111" s="22"/>
      <c r="AA111" s="22"/>
      <c r="AB111" s="22"/>
      <c r="AC111" s="22"/>
      <c r="AD111" s="22"/>
      <c r="AE111" s="22"/>
      <c r="AF111" s="22"/>
      <c r="AG111" s="22"/>
      <c r="AH111" s="22"/>
      <c r="AI111" s="22"/>
      <c r="AJ111" s="22"/>
      <c r="AK111" s="22"/>
      <c r="AL111" s="22"/>
      <c r="AM111" s="22"/>
      <c r="AN111" s="22"/>
      <c r="AO111" s="22"/>
      <c r="AP111" s="22"/>
      <c r="AQ111" s="22"/>
      <c r="AR111" s="22"/>
      <c r="AS111" s="22"/>
      <c r="AT111" s="22"/>
      <c r="AU111" s="22"/>
      <c r="AV111" s="22"/>
      <c r="AW111" s="22"/>
      <c r="AX111" s="22"/>
      <c r="AY111" s="22"/>
      <c r="AZ111" s="22"/>
      <c r="BA111" s="22"/>
      <c r="BB111" s="22"/>
      <c r="BC111" s="22"/>
      <c r="BD111" s="22"/>
      <c r="BE111" s="22"/>
      <c r="BF111" s="22"/>
      <c r="BG111" s="22"/>
      <c r="BH111" s="22"/>
      <c r="BI111" s="22"/>
      <c r="BJ111" s="22"/>
      <c r="BK111" s="22"/>
      <c r="BL111" s="22"/>
    </row>
    <row r="112" spans="8:64">
      <c r="H112" s="22"/>
      <c r="J112" s="22"/>
      <c r="K112" s="22"/>
      <c r="L112" s="22"/>
      <c r="M112" s="22"/>
      <c r="N112" s="22"/>
      <c r="O112" s="22"/>
      <c r="P112" s="22"/>
      <c r="Q112" s="22"/>
      <c r="R112" s="22"/>
      <c r="S112" s="22"/>
      <c r="T112" s="22"/>
      <c r="U112" s="22"/>
      <c r="V112" s="22"/>
      <c r="W112" s="22"/>
      <c r="X112" s="22"/>
      <c r="Y112" s="22"/>
      <c r="Z112" s="22"/>
      <c r="AA112" s="22"/>
      <c r="AB112" s="22"/>
      <c r="AC112" s="22"/>
      <c r="AD112" s="22"/>
      <c r="AE112" s="22"/>
      <c r="AF112" s="22"/>
      <c r="AG112" s="22"/>
      <c r="AH112" s="22"/>
      <c r="AI112" s="22"/>
      <c r="AJ112" s="22"/>
      <c r="AK112" s="22"/>
      <c r="AL112" s="22"/>
      <c r="AM112" s="22"/>
      <c r="AN112" s="22"/>
      <c r="AO112" s="22"/>
      <c r="AP112" s="22"/>
      <c r="AQ112" s="22"/>
      <c r="AR112" s="22"/>
      <c r="AS112" s="22"/>
      <c r="AT112" s="22"/>
      <c r="AU112" s="22"/>
      <c r="AV112" s="22"/>
      <c r="AW112" s="22"/>
      <c r="AX112" s="22"/>
      <c r="AY112" s="22"/>
      <c r="AZ112" s="22"/>
      <c r="BA112" s="22"/>
      <c r="BB112" s="22"/>
      <c r="BC112" s="22"/>
      <c r="BD112" s="22"/>
      <c r="BE112" s="22"/>
      <c r="BF112" s="22"/>
      <c r="BG112" s="22"/>
      <c r="BH112" s="22"/>
      <c r="BI112" s="22"/>
      <c r="BJ112" s="22"/>
      <c r="BK112" s="22"/>
      <c r="BL112" s="22"/>
    </row>
    <row r="113" spans="8:64">
      <c r="H113" s="22"/>
      <c r="J113" s="22"/>
      <c r="K113" s="22"/>
      <c r="L113" s="22"/>
      <c r="M113" s="22"/>
      <c r="N113" s="22"/>
      <c r="O113" s="22"/>
      <c r="P113" s="22"/>
      <c r="Q113" s="22"/>
      <c r="R113" s="22"/>
      <c r="S113" s="22"/>
      <c r="T113" s="22"/>
      <c r="U113" s="22"/>
      <c r="V113" s="22"/>
      <c r="W113" s="22"/>
      <c r="X113" s="22"/>
      <c r="Y113" s="22"/>
      <c r="Z113" s="22"/>
      <c r="AA113" s="22"/>
      <c r="AB113" s="22"/>
      <c r="AC113" s="22"/>
      <c r="AD113" s="22"/>
      <c r="AE113" s="22"/>
      <c r="AF113" s="22"/>
      <c r="AG113" s="22"/>
      <c r="AH113" s="22"/>
      <c r="AI113" s="22"/>
      <c r="AJ113" s="22"/>
      <c r="AK113" s="22"/>
      <c r="AL113" s="22"/>
      <c r="AM113" s="22"/>
      <c r="AN113" s="22"/>
      <c r="AO113" s="22"/>
      <c r="AP113" s="22"/>
      <c r="AQ113" s="22"/>
      <c r="AR113" s="22"/>
      <c r="AS113" s="22"/>
      <c r="AT113" s="22"/>
      <c r="AU113" s="22"/>
      <c r="AV113" s="22"/>
      <c r="AW113" s="22"/>
      <c r="AX113" s="22"/>
      <c r="AY113" s="22"/>
      <c r="AZ113" s="22"/>
      <c r="BA113" s="22"/>
      <c r="BB113" s="22"/>
      <c r="BC113" s="22"/>
      <c r="BD113" s="22"/>
      <c r="BE113" s="22"/>
      <c r="BF113" s="22"/>
      <c r="BG113" s="22"/>
      <c r="BH113" s="22"/>
      <c r="BI113" s="22"/>
      <c r="BJ113" s="22"/>
      <c r="BK113" s="22"/>
      <c r="BL113" s="22"/>
    </row>
    <row r="114" spans="8:64">
      <c r="H114" s="22"/>
      <c r="J114" s="22"/>
      <c r="K114" s="22"/>
      <c r="L114" s="22"/>
      <c r="M114" s="22"/>
      <c r="N114" s="22"/>
      <c r="O114" s="22"/>
      <c r="P114" s="22"/>
      <c r="Q114" s="22"/>
      <c r="R114" s="22"/>
      <c r="S114" s="22"/>
      <c r="T114" s="22"/>
      <c r="U114" s="22"/>
      <c r="V114" s="22"/>
      <c r="W114" s="22"/>
      <c r="X114" s="22"/>
      <c r="Y114" s="22"/>
      <c r="Z114" s="22"/>
      <c r="AA114" s="22"/>
      <c r="AB114" s="22"/>
      <c r="AC114" s="22"/>
      <c r="AD114" s="22"/>
      <c r="AE114" s="22"/>
      <c r="AF114" s="22"/>
      <c r="AG114" s="22"/>
      <c r="AH114" s="22"/>
      <c r="AI114" s="22"/>
      <c r="AJ114" s="22"/>
      <c r="AK114" s="22"/>
      <c r="AL114" s="22"/>
      <c r="AM114" s="22"/>
      <c r="AN114" s="22"/>
      <c r="AO114" s="22"/>
      <c r="AP114" s="22"/>
      <c r="AQ114" s="22"/>
      <c r="AR114" s="22"/>
      <c r="AS114" s="22"/>
      <c r="AT114" s="22"/>
      <c r="AU114" s="22"/>
      <c r="AV114" s="22"/>
      <c r="AW114" s="22"/>
      <c r="AX114" s="22"/>
      <c r="AY114" s="22"/>
      <c r="AZ114" s="22"/>
      <c r="BA114" s="22"/>
      <c r="BB114" s="22"/>
      <c r="BC114" s="22"/>
      <c r="BD114" s="22"/>
      <c r="BE114" s="22"/>
      <c r="BF114" s="22"/>
      <c r="BG114" s="22"/>
      <c r="BH114" s="22"/>
      <c r="BI114" s="22"/>
      <c r="BJ114" s="22"/>
      <c r="BK114" s="22"/>
      <c r="BL114" s="22"/>
    </row>
    <row r="115" spans="8:64">
      <c r="H115" s="22"/>
      <c r="J115" s="22"/>
      <c r="K115" s="22"/>
      <c r="L115" s="22"/>
      <c r="M115" s="22"/>
      <c r="N115" s="22"/>
      <c r="O115" s="22"/>
      <c r="P115" s="22"/>
      <c r="Q115" s="22"/>
      <c r="R115" s="22"/>
      <c r="S115" s="22"/>
      <c r="T115" s="22"/>
      <c r="U115" s="22"/>
      <c r="V115" s="22"/>
      <c r="W115" s="22"/>
      <c r="X115" s="22"/>
      <c r="Y115" s="22"/>
      <c r="Z115" s="22"/>
      <c r="AA115" s="22"/>
      <c r="AB115" s="22"/>
      <c r="AC115" s="22"/>
      <c r="AD115" s="22"/>
      <c r="AE115" s="22"/>
      <c r="AF115" s="22"/>
      <c r="AG115" s="22"/>
      <c r="AH115" s="22"/>
      <c r="AI115" s="22"/>
      <c r="AJ115" s="22"/>
      <c r="AK115" s="22"/>
      <c r="AL115" s="22"/>
      <c r="AM115" s="22"/>
      <c r="AN115" s="22"/>
      <c r="AO115" s="22"/>
      <c r="AP115" s="22"/>
      <c r="AQ115" s="22"/>
      <c r="AR115" s="22"/>
      <c r="AS115" s="22"/>
      <c r="AT115" s="22"/>
      <c r="AU115" s="22"/>
      <c r="AV115" s="22"/>
      <c r="AW115" s="22"/>
      <c r="AX115" s="22"/>
      <c r="AY115" s="22"/>
      <c r="AZ115" s="22"/>
      <c r="BA115" s="22"/>
      <c r="BB115" s="22"/>
      <c r="BC115" s="22"/>
      <c r="BD115" s="22"/>
      <c r="BE115" s="22"/>
      <c r="BF115" s="22"/>
      <c r="BG115" s="22"/>
      <c r="BH115" s="22"/>
      <c r="BI115" s="22"/>
      <c r="BJ115" s="22"/>
      <c r="BK115" s="22"/>
      <c r="BL115" s="22"/>
    </row>
    <row r="116" spans="8:64">
      <c r="H116" s="22"/>
      <c r="J116" s="22"/>
      <c r="K116" s="22"/>
      <c r="L116" s="22"/>
      <c r="M116" s="22"/>
      <c r="N116" s="22"/>
      <c r="O116" s="22"/>
      <c r="P116" s="22"/>
      <c r="Q116" s="22"/>
      <c r="R116" s="22"/>
      <c r="S116" s="22"/>
      <c r="T116" s="22"/>
      <c r="U116" s="22"/>
      <c r="V116" s="22"/>
      <c r="W116" s="22"/>
      <c r="X116" s="22"/>
      <c r="Y116" s="22"/>
      <c r="Z116" s="22"/>
      <c r="AA116" s="22"/>
      <c r="AB116" s="22"/>
      <c r="AC116" s="22"/>
      <c r="AD116" s="22"/>
      <c r="AE116" s="22"/>
      <c r="AF116" s="22"/>
      <c r="AG116" s="22"/>
      <c r="AH116" s="22"/>
      <c r="AI116" s="22"/>
      <c r="AJ116" s="22"/>
      <c r="AK116" s="22"/>
      <c r="AL116" s="22"/>
      <c r="AM116" s="22"/>
      <c r="AN116" s="22"/>
      <c r="AO116" s="22"/>
      <c r="AP116" s="22"/>
      <c r="AQ116" s="22"/>
      <c r="AR116" s="22"/>
      <c r="AS116" s="22"/>
      <c r="AT116" s="22"/>
      <c r="AU116" s="22"/>
      <c r="AV116" s="22"/>
      <c r="AW116" s="22"/>
      <c r="AX116" s="22"/>
      <c r="AY116" s="22"/>
      <c r="AZ116" s="22"/>
      <c r="BA116" s="22"/>
      <c r="BB116" s="22"/>
      <c r="BC116" s="22"/>
      <c r="BD116" s="22"/>
      <c r="BE116" s="22"/>
      <c r="BF116" s="22"/>
      <c r="BG116" s="22"/>
      <c r="BH116" s="22"/>
      <c r="BI116" s="22"/>
      <c r="BJ116" s="22"/>
      <c r="BK116" s="22"/>
      <c r="BL116" s="22"/>
    </row>
    <row r="117" spans="8:64">
      <c r="H117" s="22"/>
      <c r="J117" s="22"/>
      <c r="K117" s="22"/>
      <c r="L117" s="22"/>
      <c r="M117" s="22"/>
      <c r="N117" s="22"/>
      <c r="O117" s="22"/>
      <c r="P117" s="22"/>
      <c r="Q117" s="22"/>
      <c r="R117" s="22"/>
      <c r="S117" s="22"/>
      <c r="T117" s="22"/>
      <c r="U117" s="22"/>
      <c r="V117" s="22"/>
      <c r="W117" s="22"/>
      <c r="X117" s="22"/>
      <c r="Y117" s="22"/>
      <c r="Z117" s="22"/>
      <c r="AA117" s="22"/>
      <c r="AB117" s="22"/>
      <c r="AC117" s="22"/>
      <c r="AD117" s="22"/>
      <c r="AE117" s="22"/>
      <c r="AF117" s="22"/>
      <c r="AG117" s="22"/>
      <c r="AH117" s="22"/>
      <c r="AI117" s="22"/>
      <c r="AJ117" s="22"/>
      <c r="AK117" s="22"/>
      <c r="AL117" s="22"/>
      <c r="AM117" s="22"/>
      <c r="AN117" s="22"/>
      <c r="AO117" s="22"/>
      <c r="AP117" s="22"/>
      <c r="AQ117" s="22"/>
      <c r="AR117" s="22"/>
      <c r="AS117" s="22"/>
      <c r="AT117" s="22"/>
      <c r="AU117" s="22"/>
      <c r="AV117" s="22"/>
      <c r="AW117" s="22"/>
      <c r="AX117" s="22"/>
      <c r="AY117" s="22"/>
      <c r="AZ117" s="22"/>
      <c r="BA117" s="22"/>
      <c r="BB117" s="22"/>
      <c r="BC117" s="22"/>
      <c r="BD117" s="22"/>
      <c r="BE117" s="22"/>
      <c r="BF117" s="22"/>
      <c r="BG117" s="22"/>
      <c r="BH117" s="22"/>
      <c r="BI117" s="22"/>
      <c r="BJ117" s="22"/>
      <c r="BK117" s="22"/>
      <c r="BL117" s="22"/>
    </row>
    <row r="118" spans="8:64">
      <c r="H118" s="22"/>
      <c r="J118" s="22"/>
      <c r="K118" s="22"/>
      <c r="L118" s="22"/>
      <c r="M118" s="22"/>
      <c r="N118" s="22"/>
      <c r="O118" s="22"/>
      <c r="P118" s="22"/>
      <c r="Q118" s="22"/>
      <c r="R118" s="22"/>
      <c r="S118" s="22"/>
      <c r="T118" s="22"/>
      <c r="U118" s="22"/>
      <c r="V118" s="22"/>
      <c r="W118" s="22"/>
      <c r="X118" s="22"/>
      <c r="Y118" s="22"/>
      <c r="Z118" s="22"/>
      <c r="AA118" s="22"/>
      <c r="AB118" s="22"/>
      <c r="AC118" s="22"/>
      <c r="AD118" s="22"/>
      <c r="AE118" s="22"/>
      <c r="AF118" s="22"/>
      <c r="AG118" s="22"/>
      <c r="AH118" s="22"/>
      <c r="AI118" s="22"/>
      <c r="AJ118" s="22"/>
      <c r="AK118" s="22"/>
      <c r="AL118" s="22"/>
      <c r="AM118" s="22"/>
      <c r="AN118" s="22"/>
      <c r="AO118" s="22"/>
      <c r="AP118" s="22"/>
      <c r="AQ118" s="22"/>
      <c r="AR118" s="22"/>
      <c r="AS118" s="22"/>
      <c r="AT118" s="22"/>
      <c r="AU118" s="22"/>
      <c r="AV118" s="22"/>
      <c r="AW118" s="22"/>
      <c r="AX118" s="22"/>
      <c r="AY118" s="22"/>
      <c r="AZ118" s="22"/>
      <c r="BA118" s="22"/>
      <c r="BB118" s="22"/>
      <c r="BC118" s="22"/>
      <c r="BD118" s="22"/>
      <c r="BE118" s="22"/>
      <c r="BF118" s="22"/>
      <c r="BG118" s="22"/>
      <c r="BH118" s="22"/>
      <c r="BI118" s="22"/>
      <c r="BJ118" s="22"/>
      <c r="BK118" s="22"/>
      <c r="BL118" s="22"/>
    </row>
    <row r="119" spans="8:64">
      <c r="H119" s="22"/>
      <c r="J119" s="22"/>
      <c r="K119" s="22"/>
      <c r="L119" s="22"/>
      <c r="M119" s="22"/>
      <c r="N119" s="22"/>
      <c r="O119" s="22"/>
      <c r="P119" s="22"/>
      <c r="Q119" s="22"/>
      <c r="R119" s="22"/>
      <c r="S119" s="22"/>
      <c r="T119" s="22"/>
      <c r="U119" s="22"/>
      <c r="V119" s="22"/>
      <c r="W119" s="22"/>
      <c r="X119" s="22"/>
      <c r="Y119" s="22"/>
      <c r="Z119" s="22"/>
      <c r="AA119" s="22"/>
      <c r="AB119" s="22"/>
      <c r="AC119" s="22"/>
      <c r="AD119" s="22"/>
      <c r="AE119" s="22"/>
      <c r="AF119" s="22"/>
      <c r="AG119" s="22"/>
      <c r="AH119" s="22"/>
      <c r="AI119" s="22"/>
      <c r="AJ119" s="22"/>
      <c r="AK119" s="22"/>
      <c r="AL119" s="22"/>
      <c r="AM119" s="22"/>
      <c r="AN119" s="22"/>
      <c r="AO119" s="22"/>
      <c r="AP119" s="22"/>
      <c r="AQ119" s="22"/>
      <c r="AR119" s="22"/>
      <c r="AS119" s="22"/>
      <c r="AT119" s="22"/>
      <c r="AU119" s="22"/>
      <c r="AV119" s="22"/>
      <c r="AW119" s="22"/>
      <c r="AX119" s="22"/>
      <c r="AY119" s="22"/>
      <c r="AZ119" s="22"/>
      <c r="BA119" s="22"/>
      <c r="BB119" s="22"/>
      <c r="BC119" s="22"/>
      <c r="BD119" s="22"/>
      <c r="BE119" s="22"/>
      <c r="BF119" s="22"/>
      <c r="BG119" s="22"/>
      <c r="BH119" s="22"/>
      <c r="BI119" s="22"/>
      <c r="BJ119" s="22"/>
      <c r="BK119" s="22"/>
      <c r="BL119" s="22"/>
    </row>
    <row r="120" spans="8:64">
      <c r="H120" s="22"/>
      <c r="J120" s="22"/>
      <c r="K120" s="22"/>
      <c r="L120" s="22"/>
      <c r="M120" s="22"/>
      <c r="N120" s="22"/>
      <c r="O120" s="22"/>
      <c r="P120" s="22"/>
      <c r="Q120" s="22"/>
      <c r="R120" s="22"/>
      <c r="S120" s="22"/>
      <c r="T120" s="22"/>
      <c r="U120" s="22"/>
      <c r="V120" s="22"/>
      <c r="W120" s="22"/>
      <c r="X120" s="22"/>
      <c r="Y120" s="22"/>
      <c r="Z120" s="22"/>
      <c r="AA120" s="22"/>
      <c r="AB120" s="22"/>
      <c r="AC120" s="22"/>
      <c r="AD120" s="22"/>
      <c r="AE120" s="22"/>
      <c r="AF120" s="22"/>
      <c r="AG120" s="22"/>
      <c r="AH120" s="22"/>
      <c r="AI120" s="22"/>
      <c r="AJ120" s="22"/>
      <c r="AK120" s="22"/>
      <c r="AL120" s="22"/>
      <c r="AM120" s="22"/>
      <c r="AN120" s="22"/>
      <c r="AO120" s="22"/>
      <c r="AP120" s="22"/>
      <c r="AQ120" s="22"/>
      <c r="AR120" s="22"/>
      <c r="AS120" s="22"/>
      <c r="AT120" s="22"/>
      <c r="AU120" s="22"/>
      <c r="AV120" s="22"/>
      <c r="AW120" s="22"/>
      <c r="AX120" s="22"/>
      <c r="AY120" s="22"/>
      <c r="AZ120" s="22"/>
      <c r="BA120" s="22"/>
      <c r="BB120" s="22"/>
      <c r="BC120" s="22"/>
      <c r="BD120" s="22"/>
      <c r="BE120" s="22"/>
      <c r="BF120" s="22"/>
      <c r="BG120" s="22"/>
      <c r="BH120" s="22"/>
      <c r="BI120" s="22"/>
      <c r="BJ120" s="22"/>
      <c r="BK120" s="22"/>
      <c r="BL120" s="22"/>
    </row>
    <row r="121" spans="8:64">
      <c r="H121" s="22"/>
      <c r="J121" s="22"/>
      <c r="K121" s="22"/>
      <c r="L121" s="22"/>
      <c r="M121" s="22"/>
      <c r="N121" s="22"/>
      <c r="O121" s="22"/>
      <c r="P121" s="22"/>
      <c r="Q121" s="22"/>
      <c r="R121" s="22"/>
      <c r="S121" s="22"/>
      <c r="T121" s="22"/>
      <c r="U121" s="22"/>
      <c r="V121" s="22"/>
      <c r="W121" s="22"/>
      <c r="X121" s="22"/>
      <c r="Y121" s="22"/>
      <c r="Z121" s="22"/>
      <c r="AA121" s="22"/>
      <c r="AB121" s="22"/>
      <c r="AC121" s="22"/>
      <c r="AD121" s="22"/>
      <c r="AE121" s="22"/>
      <c r="AF121" s="22"/>
      <c r="AG121" s="22"/>
      <c r="AH121" s="22"/>
      <c r="AI121" s="22"/>
      <c r="AJ121" s="22"/>
      <c r="AK121" s="22"/>
      <c r="AL121" s="22"/>
      <c r="AM121" s="22"/>
      <c r="AN121" s="22"/>
      <c r="AO121" s="22"/>
      <c r="AP121" s="22"/>
      <c r="AQ121" s="22"/>
      <c r="AR121" s="22"/>
      <c r="AS121" s="22"/>
      <c r="AT121" s="22"/>
      <c r="AU121" s="22"/>
      <c r="AV121" s="22"/>
      <c r="AW121" s="22"/>
      <c r="AX121" s="22"/>
      <c r="AY121" s="22"/>
      <c r="AZ121" s="22"/>
      <c r="BA121" s="22"/>
      <c r="BB121" s="22"/>
      <c r="BC121" s="22"/>
      <c r="BD121" s="22"/>
      <c r="BE121" s="22"/>
      <c r="BF121" s="22"/>
      <c r="BG121" s="22"/>
      <c r="BH121" s="22"/>
      <c r="BI121" s="22"/>
      <c r="BJ121" s="22"/>
      <c r="BK121" s="22"/>
      <c r="BL121" s="22"/>
    </row>
    <row r="122" spans="8:64">
      <c r="H122" s="22"/>
      <c r="J122" s="22"/>
      <c r="K122" s="22"/>
      <c r="L122" s="22"/>
      <c r="M122" s="22"/>
      <c r="N122" s="22"/>
      <c r="O122" s="22"/>
      <c r="P122" s="22"/>
      <c r="Q122" s="22"/>
      <c r="R122" s="22"/>
      <c r="S122" s="22"/>
      <c r="T122" s="22"/>
      <c r="U122" s="22"/>
      <c r="V122" s="22"/>
      <c r="W122" s="22"/>
      <c r="X122" s="22"/>
      <c r="Y122" s="22"/>
      <c r="Z122" s="22"/>
      <c r="AA122" s="22"/>
      <c r="AB122" s="22"/>
      <c r="AC122" s="22"/>
      <c r="AD122" s="22"/>
      <c r="AE122" s="22"/>
      <c r="AF122" s="22"/>
      <c r="AG122" s="22"/>
      <c r="AH122" s="22"/>
      <c r="AI122" s="22"/>
      <c r="AJ122" s="22"/>
      <c r="AK122" s="22"/>
      <c r="AL122" s="22"/>
      <c r="AM122" s="22"/>
      <c r="AN122" s="22"/>
      <c r="AO122" s="22"/>
      <c r="AP122" s="22"/>
      <c r="AQ122" s="22"/>
      <c r="AR122" s="22"/>
      <c r="AS122" s="22"/>
      <c r="AT122" s="22"/>
      <c r="AU122" s="22"/>
      <c r="AV122" s="22"/>
      <c r="AW122" s="22"/>
      <c r="AX122" s="22"/>
      <c r="AY122" s="22"/>
      <c r="AZ122" s="22"/>
      <c r="BA122" s="22"/>
      <c r="BB122" s="22"/>
      <c r="BC122" s="22"/>
      <c r="BD122" s="22"/>
      <c r="BE122" s="22"/>
      <c r="BF122" s="22"/>
      <c r="BG122" s="22"/>
      <c r="BH122" s="22"/>
      <c r="BI122" s="22"/>
      <c r="BJ122" s="22"/>
      <c r="BK122" s="22"/>
      <c r="BL122" s="22"/>
    </row>
    <row r="123" spans="8:64">
      <c r="H123" s="22"/>
      <c r="J123" s="22"/>
      <c r="K123" s="22"/>
      <c r="L123" s="22"/>
      <c r="M123" s="22"/>
      <c r="N123" s="22"/>
      <c r="O123" s="22"/>
      <c r="P123" s="22"/>
      <c r="Q123" s="22"/>
      <c r="R123" s="22"/>
      <c r="S123" s="22"/>
      <c r="T123" s="22"/>
      <c r="U123" s="22"/>
      <c r="V123" s="22"/>
      <c r="W123" s="22"/>
      <c r="X123" s="22"/>
      <c r="Y123" s="22"/>
      <c r="Z123" s="22"/>
      <c r="AA123" s="22"/>
      <c r="AB123" s="22"/>
      <c r="AC123" s="22"/>
      <c r="AD123" s="22"/>
      <c r="AE123" s="22"/>
      <c r="AF123" s="22"/>
      <c r="AG123" s="22"/>
      <c r="AH123" s="22"/>
      <c r="AI123" s="22"/>
      <c r="AJ123" s="22"/>
      <c r="AK123" s="22"/>
      <c r="AL123" s="22"/>
      <c r="AM123" s="22"/>
      <c r="AN123" s="22"/>
      <c r="AO123" s="22"/>
      <c r="AP123" s="22"/>
      <c r="AQ123" s="22"/>
      <c r="AR123" s="22"/>
      <c r="AS123" s="22"/>
      <c r="AT123" s="22"/>
      <c r="AU123" s="22"/>
      <c r="AV123" s="22"/>
      <c r="AW123" s="22"/>
      <c r="AX123" s="22"/>
      <c r="AY123" s="22"/>
      <c r="AZ123" s="22"/>
      <c r="BA123" s="22"/>
      <c r="BB123" s="22"/>
      <c r="BC123" s="22"/>
      <c r="BD123" s="22"/>
      <c r="BE123" s="22"/>
      <c r="BF123" s="22"/>
      <c r="BG123" s="22"/>
      <c r="BH123" s="22"/>
      <c r="BI123" s="22"/>
      <c r="BJ123" s="22"/>
      <c r="BK123" s="22"/>
      <c r="BL123" s="22"/>
    </row>
    <row r="124" spans="8:64">
      <c r="H124" s="22"/>
      <c r="J124" s="22"/>
      <c r="K124" s="22"/>
      <c r="L124" s="22"/>
      <c r="M124" s="22"/>
      <c r="N124" s="22"/>
      <c r="O124" s="22"/>
      <c r="P124" s="22"/>
      <c r="Q124" s="22"/>
      <c r="R124" s="22"/>
      <c r="S124" s="22"/>
      <c r="T124" s="22"/>
      <c r="U124" s="22"/>
      <c r="V124" s="22"/>
      <c r="W124" s="22"/>
      <c r="X124" s="22"/>
      <c r="Y124" s="22"/>
      <c r="Z124" s="22"/>
      <c r="AA124" s="22"/>
      <c r="AB124" s="22"/>
      <c r="AC124" s="22"/>
      <c r="AD124" s="22"/>
      <c r="AE124" s="22"/>
      <c r="AF124" s="22"/>
      <c r="AG124" s="22"/>
      <c r="AH124" s="22"/>
      <c r="AI124" s="22"/>
      <c r="AJ124" s="22"/>
      <c r="AK124" s="22"/>
      <c r="AL124" s="22"/>
      <c r="AM124" s="22"/>
      <c r="AN124" s="22"/>
      <c r="AO124" s="22"/>
      <c r="AP124" s="22"/>
      <c r="AQ124" s="22"/>
      <c r="AR124" s="22"/>
      <c r="AS124" s="22"/>
      <c r="AT124" s="22"/>
      <c r="AU124" s="22"/>
      <c r="AV124" s="22"/>
      <c r="AW124" s="22"/>
      <c r="AX124" s="22"/>
      <c r="AY124" s="22"/>
      <c r="AZ124" s="22"/>
      <c r="BA124" s="22"/>
      <c r="BB124" s="22"/>
      <c r="BC124" s="22"/>
      <c r="BD124" s="22"/>
      <c r="BE124" s="22"/>
      <c r="BF124" s="22"/>
      <c r="BG124" s="22"/>
      <c r="BH124" s="22"/>
      <c r="BI124" s="22"/>
      <c r="BJ124" s="22"/>
      <c r="BK124" s="22"/>
      <c r="BL124" s="22"/>
    </row>
    <row r="125" spans="8:64">
      <c r="H125" s="22"/>
      <c r="J125" s="22"/>
      <c r="K125" s="22"/>
      <c r="L125" s="22"/>
      <c r="M125" s="22"/>
      <c r="N125" s="22"/>
      <c r="O125" s="22"/>
      <c r="P125" s="22"/>
      <c r="Q125" s="22"/>
      <c r="R125" s="22"/>
      <c r="S125" s="22"/>
      <c r="T125" s="22"/>
      <c r="U125" s="22"/>
      <c r="V125" s="22"/>
      <c r="W125" s="22"/>
      <c r="X125" s="22"/>
      <c r="Y125" s="22"/>
      <c r="Z125" s="22"/>
      <c r="AA125" s="22"/>
      <c r="AB125" s="22"/>
      <c r="AC125" s="22"/>
      <c r="AD125" s="22"/>
      <c r="AE125" s="22"/>
      <c r="AF125" s="22"/>
      <c r="AG125" s="22"/>
      <c r="AH125" s="22"/>
      <c r="AI125" s="22"/>
      <c r="AJ125" s="22"/>
      <c r="AK125" s="22"/>
      <c r="AL125" s="22"/>
      <c r="AM125" s="22"/>
      <c r="AN125" s="22"/>
      <c r="AO125" s="22"/>
      <c r="AP125" s="22"/>
      <c r="AQ125" s="22"/>
      <c r="AR125" s="22"/>
      <c r="AS125" s="22"/>
      <c r="AT125" s="22"/>
      <c r="AU125" s="22"/>
      <c r="AV125" s="22"/>
      <c r="AW125" s="22"/>
      <c r="AX125" s="22"/>
      <c r="AY125" s="22"/>
      <c r="AZ125" s="22"/>
      <c r="BA125" s="22"/>
      <c r="BB125" s="22"/>
      <c r="BC125" s="22"/>
      <c r="BD125" s="22"/>
      <c r="BE125" s="22"/>
      <c r="BF125" s="22"/>
      <c r="BG125" s="22"/>
      <c r="BH125" s="22"/>
      <c r="BI125" s="22"/>
      <c r="BJ125" s="22"/>
      <c r="BK125" s="22"/>
      <c r="BL125" s="22"/>
    </row>
    <row r="126" spans="8:64">
      <c r="H126" s="22"/>
      <c r="J126" s="22"/>
      <c r="K126" s="22"/>
      <c r="L126" s="22"/>
      <c r="M126" s="22"/>
      <c r="N126" s="22"/>
      <c r="O126" s="22"/>
      <c r="P126" s="22"/>
      <c r="Q126" s="22"/>
      <c r="R126" s="22"/>
      <c r="S126" s="22"/>
      <c r="T126" s="22"/>
      <c r="U126" s="22"/>
      <c r="V126" s="22"/>
      <c r="W126" s="22"/>
      <c r="X126" s="22"/>
      <c r="Y126" s="22"/>
      <c r="Z126" s="22"/>
      <c r="AA126" s="22"/>
      <c r="AB126" s="22"/>
      <c r="AC126" s="22"/>
      <c r="AD126" s="22"/>
      <c r="AE126" s="22"/>
      <c r="AF126" s="22"/>
      <c r="AG126" s="22"/>
      <c r="AH126" s="22"/>
      <c r="AI126" s="22"/>
      <c r="AJ126" s="22"/>
      <c r="AK126" s="22"/>
      <c r="AL126" s="22"/>
      <c r="AM126" s="22"/>
      <c r="AN126" s="22"/>
      <c r="AO126" s="22"/>
      <c r="AP126" s="22"/>
      <c r="AQ126" s="22"/>
      <c r="AR126" s="22"/>
      <c r="AS126" s="22"/>
      <c r="AT126" s="22"/>
      <c r="AU126" s="22"/>
      <c r="AV126" s="22"/>
      <c r="AW126" s="22"/>
      <c r="AX126" s="22"/>
      <c r="AY126" s="22"/>
      <c r="AZ126" s="22"/>
      <c r="BA126" s="22"/>
      <c r="BB126" s="22"/>
      <c r="BC126" s="22"/>
      <c r="BD126" s="22"/>
      <c r="BE126" s="22"/>
      <c r="BF126" s="22"/>
      <c r="BG126" s="22"/>
      <c r="BH126" s="22"/>
      <c r="BI126" s="22"/>
      <c r="BJ126" s="22"/>
      <c r="BK126" s="22"/>
      <c r="BL126" s="22"/>
    </row>
    <row r="127" spans="8:64">
      <c r="H127" s="22"/>
      <c r="J127" s="22"/>
      <c r="K127" s="22"/>
      <c r="L127" s="22"/>
      <c r="M127" s="22"/>
      <c r="N127" s="22"/>
      <c r="O127" s="22"/>
      <c r="P127" s="22"/>
      <c r="Q127" s="22"/>
      <c r="R127" s="22"/>
      <c r="S127" s="22"/>
      <c r="T127" s="22"/>
      <c r="U127" s="22"/>
      <c r="V127" s="22"/>
      <c r="W127" s="22"/>
      <c r="X127" s="22"/>
      <c r="Y127" s="22"/>
      <c r="Z127" s="22"/>
      <c r="AA127" s="22"/>
      <c r="AB127" s="22"/>
      <c r="AC127" s="22"/>
      <c r="AD127" s="22"/>
      <c r="AE127" s="22"/>
      <c r="AF127" s="22"/>
      <c r="AG127" s="22"/>
      <c r="AH127" s="22"/>
      <c r="AI127" s="22"/>
      <c r="AJ127" s="22"/>
      <c r="AK127" s="22"/>
      <c r="AL127" s="22"/>
      <c r="AM127" s="22"/>
      <c r="AN127" s="22"/>
      <c r="AO127" s="22"/>
      <c r="AP127" s="22"/>
      <c r="AQ127" s="22"/>
      <c r="AR127" s="22"/>
      <c r="AS127" s="22"/>
      <c r="AT127" s="22"/>
      <c r="AU127" s="22"/>
      <c r="AV127" s="22"/>
      <c r="AW127" s="22"/>
      <c r="AX127" s="22"/>
      <c r="AY127" s="22"/>
      <c r="AZ127" s="22"/>
      <c r="BA127" s="22"/>
      <c r="BB127" s="22"/>
      <c r="BC127" s="22"/>
      <c r="BD127" s="22"/>
      <c r="BE127" s="22"/>
      <c r="BF127" s="22"/>
      <c r="BG127" s="22"/>
      <c r="BH127" s="22"/>
      <c r="BI127" s="22"/>
      <c r="BJ127" s="22"/>
      <c r="BK127" s="22"/>
      <c r="BL127" s="22"/>
    </row>
    <row r="128" spans="8:64">
      <c r="H128" s="22"/>
      <c r="J128" s="22"/>
      <c r="K128" s="22"/>
      <c r="L128" s="22"/>
      <c r="M128" s="22"/>
      <c r="N128" s="22"/>
      <c r="O128" s="22"/>
      <c r="P128" s="22"/>
      <c r="Q128" s="22"/>
      <c r="R128" s="22"/>
      <c r="S128" s="22"/>
      <c r="T128" s="22"/>
      <c r="U128" s="22"/>
      <c r="V128" s="22"/>
      <c r="W128" s="22"/>
      <c r="X128" s="22"/>
      <c r="Y128" s="22"/>
      <c r="Z128" s="22"/>
      <c r="AA128" s="22"/>
      <c r="AB128" s="22"/>
      <c r="AC128" s="22"/>
      <c r="AD128" s="22"/>
      <c r="AE128" s="22"/>
      <c r="AF128" s="22"/>
      <c r="AG128" s="22"/>
      <c r="AH128" s="22"/>
      <c r="AI128" s="22"/>
      <c r="AJ128" s="22"/>
      <c r="AK128" s="22"/>
      <c r="AL128" s="22"/>
      <c r="AM128" s="22"/>
      <c r="AN128" s="22"/>
      <c r="AO128" s="22"/>
      <c r="AP128" s="22"/>
      <c r="AQ128" s="22"/>
      <c r="AR128" s="22"/>
      <c r="AS128" s="22"/>
      <c r="AT128" s="22"/>
      <c r="AU128" s="22"/>
      <c r="AV128" s="22"/>
      <c r="AW128" s="22"/>
      <c r="AX128" s="22"/>
      <c r="AY128" s="22"/>
      <c r="AZ128" s="22"/>
      <c r="BA128" s="22"/>
      <c r="BB128" s="22"/>
      <c r="BC128" s="22"/>
      <c r="BD128" s="22"/>
      <c r="BE128" s="22"/>
      <c r="BF128" s="22"/>
      <c r="BG128" s="22"/>
      <c r="BH128" s="22"/>
      <c r="BI128" s="22"/>
      <c r="BJ128" s="22"/>
      <c r="BK128" s="22"/>
      <c r="BL128" s="22"/>
    </row>
    <row r="129" spans="8:64">
      <c r="H129" s="22"/>
      <c r="J129" s="22"/>
      <c r="K129" s="22"/>
      <c r="L129" s="22"/>
      <c r="M129" s="22"/>
      <c r="N129" s="22"/>
      <c r="O129" s="22"/>
      <c r="P129" s="22"/>
      <c r="Q129" s="22"/>
      <c r="R129" s="22"/>
      <c r="S129" s="22"/>
      <c r="T129" s="22"/>
      <c r="U129" s="22"/>
      <c r="V129" s="22"/>
      <c r="W129" s="22"/>
      <c r="X129" s="22"/>
      <c r="Y129" s="22"/>
      <c r="Z129" s="22"/>
      <c r="AA129" s="22"/>
      <c r="AB129" s="22"/>
      <c r="AC129" s="22"/>
      <c r="AD129" s="22"/>
      <c r="AE129" s="22"/>
      <c r="AF129" s="22"/>
      <c r="AG129" s="22"/>
      <c r="AH129" s="22"/>
      <c r="AI129" s="22"/>
      <c r="AJ129" s="22"/>
      <c r="AK129" s="22"/>
      <c r="AL129" s="22"/>
      <c r="AM129" s="22"/>
      <c r="AN129" s="22"/>
      <c r="AO129" s="22"/>
      <c r="AP129" s="22"/>
      <c r="AQ129" s="22"/>
      <c r="AR129" s="22"/>
      <c r="AS129" s="22"/>
      <c r="AT129" s="22"/>
      <c r="AU129" s="22"/>
      <c r="AV129" s="22"/>
      <c r="AW129" s="22"/>
      <c r="AX129" s="22"/>
      <c r="AY129" s="22"/>
      <c r="AZ129" s="22"/>
      <c r="BA129" s="22"/>
      <c r="BB129" s="22"/>
      <c r="BC129" s="22"/>
      <c r="BD129" s="22"/>
      <c r="BE129" s="22"/>
      <c r="BF129" s="22"/>
      <c r="BG129" s="22"/>
      <c r="BH129" s="22"/>
      <c r="BI129" s="22"/>
      <c r="BJ129" s="22"/>
      <c r="BK129" s="22"/>
      <c r="BL129" s="22"/>
    </row>
    <row r="130" spans="8:64">
      <c r="H130" s="22"/>
      <c r="J130" s="22"/>
      <c r="K130" s="22"/>
      <c r="L130" s="22"/>
      <c r="M130" s="22"/>
      <c r="N130" s="22"/>
      <c r="O130" s="22"/>
      <c r="P130" s="22"/>
      <c r="Q130" s="22"/>
      <c r="R130" s="22"/>
      <c r="S130" s="22"/>
      <c r="T130" s="22"/>
      <c r="U130" s="22"/>
      <c r="V130" s="22"/>
      <c r="W130" s="22"/>
      <c r="X130" s="22"/>
      <c r="Y130" s="22"/>
      <c r="Z130" s="22"/>
      <c r="AA130" s="22"/>
      <c r="AB130" s="22"/>
      <c r="AC130" s="22"/>
      <c r="AD130" s="22"/>
      <c r="AE130" s="22"/>
      <c r="AF130" s="22"/>
      <c r="AG130" s="22"/>
      <c r="AH130" s="22"/>
      <c r="AI130" s="22"/>
      <c r="AJ130" s="22"/>
      <c r="AK130" s="22"/>
      <c r="AL130" s="22"/>
      <c r="AM130" s="22"/>
      <c r="AN130" s="22"/>
      <c r="AO130" s="22"/>
      <c r="AP130" s="22"/>
      <c r="AQ130" s="22"/>
      <c r="AR130" s="22"/>
      <c r="AS130" s="22"/>
      <c r="AT130" s="22"/>
      <c r="AU130" s="22"/>
      <c r="AV130" s="22"/>
      <c r="AW130" s="22"/>
      <c r="AX130" s="22"/>
      <c r="AY130" s="22"/>
      <c r="AZ130" s="22"/>
      <c r="BA130" s="22"/>
      <c r="BB130" s="22"/>
      <c r="BC130" s="22"/>
      <c r="BD130" s="22"/>
      <c r="BE130" s="22"/>
      <c r="BF130" s="22"/>
      <c r="BG130" s="22"/>
      <c r="BH130" s="22"/>
      <c r="BI130" s="22"/>
      <c r="BJ130" s="22"/>
      <c r="BK130" s="22"/>
      <c r="BL130" s="22"/>
    </row>
    <row r="131" spans="8:64">
      <c r="H131" s="22"/>
      <c r="J131" s="22"/>
      <c r="K131" s="22"/>
      <c r="L131" s="22"/>
      <c r="M131" s="22"/>
      <c r="N131" s="22"/>
      <c r="O131" s="22"/>
      <c r="P131" s="22"/>
      <c r="Q131" s="22"/>
      <c r="R131" s="22"/>
      <c r="S131" s="22"/>
      <c r="T131" s="22"/>
      <c r="U131" s="22"/>
      <c r="V131" s="22"/>
      <c r="W131" s="22"/>
      <c r="X131" s="22"/>
      <c r="Y131" s="22"/>
      <c r="Z131" s="22"/>
      <c r="AA131" s="22"/>
      <c r="AB131" s="22"/>
      <c r="AC131" s="22"/>
      <c r="AD131" s="22"/>
      <c r="AE131" s="22"/>
      <c r="AF131" s="22"/>
      <c r="AG131" s="22"/>
      <c r="AH131" s="22"/>
      <c r="AI131" s="22"/>
      <c r="AJ131" s="22"/>
      <c r="AK131" s="22"/>
      <c r="AL131" s="22"/>
      <c r="AM131" s="22"/>
      <c r="AN131" s="22"/>
      <c r="AO131" s="22"/>
      <c r="AP131" s="22"/>
      <c r="AQ131" s="22"/>
      <c r="AR131" s="22"/>
      <c r="AS131" s="22"/>
      <c r="AT131" s="22"/>
      <c r="AU131" s="22"/>
      <c r="AV131" s="22"/>
      <c r="AW131" s="22"/>
      <c r="AX131" s="22"/>
      <c r="AY131" s="22"/>
      <c r="AZ131" s="22"/>
      <c r="BA131" s="22"/>
      <c r="BB131" s="22"/>
      <c r="BC131" s="22"/>
      <c r="BD131" s="22"/>
      <c r="BE131" s="22"/>
      <c r="BF131" s="22"/>
      <c r="BG131" s="22"/>
      <c r="BH131" s="22"/>
      <c r="BI131" s="22"/>
      <c r="BJ131" s="22"/>
      <c r="BK131" s="22"/>
      <c r="BL131" s="22"/>
    </row>
    <row r="132" spans="8:64">
      <c r="H132" s="22"/>
      <c r="J132" s="22"/>
      <c r="K132" s="22"/>
      <c r="L132" s="22"/>
      <c r="M132" s="22"/>
      <c r="N132" s="22"/>
      <c r="O132" s="22"/>
      <c r="P132" s="22"/>
      <c r="Q132" s="22"/>
      <c r="R132" s="22"/>
      <c r="S132" s="22"/>
      <c r="T132" s="22"/>
      <c r="U132" s="22"/>
      <c r="V132" s="22"/>
      <c r="W132" s="22"/>
      <c r="X132" s="22"/>
      <c r="Y132" s="22"/>
      <c r="Z132" s="22"/>
      <c r="AA132" s="22"/>
      <c r="AB132" s="22"/>
      <c r="AC132" s="22"/>
      <c r="AD132" s="22"/>
      <c r="AE132" s="22"/>
      <c r="AF132" s="22"/>
      <c r="AG132" s="22"/>
      <c r="AH132" s="22"/>
      <c r="AI132" s="22"/>
      <c r="AJ132" s="22"/>
      <c r="AK132" s="22"/>
      <c r="AL132" s="22"/>
      <c r="AM132" s="22"/>
      <c r="AN132" s="22"/>
      <c r="AO132" s="22"/>
      <c r="AP132" s="22"/>
      <c r="AQ132" s="22"/>
      <c r="AR132" s="22"/>
      <c r="AS132" s="22"/>
      <c r="AT132" s="22"/>
      <c r="AU132" s="22"/>
      <c r="AV132" s="22"/>
      <c r="AW132" s="22"/>
      <c r="AX132" s="22"/>
      <c r="AY132" s="22"/>
      <c r="AZ132" s="22"/>
      <c r="BA132" s="22"/>
      <c r="BB132" s="22"/>
      <c r="BC132" s="22"/>
      <c r="BD132" s="22"/>
      <c r="BE132" s="22"/>
      <c r="BF132" s="22"/>
      <c r="BG132" s="22"/>
      <c r="BH132" s="22"/>
      <c r="BI132" s="22"/>
      <c r="BJ132" s="22"/>
      <c r="BK132" s="22"/>
      <c r="BL132" s="22"/>
    </row>
    <row r="133" spans="8:64">
      <c r="H133" s="22"/>
      <c r="J133" s="22"/>
      <c r="K133" s="22"/>
      <c r="L133" s="22"/>
      <c r="M133" s="22"/>
      <c r="N133" s="22"/>
      <c r="O133" s="22"/>
      <c r="P133" s="22"/>
      <c r="Q133" s="22"/>
      <c r="R133" s="22"/>
      <c r="S133" s="22"/>
      <c r="T133" s="22"/>
      <c r="U133" s="22"/>
      <c r="V133" s="22"/>
      <c r="W133" s="22"/>
      <c r="X133" s="22"/>
      <c r="Y133" s="22"/>
      <c r="Z133" s="22"/>
      <c r="AA133" s="22"/>
      <c r="AB133" s="22"/>
      <c r="AC133" s="22"/>
      <c r="AD133" s="22"/>
      <c r="AE133" s="22"/>
      <c r="AF133" s="22"/>
      <c r="AG133" s="22"/>
      <c r="AH133" s="22"/>
      <c r="AI133" s="22"/>
      <c r="AJ133" s="22"/>
      <c r="AK133" s="22"/>
      <c r="AL133" s="22"/>
      <c r="AM133" s="22"/>
      <c r="AN133" s="22"/>
      <c r="AO133" s="22"/>
      <c r="AP133" s="22"/>
      <c r="AQ133" s="22"/>
      <c r="AR133" s="22"/>
      <c r="AS133" s="22"/>
      <c r="AT133" s="22"/>
      <c r="AU133" s="22"/>
      <c r="AV133" s="22"/>
      <c r="AW133" s="22"/>
      <c r="AX133" s="22"/>
      <c r="AY133" s="22"/>
      <c r="AZ133" s="22"/>
      <c r="BA133" s="22"/>
      <c r="BB133" s="22"/>
      <c r="BC133" s="22"/>
      <c r="BD133" s="22"/>
      <c r="BE133" s="22"/>
      <c r="BF133" s="22"/>
      <c r="BG133" s="22"/>
      <c r="BH133" s="22"/>
      <c r="BI133" s="22"/>
      <c r="BJ133" s="22"/>
      <c r="BK133" s="22"/>
      <c r="BL133" s="22"/>
    </row>
    <row r="134" spans="8:64">
      <c r="H134" s="22"/>
      <c r="J134" s="22"/>
      <c r="K134" s="22"/>
      <c r="L134" s="22"/>
      <c r="M134" s="22"/>
      <c r="N134" s="22"/>
      <c r="O134" s="22"/>
      <c r="P134" s="22"/>
      <c r="Q134" s="22"/>
      <c r="R134" s="22"/>
      <c r="S134" s="22"/>
      <c r="T134" s="22"/>
      <c r="U134" s="22"/>
      <c r="V134" s="22"/>
      <c r="W134" s="22"/>
      <c r="X134" s="22"/>
      <c r="Y134" s="22"/>
      <c r="Z134" s="22"/>
      <c r="AA134" s="22"/>
      <c r="AB134" s="22"/>
      <c r="AC134" s="22"/>
      <c r="AD134" s="22"/>
      <c r="AE134" s="22"/>
      <c r="AF134" s="22"/>
      <c r="AG134" s="22"/>
      <c r="AH134" s="22"/>
      <c r="AI134" s="22"/>
      <c r="AJ134" s="22"/>
      <c r="AK134" s="22"/>
      <c r="AL134" s="22"/>
      <c r="AM134" s="22"/>
      <c r="AN134" s="22"/>
      <c r="AO134" s="22"/>
      <c r="AP134" s="22"/>
      <c r="AQ134" s="22"/>
      <c r="AR134" s="22"/>
      <c r="AS134" s="22"/>
      <c r="AT134" s="22"/>
      <c r="AU134" s="22"/>
      <c r="AV134" s="22"/>
      <c r="AW134" s="22"/>
      <c r="AX134" s="22"/>
      <c r="AY134" s="22"/>
      <c r="AZ134" s="22"/>
      <c r="BA134" s="22"/>
      <c r="BB134" s="22"/>
      <c r="BC134" s="22"/>
      <c r="BD134" s="22"/>
      <c r="BE134" s="22"/>
      <c r="BF134" s="22"/>
      <c r="BG134" s="22"/>
      <c r="BH134" s="22"/>
      <c r="BI134" s="22"/>
      <c r="BJ134" s="22"/>
      <c r="BK134" s="22"/>
      <c r="BL134" s="22"/>
    </row>
    <row r="135" spans="8:64">
      <c r="H135" s="22"/>
      <c r="J135" s="22"/>
      <c r="K135" s="22"/>
      <c r="L135" s="22"/>
      <c r="M135" s="22"/>
      <c r="N135" s="22"/>
      <c r="O135" s="22"/>
      <c r="P135" s="22"/>
      <c r="Q135" s="22"/>
      <c r="R135" s="22"/>
      <c r="S135" s="22"/>
      <c r="T135" s="22"/>
      <c r="U135" s="22"/>
      <c r="V135" s="22"/>
      <c r="W135" s="22"/>
      <c r="X135" s="22"/>
      <c r="Y135" s="22"/>
      <c r="Z135" s="22"/>
      <c r="AA135" s="22"/>
      <c r="AB135" s="22"/>
      <c r="AC135" s="22"/>
      <c r="AD135" s="22"/>
      <c r="AE135" s="22"/>
      <c r="AF135" s="22"/>
      <c r="AG135" s="22"/>
      <c r="AH135" s="22"/>
      <c r="AI135" s="22"/>
      <c r="AJ135" s="22"/>
      <c r="AK135" s="22"/>
      <c r="AL135" s="22"/>
      <c r="AM135" s="22"/>
      <c r="AN135" s="22"/>
      <c r="AO135" s="22"/>
      <c r="AP135" s="22"/>
      <c r="AQ135" s="22"/>
      <c r="AR135" s="22"/>
      <c r="AS135" s="22"/>
      <c r="AT135" s="22"/>
      <c r="AU135" s="22"/>
      <c r="AV135" s="22"/>
      <c r="AW135" s="22"/>
      <c r="AX135" s="22"/>
      <c r="AY135" s="22"/>
      <c r="AZ135" s="22"/>
      <c r="BA135" s="22"/>
      <c r="BB135" s="22"/>
      <c r="BC135" s="22"/>
      <c r="BD135" s="22"/>
      <c r="BE135" s="22"/>
      <c r="BF135" s="22"/>
      <c r="BG135" s="22"/>
      <c r="BH135" s="22"/>
      <c r="BI135" s="22"/>
      <c r="BJ135" s="22"/>
      <c r="BK135" s="22"/>
      <c r="BL135" s="22"/>
    </row>
    <row r="136" spans="8:64">
      <c r="H136" s="22"/>
      <c r="J136" s="22"/>
      <c r="K136" s="22"/>
      <c r="L136" s="22"/>
      <c r="M136" s="22"/>
      <c r="N136" s="22"/>
      <c r="O136" s="22"/>
      <c r="P136" s="22"/>
      <c r="Q136" s="22"/>
      <c r="R136" s="22"/>
      <c r="S136" s="22"/>
      <c r="T136" s="22"/>
      <c r="U136" s="22"/>
      <c r="V136" s="22"/>
      <c r="W136" s="22"/>
      <c r="X136" s="22"/>
      <c r="Y136" s="22"/>
      <c r="Z136" s="22"/>
      <c r="AA136" s="22"/>
      <c r="AB136" s="22"/>
      <c r="AC136" s="22"/>
      <c r="AD136" s="22"/>
      <c r="AE136" s="22"/>
      <c r="AF136" s="22"/>
      <c r="AG136" s="22"/>
      <c r="AH136" s="22"/>
      <c r="AI136" s="22"/>
      <c r="AJ136" s="22"/>
      <c r="AK136" s="22"/>
      <c r="AL136" s="22"/>
      <c r="AM136" s="22"/>
      <c r="AN136" s="22"/>
      <c r="AO136" s="22"/>
      <c r="AP136" s="22"/>
      <c r="AQ136" s="22"/>
      <c r="AR136" s="22"/>
      <c r="AS136" s="22"/>
      <c r="AT136" s="22"/>
      <c r="AU136" s="22"/>
      <c r="AV136" s="22"/>
      <c r="AW136" s="22"/>
      <c r="AX136" s="22"/>
      <c r="AY136" s="22"/>
      <c r="AZ136" s="22"/>
      <c r="BA136" s="22"/>
      <c r="BB136" s="22"/>
      <c r="BC136" s="22"/>
      <c r="BD136" s="22"/>
      <c r="BE136" s="22"/>
      <c r="BF136" s="22"/>
      <c r="BG136" s="22"/>
      <c r="BH136" s="22"/>
      <c r="BI136" s="22"/>
      <c r="BJ136" s="22"/>
      <c r="BK136" s="22"/>
      <c r="BL136" s="22"/>
    </row>
    <row r="137" spans="8:64">
      <c r="H137" s="22"/>
      <c r="J137" s="22"/>
      <c r="K137" s="22"/>
      <c r="L137" s="22"/>
      <c r="M137" s="22"/>
      <c r="N137" s="22"/>
      <c r="O137" s="22"/>
      <c r="P137" s="22"/>
      <c r="Q137" s="22"/>
      <c r="R137" s="22"/>
      <c r="S137" s="22"/>
      <c r="T137" s="22"/>
      <c r="U137" s="22"/>
      <c r="V137" s="22"/>
      <c r="W137" s="22"/>
      <c r="X137" s="22"/>
      <c r="Y137" s="22"/>
      <c r="Z137" s="22"/>
      <c r="AA137" s="22"/>
      <c r="AB137" s="22"/>
      <c r="AC137" s="22"/>
      <c r="AD137" s="22"/>
      <c r="AE137" s="22"/>
      <c r="AF137" s="22"/>
      <c r="AG137" s="22"/>
      <c r="AH137" s="22"/>
      <c r="AI137" s="22"/>
      <c r="AJ137" s="22"/>
      <c r="AK137" s="22"/>
      <c r="AL137" s="22"/>
      <c r="AM137" s="22"/>
      <c r="AN137" s="22"/>
      <c r="AO137" s="22"/>
      <c r="AP137" s="22"/>
      <c r="AQ137" s="22"/>
      <c r="AR137" s="22"/>
      <c r="AS137" s="22"/>
      <c r="AT137" s="22"/>
      <c r="AU137" s="22"/>
      <c r="AV137" s="22"/>
      <c r="AW137" s="22"/>
      <c r="AX137" s="22"/>
      <c r="AY137" s="22"/>
      <c r="AZ137" s="22"/>
      <c r="BA137" s="22"/>
      <c r="BB137" s="22"/>
      <c r="BC137" s="22"/>
      <c r="BD137" s="22"/>
      <c r="BE137" s="22"/>
      <c r="BF137" s="22"/>
      <c r="BG137" s="22"/>
      <c r="BH137" s="22"/>
      <c r="BI137" s="22"/>
      <c r="BJ137" s="22"/>
      <c r="BK137" s="22"/>
      <c r="BL137" s="22"/>
    </row>
    <row r="138" spans="8:64">
      <c r="H138" s="22"/>
      <c r="J138" s="22"/>
      <c r="K138" s="22"/>
      <c r="L138" s="22"/>
      <c r="M138" s="22"/>
      <c r="N138" s="22"/>
      <c r="O138" s="22"/>
      <c r="P138" s="22"/>
      <c r="Q138" s="22"/>
      <c r="R138" s="22"/>
      <c r="S138" s="22"/>
      <c r="T138" s="22"/>
      <c r="U138" s="22"/>
      <c r="V138" s="22"/>
      <c r="W138" s="22"/>
      <c r="X138" s="22"/>
      <c r="Y138" s="22"/>
      <c r="Z138" s="22"/>
      <c r="AA138" s="22"/>
      <c r="AB138" s="22"/>
      <c r="AC138" s="22"/>
      <c r="AD138" s="22"/>
      <c r="AE138" s="22"/>
      <c r="AF138" s="22"/>
      <c r="AG138" s="22"/>
      <c r="AH138" s="22"/>
      <c r="AI138" s="22"/>
      <c r="AJ138" s="22"/>
      <c r="AK138" s="22"/>
      <c r="AL138" s="22"/>
      <c r="AM138" s="22"/>
      <c r="AN138" s="22"/>
      <c r="AO138" s="22"/>
      <c r="AP138" s="22"/>
      <c r="AQ138" s="22"/>
      <c r="AR138" s="22"/>
      <c r="AS138" s="22"/>
      <c r="AT138" s="22"/>
      <c r="AU138" s="22"/>
      <c r="AV138" s="22"/>
      <c r="AW138" s="22"/>
      <c r="AX138" s="22"/>
      <c r="AY138" s="22"/>
      <c r="AZ138" s="22"/>
      <c r="BA138" s="22"/>
      <c r="BB138" s="22"/>
      <c r="BC138" s="22"/>
      <c r="BD138" s="22"/>
      <c r="BE138" s="22"/>
      <c r="BF138" s="22"/>
      <c r="BG138" s="22"/>
      <c r="BH138" s="22"/>
      <c r="BI138" s="22"/>
      <c r="BJ138" s="22"/>
      <c r="BK138" s="22"/>
      <c r="BL138" s="22"/>
    </row>
    <row r="139" spans="8:64">
      <c r="H139" s="22"/>
      <c r="J139" s="22"/>
      <c r="K139" s="22"/>
      <c r="L139" s="22"/>
      <c r="M139" s="22"/>
      <c r="N139" s="22"/>
      <c r="O139" s="22"/>
      <c r="P139" s="22"/>
      <c r="Q139" s="22"/>
      <c r="R139" s="22"/>
      <c r="S139" s="22"/>
      <c r="T139" s="22"/>
      <c r="U139" s="22"/>
      <c r="V139" s="22"/>
      <c r="W139" s="22"/>
      <c r="X139" s="22"/>
      <c r="Y139" s="22"/>
      <c r="Z139" s="22"/>
      <c r="AA139" s="22"/>
      <c r="AB139" s="22"/>
      <c r="AC139" s="22"/>
      <c r="AD139" s="22"/>
      <c r="AE139" s="22"/>
      <c r="AF139" s="22"/>
      <c r="AG139" s="22"/>
      <c r="AH139" s="22"/>
      <c r="AI139" s="22"/>
      <c r="AJ139" s="22"/>
      <c r="AK139" s="22"/>
      <c r="AL139" s="22"/>
      <c r="AM139" s="22"/>
      <c r="AN139" s="22"/>
      <c r="AO139" s="22"/>
      <c r="AP139" s="22"/>
      <c r="AQ139" s="22"/>
      <c r="AR139" s="22"/>
      <c r="AS139" s="22"/>
      <c r="AT139" s="22"/>
      <c r="AU139" s="22"/>
      <c r="AV139" s="22"/>
      <c r="AW139" s="22"/>
      <c r="AX139" s="22"/>
      <c r="AY139" s="22"/>
      <c r="AZ139" s="22"/>
      <c r="BA139" s="22"/>
      <c r="BB139" s="22"/>
      <c r="BC139" s="22"/>
      <c r="BD139" s="22"/>
      <c r="BE139" s="22"/>
      <c r="BF139" s="22"/>
      <c r="BG139" s="22"/>
      <c r="BH139" s="22"/>
      <c r="BI139" s="22"/>
      <c r="BJ139" s="22"/>
      <c r="BK139" s="22"/>
      <c r="BL139" s="22"/>
    </row>
    <row r="140" spans="8:64">
      <c r="H140" s="22"/>
      <c r="J140" s="22"/>
      <c r="K140" s="22"/>
      <c r="L140" s="22"/>
      <c r="M140" s="22"/>
      <c r="N140" s="22"/>
      <c r="O140" s="22"/>
      <c r="P140" s="22"/>
      <c r="Q140" s="22"/>
      <c r="R140" s="22"/>
      <c r="S140" s="22"/>
      <c r="T140" s="22"/>
      <c r="U140" s="22"/>
      <c r="V140" s="22"/>
      <c r="W140" s="22"/>
      <c r="X140" s="22"/>
      <c r="Y140" s="22"/>
      <c r="Z140" s="22"/>
      <c r="AA140" s="22"/>
      <c r="AB140" s="22"/>
      <c r="AC140" s="22"/>
      <c r="AD140" s="22"/>
      <c r="AE140" s="22"/>
      <c r="AF140" s="22"/>
      <c r="AG140" s="22"/>
      <c r="AH140" s="22"/>
      <c r="AI140" s="22"/>
      <c r="AJ140" s="22"/>
      <c r="AK140" s="22"/>
      <c r="AL140" s="22"/>
      <c r="AM140" s="22"/>
      <c r="AN140" s="22"/>
      <c r="AO140" s="22"/>
      <c r="AP140" s="22"/>
      <c r="AQ140" s="22"/>
      <c r="AR140" s="22"/>
      <c r="AS140" s="22"/>
      <c r="AT140" s="22"/>
      <c r="AU140" s="22"/>
      <c r="AV140" s="22"/>
      <c r="AW140" s="22"/>
      <c r="AX140" s="22"/>
      <c r="AY140" s="22"/>
      <c r="AZ140" s="22"/>
      <c r="BA140" s="22"/>
      <c r="BB140" s="22"/>
      <c r="BC140" s="22"/>
      <c r="BD140" s="22"/>
      <c r="BE140" s="22"/>
      <c r="BF140" s="22"/>
      <c r="BG140" s="22"/>
      <c r="BH140" s="22"/>
      <c r="BI140" s="22"/>
      <c r="BJ140" s="22"/>
      <c r="BK140" s="22"/>
      <c r="BL140" s="22"/>
    </row>
    <row r="141" spans="8:64">
      <c r="H141" s="22"/>
      <c r="J141" s="22"/>
      <c r="K141" s="22"/>
      <c r="L141" s="22"/>
      <c r="M141" s="22"/>
      <c r="N141" s="22"/>
      <c r="O141" s="22"/>
      <c r="P141" s="22"/>
      <c r="Q141" s="22"/>
      <c r="R141" s="22"/>
      <c r="S141" s="22"/>
      <c r="T141" s="22"/>
      <c r="U141" s="22"/>
      <c r="V141" s="22"/>
      <c r="W141" s="22"/>
      <c r="X141" s="22"/>
      <c r="Y141" s="22"/>
      <c r="Z141" s="22"/>
      <c r="AA141" s="22"/>
      <c r="AB141" s="22"/>
      <c r="AC141" s="22"/>
      <c r="AD141" s="22"/>
      <c r="AE141" s="22"/>
      <c r="AF141" s="22"/>
      <c r="AG141" s="22"/>
      <c r="AH141" s="22"/>
      <c r="AI141" s="22"/>
      <c r="AJ141" s="22"/>
      <c r="AK141" s="22"/>
      <c r="AL141" s="22"/>
      <c r="AM141" s="22"/>
      <c r="AN141" s="22"/>
      <c r="AO141" s="22"/>
      <c r="AP141" s="22"/>
      <c r="AQ141" s="22"/>
      <c r="AR141" s="22"/>
      <c r="AS141" s="22"/>
      <c r="AT141" s="22"/>
      <c r="AU141" s="22"/>
      <c r="AV141" s="22"/>
      <c r="AW141" s="22"/>
      <c r="AX141" s="22"/>
      <c r="AY141" s="22"/>
      <c r="AZ141" s="22"/>
      <c r="BA141" s="22"/>
      <c r="BB141" s="22"/>
      <c r="BC141" s="22"/>
      <c r="BD141" s="22"/>
      <c r="BE141" s="22"/>
      <c r="BF141" s="22"/>
      <c r="BG141" s="22"/>
      <c r="BH141" s="22"/>
      <c r="BI141" s="22"/>
      <c r="BJ141" s="22"/>
      <c r="BK141" s="22"/>
      <c r="BL141" s="22"/>
    </row>
    <row r="142" spans="8:64">
      <c r="H142" s="22"/>
      <c r="J142" s="22"/>
      <c r="K142" s="22"/>
      <c r="L142" s="22"/>
      <c r="M142" s="22"/>
      <c r="N142" s="22"/>
      <c r="O142" s="22"/>
      <c r="P142" s="22"/>
      <c r="Q142" s="22"/>
      <c r="R142" s="22"/>
      <c r="S142" s="22"/>
      <c r="T142" s="22"/>
      <c r="U142" s="22"/>
      <c r="V142" s="22"/>
      <c r="W142" s="22"/>
      <c r="X142" s="22"/>
      <c r="Y142" s="22"/>
      <c r="Z142" s="22"/>
      <c r="AA142" s="22"/>
      <c r="AB142" s="22"/>
      <c r="AC142" s="22"/>
      <c r="AD142" s="22"/>
      <c r="AE142" s="22"/>
      <c r="AF142" s="22"/>
      <c r="AG142" s="22"/>
      <c r="AH142" s="22"/>
      <c r="AI142" s="22"/>
      <c r="AJ142" s="22"/>
      <c r="AK142" s="22"/>
      <c r="AL142" s="22"/>
      <c r="AM142" s="22"/>
      <c r="AN142" s="22"/>
      <c r="AO142" s="22"/>
      <c r="AP142" s="22"/>
      <c r="AQ142" s="22"/>
      <c r="AR142" s="22"/>
      <c r="AS142" s="22"/>
      <c r="AT142" s="22"/>
      <c r="AU142" s="22"/>
      <c r="AV142" s="22"/>
      <c r="AW142" s="22"/>
      <c r="AX142" s="22"/>
      <c r="AY142" s="22"/>
      <c r="AZ142" s="22"/>
      <c r="BA142" s="22"/>
      <c r="BB142" s="22"/>
      <c r="BC142" s="22"/>
      <c r="BD142" s="22"/>
      <c r="BE142" s="22"/>
      <c r="BF142" s="22"/>
      <c r="BG142" s="22"/>
      <c r="BH142" s="22"/>
      <c r="BI142" s="22"/>
      <c r="BJ142" s="22"/>
      <c r="BK142" s="22"/>
      <c r="BL142" s="22"/>
    </row>
    <row r="143" spans="8:64">
      <c r="H143" s="22"/>
      <c r="J143" s="22"/>
      <c r="K143" s="22"/>
      <c r="L143" s="22"/>
      <c r="M143" s="22"/>
      <c r="N143" s="22"/>
      <c r="O143" s="22"/>
      <c r="P143" s="22"/>
      <c r="Q143" s="22"/>
      <c r="R143" s="22"/>
      <c r="S143" s="22"/>
      <c r="T143" s="22"/>
      <c r="U143" s="22"/>
      <c r="V143" s="22"/>
      <c r="W143" s="22"/>
      <c r="X143" s="22"/>
      <c r="Y143" s="22"/>
      <c r="Z143" s="22"/>
      <c r="AA143" s="22"/>
      <c r="AB143" s="22"/>
      <c r="AC143" s="22"/>
      <c r="AD143" s="22"/>
      <c r="AE143" s="22"/>
      <c r="AF143" s="22"/>
      <c r="AG143" s="22"/>
      <c r="AH143" s="22"/>
      <c r="AI143" s="22"/>
      <c r="AJ143" s="22"/>
      <c r="AK143" s="22"/>
      <c r="AL143" s="22"/>
      <c r="AM143" s="22"/>
      <c r="AN143" s="22"/>
      <c r="AO143" s="22"/>
      <c r="AP143" s="22"/>
      <c r="AQ143" s="22"/>
      <c r="AR143" s="22"/>
      <c r="AS143" s="22"/>
      <c r="AT143" s="22"/>
      <c r="AU143" s="22"/>
      <c r="AV143" s="22"/>
      <c r="AW143" s="22"/>
      <c r="AX143" s="22"/>
      <c r="AY143" s="22"/>
      <c r="AZ143" s="22"/>
      <c r="BA143" s="22"/>
      <c r="BB143" s="22"/>
      <c r="BC143" s="22"/>
      <c r="BD143" s="22"/>
      <c r="BE143" s="22"/>
      <c r="BF143" s="22"/>
      <c r="BG143" s="22"/>
      <c r="BH143" s="22"/>
      <c r="BI143" s="22"/>
      <c r="BJ143" s="22"/>
      <c r="BK143" s="22"/>
      <c r="BL143" s="22"/>
    </row>
    <row r="144" spans="8:64">
      <c r="H144" s="22"/>
      <c r="J144" s="22"/>
      <c r="K144" s="22"/>
      <c r="L144" s="22"/>
      <c r="M144" s="22"/>
      <c r="N144" s="22"/>
      <c r="O144" s="22"/>
      <c r="P144" s="22"/>
      <c r="Q144" s="22"/>
      <c r="R144" s="22"/>
      <c r="S144" s="22"/>
      <c r="T144" s="22"/>
      <c r="U144" s="22"/>
      <c r="V144" s="22"/>
      <c r="W144" s="22"/>
      <c r="X144" s="22"/>
      <c r="Y144" s="22"/>
      <c r="Z144" s="22"/>
      <c r="AA144" s="22"/>
      <c r="AB144" s="22"/>
      <c r="AC144" s="22"/>
      <c r="AD144" s="22"/>
      <c r="AE144" s="22"/>
      <c r="AF144" s="22"/>
      <c r="AG144" s="22"/>
      <c r="AH144" s="22"/>
      <c r="AI144" s="22"/>
      <c r="AJ144" s="22"/>
      <c r="AK144" s="22"/>
      <c r="AL144" s="22"/>
      <c r="AM144" s="22"/>
      <c r="AN144" s="22"/>
      <c r="AO144" s="22"/>
      <c r="AP144" s="22"/>
      <c r="AQ144" s="22"/>
      <c r="AR144" s="22"/>
      <c r="AS144" s="22"/>
      <c r="AT144" s="22"/>
      <c r="AU144" s="22"/>
      <c r="AV144" s="22"/>
      <c r="AW144" s="22"/>
      <c r="AX144" s="22"/>
      <c r="AY144" s="22"/>
      <c r="AZ144" s="22"/>
      <c r="BA144" s="22"/>
      <c r="BB144" s="22"/>
      <c r="BC144" s="22"/>
      <c r="BD144" s="22"/>
      <c r="BE144" s="22"/>
      <c r="BF144" s="22"/>
      <c r="BG144" s="22"/>
      <c r="BH144" s="22"/>
      <c r="BI144" s="22"/>
      <c r="BJ144" s="22"/>
      <c r="BK144" s="22"/>
      <c r="BL144" s="22"/>
    </row>
    <row r="145" spans="8:64">
      <c r="H145" s="22"/>
      <c r="J145" s="22"/>
      <c r="K145" s="22"/>
      <c r="L145" s="22"/>
      <c r="M145" s="22"/>
      <c r="N145" s="22"/>
      <c r="O145" s="22"/>
      <c r="P145" s="22"/>
      <c r="Q145" s="22"/>
      <c r="R145" s="22"/>
      <c r="S145" s="22"/>
      <c r="T145" s="22"/>
      <c r="U145" s="22"/>
      <c r="V145" s="22"/>
      <c r="W145" s="22"/>
      <c r="X145" s="22"/>
      <c r="Y145" s="22"/>
      <c r="Z145" s="22"/>
      <c r="AA145" s="22"/>
      <c r="AB145" s="22"/>
      <c r="AC145" s="22"/>
      <c r="AD145" s="22"/>
      <c r="AE145" s="22"/>
      <c r="AF145" s="22"/>
      <c r="AG145" s="22"/>
      <c r="AH145" s="22"/>
      <c r="AI145" s="22"/>
      <c r="AJ145" s="22"/>
      <c r="AK145" s="22"/>
      <c r="AL145" s="22"/>
      <c r="AM145" s="22"/>
      <c r="AN145" s="22"/>
      <c r="AO145" s="22"/>
      <c r="AP145" s="22"/>
      <c r="AQ145" s="22"/>
      <c r="AR145" s="22"/>
      <c r="AS145" s="22"/>
      <c r="AT145" s="22"/>
      <c r="AU145" s="22"/>
      <c r="AV145" s="22"/>
      <c r="AW145" s="22"/>
      <c r="AX145" s="22"/>
      <c r="AY145" s="22"/>
      <c r="AZ145" s="22"/>
      <c r="BA145" s="22"/>
      <c r="BB145" s="22"/>
      <c r="BC145" s="22"/>
      <c r="BD145" s="22"/>
      <c r="BE145" s="22"/>
      <c r="BF145" s="22"/>
      <c r="BG145" s="22"/>
      <c r="BH145" s="22"/>
      <c r="BI145" s="22"/>
      <c r="BJ145" s="22"/>
      <c r="BK145" s="22"/>
      <c r="BL145" s="22"/>
    </row>
    <row r="146" spans="8:64">
      <c r="H146" s="22"/>
      <c r="J146" s="22"/>
      <c r="K146" s="22"/>
      <c r="L146" s="22"/>
      <c r="M146" s="22"/>
      <c r="N146" s="22"/>
      <c r="O146" s="22"/>
      <c r="P146" s="22"/>
      <c r="Q146" s="22"/>
      <c r="R146" s="22"/>
      <c r="S146" s="22"/>
      <c r="T146" s="22"/>
      <c r="U146" s="22"/>
      <c r="V146" s="22"/>
      <c r="W146" s="22"/>
      <c r="X146" s="22"/>
      <c r="Y146" s="22"/>
      <c r="Z146" s="22"/>
      <c r="AA146" s="22"/>
      <c r="AB146" s="22"/>
      <c r="AC146" s="22"/>
      <c r="AD146" s="22"/>
      <c r="AE146" s="22"/>
      <c r="AF146" s="22"/>
      <c r="AG146" s="22"/>
      <c r="AH146" s="22"/>
      <c r="AI146" s="22"/>
      <c r="AJ146" s="22"/>
      <c r="AK146" s="22"/>
      <c r="AL146" s="22"/>
      <c r="AM146" s="22"/>
      <c r="AN146" s="22"/>
      <c r="AO146" s="22"/>
      <c r="AP146" s="22"/>
      <c r="AQ146" s="22"/>
      <c r="AR146" s="22"/>
      <c r="AS146" s="22"/>
      <c r="AT146" s="22"/>
      <c r="AU146" s="22"/>
      <c r="AV146" s="22"/>
      <c r="AW146" s="22"/>
      <c r="AX146" s="22"/>
      <c r="AY146" s="22"/>
      <c r="AZ146" s="22"/>
      <c r="BA146" s="22"/>
      <c r="BB146" s="22"/>
      <c r="BC146" s="22"/>
      <c r="BD146" s="22"/>
      <c r="BE146" s="22"/>
      <c r="BF146" s="22"/>
      <c r="BG146" s="22"/>
      <c r="BH146" s="22"/>
      <c r="BI146" s="22"/>
      <c r="BJ146" s="22"/>
      <c r="BK146" s="22"/>
      <c r="BL146" s="22"/>
    </row>
    <row r="147" spans="8:64">
      <c r="H147" s="22"/>
      <c r="J147" s="22"/>
      <c r="K147" s="22"/>
      <c r="L147" s="22"/>
      <c r="M147" s="22"/>
      <c r="N147" s="22"/>
      <c r="O147" s="22"/>
      <c r="P147" s="22"/>
      <c r="Q147" s="22"/>
      <c r="R147" s="22"/>
      <c r="S147" s="22"/>
      <c r="T147" s="22"/>
      <c r="U147" s="22"/>
      <c r="V147" s="22"/>
      <c r="W147" s="22"/>
      <c r="X147" s="22"/>
      <c r="Y147" s="22"/>
      <c r="Z147" s="22"/>
      <c r="AA147" s="22"/>
      <c r="AB147" s="22"/>
      <c r="AC147" s="22"/>
      <c r="AD147" s="22"/>
      <c r="AE147" s="22"/>
      <c r="AF147" s="22"/>
      <c r="AG147" s="22"/>
      <c r="AH147" s="22"/>
      <c r="AI147" s="22"/>
      <c r="AJ147" s="22"/>
      <c r="AK147" s="22"/>
      <c r="AL147" s="22"/>
      <c r="AM147" s="22"/>
      <c r="AN147" s="22"/>
      <c r="AO147" s="22"/>
      <c r="AP147" s="22"/>
      <c r="AQ147" s="22"/>
      <c r="AR147" s="22"/>
      <c r="AS147" s="22"/>
      <c r="AT147" s="22"/>
      <c r="AU147" s="22"/>
      <c r="AV147" s="22"/>
      <c r="AW147" s="22"/>
      <c r="AX147" s="22"/>
      <c r="AY147" s="22"/>
      <c r="AZ147" s="22"/>
      <c r="BA147" s="22"/>
      <c r="BB147" s="22"/>
      <c r="BC147" s="22"/>
      <c r="BD147" s="22"/>
      <c r="BE147" s="22"/>
      <c r="BF147" s="22"/>
      <c r="BG147" s="22"/>
      <c r="BH147" s="22"/>
      <c r="BI147" s="22"/>
      <c r="BJ147" s="22"/>
      <c r="BK147" s="22"/>
      <c r="BL147" s="22"/>
    </row>
    <row r="148" spans="8:64">
      <c r="H148" s="22"/>
      <c r="J148" s="22"/>
      <c r="K148" s="22"/>
      <c r="L148" s="22"/>
      <c r="M148" s="22"/>
      <c r="N148" s="22"/>
      <c r="O148" s="22"/>
      <c r="P148" s="22"/>
      <c r="Q148" s="22"/>
      <c r="R148" s="22"/>
      <c r="S148" s="22"/>
      <c r="T148" s="22"/>
      <c r="U148" s="22"/>
      <c r="V148" s="22"/>
      <c r="W148" s="22"/>
      <c r="X148" s="22"/>
      <c r="Y148" s="22"/>
      <c r="Z148" s="22"/>
      <c r="AA148" s="22"/>
      <c r="AB148" s="22"/>
      <c r="AC148" s="22"/>
      <c r="AD148" s="22"/>
      <c r="AE148" s="22"/>
      <c r="AF148" s="22"/>
      <c r="AG148" s="22"/>
      <c r="AH148" s="22"/>
      <c r="AI148" s="22"/>
      <c r="AJ148" s="22"/>
      <c r="AK148" s="22"/>
      <c r="AL148" s="22"/>
      <c r="AM148" s="22"/>
      <c r="AN148" s="22"/>
      <c r="AO148" s="22"/>
      <c r="AP148" s="22"/>
      <c r="AQ148" s="22"/>
      <c r="AR148" s="22"/>
      <c r="AS148" s="22"/>
      <c r="AT148" s="22"/>
      <c r="AU148" s="22"/>
      <c r="AV148" s="22"/>
      <c r="AW148" s="22"/>
      <c r="AX148" s="22"/>
      <c r="AY148" s="22"/>
      <c r="AZ148" s="22"/>
      <c r="BA148" s="22"/>
      <c r="BB148" s="22"/>
      <c r="BC148" s="22"/>
      <c r="BD148" s="22"/>
      <c r="BE148" s="22"/>
      <c r="BF148" s="22"/>
      <c r="BG148" s="22"/>
      <c r="BH148" s="22"/>
      <c r="BI148" s="22"/>
      <c r="BJ148" s="22"/>
      <c r="BK148" s="22"/>
      <c r="BL148" s="22"/>
    </row>
    <row r="149" spans="8:64">
      <c r="H149" s="22"/>
      <c r="J149" s="22"/>
      <c r="K149" s="22"/>
      <c r="L149" s="22"/>
      <c r="M149" s="22"/>
      <c r="N149" s="22"/>
      <c r="O149" s="22"/>
      <c r="P149" s="22"/>
      <c r="Q149" s="22"/>
      <c r="R149" s="22"/>
      <c r="S149" s="22"/>
      <c r="T149" s="22"/>
      <c r="U149" s="22"/>
      <c r="V149" s="22"/>
      <c r="W149" s="22"/>
      <c r="X149" s="22"/>
      <c r="Y149" s="22"/>
      <c r="Z149" s="22"/>
      <c r="AA149" s="22"/>
      <c r="AB149" s="22"/>
      <c r="AC149" s="22"/>
      <c r="AD149" s="22"/>
      <c r="AE149" s="22"/>
      <c r="AF149" s="22"/>
      <c r="AG149" s="22"/>
      <c r="AH149" s="22"/>
      <c r="AI149" s="22"/>
      <c r="AJ149" s="22"/>
      <c r="AK149" s="22"/>
      <c r="AL149" s="22"/>
      <c r="AM149" s="22"/>
      <c r="AN149" s="22"/>
      <c r="AO149" s="22"/>
      <c r="AP149" s="22"/>
      <c r="AQ149" s="22"/>
      <c r="AR149" s="22"/>
      <c r="AS149" s="22"/>
      <c r="AT149" s="22"/>
      <c r="AU149" s="22"/>
      <c r="AV149" s="22"/>
      <c r="AW149" s="22"/>
      <c r="AX149" s="22"/>
      <c r="AY149" s="22"/>
      <c r="AZ149" s="22"/>
      <c r="BA149" s="22"/>
      <c r="BB149" s="22"/>
      <c r="BC149" s="22"/>
      <c r="BD149" s="22"/>
      <c r="BE149" s="22"/>
      <c r="BF149" s="22"/>
      <c r="BG149" s="22"/>
      <c r="BH149" s="22"/>
      <c r="BI149" s="22"/>
      <c r="BJ149" s="22"/>
      <c r="BK149" s="22"/>
      <c r="BL149" s="22"/>
    </row>
    <row r="150" spans="8:64">
      <c r="H150" s="22"/>
      <c r="J150" s="22"/>
      <c r="K150" s="22"/>
      <c r="L150" s="22"/>
      <c r="M150" s="22"/>
      <c r="N150" s="22"/>
      <c r="O150" s="22"/>
      <c r="P150" s="22"/>
      <c r="Q150" s="22"/>
      <c r="R150" s="22"/>
      <c r="S150" s="22"/>
      <c r="T150" s="22"/>
      <c r="U150" s="22"/>
      <c r="V150" s="22"/>
      <c r="W150" s="22"/>
      <c r="X150" s="22"/>
      <c r="Y150" s="22"/>
      <c r="Z150" s="22"/>
      <c r="AA150" s="22"/>
      <c r="AB150" s="22"/>
      <c r="AC150" s="22"/>
      <c r="AD150" s="22"/>
      <c r="AE150" s="22"/>
      <c r="AF150" s="22"/>
      <c r="AG150" s="22"/>
      <c r="AH150" s="22"/>
      <c r="AI150" s="22"/>
      <c r="AJ150" s="22"/>
      <c r="AK150" s="22"/>
      <c r="AL150" s="22"/>
      <c r="AM150" s="22"/>
      <c r="AN150" s="22"/>
      <c r="AO150" s="22"/>
      <c r="AP150" s="22"/>
      <c r="AQ150" s="22"/>
      <c r="AR150" s="22"/>
      <c r="AS150" s="22"/>
      <c r="AT150" s="22"/>
      <c r="AU150" s="22"/>
      <c r="AV150" s="22"/>
      <c r="AW150" s="22"/>
      <c r="AX150" s="22"/>
      <c r="AY150" s="22"/>
      <c r="AZ150" s="22"/>
      <c r="BA150" s="22"/>
      <c r="BB150" s="22"/>
      <c r="BC150" s="22"/>
      <c r="BD150" s="22"/>
      <c r="BE150" s="22"/>
      <c r="BF150" s="22"/>
      <c r="BG150" s="22"/>
      <c r="BH150" s="22"/>
      <c r="BI150" s="22"/>
      <c r="BJ150" s="22"/>
      <c r="BK150" s="22"/>
      <c r="BL150" s="22"/>
    </row>
    <row r="151" spans="8:64">
      <c r="H151" s="22"/>
      <c r="J151" s="22"/>
      <c r="K151" s="22"/>
      <c r="L151" s="22"/>
      <c r="M151" s="22"/>
      <c r="N151" s="22"/>
      <c r="O151" s="22"/>
      <c r="P151" s="22"/>
      <c r="Q151" s="22"/>
      <c r="R151" s="22"/>
      <c r="S151" s="22"/>
      <c r="T151" s="22"/>
      <c r="U151" s="22"/>
      <c r="V151" s="22"/>
      <c r="W151" s="22"/>
      <c r="X151" s="22"/>
      <c r="Y151" s="22"/>
      <c r="Z151" s="22"/>
      <c r="AA151" s="22"/>
      <c r="AB151" s="22"/>
      <c r="AC151" s="22"/>
      <c r="AD151" s="22"/>
      <c r="AE151" s="22"/>
      <c r="AF151" s="22"/>
      <c r="AG151" s="22"/>
      <c r="AH151" s="22"/>
      <c r="AI151" s="22"/>
      <c r="AJ151" s="22"/>
      <c r="AK151" s="22"/>
      <c r="AL151" s="22"/>
      <c r="AM151" s="22"/>
      <c r="AN151" s="22"/>
      <c r="AO151" s="22"/>
      <c r="AP151" s="22"/>
      <c r="AQ151" s="22"/>
      <c r="AR151" s="22"/>
      <c r="AS151" s="22"/>
      <c r="AT151" s="22"/>
      <c r="AU151" s="22"/>
      <c r="AV151" s="22"/>
      <c r="AW151" s="22"/>
      <c r="AX151" s="22"/>
      <c r="AY151" s="22"/>
      <c r="AZ151" s="22"/>
      <c r="BA151" s="22"/>
      <c r="BB151" s="22"/>
      <c r="BC151" s="22"/>
      <c r="BD151" s="22"/>
      <c r="BE151" s="22"/>
      <c r="BF151" s="22"/>
      <c r="BG151" s="22"/>
      <c r="BH151" s="22"/>
      <c r="BI151" s="22"/>
      <c r="BJ151" s="22"/>
      <c r="BK151" s="22"/>
      <c r="BL151" s="22"/>
    </row>
    <row r="152" spans="8:64">
      <c r="H152" s="22"/>
      <c r="J152" s="22"/>
      <c r="K152" s="22"/>
      <c r="L152" s="22"/>
      <c r="M152" s="22"/>
      <c r="N152" s="22"/>
      <c r="O152" s="22"/>
      <c r="P152" s="22"/>
      <c r="Q152" s="22"/>
      <c r="R152" s="22"/>
      <c r="S152" s="22"/>
      <c r="T152" s="22"/>
      <c r="U152" s="22"/>
      <c r="V152" s="22"/>
      <c r="W152" s="22"/>
      <c r="X152" s="22"/>
      <c r="Y152" s="22"/>
      <c r="Z152" s="22"/>
      <c r="AA152" s="22"/>
      <c r="AB152" s="22"/>
      <c r="AC152" s="22"/>
      <c r="AD152" s="22"/>
      <c r="AE152" s="22"/>
      <c r="AF152" s="22"/>
      <c r="AG152" s="22"/>
      <c r="AH152" s="22"/>
      <c r="AI152" s="22"/>
      <c r="AJ152" s="22"/>
      <c r="AK152" s="22"/>
      <c r="AL152" s="22"/>
      <c r="AM152" s="22"/>
      <c r="AN152" s="22"/>
      <c r="AO152" s="22"/>
      <c r="AP152" s="22"/>
      <c r="AQ152" s="22"/>
      <c r="AR152" s="22"/>
      <c r="AS152" s="22"/>
      <c r="AT152" s="22"/>
      <c r="AU152" s="22"/>
      <c r="AV152" s="22"/>
      <c r="AW152" s="22"/>
      <c r="AX152" s="22"/>
      <c r="AY152" s="22"/>
      <c r="AZ152" s="22"/>
      <c r="BA152" s="22"/>
      <c r="BB152" s="22"/>
      <c r="BC152" s="22"/>
      <c r="BD152" s="22"/>
      <c r="BE152" s="22"/>
      <c r="BF152" s="22"/>
      <c r="BG152" s="22"/>
      <c r="BH152" s="22"/>
      <c r="BI152" s="22"/>
      <c r="BJ152" s="22"/>
      <c r="BK152" s="22"/>
      <c r="BL152" s="22"/>
    </row>
    <row r="153" spans="8:64">
      <c r="H153" s="22"/>
      <c r="J153" s="22"/>
      <c r="K153" s="22"/>
      <c r="L153" s="22"/>
      <c r="M153" s="22"/>
      <c r="N153" s="22"/>
      <c r="O153" s="22"/>
      <c r="P153" s="22"/>
      <c r="Q153" s="22"/>
      <c r="R153" s="22"/>
      <c r="S153" s="22"/>
      <c r="T153" s="22"/>
      <c r="U153" s="22"/>
      <c r="V153" s="22"/>
      <c r="W153" s="22"/>
      <c r="X153" s="22"/>
      <c r="Y153" s="22"/>
      <c r="Z153" s="22"/>
      <c r="AA153" s="22"/>
      <c r="AB153" s="22"/>
      <c r="AC153" s="22"/>
      <c r="AD153" s="22"/>
      <c r="AE153" s="22"/>
      <c r="AF153" s="22"/>
      <c r="AG153" s="22"/>
      <c r="AH153" s="22"/>
      <c r="AI153" s="22"/>
      <c r="AJ153" s="22"/>
      <c r="AK153" s="22"/>
      <c r="AL153" s="22"/>
      <c r="AM153" s="22"/>
      <c r="AN153" s="22"/>
      <c r="AO153" s="22"/>
      <c r="AP153" s="22"/>
      <c r="AQ153" s="22"/>
      <c r="AR153" s="22"/>
      <c r="AS153" s="22"/>
      <c r="AT153" s="22"/>
      <c r="AU153" s="22"/>
      <c r="AV153" s="22"/>
      <c r="AW153" s="22"/>
      <c r="AX153" s="22"/>
      <c r="AY153" s="22"/>
      <c r="AZ153" s="22"/>
      <c r="BA153" s="22"/>
      <c r="BB153" s="22"/>
      <c r="BC153" s="22"/>
      <c r="BD153" s="22"/>
      <c r="BE153" s="22"/>
      <c r="BF153" s="22"/>
      <c r="BG153" s="22"/>
      <c r="BH153" s="22"/>
      <c r="BI153" s="22"/>
      <c r="BJ153" s="22"/>
      <c r="BK153" s="22"/>
      <c r="BL153" s="22"/>
    </row>
    <row r="154" spans="8:64">
      <c r="H154" s="22"/>
      <c r="J154" s="22"/>
      <c r="K154" s="22"/>
      <c r="L154" s="22"/>
      <c r="M154" s="22"/>
      <c r="N154" s="22"/>
      <c r="O154" s="22"/>
      <c r="P154" s="22"/>
      <c r="Q154" s="22"/>
      <c r="R154" s="22"/>
      <c r="S154" s="22"/>
      <c r="T154" s="22"/>
      <c r="U154" s="22"/>
      <c r="V154" s="22"/>
      <c r="W154" s="22"/>
      <c r="X154" s="22"/>
      <c r="Y154" s="22"/>
      <c r="Z154" s="22"/>
      <c r="AA154" s="22"/>
      <c r="AB154" s="22"/>
      <c r="AC154" s="22"/>
      <c r="AD154" s="22"/>
      <c r="AE154" s="22"/>
      <c r="AF154" s="22"/>
      <c r="AG154" s="22"/>
      <c r="AH154" s="22"/>
      <c r="AI154" s="22"/>
      <c r="AJ154" s="22"/>
      <c r="AK154" s="22"/>
      <c r="AL154" s="22"/>
      <c r="AM154" s="22"/>
      <c r="AN154" s="22"/>
      <c r="AO154" s="22"/>
      <c r="AP154" s="22"/>
      <c r="AQ154" s="22"/>
      <c r="AR154" s="22"/>
      <c r="AS154" s="22"/>
      <c r="AT154" s="22"/>
      <c r="AU154" s="22"/>
      <c r="AV154" s="22"/>
      <c r="AW154" s="22"/>
      <c r="AX154" s="22"/>
      <c r="AY154" s="22"/>
      <c r="AZ154" s="22"/>
      <c r="BA154" s="22"/>
      <c r="BB154" s="22"/>
      <c r="BC154" s="22"/>
      <c r="BD154" s="22"/>
      <c r="BE154" s="22"/>
      <c r="BF154" s="22"/>
      <c r="BG154" s="22"/>
      <c r="BH154" s="22"/>
      <c r="BI154" s="22"/>
      <c r="BJ154" s="22"/>
      <c r="BK154" s="22"/>
      <c r="BL154" s="22"/>
    </row>
    <row r="155" spans="8:64">
      <c r="H155" s="22"/>
      <c r="J155" s="22"/>
      <c r="K155" s="22"/>
      <c r="L155" s="22"/>
      <c r="M155" s="22"/>
      <c r="N155" s="22"/>
      <c r="O155" s="22"/>
      <c r="P155" s="22"/>
      <c r="Q155" s="22"/>
      <c r="R155" s="22"/>
      <c r="S155" s="22"/>
      <c r="T155" s="22"/>
      <c r="U155" s="22"/>
      <c r="V155" s="22"/>
      <c r="W155" s="22"/>
      <c r="X155" s="22"/>
      <c r="Y155" s="22"/>
      <c r="Z155" s="22"/>
      <c r="AA155" s="22"/>
      <c r="AB155" s="22"/>
      <c r="AC155" s="22"/>
      <c r="AD155" s="22"/>
      <c r="AE155" s="22"/>
      <c r="AF155" s="22"/>
      <c r="AG155" s="22"/>
      <c r="AH155" s="22"/>
      <c r="AI155" s="22"/>
      <c r="AJ155" s="22"/>
      <c r="AK155" s="22"/>
      <c r="AL155" s="22"/>
      <c r="AM155" s="22"/>
      <c r="AN155" s="22"/>
      <c r="AO155" s="22"/>
      <c r="AP155" s="22"/>
      <c r="AQ155" s="22"/>
      <c r="AR155" s="22"/>
      <c r="AS155" s="22"/>
      <c r="AT155" s="22"/>
      <c r="AU155" s="22"/>
      <c r="AV155" s="22"/>
      <c r="AW155" s="22"/>
      <c r="AX155" s="22"/>
      <c r="AY155" s="22"/>
      <c r="AZ155" s="22"/>
      <c r="BA155" s="22"/>
      <c r="BB155" s="22"/>
      <c r="BC155" s="22"/>
      <c r="BD155" s="22"/>
      <c r="BE155" s="22"/>
      <c r="BF155" s="22"/>
      <c r="BG155" s="22"/>
      <c r="BH155" s="22"/>
      <c r="BI155" s="22"/>
      <c r="BJ155" s="22"/>
      <c r="BK155" s="22"/>
      <c r="BL155" s="22"/>
    </row>
    <row r="156" spans="8:64">
      <c r="H156" s="22"/>
      <c r="J156" s="22"/>
      <c r="K156" s="22"/>
      <c r="L156" s="22"/>
      <c r="M156" s="22"/>
      <c r="N156" s="22"/>
      <c r="O156" s="22"/>
      <c r="P156" s="22"/>
      <c r="Q156" s="22"/>
      <c r="R156" s="22"/>
      <c r="S156" s="22"/>
      <c r="T156" s="22"/>
      <c r="U156" s="22"/>
      <c r="V156" s="22"/>
      <c r="W156" s="22"/>
      <c r="X156" s="22"/>
      <c r="Y156" s="22"/>
      <c r="Z156" s="22"/>
      <c r="AA156" s="22"/>
      <c r="AB156" s="22"/>
      <c r="AC156" s="22"/>
      <c r="AD156" s="22"/>
      <c r="AE156" s="22"/>
      <c r="AF156" s="22"/>
      <c r="AG156" s="22"/>
      <c r="AH156" s="22"/>
      <c r="AI156" s="22"/>
      <c r="AJ156" s="22"/>
      <c r="AK156" s="22"/>
      <c r="AL156" s="22"/>
      <c r="AM156" s="22"/>
      <c r="AN156" s="22"/>
      <c r="AO156" s="22"/>
      <c r="AP156" s="22"/>
      <c r="AQ156" s="22"/>
      <c r="AR156" s="22"/>
      <c r="AS156" s="22"/>
      <c r="AT156" s="22"/>
      <c r="AU156" s="22"/>
      <c r="AV156" s="22"/>
      <c r="AW156" s="22"/>
      <c r="AX156" s="22"/>
      <c r="AY156" s="22"/>
      <c r="AZ156" s="22"/>
      <c r="BA156" s="22"/>
      <c r="BB156" s="22"/>
      <c r="BC156" s="22"/>
      <c r="BD156" s="22"/>
      <c r="BE156" s="22"/>
      <c r="BF156" s="22"/>
      <c r="BG156" s="22"/>
      <c r="BH156" s="22"/>
      <c r="BI156" s="22"/>
      <c r="BJ156" s="22"/>
      <c r="BK156" s="22"/>
      <c r="BL156" s="22"/>
    </row>
    <row r="157" spans="8:64">
      <c r="H157" s="22"/>
      <c r="J157" s="22"/>
      <c r="K157" s="22"/>
      <c r="L157" s="22"/>
      <c r="M157" s="22"/>
      <c r="N157" s="22"/>
      <c r="O157" s="22"/>
      <c r="P157" s="22"/>
      <c r="Q157" s="22"/>
      <c r="R157" s="22"/>
      <c r="S157" s="22"/>
      <c r="T157" s="22"/>
      <c r="U157" s="22"/>
      <c r="V157" s="22"/>
      <c r="W157" s="22"/>
      <c r="X157" s="22"/>
      <c r="Y157" s="22"/>
      <c r="Z157" s="22"/>
      <c r="AA157" s="22"/>
      <c r="AB157" s="22"/>
      <c r="AC157" s="22"/>
      <c r="AD157" s="22"/>
      <c r="AE157" s="22"/>
      <c r="AF157" s="22"/>
      <c r="AG157" s="22"/>
      <c r="AH157" s="22"/>
      <c r="AI157" s="22"/>
      <c r="AJ157" s="22"/>
      <c r="AK157" s="22"/>
      <c r="AL157" s="22"/>
      <c r="AM157" s="22"/>
      <c r="AN157" s="22"/>
      <c r="AO157" s="22"/>
      <c r="AP157" s="22"/>
      <c r="AQ157" s="22"/>
      <c r="AR157" s="22"/>
      <c r="AS157" s="22"/>
      <c r="AT157" s="22"/>
      <c r="AU157" s="22"/>
      <c r="AV157" s="22"/>
      <c r="AW157" s="22"/>
      <c r="AX157" s="22"/>
      <c r="AY157" s="22"/>
      <c r="AZ157" s="22"/>
      <c r="BA157" s="22"/>
      <c r="BB157" s="22"/>
      <c r="BC157" s="22"/>
      <c r="BD157" s="22"/>
      <c r="BE157" s="22"/>
      <c r="BF157" s="22"/>
      <c r="BG157" s="22"/>
      <c r="BH157" s="22"/>
      <c r="BI157" s="22"/>
      <c r="BJ157" s="22"/>
      <c r="BK157" s="22"/>
      <c r="BL157" s="22"/>
    </row>
    <row r="158" spans="8:64">
      <c r="H158" s="22"/>
      <c r="J158" s="22"/>
      <c r="K158" s="22"/>
      <c r="L158" s="22"/>
      <c r="M158" s="22"/>
      <c r="N158" s="22"/>
      <c r="O158" s="22"/>
      <c r="P158" s="22"/>
      <c r="Q158" s="22"/>
      <c r="R158" s="22"/>
      <c r="S158" s="22"/>
      <c r="T158" s="22"/>
      <c r="U158" s="22"/>
      <c r="V158" s="22"/>
      <c r="W158" s="22"/>
      <c r="X158" s="22"/>
      <c r="Y158" s="22"/>
      <c r="Z158" s="22"/>
      <c r="AA158" s="22"/>
      <c r="AB158" s="22"/>
      <c r="AC158" s="22"/>
      <c r="AD158" s="22"/>
      <c r="AE158" s="22"/>
      <c r="AF158" s="22"/>
      <c r="AG158" s="22"/>
      <c r="AH158" s="22"/>
      <c r="AI158" s="22"/>
      <c r="AJ158" s="22"/>
      <c r="AK158" s="22"/>
      <c r="AL158" s="22"/>
      <c r="AM158" s="22"/>
      <c r="AN158" s="22"/>
      <c r="AO158" s="22"/>
      <c r="AP158" s="22"/>
      <c r="AQ158" s="22"/>
      <c r="AR158" s="22"/>
      <c r="AS158" s="22"/>
      <c r="AT158" s="22"/>
      <c r="AU158" s="22"/>
      <c r="AV158" s="22"/>
      <c r="AW158" s="22"/>
      <c r="AX158" s="22"/>
      <c r="AY158" s="22"/>
      <c r="AZ158" s="22"/>
      <c r="BA158" s="22"/>
      <c r="BB158" s="22"/>
      <c r="BC158" s="22"/>
      <c r="BD158" s="22"/>
      <c r="BE158" s="22"/>
      <c r="BF158" s="22"/>
      <c r="BG158" s="22"/>
      <c r="BH158" s="22"/>
      <c r="BI158" s="22"/>
      <c r="BJ158" s="22"/>
      <c r="BK158" s="22"/>
      <c r="BL158" s="22"/>
    </row>
    <row r="159" spans="8:64">
      <c r="H159" s="22"/>
      <c r="J159" s="22"/>
      <c r="K159" s="22"/>
      <c r="L159" s="22"/>
      <c r="M159" s="22"/>
      <c r="N159" s="22"/>
      <c r="O159" s="22"/>
      <c r="P159" s="22"/>
      <c r="Q159" s="22"/>
      <c r="R159" s="22"/>
      <c r="S159" s="22"/>
      <c r="T159" s="22"/>
      <c r="U159" s="22"/>
      <c r="V159" s="22"/>
      <c r="W159" s="22"/>
      <c r="X159" s="22"/>
      <c r="Y159" s="22"/>
      <c r="Z159" s="22"/>
      <c r="AA159" s="22"/>
      <c r="AB159" s="22"/>
      <c r="AC159" s="22"/>
      <c r="AD159" s="22"/>
      <c r="AE159" s="22"/>
      <c r="AF159" s="22"/>
      <c r="AG159" s="22"/>
      <c r="AH159" s="22"/>
      <c r="AI159" s="22"/>
      <c r="AJ159" s="22"/>
      <c r="AK159" s="22"/>
      <c r="AL159" s="22"/>
      <c r="AM159" s="22"/>
      <c r="AN159" s="22"/>
      <c r="AO159" s="22"/>
      <c r="AP159" s="22"/>
      <c r="AQ159" s="22"/>
      <c r="AR159" s="22"/>
      <c r="AS159" s="22"/>
      <c r="AT159" s="22"/>
      <c r="AU159" s="22"/>
      <c r="AV159" s="22"/>
      <c r="AW159" s="22"/>
      <c r="AX159" s="22"/>
      <c r="AY159" s="22"/>
      <c r="AZ159" s="22"/>
      <c r="BA159" s="22"/>
      <c r="BB159" s="22"/>
      <c r="BC159" s="22"/>
      <c r="BD159" s="22"/>
      <c r="BE159" s="22"/>
      <c r="BF159" s="22"/>
      <c r="BG159" s="22"/>
      <c r="BH159" s="22"/>
      <c r="BI159" s="22"/>
      <c r="BJ159" s="22"/>
      <c r="BK159" s="22"/>
      <c r="BL159" s="22"/>
    </row>
    <row r="160" spans="8:64">
      <c r="H160" s="22"/>
      <c r="J160" s="22"/>
      <c r="K160" s="22"/>
      <c r="L160" s="22"/>
      <c r="M160" s="22"/>
      <c r="N160" s="22"/>
      <c r="O160" s="22"/>
      <c r="P160" s="22"/>
      <c r="Q160" s="22"/>
      <c r="R160" s="22"/>
      <c r="S160" s="22"/>
      <c r="T160" s="22"/>
      <c r="U160" s="22"/>
      <c r="V160" s="22"/>
      <c r="W160" s="22"/>
      <c r="X160" s="22"/>
      <c r="Y160" s="22"/>
      <c r="Z160" s="22"/>
      <c r="AA160" s="22"/>
      <c r="AB160" s="22"/>
      <c r="AC160" s="22"/>
      <c r="AD160" s="22"/>
      <c r="AE160" s="22"/>
      <c r="AF160" s="22"/>
      <c r="AG160" s="22"/>
      <c r="AH160" s="22"/>
      <c r="AI160" s="22"/>
      <c r="AJ160" s="22"/>
      <c r="AK160" s="22"/>
      <c r="AL160" s="22"/>
      <c r="AM160" s="22"/>
      <c r="AN160" s="22"/>
      <c r="AO160" s="22"/>
      <c r="AP160" s="22"/>
      <c r="AQ160" s="22"/>
      <c r="AR160" s="22"/>
      <c r="AS160" s="22"/>
      <c r="AT160" s="22"/>
      <c r="AU160" s="22"/>
      <c r="AV160" s="22"/>
      <c r="AW160" s="22"/>
      <c r="AX160" s="22"/>
      <c r="AY160" s="22"/>
      <c r="AZ160" s="22"/>
      <c r="BA160" s="22"/>
      <c r="BB160" s="22"/>
      <c r="BC160" s="22"/>
      <c r="BD160" s="22"/>
      <c r="BE160" s="22"/>
      <c r="BF160" s="22"/>
      <c r="BG160" s="22"/>
      <c r="BH160" s="22"/>
      <c r="BI160" s="22"/>
      <c r="BJ160" s="22"/>
      <c r="BK160" s="22"/>
      <c r="BL160" s="22"/>
    </row>
    <row r="161" spans="8:64">
      <c r="H161" s="22"/>
      <c r="J161" s="22"/>
      <c r="K161" s="22"/>
      <c r="L161" s="22"/>
      <c r="M161" s="22"/>
      <c r="N161" s="22"/>
      <c r="O161" s="22"/>
      <c r="P161" s="22"/>
      <c r="Q161" s="22"/>
      <c r="R161" s="22"/>
      <c r="S161" s="22"/>
      <c r="T161" s="22"/>
      <c r="U161" s="22"/>
      <c r="V161" s="22"/>
      <c r="W161" s="22"/>
      <c r="X161" s="22"/>
      <c r="Y161" s="22"/>
      <c r="Z161" s="22"/>
      <c r="AA161" s="22"/>
      <c r="AB161" s="22"/>
      <c r="AC161" s="22"/>
      <c r="AD161" s="22"/>
      <c r="AE161" s="22"/>
      <c r="AF161" s="22"/>
      <c r="AG161" s="22"/>
      <c r="AH161" s="22"/>
      <c r="AI161" s="22"/>
      <c r="AJ161" s="22"/>
      <c r="AK161" s="22"/>
      <c r="AL161" s="22"/>
      <c r="AM161" s="22"/>
      <c r="AN161" s="22"/>
      <c r="AO161" s="22"/>
      <c r="AP161" s="22"/>
      <c r="AQ161" s="22"/>
      <c r="AR161" s="22"/>
      <c r="AS161" s="22"/>
      <c r="AT161" s="22"/>
      <c r="AU161" s="22"/>
      <c r="AV161" s="22"/>
      <c r="AW161" s="22"/>
      <c r="AX161" s="22"/>
      <c r="AY161" s="22"/>
      <c r="AZ161" s="22"/>
      <c r="BA161" s="22"/>
      <c r="BB161" s="22"/>
      <c r="BC161" s="22"/>
      <c r="BD161" s="22"/>
      <c r="BE161" s="22"/>
      <c r="BF161" s="22"/>
      <c r="BG161" s="22"/>
      <c r="BH161" s="22"/>
      <c r="BI161" s="22"/>
      <c r="BJ161" s="22"/>
      <c r="BK161" s="22"/>
      <c r="BL161" s="22"/>
    </row>
    <row r="162" spans="8:64">
      <c r="H162" s="22"/>
      <c r="J162" s="22"/>
      <c r="K162" s="22"/>
      <c r="L162" s="22"/>
      <c r="M162" s="22"/>
      <c r="N162" s="22"/>
      <c r="O162" s="22"/>
      <c r="P162" s="22"/>
      <c r="Q162" s="22"/>
      <c r="R162" s="22"/>
      <c r="S162" s="22"/>
      <c r="T162" s="22"/>
      <c r="U162" s="22"/>
      <c r="V162" s="22"/>
      <c r="W162" s="22"/>
      <c r="X162" s="22"/>
      <c r="Y162" s="22"/>
      <c r="Z162" s="22"/>
      <c r="AA162" s="22"/>
      <c r="AB162" s="22"/>
      <c r="AC162" s="22"/>
      <c r="AD162" s="22"/>
      <c r="AE162" s="22"/>
      <c r="AF162" s="22"/>
      <c r="AG162" s="22"/>
      <c r="AH162" s="22"/>
      <c r="AI162" s="22"/>
      <c r="AJ162" s="22"/>
      <c r="AK162" s="22"/>
      <c r="AL162" s="22"/>
      <c r="AM162" s="22"/>
      <c r="AN162" s="22"/>
      <c r="AO162" s="22"/>
      <c r="AP162" s="22"/>
      <c r="AQ162" s="22"/>
      <c r="AR162" s="22"/>
      <c r="AS162" s="22"/>
      <c r="AT162" s="22"/>
      <c r="AU162" s="22"/>
      <c r="AV162" s="22"/>
      <c r="AW162" s="22"/>
      <c r="AX162" s="22"/>
      <c r="AY162" s="22"/>
      <c r="AZ162" s="22"/>
      <c r="BA162" s="22"/>
      <c r="BB162" s="22"/>
      <c r="BC162" s="22"/>
      <c r="BD162" s="22"/>
      <c r="BE162" s="22"/>
      <c r="BF162" s="22"/>
      <c r="BG162" s="22"/>
      <c r="BH162" s="22"/>
      <c r="BI162" s="22"/>
      <c r="BJ162" s="22"/>
      <c r="BK162" s="22"/>
      <c r="BL162" s="22"/>
    </row>
    <row r="163" spans="8:64">
      <c r="H163" s="22"/>
      <c r="J163" s="22"/>
      <c r="K163" s="22"/>
      <c r="L163" s="22"/>
      <c r="M163" s="22"/>
      <c r="N163" s="22"/>
      <c r="O163" s="22"/>
      <c r="P163" s="22"/>
      <c r="Q163" s="22"/>
      <c r="R163" s="22"/>
      <c r="S163" s="22"/>
      <c r="T163" s="22"/>
      <c r="U163" s="22"/>
      <c r="V163" s="22"/>
      <c r="W163" s="22"/>
      <c r="X163" s="22"/>
      <c r="Y163" s="22"/>
      <c r="Z163" s="22"/>
      <c r="AA163" s="22"/>
      <c r="AB163" s="22"/>
      <c r="AC163" s="22"/>
      <c r="AD163" s="22"/>
      <c r="AE163" s="22"/>
      <c r="AF163" s="22"/>
      <c r="AG163" s="22"/>
      <c r="AH163" s="22"/>
      <c r="AI163" s="22"/>
      <c r="AJ163" s="22"/>
      <c r="AK163" s="22"/>
      <c r="AL163" s="22"/>
      <c r="AM163" s="22"/>
      <c r="AN163" s="22"/>
      <c r="AO163" s="22"/>
      <c r="AP163" s="22"/>
      <c r="AQ163" s="22"/>
      <c r="AR163" s="22"/>
      <c r="AS163" s="22"/>
      <c r="AT163" s="22"/>
      <c r="AU163" s="22"/>
      <c r="AV163" s="22"/>
      <c r="AW163" s="22"/>
      <c r="AX163" s="22"/>
      <c r="AY163" s="22"/>
      <c r="AZ163" s="22"/>
      <c r="BA163" s="22"/>
      <c r="BB163" s="22"/>
      <c r="BC163" s="22"/>
      <c r="BD163" s="22"/>
      <c r="BE163" s="22"/>
      <c r="BF163" s="22"/>
      <c r="BG163" s="22"/>
      <c r="BH163" s="22"/>
      <c r="BI163" s="22"/>
      <c r="BJ163" s="22"/>
      <c r="BK163" s="22"/>
      <c r="BL163" s="22"/>
    </row>
    <row r="164" spans="8:64">
      <c r="H164" s="22"/>
      <c r="J164" s="22"/>
      <c r="K164" s="22"/>
      <c r="L164" s="22"/>
      <c r="M164" s="22"/>
      <c r="N164" s="22"/>
      <c r="O164" s="22"/>
      <c r="P164" s="22"/>
      <c r="Q164" s="22"/>
      <c r="R164" s="22"/>
      <c r="S164" s="22"/>
      <c r="T164" s="22"/>
      <c r="U164" s="22"/>
      <c r="V164" s="22"/>
      <c r="W164" s="22"/>
      <c r="X164" s="22"/>
      <c r="Y164" s="22"/>
      <c r="Z164" s="22"/>
      <c r="AA164" s="22"/>
      <c r="AB164" s="22"/>
      <c r="AC164" s="22"/>
      <c r="AD164" s="22"/>
      <c r="AE164" s="22"/>
      <c r="AF164" s="22"/>
      <c r="AG164" s="22"/>
      <c r="AH164" s="22"/>
      <c r="AI164" s="22"/>
      <c r="AJ164" s="22"/>
      <c r="AK164" s="22"/>
      <c r="AL164" s="22"/>
      <c r="AM164" s="22"/>
      <c r="AN164" s="22"/>
      <c r="AO164" s="22"/>
      <c r="AP164" s="22"/>
      <c r="AQ164" s="22"/>
      <c r="AR164" s="22"/>
      <c r="AS164" s="22"/>
      <c r="AT164" s="22"/>
      <c r="AU164" s="22"/>
      <c r="AV164" s="22"/>
      <c r="AW164" s="22"/>
      <c r="AX164" s="22"/>
      <c r="AY164" s="22"/>
      <c r="AZ164" s="22"/>
      <c r="BA164" s="22"/>
      <c r="BB164" s="22"/>
      <c r="BC164" s="22"/>
      <c r="BD164" s="22"/>
      <c r="BE164" s="22"/>
      <c r="BF164" s="22"/>
      <c r="BG164" s="22"/>
      <c r="BH164" s="22"/>
      <c r="BI164" s="22"/>
      <c r="BJ164" s="22"/>
      <c r="BK164" s="22"/>
      <c r="BL164" s="22"/>
    </row>
    <row r="165" spans="8:64">
      <c r="H165" s="22"/>
      <c r="J165" s="22"/>
      <c r="K165" s="22"/>
      <c r="L165" s="22"/>
      <c r="M165" s="22"/>
      <c r="N165" s="22"/>
      <c r="O165" s="22"/>
      <c r="P165" s="22"/>
      <c r="Q165" s="22"/>
      <c r="R165" s="22"/>
      <c r="S165" s="22"/>
      <c r="T165" s="22"/>
      <c r="U165" s="22"/>
      <c r="V165" s="22"/>
      <c r="W165" s="22"/>
      <c r="X165" s="22"/>
      <c r="Y165" s="22"/>
      <c r="Z165" s="22"/>
      <c r="AA165" s="22"/>
      <c r="AB165" s="22"/>
      <c r="AC165" s="22"/>
      <c r="AD165" s="22"/>
      <c r="AE165" s="22"/>
      <c r="AF165" s="22"/>
      <c r="AG165" s="22"/>
      <c r="AH165" s="22"/>
      <c r="AI165" s="22"/>
      <c r="AJ165" s="22"/>
      <c r="AK165" s="22"/>
      <c r="AL165" s="22"/>
      <c r="AM165" s="22"/>
      <c r="AN165" s="22"/>
      <c r="AO165" s="22"/>
      <c r="AP165" s="22"/>
      <c r="AQ165" s="22"/>
      <c r="AR165" s="22"/>
      <c r="AS165" s="22"/>
      <c r="AT165" s="22"/>
      <c r="AU165" s="22"/>
      <c r="AV165" s="22"/>
      <c r="AW165" s="22"/>
      <c r="AX165" s="22"/>
      <c r="AY165" s="22"/>
      <c r="AZ165" s="22"/>
      <c r="BA165" s="22"/>
      <c r="BB165" s="22"/>
      <c r="BC165" s="22"/>
      <c r="BD165" s="22"/>
      <c r="BE165" s="22"/>
      <c r="BF165" s="22"/>
      <c r="BG165" s="22"/>
      <c r="BH165" s="22"/>
      <c r="BI165" s="22"/>
      <c r="BJ165" s="22"/>
      <c r="BK165" s="22"/>
      <c r="BL165" s="22"/>
    </row>
    <row r="166" spans="8:64">
      <c r="H166" s="22"/>
      <c r="J166" s="22"/>
      <c r="K166" s="22"/>
      <c r="L166" s="22"/>
      <c r="M166" s="22"/>
      <c r="N166" s="22"/>
      <c r="O166" s="22"/>
      <c r="P166" s="22"/>
      <c r="Q166" s="22"/>
      <c r="R166" s="22"/>
      <c r="S166" s="22"/>
      <c r="T166" s="22"/>
      <c r="U166" s="22"/>
      <c r="V166" s="22"/>
      <c r="W166" s="22"/>
      <c r="X166" s="22"/>
      <c r="Y166" s="22"/>
      <c r="Z166" s="22"/>
      <c r="AA166" s="22"/>
      <c r="AB166" s="22"/>
      <c r="AC166" s="22"/>
      <c r="AD166" s="22"/>
      <c r="AE166" s="22"/>
      <c r="AF166" s="22"/>
      <c r="AG166" s="22"/>
      <c r="AH166" s="22"/>
      <c r="AI166" s="22"/>
      <c r="AJ166" s="22"/>
      <c r="AK166" s="22"/>
      <c r="AL166" s="22"/>
      <c r="AM166" s="22"/>
      <c r="AN166" s="22"/>
      <c r="AO166" s="22"/>
      <c r="AP166" s="22"/>
      <c r="AQ166" s="22"/>
      <c r="AR166" s="22"/>
      <c r="AS166" s="22"/>
      <c r="AT166" s="22"/>
      <c r="AU166" s="22"/>
      <c r="AV166" s="22"/>
      <c r="AW166" s="22"/>
      <c r="AX166" s="22"/>
      <c r="AY166" s="22"/>
      <c r="AZ166" s="22"/>
      <c r="BA166" s="22"/>
      <c r="BB166" s="22"/>
      <c r="BC166" s="22"/>
      <c r="BD166" s="22"/>
      <c r="BE166" s="22"/>
      <c r="BF166" s="22"/>
      <c r="BG166" s="22"/>
      <c r="BH166" s="22"/>
      <c r="BI166" s="22"/>
      <c r="BJ166" s="22"/>
      <c r="BK166" s="22"/>
      <c r="BL166" s="22"/>
    </row>
    <row r="167" spans="8:64">
      <c r="H167" s="22"/>
      <c r="J167" s="22"/>
      <c r="K167" s="22"/>
      <c r="L167" s="22"/>
      <c r="M167" s="22"/>
      <c r="N167" s="22"/>
      <c r="O167" s="22"/>
      <c r="P167" s="22"/>
      <c r="Q167" s="22"/>
      <c r="R167" s="22"/>
      <c r="S167" s="22"/>
      <c r="T167" s="22"/>
      <c r="U167" s="22"/>
      <c r="V167" s="22"/>
      <c r="W167" s="22"/>
      <c r="X167" s="22"/>
      <c r="Y167" s="22"/>
      <c r="Z167" s="22"/>
      <c r="AA167" s="22"/>
      <c r="AB167" s="22"/>
      <c r="AC167" s="22"/>
      <c r="AD167" s="22"/>
      <c r="AE167" s="22"/>
      <c r="AF167" s="22"/>
      <c r="AG167" s="22"/>
      <c r="AH167" s="22"/>
      <c r="AI167" s="22"/>
      <c r="AJ167" s="22"/>
      <c r="AK167" s="22"/>
      <c r="AL167" s="22"/>
      <c r="AM167" s="22"/>
      <c r="AN167" s="22"/>
      <c r="AO167" s="22"/>
      <c r="AP167" s="22"/>
      <c r="AQ167" s="22"/>
      <c r="AR167" s="22"/>
      <c r="AS167" s="22"/>
      <c r="AT167" s="22"/>
      <c r="AU167" s="22"/>
      <c r="AV167" s="22"/>
      <c r="AW167" s="22"/>
      <c r="AX167" s="22"/>
      <c r="AY167" s="22"/>
      <c r="AZ167" s="22"/>
      <c r="BA167" s="22"/>
      <c r="BB167" s="22"/>
      <c r="BC167" s="22"/>
      <c r="BD167" s="22"/>
      <c r="BE167" s="22"/>
      <c r="BF167" s="22"/>
      <c r="BG167" s="22"/>
      <c r="BH167" s="22"/>
      <c r="BI167" s="22"/>
      <c r="BJ167" s="22"/>
      <c r="BK167" s="22"/>
      <c r="BL167" s="22"/>
    </row>
    <row r="168" spans="8:64">
      <c r="H168" s="22"/>
      <c r="J168" s="22"/>
      <c r="K168" s="22"/>
      <c r="L168" s="22"/>
      <c r="M168" s="22"/>
      <c r="N168" s="22"/>
      <c r="O168" s="22"/>
      <c r="P168" s="22"/>
      <c r="Q168" s="22"/>
      <c r="R168" s="22"/>
      <c r="S168" s="22"/>
      <c r="T168" s="22"/>
      <c r="U168" s="22"/>
      <c r="V168" s="22"/>
      <c r="W168" s="22"/>
      <c r="X168" s="22"/>
      <c r="Y168" s="22"/>
      <c r="Z168" s="22"/>
      <c r="AA168" s="22"/>
      <c r="AB168" s="22"/>
      <c r="AC168" s="22"/>
      <c r="AD168" s="22"/>
      <c r="AE168" s="22"/>
      <c r="AF168" s="22"/>
      <c r="AG168" s="22"/>
      <c r="AH168" s="22"/>
      <c r="AI168" s="22"/>
      <c r="AJ168" s="22"/>
      <c r="AK168" s="22"/>
      <c r="AL168" s="22"/>
      <c r="AM168" s="22"/>
      <c r="AN168" s="22"/>
      <c r="AO168" s="22"/>
      <c r="AP168" s="22"/>
      <c r="AQ168" s="22"/>
      <c r="AR168" s="22"/>
      <c r="AS168" s="22"/>
      <c r="AT168" s="22"/>
      <c r="AU168" s="22"/>
      <c r="AV168" s="22"/>
      <c r="AW168" s="22"/>
      <c r="AX168" s="22"/>
      <c r="AY168" s="22"/>
      <c r="AZ168" s="22"/>
      <c r="BA168" s="22"/>
      <c r="BB168" s="22"/>
      <c r="BC168" s="22"/>
      <c r="BD168" s="22"/>
      <c r="BE168" s="22"/>
      <c r="BF168" s="22"/>
      <c r="BG168" s="22"/>
      <c r="BH168" s="22"/>
      <c r="BI168" s="22"/>
      <c r="BJ168" s="22"/>
      <c r="BK168" s="22"/>
      <c r="BL168" s="22"/>
    </row>
    <row r="169" spans="8:64">
      <c r="H169" s="22"/>
      <c r="J169" s="22"/>
      <c r="K169" s="22"/>
      <c r="L169" s="22"/>
      <c r="M169" s="22"/>
      <c r="N169" s="22"/>
      <c r="O169" s="22"/>
      <c r="P169" s="22"/>
      <c r="Q169" s="22"/>
      <c r="R169" s="22"/>
      <c r="S169" s="22"/>
      <c r="T169" s="22"/>
      <c r="U169" s="22"/>
      <c r="V169" s="22"/>
      <c r="W169" s="22"/>
      <c r="X169" s="22"/>
      <c r="Y169" s="22"/>
      <c r="Z169" s="22"/>
      <c r="AA169" s="22"/>
      <c r="AB169" s="22"/>
      <c r="AC169" s="22"/>
      <c r="AD169" s="22"/>
      <c r="AE169" s="22"/>
      <c r="AF169" s="22"/>
      <c r="AG169" s="22"/>
      <c r="AH169" s="22"/>
      <c r="AI169" s="22"/>
      <c r="AJ169" s="22"/>
      <c r="AK169" s="22"/>
      <c r="AL169" s="22"/>
      <c r="AM169" s="22"/>
      <c r="AN169" s="22"/>
      <c r="AO169" s="22"/>
      <c r="AP169" s="22"/>
      <c r="AQ169" s="22"/>
      <c r="AR169" s="22"/>
      <c r="AS169" s="22"/>
      <c r="AT169" s="22"/>
      <c r="AU169" s="22"/>
      <c r="AV169" s="22"/>
      <c r="AW169" s="22"/>
      <c r="AX169" s="22"/>
      <c r="AY169" s="22"/>
      <c r="AZ169" s="22"/>
      <c r="BA169" s="22"/>
      <c r="BB169" s="22"/>
      <c r="BC169" s="22"/>
      <c r="BD169" s="22"/>
      <c r="BE169" s="22"/>
      <c r="BF169" s="22"/>
      <c r="BG169" s="22"/>
      <c r="BH169" s="22"/>
      <c r="BI169" s="22"/>
      <c r="BJ169" s="22"/>
      <c r="BK169" s="22"/>
      <c r="BL169" s="22"/>
    </row>
    <row r="170" spans="8:64">
      <c r="H170" s="22"/>
      <c r="J170" s="22"/>
      <c r="K170" s="22"/>
      <c r="L170" s="22"/>
      <c r="M170" s="22"/>
      <c r="N170" s="22"/>
      <c r="O170" s="22"/>
      <c r="P170" s="22"/>
      <c r="Q170" s="22"/>
      <c r="R170" s="22"/>
      <c r="S170" s="22"/>
      <c r="T170" s="22"/>
      <c r="U170" s="22"/>
      <c r="V170" s="22"/>
      <c r="W170" s="22"/>
      <c r="X170" s="22"/>
      <c r="Y170" s="22"/>
      <c r="Z170" s="22"/>
      <c r="AA170" s="22"/>
      <c r="AB170" s="22"/>
      <c r="AC170" s="22"/>
      <c r="AD170" s="22"/>
      <c r="AE170" s="22"/>
      <c r="AF170" s="22"/>
      <c r="AG170" s="22"/>
      <c r="AH170" s="22"/>
      <c r="AI170" s="22"/>
      <c r="AJ170" s="22"/>
      <c r="AK170" s="22"/>
      <c r="AL170" s="22"/>
      <c r="AM170" s="22"/>
      <c r="AN170" s="22"/>
      <c r="AO170" s="22"/>
      <c r="AP170" s="22"/>
      <c r="AQ170" s="22"/>
      <c r="AR170" s="22"/>
      <c r="AS170" s="22"/>
      <c r="AT170" s="22"/>
      <c r="AU170" s="22"/>
      <c r="AV170" s="22"/>
      <c r="AW170" s="22"/>
      <c r="AX170" s="22"/>
      <c r="AY170" s="22"/>
      <c r="AZ170" s="22"/>
      <c r="BA170" s="22"/>
      <c r="BB170" s="22"/>
      <c r="BC170" s="22"/>
      <c r="BD170" s="22"/>
      <c r="BE170" s="22"/>
      <c r="BF170" s="22"/>
      <c r="BG170" s="22"/>
      <c r="BH170" s="22"/>
      <c r="BI170" s="22"/>
      <c r="BJ170" s="22"/>
      <c r="BK170" s="22"/>
      <c r="BL170" s="22"/>
    </row>
    <row r="171" spans="8:64">
      <c r="H171" s="22"/>
      <c r="J171" s="22"/>
      <c r="K171" s="22"/>
      <c r="L171" s="22"/>
      <c r="M171" s="22"/>
      <c r="N171" s="22"/>
      <c r="O171" s="22"/>
      <c r="P171" s="22"/>
      <c r="Q171" s="22"/>
      <c r="R171" s="22"/>
      <c r="S171" s="22"/>
      <c r="T171" s="22"/>
      <c r="U171" s="22"/>
      <c r="V171" s="22"/>
      <c r="W171" s="22"/>
      <c r="X171" s="22"/>
      <c r="Y171" s="22"/>
      <c r="Z171" s="22"/>
      <c r="AA171" s="22"/>
      <c r="AB171" s="22"/>
      <c r="AC171" s="22"/>
      <c r="AD171" s="22"/>
      <c r="AE171" s="22"/>
      <c r="AF171" s="22"/>
      <c r="AG171" s="22"/>
      <c r="AH171" s="22"/>
      <c r="AI171" s="22"/>
      <c r="AJ171" s="22"/>
      <c r="AK171" s="22"/>
      <c r="AL171" s="22"/>
      <c r="AM171" s="22"/>
      <c r="AN171" s="22"/>
      <c r="AO171" s="22"/>
      <c r="AP171" s="22"/>
      <c r="AQ171" s="22"/>
      <c r="AR171" s="22"/>
      <c r="AS171" s="22"/>
      <c r="AT171" s="22"/>
      <c r="AU171" s="22"/>
      <c r="AV171" s="22"/>
      <c r="AW171" s="22"/>
      <c r="AX171" s="22"/>
      <c r="AY171" s="22"/>
      <c r="AZ171" s="22"/>
      <c r="BA171" s="22"/>
      <c r="BB171" s="22"/>
      <c r="BC171" s="22"/>
      <c r="BD171" s="22"/>
      <c r="BE171" s="22"/>
      <c r="BF171" s="22"/>
      <c r="BG171" s="22"/>
      <c r="BH171" s="22"/>
      <c r="BI171" s="22"/>
      <c r="BJ171" s="22"/>
      <c r="BK171" s="22"/>
      <c r="BL171" s="22"/>
    </row>
    <row r="172" spans="8:64">
      <c r="H172" s="22"/>
      <c r="J172" s="22"/>
      <c r="K172" s="22"/>
      <c r="L172" s="22"/>
      <c r="M172" s="22"/>
      <c r="N172" s="22"/>
      <c r="O172" s="22"/>
      <c r="P172" s="22"/>
      <c r="Q172" s="22"/>
      <c r="R172" s="22"/>
      <c r="S172" s="22"/>
      <c r="T172" s="22"/>
      <c r="U172" s="22"/>
      <c r="V172" s="22"/>
      <c r="W172" s="22"/>
      <c r="X172" s="22"/>
      <c r="Y172" s="22"/>
      <c r="Z172" s="22"/>
      <c r="AA172" s="22"/>
      <c r="AB172" s="22"/>
      <c r="AC172" s="22"/>
      <c r="AD172" s="22"/>
      <c r="AE172" s="22"/>
      <c r="AF172" s="22"/>
      <c r="AG172" s="22"/>
      <c r="AH172" s="22"/>
      <c r="AI172" s="22"/>
      <c r="AJ172" s="22"/>
      <c r="AK172" s="22"/>
      <c r="AL172" s="22"/>
      <c r="AM172" s="22"/>
      <c r="AN172" s="22"/>
      <c r="AO172" s="22"/>
      <c r="AP172" s="22"/>
      <c r="AQ172" s="22"/>
      <c r="AR172" s="22"/>
      <c r="AS172" s="22"/>
      <c r="AT172" s="22"/>
      <c r="AU172" s="22"/>
      <c r="AV172" s="22"/>
      <c r="AW172" s="22"/>
      <c r="AX172" s="22"/>
      <c r="AY172" s="22"/>
      <c r="AZ172" s="22"/>
      <c r="BA172" s="22"/>
      <c r="BB172" s="22"/>
      <c r="BC172" s="22"/>
      <c r="BD172" s="22"/>
      <c r="BE172" s="22"/>
      <c r="BF172" s="22"/>
      <c r="BG172" s="22"/>
      <c r="BH172" s="22"/>
      <c r="BI172" s="22"/>
      <c r="BJ172" s="22"/>
      <c r="BK172" s="22"/>
      <c r="BL172" s="22"/>
    </row>
    <row r="173" spans="8:64">
      <c r="H173" s="22"/>
      <c r="J173" s="22"/>
      <c r="K173" s="22"/>
      <c r="L173" s="22"/>
      <c r="M173" s="22"/>
      <c r="N173" s="22"/>
      <c r="O173" s="22"/>
      <c r="P173" s="22"/>
      <c r="Q173" s="22"/>
      <c r="R173" s="22"/>
      <c r="S173" s="22"/>
      <c r="T173" s="22"/>
      <c r="U173" s="22"/>
      <c r="V173" s="22"/>
      <c r="W173" s="22"/>
      <c r="X173" s="22"/>
      <c r="Y173" s="22"/>
      <c r="Z173" s="22"/>
      <c r="AA173" s="22"/>
      <c r="AB173" s="22"/>
      <c r="AC173" s="22"/>
      <c r="AD173" s="22"/>
      <c r="AE173" s="22"/>
      <c r="AF173" s="22"/>
      <c r="AG173" s="22"/>
      <c r="AH173" s="22"/>
      <c r="AI173" s="22"/>
      <c r="AJ173" s="22"/>
      <c r="AK173" s="22"/>
      <c r="AL173" s="22"/>
      <c r="AM173" s="22"/>
      <c r="AN173" s="22"/>
      <c r="AO173" s="22"/>
      <c r="AP173" s="22"/>
      <c r="AQ173" s="22"/>
      <c r="AR173" s="22"/>
      <c r="AS173" s="22"/>
      <c r="AT173" s="22"/>
      <c r="AU173" s="22"/>
      <c r="AV173" s="22"/>
      <c r="AW173" s="22"/>
      <c r="AX173" s="22"/>
      <c r="AY173" s="22"/>
      <c r="AZ173" s="22"/>
      <c r="BA173" s="22"/>
      <c r="BB173" s="22"/>
      <c r="BC173" s="22"/>
      <c r="BD173" s="22"/>
      <c r="BE173" s="22"/>
      <c r="BF173" s="22"/>
      <c r="BG173" s="22"/>
      <c r="BH173" s="22"/>
      <c r="BI173" s="22"/>
      <c r="BJ173" s="22"/>
      <c r="BK173" s="22"/>
      <c r="BL173" s="22"/>
    </row>
    <row r="174" spans="8:64">
      <c r="H174" s="22"/>
      <c r="J174" s="22"/>
      <c r="K174" s="22"/>
      <c r="L174" s="22"/>
      <c r="M174" s="22"/>
      <c r="N174" s="22"/>
      <c r="O174" s="22"/>
      <c r="P174" s="22"/>
      <c r="Q174" s="22"/>
      <c r="R174" s="22"/>
      <c r="S174" s="22"/>
      <c r="T174" s="22"/>
      <c r="U174" s="22"/>
      <c r="V174" s="22"/>
      <c r="W174" s="22"/>
      <c r="X174" s="22"/>
      <c r="Y174" s="22"/>
      <c r="Z174" s="22"/>
      <c r="AA174" s="22"/>
      <c r="AB174" s="22"/>
      <c r="AC174" s="22"/>
      <c r="AD174" s="22"/>
      <c r="AE174" s="22"/>
      <c r="AF174" s="22"/>
      <c r="AG174" s="22"/>
      <c r="AH174" s="22"/>
      <c r="AI174" s="22"/>
      <c r="AJ174" s="22"/>
      <c r="AK174" s="22"/>
      <c r="AL174" s="22"/>
      <c r="AM174" s="22"/>
      <c r="AN174" s="22"/>
      <c r="AO174" s="22"/>
      <c r="AP174" s="22"/>
      <c r="AQ174" s="22"/>
      <c r="AR174" s="22"/>
      <c r="AS174" s="22"/>
      <c r="AT174" s="22"/>
      <c r="AU174" s="22"/>
      <c r="AV174" s="22"/>
      <c r="AW174" s="22"/>
      <c r="AX174" s="22"/>
      <c r="AY174" s="22"/>
      <c r="AZ174" s="22"/>
      <c r="BA174" s="22"/>
      <c r="BB174" s="22"/>
      <c r="BC174" s="22"/>
      <c r="BD174" s="22"/>
      <c r="BE174" s="22"/>
      <c r="BF174" s="22"/>
      <c r="BG174" s="22"/>
      <c r="BH174" s="22"/>
      <c r="BI174" s="22"/>
      <c r="BJ174" s="22"/>
      <c r="BK174" s="22"/>
      <c r="BL174" s="22"/>
    </row>
    <row r="175" spans="8:64">
      <c r="H175" s="22"/>
      <c r="J175" s="22"/>
      <c r="K175" s="22"/>
      <c r="L175" s="22"/>
      <c r="M175" s="22"/>
      <c r="N175" s="22"/>
      <c r="O175" s="22"/>
      <c r="P175" s="22"/>
      <c r="Q175" s="22"/>
      <c r="R175" s="22"/>
      <c r="S175" s="22"/>
      <c r="T175" s="22"/>
      <c r="U175" s="22"/>
      <c r="V175" s="22"/>
      <c r="W175" s="22"/>
      <c r="X175" s="22"/>
      <c r="Y175" s="22"/>
      <c r="Z175" s="22"/>
      <c r="AA175" s="22"/>
      <c r="AB175" s="22"/>
      <c r="AC175" s="22"/>
      <c r="AD175" s="22"/>
      <c r="AE175" s="22"/>
      <c r="AF175" s="22"/>
      <c r="AG175" s="22"/>
      <c r="AH175" s="22"/>
      <c r="AI175" s="22"/>
      <c r="AJ175" s="22"/>
      <c r="AK175" s="22"/>
      <c r="AL175" s="22"/>
      <c r="AM175" s="22"/>
      <c r="AN175" s="22"/>
      <c r="AO175" s="22"/>
      <c r="AP175" s="22"/>
      <c r="AQ175" s="22"/>
      <c r="AR175" s="22"/>
      <c r="AS175" s="22"/>
      <c r="AT175" s="22"/>
      <c r="AU175" s="22"/>
      <c r="AV175" s="22"/>
      <c r="AW175" s="22"/>
      <c r="AX175" s="22"/>
      <c r="AY175" s="22"/>
      <c r="AZ175" s="22"/>
      <c r="BA175" s="22"/>
      <c r="BB175" s="22"/>
      <c r="BC175" s="22"/>
      <c r="BD175" s="22"/>
      <c r="BE175" s="22"/>
      <c r="BF175" s="22"/>
      <c r="BG175" s="22"/>
      <c r="BH175" s="22"/>
      <c r="BI175" s="22"/>
      <c r="BJ175" s="22"/>
      <c r="BK175" s="22"/>
      <c r="BL175" s="22"/>
    </row>
    <row r="176" spans="8:64">
      <c r="H176" s="22"/>
      <c r="J176" s="22"/>
      <c r="K176" s="22"/>
      <c r="L176" s="22"/>
      <c r="M176" s="22"/>
      <c r="N176" s="22"/>
      <c r="O176" s="22"/>
      <c r="P176" s="22"/>
      <c r="Q176" s="22"/>
      <c r="R176" s="22"/>
      <c r="S176" s="22"/>
      <c r="T176" s="22"/>
      <c r="U176" s="22"/>
      <c r="V176" s="22"/>
      <c r="W176" s="22"/>
      <c r="X176" s="22"/>
      <c r="Y176" s="22"/>
      <c r="Z176" s="22"/>
      <c r="AA176" s="22"/>
      <c r="AB176" s="22"/>
      <c r="AC176" s="22"/>
      <c r="AD176" s="22"/>
      <c r="AE176" s="22"/>
      <c r="AF176" s="22"/>
      <c r="AG176" s="22"/>
      <c r="AH176" s="22"/>
      <c r="AI176" s="22"/>
      <c r="AJ176" s="22"/>
      <c r="AK176" s="22"/>
      <c r="AL176" s="22"/>
      <c r="AM176" s="22"/>
      <c r="AN176" s="22"/>
      <c r="AO176" s="22"/>
      <c r="AP176" s="22"/>
      <c r="AQ176" s="22"/>
      <c r="AR176" s="22"/>
      <c r="AS176" s="22"/>
      <c r="AT176" s="22"/>
      <c r="AU176" s="22"/>
      <c r="AV176" s="22"/>
      <c r="AW176" s="22"/>
      <c r="AX176" s="22"/>
      <c r="AY176" s="22"/>
      <c r="AZ176" s="22"/>
      <c r="BA176" s="22"/>
      <c r="BB176" s="22"/>
      <c r="BC176" s="22"/>
      <c r="BD176" s="22"/>
      <c r="BE176" s="22"/>
      <c r="BF176" s="22"/>
      <c r="BG176" s="22"/>
      <c r="BH176" s="22"/>
      <c r="BI176" s="22"/>
      <c r="BJ176" s="22"/>
      <c r="BK176" s="22"/>
      <c r="BL176" s="22"/>
    </row>
    <row r="177" spans="8:64">
      <c r="H177" s="22"/>
      <c r="J177" s="22"/>
      <c r="K177" s="22"/>
      <c r="L177" s="22"/>
      <c r="M177" s="22"/>
      <c r="N177" s="22"/>
      <c r="O177" s="22"/>
      <c r="P177" s="22"/>
      <c r="Q177" s="22"/>
      <c r="R177" s="22"/>
      <c r="S177" s="22"/>
      <c r="T177" s="22"/>
      <c r="U177" s="22"/>
      <c r="V177" s="22"/>
      <c r="W177" s="22"/>
      <c r="X177" s="22"/>
      <c r="Y177" s="22"/>
      <c r="Z177" s="22"/>
      <c r="AA177" s="22"/>
      <c r="AB177" s="22"/>
      <c r="AC177" s="22"/>
      <c r="AD177" s="22"/>
      <c r="AE177" s="22"/>
      <c r="AF177" s="22"/>
      <c r="AG177" s="22"/>
      <c r="AH177" s="22"/>
      <c r="AI177" s="22"/>
      <c r="AJ177" s="22"/>
      <c r="AK177" s="22"/>
      <c r="AL177" s="22"/>
      <c r="AM177" s="22"/>
      <c r="AN177" s="22"/>
      <c r="AO177" s="22"/>
      <c r="AP177" s="22"/>
      <c r="AQ177" s="22"/>
      <c r="AR177" s="22"/>
      <c r="AS177" s="22"/>
      <c r="AT177" s="22"/>
      <c r="AU177" s="22"/>
      <c r="AV177" s="22"/>
      <c r="AW177" s="22"/>
      <c r="AX177" s="22"/>
      <c r="AY177" s="22"/>
      <c r="AZ177" s="22"/>
      <c r="BA177" s="22"/>
      <c r="BB177" s="22"/>
      <c r="BC177" s="22"/>
      <c r="BD177" s="22"/>
      <c r="BE177" s="22"/>
      <c r="BF177" s="22"/>
      <c r="BG177" s="22"/>
      <c r="BH177" s="22"/>
      <c r="BI177" s="22"/>
      <c r="BJ177" s="22"/>
      <c r="BK177" s="22"/>
      <c r="BL177" s="22"/>
    </row>
    <row r="178" spans="8:64">
      <c r="H178" s="22"/>
      <c r="J178" s="22"/>
      <c r="K178" s="22"/>
      <c r="L178" s="22"/>
      <c r="M178" s="22"/>
      <c r="N178" s="22"/>
      <c r="O178" s="22"/>
      <c r="P178" s="22"/>
      <c r="Q178" s="22"/>
      <c r="R178" s="22"/>
      <c r="S178" s="22"/>
      <c r="T178" s="22"/>
      <c r="U178" s="22"/>
      <c r="V178" s="22"/>
      <c r="W178" s="22"/>
      <c r="X178" s="22"/>
      <c r="Y178" s="22"/>
      <c r="Z178" s="22"/>
      <c r="AA178" s="22"/>
      <c r="AB178" s="22"/>
      <c r="AC178" s="22"/>
      <c r="AD178" s="22"/>
      <c r="AE178" s="22"/>
      <c r="AF178" s="22"/>
      <c r="AG178" s="22"/>
      <c r="AH178" s="22"/>
      <c r="AI178" s="22"/>
      <c r="AJ178" s="22"/>
      <c r="AK178" s="22"/>
      <c r="AL178" s="22"/>
      <c r="AM178" s="22"/>
      <c r="AN178" s="22"/>
      <c r="AO178" s="22"/>
      <c r="AP178" s="22"/>
      <c r="AQ178" s="22"/>
      <c r="AR178" s="22"/>
      <c r="AS178" s="22"/>
      <c r="AT178" s="22"/>
      <c r="AU178" s="22"/>
      <c r="AV178" s="22"/>
      <c r="AW178" s="22"/>
      <c r="AX178" s="22"/>
      <c r="AY178" s="22"/>
      <c r="AZ178" s="22"/>
      <c r="BA178" s="22"/>
      <c r="BB178" s="22"/>
      <c r="BC178" s="22"/>
      <c r="BD178" s="22"/>
      <c r="BE178" s="22"/>
      <c r="BF178" s="22"/>
      <c r="BG178" s="22"/>
      <c r="BH178" s="22"/>
      <c r="BI178" s="22"/>
      <c r="BJ178" s="22"/>
      <c r="BK178" s="22"/>
      <c r="BL178" s="22"/>
    </row>
    <row r="179" spans="8:64">
      <c r="H179" s="22"/>
      <c r="J179" s="22"/>
      <c r="K179" s="22"/>
      <c r="L179" s="22"/>
      <c r="M179" s="22"/>
      <c r="N179" s="22"/>
      <c r="O179" s="22"/>
      <c r="P179" s="22"/>
      <c r="Q179" s="22"/>
      <c r="R179" s="22"/>
      <c r="S179" s="22"/>
      <c r="T179" s="22"/>
      <c r="U179" s="22"/>
      <c r="V179" s="22"/>
      <c r="W179" s="22"/>
      <c r="X179" s="22"/>
      <c r="Y179" s="22"/>
      <c r="Z179" s="22"/>
      <c r="AA179" s="22"/>
      <c r="AB179" s="22"/>
      <c r="AC179" s="22"/>
      <c r="AD179" s="22"/>
      <c r="AE179" s="22"/>
      <c r="AF179" s="22"/>
      <c r="AG179" s="22"/>
      <c r="AH179" s="22"/>
      <c r="AI179" s="22"/>
      <c r="AJ179" s="22"/>
      <c r="AK179" s="22"/>
      <c r="AL179" s="22"/>
      <c r="AM179" s="22"/>
      <c r="AN179" s="22"/>
      <c r="AO179" s="22"/>
      <c r="AP179" s="22"/>
      <c r="AQ179" s="22"/>
      <c r="AR179" s="22"/>
      <c r="AS179" s="22"/>
      <c r="AT179" s="22"/>
      <c r="AU179" s="22"/>
      <c r="AV179" s="22"/>
      <c r="AW179" s="22"/>
      <c r="AX179" s="22"/>
      <c r="AY179" s="22"/>
      <c r="AZ179" s="22"/>
      <c r="BA179" s="22"/>
      <c r="BB179" s="22"/>
      <c r="BC179" s="22"/>
      <c r="BD179" s="22"/>
      <c r="BE179" s="22"/>
      <c r="BF179" s="22"/>
      <c r="BG179" s="22"/>
      <c r="BH179" s="22"/>
      <c r="BI179" s="22"/>
      <c r="BJ179" s="22"/>
      <c r="BK179" s="22"/>
      <c r="BL179" s="22"/>
    </row>
    <row r="180" spans="8:64">
      <c r="H180" s="22"/>
      <c r="J180" s="22"/>
      <c r="K180" s="22"/>
      <c r="L180" s="22"/>
      <c r="M180" s="22"/>
      <c r="N180" s="22"/>
      <c r="O180" s="22"/>
      <c r="P180" s="22"/>
      <c r="Q180" s="22"/>
      <c r="R180" s="22"/>
      <c r="S180" s="22"/>
      <c r="T180" s="22"/>
      <c r="U180" s="22"/>
      <c r="V180" s="22"/>
      <c r="W180" s="22"/>
      <c r="X180" s="22"/>
      <c r="Y180" s="22"/>
      <c r="Z180" s="22"/>
      <c r="AA180" s="22"/>
      <c r="AB180" s="22"/>
      <c r="AC180" s="22"/>
      <c r="AD180" s="22"/>
      <c r="AE180" s="22"/>
      <c r="AF180" s="22"/>
      <c r="AG180" s="22"/>
      <c r="AH180" s="22"/>
      <c r="AI180" s="22"/>
      <c r="AJ180" s="22"/>
      <c r="AK180" s="22"/>
      <c r="AL180" s="22"/>
      <c r="AM180" s="22"/>
      <c r="AN180" s="22"/>
      <c r="AO180" s="22"/>
      <c r="AP180" s="22"/>
      <c r="AQ180" s="22"/>
      <c r="AR180" s="22"/>
      <c r="AS180" s="22"/>
      <c r="AT180" s="22"/>
      <c r="AU180" s="22"/>
      <c r="AV180" s="22"/>
      <c r="AW180" s="22"/>
      <c r="AX180" s="22"/>
      <c r="AY180" s="22"/>
      <c r="AZ180" s="22"/>
      <c r="BA180" s="22"/>
      <c r="BB180" s="22"/>
      <c r="BC180" s="22"/>
      <c r="BD180" s="22"/>
      <c r="BE180" s="22"/>
      <c r="BF180" s="22"/>
      <c r="BG180" s="22"/>
      <c r="BH180" s="22"/>
      <c r="BI180" s="22"/>
      <c r="BJ180" s="22"/>
      <c r="BK180" s="22"/>
      <c r="BL180" s="22"/>
    </row>
    <row r="181" spans="8:64">
      <c r="H181" s="22"/>
      <c r="J181" s="22"/>
      <c r="K181" s="22"/>
      <c r="L181" s="22"/>
      <c r="M181" s="22"/>
      <c r="N181" s="22"/>
      <c r="O181" s="22"/>
      <c r="P181" s="22"/>
      <c r="Q181" s="22"/>
      <c r="R181" s="22"/>
      <c r="S181" s="22"/>
      <c r="T181" s="22"/>
      <c r="U181" s="22"/>
      <c r="V181" s="22"/>
      <c r="W181" s="22"/>
      <c r="X181" s="22"/>
      <c r="Y181" s="22"/>
      <c r="Z181" s="22"/>
      <c r="AA181" s="22"/>
      <c r="AB181" s="22"/>
      <c r="AC181" s="22"/>
      <c r="AD181" s="22"/>
      <c r="AE181" s="22"/>
      <c r="AF181" s="22"/>
      <c r="AG181" s="22"/>
      <c r="AH181" s="22"/>
      <c r="AI181" s="22"/>
      <c r="AJ181" s="22"/>
      <c r="AK181" s="22"/>
      <c r="AL181" s="22"/>
      <c r="AM181" s="22"/>
      <c r="AN181" s="22"/>
      <c r="AO181" s="22"/>
      <c r="AP181" s="22"/>
      <c r="AQ181" s="22"/>
      <c r="AR181" s="22"/>
      <c r="AS181" s="22"/>
      <c r="AT181" s="22"/>
      <c r="AU181" s="22"/>
      <c r="AV181" s="22"/>
      <c r="AW181" s="22"/>
      <c r="AX181" s="22"/>
      <c r="AY181" s="22"/>
      <c r="AZ181" s="22"/>
      <c r="BA181" s="22"/>
      <c r="BB181" s="22"/>
      <c r="BC181" s="22"/>
      <c r="BD181" s="22"/>
      <c r="BE181" s="22"/>
      <c r="BF181" s="22"/>
      <c r="BG181" s="22"/>
      <c r="BH181" s="22"/>
      <c r="BI181" s="22"/>
      <c r="BJ181" s="22"/>
      <c r="BK181" s="22"/>
      <c r="BL181" s="22"/>
    </row>
    <row r="182" spans="8:64">
      <c r="H182" s="22"/>
      <c r="J182" s="22"/>
      <c r="K182" s="22"/>
      <c r="L182" s="22"/>
      <c r="M182" s="22"/>
      <c r="N182" s="22"/>
      <c r="O182" s="22"/>
      <c r="P182" s="22"/>
      <c r="Q182" s="22"/>
      <c r="R182" s="22"/>
      <c r="S182" s="22"/>
      <c r="T182" s="22"/>
      <c r="U182" s="22"/>
      <c r="V182" s="22"/>
      <c r="W182" s="22"/>
      <c r="X182" s="22"/>
      <c r="Y182" s="22"/>
      <c r="Z182" s="22"/>
      <c r="AA182" s="22"/>
      <c r="AB182" s="22"/>
      <c r="AC182" s="22"/>
      <c r="AD182" s="22"/>
      <c r="AE182" s="22"/>
      <c r="AF182" s="22"/>
      <c r="AG182" s="22"/>
      <c r="AH182" s="22"/>
      <c r="AI182" s="22"/>
      <c r="AJ182" s="22"/>
      <c r="AK182" s="22"/>
      <c r="AL182" s="22"/>
      <c r="AM182" s="22"/>
      <c r="AN182" s="22"/>
      <c r="AO182" s="22"/>
      <c r="AP182" s="22"/>
      <c r="AQ182" s="22"/>
      <c r="AR182" s="22"/>
      <c r="AS182" s="22"/>
      <c r="AT182" s="22"/>
      <c r="AU182" s="22"/>
      <c r="AV182" s="22"/>
      <c r="AW182" s="22"/>
      <c r="AX182" s="22"/>
      <c r="AY182" s="22"/>
      <c r="AZ182" s="22"/>
      <c r="BA182" s="22"/>
      <c r="BB182" s="22"/>
      <c r="BC182" s="22"/>
      <c r="BD182" s="22"/>
      <c r="BE182" s="22"/>
      <c r="BF182" s="22"/>
      <c r="BG182" s="22"/>
      <c r="BH182" s="22"/>
      <c r="BI182" s="22"/>
      <c r="BJ182" s="22"/>
      <c r="BK182" s="22"/>
      <c r="BL182" s="22"/>
    </row>
    <row r="183" spans="8:64">
      <c r="H183" s="22"/>
      <c r="J183" s="22"/>
      <c r="K183" s="22"/>
      <c r="L183" s="22"/>
      <c r="M183" s="22"/>
      <c r="N183" s="22"/>
      <c r="O183" s="22"/>
      <c r="P183" s="22"/>
      <c r="Q183" s="22"/>
      <c r="R183" s="22"/>
      <c r="S183" s="22"/>
      <c r="T183" s="22"/>
      <c r="U183" s="22"/>
      <c r="V183" s="22"/>
      <c r="W183" s="22"/>
      <c r="X183" s="22"/>
      <c r="Y183" s="22"/>
      <c r="Z183" s="22"/>
      <c r="AA183" s="22"/>
      <c r="AB183" s="22"/>
      <c r="AC183" s="22"/>
      <c r="AD183" s="22"/>
      <c r="AE183" s="22"/>
      <c r="AF183" s="22"/>
      <c r="AG183" s="22"/>
      <c r="AH183" s="22"/>
      <c r="AI183" s="22"/>
      <c r="AJ183" s="22"/>
      <c r="AK183" s="22"/>
      <c r="AL183" s="22"/>
      <c r="AM183" s="22"/>
      <c r="AN183" s="22"/>
      <c r="AO183" s="22"/>
      <c r="AP183" s="22"/>
      <c r="AQ183" s="22"/>
      <c r="AR183" s="22"/>
      <c r="AS183" s="22"/>
      <c r="AT183" s="22"/>
      <c r="AU183" s="22"/>
      <c r="AV183" s="22"/>
      <c r="AW183" s="22"/>
      <c r="AX183" s="22"/>
      <c r="AY183" s="22"/>
      <c r="AZ183" s="22"/>
      <c r="BA183" s="22"/>
      <c r="BB183" s="22"/>
      <c r="BC183" s="22"/>
      <c r="BD183" s="22"/>
      <c r="BE183" s="22"/>
      <c r="BF183" s="22"/>
      <c r="BG183" s="22"/>
      <c r="BH183" s="22"/>
      <c r="BI183" s="22"/>
      <c r="BJ183" s="22"/>
      <c r="BK183" s="22"/>
      <c r="BL183" s="22"/>
    </row>
    <row r="184" spans="8:64">
      <c r="H184" s="22"/>
      <c r="J184" s="22"/>
      <c r="K184" s="22"/>
      <c r="L184" s="22"/>
      <c r="M184" s="22"/>
      <c r="N184" s="22"/>
      <c r="O184" s="22"/>
      <c r="P184" s="22"/>
      <c r="Q184" s="22"/>
      <c r="R184" s="22"/>
      <c r="S184" s="22"/>
      <c r="T184" s="22"/>
      <c r="U184" s="22"/>
      <c r="V184" s="22"/>
      <c r="W184" s="22"/>
      <c r="X184" s="22"/>
      <c r="Y184" s="22"/>
      <c r="Z184" s="22"/>
      <c r="AA184" s="22"/>
      <c r="AB184" s="22"/>
      <c r="AC184" s="22"/>
      <c r="AD184" s="22"/>
      <c r="AE184" s="22"/>
      <c r="AF184" s="22"/>
      <c r="AG184" s="22"/>
      <c r="AH184" s="22"/>
      <c r="AI184" s="22"/>
      <c r="AJ184" s="22"/>
      <c r="AK184" s="22"/>
      <c r="AL184" s="22"/>
      <c r="AM184" s="22"/>
      <c r="AN184" s="22"/>
      <c r="AO184" s="22"/>
      <c r="AP184" s="22"/>
      <c r="AQ184" s="22"/>
      <c r="AR184" s="22"/>
      <c r="AS184" s="22"/>
      <c r="AT184" s="22"/>
      <c r="AU184" s="22"/>
      <c r="AV184" s="22"/>
      <c r="AW184" s="22"/>
      <c r="AX184" s="22"/>
      <c r="AY184" s="22"/>
      <c r="AZ184" s="22"/>
      <c r="BA184" s="22"/>
      <c r="BB184" s="22"/>
      <c r="BC184" s="22"/>
      <c r="BD184" s="22"/>
      <c r="BE184" s="22"/>
      <c r="BF184" s="22"/>
      <c r="BG184" s="22"/>
      <c r="BH184" s="22"/>
      <c r="BI184" s="22"/>
      <c r="BJ184" s="22"/>
      <c r="BK184" s="22"/>
      <c r="BL184" s="22"/>
    </row>
    <row r="185" spans="8:64">
      <c r="H185" s="22"/>
      <c r="J185" s="22"/>
      <c r="K185" s="22"/>
      <c r="L185" s="22"/>
      <c r="M185" s="22"/>
      <c r="N185" s="22"/>
      <c r="O185" s="22"/>
      <c r="P185" s="22"/>
      <c r="Q185" s="22"/>
      <c r="R185" s="22"/>
      <c r="S185" s="22"/>
      <c r="T185" s="22"/>
      <c r="U185" s="22"/>
      <c r="V185" s="22"/>
      <c r="W185" s="22"/>
      <c r="X185" s="22"/>
      <c r="Y185" s="22"/>
      <c r="Z185" s="22"/>
      <c r="AA185" s="22"/>
      <c r="AB185" s="22"/>
      <c r="AC185" s="22"/>
      <c r="AD185" s="22"/>
      <c r="AE185" s="22"/>
      <c r="AF185" s="22"/>
      <c r="AG185" s="22"/>
      <c r="AH185" s="22"/>
      <c r="AI185" s="22"/>
      <c r="AJ185" s="22"/>
      <c r="AK185" s="22"/>
      <c r="AL185" s="22"/>
      <c r="AM185" s="22"/>
      <c r="AN185" s="22"/>
      <c r="AO185" s="22"/>
      <c r="AP185" s="22"/>
      <c r="AQ185" s="22"/>
      <c r="AR185" s="22"/>
      <c r="AS185" s="22"/>
      <c r="AT185" s="22"/>
      <c r="AU185" s="22"/>
      <c r="AV185" s="22"/>
      <c r="AW185" s="22"/>
      <c r="AX185" s="22"/>
      <c r="AY185" s="22"/>
      <c r="AZ185" s="22"/>
      <c r="BA185" s="22"/>
      <c r="BB185" s="22"/>
      <c r="BC185" s="22"/>
      <c r="BD185" s="22"/>
      <c r="BE185" s="22"/>
      <c r="BF185" s="22"/>
      <c r="BG185" s="22"/>
      <c r="BH185" s="22"/>
      <c r="BI185" s="22"/>
      <c r="BJ185" s="22"/>
      <c r="BK185" s="22"/>
      <c r="BL185" s="22"/>
    </row>
    <row r="186" spans="8:64">
      <c r="H186" s="22"/>
      <c r="J186" s="22"/>
      <c r="K186" s="22"/>
      <c r="L186" s="22"/>
      <c r="M186" s="22"/>
      <c r="N186" s="22"/>
      <c r="O186" s="22"/>
      <c r="P186" s="22"/>
      <c r="Q186" s="22"/>
      <c r="R186" s="22"/>
      <c r="S186" s="22"/>
      <c r="T186" s="22"/>
      <c r="U186" s="22"/>
      <c r="V186" s="22"/>
      <c r="W186" s="22"/>
      <c r="X186" s="22"/>
      <c r="Y186" s="22"/>
      <c r="Z186" s="22"/>
      <c r="AA186" s="22"/>
      <c r="AB186" s="22"/>
      <c r="AC186" s="22"/>
      <c r="AD186" s="22"/>
      <c r="AE186" s="22"/>
      <c r="AF186" s="22"/>
      <c r="AG186" s="22"/>
      <c r="AH186" s="22"/>
      <c r="AI186" s="22"/>
      <c r="AJ186" s="22"/>
      <c r="AK186" s="22"/>
      <c r="AL186" s="22"/>
      <c r="AM186" s="22"/>
      <c r="AN186" s="22"/>
      <c r="AO186" s="22"/>
      <c r="AP186" s="22"/>
      <c r="AQ186" s="22"/>
      <c r="AR186" s="22"/>
      <c r="AS186" s="22"/>
      <c r="AT186" s="22"/>
      <c r="AU186" s="22"/>
      <c r="AV186" s="22"/>
      <c r="AW186" s="22"/>
      <c r="AX186" s="22"/>
      <c r="AY186" s="22"/>
      <c r="AZ186" s="22"/>
      <c r="BA186" s="22"/>
      <c r="BB186" s="22"/>
      <c r="BC186" s="22"/>
      <c r="BD186" s="22"/>
      <c r="BE186" s="22"/>
      <c r="BF186" s="22"/>
      <c r="BG186" s="22"/>
      <c r="BH186" s="22"/>
      <c r="BI186" s="22"/>
      <c r="BJ186" s="22"/>
      <c r="BK186" s="22"/>
      <c r="BL186" s="22"/>
    </row>
    <row r="187" spans="8:64">
      <c r="H187" s="22"/>
      <c r="J187" s="22"/>
      <c r="K187" s="22"/>
      <c r="L187" s="22"/>
      <c r="M187" s="22"/>
      <c r="N187" s="22"/>
      <c r="O187" s="22"/>
      <c r="P187" s="22"/>
      <c r="Q187" s="22"/>
      <c r="R187" s="22"/>
      <c r="S187" s="22"/>
      <c r="T187" s="22"/>
      <c r="U187" s="22"/>
      <c r="V187" s="22"/>
      <c r="W187" s="22"/>
      <c r="X187" s="22"/>
      <c r="Y187" s="22"/>
      <c r="Z187" s="22"/>
      <c r="AA187" s="22"/>
      <c r="AB187" s="22"/>
      <c r="AC187" s="22"/>
      <c r="AD187" s="22"/>
      <c r="AE187" s="22"/>
      <c r="AF187" s="22"/>
      <c r="AG187" s="22"/>
      <c r="AH187" s="22"/>
      <c r="AI187" s="22"/>
      <c r="AJ187" s="22"/>
      <c r="AK187" s="22"/>
      <c r="AL187" s="22"/>
      <c r="AM187" s="22"/>
      <c r="AN187" s="22"/>
      <c r="AO187" s="22"/>
      <c r="AP187" s="22"/>
      <c r="AQ187" s="22"/>
      <c r="AR187" s="22"/>
      <c r="AS187" s="22"/>
      <c r="AT187" s="22"/>
      <c r="AU187" s="22"/>
      <c r="AV187" s="22"/>
      <c r="AW187" s="22"/>
      <c r="AX187" s="22"/>
      <c r="AY187" s="22"/>
      <c r="AZ187" s="22"/>
      <c r="BA187" s="22"/>
      <c r="BB187" s="22"/>
      <c r="BC187" s="22"/>
      <c r="BD187" s="22"/>
      <c r="BE187" s="22"/>
      <c r="BF187" s="22"/>
      <c r="BG187" s="22"/>
      <c r="BH187" s="22"/>
      <c r="BI187" s="22"/>
      <c r="BJ187" s="22"/>
      <c r="BK187" s="22"/>
      <c r="BL187" s="22"/>
    </row>
    <row r="188" spans="8:64">
      <c r="H188" s="22"/>
      <c r="J188" s="22"/>
      <c r="K188" s="22"/>
      <c r="L188" s="22"/>
      <c r="M188" s="22"/>
      <c r="N188" s="22"/>
      <c r="O188" s="22"/>
      <c r="P188" s="22"/>
      <c r="Q188" s="22"/>
      <c r="R188" s="22"/>
      <c r="S188" s="22"/>
      <c r="T188" s="22"/>
      <c r="U188" s="22"/>
      <c r="V188" s="22"/>
      <c r="W188" s="22"/>
      <c r="X188" s="22"/>
      <c r="Y188" s="22"/>
      <c r="Z188" s="22"/>
      <c r="AA188" s="22"/>
      <c r="AB188" s="22"/>
      <c r="AC188" s="22"/>
      <c r="AD188" s="22"/>
      <c r="AE188" s="22"/>
      <c r="AF188" s="22"/>
      <c r="AG188" s="22"/>
      <c r="AH188" s="22"/>
      <c r="AI188" s="22"/>
      <c r="AJ188" s="22"/>
      <c r="AK188" s="22"/>
      <c r="AL188" s="22"/>
      <c r="AM188" s="22"/>
      <c r="AN188" s="22"/>
      <c r="AO188" s="22"/>
      <c r="AP188" s="22"/>
      <c r="AQ188" s="22"/>
      <c r="AR188" s="22"/>
      <c r="AS188" s="22"/>
      <c r="AT188" s="22"/>
      <c r="AU188" s="22"/>
      <c r="AV188" s="22"/>
      <c r="AW188" s="22"/>
      <c r="AX188" s="22"/>
      <c r="AY188" s="22"/>
      <c r="AZ188" s="22"/>
      <c r="BA188" s="22"/>
      <c r="BB188" s="22"/>
      <c r="BC188" s="22"/>
      <c r="BD188" s="22"/>
      <c r="BE188" s="22"/>
      <c r="BF188" s="22"/>
      <c r="BG188" s="22"/>
      <c r="BH188" s="22"/>
      <c r="BI188" s="22"/>
      <c r="BJ188" s="22"/>
      <c r="BK188" s="22"/>
      <c r="BL188" s="22"/>
    </row>
    <row r="189" spans="8:64">
      <c r="H189" s="22"/>
      <c r="J189" s="22"/>
      <c r="K189" s="22"/>
      <c r="L189" s="22"/>
      <c r="M189" s="22"/>
      <c r="N189" s="22"/>
      <c r="O189" s="22"/>
      <c r="P189" s="22"/>
      <c r="Q189" s="22"/>
      <c r="R189" s="22"/>
      <c r="S189" s="22"/>
      <c r="T189" s="22"/>
      <c r="U189" s="22"/>
      <c r="V189" s="22"/>
      <c r="W189" s="22"/>
      <c r="X189" s="22"/>
      <c r="Y189" s="22"/>
      <c r="Z189" s="22"/>
      <c r="AA189" s="22"/>
      <c r="AB189" s="22"/>
      <c r="AC189" s="22"/>
      <c r="AD189" s="22"/>
      <c r="AE189" s="22"/>
      <c r="AF189" s="22"/>
      <c r="AG189" s="22"/>
      <c r="AH189" s="22"/>
      <c r="AI189" s="22"/>
      <c r="AJ189" s="22"/>
      <c r="AK189" s="22"/>
      <c r="AL189" s="22"/>
      <c r="AM189" s="22"/>
      <c r="AN189" s="22"/>
      <c r="AO189" s="22"/>
      <c r="AP189" s="22"/>
      <c r="AQ189" s="22"/>
      <c r="AR189" s="22"/>
      <c r="AS189" s="22"/>
      <c r="AT189" s="22"/>
      <c r="AU189" s="22"/>
      <c r="AV189" s="22"/>
      <c r="AW189" s="22"/>
      <c r="AX189" s="22"/>
      <c r="AY189" s="22"/>
      <c r="AZ189" s="22"/>
      <c r="BA189" s="22"/>
      <c r="BB189" s="22"/>
      <c r="BC189" s="22"/>
      <c r="BD189" s="22"/>
      <c r="BE189" s="22"/>
      <c r="BF189" s="22"/>
      <c r="BG189" s="22"/>
      <c r="BH189" s="22"/>
      <c r="BI189" s="22"/>
      <c r="BJ189" s="22"/>
      <c r="BK189" s="22"/>
      <c r="BL189" s="22"/>
    </row>
    <row r="190" spans="8:64">
      <c r="H190" s="22"/>
      <c r="J190" s="22"/>
      <c r="K190" s="22"/>
      <c r="L190" s="22"/>
      <c r="M190" s="22"/>
      <c r="N190" s="22"/>
      <c r="O190" s="22"/>
      <c r="P190" s="22"/>
      <c r="Q190" s="22"/>
      <c r="R190" s="22"/>
      <c r="S190" s="22"/>
      <c r="T190" s="22"/>
      <c r="U190" s="22"/>
      <c r="V190" s="22"/>
      <c r="W190" s="22"/>
      <c r="X190" s="22"/>
      <c r="Y190" s="22"/>
      <c r="Z190" s="22"/>
      <c r="AA190" s="22"/>
      <c r="AB190" s="22"/>
      <c r="AC190" s="22"/>
      <c r="AD190" s="22"/>
      <c r="AE190" s="22"/>
      <c r="AF190" s="22"/>
      <c r="AG190" s="22"/>
      <c r="AH190" s="22"/>
      <c r="AI190" s="22"/>
      <c r="AJ190" s="22"/>
      <c r="AK190" s="22"/>
      <c r="AL190" s="22"/>
      <c r="AM190" s="22"/>
      <c r="AN190" s="22"/>
      <c r="AO190" s="22"/>
      <c r="AP190" s="22"/>
      <c r="AQ190" s="22"/>
      <c r="AR190" s="22"/>
      <c r="AS190" s="22"/>
      <c r="AT190" s="22"/>
      <c r="AU190" s="22"/>
      <c r="AV190" s="22"/>
      <c r="AW190" s="22"/>
      <c r="AX190" s="22"/>
      <c r="AY190" s="22"/>
      <c r="AZ190" s="22"/>
      <c r="BA190" s="22"/>
      <c r="BB190" s="22"/>
      <c r="BC190" s="22"/>
      <c r="BD190" s="22"/>
      <c r="BE190" s="22"/>
      <c r="BF190" s="22"/>
      <c r="BG190" s="22"/>
      <c r="BH190" s="22"/>
      <c r="BI190" s="22"/>
      <c r="BJ190" s="22"/>
      <c r="BK190" s="22"/>
      <c r="BL190" s="22"/>
    </row>
    <row r="191" spans="8:64">
      <c r="H191" s="22"/>
      <c r="J191" s="22"/>
      <c r="K191" s="22"/>
      <c r="L191" s="22"/>
      <c r="M191" s="22"/>
      <c r="N191" s="22"/>
      <c r="O191" s="22"/>
      <c r="P191" s="22"/>
      <c r="Q191" s="22"/>
      <c r="R191" s="22"/>
      <c r="S191" s="22"/>
      <c r="T191" s="22"/>
      <c r="U191" s="22"/>
      <c r="V191" s="22"/>
      <c r="W191" s="22"/>
      <c r="X191" s="22"/>
      <c r="Y191" s="22"/>
      <c r="Z191" s="22"/>
      <c r="AA191" s="22"/>
      <c r="AB191" s="22"/>
      <c r="AC191" s="22"/>
      <c r="AD191" s="22"/>
      <c r="AE191" s="22"/>
      <c r="AF191" s="22"/>
      <c r="AG191" s="22"/>
      <c r="AH191" s="22"/>
      <c r="AI191" s="22"/>
      <c r="AJ191" s="22"/>
      <c r="AK191" s="22"/>
      <c r="AL191" s="22"/>
      <c r="AM191" s="22"/>
      <c r="AN191" s="22"/>
      <c r="AO191" s="22"/>
      <c r="AP191" s="22"/>
      <c r="AQ191" s="22"/>
      <c r="AR191" s="22"/>
      <c r="AS191" s="22"/>
      <c r="AT191" s="22"/>
      <c r="AU191" s="22"/>
      <c r="AV191" s="22"/>
      <c r="AW191" s="22"/>
      <c r="AX191" s="22"/>
      <c r="AY191" s="22"/>
      <c r="AZ191" s="22"/>
      <c r="BA191" s="22"/>
      <c r="BB191" s="22"/>
      <c r="BC191" s="22"/>
      <c r="BD191" s="22"/>
      <c r="BE191" s="22"/>
      <c r="BF191" s="22"/>
      <c r="BG191" s="22"/>
      <c r="BH191" s="22"/>
      <c r="BI191" s="22"/>
      <c r="BJ191" s="22"/>
      <c r="BK191" s="22"/>
      <c r="BL191" s="22"/>
    </row>
    <row r="192" spans="8:64">
      <c r="H192" s="22"/>
      <c r="J192" s="22"/>
      <c r="K192" s="22"/>
      <c r="L192" s="22"/>
      <c r="M192" s="22"/>
      <c r="N192" s="22"/>
      <c r="O192" s="22"/>
      <c r="P192" s="22"/>
      <c r="Q192" s="22"/>
      <c r="R192" s="22"/>
      <c r="S192" s="22"/>
      <c r="T192" s="22"/>
      <c r="U192" s="22"/>
      <c r="V192" s="22"/>
      <c r="W192" s="22"/>
      <c r="X192" s="22"/>
      <c r="Y192" s="22"/>
      <c r="Z192" s="22"/>
      <c r="AA192" s="22"/>
      <c r="AB192" s="22"/>
      <c r="AC192" s="22"/>
      <c r="AD192" s="22"/>
      <c r="AE192" s="22"/>
      <c r="AF192" s="22"/>
      <c r="AG192" s="22"/>
      <c r="AH192" s="22"/>
      <c r="AI192" s="22"/>
      <c r="AJ192" s="22"/>
      <c r="AK192" s="22"/>
      <c r="AL192" s="22"/>
      <c r="AM192" s="22"/>
      <c r="AN192" s="22"/>
      <c r="AO192" s="22"/>
      <c r="AP192" s="22"/>
      <c r="AQ192" s="22"/>
      <c r="AR192" s="22"/>
      <c r="AS192" s="22"/>
      <c r="AT192" s="22"/>
      <c r="AU192" s="22"/>
      <c r="AV192" s="22"/>
      <c r="AW192" s="22"/>
      <c r="AX192" s="22"/>
      <c r="AY192" s="22"/>
      <c r="AZ192" s="22"/>
      <c r="BA192" s="22"/>
      <c r="BB192" s="22"/>
      <c r="BC192" s="22"/>
      <c r="BD192" s="22"/>
      <c r="BE192" s="22"/>
      <c r="BF192" s="22"/>
      <c r="BG192" s="22"/>
      <c r="BH192" s="22"/>
      <c r="BI192" s="22"/>
      <c r="BJ192" s="22"/>
      <c r="BK192" s="22"/>
      <c r="BL192" s="22"/>
    </row>
    <row r="193" spans="8:64">
      <c r="H193" s="22"/>
      <c r="J193" s="22"/>
      <c r="K193" s="22"/>
      <c r="L193" s="22"/>
      <c r="M193" s="22"/>
      <c r="N193" s="22"/>
      <c r="O193" s="22"/>
      <c r="P193" s="22"/>
      <c r="Q193" s="22"/>
      <c r="R193" s="22"/>
      <c r="S193" s="22"/>
      <c r="T193" s="22"/>
      <c r="U193" s="22"/>
      <c r="V193" s="22"/>
      <c r="W193" s="22"/>
      <c r="X193" s="22"/>
      <c r="Y193" s="22"/>
      <c r="Z193" s="22"/>
      <c r="AA193" s="22"/>
      <c r="AB193" s="22"/>
      <c r="AC193" s="22"/>
      <c r="AD193" s="22"/>
      <c r="AE193" s="22"/>
      <c r="AF193" s="22"/>
      <c r="AG193" s="22"/>
      <c r="AH193" s="22"/>
      <c r="AI193" s="22"/>
      <c r="AJ193" s="22"/>
      <c r="AK193" s="22"/>
      <c r="AL193" s="22"/>
      <c r="AM193" s="22"/>
      <c r="AN193" s="22"/>
      <c r="AO193" s="22"/>
      <c r="AP193" s="22"/>
      <c r="AQ193" s="22"/>
      <c r="AR193" s="22"/>
      <c r="AS193" s="22"/>
      <c r="AT193" s="22"/>
      <c r="AU193" s="22"/>
      <c r="AV193" s="22"/>
      <c r="AW193" s="22"/>
      <c r="AX193" s="22"/>
      <c r="AY193" s="22"/>
      <c r="AZ193" s="22"/>
      <c r="BA193" s="22"/>
      <c r="BB193" s="22"/>
      <c r="BC193" s="22"/>
      <c r="BD193" s="22"/>
      <c r="BE193" s="22"/>
      <c r="BF193" s="22"/>
      <c r="BG193" s="22"/>
      <c r="BH193" s="22"/>
      <c r="BI193" s="22"/>
      <c r="BJ193" s="22"/>
      <c r="BK193" s="22"/>
      <c r="BL193" s="22"/>
    </row>
    <row r="194" spans="8:64">
      <c r="H194" s="22"/>
      <c r="J194" s="22"/>
      <c r="K194" s="22"/>
      <c r="L194" s="22"/>
      <c r="M194" s="22"/>
      <c r="N194" s="22"/>
      <c r="O194" s="22"/>
      <c r="P194" s="22"/>
      <c r="Q194" s="22"/>
      <c r="R194" s="22"/>
      <c r="S194" s="22"/>
      <c r="T194" s="22"/>
      <c r="U194" s="22"/>
      <c r="V194" s="22"/>
      <c r="W194" s="22"/>
      <c r="X194" s="22"/>
      <c r="Y194" s="22"/>
      <c r="Z194" s="22"/>
      <c r="AA194" s="22"/>
      <c r="AB194" s="22"/>
      <c r="AC194" s="22"/>
      <c r="AD194" s="22"/>
      <c r="AE194" s="22"/>
      <c r="AF194" s="22"/>
      <c r="AG194" s="22"/>
      <c r="AH194" s="22"/>
      <c r="AI194" s="22"/>
      <c r="AJ194" s="22"/>
      <c r="AK194" s="22"/>
      <c r="AL194" s="22"/>
      <c r="AM194" s="22"/>
      <c r="AN194" s="22"/>
      <c r="AO194" s="22"/>
      <c r="AP194" s="22"/>
      <c r="AQ194" s="22"/>
      <c r="AR194" s="22"/>
      <c r="AS194" s="22"/>
      <c r="AT194" s="22"/>
      <c r="AU194" s="22"/>
      <c r="AV194" s="22"/>
      <c r="AW194" s="22"/>
      <c r="AX194" s="22"/>
      <c r="AY194" s="22"/>
      <c r="AZ194" s="22"/>
      <c r="BA194" s="22"/>
      <c r="BB194" s="22"/>
      <c r="BC194" s="22"/>
      <c r="BD194" s="22"/>
      <c r="BE194" s="22"/>
      <c r="BF194" s="22"/>
      <c r="BG194" s="22"/>
      <c r="BH194" s="22"/>
      <c r="BI194" s="22"/>
      <c r="BJ194" s="22"/>
      <c r="BK194" s="22"/>
      <c r="BL194" s="22"/>
    </row>
    <row r="195" spans="8:64">
      <c r="H195" s="22"/>
      <c r="J195" s="22"/>
      <c r="K195" s="22"/>
      <c r="L195" s="22"/>
      <c r="M195" s="22"/>
      <c r="N195" s="22"/>
      <c r="O195" s="22"/>
      <c r="P195" s="22"/>
      <c r="Q195" s="22"/>
      <c r="R195" s="22"/>
      <c r="S195" s="22"/>
      <c r="T195" s="22"/>
      <c r="U195" s="22"/>
      <c r="V195" s="22"/>
      <c r="W195" s="22"/>
      <c r="X195" s="22"/>
      <c r="Y195" s="22"/>
      <c r="Z195" s="22"/>
      <c r="AA195" s="22"/>
      <c r="AB195" s="22"/>
      <c r="AC195" s="22"/>
      <c r="AD195" s="22"/>
      <c r="AE195" s="22"/>
      <c r="AF195" s="22"/>
      <c r="AG195" s="22"/>
      <c r="AH195" s="22"/>
      <c r="AI195" s="22"/>
      <c r="AJ195" s="22"/>
      <c r="AK195" s="22"/>
      <c r="AL195" s="22"/>
      <c r="AM195" s="22"/>
      <c r="AN195" s="22"/>
      <c r="AO195" s="22"/>
      <c r="AP195" s="22"/>
      <c r="AQ195" s="22"/>
      <c r="AR195" s="22"/>
      <c r="AS195" s="22"/>
      <c r="AT195" s="22"/>
      <c r="AU195" s="22"/>
      <c r="AV195" s="22"/>
      <c r="AW195" s="22"/>
      <c r="AX195" s="22"/>
      <c r="AY195" s="22"/>
      <c r="AZ195" s="22"/>
      <c r="BA195" s="22"/>
      <c r="BB195" s="22"/>
      <c r="BC195" s="22"/>
      <c r="BD195" s="22"/>
      <c r="BE195" s="22"/>
      <c r="BF195" s="22"/>
      <c r="BG195" s="22"/>
      <c r="BH195" s="22"/>
      <c r="BI195" s="22"/>
      <c r="BJ195" s="22"/>
      <c r="BK195" s="22"/>
      <c r="BL195" s="22"/>
    </row>
    <row r="196" spans="8:64">
      <c r="H196" s="22"/>
      <c r="J196" s="22"/>
      <c r="K196" s="22"/>
      <c r="L196" s="22"/>
      <c r="M196" s="22"/>
      <c r="N196" s="22"/>
      <c r="O196" s="22"/>
      <c r="P196" s="22"/>
      <c r="Q196" s="22"/>
      <c r="R196" s="22"/>
      <c r="S196" s="22"/>
      <c r="T196" s="22"/>
      <c r="U196" s="22"/>
      <c r="V196" s="22"/>
      <c r="W196" s="22"/>
      <c r="X196" s="22"/>
      <c r="Y196" s="22"/>
      <c r="Z196" s="22"/>
      <c r="AA196" s="22"/>
      <c r="AB196" s="22"/>
      <c r="AC196" s="22"/>
      <c r="AD196" s="22"/>
      <c r="AE196" s="22"/>
      <c r="AF196" s="22"/>
      <c r="AG196" s="22"/>
      <c r="AH196" s="22"/>
      <c r="AI196" s="22"/>
      <c r="AJ196" s="22"/>
      <c r="AK196" s="22"/>
      <c r="AL196" s="22"/>
      <c r="AM196" s="22"/>
      <c r="AN196" s="22"/>
      <c r="AO196" s="22"/>
      <c r="AP196" s="22"/>
      <c r="AQ196" s="22"/>
      <c r="AR196" s="22"/>
      <c r="AS196" s="22"/>
      <c r="AT196" s="22"/>
      <c r="AU196" s="22"/>
      <c r="AV196" s="22"/>
      <c r="AW196" s="22"/>
      <c r="AX196" s="22"/>
      <c r="AY196" s="22"/>
      <c r="AZ196" s="22"/>
      <c r="BA196" s="22"/>
      <c r="BB196" s="22"/>
      <c r="BC196" s="22"/>
      <c r="BD196" s="22"/>
      <c r="BE196" s="22"/>
      <c r="BF196" s="22"/>
      <c r="BG196" s="22"/>
      <c r="BH196" s="22"/>
      <c r="BI196" s="22"/>
      <c r="BJ196" s="22"/>
      <c r="BK196" s="22"/>
      <c r="BL196" s="22"/>
    </row>
    <row r="197" spans="8:64">
      <c r="H197" s="22"/>
      <c r="J197" s="22"/>
      <c r="K197" s="22"/>
      <c r="L197" s="22"/>
      <c r="M197" s="22"/>
      <c r="N197" s="22"/>
      <c r="O197" s="22"/>
      <c r="P197" s="22"/>
      <c r="Q197" s="22"/>
      <c r="R197" s="22"/>
      <c r="S197" s="22"/>
      <c r="T197" s="22"/>
      <c r="U197" s="22"/>
      <c r="V197" s="22"/>
      <c r="W197" s="22"/>
      <c r="X197" s="22"/>
      <c r="Y197" s="22"/>
      <c r="Z197" s="22"/>
      <c r="AA197" s="22"/>
      <c r="AB197" s="22"/>
      <c r="AC197" s="22"/>
      <c r="AD197" s="22"/>
      <c r="AE197" s="22"/>
      <c r="AF197" s="22"/>
      <c r="AG197" s="22"/>
      <c r="AH197" s="22"/>
      <c r="AI197" s="22"/>
      <c r="AJ197" s="22"/>
      <c r="AK197" s="22"/>
      <c r="AL197" s="22"/>
      <c r="AM197" s="22"/>
      <c r="AN197" s="22"/>
      <c r="AO197" s="22"/>
      <c r="AP197" s="22"/>
      <c r="AQ197" s="22"/>
      <c r="AR197" s="22"/>
      <c r="AS197" s="22"/>
      <c r="AT197" s="22"/>
      <c r="AU197" s="22"/>
      <c r="AV197" s="22"/>
      <c r="AW197" s="22"/>
      <c r="AX197" s="22"/>
      <c r="AY197" s="22"/>
      <c r="AZ197" s="22"/>
      <c r="BA197" s="22"/>
      <c r="BB197" s="22"/>
      <c r="BC197" s="22"/>
      <c r="BD197" s="22"/>
      <c r="BE197" s="22"/>
      <c r="BF197" s="22"/>
      <c r="BG197" s="22"/>
      <c r="BH197" s="22"/>
      <c r="BI197" s="22"/>
      <c r="BJ197" s="22"/>
      <c r="BK197" s="22"/>
      <c r="BL197" s="22"/>
    </row>
    <row r="198" spans="8:64">
      <c r="H198" s="22"/>
      <c r="J198" s="22"/>
      <c r="K198" s="22"/>
      <c r="L198" s="22"/>
      <c r="M198" s="22"/>
      <c r="N198" s="22"/>
      <c r="O198" s="22"/>
      <c r="P198" s="22"/>
      <c r="Q198" s="22"/>
      <c r="R198" s="22"/>
      <c r="S198" s="22"/>
      <c r="T198" s="22"/>
      <c r="U198" s="22"/>
      <c r="V198" s="22"/>
      <c r="W198" s="22"/>
      <c r="X198" s="22"/>
      <c r="Y198" s="22"/>
      <c r="Z198" s="22"/>
      <c r="AA198" s="22"/>
      <c r="AB198" s="22"/>
      <c r="AC198" s="22"/>
      <c r="AD198" s="22"/>
      <c r="AE198" s="22"/>
      <c r="AF198" s="22"/>
      <c r="AG198" s="22"/>
      <c r="AH198" s="22"/>
      <c r="AI198" s="22"/>
      <c r="AJ198" s="22"/>
      <c r="AK198" s="22"/>
      <c r="AL198" s="22"/>
      <c r="AM198" s="22"/>
      <c r="AN198" s="22"/>
      <c r="AO198" s="22"/>
      <c r="AP198" s="22"/>
      <c r="AQ198" s="22"/>
      <c r="AR198" s="22"/>
      <c r="AS198" s="22"/>
      <c r="AT198" s="22"/>
      <c r="AU198" s="22"/>
      <c r="AV198" s="22"/>
      <c r="AW198" s="22"/>
      <c r="AX198" s="22"/>
      <c r="AY198" s="22"/>
      <c r="AZ198" s="22"/>
      <c r="BA198" s="22"/>
      <c r="BB198" s="22"/>
      <c r="BC198" s="22"/>
      <c r="BD198" s="22"/>
      <c r="BE198" s="22"/>
      <c r="BF198" s="22"/>
      <c r="BG198" s="22"/>
      <c r="BH198" s="22"/>
      <c r="BI198" s="22"/>
      <c r="BJ198" s="22"/>
      <c r="BK198" s="22"/>
      <c r="BL198" s="22"/>
    </row>
    <row r="199" spans="8:64">
      <c r="H199" s="22"/>
      <c r="J199" s="22"/>
      <c r="K199" s="22"/>
      <c r="L199" s="22"/>
      <c r="M199" s="22"/>
      <c r="N199" s="22"/>
      <c r="O199" s="22"/>
      <c r="P199" s="22"/>
      <c r="Q199" s="22"/>
      <c r="R199" s="22"/>
      <c r="S199" s="22"/>
      <c r="T199" s="22"/>
      <c r="U199" s="22"/>
      <c r="V199" s="22"/>
      <c r="W199" s="22"/>
      <c r="X199" s="22"/>
      <c r="Y199" s="22"/>
      <c r="Z199" s="22"/>
      <c r="AA199" s="22"/>
      <c r="AB199" s="22"/>
      <c r="AC199" s="22"/>
      <c r="AD199" s="22"/>
      <c r="AE199" s="22"/>
      <c r="AF199" s="22"/>
      <c r="AG199" s="22"/>
      <c r="AH199" s="22"/>
      <c r="AI199" s="22"/>
      <c r="AJ199" s="22"/>
      <c r="AK199" s="22"/>
      <c r="AL199" s="22"/>
      <c r="AM199" s="22"/>
      <c r="AN199" s="22"/>
      <c r="AO199" s="22"/>
      <c r="AP199" s="22"/>
      <c r="AQ199" s="22"/>
      <c r="AR199" s="22"/>
      <c r="AS199" s="22"/>
      <c r="AT199" s="22"/>
      <c r="AU199" s="22"/>
      <c r="AV199" s="22"/>
      <c r="AW199" s="22"/>
      <c r="AX199" s="22"/>
      <c r="AY199" s="22"/>
      <c r="AZ199" s="22"/>
      <c r="BA199" s="22"/>
      <c r="BB199" s="22"/>
      <c r="BC199" s="22"/>
      <c r="BD199" s="22"/>
      <c r="BE199" s="22"/>
      <c r="BF199" s="22"/>
      <c r="BG199" s="22"/>
      <c r="BH199" s="22"/>
      <c r="BI199" s="22"/>
      <c r="BJ199" s="22"/>
      <c r="BK199" s="22"/>
      <c r="BL199" s="22"/>
    </row>
    <row r="200" spans="8:64">
      <c r="H200" s="22"/>
      <c r="J200" s="22"/>
      <c r="K200" s="22"/>
      <c r="L200" s="22"/>
      <c r="M200" s="22"/>
      <c r="N200" s="22"/>
      <c r="O200" s="22"/>
      <c r="P200" s="22"/>
      <c r="Q200" s="22"/>
      <c r="R200" s="22"/>
      <c r="S200" s="22"/>
      <c r="T200" s="22"/>
      <c r="U200" s="22"/>
      <c r="V200" s="22"/>
      <c r="W200" s="22"/>
      <c r="X200" s="22"/>
      <c r="Y200" s="22"/>
      <c r="Z200" s="22"/>
      <c r="AA200" s="22"/>
      <c r="AB200" s="22"/>
      <c r="AC200" s="22"/>
      <c r="AD200" s="22"/>
      <c r="AE200" s="22"/>
      <c r="AF200" s="22"/>
      <c r="AG200" s="22"/>
      <c r="AH200" s="22"/>
      <c r="AI200" s="22"/>
      <c r="AJ200" s="22"/>
      <c r="AK200" s="22"/>
      <c r="AL200" s="22"/>
      <c r="AM200" s="22"/>
      <c r="AN200" s="22"/>
      <c r="AO200" s="22"/>
      <c r="AP200" s="22"/>
      <c r="AQ200" s="22"/>
      <c r="AR200" s="22"/>
      <c r="AS200" s="22"/>
      <c r="AT200" s="22"/>
      <c r="AU200" s="22"/>
      <c r="AV200" s="22"/>
      <c r="AW200" s="22"/>
      <c r="AX200" s="22"/>
      <c r="AY200" s="22"/>
      <c r="AZ200" s="22"/>
      <c r="BA200" s="22"/>
      <c r="BB200" s="22"/>
      <c r="BC200" s="22"/>
      <c r="BD200" s="22"/>
      <c r="BE200" s="22"/>
      <c r="BF200" s="22"/>
      <c r="BG200" s="22"/>
      <c r="BH200" s="22"/>
      <c r="BI200" s="22"/>
      <c r="BJ200" s="22"/>
      <c r="BK200" s="22"/>
      <c r="BL200" s="22"/>
    </row>
    <row r="201" spans="8:64">
      <c r="H201" s="22"/>
      <c r="J201" s="22"/>
      <c r="K201" s="22"/>
      <c r="L201" s="22"/>
      <c r="M201" s="22"/>
      <c r="N201" s="22"/>
      <c r="O201" s="22"/>
      <c r="P201" s="22"/>
      <c r="Q201" s="22"/>
      <c r="R201" s="22"/>
      <c r="S201" s="22"/>
      <c r="T201" s="22"/>
      <c r="U201" s="22"/>
      <c r="V201" s="22"/>
      <c r="W201" s="22"/>
      <c r="X201" s="22"/>
      <c r="Y201" s="22"/>
      <c r="Z201" s="22"/>
      <c r="AA201" s="22"/>
      <c r="AB201" s="22"/>
      <c r="AC201" s="22"/>
      <c r="AD201" s="22"/>
      <c r="AE201" s="22"/>
      <c r="AF201" s="22"/>
      <c r="AG201" s="22"/>
      <c r="AH201" s="22"/>
      <c r="AI201" s="22"/>
      <c r="AJ201" s="22"/>
      <c r="AK201" s="22"/>
      <c r="AL201" s="22"/>
      <c r="AM201" s="22"/>
      <c r="AN201" s="22"/>
      <c r="AO201" s="22"/>
      <c r="AP201" s="22"/>
      <c r="AQ201" s="22"/>
      <c r="AR201" s="22"/>
      <c r="AS201" s="22"/>
      <c r="AT201" s="22"/>
      <c r="AU201" s="22"/>
      <c r="AV201" s="22"/>
      <c r="AW201" s="22"/>
      <c r="AX201" s="22"/>
      <c r="AY201" s="22"/>
      <c r="AZ201" s="22"/>
      <c r="BA201" s="22"/>
      <c r="BB201" s="22"/>
      <c r="BC201" s="22"/>
      <c r="BD201" s="22"/>
      <c r="BE201" s="22"/>
      <c r="BF201" s="22"/>
      <c r="BG201" s="22"/>
      <c r="BH201" s="22"/>
      <c r="BI201" s="22"/>
      <c r="BJ201" s="22"/>
      <c r="BK201" s="22"/>
      <c r="BL201" s="22"/>
    </row>
    <row r="202" spans="8:64">
      <c r="H202" s="22"/>
      <c r="J202" s="22"/>
      <c r="K202" s="22"/>
      <c r="L202" s="22"/>
      <c r="M202" s="22"/>
      <c r="N202" s="22"/>
      <c r="O202" s="22"/>
      <c r="P202" s="22"/>
      <c r="Q202" s="22"/>
      <c r="R202" s="22"/>
      <c r="S202" s="22"/>
      <c r="T202" s="22"/>
      <c r="U202" s="22"/>
      <c r="V202" s="22"/>
      <c r="W202" s="22"/>
      <c r="X202" s="22"/>
      <c r="Y202" s="22"/>
      <c r="Z202" s="22"/>
      <c r="AA202" s="22"/>
      <c r="AB202" s="22"/>
      <c r="AC202" s="22"/>
      <c r="AD202" s="22"/>
      <c r="AE202" s="22"/>
      <c r="AF202" s="22"/>
      <c r="AG202" s="22"/>
      <c r="AH202" s="22"/>
      <c r="AI202" s="22"/>
      <c r="AJ202" s="22"/>
      <c r="AK202" s="22"/>
      <c r="AL202" s="22"/>
      <c r="AM202" s="22"/>
      <c r="AN202" s="22"/>
      <c r="AO202" s="22"/>
      <c r="AP202" s="22"/>
      <c r="AQ202" s="22"/>
      <c r="AR202" s="22"/>
      <c r="AS202" s="22"/>
      <c r="AT202" s="22"/>
      <c r="AU202" s="22"/>
      <c r="AV202" s="22"/>
      <c r="AW202" s="22"/>
      <c r="AX202" s="22"/>
      <c r="AY202" s="22"/>
      <c r="AZ202" s="22"/>
      <c r="BA202" s="22"/>
      <c r="BB202" s="22"/>
      <c r="BC202" s="22"/>
      <c r="BD202" s="22"/>
      <c r="BE202" s="22"/>
      <c r="BF202" s="22"/>
      <c r="BG202" s="22"/>
      <c r="BH202" s="22"/>
      <c r="BI202" s="22"/>
      <c r="BJ202" s="22"/>
      <c r="BK202" s="22"/>
      <c r="BL202" s="22"/>
    </row>
    <row r="203" spans="8:64">
      <c r="H203" s="22"/>
      <c r="J203" s="22"/>
      <c r="K203" s="22"/>
      <c r="L203" s="22"/>
      <c r="M203" s="22"/>
      <c r="N203" s="22"/>
      <c r="O203" s="22"/>
      <c r="P203" s="22"/>
      <c r="Q203" s="22"/>
      <c r="R203" s="22"/>
      <c r="S203" s="22"/>
      <c r="T203" s="22"/>
      <c r="U203" s="22"/>
      <c r="V203" s="22"/>
      <c r="W203" s="22"/>
      <c r="X203" s="22"/>
      <c r="Y203" s="22"/>
      <c r="Z203" s="22"/>
      <c r="AA203" s="22"/>
      <c r="AB203" s="22"/>
      <c r="AC203" s="22"/>
      <c r="AD203" s="22"/>
      <c r="AE203" s="22"/>
      <c r="AF203" s="22"/>
      <c r="AG203" s="22"/>
      <c r="AH203" s="22"/>
      <c r="AI203" s="22"/>
      <c r="AJ203" s="22"/>
      <c r="AK203" s="22"/>
      <c r="AL203" s="22"/>
      <c r="AM203" s="22"/>
      <c r="AN203" s="22"/>
      <c r="AO203" s="22"/>
      <c r="AP203" s="22"/>
      <c r="AQ203" s="22"/>
      <c r="AR203" s="22"/>
      <c r="AS203" s="22"/>
      <c r="AT203" s="22"/>
      <c r="AU203" s="22"/>
      <c r="AV203" s="22"/>
      <c r="AW203" s="22"/>
      <c r="AX203" s="22"/>
      <c r="AY203" s="22"/>
      <c r="AZ203" s="22"/>
      <c r="BA203" s="22"/>
      <c r="BB203" s="22"/>
      <c r="BC203" s="22"/>
      <c r="BD203" s="22"/>
      <c r="BE203" s="22"/>
      <c r="BF203" s="22"/>
      <c r="BG203" s="22"/>
      <c r="BH203" s="22"/>
      <c r="BI203" s="22"/>
      <c r="BJ203" s="22"/>
      <c r="BK203" s="22"/>
      <c r="BL203" s="22"/>
    </row>
    <row r="204" spans="8:64">
      <c r="H204" s="22"/>
      <c r="J204" s="22"/>
      <c r="K204" s="22"/>
      <c r="L204" s="22"/>
      <c r="M204" s="22"/>
      <c r="N204" s="22"/>
      <c r="O204" s="22"/>
      <c r="P204" s="22"/>
      <c r="Q204" s="22"/>
      <c r="R204" s="22"/>
      <c r="S204" s="22"/>
      <c r="T204" s="22"/>
      <c r="U204" s="22"/>
      <c r="V204" s="22"/>
      <c r="W204" s="22"/>
      <c r="X204" s="22"/>
      <c r="Y204" s="22"/>
      <c r="Z204" s="22"/>
      <c r="AA204" s="22"/>
      <c r="AB204" s="22"/>
      <c r="AC204" s="22"/>
      <c r="AD204" s="22"/>
      <c r="AE204" s="22"/>
      <c r="AF204" s="22"/>
      <c r="AG204" s="22"/>
      <c r="AH204" s="22"/>
      <c r="AI204" s="22"/>
      <c r="AJ204" s="22"/>
      <c r="AK204" s="22"/>
      <c r="AL204" s="22"/>
      <c r="AM204" s="22"/>
      <c r="AN204" s="22"/>
      <c r="AO204" s="22"/>
      <c r="AP204" s="22"/>
      <c r="AQ204" s="22"/>
      <c r="AR204" s="22"/>
      <c r="AS204" s="22"/>
      <c r="AT204" s="22"/>
      <c r="AU204" s="22"/>
      <c r="AV204" s="22"/>
      <c r="AW204" s="22"/>
      <c r="AX204" s="22"/>
      <c r="AY204" s="22"/>
      <c r="AZ204" s="22"/>
      <c r="BA204" s="22"/>
      <c r="BB204" s="22"/>
      <c r="BC204" s="22"/>
      <c r="BD204" s="22"/>
      <c r="BE204" s="22"/>
      <c r="BF204" s="22"/>
      <c r="BG204" s="22"/>
      <c r="BH204" s="22"/>
      <c r="BI204" s="22"/>
      <c r="BJ204" s="22"/>
      <c r="BK204" s="22"/>
      <c r="BL204" s="22"/>
    </row>
    <row r="205" spans="8:64">
      <c r="H205" s="22"/>
      <c r="J205" s="22"/>
      <c r="K205" s="22"/>
      <c r="L205" s="22"/>
      <c r="M205" s="22"/>
      <c r="N205" s="22"/>
      <c r="O205" s="22"/>
      <c r="P205" s="22"/>
      <c r="Q205" s="22"/>
      <c r="R205" s="22"/>
      <c r="S205" s="22"/>
      <c r="T205" s="22"/>
      <c r="U205" s="22"/>
      <c r="V205" s="22"/>
      <c r="W205" s="22"/>
      <c r="X205" s="22"/>
      <c r="Y205" s="22"/>
      <c r="Z205" s="22"/>
      <c r="AA205" s="22"/>
      <c r="AB205" s="22"/>
      <c r="AC205" s="22"/>
      <c r="AD205" s="22"/>
      <c r="AE205" s="22"/>
      <c r="AF205" s="22"/>
      <c r="AG205" s="22"/>
      <c r="AH205" s="22"/>
      <c r="AI205" s="22"/>
      <c r="AJ205" s="22"/>
      <c r="AK205" s="22"/>
      <c r="AL205" s="22"/>
      <c r="AM205" s="22"/>
      <c r="AN205" s="22"/>
      <c r="AO205" s="22"/>
      <c r="AP205" s="22"/>
      <c r="AQ205" s="22"/>
      <c r="AR205" s="22"/>
      <c r="AS205" s="22"/>
      <c r="AT205" s="22"/>
      <c r="AU205" s="22"/>
      <c r="AV205" s="22"/>
      <c r="AW205" s="22"/>
      <c r="AX205" s="22"/>
      <c r="AY205" s="22"/>
      <c r="AZ205" s="22"/>
      <c r="BA205" s="22"/>
      <c r="BB205" s="22"/>
      <c r="BC205" s="22"/>
      <c r="BD205" s="22"/>
      <c r="BE205" s="22"/>
      <c r="BF205" s="22"/>
      <c r="BG205" s="22"/>
      <c r="BH205" s="22"/>
      <c r="BI205" s="22"/>
      <c r="BJ205" s="22"/>
      <c r="BK205" s="22"/>
      <c r="BL205" s="22"/>
    </row>
    <row r="206" spans="8:64">
      <c r="H206" s="22"/>
      <c r="J206" s="22"/>
      <c r="K206" s="22"/>
      <c r="L206" s="22"/>
      <c r="M206" s="22"/>
      <c r="N206" s="22"/>
      <c r="O206" s="22"/>
      <c r="P206" s="22"/>
      <c r="Q206" s="22"/>
      <c r="R206" s="22"/>
      <c r="S206" s="22"/>
      <c r="T206" s="22"/>
      <c r="U206" s="22"/>
      <c r="V206" s="22"/>
      <c r="W206" s="22"/>
      <c r="X206" s="22"/>
      <c r="Y206" s="22"/>
      <c r="Z206" s="22"/>
      <c r="AA206" s="22"/>
      <c r="AB206" s="22"/>
      <c r="AC206" s="22"/>
      <c r="AD206" s="22"/>
      <c r="AE206" s="22"/>
      <c r="AF206" s="22"/>
      <c r="AG206" s="22"/>
      <c r="AH206" s="22"/>
      <c r="AI206" s="22"/>
      <c r="AJ206" s="22"/>
      <c r="AK206" s="22"/>
      <c r="AL206" s="22"/>
      <c r="AM206" s="22"/>
      <c r="AN206" s="22"/>
      <c r="AO206" s="22"/>
      <c r="AP206" s="22"/>
      <c r="AQ206" s="22"/>
      <c r="AR206" s="22"/>
      <c r="AS206" s="22"/>
      <c r="AT206" s="22"/>
      <c r="AU206" s="22"/>
      <c r="AV206" s="22"/>
      <c r="AW206" s="22"/>
      <c r="AX206" s="22"/>
      <c r="AY206" s="22"/>
      <c r="AZ206" s="22"/>
      <c r="BA206" s="22"/>
      <c r="BB206" s="22"/>
      <c r="BC206" s="22"/>
      <c r="BD206" s="22"/>
      <c r="BE206" s="22"/>
      <c r="BF206" s="22"/>
      <c r="BG206" s="22"/>
      <c r="BH206" s="22"/>
      <c r="BI206" s="22"/>
      <c r="BJ206" s="22"/>
      <c r="BK206" s="22"/>
      <c r="BL206" s="22"/>
    </row>
    <row r="207" spans="8:64">
      <c r="H207" s="22"/>
      <c r="J207" s="22"/>
      <c r="K207" s="22"/>
      <c r="L207" s="22"/>
      <c r="M207" s="22"/>
      <c r="N207" s="22"/>
      <c r="O207" s="22"/>
      <c r="P207" s="22"/>
      <c r="Q207" s="22"/>
      <c r="R207" s="22"/>
      <c r="S207" s="22"/>
      <c r="T207" s="22"/>
      <c r="U207" s="22"/>
      <c r="V207" s="22"/>
      <c r="W207" s="22"/>
      <c r="X207" s="22"/>
      <c r="Y207" s="22"/>
      <c r="Z207" s="22"/>
      <c r="AA207" s="22"/>
      <c r="AB207" s="22"/>
      <c r="AC207" s="22"/>
      <c r="AD207" s="22"/>
      <c r="AE207" s="22"/>
      <c r="AF207" s="22"/>
      <c r="AG207" s="22"/>
      <c r="AH207" s="22"/>
      <c r="AI207" s="22"/>
      <c r="AJ207" s="22"/>
      <c r="AK207" s="22"/>
      <c r="AL207" s="22"/>
      <c r="AM207" s="22"/>
      <c r="AN207" s="22"/>
      <c r="AO207" s="22"/>
      <c r="AP207" s="22"/>
      <c r="AQ207" s="22"/>
      <c r="AR207" s="22"/>
      <c r="AS207" s="22"/>
      <c r="AT207" s="22"/>
      <c r="AU207" s="22"/>
      <c r="AV207" s="22"/>
      <c r="AW207" s="22"/>
      <c r="AX207" s="22"/>
      <c r="AY207" s="22"/>
      <c r="AZ207" s="22"/>
      <c r="BA207" s="22"/>
      <c r="BB207" s="22"/>
      <c r="BC207" s="22"/>
      <c r="BD207" s="22"/>
      <c r="BE207" s="22"/>
      <c r="BF207" s="22"/>
      <c r="BG207" s="22"/>
      <c r="BH207" s="22"/>
      <c r="BI207" s="22"/>
      <c r="BJ207" s="22"/>
      <c r="BK207" s="22"/>
      <c r="BL207" s="22"/>
    </row>
    <row r="208" spans="8:64">
      <c r="H208" s="22"/>
      <c r="J208" s="22"/>
      <c r="K208" s="22"/>
      <c r="L208" s="22"/>
      <c r="M208" s="22"/>
      <c r="N208" s="22"/>
      <c r="O208" s="22"/>
      <c r="P208" s="22"/>
      <c r="Q208" s="22"/>
      <c r="R208" s="22"/>
      <c r="S208" s="22"/>
      <c r="T208" s="22"/>
      <c r="U208" s="22"/>
      <c r="V208" s="22"/>
      <c r="W208" s="22"/>
      <c r="X208" s="22"/>
      <c r="Y208" s="22"/>
      <c r="Z208" s="22"/>
      <c r="AA208" s="22"/>
      <c r="AB208" s="22"/>
      <c r="AC208" s="22"/>
      <c r="AD208" s="22"/>
      <c r="AE208" s="22"/>
      <c r="AF208" s="22"/>
      <c r="AG208" s="22"/>
      <c r="AH208" s="22"/>
      <c r="AI208" s="22"/>
      <c r="AJ208" s="22"/>
      <c r="AK208" s="22"/>
      <c r="AL208" s="22"/>
      <c r="AM208" s="22"/>
      <c r="AN208" s="22"/>
      <c r="AO208" s="22"/>
      <c r="AP208" s="22"/>
      <c r="AQ208" s="22"/>
      <c r="AR208" s="22"/>
      <c r="AS208" s="22"/>
      <c r="AT208" s="22"/>
      <c r="AU208" s="22"/>
      <c r="AV208" s="22"/>
      <c r="AW208" s="22"/>
      <c r="AX208" s="22"/>
      <c r="AY208" s="22"/>
      <c r="AZ208" s="22"/>
      <c r="BA208" s="22"/>
      <c r="BB208" s="22"/>
      <c r="BC208" s="22"/>
      <c r="BD208" s="22"/>
      <c r="BE208" s="22"/>
      <c r="BF208" s="22"/>
      <c r="BG208" s="22"/>
      <c r="BH208" s="22"/>
      <c r="BI208" s="22"/>
      <c r="BJ208" s="22"/>
      <c r="BK208" s="22"/>
      <c r="BL208" s="22"/>
    </row>
    <row r="209" spans="8:64">
      <c r="H209" s="22"/>
      <c r="J209" s="22"/>
      <c r="K209" s="22"/>
      <c r="L209" s="22"/>
      <c r="M209" s="22"/>
      <c r="N209" s="22"/>
      <c r="O209" s="22"/>
      <c r="P209" s="22"/>
      <c r="Q209" s="22"/>
      <c r="R209" s="22"/>
      <c r="S209" s="22"/>
      <c r="T209" s="22"/>
      <c r="U209" s="22"/>
      <c r="V209" s="22"/>
      <c r="W209" s="22"/>
      <c r="X209" s="22"/>
      <c r="Y209" s="22"/>
      <c r="Z209" s="22"/>
      <c r="AA209" s="22"/>
      <c r="AB209" s="22"/>
      <c r="AC209" s="22"/>
      <c r="AD209" s="22"/>
      <c r="AE209" s="22"/>
      <c r="AF209" s="22"/>
      <c r="AG209" s="22"/>
      <c r="AH209" s="22"/>
      <c r="AI209" s="22"/>
      <c r="AJ209" s="22"/>
      <c r="AK209" s="22"/>
      <c r="AL209" s="22"/>
      <c r="AM209" s="22"/>
      <c r="AN209" s="22"/>
      <c r="AO209" s="22"/>
      <c r="AP209" s="22"/>
      <c r="AQ209" s="22"/>
      <c r="AR209" s="22"/>
      <c r="AS209" s="22"/>
      <c r="AT209" s="22"/>
      <c r="AU209" s="22"/>
      <c r="AV209" s="22"/>
      <c r="AW209" s="22"/>
      <c r="AX209" s="22"/>
      <c r="AY209" s="22"/>
      <c r="AZ209" s="22"/>
      <c r="BA209" s="22"/>
      <c r="BB209" s="22"/>
      <c r="BC209" s="22"/>
      <c r="BD209" s="22"/>
      <c r="BE209" s="22"/>
      <c r="BF209" s="22"/>
      <c r="BG209" s="22"/>
      <c r="BH209" s="22"/>
      <c r="BI209" s="22"/>
      <c r="BJ209" s="22"/>
      <c r="BK209" s="22"/>
      <c r="BL209" s="22"/>
    </row>
    <row r="210" spans="8:64">
      <c r="H210" s="22"/>
      <c r="J210" s="22"/>
      <c r="K210" s="22"/>
      <c r="L210" s="22"/>
      <c r="M210" s="22"/>
      <c r="N210" s="22"/>
      <c r="O210" s="22"/>
      <c r="P210" s="22"/>
      <c r="Q210" s="22"/>
      <c r="R210" s="22"/>
      <c r="S210" s="22"/>
      <c r="T210" s="22"/>
      <c r="U210" s="22"/>
      <c r="V210" s="22"/>
      <c r="W210" s="22"/>
      <c r="X210" s="22"/>
      <c r="Y210" s="22"/>
      <c r="Z210" s="22"/>
      <c r="AA210" s="22"/>
      <c r="AB210" s="22"/>
      <c r="AC210" s="22"/>
      <c r="AD210" s="22"/>
      <c r="AE210" s="22"/>
      <c r="AF210" s="22"/>
      <c r="AG210" s="22"/>
      <c r="AH210" s="22"/>
      <c r="AI210" s="22"/>
      <c r="AJ210" s="22"/>
      <c r="AK210" s="22"/>
      <c r="AL210" s="22"/>
      <c r="AM210" s="22"/>
      <c r="AN210" s="22"/>
      <c r="AO210" s="22"/>
      <c r="AP210" s="22"/>
      <c r="AQ210" s="22"/>
      <c r="AR210" s="22"/>
      <c r="AS210" s="22"/>
      <c r="AT210" s="22"/>
      <c r="AU210" s="22"/>
      <c r="AV210" s="22"/>
      <c r="AW210" s="22"/>
      <c r="AX210" s="22"/>
      <c r="AY210" s="22"/>
      <c r="AZ210" s="22"/>
      <c r="BA210" s="22"/>
      <c r="BB210" s="22"/>
      <c r="BC210" s="22"/>
      <c r="BD210" s="22"/>
      <c r="BE210" s="22"/>
      <c r="BF210" s="22"/>
      <c r="BG210" s="22"/>
      <c r="BH210" s="22"/>
      <c r="BI210" s="22"/>
      <c r="BJ210" s="22"/>
      <c r="BK210" s="22"/>
      <c r="BL210" s="22"/>
    </row>
    <row r="211" spans="8:64">
      <c r="H211" s="22"/>
      <c r="J211" s="22"/>
      <c r="K211" s="22"/>
      <c r="L211" s="22"/>
      <c r="M211" s="22"/>
      <c r="N211" s="22"/>
      <c r="O211" s="22"/>
      <c r="P211" s="22"/>
      <c r="Q211" s="22"/>
      <c r="R211" s="22"/>
      <c r="S211" s="22"/>
      <c r="T211" s="22"/>
      <c r="U211" s="22"/>
      <c r="V211" s="22"/>
      <c r="W211" s="22"/>
      <c r="X211" s="22"/>
      <c r="Y211" s="22"/>
      <c r="Z211" s="22"/>
      <c r="AA211" s="22"/>
      <c r="AB211" s="22"/>
      <c r="AC211" s="22"/>
      <c r="AD211" s="22"/>
      <c r="AE211" s="22"/>
      <c r="AF211" s="22"/>
      <c r="AG211" s="22"/>
      <c r="AH211" s="22"/>
      <c r="AI211" s="22"/>
      <c r="AJ211" s="22"/>
      <c r="AK211" s="22"/>
      <c r="AL211" s="22"/>
      <c r="AM211" s="22"/>
      <c r="AN211" s="22"/>
      <c r="AO211" s="22"/>
      <c r="AP211" s="22"/>
      <c r="AQ211" s="22"/>
      <c r="AR211" s="22"/>
      <c r="AS211" s="22"/>
      <c r="AT211" s="22"/>
      <c r="AU211" s="22"/>
      <c r="AV211" s="22"/>
      <c r="AW211" s="22"/>
      <c r="AX211" s="22"/>
      <c r="AY211" s="22"/>
      <c r="AZ211" s="22"/>
      <c r="BA211" s="22"/>
      <c r="BB211" s="22"/>
      <c r="BC211" s="22"/>
      <c r="BD211" s="22"/>
      <c r="BE211" s="22"/>
      <c r="BF211" s="22"/>
      <c r="BG211" s="22"/>
      <c r="BH211" s="22"/>
      <c r="BI211" s="22"/>
      <c r="BJ211" s="22"/>
      <c r="BK211" s="22"/>
      <c r="BL211" s="22"/>
    </row>
    <row r="212" spans="8:64">
      <c r="H212" s="22"/>
      <c r="J212" s="22"/>
      <c r="K212" s="22"/>
      <c r="L212" s="22"/>
      <c r="M212" s="22"/>
      <c r="N212" s="22"/>
      <c r="O212" s="22"/>
      <c r="P212" s="22"/>
      <c r="Q212" s="22"/>
      <c r="R212" s="22"/>
      <c r="S212" s="22"/>
      <c r="T212" s="22"/>
      <c r="U212" s="22"/>
      <c r="V212" s="22"/>
      <c r="W212" s="22"/>
      <c r="X212" s="22"/>
      <c r="Y212" s="22"/>
      <c r="Z212" s="22"/>
      <c r="AA212" s="22"/>
      <c r="AB212" s="22"/>
      <c r="AC212" s="22"/>
      <c r="AD212" s="22"/>
      <c r="AE212" s="22"/>
      <c r="AF212" s="22"/>
      <c r="AG212" s="22"/>
      <c r="AH212" s="22"/>
      <c r="AI212" s="22"/>
      <c r="AJ212" s="22"/>
      <c r="AK212" s="22"/>
      <c r="AL212" s="22"/>
      <c r="AM212" s="22"/>
      <c r="AN212" s="22"/>
      <c r="AO212" s="22"/>
      <c r="AP212" s="22"/>
      <c r="AQ212" s="22"/>
      <c r="AR212" s="22"/>
      <c r="AS212" s="22"/>
      <c r="AT212" s="22"/>
      <c r="AU212" s="22"/>
      <c r="AV212" s="22"/>
      <c r="AW212" s="22"/>
      <c r="AX212" s="22"/>
      <c r="AY212" s="22"/>
      <c r="AZ212" s="22"/>
      <c r="BA212" s="22"/>
      <c r="BB212" s="22"/>
      <c r="BC212" s="22"/>
      <c r="BD212" s="22"/>
      <c r="BE212" s="22"/>
      <c r="BF212" s="22"/>
      <c r="BG212" s="22"/>
      <c r="BH212" s="22"/>
      <c r="BI212" s="22"/>
      <c r="BJ212" s="22"/>
      <c r="BK212" s="22"/>
      <c r="BL212" s="22"/>
    </row>
    <row r="213" spans="8:64">
      <c r="H213" s="22"/>
      <c r="J213" s="22"/>
      <c r="K213" s="22"/>
      <c r="L213" s="22"/>
      <c r="M213" s="22"/>
      <c r="N213" s="22"/>
      <c r="O213" s="22"/>
      <c r="P213" s="22"/>
      <c r="Q213" s="22"/>
      <c r="R213" s="22"/>
      <c r="S213" s="22"/>
      <c r="T213" s="22"/>
      <c r="U213" s="22"/>
      <c r="V213" s="22"/>
      <c r="W213" s="22"/>
      <c r="X213" s="22"/>
      <c r="Y213" s="22"/>
      <c r="Z213" s="22"/>
      <c r="AA213" s="22"/>
      <c r="AB213" s="22"/>
      <c r="AC213" s="22"/>
      <c r="AD213" s="22"/>
      <c r="AE213" s="22"/>
      <c r="AF213" s="22"/>
      <c r="AG213" s="22"/>
      <c r="AH213" s="22"/>
      <c r="AI213" s="22"/>
      <c r="AJ213" s="22"/>
      <c r="AK213" s="22"/>
      <c r="AL213" s="22"/>
      <c r="AM213" s="22"/>
      <c r="AN213" s="22"/>
      <c r="AO213" s="22"/>
      <c r="AP213" s="22"/>
      <c r="AQ213" s="22"/>
      <c r="AR213" s="22"/>
      <c r="AS213" s="22"/>
      <c r="AT213" s="22"/>
      <c r="AU213" s="22"/>
      <c r="AV213" s="22"/>
      <c r="AW213" s="22"/>
      <c r="AX213" s="22"/>
      <c r="AY213" s="22"/>
      <c r="AZ213" s="22"/>
      <c r="BA213" s="22"/>
      <c r="BB213" s="22"/>
      <c r="BC213" s="22"/>
      <c r="BD213" s="22"/>
      <c r="BE213" s="22"/>
      <c r="BF213" s="22"/>
      <c r="BG213" s="22"/>
      <c r="BH213" s="22"/>
      <c r="BI213" s="22"/>
      <c r="BJ213" s="22"/>
      <c r="BK213" s="22"/>
      <c r="BL213" s="22"/>
    </row>
    <row r="214" spans="8:64">
      <c r="H214" s="22"/>
      <c r="J214" s="22"/>
      <c r="K214" s="22"/>
      <c r="L214" s="22"/>
      <c r="M214" s="22"/>
      <c r="N214" s="22"/>
      <c r="O214" s="22"/>
      <c r="P214" s="22"/>
      <c r="Q214" s="22"/>
      <c r="R214" s="22"/>
      <c r="S214" s="22"/>
      <c r="T214" s="22"/>
      <c r="U214" s="22"/>
      <c r="V214" s="22"/>
      <c r="W214" s="22"/>
      <c r="X214" s="22"/>
      <c r="Y214" s="22"/>
      <c r="Z214" s="22"/>
      <c r="AA214" s="22"/>
      <c r="AB214" s="22"/>
      <c r="AC214" s="22"/>
      <c r="AD214" s="22"/>
      <c r="AE214" s="22"/>
      <c r="AF214" s="22"/>
      <c r="AG214" s="22"/>
      <c r="AH214" s="22"/>
      <c r="AI214" s="22"/>
      <c r="AJ214" s="22"/>
      <c r="AK214" s="22"/>
      <c r="AL214" s="22"/>
      <c r="AM214" s="22"/>
      <c r="AN214" s="22"/>
      <c r="AO214" s="22"/>
      <c r="AP214" s="22"/>
      <c r="AQ214" s="22"/>
      <c r="AR214" s="22"/>
      <c r="AS214" s="22"/>
      <c r="AT214" s="22"/>
      <c r="AU214" s="22"/>
      <c r="AV214" s="22"/>
      <c r="AW214" s="22"/>
      <c r="AX214" s="22"/>
      <c r="AY214" s="22"/>
      <c r="AZ214" s="22"/>
      <c r="BA214" s="22"/>
      <c r="BB214" s="22"/>
      <c r="BC214" s="22"/>
      <c r="BD214" s="22"/>
      <c r="BE214" s="22"/>
      <c r="BF214" s="22"/>
      <c r="BG214" s="22"/>
      <c r="BH214" s="22"/>
      <c r="BI214" s="22"/>
      <c r="BJ214" s="22"/>
      <c r="BK214" s="22"/>
      <c r="BL214" s="22"/>
    </row>
    <row r="215" spans="8:64">
      <c r="H215" s="22"/>
      <c r="J215" s="22"/>
      <c r="K215" s="22"/>
      <c r="L215" s="22"/>
      <c r="M215" s="22"/>
      <c r="N215" s="22"/>
      <c r="O215" s="22"/>
      <c r="P215" s="22"/>
      <c r="Q215" s="22"/>
      <c r="R215" s="22"/>
      <c r="S215" s="22"/>
      <c r="T215" s="22"/>
      <c r="U215" s="22"/>
      <c r="V215" s="22"/>
      <c r="W215" s="22"/>
      <c r="X215" s="22"/>
      <c r="Y215" s="22"/>
      <c r="Z215" s="22"/>
      <c r="AA215" s="22"/>
      <c r="AB215" s="22"/>
      <c r="AC215" s="22"/>
      <c r="AD215" s="22"/>
      <c r="AE215" s="22"/>
      <c r="AF215" s="22"/>
      <c r="AG215" s="22"/>
      <c r="AH215" s="22"/>
      <c r="AI215" s="22"/>
      <c r="AJ215" s="22"/>
      <c r="AK215" s="22"/>
      <c r="AL215" s="22"/>
      <c r="AM215" s="22"/>
      <c r="AN215" s="22"/>
      <c r="AO215" s="22"/>
      <c r="AP215" s="22"/>
      <c r="AQ215" s="22"/>
      <c r="AR215" s="22"/>
      <c r="AS215" s="22"/>
      <c r="AT215" s="22"/>
      <c r="AU215" s="22"/>
      <c r="AV215" s="22"/>
      <c r="AW215" s="22"/>
      <c r="AX215" s="22"/>
      <c r="AY215" s="22"/>
      <c r="AZ215" s="22"/>
      <c r="BA215" s="22"/>
      <c r="BB215" s="22"/>
      <c r="BC215" s="22"/>
      <c r="BD215" s="22"/>
      <c r="BE215" s="22"/>
      <c r="BF215" s="22"/>
      <c r="BG215" s="22"/>
      <c r="BH215" s="22"/>
      <c r="BI215" s="22"/>
      <c r="BJ215" s="22"/>
      <c r="BK215" s="22"/>
      <c r="BL215" s="22"/>
    </row>
    <row r="216" spans="8:64">
      <c r="H216" s="22"/>
      <c r="J216" s="22"/>
      <c r="K216" s="22"/>
      <c r="L216" s="22"/>
      <c r="M216" s="22"/>
      <c r="N216" s="22"/>
      <c r="O216" s="22"/>
      <c r="P216" s="22"/>
      <c r="Q216" s="22"/>
      <c r="R216" s="22"/>
      <c r="S216" s="22"/>
      <c r="T216" s="22"/>
      <c r="U216" s="22"/>
      <c r="V216" s="22"/>
      <c r="W216" s="22"/>
      <c r="X216" s="22"/>
      <c r="Y216" s="22"/>
      <c r="Z216" s="22"/>
      <c r="AA216" s="22"/>
      <c r="AB216" s="22"/>
      <c r="AC216" s="22"/>
      <c r="AD216" s="22"/>
      <c r="AE216" s="22"/>
      <c r="AF216" s="22"/>
      <c r="AG216" s="22"/>
      <c r="AH216" s="22"/>
      <c r="AI216" s="22"/>
      <c r="AJ216" s="22"/>
      <c r="AK216" s="22"/>
      <c r="AL216" s="22"/>
      <c r="AM216" s="22"/>
      <c r="AN216" s="22"/>
      <c r="AO216" s="22"/>
      <c r="AP216" s="22"/>
      <c r="AQ216" s="22"/>
      <c r="AR216" s="22"/>
      <c r="AS216" s="22"/>
      <c r="AT216" s="22"/>
      <c r="AU216" s="22"/>
      <c r="AV216" s="22"/>
      <c r="AW216" s="22"/>
      <c r="AX216" s="22"/>
      <c r="AY216" s="22"/>
      <c r="AZ216" s="22"/>
      <c r="BA216" s="22"/>
      <c r="BB216" s="22"/>
      <c r="BC216" s="22"/>
      <c r="BD216" s="22"/>
      <c r="BE216" s="22"/>
      <c r="BF216" s="22"/>
      <c r="BG216" s="22"/>
      <c r="BH216" s="22"/>
      <c r="BI216" s="22"/>
      <c r="BJ216" s="22"/>
      <c r="BK216" s="22"/>
      <c r="BL216" s="22"/>
    </row>
    <row r="217" spans="8:64">
      <c r="H217" s="22"/>
      <c r="J217" s="22"/>
      <c r="K217" s="22"/>
      <c r="L217" s="22"/>
      <c r="M217" s="22"/>
      <c r="N217" s="22"/>
      <c r="O217" s="22"/>
      <c r="P217" s="22"/>
      <c r="Q217" s="22"/>
      <c r="R217" s="22"/>
      <c r="S217" s="22"/>
      <c r="T217" s="22"/>
      <c r="U217" s="22"/>
      <c r="V217" s="22"/>
      <c r="W217" s="22"/>
      <c r="X217" s="22"/>
      <c r="Y217" s="22"/>
      <c r="Z217" s="22"/>
      <c r="AA217" s="22"/>
      <c r="AB217" s="22"/>
      <c r="AC217" s="22"/>
      <c r="AD217" s="22"/>
      <c r="AE217" s="22"/>
      <c r="AF217" s="22"/>
      <c r="AG217" s="22"/>
      <c r="AH217" s="22"/>
      <c r="AI217" s="22"/>
      <c r="AJ217" s="22"/>
      <c r="AK217" s="22"/>
      <c r="AL217" s="22"/>
      <c r="AM217" s="22"/>
      <c r="AN217" s="22"/>
      <c r="AO217" s="22"/>
      <c r="AP217" s="22"/>
      <c r="AQ217" s="22"/>
      <c r="AR217" s="22"/>
      <c r="AS217" s="22"/>
      <c r="AT217" s="22"/>
      <c r="AU217" s="22"/>
      <c r="AV217" s="22"/>
      <c r="AW217" s="22"/>
      <c r="AX217" s="22"/>
      <c r="AY217" s="22"/>
      <c r="AZ217" s="22"/>
      <c r="BA217" s="22"/>
      <c r="BB217" s="22"/>
      <c r="BC217" s="22"/>
      <c r="BD217" s="22"/>
      <c r="BE217" s="22"/>
      <c r="BF217" s="22"/>
      <c r="BG217" s="22"/>
      <c r="BH217" s="22"/>
      <c r="BI217" s="22"/>
      <c r="BJ217" s="22"/>
      <c r="BK217" s="22"/>
      <c r="BL217" s="22"/>
    </row>
    <row r="218" spans="8:64">
      <c r="H218" s="22"/>
      <c r="J218" s="22"/>
      <c r="K218" s="22"/>
      <c r="L218" s="22"/>
      <c r="M218" s="22"/>
      <c r="N218" s="22"/>
      <c r="O218" s="22"/>
      <c r="P218" s="22"/>
      <c r="Q218" s="22"/>
      <c r="R218" s="22"/>
      <c r="S218" s="22"/>
      <c r="T218" s="22"/>
      <c r="U218" s="22"/>
      <c r="V218" s="22"/>
      <c r="W218" s="22"/>
      <c r="X218" s="22"/>
      <c r="Y218" s="22"/>
      <c r="Z218" s="22"/>
      <c r="AA218" s="22"/>
      <c r="AB218" s="22"/>
      <c r="AC218" s="22"/>
      <c r="AD218" s="22"/>
      <c r="AE218" s="22"/>
      <c r="AF218" s="22"/>
      <c r="AG218" s="22"/>
      <c r="AH218" s="22"/>
      <c r="AI218" s="22"/>
      <c r="AJ218" s="22"/>
      <c r="AK218" s="22"/>
      <c r="AL218" s="22"/>
      <c r="AM218" s="22"/>
      <c r="AN218" s="22"/>
      <c r="AO218" s="22"/>
      <c r="AP218" s="22"/>
      <c r="AQ218" s="22"/>
      <c r="AR218" s="22"/>
      <c r="AS218" s="22"/>
      <c r="AT218" s="22"/>
      <c r="AU218" s="22"/>
      <c r="AV218" s="22"/>
      <c r="AW218" s="22"/>
      <c r="AX218" s="22"/>
      <c r="AY218" s="22"/>
      <c r="AZ218" s="22"/>
      <c r="BA218" s="22"/>
      <c r="BB218" s="22"/>
      <c r="BC218" s="22"/>
      <c r="BD218" s="22"/>
      <c r="BE218" s="22"/>
      <c r="BF218" s="22"/>
      <c r="BG218" s="22"/>
      <c r="BH218" s="22"/>
      <c r="BI218" s="22"/>
      <c r="BJ218" s="22"/>
      <c r="BK218" s="22"/>
      <c r="BL218" s="22"/>
    </row>
    <row r="219" spans="8:64">
      <c r="H219" s="22"/>
      <c r="J219" s="22"/>
      <c r="K219" s="22"/>
      <c r="L219" s="22"/>
      <c r="M219" s="22"/>
      <c r="N219" s="22"/>
      <c r="O219" s="22"/>
      <c r="P219" s="22"/>
      <c r="Q219" s="22"/>
      <c r="R219" s="22"/>
      <c r="S219" s="22"/>
      <c r="T219" s="22"/>
      <c r="U219" s="22"/>
      <c r="V219" s="22"/>
      <c r="W219" s="22"/>
      <c r="X219" s="22"/>
      <c r="Y219" s="22"/>
      <c r="Z219" s="22"/>
      <c r="AA219" s="22"/>
      <c r="AB219" s="22"/>
      <c r="AC219" s="22"/>
      <c r="AD219" s="22"/>
      <c r="AE219" s="22"/>
      <c r="AF219" s="22"/>
      <c r="AG219" s="22"/>
      <c r="AH219" s="22"/>
      <c r="AI219" s="22"/>
      <c r="AJ219" s="22"/>
      <c r="AK219" s="22"/>
      <c r="AL219" s="22"/>
      <c r="AM219" s="22"/>
      <c r="AN219" s="22"/>
      <c r="AO219" s="22"/>
      <c r="AP219" s="22"/>
      <c r="AQ219" s="22"/>
      <c r="AR219" s="22"/>
      <c r="AS219" s="22"/>
      <c r="AT219" s="22"/>
      <c r="AU219" s="22"/>
      <c r="AV219" s="22"/>
      <c r="AW219" s="22"/>
      <c r="AX219" s="22"/>
      <c r="AY219" s="22"/>
      <c r="AZ219" s="22"/>
      <c r="BA219" s="22"/>
      <c r="BB219" s="22"/>
      <c r="BC219" s="22"/>
      <c r="BD219" s="22"/>
      <c r="BE219" s="22"/>
      <c r="BF219" s="22"/>
      <c r="BG219" s="22"/>
      <c r="BH219" s="22"/>
      <c r="BI219" s="22"/>
      <c r="BJ219" s="22"/>
      <c r="BK219" s="22"/>
      <c r="BL219" s="22"/>
    </row>
    <row r="220" spans="8:64">
      <c r="H220" s="22"/>
      <c r="J220" s="22"/>
      <c r="K220" s="22"/>
      <c r="L220" s="22"/>
      <c r="M220" s="22"/>
      <c r="N220" s="22"/>
      <c r="O220" s="22"/>
      <c r="P220" s="22"/>
      <c r="Q220" s="22"/>
      <c r="R220" s="22"/>
      <c r="S220" s="22"/>
      <c r="T220" s="22"/>
      <c r="U220" s="22"/>
      <c r="V220" s="22"/>
      <c r="W220" s="22"/>
      <c r="X220" s="22"/>
      <c r="Y220" s="22"/>
      <c r="Z220" s="22"/>
      <c r="AA220" s="22"/>
      <c r="AB220" s="22"/>
      <c r="AC220" s="22"/>
      <c r="AD220" s="22"/>
      <c r="AE220" s="22"/>
      <c r="AF220" s="22"/>
      <c r="AG220" s="22"/>
      <c r="AH220" s="22"/>
      <c r="AI220" s="22"/>
      <c r="AJ220" s="22"/>
      <c r="AK220" s="22"/>
      <c r="AL220" s="22"/>
      <c r="AM220" s="22"/>
      <c r="AN220" s="22"/>
      <c r="AO220" s="22"/>
      <c r="AP220" s="22"/>
      <c r="AQ220" s="22"/>
      <c r="AR220" s="22"/>
      <c r="AS220" s="22"/>
      <c r="AT220" s="22"/>
      <c r="AU220" s="22"/>
      <c r="AV220" s="22"/>
      <c r="AW220" s="22"/>
      <c r="AX220" s="22"/>
      <c r="AY220" s="22"/>
      <c r="AZ220" s="22"/>
      <c r="BA220" s="22"/>
      <c r="BB220" s="22"/>
      <c r="BC220" s="22"/>
      <c r="BD220" s="22"/>
      <c r="BE220" s="22"/>
      <c r="BF220" s="22"/>
      <c r="BG220" s="22"/>
      <c r="BH220" s="22"/>
      <c r="BI220" s="22"/>
      <c r="BJ220" s="22"/>
      <c r="BK220" s="22"/>
      <c r="BL220" s="22"/>
    </row>
    <row r="221" spans="8:64">
      <c r="H221" s="22"/>
      <c r="J221" s="22"/>
      <c r="K221" s="22"/>
      <c r="L221" s="22"/>
      <c r="M221" s="22"/>
      <c r="N221" s="22"/>
      <c r="O221" s="22"/>
      <c r="P221" s="22"/>
      <c r="Q221" s="22"/>
      <c r="R221" s="22"/>
      <c r="S221" s="22"/>
      <c r="T221" s="22"/>
      <c r="U221" s="22"/>
      <c r="V221" s="22"/>
      <c r="W221" s="22"/>
      <c r="X221" s="22"/>
      <c r="Y221" s="22"/>
      <c r="Z221" s="22"/>
      <c r="AA221" s="22"/>
      <c r="AB221" s="22"/>
      <c r="AC221" s="22"/>
      <c r="AD221" s="22"/>
      <c r="AE221" s="22"/>
      <c r="AF221" s="22"/>
      <c r="AG221" s="22"/>
      <c r="AH221" s="22"/>
      <c r="AI221" s="22"/>
      <c r="AJ221" s="22"/>
      <c r="AK221" s="22"/>
      <c r="AL221" s="22"/>
      <c r="AM221" s="22"/>
      <c r="AN221" s="22"/>
      <c r="AO221" s="22"/>
      <c r="AP221" s="22"/>
      <c r="AQ221" s="22"/>
      <c r="AR221" s="22"/>
      <c r="AS221" s="22"/>
      <c r="AT221" s="22"/>
      <c r="AU221" s="22"/>
      <c r="AV221" s="22"/>
      <c r="AW221" s="22"/>
      <c r="AX221" s="22"/>
      <c r="AY221" s="22"/>
      <c r="AZ221" s="22"/>
      <c r="BA221" s="22"/>
      <c r="BB221" s="22"/>
      <c r="BC221" s="22"/>
      <c r="BD221" s="22"/>
      <c r="BE221" s="22"/>
      <c r="BF221" s="22"/>
      <c r="BG221" s="22"/>
      <c r="BH221" s="22"/>
      <c r="BI221" s="22"/>
      <c r="BJ221" s="22"/>
      <c r="BK221" s="22"/>
      <c r="BL221" s="22"/>
    </row>
    <row r="222" spans="8:64">
      <c r="H222" s="22"/>
      <c r="J222" s="22"/>
      <c r="K222" s="22"/>
      <c r="L222" s="22"/>
      <c r="M222" s="22"/>
      <c r="N222" s="22"/>
      <c r="O222" s="22"/>
      <c r="P222" s="22"/>
      <c r="Q222" s="22"/>
      <c r="R222" s="22"/>
      <c r="S222" s="22"/>
      <c r="T222" s="22"/>
      <c r="U222" s="22"/>
      <c r="V222" s="22"/>
      <c r="W222" s="22"/>
      <c r="X222" s="22"/>
      <c r="Y222" s="22"/>
      <c r="Z222" s="22"/>
      <c r="AA222" s="22"/>
      <c r="AB222" s="22"/>
      <c r="AC222" s="22"/>
      <c r="AD222" s="22"/>
      <c r="AE222" s="22"/>
      <c r="AF222" s="22"/>
      <c r="AG222" s="22"/>
      <c r="AH222" s="22"/>
      <c r="AI222" s="22"/>
      <c r="AJ222" s="22"/>
      <c r="AK222" s="22"/>
      <c r="AL222" s="22"/>
      <c r="AM222" s="22"/>
      <c r="AN222" s="22"/>
      <c r="AO222" s="22"/>
      <c r="AP222" s="22"/>
      <c r="AQ222" s="22"/>
      <c r="AR222" s="22"/>
      <c r="AS222" s="22"/>
      <c r="AT222" s="22"/>
      <c r="AU222" s="22"/>
      <c r="AV222" s="22"/>
      <c r="AW222" s="22"/>
      <c r="AX222" s="22"/>
      <c r="AY222" s="22"/>
      <c r="AZ222" s="22"/>
      <c r="BA222" s="22"/>
      <c r="BB222" s="22"/>
      <c r="BC222" s="22"/>
      <c r="BD222" s="22"/>
      <c r="BE222" s="22"/>
      <c r="BF222" s="22"/>
      <c r="BG222" s="22"/>
      <c r="BH222" s="22"/>
      <c r="BI222" s="22"/>
      <c r="BJ222" s="22"/>
      <c r="BK222" s="22"/>
      <c r="BL222" s="22"/>
    </row>
    <row r="223" spans="8:64">
      <c r="H223" s="22"/>
      <c r="J223" s="22"/>
      <c r="K223" s="22"/>
      <c r="L223" s="22"/>
      <c r="M223" s="22"/>
      <c r="N223" s="22"/>
      <c r="O223" s="22"/>
      <c r="P223" s="22"/>
      <c r="Q223" s="22"/>
      <c r="R223" s="22"/>
      <c r="S223" s="22"/>
      <c r="T223" s="22"/>
      <c r="U223" s="22"/>
      <c r="V223" s="22"/>
      <c r="W223" s="22"/>
      <c r="X223" s="22"/>
      <c r="Y223" s="22"/>
      <c r="Z223" s="22"/>
      <c r="AA223" s="22"/>
      <c r="AB223" s="22"/>
      <c r="AC223" s="22"/>
      <c r="AD223" s="22"/>
      <c r="AE223" s="22"/>
      <c r="AF223" s="22"/>
      <c r="AG223" s="22"/>
      <c r="AH223" s="22"/>
      <c r="AI223" s="22"/>
      <c r="AJ223" s="22"/>
      <c r="AK223" s="22"/>
      <c r="AL223" s="22"/>
      <c r="AM223" s="22"/>
      <c r="AN223" s="22"/>
      <c r="AO223" s="22"/>
      <c r="AP223" s="22"/>
      <c r="AQ223" s="22"/>
      <c r="AR223" s="22"/>
      <c r="AS223" s="22"/>
      <c r="AT223" s="22"/>
      <c r="AU223" s="22"/>
      <c r="AV223" s="22"/>
      <c r="AW223" s="22"/>
      <c r="AX223" s="22"/>
      <c r="AY223" s="22"/>
      <c r="AZ223" s="22"/>
      <c r="BA223" s="22"/>
      <c r="BB223" s="22"/>
      <c r="BC223" s="22"/>
      <c r="BD223" s="22"/>
      <c r="BE223" s="22"/>
      <c r="BF223" s="22"/>
      <c r="BG223" s="22"/>
      <c r="BH223" s="22"/>
      <c r="BI223" s="22"/>
      <c r="BJ223" s="22"/>
      <c r="BK223" s="22"/>
      <c r="BL223" s="22"/>
    </row>
    <row r="224" spans="8:64">
      <c r="H224" s="22"/>
      <c r="J224" s="22"/>
      <c r="K224" s="22"/>
      <c r="L224" s="22"/>
      <c r="M224" s="22"/>
      <c r="N224" s="22"/>
      <c r="O224" s="22"/>
      <c r="P224" s="22"/>
      <c r="Q224" s="22"/>
      <c r="R224" s="22"/>
      <c r="S224" s="22"/>
      <c r="T224" s="22"/>
      <c r="U224" s="22"/>
      <c r="V224" s="22"/>
      <c r="W224" s="22"/>
      <c r="X224" s="22"/>
      <c r="Y224" s="22"/>
      <c r="Z224" s="22"/>
      <c r="AA224" s="22"/>
      <c r="AB224" s="22"/>
      <c r="AC224" s="22"/>
      <c r="AD224" s="22"/>
      <c r="AE224" s="22"/>
      <c r="AF224" s="22"/>
      <c r="AG224" s="22"/>
      <c r="AH224" s="22"/>
      <c r="AI224" s="22"/>
      <c r="AJ224" s="22"/>
      <c r="AK224" s="22"/>
      <c r="AL224" s="22"/>
      <c r="AM224" s="22"/>
      <c r="AN224" s="22"/>
      <c r="AO224" s="22"/>
      <c r="AP224" s="22"/>
      <c r="AQ224" s="22"/>
      <c r="AR224" s="22"/>
      <c r="AS224" s="22"/>
      <c r="AT224" s="22"/>
      <c r="AU224" s="22"/>
      <c r="AV224" s="22"/>
      <c r="AW224" s="22"/>
      <c r="AX224" s="22"/>
      <c r="AY224" s="22"/>
      <c r="AZ224" s="22"/>
      <c r="BA224" s="22"/>
      <c r="BB224" s="22"/>
      <c r="BC224" s="22"/>
      <c r="BD224" s="22"/>
      <c r="BE224" s="22"/>
      <c r="BF224" s="22"/>
      <c r="BG224" s="22"/>
      <c r="BH224" s="22"/>
      <c r="BI224" s="22"/>
      <c r="BJ224" s="22"/>
      <c r="BK224" s="22"/>
      <c r="BL224" s="22"/>
    </row>
    <row r="225" spans="8:64">
      <c r="H225" s="22"/>
      <c r="J225" s="22"/>
      <c r="K225" s="22"/>
      <c r="L225" s="22"/>
      <c r="M225" s="22"/>
      <c r="N225" s="22"/>
      <c r="O225" s="22"/>
      <c r="P225" s="22"/>
      <c r="Q225" s="22"/>
      <c r="R225" s="22"/>
      <c r="S225" s="22"/>
      <c r="T225" s="22"/>
      <c r="U225" s="22"/>
      <c r="V225" s="22"/>
      <c r="W225" s="22"/>
      <c r="X225" s="22"/>
      <c r="Y225" s="22"/>
      <c r="Z225" s="22"/>
      <c r="AA225" s="22"/>
      <c r="AB225" s="22"/>
      <c r="AC225" s="22"/>
      <c r="AD225" s="22"/>
      <c r="AE225" s="22"/>
      <c r="AF225" s="22"/>
      <c r="AG225" s="22"/>
      <c r="AH225" s="22"/>
      <c r="AI225" s="22"/>
      <c r="AJ225" s="22"/>
      <c r="AK225" s="22"/>
      <c r="AL225" s="22"/>
      <c r="AM225" s="22"/>
      <c r="AN225" s="22"/>
      <c r="AO225" s="22"/>
      <c r="AP225" s="22"/>
      <c r="AQ225" s="22"/>
      <c r="AR225" s="22"/>
      <c r="AS225" s="22"/>
      <c r="AT225" s="22"/>
      <c r="AU225" s="22"/>
      <c r="AV225" s="22"/>
      <c r="AW225" s="22"/>
      <c r="AX225" s="22"/>
      <c r="AY225" s="22"/>
      <c r="AZ225" s="22"/>
      <c r="BA225" s="22"/>
      <c r="BB225" s="22"/>
      <c r="BC225" s="22"/>
      <c r="BD225" s="22"/>
      <c r="BE225" s="22"/>
      <c r="BF225" s="22"/>
      <c r="BG225" s="22"/>
      <c r="BH225" s="22"/>
      <c r="BI225" s="22"/>
      <c r="BJ225" s="22"/>
      <c r="BK225" s="22"/>
      <c r="BL225" s="22"/>
    </row>
    <row r="226" spans="8:64">
      <c r="H226" s="22"/>
      <c r="J226" s="22"/>
      <c r="K226" s="22"/>
      <c r="L226" s="22"/>
      <c r="M226" s="22"/>
      <c r="N226" s="22"/>
      <c r="O226" s="22"/>
      <c r="P226" s="22"/>
      <c r="Q226" s="22"/>
      <c r="R226" s="22"/>
      <c r="S226" s="22"/>
      <c r="T226" s="22"/>
      <c r="U226" s="22"/>
      <c r="V226" s="22"/>
      <c r="W226" s="22"/>
      <c r="X226" s="22"/>
      <c r="Y226" s="22"/>
      <c r="Z226" s="22"/>
      <c r="AA226" s="22"/>
      <c r="AB226" s="22"/>
      <c r="AC226" s="22"/>
      <c r="AD226" s="22"/>
      <c r="AE226" s="22"/>
      <c r="AF226" s="22"/>
      <c r="AG226" s="22"/>
      <c r="AH226" s="22"/>
      <c r="AI226" s="22"/>
      <c r="AJ226" s="22"/>
      <c r="AK226" s="22"/>
      <c r="AL226" s="22"/>
      <c r="AM226" s="22"/>
      <c r="AN226" s="22"/>
      <c r="AO226" s="22"/>
      <c r="AP226" s="22"/>
      <c r="AQ226" s="22"/>
      <c r="AR226" s="22"/>
      <c r="AS226" s="22"/>
      <c r="AT226" s="22"/>
      <c r="AU226" s="22"/>
      <c r="AV226" s="22"/>
      <c r="AW226" s="22"/>
      <c r="AX226" s="22"/>
      <c r="AY226" s="22"/>
      <c r="AZ226" s="22"/>
      <c r="BA226" s="22"/>
      <c r="BB226" s="22"/>
      <c r="BC226" s="22"/>
      <c r="BD226" s="22"/>
      <c r="BE226" s="22"/>
      <c r="BF226" s="22"/>
      <c r="BG226" s="22"/>
      <c r="BH226" s="22"/>
      <c r="BI226" s="22"/>
      <c r="BJ226" s="22"/>
      <c r="BK226" s="22"/>
      <c r="BL226" s="22"/>
    </row>
    <row r="227" spans="8:64">
      <c r="H227" s="22"/>
      <c r="J227" s="22"/>
      <c r="K227" s="22"/>
      <c r="L227" s="22"/>
      <c r="M227" s="22"/>
      <c r="N227" s="22"/>
      <c r="O227" s="22"/>
      <c r="P227" s="22"/>
      <c r="Q227" s="22"/>
      <c r="R227" s="22"/>
      <c r="S227" s="22"/>
      <c r="T227" s="22"/>
      <c r="U227" s="22"/>
      <c r="V227" s="22"/>
      <c r="W227" s="22"/>
      <c r="X227" s="22"/>
      <c r="Y227" s="22"/>
      <c r="Z227" s="22"/>
      <c r="AA227" s="22"/>
      <c r="AB227" s="22"/>
      <c r="AC227" s="22"/>
      <c r="AD227" s="22"/>
      <c r="AE227" s="22"/>
      <c r="AF227" s="22"/>
      <c r="AG227" s="22"/>
      <c r="AH227" s="22"/>
      <c r="AI227" s="22"/>
      <c r="AJ227" s="22"/>
      <c r="AK227" s="22"/>
      <c r="AL227" s="22"/>
      <c r="AM227" s="22"/>
      <c r="AN227" s="22"/>
      <c r="AO227" s="22"/>
      <c r="AP227" s="22"/>
      <c r="AQ227" s="22"/>
      <c r="AR227" s="22"/>
      <c r="AS227" s="22"/>
      <c r="AT227" s="22"/>
      <c r="AU227" s="22"/>
      <c r="AV227" s="22"/>
      <c r="AW227" s="22"/>
      <c r="AX227" s="22"/>
      <c r="AY227" s="22"/>
      <c r="AZ227" s="22"/>
      <c r="BA227" s="22"/>
      <c r="BB227" s="22"/>
      <c r="BC227" s="22"/>
      <c r="BD227" s="22"/>
      <c r="BE227" s="22"/>
      <c r="BF227" s="22"/>
      <c r="BG227" s="22"/>
      <c r="BH227" s="22"/>
      <c r="BI227" s="22"/>
      <c r="BJ227" s="22"/>
      <c r="BK227" s="22"/>
      <c r="BL227" s="22"/>
    </row>
    <row r="228" spans="8:64">
      <c r="H228" s="22"/>
      <c r="J228" s="22"/>
      <c r="K228" s="22"/>
      <c r="L228" s="22"/>
      <c r="M228" s="22"/>
      <c r="N228" s="22"/>
      <c r="O228" s="22"/>
      <c r="P228" s="22"/>
      <c r="Q228" s="22"/>
      <c r="R228" s="22"/>
      <c r="S228" s="22"/>
      <c r="T228" s="22"/>
      <c r="U228" s="22"/>
      <c r="V228" s="22"/>
      <c r="W228" s="22"/>
      <c r="X228" s="22"/>
      <c r="Y228" s="22"/>
      <c r="Z228" s="22"/>
      <c r="AA228" s="22"/>
      <c r="AB228" s="22"/>
      <c r="AC228" s="22"/>
      <c r="AD228" s="22"/>
      <c r="AE228" s="22"/>
      <c r="AF228" s="22"/>
      <c r="AG228" s="22"/>
      <c r="AH228" s="22"/>
      <c r="AI228" s="22"/>
      <c r="AJ228" s="22"/>
      <c r="AK228" s="22"/>
      <c r="AL228" s="22"/>
      <c r="AM228" s="22"/>
      <c r="AN228" s="22"/>
      <c r="AO228" s="22"/>
      <c r="AP228" s="22"/>
      <c r="AQ228" s="22"/>
      <c r="AR228" s="22"/>
      <c r="AS228" s="22"/>
      <c r="AT228" s="22"/>
      <c r="AU228" s="22"/>
      <c r="AV228" s="22"/>
      <c r="AW228" s="22"/>
      <c r="AX228" s="22"/>
      <c r="AY228" s="22"/>
      <c r="AZ228" s="22"/>
      <c r="BA228" s="22"/>
      <c r="BB228" s="22"/>
      <c r="BC228" s="22"/>
      <c r="BD228" s="22"/>
      <c r="BE228" s="22"/>
      <c r="BF228" s="22"/>
      <c r="BG228" s="22"/>
      <c r="BH228" s="22"/>
      <c r="BI228" s="22"/>
      <c r="BJ228" s="22"/>
      <c r="BK228" s="22"/>
      <c r="BL228" s="22"/>
    </row>
    <row r="229" spans="8:64">
      <c r="H229" s="22"/>
      <c r="J229" s="22"/>
      <c r="K229" s="22"/>
      <c r="L229" s="22"/>
      <c r="M229" s="22"/>
      <c r="N229" s="22"/>
      <c r="O229" s="22"/>
      <c r="P229" s="22"/>
      <c r="Q229" s="22"/>
      <c r="R229" s="22"/>
      <c r="S229" s="22"/>
      <c r="T229" s="22"/>
      <c r="U229" s="22"/>
      <c r="V229" s="22"/>
      <c r="W229" s="22"/>
      <c r="X229" s="22"/>
      <c r="Y229" s="22"/>
      <c r="Z229" s="22"/>
      <c r="AA229" s="22"/>
      <c r="AB229" s="22"/>
      <c r="AC229" s="22"/>
      <c r="AD229" s="22"/>
      <c r="AE229" s="22"/>
      <c r="AF229" s="22"/>
      <c r="AG229" s="22"/>
      <c r="AH229" s="22"/>
      <c r="AI229" s="22"/>
      <c r="AJ229" s="22"/>
      <c r="AK229" s="22"/>
      <c r="AL229" s="22"/>
      <c r="AM229" s="22"/>
      <c r="AN229" s="22"/>
      <c r="AO229" s="22"/>
      <c r="AP229" s="22"/>
      <c r="AQ229" s="22"/>
      <c r="AR229" s="22"/>
      <c r="AS229" s="22"/>
      <c r="AT229" s="22"/>
      <c r="AU229" s="22"/>
      <c r="AV229" s="22"/>
      <c r="AW229" s="22"/>
      <c r="AX229" s="22"/>
      <c r="AY229" s="22"/>
      <c r="AZ229" s="22"/>
      <c r="BA229" s="22"/>
      <c r="BB229" s="22"/>
      <c r="BC229" s="22"/>
      <c r="BD229" s="22"/>
      <c r="BE229" s="22"/>
      <c r="BF229" s="22"/>
      <c r="BG229" s="22"/>
      <c r="BH229" s="22"/>
      <c r="BI229" s="22"/>
      <c r="BJ229" s="22"/>
      <c r="BK229" s="22"/>
      <c r="BL229" s="22"/>
    </row>
    <row r="230" spans="8:64">
      <c r="H230" s="22"/>
      <c r="J230" s="22"/>
      <c r="K230" s="22"/>
      <c r="L230" s="22"/>
      <c r="M230" s="22"/>
      <c r="N230" s="22"/>
      <c r="O230" s="22"/>
      <c r="P230" s="22"/>
      <c r="Q230" s="22"/>
      <c r="R230" s="22"/>
      <c r="S230" s="22"/>
      <c r="T230" s="22"/>
      <c r="U230" s="22"/>
      <c r="V230" s="22"/>
      <c r="W230" s="22"/>
      <c r="X230" s="22"/>
      <c r="Y230" s="22"/>
      <c r="Z230" s="22"/>
      <c r="AA230" s="22"/>
      <c r="AB230" s="22"/>
      <c r="AC230" s="22"/>
      <c r="AD230" s="22"/>
      <c r="AE230" s="22"/>
      <c r="AF230" s="22"/>
      <c r="AG230" s="22"/>
      <c r="AH230" s="22"/>
      <c r="AI230" s="22"/>
      <c r="AJ230" s="22"/>
      <c r="AK230" s="22"/>
      <c r="AL230" s="22"/>
      <c r="AM230" s="22"/>
      <c r="AN230" s="22"/>
      <c r="AO230" s="22"/>
      <c r="AP230" s="22"/>
      <c r="AQ230" s="22"/>
      <c r="AR230" s="22"/>
      <c r="AS230" s="22"/>
      <c r="AT230" s="22"/>
      <c r="AU230" s="22"/>
      <c r="AV230" s="22"/>
      <c r="AW230" s="22"/>
      <c r="AX230" s="22"/>
      <c r="AY230" s="22"/>
      <c r="AZ230" s="22"/>
      <c r="BA230" s="22"/>
      <c r="BB230" s="22"/>
      <c r="BC230" s="22"/>
      <c r="BD230" s="22"/>
      <c r="BE230" s="22"/>
      <c r="BF230" s="22"/>
      <c r="BG230" s="22"/>
      <c r="BH230" s="22"/>
      <c r="BI230" s="22"/>
      <c r="BJ230" s="22"/>
      <c r="BK230" s="22"/>
      <c r="BL230" s="22"/>
    </row>
    <row r="231" spans="8:64">
      <c r="H231" s="22"/>
      <c r="J231" s="22"/>
      <c r="K231" s="22"/>
      <c r="L231" s="22"/>
      <c r="M231" s="22"/>
      <c r="N231" s="22"/>
      <c r="O231" s="22"/>
      <c r="P231" s="22"/>
      <c r="Q231" s="22"/>
      <c r="R231" s="22"/>
      <c r="S231" s="22"/>
      <c r="T231" s="22"/>
      <c r="U231" s="22"/>
      <c r="V231" s="22"/>
      <c r="W231" s="22"/>
      <c r="X231" s="22"/>
      <c r="Y231" s="22"/>
      <c r="Z231" s="22"/>
      <c r="AA231" s="22"/>
      <c r="AB231" s="22"/>
      <c r="AC231" s="22"/>
      <c r="AD231" s="22"/>
      <c r="AE231" s="22"/>
      <c r="AF231" s="22"/>
      <c r="AG231" s="22"/>
      <c r="AH231" s="22"/>
      <c r="AI231" s="22"/>
      <c r="AJ231" s="22"/>
      <c r="AK231" s="22"/>
      <c r="AL231" s="22"/>
      <c r="AM231" s="22"/>
      <c r="AN231" s="22"/>
      <c r="AO231" s="22"/>
      <c r="AP231" s="22"/>
      <c r="AQ231" s="22"/>
      <c r="AR231" s="22"/>
      <c r="AS231" s="22"/>
      <c r="AT231" s="22"/>
      <c r="AU231" s="22"/>
      <c r="AV231" s="22"/>
      <c r="AW231" s="22"/>
      <c r="AX231" s="22"/>
      <c r="AY231" s="22"/>
      <c r="AZ231" s="22"/>
      <c r="BA231" s="22"/>
      <c r="BB231" s="22"/>
      <c r="BC231" s="22"/>
      <c r="BD231" s="22"/>
      <c r="BE231" s="22"/>
      <c r="BF231" s="22"/>
      <c r="BG231" s="22"/>
      <c r="BH231" s="22"/>
      <c r="BI231" s="22"/>
      <c r="BJ231" s="22"/>
      <c r="BK231" s="22"/>
      <c r="BL231" s="22"/>
    </row>
    <row r="232" spans="8:64">
      <c r="H232" s="22"/>
      <c r="J232" s="22"/>
      <c r="K232" s="22"/>
      <c r="L232" s="22"/>
      <c r="M232" s="22"/>
      <c r="N232" s="22"/>
      <c r="O232" s="22"/>
      <c r="P232" s="22"/>
      <c r="Q232" s="22"/>
      <c r="R232" s="22"/>
      <c r="S232" s="22"/>
      <c r="T232" s="22"/>
      <c r="U232" s="22"/>
      <c r="V232" s="22"/>
      <c r="W232" s="22"/>
      <c r="X232" s="22"/>
      <c r="Y232" s="22"/>
      <c r="Z232" s="22"/>
      <c r="AA232" s="22"/>
      <c r="AB232" s="22"/>
      <c r="AC232" s="22"/>
      <c r="AD232" s="22"/>
      <c r="AE232" s="22"/>
      <c r="AF232" s="22"/>
      <c r="AG232" s="22"/>
      <c r="AH232" s="22"/>
      <c r="AI232" s="22"/>
      <c r="AJ232" s="22"/>
      <c r="AK232" s="22"/>
      <c r="AL232" s="22"/>
      <c r="AM232" s="22"/>
      <c r="AN232" s="22"/>
      <c r="AO232" s="22"/>
      <c r="AP232" s="22"/>
      <c r="AQ232" s="22"/>
      <c r="AR232" s="22"/>
      <c r="AS232" s="22"/>
      <c r="AT232" s="22"/>
      <c r="AU232" s="22"/>
      <c r="AV232" s="22"/>
      <c r="AW232" s="22"/>
      <c r="AX232" s="22"/>
      <c r="AY232" s="22"/>
      <c r="AZ232" s="22"/>
      <c r="BA232" s="22"/>
      <c r="BB232" s="22"/>
      <c r="BC232" s="22"/>
      <c r="BD232" s="22"/>
      <c r="BE232" s="22"/>
      <c r="BF232" s="22"/>
      <c r="BG232" s="22"/>
      <c r="BH232" s="22"/>
      <c r="BI232" s="22"/>
      <c r="BJ232" s="22"/>
      <c r="BK232" s="22"/>
      <c r="BL232" s="22"/>
    </row>
    <row r="233" spans="8:64">
      <c r="H233" s="22"/>
      <c r="J233" s="22"/>
      <c r="K233" s="22"/>
      <c r="L233" s="22"/>
      <c r="M233" s="22"/>
      <c r="N233" s="22"/>
      <c r="O233" s="22"/>
      <c r="P233" s="22"/>
      <c r="Q233" s="22"/>
      <c r="R233" s="22"/>
      <c r="S233" s="22"/>
      <c r="T233" s="22"/>
      <c r="U233" s="22"/>
      <c r="V233" s="22"/>
      <c r="W233" s="22"/>
      <c r="X233" s="22"/>
      <c r="Y233" s="22"/>
      <c r="Z233" s="22"/>
      <c r="AA233" s="22"/>
      <c r="AB233" s="22"/>
      <c r="AC233" s="22"/>
      <c r="AD233" s="22"/>
      <c r="AE233" s="22"/>
      <c r="AF233" s="22"/>
      <c r="AG233" s="22"/>
      <c r="AH233" s="22"/>
      <c r="AI233" s="22"/>
      <c r="AJ233" s="22"/>
      <c r="AK233" s="22"/>
      <c r="AL233" s="22"/>
      <c r="AM233" s="22"/>
      <c r="AN233" s="22"/>
      <c r="AO233" s="22"/>
      <c r="AP233" s="22"/>
      <c r="AQ233" s="22"/>
      <c r="AR233" s="22"/>
      <c r="AS233" s="22"/>
      <c r="AT233" s="22"/>
      <c r="AU233" s="22"/>
      <c r="AV233" s="22"/>
      <c r="AW233" s="22"/>
      <c r="AX233" s="22"/>
      <c r="AY233" s="22"/>
      <c r="AZ233" s="22"/>
      <c r="BA233" s="22"/>
      <c r="BB233" s="22"/>
      <c r="BC233" s="22"/>
      <c r="BD233" s="22"/>
      <c r="BE233" s="22"/>
      <c r="BF233" s="22"/>
      <c r="BG233" s="22"/>
      <c r="BH233" s="22"/>
      <c r="BI233" s="22"/>
      <c r="BJ233" s="22"/>
      <c r="BK233" s="22"/>
      <c r="BL233" s="22"/>
    </row>
    <row r="234" spans="8:64">
      <c r="H234" s="22"/>
      <c r="J234" s="22"/>
      <c r="K234" s="22"/>
      <c r="L234" s="22"/>
      <c r="M234" s="22"/>
      <c r="N234" s="22"/>
      <c r="O234" s="22"/>
      <c r="P234" s="22"/>
      <c r="Q234" s="22"/>
      <c r="R234" s="22"/>
      <c r="S234" s="22"/>
      <c r="T234" s="22"/>
      <c r="U234" s="22"/>
      <c r="V234" s="22"/>
      <c r="W234" s="22"/>
      <c r="X234" s="22"/>
      <c r="Y234" s="22"/>
      <c r="Z234" s="22"/>
      <c r="AA234" s="22"/>
      <c r="AB234" s="22"/>
      <c r="AC234" s="22"/>
      <c r="AD234" s="22"/>
      <c r="AE234" s="22"/>
      <c r="AF234" s="22"/>
      <c r="AG234" s="22"/>
      <c r="AH234" s="22"/>
      <c r="AI234" s="22"/>
      <c r="AJ234" s="22"/>
      <c r="AK234" s="22"/>
      <c r="AL234" s="22"/>
      <c r="AM234" s="22"/>
      <c r="AN234" s="22"/>
      <c r="AO234" s="22"/>
      <c r="AP234" s="22"/>
      <c r="AQ234" s="22"/>
      <c r="AR234" s="22"/>
      <c r="AS234" s="22"/>
      <c r="AT234" s="22"/>
      <c r="AU234" s="22"/>
      <c r="AV234" s="22"/>
      <c r="AW234" s="22"/>
      <c r="AX234" s="22"/>
      <c r="AY234" s="22"/>
      <c r="AZ234" s="22"/>
      <c r="BA234" s="22"/>
      <c r="BB234" s="22"/>
      <c r="BC234" s="22"/>
      <c r="BD234" s="22"/>
      <c r="BE234" s="22"/>
      <c r="BF234" s="22"/>
      <c r="BG234" s="22"/>
      <c r="BH234" s="22"/>
      <c r="BI234" s="22"/>
      <c r="BJ234" s="22"/>
      <c r="BK234" s="22"/>
      <c r="BL234" s="22"/>
    </row>
    <row r="235" spans="8:64">
      <c r="H235" s="22"/>
      <c r="J235" s="22"/>
      <c r="K235" s="22"/>
      <c r="L235" s="22"/>
      <c r="M235" s="22"/>
      <c r="N235" s="22"/>
      <c r="O235" s="22"/>
      <c r="P235" s="22"/>
      <c r="Q235" s="22"/>
      <c r="R235" s="22"/>
      <c r="S235" s="22"/>
      <c r="T235" s="22"/>
      <c r="U235" s="22"/>
      <c r="V235" s="22"/>
      <c r="W235" s="22"/>
      <c r="X235" s="22"/>
      <c r="Y235" s="22"/>
      <c r="Z235" s="22"/>
      <c r="AA235" s="22"/>
      <c r="AB235" s="22"/>
      <c r="AC235" s="22"/>
      <c r="AD235" s="22"/>
      <c r="AE235" s="22"/>
      <c r="AF235" s="22"/>
      <c r="AG235" s="22"/>
      <c r="AH235" s="22"/>
      <c r="AI235" s="22"/>
      <c r="AJ235" s="22"/>
      <c r="AK235" s="22"/>
      <c r="AL235" s="22"/>
      <c r="AM235" s="22"/>
      <c r="AN235" s="22"/>
      <c r="AO235" s="22"/>
      <c r="AP235" s="22"/>
      <c r="AQ235" s="22"/>
      <c r="AR235" s="22"/>
      <c r="AS235" s="22"/>
      <c r="AT235" s="22"/>
      <c r="AU235" s="22"/>
      <c r="AV235" s="22"/>
      <c r="AW235" s="22"/>
      <c r="AX235" s="22"/>
      <c r="AY235" s="22"/>
      <c r="AZ235" s="22"/>
      <c r="BA235" s="22"/>
      <c r="BB235" s="22"/>
      <c r="BC235" s="22"/>
      <c r="BD235" s="22"/>
      <c r="BE235" s="22"/>
      <c r="BF235" s="22"/>
      <c r="BG235" s="22"/>
      <c r="BH235" s="22"/>
      <c r="BI235" s="22"/>
      <c r="BJ235" s="22"/>
      <c r="BK235" s="22"/>
      <c r="BL235" s="22"/>
    </row>
    <row r="236" spans="8:64">
      <c r="H236" s="22"/>
      <c r="J236" s="22"/>
      <c r="K236" s="22"/>
      <c r="L236" s="22"/>
      <c r="M236" s="22"/>
      <c r="N236" s="22"/>
      <c r="O236" s="22"/>
      <c r="P236" s="22"/>
      <c r="Q236" s="22"/>
      <c r="R236" s="22"/>
      <c r="S236" s="22"/>
      <c r="T236" s="22"/>
      <c r="U236" s="22"/>
      <c r="V236" s="22"/>
      <c r="W236" s="22"/>
      <c r="X236" s="22"/>
      <c r="Y236" s="22"/>
      <c r="Z236" s="22"/>
      <c r="AA236" s="22"/>
      <c r="AB236" s="22"/>
      <c r="AC236" s="22"/>
      <c r="AD236" s="22"/>
      <c r="AE236" s="22"/>
      <c r="AF236" s="22"/>
      <c r="AG236" s="22"/>
      <c r="AH236" s="22"/>
      <c r="AI236" s="22"/>
      <c r="AJ236" s="22"/>
      <c r="AK236" s="22"/>
      <c r="AL236" s="22"/>
      <c r="AM236" s="22"/>
      <c r="AN236" s="22"/>
      <c r="AO236" s="22"/>
      <c r="AP236" s="22"/>
      <c r="AQ236" s="22"/>
      <c r="AR236" s="22"/>
      <c r="AS236" s="22"/>
      <c r="AT236" s="22"/>
      <c r="AU236" s="22"/>
      <c r="AV236" s="22"/>
      <c r="AW236" s="22"/>
      <c r="AX236" s="22"/>
      <c r="AY236" s="22"/>
      <c r="AZ236" s="22"/>
      <c r="BA236" s="22"/>
      <c r="BB236" s="22"/>
      <c r="BC236" s="22"/>
      <c r="BD236" s="22"/>
      <c r="BE236" s="22"/>
      <c r="BF236" s="22"/>
      <c r="BG236" s="22"/>
      <c r="BH236" s="22"/>
      <c r="BI236" s="22"/>
      <c r="BJ236" s="22"/>
      <c r="BK236" s="22"/>
      <c r="BL236" s="22"/>
    </row>
    <row r="237" spans="8:64">
      <c r="H237" s="22"/>
      <c r="J237" s="22"/>
      <c r="K237" s="22"/>
      <c r="L237" s="22"/>
      <c r="M237" s="22"/>
      <c r="N237" s="22"/>
      <c r="O237" s="22"/>
      <c r="P237" s="22"/>
      <c r="Q237" s="22"/>
      <c r="R237" s="22"/>
      <c r="S237" s="22"/>
      <c r="T237" s="22"/>
      <c r="U237" s="22"/>
      <c r="V237" s="22"/>
      <c r="W237" s="22"/>
      <c r="X237" s="22"/>
      <c r="Y237" s="22"/>
      <c r="Z237" s="22"/>
      <c r="AA237" s="22"/>
      <c r="AB237" s="22"/>
      <c r="AC237" s="22"/>
      <c r="AD237" s="22"/>
      <c r="AE237" s="22"/>
      <c r="AF237" s="22"/>
      <c r="AG237" s="22"/>
      <c r="AH237" s="22"/>
      <c r="AI237" s="22"/>
      <c r="AJ237" s="22"/>
      <c r="AK237" s="22"/>
      <c r="AL237" s="22"/>
      <c r="AM237" s="22"/>
      <c r="AN237" s="22"/>
      <c r="AO237" s="22"/>
      <c r="AP237" s="22"/>
      <c r="AQ237" s="22"/>
      <c r="AR237" s="22"/>
      <c r="AS237" s="22"/>
      <c r="AT237" s="22"/>
      <c r="AU237" s="22"/>
      <c r="AV237" s="22"/>
      <c r="AW237" s="22"/>
      <c r="AX237" s="22"/>
      <c r="AY237" s="22"/>
      <c r="AZ237" s="22"/>
      <c r="BA237" s="22"/>
      <c r="BB237" s="22"/>
      <c r="BC237" s="22"/>
      <c r="BD237" s="22"/>
      <c r="BE237" s="22"/>
      <c r="BF237" s="22"/>
      <c r="BG237" s="22"/>
      <c r="BH237" s="22"/>
      <c r="BI237" s="22"/>
      <c r="BJ237" s="22"/>
      <c r="BK237" s="22"/>
      <c r="BL237" s="22"/>
    </row>
    <row r="238" spans="8:64">
      <c r="H238" s="22"/>
      <c r="J238" s="22"/>
      <c r="K238" s="22"/>
      <c r="L238" s="22"/>
      <c r="M238" s="22"/>
      <c r="N238" s="22"/>
      <c r="O238" s="22"/>
      <c r="P238" s="22"/>
      <c r="Q238" s="22"/>
      <c r="R238" s="22"/>
      <c r="S238" s="22"/>
      <c r="T238" s="22"/>
      <c r="U238" s="22"/>
      <c r="V238" s="22"/>
      <c r="W238" s="22"/>
      <c r="X238" s="22"/>
      <c r="Y238" s="22"/>
      <c r="Z238" s="22"/>
      <c r="AA238" s="22"/>
      <c r="AB238" s="22"/>
      <c r="AC238" s="22"/>
      <c r="AD238" s="22"/>
      <c r="AE238" s="22"/>
      <c r="AF238" s="22"/>
      <c r="AG238" s="22"/>
      <c r="AH238" s="22"/>
      <c r="AI238" s="22"/>
      <c r="AJ238" s="22"/>
      <c r="AK238" s="22"/>
      <c r="AL238" s="22"/>
      <c r="AM238" s="22"/>
      <c r="AN238" s="22"/>
      <c r="AO238" s="22"/>
      <c r="AP238" s="22"/>
      <c r="AQ238" s="22"/>
      <c r="AR238" s="22"/>
      <c r="AS238" s="22"/>
      <c r="AT238" s="22"/>
      <c r="AU238" s="22"/>
      <c r="AV238" s="22"/>
      <c r="AW238" s="22"/>
      <c r="AX238" s="22"/>
      <c r="AY238" s="22"/>
      <c r="AZ238" s="22"/>
      <c r="BA238" s="22"/>
      <c r="BB238" s="22"/>
      <c r="BC238" s="22"/>
      <c r="BD238" s="22"/>
      <c r="BE238" s="22"/>
      <c r="BF238" s="22"/>
      <c r="BG238" s="22"/>
      <c r="BH238" s="22"/>
      <c r="BI238" s="22"/>
      <c r="BJ238" s="22"/>
      <c r="BK238" s="22"/>
      <c r="BL238" s="22"/>
    </row>
    <row r="239" spans="8:64">
      <c r="H239" s="22"/>
      <c r="J239" s="22"/>
      <c r="K239" s="22"/>
      <c r="L239" s="22"/>
      <c r="M239" s="22"/>
      <c r="N239" s="22"/>
      <c r="O239" s="22"/>
      <c r="P239" s="22"/>
      <c r="Q239" s="22"/>
      <c r="R239" s="22"/>
      <c r="S239" s="22"/>
      <c r="T239" s="22"/>
      <c r="U239" s="22"/>
      <c r="V239" s="22"/>
      <c r="W239" s="22"/>
      <c r="X239" s="22"/>
      <c r="Y239" s="22"/>
      <c r="Z239" s="22"/>
      <c r="AA239" s="22"/>
      <c r="AB239" s="22"/>
      <c r="AC239" s="22"/>
      <c r="AD239" s="22"/>
      <c r="AE239" s="22"/>
      <c r="AF239" s="22"/>
      <c r="AG239" s="22"/>
      <c r="AH239" s="22"/>
      <c r="AI239" s="22"/>
      <c r="AJ239" s="22"/>
      <c r="AK239" s="22"/>
      <c r="AL239" s="22"/>
      <c r="AM239" s="22"/>
      <c r="AN239" s="22"/>
      <c r="AO239" s="22"/>
      <c r="AP239" s="22"/>
      <c r="AQ239" s="22"/>
      <c r="AR239" s="22"/>
      <c r="AS239" s="22"/>
      <c r="AT239" s="22"/>
      <c r="AU239" s="22"/>
      <c r="AV239" s="22"/>
      <c r="AW239" s="22"/>
      <c r="AX239" s="22"/>
      <c r="AY239" s="22"/>
      <c r="AZ239" s="22"/>
      <c r="BA239" s="22"/>
      <c r="BB239" s="22"/>
      <c r="BC239" s="22"/>
      <c r="BD239" s="22"/>
      <c r="BE239" s="22"/>
      <c r="BF239" s="22"/>
      <c r="BG239" s="22"/>
      <c r="BH239" s="22"/>
      <c r="BI239" s="22"/>
      <c r="BJ239" s="22"/>
      <c r="BK239" s="22"/>
      <c r="BL239" s="22"/>
    </row>
    <row r="240" spans="8:64">
      <c r="H240" s="22"/>
      <c r="J240" s="22"/>
      <c r="K240" s="22"/>
      <c r="L240" s="22"/>
      <c r="M240" s="22"/>
      <c r="N240" s="22"/>
      <c r="O240" s="22"/>
      <c r="P240" s="22"/>
      <c r="Q240" s="22"/>
      <c r="R240" s="22"/>
      <c r="S240" s="22"/>
      <c r="T240" s="22"/>
      <c r="U240" s="22"/>
      <c r="V240" s="22"/>
      <c r="W240" s="22"/>
      <c r="X240" s="22"/>
      <c r="Y240" s="22"/>
      <c r="Z240" s="22"/>
      <c r="AA240" s="22"/>
      <c r="AB240" s="22"/>
      <c r="AC240" s="22"/>
      <c r="AD240" s="22"/>
      <c r="AE240" s="22"/>
      <c r="AF240" s="22"/>
      <c r="AG240" s="22"/>
      <c r="AH240" s="22"/>
      <c r="AI240" s="22"/>
      <c r="AJ240" s="22"/>
      <c r="AK240" s="22"/>
      <c r="AL240" s="22"/>
      <c r="AM240" s="22"/>
      <c r="AN240" s="22"/>
      <c r="AO240" s="22"/>
      <c r="AP240" s="22"/>
      <c r="AQ240" s="22"/>
      <c r="AR240" s="22"/>
      <c r="AS240" s="22"/>
      <c r="AT240" s="22"/>
      <c r="AU240" s="22"/>
      <c r="AV240" s="22"/>
      <c r="AW240" s="22"/>
      <c r="AX240" s="22"/>
      <c r="AY240" s="22"/>
      <c r="AZ240" s="22"/>
      <c r="BA240" s="22"/>
      <c r="BB240" s="22"/>
      <c r="BC240" s="22"/>
      <c r="BD240" s="22"/>
      <c r="BE240" s="22"/>
      <c r="BF240" s="22"/>
      <c r="BG240" s="22"/>
      <c r="BH240" s="22"/>
      <c r="BI240" s="22"/>
      <c r="BJ240" s="22"/>
      <c r="BK240" s="22"/>
      <c r="BL240" s="22"/>
    </row>
    <row r="241" spans="8:64">
      <c r="H241" s="22"/>
      <c r="J241" s="22"/>
      <c r="K241" s="22"/>
      <c r="L241" s="22"/>
      <c r="M241" s="22"/>
      <c r="N241" s="22"/>
      <c r="O241" s="22"/>
      <c r="P241" s="22"/>
      <c r="Q241" s="22"/>
      <c r="R241" s="22"/>
      <c r="S241" s="22"/>
      <c r="T241" s="22"/>
      <c r="U241" s="22"/>
      <c r="V241" s="22"/>
      <c r="W241" s="22"/>
      <c r="X241" s="22"/>
      <c r="Y241" s="22"/>
      <c r="Z241" s="22"/>
      <c r="AA241" s="22"/>
      <c r="AB241" s="22"/>
      <c r="AC241" s="22"/>
      <c r="AD241" s="22"/>
      <c r="AE241" s="22"/>
      <c r="AF241" s="22"/>
      <c r="AG241" s="22"/>
      <c r="AH241" s="22"/>
      <c r="AI241" s="22"/>
      <c r="AJ241" s="22"/>
      <c r="AK241" s="22"/>
      <c r="AL241" s="22"/>
      <c r="AM241" s="22"/>
      <c r="AN241" s="22"/>
      <c r="AO241" s="22"/>
      <c r="AP241" s="22"/>
      <c r="AQ241" s="22"/>
      <c r="AR241" s="22"/>
      <c r="AS241" s="22"/>
      <c r="AT241" s="22"/>
      <c r="AU241" s="22"/>
      <c r="AV241" s="22"/>
      <c r="AW241" s="22"/>
      <c r="AX241" s="22"/>
      <c r="AY241" s="22"/>
      <c r="AZ241" s="22"/>
      <c r="BA241" s="22"/>
      <c r="BB241" s="22"/>
      <c r="BC241" s="22"/>
      <c r="BD241" s="22"/>
      <c r="BE241" s="22"/>
      <c r="BF241" s="22"/>
      <c r="BG241" s="22"/>
      <c r="BH241" s="22"/>
      <c r="BI241" s="22"/>
      <c r="BJ241" s="22"/>
      <c r="BK241" s="22"/>
      <c r="BL241" s="22"/>
    </row>
    <row r="242" spans="8:64">
      <c r="H242" s="22"/>
      <c r="J242" s="22"/>
      <c r="K242" s="22"/>
      <c r="L242" s="22"/>
      <c r="M242" s="22"/>
      <c r="N242" s="22"/>
      <c r="O242" s="22"/>
      <c r="P242" s="22"/>
      <c r="Q242" s="22"/>
      <c r="R242" s="22"/>
      <c r="S242" s="22"/>
      <c r="T242" s="22"/>
      <c r="U242" s="22"/>
      <c r="V242" s="22"/>
      <c r="W242" s="22"/>
      <c r="X242" s="22"/>
      <c r="Y242" s="22"/>
      <c r="Z242" s="22"/>
      <c r="AA242" s="22"/>
      <c r="AB242" s="22"/>
      <c r="AC242" s="22"/>
      <c r="AD242" s="22"/>
      <c r="AE242" s="22"/>
      <c r="AF242" s="22"/>
      <c r="AG242" s="22"/>
      <c r="AH242" s="22"/>
      <c r="AI242" s="22"/>
      <c r="AJ242" s="22"/>
      <c r="AK242" s="22"/>
      <c r="AL242" s="22"/>
      <c r="AM242" s="22"/>
      <c r="AN242" s="22"/>
      <c r="AO242" s="22"/>
      <c r="AP242" s="22"/>
      <c r="AQ242" s="22"/>
      <c r="AR242" s="22"/>
      <c r="AS242" s="22"/>
      <c r="AT242" s="22"/>
      <c r="AU242" s="22"/>
      <c r="AV242" s="22"/>
      <c r="AW242" s="22"/>
      <c r="AX242" s="22"/>
      <c r="AY242" s="22"/>
      <c r="AZ242" s="22"/>
      <c r="BA242" s="22"/>
      <c r="BB242" s="22"/>
      <c r="BC242" s="22"/>
      <c r="BD242" s="22"/>
      <c r="BE242" s="22"/>
      <c r="BF242" s="22"/>
      <c r="BG242" s="22"/>
      <c r="BH242" s="22"/>
      <c r="BI242" s="22"/>
      <c r="BJ242" s="22"/>
      <c r="BK242" s="22"/>
      <c r="BL242" s="22"/>
    </row>
    <row r="243" spans="8:64">
      <c r="H243" s="22"/>
      <c r="J243" s="22"/>
      <c r="K243" s="22"/>
      <c r="L243" s="22"/>
      <c r="M243" s="22"/>
      <c r="N243" s="22"/>
      <c r="O243" s="22"/>
      <c r="P243" s="22"/>
      <c r="Q243" s="22"/>
      <c r="R243" s="22"/>
      <c r="S243" s="22"/>
      <c r="T243" s="22"/>
      <c r="U243" s="22"/>
      <c r="V243" s="22"/>
      <c r="W243" s="22"/>
      <c r="X243" s="22"/>
      <c r="Y243" s="22"/>
      <c r="Z243" s="22"/>
      <c r="AA243" s="22"/>
      <c r="AB243" s="22"/>
      <c r="AC243" s="22"/>
      <c r="AD243" s="22"/>
      <c r="AE243" s="22"/>
      <c r="AF243" s="22"/>
      <c r="AG243" s="22"/>
      <c r="AH243" s="22"/>
      <c r="AI243" s="22"/>
      <c r="AJ243" s="22"/>
      <c r="AK243" s="22"/>
      <c r="AL243" s="22"/>
      <c r="AM243" s="22"/>
      <c r="AN243" s="22"/>
      <c r="AO243" s="22"/>
      <c r="AP243" s="22"/>
      <c r="AQ243" s="22"/>
      <c r="AR243" s="22"/>
      <c r="AS243" s="22"/>
      <c r="AT243" s="22"/>
      <c r="AU243" s="22"/>
      <c r="AV243" s="22"/>
      <c r="AW243" s="22"/>
      <c r="AX243" s="22"/>
      <c r="AY243" s="22"/>
      <c r="AZ243" s="22"/>
      <c r="BA243" s="22"/>
      <c r="BB243" s="22"/>
      <c r="BC243" s="22"/>
      <c r="BD243" s="22"/>
      <c r="BE243" s="22"/>
      <c r="BF243" s="22"/>
      <c r="BG243" s="22"/>
      <c r="BH243" s="22"/>
      <c r="BI243" s="22"/>
      <c r="BJ243" s="22"/>
      <c r="BK243" s="22"/>
      <c r="BL243" s="22"/>
    </row>
    <row r="244" spans="8:64">
      <c r="H244" s="22"/>
      <c r="J244" s="22"/>
      <c r="K244" s="22"/>
      <c r="L244" s="22"/>
      <c r="M244" s="22"/>
      <c r="N244" s="22"/>
      <c r="O244" s="22"/>
      <c r="P244" s="22"/>
      <c r="Q244" s="22"/>
      <c r="R244" s="22"/>
      <c r="S244" s="22"/>
      <c r="T244" s="22"/>
      <c r="U244" s="22"/>
      <c r="V244" s="22"/>
      <c r="W244" s="22"/>
      <c r="X244" s="22"/>
      <c r="Y244" s="22"/>
      <c r="Z244" s="22"/>
      <c r="AA244" s="22"/>
      <c r="AB244" s="22"/>
      <c r="AC244" s="22"/>
      <c r="AD244" s="22"/>
      <c r="AE244" s="22"/>
      <c r="AF244" s="22"/>
      <c r="AG244" s="22"/>
      <c r="AH244" s="22"/>
      <c r="AI244" s="22"/>
      <c r="AJ244" s="22"/>
      <c r="AK244" s="22"/>
      <c r="AL244" s="22"/>
      <c r="AM244" s="22"/>
      <c r="AN244" s="22"/>
      <c r="AO244" s="22"/>
      <c r="AP244" s="22"/>
      <c r="AQ244" s="22"/>
      <c r="AR244" s="22"/>
      <c r="AS244" s="22"/>
      <c r="AT244" s="22"/>
      <c r="AU244" s="22"/>
      <c r="AV244" s="22"/>
      <c r="AW244" s="22"/>
      <c r="AX244" s="22"/>
      <c r="AY244" s="22"/>
      <c r="AZ244" s="22"/>
      <c r="BA244" s="22"/>
      <c r="BB244" s="22"/>
      <c r="BC244" s="22"/>
      <c r="BD244" s="22"/>
      <c r="BE244" s="22"/>
      <c r="BF244" s="22"/>
      <c r="BG244" s="22"/>
      <c r="BH244" s="22"/>
      <c r="BI244" s="22"/>
      <c r="BJ244" s="22"/>
      <c r="BK244" s="22"/>
      <c r="BL244" s="22"/>
    </row>
    <row r="245" spans="8:64">
      <c r="H245" s="22"/>
      <c r="J245" s="22"/>
      <c r="K245" s="22"/>
      <c r="L245" s="22"/>
      <c r="M245" s="22"/>
      <c r="N245" s="22"/>
      <c r="O245" s="22"/>
      <c r="P245" s="22"/>
      <c r="Q245" s="22"/>
      <c r="R245" s="22"/>
      <c r="S245" s="22"/>
      <c r="T245" s="22"/>
      <c r="U245" s="22"/>
      <c r="V245" s="22"/>
      <c r="W245" s="22"/>
      <c r="X245" s="22"/>
      <c r="Y245" s="22"/>
      <c r="Z245" s="22"/>
      <c r="AA245" s="22"/>
      <c r="AB245" s="22"/>
      <c r="AC245" s="22"/>
      <c r="AD245" s="22"/>
      <c r="AE245" s="22"/>
      <c r="AF245" s="22"/>
      <c r="AG245" s="22"/>
      <c r="AH245" s="22"/>
      <c r="AI245" s="22"/>
      <c r="AJ245" s="22"/>
      <c r="AK245" s="22"/>
      <c r="AL245" s="22"/>
      <c r="AM245" s="22"/>
      <c r="AN245" s="22"/>
      <c r="AO245" s="22"/>
      <c r="AP245" s="22"/>
      <c r="AQ245" s="22"/>
      <c r="AR245" s="22"/>
      <c r="AS245" s="22"/>
      <c r="AT245" s="22"/>
      <c r="AU245" s="22"/>
      <c r="AV245" s="22"/>
      <c r="AW245" s="22"/>
      <c r="AX245" s="22"/>
      <c r="AY245" s="22"/>
      <c r="AZ245" s="22"/>
      <c r="BA245" s="22"/>
      <c r="BB245" s="22"/>
      <c r="BC245" s="22"/>
      <c r="BD245" s="22"/>
      <c r="BE245" s="22"/>
      <c r="BF245" s="22"/>
      <c r="BG245" s="22"/>
      <c r="BH245" s="22"/>
      <c r="BI245" s="22"/>
      <c r="BJ245" s="22"/>
      <c r="BK245" s="22"/>
      <c r="BL245" s="22"/>
    </row>
    <row r="246" spans="8:64">
      <c r="H246" s="22"/>
      <c r="J246" s="22"/>
      <c r="K246" s="22"/>
      <c r="L246" s="22"/>
      <c r="M246" s="22"/>
      <c r="N246" s="22"/>
      <c r="O246" s="22"/>
      <c r="P246" s="22"/>
      <c r="Q246" s="22"/>
      <c r="R246" s="22"/>
      <c r="S246" s="22"/>
      <c r="T246" s="22"/>
      <c r="U246" s="22"/>
      <c r="V246" s="22"/>
      <c r="W246" s="22"/>
      <c r="X246" s="22"/>
      <c r="Y246" s="22"/>
      <c r="Z246" s="22"/>
      <c r="AA246" s="22"/>
      <c r="AB246" s="22"/>
      <c r="AC246" s="22"/>
      <c r="AD246" s="22"/>
      <c r="AE246" s="22"/>
      <c r="AF246" s="22"/>
      <c r="AG246" s="22"/>
      <c r="AH246" s="22"/>
      <c r="AI246" s="22"/>
      <c r="AJ246" s="22"/>
      <c r="AK246" s="22"/>
      <c r="AL246" s="22"/>
      <c r="AM246" s="22"/>
      <c r="AN246" s="22"/>
      <c r="AO246" s="22"/>
      <c r="AP246" s="22"/>
      <c r="AQ246" s="22"/>
      <c r="AR246" s="22"/>
      <c r="AS246" s="22"/>
      <c r="AT246" s="22"/>
      <c r="AU246" s="22"/>
      <c r="AV246" s="22"/>
      <c r="AW246" s="22"/>
      <c r="AX246" s="22"/>
      <c r="AY246" s="22"/>
      <c r="AZ246" s="22"/>
      <c r="BA246" s="22"/>
      <c r="BB246" s="22"/>
      <c r="BC246" s="22"/>
      <c r="BD246" s="22"/>
      <c r="BE246" s="22"/>
      <c r="BF246" s="22"/>
      <c r="BG246" s="22"/>
      <c r="BH246" s="22"/>
      <c r="BI246" s="22"/>
      <c r="BJ246" s="22"/>
      <c r="BK246" s="22"/>
      <c r="BL246" s="22"/>
    </row>
    <row r="247" spans="8:64">
      <c r="H247" s="22"/>
      <c r="J247" s="22"/>
      <c r="K247" s="22"/>
      <c r="L247" s="22"/>
      <c r="M247" s="22"/>
      <c r="N247" s="22"/>
      <c r="O247" s="22"/>
      <c r="P247" s="22"/>
      <c r="Q247" s="22"/>
      <c r="R247" s="22"/>
      <c r="S247" s="22"/>
      <c r="T247" s="22"/>
      <c r="U247" s="22"/>
      <c r="V247" s="22"/>
      <c r="W247" s="22"/>
      <c r="X247" s="22"/>
      <c r="Y247" s="22"/>
      <c r="Z247" s="22"/>
      <c r="AA247" s="22"/>
      <c r="AB247" s="22"/>
      <c r="AC247" s="22"/>
      <c r="AD247" s="22"/>
      <c r="AE247" s="22"/>
      <c r="AF247" s="22"/>
      <c r="AG247" s="22"/>
      <c r="AH247" s="22"/>
      <c r="AI247" s="22"/>
      <c r="AJ247" s="22"/>
      <c r="AK247" s="22"/>
      <c r="AL247" s="22"/>
      <c r="AM247" s="22"/>
      <c r="AN247" s="22"/>
      <c r="AO247" s="22"/>
      <c r="AP247" s="22"/>
      <c r="AQ247" s="22"/>
      <c r="AR247" s="22"/>
      <c r="AS247" s="22"/>
      <c r="AT247" s="22"/>
      <c r="AU247" s="22"/>
      <c r="AV247" s="22"/>
      <c r="AW247" s="22"/>
      <c r="AX247" s="22"/>
      <c r="AY247" s="22"/>
      <c r="AZ247" s="22"/>
      <c r="BA247" s="22"/>
      <c r="BB247" s="22"/>
      <c r="BC247" s="22"/>
      <c r="BD247" s="22"/>
      <c r="BE247" s="22"/>
      <c r="BF247" s="22"/>
      <c r="BG247" s="22"/>
      <c r="BH247" s="22"/>
      <c r="BI247" s="22"/>
      <c r="BJ247" s="22"/>
      <c r="BK247" s="22"/>
      <c r="BL247" s="22"/>
    </row>
    <row r="248" spans="8:64">
      <c r="H248" s="22"/>
      <c r="J248" s="22"/>
      <c r="K248" s="22"/>
      <c r="L248" s="22"/>
      <c r="M248" s="22"/>
      <c r="N248" s="22"/>
      <c r="O248" s="22"/>
      <c r="P248" s="22"/>
      <c r="Q248" s="22"/>
      <c r="R248" s="22"/>
      <c r="S248" s="22"/>
      <c r="T248" s="22"/>
      <c r="U248" s="22"/>
      <c r="V248" s="22"/>
      <c r="W248" s="22"/>
      <c r="X248" s="22"/>
      <c r="Y248" s="22"/>
      <c r="Z248" s="22"/>
      <c r="AA248" s="22"/>
      <c r="AB248" s="22"/>
      <c r="AC248" s="22"/>
      <c r="AD248" s="22"/>
      <c r="AE248" s="22"/>
      <c r="AF248" s="22"/>
      <c r="AG248" s="22"/>
      <c r="AH248" s="22"/>
      <c r="AI248" s="22"/>
      <c r="AJ248" s="22"/>
      <c r="AK248" s="22"/>
      <c r="AL248" s="22"/>
      <c r="AM248" s="22"/>
      <c r="AN248" s="22"/>
      <c r="AO248" s="22"/>
      <c r="AP248" s="22"/>
      <c r="AQ248" s="22"/>
      <c r="AR248" s="22"/>
      <c r="AS248" s="22"/>
      <c r="AT248" s="22"/>
      <c r="AU248" s="22"/>
      <c r="AV248" s="22"/>
      <c r="AW248" s="22"/>
      <c r="AX248" s="22"/>
      <c r="AY248" s="22"/>
      <c r="AZ248" s="22"/>
      <c r="BA248" s="22"/>
      <c r="BB248" s="22"/>
      <c r="BC248" s="22"/>
      <c r="BD248" s="22"/>
      <c r="BE248" s="22"/>
      <c r="BF248" s="22"/>
      <c r="BG248" s="22"/>
      <c r="BH248" s="22"/>
      <c r="BI248" s="22"/>
      <c r="BJ248" s="22"/>
      <c r="BK248" s="22"/>
      <c r="BL248" s="22"/>
    </row>
    <row r="249" spans="8:64">
      <c r="H249" s="22"/>
      <c r="J249" s="22"/>
      <c r="K249" s="22"/>
      <c r="L249" s="22"/>
      <c r="M249" s="22"/>
      <c r="N249" s="22"/>
      <c r="O249" s="22"/>
      <c r="P249" s="22"/>
      <c r="Q249" s="22"/>
      <c r="R249" s="22"/>
      <c r="S249" s="22"/>
      <c r="T249" s="22"/>
      <c r="U249" s="22"/>
      <c r="V249" s="22"/>
      <c r="W249" s="22"/>
      <c r="X249" s="22"/>
      <c r="Y249" s="22"/>
      <c r="Z249" s="22"/>
      <c r="AA249" s="22"/>
      <c r="AB249" s="22"/>
      <c r="AC249" s="22"/>
      <c r="AD249" s="22"/>
      <c r="AE249" s="22"/>
      <c r="AF249" s="22"/>
      <c r="AG249" s="22"/>
      <c r="AH249" s="22"/>
      <c r="AI249" s="22"/>
      <c r="AJ249" s="22"/>
      <c r="AK249" s="22"/>
      <c r="AL249" s="22"/>
      <c r="AM249" s="22"/>
      <c r="AN249" s="22"/>
      <c r="AO249" s="22"/>
      <c r="AP249" s="22"/>
      <c r="AQ249" s="22"/>
      <c r="AR249" s="22"/>
      <c r="AS249" s="22"/>
      <c r="AT249" s="22"/>
      <c r="AU249" s="22"/>
      <c r="AV249" s="22"/>
      <c r="AW249" s="22"/>
      <c r="AX249" s="22"/>
      <c r="AY249" s="22"/>
      <c r="AZ249" s="22"/>
      <c r="BA249" s="22"/>
      <c r="BB249" s="22"/>
      <c r="BC249" s="22"/>
      <c r="BD249" s="22"/>
      <c r="BE249" s="22"/>
      <c r="BF249" s="22"/>
      <c r="BG249" s="22"/>
      <c r="BH249" s="22"/>
      <c r="BI249" s="22"/>
      <c r="BJ249" s="22"/>
      <c r="BK249" s="22"/>
      <c r="BL249" s="22"/>
    </row>
    <row r="250" spans="8:64">
      <c r="H250" s="22"/>
      <c r="J250" s="22"/>
      <c r="K250" s="22"/>
      <c r="L250" s="22"/>
      <c r="M250" s="22"/>
      <c r="N250" s="22"/>
      <c r="O250" s="22"/>
      <c r="P250" s="22"/>
      <c r="Q250" s="22"/>
      <c r="R250" s="22"/>
      <c r="S250" s="22"/>
      <c r="T250" s="22"/>
      <c r="U250" s="22"/>
      <c r="V250" s="22"/>
      <c r="W250" s="22"/>
      <c r="X250" s="22"/>
      <c r="Y250" s="22"/>
      <c r="Z250" s="22"/>
      <c r="AA250" s="22"/>
      <c r="AB250" s="22"/>
      <c r="AC250" s="22"/>
      <c r="AD250" s="22"/>
      <c r="AE250" s="22"/>
      <c r="AF250" s="22"/>
      <c r="AG250" s="22"/>
      <c r="AH250" s="22"/>
      <c r="AI250" s="22"/>
      <c r="AJ250" s="22"/>
      <c r="AK250" s="22"/>
      <c r="AL250" s="22"/>
      <c r="AM250" s="22"/>
      <c r="AN250" s="22"/>
      <c r="AO250" s="22"/>
      <c r="AP250" s="22"/>
      <c r="AQ250" s="22"/>
      <c r="AR250" s="22"/>
      <c r="AS250" s="22"/>
      <c r="AT250" s="22"/>
      <c r="AU250" s="22"/>
      <c r="AV250" s="22"/>
      <c r="AW250" s="22"/>
      <c r="AX250" s="22"/>
      <c r="AY250" s="22"/>
      <c r="AZ250" s="22"/>
      <c r="BA250" s="22"/>
      <c r="BB250" s="22"/>
      <c r="BC250" s="22"/>
      <c r="BD250" s="22"/>
      <c r="BE250" s="22"/>
      <c r="BF250" s="22"/>
      <c r="BG250" s="22"/>
      <c r="BH250" s="22"/>
      <c r="BI250" s="22"/>
      <c r="BJ250" s="22"/>
      <c r="BK250" s="22"/>
      <c r="BL250" s="22"/>
    </row>
  </sheetData>
  <sortState xmlns:xlrd2="http://schemas.microsoft.com/office/spreadsheetml/2017/richdata2" ref="A44:A50">
    <sortCondition ref="A44:A50"/>
  </sortState>
  <pageMargins left="0.511811024" right="0.511811024" top="0.78740157499999996" bottom="0.78740157499999996" header="0.31496062000000002" footer="0.31496062000000002"/>
  <headerFooter>
    <oddHeader>&amp;L&amp;"Calibri"&amp;10&amp;K000000 Interno&amp;1#_x000D_</oddHeader>
    <oddFooter>&amp;L_x000D_&amp;1#&amp;"Calibri"&amp;10&amp;K000000 Interno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594491-2AD0-4FE9-A960-1B329324A5B9}">
  <sheetPr codeName="Planilha1">
    <tabColor rgb="FFFFC000"/>
  </sheetPr>
  <dimension ref="A1:BT779"/>
  <sheetViews>
    <sheetView tabSelected="1" zoomScaleNormal="100" workbookViewId="0">
      <pane xSplit="6" topLeftCell="AS1" activePane="topRight" state="frozen"/>
      <selection pane="topRight" activeCell="BJ122" sqref="BJ122"/>
    </sheetView>
  </sheetViews>
  <sheetFormatPr defaultColWidth="9.140625" defaultRowHeight="15"/>
  <cols>
    <col min="1" max="2" width="9.140625" customWidth="1"/>
    <col min="3" max="3" width="5.85546875" customWidth="1"/>
    <col min="4" max="4" width="18.28515625" customWidth="1"/>
    <col min="5" max="5" width="1.28515625" customWidth="1"/>
    <col min="6" max="6" width="26.7109375" customWidth="1"/>
    <col min="7" max="7" width="20.5703125" customWidth="1"/>
    <col min="8" max="11" width="9.140625" customWidth="1"/>
    <col min="12" max="12" width="9.140625" style="64" customWidth="1"/>
    <col min="13" max="13" width="9.140625" customWidth="1"/>
    <col min="14" max="14" width="14.42578125" style="69" customWidth="1"/>
    <col min="15" max="16" width="9.140625" customWidth="1"/>
    <col min="17" max="17" width="9.140625" style="64" customWidth="1"/>
    <col min="18" max="18" width="9.140625" customWidth="1"/>
    <col min="19" max="19" width="11.85546875" customWidth="1"/>
    <col min="20" max="20" width="9.140625" customWidth="1"/>
    <col min="21" max="21" width="9.140625" style="69" customWidth="1"/>
    <col min="22" max="22" width="9.140625" style="147" customWidth="1"/>
    <col min="23" max="23" width="50" style="142" customWidth="1"/>
    <col min="24" max="24" width="16.7109375" bestFit="1" customWidth="1"/>
    <col min="25" max="25" width="21.140625" bestFit="1" customWidth="1"/>
    <col min="26" max="26" width="9.140625" customWidth="1"/>
    <col min="27" max="27" width="9.140625" style="64" customWidth="1"/>
    <col min="28" max="28" width="9.140625" customWidth="1"/>
    <col min="29" max="29" width="15.5703125" customWidth="1"/>
    <col min="30" max="30" width="9.140625" customWidth="1"/>
    <col min="31" max="31" width="9.140625" style="64" customWidth="1"/>
    <col min="32" max="32" width="13.42578125" style="64" customWidth="1"/>
    <col min="33" max="33" width="9.140625" style="64" customWidth="1"/>
    <col min="34" max="34" width="3.85546875" customWidth="1"/>
    <col min="35" max="36" width="9.140625" customWidth="1"/>
    <col min="37" max="37" width="9.140625" style="69" customWidth="1"/>
    <col min="38" max="38" width="19.85546875" style="69" customWidth="1"/>
    <col min="39" max="39" width="19.28515625" style="69" customWidth="1"/>
    <col min="40" max="40" width="9.140625" style="69" customWidth="1"/>
    <col min="41" max="43" width="9.140625" customWidth="1"/>
    <col min="44" max="49" width="9.140625" style="162" customWidth="1"/>
    <col min="50" max="56" width="9.140625" customWidth="1"/>
    <col min="57" max="57" width="21.28515625" customWidth="1"/>
    <col min="58" max="58" width="9.140625" customWidth="1"/>
    <col min="59" max="59" width="5.28515625" customWidth="1"/>
    <col min="60" max="60" width="9.140625" customWidth="1"/>
    <col min="61" max="61" width="13.42578125" hidden="1" customWidth="1"/>
    <col min="62" max="62" width="47.5703125" style="35" customWidth="1"/>
    <col min="63" max="63" width="50.140625" customWidth="1"/>
    <col min="64" max="64" width="2" customWidth="1"/>
    <col min="65" max="65" width="13" customWidth="1"/>
    <col min="66" max="66" width="17" customWidth="1"/>
    <col min="67" max="67" width="20.85546875" customWidth="1"/>
    <col min="68" max="68" width="22.85546875" customWidth="1"/>
    <col min="69" max="71" width="9.140625" customWidth="1"/>
    <col min="72" max="72" width="9.140625" style="158" customWidth="1"/>
  </cols>
  <sheetData>
    <row r="1" spans="1:72" s="5" customFormat="1" ht="14.25" customHeight="1">
      <c r="A1" s="33"/>
      <c r="B1" s="33"/>
      <c r="C1" s="34"/>
      <c r="D1" s="33"/>
      <c r="E1" s="1"/>
      <c r="F1" s="16" t="s">
        <v>1170</v>
      </c>
      <c r="G1" s="17"/>
      <c r="H1" s="17"/>
      <c r="I1" s="17"/>
      <c r="J1" s="17"/>
      <c r="K1" s="17"/>
      <c r="L1" s="61"/>
      <c r="M1" s="17"/>
      <c r="N1" s="66"/>
      <c r="O1" s="17"/>
      <c r="P1" s="17"/>
      <c r="Q1" s="61"/>
      <c r="R1" s="17"/>
      <c r="S1" s="17"/>
      <c r="T1" s="17"/>
      <c r="U1" s="66"/>
      <c r="V1" s="144"/>
      <c r="W1" s="19"/>
      <c r="X1" s="17"/>
      <c r="Y1" s="17"/>
      <c r="Z1" s="17"/>
      <c r="AA1" s="61"/>
      <c r="AB1" s="17"/>
      <c r="AC1" s="17"/>
      <c r="AD1" s="17"/>
      <c r="AE1" s="61"/>
      <c r="AF1" s="61"/>
      <c r="AG1" s="73"/>
      <c r="AH1" s="3"/>
      <c r="AI1" s="243" t="s">
        <v>1171</v>
      </c>
      <c r="AJ1" s="244"/>
      <c r="AK1" s="244"/>
      <c r="AL1" s="244"/>
      <c r="AM1" s="244"/>
      <c r="AN1" s="244"/>
      <c r="AO1" s="244"/>
      <c r="AP1" s="244"/>
      <c r="AQ1" s="244"/>
      <c r="AR1" s="245"/>
      <c r="AS1" s="245"/>
      <c r="AT1" s="245"/>
      <c r="AU1" s="245"/>
      <c r="AV1" s="245"/>
      <c r="AW1" s="245"/>
      <c r="AX1" s="244"/>
      <c r="AY1" s="244"/>
      <c r="AZ1" s="244"/>
      <c r="BA1" s="244"/>
      <c r="BB1" s="244"/>
      <c r="BC1" s="244"/>
      <c r="BD1" s="244"/>
      <c r="BE1" s="244"/>
      <c r="BF1" s="246"/>
      <c r="BG1" s="3"/>
      <c r="BH1" s="247" t="s">
        <v>1172</v>
      </c>
      <c r="BI1" s="248"/>
      <c r="BJ1" s="249"/>
      <c r="BK1" s="250"/>
      <c r="BL1" s="43"/>
      <c r="BM1" s="240" t="s">
        <v>1173</v>
      </c>
      <c r="BN1" s="241"/>
      <c r="BO1" s="241"/>
      <c r="BP1" s="241"/>
      <c r="BQ1" s="241"/>
      <c r="BR1" s="241"/>
      <c r="BS1" s="242"/>
      <c r="BT1" s="132"/>
    </row>
    <row r="2" spans="1:72" s="5" customFormat="1" ht="14.25" customHeight="1">
      <c r="A2" s="33"/>
      <c r="B2" s="33"/>
      <c r="C2" s="34"/>
      <c r="D2" s="33"/>
      <c r="E2" s="1"/>
      <c r="F2" s="16" t="s">
        <v>1174</v>
      </c>
      <c r="G2" s="17"/>
      <c r="H2" s="17"/>
      <c r="I2" s="17"/>
      <c r="J2" s="17"/>
      <c r="K2" s="17"/>
      <c r="L2" s="61"/>
      <c r="M2" s="17"/>
      <c r="N2" s="66"/>
      <c r="O2" s="17"/>
      <c r="P2" s="17"/>
      <c r="Q2" s="61"/>
      <c r="R2" s="18"/>
      <c r="S2" s="16" t="s">
        <v>1175</v>
      </c>
      <c r="T2" s="17"/>
      <c r="U2" s="66"/>
      <c r="V2" s="144"/>
      <c r="W2" s="19"/>
      <c r="X2" s="17"/>
      <c r="Y2" s="18"/>
      <c r="Z2" s="2"/>
      <c r="AA2" s="121" t="s">
        <v>1176</v>
      </c>
      <c r="AB2" s="17"/>
      <c r="AC2" s="17"/>
      <c r="AD2" s="17"/>
      <c r="AE2" s="61"/>
      <c r="AF2" s="61"/>
      <c r="AG2" s="73"/>
      <c r="AH2" s="3"/>
      <c r="AI2" s="243" t="s">
        <v>1174</v>
      </c>
      <c r="AJ2" s="244"/>
      <c r="AK2" s="244"/>
      <c r="AL2" s="244"/>
      <c r="AM2" s="244"/>
      <c r="AN2" s="244"/>
      <c r="AO2" s="244"/>
      <c r="AP2" s="244"/>
      <c r="AQ2" s="246"/>
      <c r="AR2" s="159"/>
      <c r="AS2" s="258" t="s">
        <v>1177</v>
      </c>
      <c r="AT2" s="245"/>
      <c r="AU2" s="245"/>
      <c r="AV2" s="245"/>
      <c r="AW2" s="245"/>
      <c r="AX2" s="244"/>
      <c r="AY2" s="246"/>
      <c r="AZ2" s="4"/>
      <c r="BA2" s="237" t="s">
        <v>1178</v>
      </c>
      <c r="BB2" s="239"/>
      <c r="BC2" s="243" t="s">
        <v>1175</v>
      </c>
      <c r="BD2" s="244"/>
      <c r="BE2" s="244"/>
      <c r="BF2" s="246"/>
      <c r="BG2" s="3"/>
      <c r="BH2" s="251"/>
      <c r="BI2" s="252"/>
      <c r="BJ2" s="253"/>
      <c r="BK2" s="254"/>
      <c r="BL2" s="43"/>
      <c r="BM2" s="255"/>
      <c r="BN2" s="256"/>
      <c r="BO2" s="256"/>
      <c r="BP2" s="256"/>
      <c r="BQ2" s="256"/>
      <c r="BR2" s="256"/>
      <c r="BS2" s="257"/>
      <c r="BT2" s="132"/>
    </row>
    <row r="3" spans="1:72" s="5" customFormat="1" ht="14.25" customHeight="1">
      <c r="A3" s="33"/>
      <c r="B3" s="33"/>
      <c r="C3" s="34"/>
      <c r="D3" s="33"/>
      <c r="E3" s="46"/>
      <c r="F3" s="47" t="s">
        <v>1179</v>
      </c>
      <c r="G3" s="48"/>
      <c r="H3" s="47" t="s">
        <v>1180</v>
      </c>
      <c r="I3" s="49"/>
      <c r="J3" s="49"/>
      <c r="K3" s="49"/>
      <c r="L3" s="62"/>
      <c r="M3" s="49"/>
      <c r="N3" s="67"/>
      <c r="O3" s="47" t="s">
        <v>1177</v>
      </c>
      <c r="P3" s="48"/>
      <c r="Q3" s="65" t="s">
        <v>1181</v>
      </c>
      <c r="R3" s="48"/>
      <c r="S3" s="47" t="s">
        <v>1182</v>
      </c>
      <c r="T3" s="49"/>
      <c r="U3" s="67"/>
      <c r="V3" s="145"/>
      <c r="W3" s="50" t="s">
        <v>1183</v>
      </c>
      <c r="X3" s="51"/>
      <c r="Y3" s="52"/>
      <c r="Z3" s="53"/>
      <c r="AA3" s="122" t="s">
        <v>1184</v>
      </c>
      <c r="AB3" s="54"/>
      <c r="AC3" s="54"/>
      <c r="AD3" s="55"/>
      <c r="AE3" s="70" t="s">
        <v>1185</v>
      </c>
      <c r="AF3" s="72"/>
      <c r="AG3" s="74"/>
      <c r="AH3" s="56"/>
      <c r="AI3" s="237" t="s">
        <v>1179</v>
      </c>
      <c r="AJ3" s="239"/>
      <c r="AK3" s="237" t="s">
        <v>1180</v>
      </c>
      <c r="AL3" s="238"/>
      <c r="AM3" s="238"/>
      <c r="AN3" s="238"/>
      <c r="AO3" s="238"/>
      <c r="AP3" s="238"/>
      <c r="AQ3" s="239"/>
      <c r="AR3" s="160"/>
      <c r="AS3" s="261" t="s">
        <v>1186</v>
      </c>
      <c r="AT3" s="262"/>
      <c r="AU3" s="261" t="s">
        <v>1187</v>
      </c>
      <c r="AV3" s="262"/>
      <c r="AW3" s="261" t="s">
        <v>1188</v>
      </c>
      <c r="AX3" s="263"/>
      <c r="AY3" s="57" t="s">
        <v>1189</v>
      </c>
      <c r="AZ3" s="57"/>
      <c r="BA3" s="259"/>
      <c r="BB3" s="260"/>
      <c r="BC3" s="237" t="s">
        <v>1182</v>
      </c>
      <c r="BD3" s="238"/>
      <c r="BE3" s="238"/>
      <c r="BF3" s="239"/>
      <c r="BG3" s="56"/>
      <c r="BH3" s="251"/>
      <c r="BI3" s="252"/>
      <c r="BJ3" s="253"/>
      <c r="BK3" s="254"/>
      <c r="BL3" s="43"/>
      <c r="BM3" s="240" t="s">
        <v>1190</v>
      </c>
      <c r="BN3" s="241"/>
      <c r="BO3" s="241"/>
      <c r="BP3" s="242"/>
      <c r="BQ3" s="240" t="s">
        <v>160</v>
      </c>
      <c r="BR3" s="241"/>
      <c r="BS3" s="242"/>
      <c r="BT3" s="156"/>
    </row>
    <row r="4" spans="1:72" s="6" customFormat="1" ht="14.25" customHeight="1">
      <c r="A4" s="36" t="s">
        <v>1191</v>
      </c>
      <c r="B4" s="37" t="s">
        <v>1192</v>
      </c>
      <c r="C4" s="38" t="s">
        <v>1191</v>
      </c>
      <c r="D4" s="39" t="s">
        <v>1193</v>
      </c>
      <c r="E4" s="40"/>
      <c r="F4" s="39" t="s">
        <v>1193</v>
      </c>
      <c r="G4" s="36" t="s">
        <v>1191</v>
      </c>
      <c r="H4" s="37" t="s">
        <v>1192</v>
      </c>
      <c r="I4" s="37" t="s">
        <v>1192</v>
      </c>
      <c r="J4" s="37" t="s">
        <v>1192</v>
      </c>
      <c r="K4" s="37" t="s">
        <v>1192</v>
      </c>
      <c r="L4" s="63" t="s">
        <v>1192</v>
      </c>
      <c r="M4" s="37" t="s">
        <v>1192</v>
      </c>
      <c r="N4" s="113" t="s">
        <v>1192</v>
      </c>
      <c r="O4" s="37" t="s">
        <v>1192</v>
      </c>
      <c r="P4" s="37" t="s">
        <v>1192</v>
      </c>
      <c r="Q4" s="63" t="s">
        <v>1192</v>
      </c>
      <c r="R4" s="36" t="s">
        <v>1191</v>
      </c>
      <c r="S4" s="39" t="s">
        <v>1193</v>
      </c>
      <c r="T4" s="39" t="s">
        <v>1193</v>
      </c>
      <c r="U4" s="68" t="s">
        <v>1191</v>
      </c>
      <c r="V4" s="146" t="s">
        <v>1192</v>
      </c>
      <c r="W4" s="41" t="s">
        <v>1192</v>
      </c>
      <c r="X4" s="39" t="s">
        <v>1193</v>
      </c>
      <c r="Y4" s="39" t="s">
        <v>1193</v>
      </c>
      <c r="Z4" s="39" t="s">
        <v>1193</v>
      </c>
      <c r="AA4" s="63" t="s">
        <v>1192</v>
      </c>
      <c r="AB4" s="39" t="s">
        <v>1193</v>
      </c>
      <c r="AC4" s="39" t="s">
        <v>1193</v>
      </c>
      <c r="AD4" s="37" t="s">
        <v>1192</v>
      </c>
      <c r="AE4" s="63" t="s">
        <v>1192</v>
      </c>
      <c r="AF4" s="63" t="s">
        <v>1192</v>
      </c>
      <c r="AG4" s="63" t="s">
        <v>1192</v>
      </c>
      <c r="AH4" s="42"/>
      <c r="AI4" s="131" t="s">
        <v>1193</v>
      </c>
      <c r="AJ4" s="36" t="s">
        <v>1191</v>
      </c>
      <c r="AK4" s="113" t="s">
        <v>1192</v>
      </c>
      <c r="AL4" s="113" t="s">
        <v>1192</v>
      </c>
      <c r="AM4" s="113" t="s">
        <v>1192</v>
      </c>
      <c r="AN4" s="113" t="s">
        <v>1192</v>
      </c>
      <c r="AO4" s="37" t="s">
        <v>1192</v>
      </c>
      <c r="AP4" s="37" t="s">
        <v>1192</v>
      </c>
      <c r="AQ4" s="37" t="s">
        <v>1192</v>
      </c>
      <c r="AR4" s="161" t="s">
        <v>1192</v>
      </c>
      <c r="AS4" s="161" t="s">
        <v>1192</v>
      </c>
      <c r="AT4" s="161" t="s">
        <v>1192</v>
      </c>
      <c r="AU4" s="161" t="s">
        <v>1192</v>
      </c>
      <c r="AV4" s="161" t="s">
        <v>1192</v>
      </c>
      <c r="AW4" s="161" t="s">
        <v>1192</v>
      </c>
      <c r="AX4" s="37" t="s">
        <v>1192</v>
      </c>
      <c r="AY4" s="36" t="s">
        <v>1191</v>
      </c>
      <c r="AZ4" s="39" t="s">
        <v>1193</v>
      </c>
      <c r="BA4" s="37" t="s">
        <v>1192</v>
      </c>
      <c r="BB4" s="36" t="s">
        <v>1191</v>
      </c>
      <c r="BC4" s="39" t="s">
        <v>1193</v>
      </c>
      <c r="BD4" s="39" t="s">
        <v>1193</v>
      </c>
      <c r="BE4" s="36" t="s">
        <v>1191</v>
      </c>
      <c r="BF4" s="37" t="s">
        <v>1192</v>
      </c>
      <c r="BG4" s="43" t="s">
        <v>1194</v>
      </c>
      <c r="BH4" s="37" t="s">
        <v>1192</v>
      </c>
      <c r="BI4" s="37" t="s">
        <v>1192</v>
      </c>
      <c r="BJ4" s="197" t="s">
        <v>1192</v>
      </c>
      <c r="BK4" s="37" t="s">
        <v>1192</v>
      </c>
      <c r="BL4" s="43" t="s">
        <v>1194</v>
      </c>
      <c r="BM4" s="39" t="s">
        <v>1193</v>
      </c>
      <c r="BN4" s="39" t="s">
        <v>1193</v>
      </c>
      <c r="BO4" s="39" t="s">
        <v>1193</v>
      </c>
      <c r="BP4" s="37" t="s">
        <v>1192</v>
      </c>
      <c r="BQ4" s="36" t="s">
        <v>1191</v>
      </c>
      <c r="BR4" s="36" t="s">
        <v>1191</v>
      </c>
      <c r="BS4" s="36" t="s">
        <v>1191</v>
      </c>
      <c r="BT4" s="132"/>
    </row>
    <row r="5" spans="1:72" s="155" customFormat="1" ht="14.25" customHeight="1">
      <c r="A5" s="153" t="s">
        <v>1195</v>
      </c>
      <c r="B5" s="153" t="s">
        <v>1196</v>
      </c>
      <c r="C5" s="172" t="s">
        <v>1197</v>
      </c>
      <c r="D5" s="154" t="s">
        <v>1198</v>
      </c>
      <c r="E5" s="154" t="s">
        <v>1199</v>
      </c>
      <c r="F5" s="154" t="s">
        <v>1200</v>
      </c>
      <c r="G5" s="154" t="s">
        <v>1201</v>
      </c>
      <c r="H5" s="154" t="s">
        <v>1202</v>
      </c>
      <c r="I5" s="154" t="s">
        <v>1203</v>
      </c>
      <c r="J5" s="154" t="s">
        <v>363</v>
      </c>
      <c r="K5" s="154" t="s">
        <v>1204</v>
      </c>
      <c r="L5" s="154" t="s">
        <v>1205</v>
      </c>
      <c r="M5" s="154" t="s">
        <v>1206</v>
      </c>
      <c r="N5" s="179" t="s">
        <v>367</v>
      </c>
      <c r="O5" s="154" t="s">
        <v>1207</v>
      </c>
      <c r="P5" s="154" t="s">
        <v>1208</v>
      </c>
      <c r="Q5" s="172" t="s">
        <v>1209</v>
      </c>
      <c r="R5" s="154" t="s">
        <v>1210</v>
      </c>
      <c r="S5" s="154" t="s">
        <v>1211</v>
      </c>
      <c r="T5" s="154" t="s">
        <v>1212</v>
      </c>
      <c r="U5" s="173" t="s">
        <v>366</v>
      </c>
      <c r="V5" s="154" t="s">
        <v>1213</v>
      </c>
      <c r="W5" s="198" t="s">
        <v>1214</v>
      </c>
      <c r="X5" s="154" t="s">
        <v>1215</v>
      </c>
      <c r="Y5" s="154" t="s">
        <v>1216</v>
      </c>
      <c r="Z5" s="154" t="s">
        <v>7</v>
      </c>
      <c r="AA5" s="172" t="s">
        <v>1217</v>
      </c>
      <c r="AB5" s="154" t="s">
        <v>1218</v>
      </c>
      <c r="AC5" s="154" t="s">
        <v>1219</v>
      </c>
      <c r="AD5" s="154" t="s">
        <v>1220</v>
      </c>
      <c r="AE5" s="172" t="s">
        <v>1221</v>
      </c>
      <c r="AF5" s="172" t="s">
        <v>1222</v>
      </c>
      <c r="AG5" s="172" t="s">
        <v>1223</v>
      </c>
      <c r="AH5" s="154" t="s">
        <v>1224</v>
      </c>
      <c r="AI5" s="154" t="s">
        <v>1225</v>
      </c>
      <c r="AJ5" s="154" t="s">
        <v>1226</v>
      </c>
      <c r="AK5" s="173" t="s">
        <v>1227</v>
      </c>
      <c r="AL5" s="173" t="s">
        <v>1228</v>
      </c>
      <c r="AM5" s="173" t="s">
        <v>1229</v>
      </c>
      <c r="AN5" s="173" t="s">
        <v>1230</v>
      </c>
      <c r="AO5" s="154" t="s">
        <v>1231</v>
      </c>
      <c r="AP5" s="154" t="s">
        <v>1232</v>
      </c>
      <c r="AQ5" s="154" t="s">
        <v>1233</v>
      </c>
      <c r="AR5" s="174" t="s">
        <v>1234</v>
      </c>
      <c r="AS5" s="174" t="s">
        <v>1235</v>
      </c>
      <c r="AT5" s="174" t="s">
        <v>1236</v>
      </c>
      <c r="AU5" s="174" t="s">
        <v>1237</v>
      </c>
      <c r="AV5" s="174" t="s">
        <v>1238</v>
      </c>
      <c r="AW5" s="174" t="s">
        <v>1239</v>
      </c>
      <c r="AX5" s="154" t="s">
        <v>1240</v>
      </c>
      <c r="AY5" s="154" t="s">
        <v>1189</v>
      </c>
      <c r="AZ5" s="154" t="s">
        <v>1241</v>
      </c>
      <c r="BA5" s="154" t="s">
        <v>1242</v>
      </c>
      <c r="BB5" s="154" t="s">
        <v>1243</v>
      </c>
      <c r="BC5" s="154" t="s">
        <v>1244</v>
      </c>
      <c r="BD5" s="154" t="s">
        <v>1245</v>
      </c>
      <c r="BE5" s="154" t="s">
        <v>1246</v>
      </c>
      <c r="BF5" s="154" t="s">
        <v>1247</v>
      </c>
      <c r="BG5" s="154" t="s">
        <v>1248</v>
      </c>
      <c r="BH5" s="154" t="s">
        <v>1249</v>
      </c>
      <c r="BI5" s="154" t="s">
        <v>1250</v>
      </c>
      <c r="BJ5" s="154" t="s">
        <v>1251</v>
      </c>
      <c r="BK5" s="154" t="s">
        <v>1252</v>
      </c>
      <c r="BL5" s="154" t="s">
        <v>1253</v>
      </c>
      <c r="BM5" s="154" t="s">
        <v>1254</v>
      </c>
      <c r="BN5" s="154" t="s">
        <v>1255</v>
      </c>
      <c r="BO5" s="154" t="s">
        <v>1256</v>
      </c>
      <c r="BP5" s="154" t="s">
        <v>1257</v>
      </c>
      <c r="BQ5" s="154" t="s">
        <v>1258</v>
      </c>
      <c r="BR5" s="154" t="s">
        <v>1259</v>
      </c>
      <c r="BS5" s="154" t="s">
        <v>1260</v>
      </c>
      <c r="BT5" s="157" t="str">
        <f>IF(BN5="","",SUBSTITUTE(BM5," ","")&amp;SUBSTITUTE(BN5," ",""))</f>
        <v>ResponsabilidadeFechamento-Impacto</v>
      </c>
    </row>
    <row r="6" spans="1:72" hidden="1">
      <c r="A6" s="44" t="str">
        <f>D6&amp;B6</f>
        <v>W70</v>
      </c>
      <c r="B6" s="133"/>
      <c r="C6" s="7" t="str">
        <f>IF(BS_CONTROLE[[#This Row],[DATA]]="","",WEEKNUM(BS_CONTROLE[[#This Row],[DATA]]))</f>
        <v/>
      </c>
      <c r="D6" s="45" t="s">
        <v>249</v>
      </c>
      <c r="E6" s="210"/>
      <c r="F6" s="134" t="s">
        <v>25</v>
      </c>
      <c r="G6" s="8" t="str">
        <f>IF(D6="","*",VLOOKUP(F6,BS_ATIVIDADE[#All],3,FALSE))</f>
        <v>OUTROS</v>
      </c>
      <c r="H6" s="211" t="s">
        <v>574</v>
      </c>
      <c r="I6" s="211" t="s">
        <v>617</v>
      </c>
      <c r="J6" s="212">
        <v>98</v>
      </c>
      <c r="K6" s="212">
        <v>501</v>
      </c>
      <c r="L6" s="213" t="s">
        <v>11</v>
      </c>
      <c r="M6" s="149" t="s">
        <v>1261</v>
      </c>
      <c r="N6" s="149" t="s">
        <v>1262</v>
      </c>
      <c r="O6" s="211">
        <v>0.375</v>
      </c>
      <c r="P6" s="211">
        <v>4.1666666666666664E-2</v>
      </c>
      <c r="Q6" s="213">
        <v>1</v>
      </c>
      <c r="R6" s="9" t="str">
        <f>IFERROR(_xlfn.XLOOKUP(F6, BS_ATIVIDADE[ATIVIDADE],BS_ATIVIDADE[UNIDADE] ), "*")</f>
        <v>BINÁRIO</v>
      </c>
      <c r="S6" s="180" t="str" cm="1">
        <f t="array" ref="S6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6" s="180" t="str" cm="1">
        <f t="array" ref="T6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6" s="199" t="str">
        <f>IFERROR(_xlfn.XLOOKUP(J6, BASE_MAPA!$B$2:$B$420, BASE_MAPA!$G$2:$G$420), "ERRO")</f>
        <v>ALTO ARAGUAIA - RONDONOPOLIS</v>
      </c>
      <c r="V6" s="214" t="s">
        <v>1263</v>
      </c>
      <c r="W6" s="215" t="s">
        <v>1264</v>
      </c>
      <c r="X6" s="152" t="s">
        <v>1005</v>
      </c>
      <c r="Y6" s="129"/>
      <c r="Z6" s="216"/>
      <c r="AA6" s="71" t="s">
        <v>1265</v>
      </c>
      <c r="AB6" s="59" t="s">
        <v>997</v>
      </c>
      <c r="AC6" s="217"/>
      <c r="AD6" s="211"/>
      <c r="AE6" s="213"/>
      <c r="AF6" s="213"/>
      <c r="AG6" s="213"/>
      <c r="AH6" s="42"/>
      <c r="AI6" s="119" t="str">
        <f>IF(BS_CONTROLE[[#This Row],[Atividade]]=0, "-", BS_CONTROLE[[#This Row],[Atividade]])</f>
        <v>DESLOCAMENTO</v>
      </c>
      <c r="AJ6" s="8" t="str">
        <f>IF(D6="","*",VLOOKUP(AI6,BS_ATIVIDADE[#Data],3,FALSE))</f>
        <v>OUTROS</v>
      </c>
      <c r="AK6" s="175" t="str">
        <f>IF(BS_CONTROLE[[#This Row],[Local - Partida]]=0, "-", BS_CONTROLE[[#This Row],[Local - Partida]])</f>
        <v>TGR2</v>
      </c>
      <c r="AL6" s="175" t="str">
        <f>IF(BS_CONTROLE[[#This Row],[Local - Encerramento]]=0, "-", BS_CONTROLE[[#This Row],[Local - Encerramento]])</f>
        <v>TIQ</v>
      </c>
      <c r="AM6" s="175" t="str">
        <f>IF(BS_CONTROLE[[#This Row],[Entre - Estações]]=0, "-", BS_CONTROLE[[#This Row],[Entre - Estações]])</f>
        <v>TGR-TIQ</v>
      </c>
      <c r="AN6" s="175" t="str">
        <f>IF(BS_CONTROLE[[#This Row],[SB]]=0, "-", BS_CONTROLE[[#This Row],[SB]])</f>
        <v>TGRTIQ</v>
      </c>
      <c r="AO6" s="176">
        <f>IF(BS_CONTROLE[[#This Row],[SUB]]=0, "-", BS_CONTROLE[[#This Row],[SUB]])</f>
        <v>98</v>
      </c>
      <c r="AP6" s="177">
        <f>IF(BS_CONTROLE[[#This Row],[KM - Inicio]]=0, "-", BS_CONTROLE[[#This Row],[KM - Inicio]])</f>
        <v>501</v>
      </c>
      <c r="AQ6" s="177" t="str">
        <f>IF(BS_CONTROLE[[#This Row],[KM - Fim]]=0, "-", BS_CONTROLE[[#This Row],[KM - Fim]])</f>
        <v>-</v>
      </c>
      <c r="AR6" s="32"/>
      <c r="AS6" s="32"/>
      <c r="AT6" s="32"/>
      <c r="AU6" s="32"/>
      <c r="AV6" s="32"/>
      <c r="AW6" s="32"/>
      <c r="AX6" s="32"/>
      <c r="AY6" s="184">
        <f>IF(D6="","*",IFERROR(IF(ISODD(COUNT(AS6:AX8)),"ERRO",SUM((AT6-AS6),(AV6-AU6),(AX6-AW6))),"ERRO"))</f>
        <v>0</v>
      </c>
      <c r="AZ6" s="11"/>
      <c r="BA6" s="60"/>
      <c r="BB6" s="9" t="str">
        <f>IFERROR(_xlfn.XLOOKUP(AI6, BS_ATIVIDADE[ATIVIDADE],BS_ATIVIDADE[UNIDADE] ), "*")</f>
        <v>BINÁRIO</v>
      </c>
      <c r="BC6" s="59" t="str" cm="1">
        <f t="array" ref="BC6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BD6" s="59" t="str" cm="1">
        <f t="array" ref="BD6" xml:space="preserve"> _xlfn.XLOOKUP(
  1,
  ( TabelaMap[SUB] = BS_CONTROLE[[#This Row],[SUB_5]]) *
  ( TabelaMap[KM Inicio] &lt;= BS_CONTROLE[[#This Row],[KM - Inicio]]) *
  ( TabelaMap[KM Fim]  &gt;= BS_CONTROLE[[#This Row],[KM - Inicio]]),
  TabelaMap[Trecho Coordenação],
  "-",
  0
)</f>
        <v>-</v>
      </c>
      <c r="BE6" s="200" t="str">
        <f>IFERROR(_xlfn.XLOOKUP(AO6, BASE_MAPA!$B$2:$B$420, BASE_MAPA!$G$2:$G$420), "ERRO")</f>
        <v>ALTO ARAGUAIA - RONDONOPOLIS</v>
      </c>
      <c r="BF6" s="178" t="str">
        <f>IF(BS_CONTROLE[[#This Row],[Responsavel pelo boletim]]=0, "-", BS_CONTROLE[[#This Row],[Responsavel pelo boletim]])</f>
        <v>Camila</v>
      </c>
      <c r="BG6" s="13"/>
      <c r="BH6" s="14"/>
      <c r="BI6" s="14"/>
      <c r="BJ6" s="14"/>
      <c r="BK6" s="14"/>
      <c r="BL6" s="13"/>
      <c r="BM6" s="12"/>
      <c r="BN6" s="12"/>
      <c r="BO6" s="130"/>
      <c r="BP6" s="14"/>
      <c r="BQ6" s="10" t="str">
        <f>IF(AND(BR6&lt;1,BS6&lt;1),"Produção e Intervalo",IF(BR6&lt;1,"Intervalo",IF(BS6&lt;1,"Produção","Aderente")))</f>
        <v>Aderente</v>
      </c>
      <c r="BR6" s="15" t="str">
        <f>IF(OR(B6="",F6=""),"*",AY6/P6)</f>
        <v>*</v>
      </c>
      <c r="BS6" s="15" t="str">
        <f>IF(OR(B6="",F6=""),"*",BA6/Q6)</f>
        <v>*</v>
      </c>
      <c r="BT6" s="157" t="str">
        <f t="shared" ref="BT6" si="0">IF(BN6="","",SUBSTITUTE(BM6," ","")&amp;SUBSTITUTE(BN6," ",""))</f>
        <v/>
      </c>
    </row>
    <row r="7" spans="1:72" hidden="1">
      <c r="A7" s="202" t="str">
        <f>D7&amp;B7</f>
        <v/>
      </c>
      <c r="B7" s="203"/>
      <c r="C7" s="7" t="str">
        <f>IF(BS_CONTROLE[[#This Row],[DATA]]="","",WEEKNUM(BS_CONTROLE[[#This Row],[DATA]]))</f>
        <v/>
      </c>
      <c r="D7" s="45"/>
      <c r="E7" s="218"/>
      <c r="F7" s="134"/>
      <c r="G7" s="8" t="str">
        <f>IF(D7="","*",VLOOKUP(F7,BS_ATIVIDADE[#All],3,FALSE))</f>
        <v>*</v>
      </c>
      <c r="H7" s="219"/>
      <c r="I7" s="219"/>
      <c r="J7" s="220"/>
      <c r="K7" s="220"/>
      <c r="L7" s="221"/>
      <c r="M7" s="149" t="str" cm="1">
        <f t="array" ref="M7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7" s="204" t="str" cm="1">
        <f t="array" ref="N7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7" s="219"/>
      <c r="P7" s="219"/>
      <c r="Q7" s="221"/>
      <c r="R7" s="9" t="str">
        <f>IFERROR(_xlfn.XLOOKUP(F7, BS_ATIVIDADE[ATIVIDADE],BS_ATIVIDADE[UNIDADE] ), "*")</f>
        <v>*</v>
      </c>
      <c r="S7" s="180" t="str" cm="1">
        <f t="array" ref="S7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7" s="180" t="str" cm="1">
        <f t="array" ref="T7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7" s="199" t="str">
        <f>IFERROR(_xlfn.XLOOKUP(J7, BASE_MAPA!$B$2:$B$420, BASE_MAPA!$G$2:$G$420), "ERRO")</f>
        <v>ERRO</v>
      </c>
      <c r="V7" s="222"/>
      <c r="W7" s="223"/>
      <c r="X7" s="152"/>
      <c r="Y7" s="129"/>
      <c r="Z7" s="224"/>
      <c r="AA7" s="221"/>
      <c r="AB7" s="59"/>
      <c r="AC7" s="225"/>
      <c r="AD7" s="219"/>
      <c r="AE7" s="221"/>
      <c r="AF7" s="221"/>
      <c r="AG7" s="221"/>
      <c r="AH7" s="42"/>
      <c r="AI7" s="119" t="str">
        <f>IF(BS_CONTROLE[[#This Row],[Atividade]]=0, "-", BS_CONTROLE[[#This Row],[Atividade]])</f>
        <v>-</v>
      </c>
      <c r="AJ7" s="8" t="str">
        <f>IF(D7="","*",VLOOKUP(AI7,BS_ATIVIDADE[#Data],3,FALSE))</f>
        <v>*</v>
      </c>
      <c r="AK7" s="207" t="str">
        <f>IF(BS_CONTROLE[[#This Row],[Local - Partida]]=0, "-", BS_CONTROLE[[#This Row],[Local - Partida]])</f>
        <v>-</v>
      </c>
      <c r="AL7" s="207" t="str">
        <f>IF(BS_CONTROLE[[#This Row],[Local - Encerramento]]=0, "-", BS_CONTROLE[[#This Row],[Local - Encerramento]])</f>
        <v>-</v>
      </c>
      <c r="AM7" s="207" t="str">
        <f>IF(BS_CONTROLE[[#This Row],[Entre - Estações]]=0, "-", BS_CONTROLE[[#This Row],[Entre - Estações]])</f>
        <v>-</v>
      </c>
      <c r="AN7" s="207" t="str">
        <f>IF(BS_CONTROLE[[#This Row],[SB]]=0, "-", BS_CONTROLE[[#This Row],[SB]])</f>
        <v>-</v>
      </c>
      <c r="AO7" s="176" t="str">
        <f>IF(BS_CONTROLE[[#This Row],[SUB]]=0, "-", BS_CONTROLE[[#This Row],[SUB]])</f>
        <v>-</v>
      </c>
      <c r="AP7" s="177" t="str">
        <f>IF(BS_CONTROLE[[#This Row],[KM - Inicio]]=0, "-", BS_CONTROLE[[#This Row],[KM - Inicio]])</f>
        <v>-</v>
      </c>
      <c r="AQ7" s="177" t="str">
        <f>IF(BS_CONTROLE[[#This Row],[KM - Fim]]=0, "-", BS_CONTROLE[[#This Row],[KM - Fim]])</f>
        <v>-</v>
      </c>
      <c r="AR7" s="208"/>
      <c r="AS7" s="208"/>
      <c r="AT7" s="208"/>
      <c r="AU7" s="208"/>
      <c r="AV7" s="208"/>
      <c r="AW7" s="208"/>
      <c r="AX7" s="32"/>
      <c r="AY7" s="184" t="str">
        <f>IF(D7="","*",IFERROR(IF(ISODD(COUNT(AS7:AX9)),"ERRO",SUM((AT7-AS7),(AV7-AU7),(AX7-AW7))),"ERRO"))</f>
        <v>*</v>
      </c>
      <c r="AZ7" s="11"/>
      <c r="BA7" s="60"/>
      <c r="BB7" s="9" t="str">
        <f>IFERROR(_xlfn.XLOOKUP(AI7, BS_ATIVIDADE[ATIVIDADE],BS_ATIVIDADE[UNIDADE] ), "*")</f>
        <v>*</v>
      </c>
      <c r="BC7" s="59" t="str" cm="1">
        <f t="array" ref="BC7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BD7" s="59" t="str" cm="1">
        <f t="array" ref="BD7" xml:space="preserve"> _xlfn.XLOOKUP(
  1,
  ( TabelaMap[SUB] = BS_CONTROLE[[#This Row],[SUB_5]]) *
  ( TabelaMap[KM Inicio] &lt;= BS_CONTROLE[[#This Row],[KM - Inicio]]) *
  ( TabelaMap[KM Fim]  &gt;= BS_CONTROLE[[#This Row],[KM - Inicio]]),
  TabelaMap[Trecho Coordenação],
  "-",
  0
)</f>
        <v>-</v>
      </c>
      <c r="BE7" s="200" t="str">
        <f>IFERROR(_xlfn.XLOOKUP(AO7, BASE_MAPA!$B$2:$B$420, BASE_MAPA!$G$2:$G$420), "ERRO")</f>
        <v>ERRO</v>
      </c>
      <c r="BF7" s="178" t="str">
        <f>IF(BS_CONTROLE[[#This Row],[Responsavel pelo boletim]]=0, "-", BS_CONTROLE[[#This Row],[Responsavel pelo boletim]])</f>
        <v>-</v>
      </c>
      <c r="BG7" s="13"/>
      <c r="BH7" s="14"/>
      <c r="BI7" s="14"/>
      <c r="BJ7" s="209"/>
      <c r="BK7" s="14"/>
      <c r="BL7" s="13"/>
      <c r="BM7" s="12"/>
      <c r="BN7" s="12"/>
      <c r="BO7" s="130"/>
      <c r="BP7" s="14"/>
      <c r="BQ7" s="10" t="str">
        <f>IF(AND(BR7&lt;1,BS7&lt;1),"Produção e Intervalo",IF(BR7&lt;1,"Intervalo",IF(BS7&lt;1,"Produção","Aderente")))</f>
        <v>Aderente</v>
      </c>
      <c r="BR7" s="15" t="str">
        <f>IF(OR(B7="",F7=""),"*",AY7/P7)</f>
        <v>*</v>
      </c>
      <c r="BS7" s="15" t="str">
        <f>IF(OR(B7="",F7=""),"*",BA7/Q7)</f>
        <v>*</v>
      </c>
      <c r="BT7" s="157"/>
    </row>
    <row r="8" spans="1:72" hidden="1">
      <c r="A8" s="202" t="str">
        <f>D8&amp;B8</f>
        <v>V7746056</v>
      </c>
      <c r="B8" s="133">
        <v>46056</v>
      </c>
      <c r="C8" s="7">
        <f>IF(BS_CONTROLE[[#This Row],[DATA]]="","",WEEKNUM(BS_CONTROLE[[#This Row],[DATA]]))</f>
        <v>6</v>
      </c>
      <c r="D8" s="45" t="s">
        <v>207</v>
      </c>
      <c r="E8" s="185"/>
      <c r="F8" s="134" t="s">
        <v>84</v>
      </c>
      <c r="G8" s="8" t="str">
        <f>IF(D8="","*",VLOOKUP(F8,BS_ATIVIDADE[#All],3,FALSE))</f>
        <v>OUTROS</v>
      </c>
      <c r="H8" s="135" t="s">
        <v>618</v>
      </c>
      <c r="I8" s="135" t="s">
        <v>574</v>
      </c>
      <c r="J8" s="151">
        <v>98</v>
      </c>
      <c r="K8" s="151">
        <v>616</v>
      </c>
      <c r="L8" s="71" t="s">
        <v>11</v>
      </c>
      <c r="M8" s="149" t="s">
        <v>1266</v>
      </c>
      <c r="N8" s="204" t="s">
        <v>1267</v>
      </c>
      <c r="O8" s="135">
        <v>0.375</v>
      </c>
      <c r="P8" s="135">
        <v>4.1666666666666664E-2</v>
      </c>
      <c r="Q8" s="71">
        <v>1</v>
      </c>
      <c r="R8" s="9" t="str">
        <f>IFERROR(_xlfn.XLOOKUP(F8, BS_ATIVIDADE[ATIVIDADE],BS_ATIVIDADE[UNIDADE] ), "*")</f>
        <v>BINÁRIO</v>
      </c>
      <c r="S8" s="180" t="str" cm="1">
        <f t="array" ref="S8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FERRONORTE</v>
      </c>
      <c r="T8" s="180" t="str" cm="1">
        <f t="array" ref="T8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TGR-TRO</v>
      </c>
      <c r="U8" s="199" t="str">
        <f>IFERROR(_xlfn.XLOOKUP(J8, BASE_MAPA!$B$2:$B$420, BASE_MAPA!$G$2:$G$420), "ERRO")</f>
        <v>ALTO ARAGUAIA - RONDONOPOLIS</v>
      </c>
      <c r="V8" s="205" t="s">
        <v>1268</v>
      </c>
      <c r="W8" s="206" t="s">
        <v>1269</v>
      </c>
      <c r="X8" s="152" t="s">
        <v>1005</v>
      </c>
      <c r="Y8" s="129"/>
      <c r="Z8" s="129"/>
      <c r="AA8" s="71">
        <v>1</v>
      </c>
      <c r="AB8" s="59" t="s">
        <v>997</v>
      </c>
      <c r="AC8" s="59" t="s">
        <v>11</v>
      </c>
      <c r="AD8" s="135">
        <v>0.29166666666666669</v>
      </c>
      <c r="AE8" s="71" t="s">
        <v>11</v>
      </c>
      <c r="AF8" s="71" t="s">
        <v>11</v>
      </c>
      <c r="AG8" s="71" t="s">
        <v>11</v>
      </c>
      <c r="AH8" s="42"/>
      <c r="AI8" s="119" t="str">
        <f>IF(BS_CONTROLE[[#This Row],[Atividade]]=0, "-", BS_CONTROLE[[#This Row],[Atividade]])</f>
        <v>INSPEÇÃO AUTO DE LINHA</v>
      </c>
      <c r="AJ8" s="8" t="str">
        <f>IF(D8="","*",VLOOKUP(AI8,BS_ATIVIDADE[#Data],3,FALSE))</f>
        <v>OUTROS</v>
      </c>
      <c r="AK8" s="207" t="str">
        <f>IF(BS_CONTROLE[[#This Row],[Local - Partida]]=0, "-", BS_CONTROLE[[#This Row],[Local - Partida]])</f>
        <v>TIQ1</v>
      </c>
      <c r="AL8" s="207" t="str">
        <f>IF(BS_CONTROLE[[#This Row],[Local - Encerramento]]=0, "-", BS_CONTROLE[[#This Row],[Local - Encerramento]])</f>
        <v>TGR2</v>
      </c>
      <c r="AM8" s="207" t="str">
        <f>IF(BS_CONTROLE[[#This Row],[Entre - Estações]]=0, "-", BS_CONTROLE[[#This Row],[Entre - Estações]])</f>
        <v>TIQ-TGR</v>
      </c>
      <c r="AN8" s="207" t="str">
        <f>IF(BS_CONTROLE[[#This Row],[SB]]=0, "-", BS_CONTROLE[[#This Row],[SB]])</f>
        <v>TIQTGR</v>
      </c>
      <c r="AO8" s="176">
        <f>IF(BS_CONTROLE[[#This Row],[SUB]]=0, "-", BS_CONTROLE[[#This Row],[SUB]])</f>
        <v>98</v>
      </c>
      <c r="AP8" s="177">
        <f>IF(BS_CONTROLE[[#This Row],[KM - Inicio]]=0, "-", BS_CONTROLE[[#This Row],[KM - Inicio]])</f>
        <v>616</v>
      </c>
      <c r="AQ8" s="177" t="str">
        <f>IF(BS_CONTROLE[[#This Row],[KM - Fim]]=0, "-", BS_CONTROLE[[#This Row],[KM - Fim]])</f>
        <v>-</v>
      </c>
      <c r="AR8" s="208">
        <v>0.39583333333333331</v>
      </c>
      <c r="AS8" s="208">
        <v>0.45347222222222222</v>
      </c>
      <c r="AT8" s="208">
        <v>0.49513888888888891</v>
      </c>
      <c r="AU8" s="208"/>
      <c r="AV8" s="208"/>
      <c r="AW8" s="208"/>
      <c r="AX8" s="32"/>
      <c r="AY8" s="184">
        <f>IF(D8="","*",IFERROR(IF(ISODD(COUNT(AS8:AX10)),"ERRO",SUM((AT8-AS8),(AV8-AU8),(AX8-AW8))),"ERRO"))</f>
        <v>4.1666666666666685E-2</v>
      </c>
      <c r="AZ8" s="11"/>
      <c r="BA8" s="60">
        <v>1</v>
      </c>
      <c r="BB8" s="9" t="str">
        <f>IFERROR(_xlfn.XLOOKUP(AI8, BS_ATIVIDADE[ATIVIDADE],BS_ATIVIDADE[UNIDADE] ), "*")</f>
        <v>BINÁRIO</v>
      </c>
      <c r="BC8" s="59" t="str" cm="1">
        <f t="array" ref="BC8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FERRONORTE</v>
      </c>
      <c r="BD8" s="59" t="str" cm="1">
        <f t="array" ref="BD8" xml:space="preserve"> _xlfn.XLOOKUP(
  1,
  ( TabelaMap[SUB] = BS_CONTROLE[[#This Row],[SUB_5]]) *
  ( TabelaMap[KM Inicio] &lt;= BS_CONTROLE[[#This Row],[KM - Inicio]]) *
  ( TabelaMap[KM Fim]  &gt;= BS_CONTROLE[[#This Row],[KM - Inicio]]),
  TabelaMap[Trecho Coordenação],
  "-",
  0
)</f>
        <v>TGR-TRO</v>
      </c>
      <c r="BE8" s="200" t="str">
        <f>IFERROR(_xlfn.XLOOKUP(AO8, BASE_MAPA!$B$2:$B$420, BASE_MAPA!$G$2:$G$420), "ERRO")</f>
        <v>ALTO ARAGUAIA - RONDONOPOLIS</v>
      </c>
      <c r="BF8" s="178" t="str">
        <f>IF(BS_CONTROLE[[#This Row],[Responsavel pelo boletim]]=0, "-", BS_CONTROLE[[#This Row],[Responsavel pelo boletim]])</f>
        <v>Camiila</v>
      </c>
      <c r="BG8" s="13"/>
      <c r="BH8" s="14">
        <v>2</v>
      </c>
      <c r="BI8" s="14"/>
      <c r="BJ8" s="226" t="s">
        <v>1270</v>
      </c>
      <c r="BK8" s="226" t="s">
        <v>1271</v>
      </c>
      <c r="BL8" s="13"/>
      <c r="BM8" s="12" t="s">
        <v>1029</v>
      </c>
      <c r="BN8" s="12" t="s">
        <v>1029</v>
      </c>
      <c r="BO8" s="130" t="s">
        <v>1029</v>
      </c>
      <c r="BP8" s="14"/>
      <c r="BQ8" s="10" t="str">
        <f>IF(AND(BR8&lt;1,BS8&lt;1),"Produção e Intervalo",IF(BR8&lt;1,"Intervalo",IF(BS8&lt;1,"Produção","Aderente")))</f>
        <v>Aderente</v>
      </c>
      <c r="BR8" s="15">
        <f>IF(OR(B8="",F8=""),"*",AY8/P8)</f>
        <v>1.0000000000000004</v>
      </c>
      <c r="BS8" s="15">
        <f>IF(OR(B8="",F8=""),"*",BA8/Q8)</f>
        <v>1</v>
      </c>
      <c r="BT8" s="157" t="str">
        <f>IF(BN8="","",SUBSTITUTE(BM8," ","")&amp;SUBSTITUTE(BN8," ",""))</f>
        <v>OKOK</v>
      </c>
    </row>
    <row r="9" spans="1:72" hidden="1">
      <c r="A9" s="44" t="str">
        <f t="shared" ref="A9:A55" si="1">D9&amp;B9</f>
        <v>V8646055</v>
      </c>
      <c r="B9" s="133">
        <v>46055</v>
      </c>
      <c r="C9" s="7">
        <f>IF(BS_CONTROLE[[#This Row],[DATA]]="","",WEEKNUM(BS_CONTROLE[[#This Row],[DATA]]))</f>
        <v>6</v>
      </c>
      <c r="D9" s="45" t="s">
        <v>217</v>
      </c>
      <c r="E9" s="185">
        <v>2</v>
      </c>
      <c r="F9" s="134" t="s">
        <v>116</v>
      </c>
      <c r="G9" s="8" t="str">
        <f>IF(D9="","*",VLOOKUP(F9,BS_ATIVIDADE[#All],3,FALSE))</f>
        <v>MECANIZAÇÃO - SOCADORA</v>
      </c>
      <c r="H9" s="135" t="s">
        <v>648</v>
      </c>
      <c r="I9" s="135" t="s">
        <v>648</v>
      </c>
      <c r="J9" s="151">
        <v>98</v>
      </c>
      <c r="K9" s="151">
        <v>746.5</v>
      </c>
      <c r="L9" s="71">
        <v>749</v>
      </c>
      <c r="M9" s="149" t="str" cm="1">
        <f t="array" ref="M9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TSF-TEX</v>
      </c>
      <c r="N9" s="149" t="str" cm="1">
        <f t="array" ref="N9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744TEX</v>
      </c>
      <c r="O9" s="135">
        <v>0.41666666666666669</v>
      </c>
      <c r="P9" s="135">
        <v>8.3333333333333329E-2</v>
      </c>
      <c r="Q9" s="71">
        <v>1120</v>
      </c>
      <c r="R9" s="9" t="str">
        <f>IFERROR(_xlfn.XLOOKUP(F9, BS_ATIVIDADE[ATIVIDADE],BS_ATIVIDADE[UNIDADE] ), "*")</f>
        <v>M</v>
      </c>
      <c r="S9" s="180" t="str" cm="1">
        <f t="array" ref="S9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FERRONORTE</v>
      </c>
      <c r="T9" s="180" t="str" cm="1">
        <f t="array" ref="T9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TGR-TRO</v>
      </c>
      <c r="U9" s="199" t="str">
        <f>IFERROR(_xlfn.XLOOKUP(J9, BASE_MAPA!$B$2:$B$420, BASE_MAPA!$G$2:$G$420), "ERRO")</f>
        <v>ALTO ARAGUAIA - RONDONOPOLIS</v>
      </c>
      <c r="V9" s="143" t="s">
        <v>1272</v>
      </c>
      <c r="W9" s="135" t="s">
        <v>1273</v>
      </c>
      <c r="X9" s="152" t="s">
        <v>1005</v>
      </c>
      <c r="Y9" s="129"/>
      <c r="Z9" s="129"/>
      <c r="AA9" s="71">
        <v>1</v>
      </c>
      <c r="AB9" s="59" t="s">
        <v>997</v>
      </c>
      <c r="AC9" s="59" t="s">
        <v>11</v>
      </c>
      <c r="AD9" s="135">
        <v>0.29166666666666669</v>
      </c>
      <c r="AE9" s="71">
        <v>6636</v>
      </c>
      <c r="AF9" s="71">
        <v>6236</v>
      </c>
      <c r="AG9" s="71" t="s">
        <v>11</v>
      </c>
      <c r="AH9" s="42"/>
      <c r="AI9" s="119" t="str">
        <f>IF(BS_CONTROLE[[#This Row],[Atividade]]=0, "-", BS_CONTROLE[[#This Row],[Atividade]])</f>
        <v>MECANIZAÇÃO - SOCADORA</v>
      </c>
      <c r="AJ9" s="8" t="str">
        <f>IF(D9="","*",VLOOKUP(AI9,BS_ATIVIDADE[#Data],3,FALSE))</f>
        <v>MECANIZAÇÃO - SOCADORA</v>
      </c>
      <c r="AK9" s="175" t="str">
        <f>IF(BS_CONTROLE[[#This Row],[Local - Partida]]=0, "-", BS_CONTROLE[[#This Row],[Local - Partida]])</f>
        <v>TSF</v>
      </c>
      <c r="AL9" s="175" t="str">
        <f>IF(BS_CONTROLE[[#This Row],[Local - Encerramento]]=0, "-", BS_CONTROLE[[#This Row],[Local - Encerramento]])</f>
        <v>TSF</v>
      </c>
      <c r="AM9" s="175" t="str">
        <f>IF(BS_CONTROLE[[#This Row],[Entre - Estações]]=0, "-", BS_CONTROLE[[#This Row],[Entre - Estações]])</f>
        <v>TSF-TEX</v>
      </c>
      <c r="AN9" s="175" t="str">
        <f>IF(BS_CONTROLE[[#This Row],[SB]]=0, "-", BS_CONTROLE[[#This Row],[SB]])</f>
        <v>744TEX</v>
      </c>
      <c r="AO9" s="176">
        <f>IF(BS_CONTROLE[[#This Row],[SUB]]=0, "-", BS_CONTROLE[[#This Row],[SUB]])</f>
        <v>98</v>
      </c>
      <c r="AP9" s="177">
        <f>IF(BS_CONTROLE[[#This Row],[KM - Inicio]]=0, "-", BS_CONTROLE[[#This Row],[KM - Inicio]])</f>
        <v>746.5</v>
      </c>
      <c r="AQ9" s="177">
        <f>IF(BS_CONTROLE[[#This Row],[KM - Fim]]=0, "-", BS_CONTROLE[[#This Row],[KM - Fim]])</f>
        <v>749</v>
      </c>
      <c r="AR9" s="32">
        <v>0.39513888888888887</v>
      </c>
      <c r="AS9" s="208">
        <v>0.50138888888888888</v>
      </c>
      <c r="AT9" s="208">
        <v>0.52708333333333335</v>
      </c>
      <c r="AU9" s="32"/>
      <c r="AV9" s="32"/>
      <c r="AW9" s="32"/>
      <c r="AX9" s="32"/>
      <c r="AY9" s="184">
        <f>IF(D9="","*",IFERROR(IF(ISODD(COUNT(AS9:AX11)),"ERRO",SUM((AT9-AS9),(AV9-AU9),(AX9-AW9))),"ERRO"))</f>
        <v>2.5694444444444464E-2</v>
      </c>
      <c r="AZ9" s="11"/>
      <c r="BA9" s="60">
        <v>0</v>
      </c>
      <c r="BB9" s="9" t="str">
        <f>IFERROR(_xlfn.XLOOKUP(AI9, BS_ATIVIDADE[ATIVIDADE],BS_ATIVIDADE[UNIDADE] ), "*")</f>
        <v>M</v>
      </c>
      <c r="BC9" s="59" t="str" cm="1">
        <f t="array" ref="BC9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FERRONORTE</v>
      </c>
      <c r="BD9" s="59" t="str" cm="1">
        <f t="array" ref="BD9" xml:space="preserve"> _xlfn.XLOOKUP(
  1,
  ( TabelaMap[SUB] = BS_CONTROLE[[#This Row],[SUB_5]]) *
  ( TabelaMap[KM Inicio] &lt;= BS_CONTROLE[[#This Row],[KM - Inicio]]) *
  ( TabelaMap[KM Fim]  &gt;= BS_CONTROLE[[#This Row],[KM - Inicio]]),
  TabelaMap[Trecho Coordenação],
  "-",
  0
)</f>
        <v>TGR-TRO</v>
      </c>
      <c r="BE9" s="200" t="str">
        <f>IFERROR(_xlfn.XLOOKUP(AO9, BASE_MAPA!$B$2:$B$420, BASE_MAPA!$G$2:$G$420), "ERRO")</f>
        <v>ALTO ARAGUAIA - RONDONOPOLIS</v>
      </c>
      <c r="BF9" s="178" t="str">
        <f>IF(BS_CONTROLE[[#This Row],[Responsavel pelo boletim]]=0, "-", BS_CONTROLE[[#This Row],[Responsavel pelo boletim]])</f>
        <v>Antonioni</v>
      </c>
      <c r="BG9" s="13"/>
      <c r="BH9" s="14">
        <v>0</v>
      </c>
      <c r="BI9" s="14"/>
      <c r="BJ9" s="14" t="s">
        <v>1274</v>
      </c>
      <c r="BK9" s="14" t="s">
        <v>1275</v>
      </c>
      <c r="BL9" s="13"/>
      <c r="BM9" s="12" t="s">
        <v>1024</v>
      </c>
      <c r="BN9" s="12" t="s">
        <v>1054</v>
      </c>
      <c r="BO9" s="130" t="s">
        <v>1116</v>
      </c>
      <c r="BP9" s="14"/>
      <c r="BQ9" s="10" t="str">
        <f>IF(AND(BR9&lt;1,BS9&lt;1),"Produção e Intervalo",IF(BR9&lt;1,"Intervalo",IF(BS9&lt;1,"Produção","Aderente")))</f>
        <v>Produção e Intervalo</v>
      </c>
      <c r="BR9" s="15">
        <f>IF(OR(B9="",F9=""),"*",AY9/P9)</f>
        <v>0.30833333333333357</v>
      </c>
      <c r="BS9" s="15">
        <f>IF(OR(B9="",F9=""),"*",BA9/Q9)</f>
        <v>0</v>
      </c>
      <c r="BT9" s="157" t="str">
        <f t="shared" ref="BT9:BT55" si="2">IF(BN9="","",SUBSTITUTE(BM9," ","")&amp;SUBSTITUTE(BN9," ",""))</f>
        <v>CCOCirculaçãoIntervaloOportunidade</v>
      </c>
    </row>
    <row r="10" spans="1:72" hidden="1">
      <c r="A10" s="44" t="str">
        <f t="shared" si="1"/>
        <v>W7046055</v>
      </c>
      <c r="B10" s="133">
        <v>46055</v>
      </c>
      <c r="C10" s="7">
        <f>IF(BS_CONTROLE[[#This Row],[DATA]]="","",WEEKNUM(BS_CONTROLE[[#This Row],[DATA]]))</f>
        <v>6</v>
      </c>
      <c r="D10" s="45" t="s">
        <v>249</v>
      </c>
      <c r="E10" s="185">
        <v>3</v>
      </c>
      <c r="F10" s="134" t="s">
        <v>186</v>
      </c>
      <c r="G10" s="8" t="str">
        <f>IF(D10="","*",VLOOKUP(F10,BS_ATIVIDADE[#All],3,FALSE))</f>
        <v>PEDRA</v>
      </c>
      <c r="H10" s="211" t="s">
        <v>1276</v>
      </c>
      <c r="I10" s="211" t="s">
        <v>574</v>
      </c>
      <c r="J10" s="212">
        <v>98</v>
      </c>
      <c r="K10" s="212">
        <v>700</v>
      </c>
      <c r="L10" s="213">
        <v>703</v>
      </c>
      <c r="M10" s="149" t="str" cm="1">
        <f t="array" ref="M10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TAL-TSF</v>
      </c>
      <c r="N10" s="149" cm="1">
        <f t="array" ref="N10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699710</v>
      </c>
      <c r="O10" s="211">
        <v>0.33333333333333331</v>
      </c>
      <c r="P10" s="211">
        <v>0.125</v>
      </c>
      <c r="Q10" s="213">
        <v>28</v>
      </c>
      <c r="R10" s="9" t="str">
        <f>IFERROR(_xlfn.XLOOKUP(F10, BS_ATIVIDADE[ATIVIDADE],BS_ATIVIDADE[UNIDADE] ), "*")</f>
        <v>VAGÕES</v>
      </c>
      <c r="S10" s="180" t="str" cm="1">
        <f t="array" ref="S10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FERRONORTE</v>
      </c>
      <c r="T10" s="180" t="str" cm="1">
        <f t="array" ref="T10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TGR-TRO</v>
      </c>
      <c r="U10" s="199" t="str">
        <f>IFERROR(_xlfn.XLOOKUP(J10, BASE_MAPA!$B$2:$B$420, BASE_MAPA!$G$2:$G$420), "ERRO")</f>
        <v>ALTO ARAGUAIA - RONDONOPOLIS</v>
      </c>
      <c r="V10" s="143" t="s">
        <v>1263</v>
      </c>
      <c r="W10" s="135" t="s">
        <v>1277</v>
      </c>
      <c r="X10" s="152" t="s">
        <v>1005</v>
      </c>
      <c r="Y10" s="129"/>
      <c r="Z10" s="129"/>
      <c r="AA10" s="71" t="s">
        <v>1265</v>
      </c>
      <c r="AB10" s="59" t="s">
        <v>997</v>
      </c>
      <c r="AC10" s="59"/>
      <c r="AD10" s="135">
        <v>0.29166666666666669</v>
      </c>
      <c r="AE10" s="71">
        <v>7632</v>
      </c>
      <c r="AF10" s="71">
        <v>9292</v>
      </c>
      <c r="AG10" s="71"/>
      <c r="AH10" s="42"/>
      <c r="AI10" s="119" t="str">
        <f>IF(BS_CONTROLE[[#This Row],[Atividade]]=0, "-", BS_CONTROLE[[#This Row],[Atividade]])</f>
        <v>PDM - PEDRA - DESCARGA</v>
      </c>
      <c r="AJ10" s="8" t="str">
        <f>IF(D10="","*",VLOOKUP(AI10,BS_ATIVIDADE[#Data],3,FALSE))</f>
        <v>PEDRA</v>
      </c>
      <c r="AK10" s="175" t="str">
        <f>IF(BS_CONTROLE[[#This Row],[Local - Partida]]=0, "-", BS_CONTROLE[[#This Row],[Local - Partida]])</f>
        <v>752RVD</v>
      </c>
      <c r="AL10" s="175" t="str">
        <f>IF(BS_CONTROLE[[#This Row],[Local - Encerramento]]=0, "-", BS_CONTROLE[[#This Row],[Local - Encerramento]])</f>
        <v>TGR2</v>
      </c>
      <c r="AM10" s="175" t="str">
        <f>IF(BS_CONTROLE[[#This Row],[Entre - Estações]]=0, "-", BS_CONTROLE[[#This Row],[Entre - Estações]])</f>
        <v>TAL-TSF</v>
      </c>
      <c r="AN10" s="175">
        <f>IF(BS_CONTROLE[[#This Row],[SB]]=0, "-", BS_CONTROLE[[#This Row],[SB]])</f>
        <v>699710</v>
      </c>
      <c r="AO10" s="176">
        <f>IF(BS_CONTROLE[[#This Row],[SUB]]=0, "-", BS_CONTROLE[[#This Row],[SUB]])</f>
        <v>98</v>
      </c>
      <c r="AP10" s="177">
        <f>IF(BS_CONTROLE[[#This Row],[KM - Inicio]]=0, "-", BS_CONTROLE[[#This Row],[KM - Inicio]])</f>
        <v>700</v>
      </c>
      <c r="AQ10" s="177">
        <f>IF(BS_CONTROLE[[#This Row],[KM - Fim]]=0, "-", BS_CONTROLE[[#This Row],[KM - Fim]])</f>
        <v>703</v>
      </c>
      <c r="AR10" s="32">
        <v>0</v>
      </c>
      <c r="AS10" s="208">
        <v>0</v>
      </c>
      <c r="AT10" s="208">
        <v>0</v>
      </c>
      <c r="AU10" s="32"/>
      <c r="AV10" s="32"/>
      <c r="AW10" s="32"/>
      <c r="AX10" s="32"/>
      <c r="AY10" s="184">
        <f>IF(D10="","*",IFERROR(IF(ISODD(COUNT(AS10:AX12)),"ERRO",SUM((AT10-AS10),(AV10-AU10),(AX10-AW10))),"ERRO"))</f>
        <v>0</v>
      </c>
      <c r="AZ10" s="11"/>
      <c r="BA10" s="60">
        <v>0</v>
      </c>
      <c r="BB10" s="9" t="str">
        <f>IFERROR(_xlfn.XLOOKUP(AI10, BS_ATIVIDADE[ATIVIDADE],BS_ATIVIDADE[UNIDADE] ), "*")</f>
        <v>VAGÕES</v>
      </c>
      <c r="BC10" s="59" t="str" cm="1">
        <f t="array" ref="BC10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FERRONORTE</v>
      </c>
      <c r="BD10" s="59" t="str" cm="1">
        <f t="array" ref="BD10" xml:space="preserve"> _xlfn.XLOOKUP(
  1,
  ( TabelaMap[SUB] = BS_CONTROLE[[#This Row],[SUB_5]]) *
  ( TabelaMap[KM Inicio] &lt;= BS_CONTROLE[[#This Row],[KM - Inicio]]) *
  ( TabelaMap[KM Fim]  &gt;= BS_CONTROLE[[#This Row],[KM - Inicio]]),
  TabelaMap[Trecho Coordenação],
  "-",
  0
)</f>
        <v>TGR-TRO</v>
      </c>
      <c r="BE10" s="200" t="str">
        <f>IFERROR(_xlfn.XLOOKUP(AO10, BASE_MAPA!$B$2:$B$420, BASE_MAPA!$G$2:$G$420), "ERRO")</f>
        <v>ALTO ARAGUAIA - RONDONOPOLIS</v>
      </c>
      <c r="BF10" s="178" t="str">
        <f>IF(BS_CONTROLE[[#This Row],[Responsavel pelo boletim]]=0, "-", BS_CONTROLE[[#This Row],[Responsavel pelo boletim]])</f>
        <v>Camila</v>
      </c>
      <c r="BG10" s="13"/>
      <c r="BH10" s="14">
        <v>0</v>
      </c>
      <c r="BI10" s="14"/>
      <c r="BJ10" s="14" t="s">
        <v>1278</v>
      </c>
      <c r="BK10" s="14" t="s">
        <v>1279</v>
      </c>
      <c r="BL10" s="13"/>
      <c r="BM10" s="12" t="s">
        <v>1020</v>
      </c>
      <c r="BN10" s="12" t="s">
        <v>1041</v>
      </c>
      <c r="BO10" s="130" t="s">
        <v>1108</v>
      </c>
      <c r="BP10" s="14" t="s">
        <v>1280</v>
      </c>
      <c r="BQ10" s="10" t="str">
        <f>IF(AND(BR10&lt;1,BS10&lt;1),"Produção e Intervalo",IF(BR10&lt;1,"Intervalo",IF(BS10&lt;1,"Produção","Aderente")))</f>
        <v>Produção e Intervalo</v>
      </c>
      <c r="BR10" s="15">
        <f>IF(OR(B10="",F10=""),"*",AY10/P10)</f>
        <v>0</v>
      </c>
      <c r="BS10" s="15">
        <f>IF(OR(B10="",F10=""),"*",BA10/Q10)</f>
        <v>0</v>
      </c>
      <c r="BT10" s="157" t="str">
        <f t="shared" si="2"/>
        <v>MecânicaLocomotiva</v>
      </c>
    </row>
    <row r="11" spans="1:72" hidden="1">
      <c r="A11" s="44" t="str">
        <f t="shared" si="1"/>
        <v>FRANCISCO (TF-19)46055</v>
      </c>
      <c r="B11" s="133">
        <v>46055</v>
      </c>
      <c r="C11" s="7">
        <f>IF(BS_CONTROLE[[#This Row],[DATA]]="","",WEEKNUM(BS_CONTROLE[[#This Row],[DATA]]))</f>
        <v>6</v>
      </c>
      <c r="D11" s="45" t="s">
        <v>306</v>
      </c>
      <c r="E11" s="185">
        <v>4</v>
      </c>
      <c r="F11" s="134" t="s">
        <v>171</v>
      </c>
      <c r="G11" s="8" t="str">
        <f>IF(D11="","*",VLOOKUP(F11,BS_ATIVIDADE[#All],3,FALSE))</f>
        <v>AMV</v>
      </c>
      <c r="H11" s="135" t="s">
        <v>1281</v>
      </c>
      <c r="I11" s="135" t="s">
        <v>11</v>
      </c>
      <c r="J11" s="151">
        <v>98</v>
      </c>
      <c r="K11" s="151">
        <v>662.31299999999999</v>
      </c>
      <c r="L11" s="71" t="s">
        <v>11</v>
      </c>
      <c r="M11" s="149" t="str" cm="1">
        <f t="array" ref="M11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TBS-TAL</v>
      </c>
      <c r="N11" s="149" t="str" cm="1">
        <f t="array" ref="N11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TBSPAT1</v>
      </c>
      <c r="O11" s="135">
        <v>0.375</v>
      </c>
      <c r="P11" s="135">
        <v>0.125</v>
      </c>
      <c r="Q11" s="71">
        <v>1</v>
      </c>
      <c r="R11" s="9" t="str">
        <f>IFERROR(_xlfn.XLOOKUP(F11, BS_ATIVIDADE[ATIVIDADE],BS_ATIVIDADE[UNIDADE] ), "*")</f>
        <v>Nº DE PEÇAS</v>
      </c>
      <c r="S11" s="180" t="str" cm="1">
        <f t="array" ref="S11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FERRONORTE</v>
      </c>
      <c r="T11" s="180" t="str" cm="1">
        <f t="array" ref="T11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TGR-TRO</v>
      </c>
      <c r="U11" s="199" t="str">
        <f>IFERROR(_xlfn.XLOOKUP(J11, BASE_MAPA!$B$2:$B$420, BASE_MAPA!$G$2:$G$420), "ERRO")</f>
        <v>ALTO ARAGUAIA - RONDONOPOLIS</v>
      </c>
      <c r="V11" s="143" t="s">
        <v>1263</v>
      </c>
      <c r="W11" s="135" t="s">
        <v>1282</v>
      </c>
      <c r="X11" s="152" t="s">
        <v>1005</v>
      </c>
      <c r="Y11" s="129"/>
      <c r="Z11" s="129"/>
      <c r="AA11" s="71" t="s">
        <v>11</v>
      </c>
      <c r="AB11" s="59"/>
      <c r="AC11" s="59"/>
      <c r="AD11" s="135"/>
      <c r="AE11" s="71"/>
      <c r="AF11" s="71"/>
      <c r="AG11" s="71"/>
      <c r="AH11" s="42"/>
      <c r="AI11" s="119" t="str">
        <f>IF(BS_CONTROLE[[#This Row],[Atividade]]=0, "-", BS_CONTROLE[[#This Row],[Atividade]])</f>
        <v>PDM - AMV - MEIA CHAVE</v>
      </c>
      <c r="AJ11" s="8" t="str">
        <f>IF(D11="","*",VLOOKUP(AI11,BS_ATIVIDADE[#Data],3,FALSE))</f>
        <v>AMV</v>
      </c>
      <c r="AK11" s="175" t="str">
        <f>IF(BS_CONTROLE[[#This Row],[Local - Partida]]=0, "-", BS_CONTROLE[[#This Row],[Local - Partida]])</f>
        <v>TBSNORTE</v>
      </c>
      <c r="AL11" s="175" t="str">
        <f>IF(BS_CONTROLE[[#This Row],[Local - Encerramento]]=0, "-", BS_CONTROLE[[#This Row],[Local - Encerramento]])</f>
        <v>-</v>
      </c>
      <c r="AM11" s="175" t="str">
        <f>IF(BS_CONTROLE[[#This Row],[Entre - Estações]]=0, "-", BS_CONTROLE[[#This Row],[Entre - Estações]])</f>
        <v>TBS-TAL</v>
      </c>
      <c r="AN11" s="175" t="str">
        <f>IF(BS_CONTROLE[[#This Row],[SB]]=0, "-", BS_CONTROLE[[#This Row],[SB]])</f>
        <v>TBSPAT1</v>
      </c>
      <c r="AO11" s="176">
        <f>IF(BS_CONTROLE[[#This Row],[SUB]]=0, "-", BS_CONTROLE[[#This Row],[SUB]])</f>
        <v>98</v>
      </c>
      <c r="AP11" s="177">
        <f>IF(BS_CONTROLE[[#This Row],[KM - Inicio]]=0, "-", BS_CONTROLE[[#This Row],[KM - Inicio]])</f>
        <v>662.31299999999999</v>
      </c>
      <c r="AQ11" s="177" t="str">
        <f>IF(BS_CONTROLE[[#This Row],[KM - Fim]]=0, "-", BS_CONTROLE[[#This Row],[KM - Fim]])</f>
        <v>-</v>
      </c>
      <c r="AR11" s="32">
        <v>0.45277777777777778</v>
      </c>
      <c r="AS11" s="208">
        <v>0</v>
      </c>
      <c r="AT11" s="208">
        <v>0</v>
      </c>
      <c r="AU11" s="32"/>
      <c r="AV11" s="32"/>
      <c r="AW11" s="32"/>
      <c r="AX11" s="32"/>
      <c r="AY11" s="184">
        <f>IF(D11="","*",IFERROR(IF(ISODD(COUNT(AS11:AX13)),"ERRO",SUM((AT11-AS11),(AV11-AU11),(AX11-AW11))),"ERRO"))</f>
        <v>0</v>
      </c>
      <c r="AZ11" s="11"/>
      <c r="BA11" s="60">
        <v>0</v>
      </c>
      <c r="BB11" s="9" t="str">
        <f>IFERROR(_xlfn.XLOOKUP(AI11, BS_ATIVIDADE[ATIVIDADE],BS_ATIVIDADE[UNIDADE] ), "*")</f>
        <v>Nº DE PEÇAS</v>
      </c>
      <c r="BC11" s="59" t="str" cm="1">
        <f t="array" ref="BC11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FERRONORTE</v>
      </c>
      <c r="BD11" s="59" t="str" cm="1">
        <f t="array" ref="BD11" xml:space="preserve"> _xlfn.XLOOKUP(
  1,
  ( TabelaMap[SUB] = BS_CONTROLE[[#This Row],[SUB_5]]) *
  ( TabelaMap[KM Inicio] &lt;= BS_CONTROLE[[#This Row],[KM - Inicio]]) *
  ( TabelaMap[KM Fim]  &gt;= BS_CONTROLE[[#This Row],[KM - Inicio]]),
  TabelaMap[Trecho Coordenação],
  "-",
  0
)</f>
        <v>TGR-TRO</v>
      </c>
      <c r="BE11" s="200" t="str">
        <f>IFERROR(_xlfn.XLOOKUP(AO11, BASE_MAPA!$B$2:$B$420, BASE_MAPA!$G$2:$G$420), "ERRO")</f>
        <v>ALTO ARAGUAIA - RONDONOPOLIS</v>
      </c>
      <c r="BF11" s="178" t="str">
        <f>IF(BS_CONTROLE[[#This Row],[Responsavel pelo boletim]]=0, "-", BS_CONTROLE[[#This Row],[Responsavel pelo boletim]])</f>
        <v>Camila</v>
      </c>
      <c r="BG11" s="13"/>
      <c r="BH11" s="14">
        <v>0</v>
      </c>
      <c r="BI11" s="14"/>
      <c r="BJ11" s="14" t="s">
        <v>1283</v>
      </c>
      <c r="BK11" s="14" t="s">
        <v>1284</v>
      </c>
      <c r="BL11" s="13"/>
      <c r="BM11" s="12" t="s">
        <v>1024</v>
      </c>
      <c r="BN11" s="12" t="s">
        <v>1054</v>
      </c>
      <c r="BO11" s="130" t="s">
        <v>1116</v>
      </c>
      <c r="BP11" s="14" t="s">
        <v>11</v>
      </c>
      <c r="BQ11" s="10" t="str">
        <f>IF(AND(BR11&lt;1,BS11&lt;1),"Produção e Intervalo",IF(BR11&lt;1,"Intervalo",IF(BS11&lt;1,"Produção","Aderente")))</f>
        <v>Produção e Intervalo</v>
      </c>
      <c r="BR11" s="15">
        <f>IF(OR(B11="",F11=""),"*",AY11/P11)</f>
        <v>0</v>
      </c>
      <c r="BS11" s="15">
        <f>IF(OR(B11="",F11=""),"*",BA11/Q11)</f>
        <v>0</v>
      </c>
      <c r="BT11" s="157" t="str">
        <f t="shared" si="2"/>
        <v>CCOCirculaçãoIntervaloOportunidade</v>
      </c>
    </row>
    <row r="12" spans="1:72" hidden="1">
      <c r="A12" s="44" t="str">
        <f t="shared" si="1"/>
        <v>BRUNO (TF-525)46055</v>
      </c>
      <c r="B12" s="133">
        <v>46055</v>
      </c>
      <c r="C12" s="7">
        <f>IF(BS_CONTROLE[[#This Row],[DATA]]="","",WEEKNUM(BS_CONTROLE[[#This Row],[DATA]]))</f>
        <v>6</v>
      </c>
      <c r="D12" s="45" t="s">
        <v>278</v>
      </c>
      <c r="E12" s="185">
        <v>5</v>
      </c>
      <c r="F12" s="134" t="s">
        <v>193</v>
      </c>
      <c r="G12" s="8" t="str">
        <f>IF(D12="","*",VLOOKUP(F12,BS_ATIVIDADE[#All],3,FALSE))</f>
        <v>SOLDA</v>
      </c>
      <c r="H12" s="149" t="str" cm="1">
        <f t="array" ref="H12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539TRM</v>
      </c>
      <c r="I12" s="211" t="s">
        <v>11</v>
      </c>
      <c r="J12" s="212">
        <v>98</v>
      </c>
      <c r="K12" s="212">
        <v>548.14499999999998</v>
      </c>
      <c r="L12" s="213" t="s">
        <v>11</v>
      </c>
      <c r="M12" s="149" t="str" cm="1">
        <f t="array" ref="M12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TBE-TRM</v>
      </c>
      <c r="N12" s="149" t="str" cm="1">
        <f t="array" ref="N12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539TRM</v>
      </c>
      <c r="O12" s="211">
        <v>0.375</v>
      </c>
      <c r="P12" s="211">
        <v>8.3333333333333329E-2</v>
      </c>
      <c r="Q12" s="213">
        <v>2</v>
      </c>
      <c r="R12" s="9" t="str">
        <f>IFERROR(_xlfn.XLOOKUP(F12, BS_ATIVIDADE[ATIVIDADE],BS_ATIVIDADE[UNIDADE] ), "*")</f>
        <v>Nº DE SOLDA</v>
      </c>
      <c r="S12" s="180" t="str" cm="1">
        <f t="array" ref="S12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FERRONORTE</v>
      </c>
      <c r="T12" s="180" t="str" cm="1">
        <f t="array" ref="T12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TGR-TRO</v>
      </c>
      <c r="U12" s="199" t="str">
        <f>IFERROR(_xlfn.XLOOKUP(J12, BASE_MAPA!$B$2:$B$420, BASE_MAPA!$G$2:$G$420), "ERRO")</f>
        <v>ALTO ARAGUAIA - RONDONOPOLIS</v>
      </c>
      <c r="V12" s="143" t="s">
        <v>1263</v>
      </c>
      <c r="W12" s="135" t="s">
        <v>1285</v>
      </c>
      <c r="X12" s="152" t="s">
        <v>1005</v>
      </c>
      <c r="Y12" s="129"/>
      <c r="Z12" s="129"/>
      <c r="AA12" s="71" t="s">
        <v>11</v>
      </c>
      <c r="AB12" s="59"/>
      <c r="AC12" s="59"/>
      <c r="AD12" s="135"/>
      <c r="AE12" s="71"/>
      <c r="AF12" s="71"/>
      <c r="AG12" s="71"/>
      <c r="AH12" s="42"/>
      <c r="AI12" s="119" t="str">
        <f>IF(BS_CONTROLE[[#This Row],[Atividade]]=0, "-", BS_CONTROLE[[#This Row],[Atividade]])</f>
        <v>PDM - SOLDA</v>
      </c>
      <c r="AJ12" s="8" t="str">
        <f>IF(D12="","*",VLOOKUP(AI12,BS_ATIVIDADE[#Data],3,FALSE))</f>
        <v>SOLDA</v>
      </c>
      <c r="AK12" s="175" t="str">
        <f>IF(BS_CONTROLE[[#This Row],[Local - Partida]]=0, "-", BS_CONTROLE[[#This Row],[Local - Partida]])</f>
        <v>539TRM</v>
      </c>
      <c r="AL12" s="175" t="str">
        <f>IF(BS_CONTROLE[[#This Row],[Local - Encerramento]]=0, "-", BS_CONTROLE[[#This Row],[Local - Encerramento]])</f>
        <v>-</v>
      </c>
      <c r="AM12" s="175" t="str">
        <f>IF(BS_CONTROLE[[#This Row],[Entre - Estações]]=0, "-", BS_CONTROLE[[#This Row],[Entre - Estações]])</f>
        <v>TBE-TRM</v>
      </c>
      <c r="AN12" s="175" t="str">
        <f>IF(BS_CONTROLE[[#This Row],[SB]]=0, "-", BS_CONTROLE[[#This Row],[SB]])</f>
        <v>539TRM</v>
      </c>
      <c r="AO12" s="176">
        <f>IF(BS_CONTROLE[[#This Row],[SUB]]=0, "-", BS_CONTROLE[[#This Row],[SUB]])</f>
        <v>98</v>
      </c>
      <c r="AP12" s="177">
        <f>IF(BS_CONTROLE[[#This Row],[KM - Inicio]]=0, "-", BS_CONTROLE[[#This Row],[KM - Inicio]])</f>
        <v>548.14499999999998</v>
      </c>
      <c r="AQ12" s="177" t="str">
        <f>IF(BS_CONTROLE[[#This Row],[KM - Fim]]=0, "-", BS_CONTROLE[[#This Row],[KM - Fim]])</f>
        <v>-</v>
      </c>
      <c r="AR12" s="32">
        <v>0.34027777777777779</v>
      </c>
      <c r="AS12" s="208">
        <v>0.35902777777777778</v>
      </c>
      <c r="AT12" s="208">
        <v>0.42152777777777778</v>
      </c>
      <c r="AU12" s="32"/>
      <c r="AV12" s="32"/>
      <c r="AW12" s="32"/>
      <c r="AX12" s="32"/>
      <c r="AY12" s="184">
        <f>IF(D12="","*",IFERROR(IF(ISODD(COUNT(AS12:AX14)),"ERRO",SUM((AT12-AS12),(AV12-AU12),(AX12-AW12))),"ERRO"))</f>
        <v>6.25E-2</v>
      </c>
      <c r="AZ12" s="11"/>
      <c r="BA12" s="60">
        <v>0</v>
      </c>
      <c r="BB12" s="9" t="str">
        <f>IFERROR(_xlfn.XLOOKUP(AI12, BS_ATIVIDADE[ATIVIDADE],BS_ATIVIDADE[UNIDADE] ), "*")</f>
        <v>Nº DE SOLDA</v>
      </c>
      <c r="BC12" s="59" t="str" cm="1">
        <f t="array" ref="BC12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FERRONORTE</v>
      </c>
      <c r="BD12" s="59" t="str" cm="1">
        <f t="array" ref="BD12" xml:space="preserve"> _xlfn.XLOOKUP(
  1,
  ( TabelaMap[SUB] = BS_CONTROLE[[#This Row],[SUB_5]]) *
  ( TabelaMap[KM Inicio] &lt;= BS_CONTROLE[[#This Row],[KM - Inicio]]) *
  ( TabelaMap[KM Fim]  &gt;= BS_CONTROLE[[#This Row],[KM - Inicio]]),
  TabelaMap[Trecho Coordenação],
  "-",
  0
)</f>
        <v>TGR-TRO</v>
      </c>
      <c r="BE12" s="200" t="str">
        <f>IFERROR(_xlfn.XLOOKUP(AO12, BASE_MAPA!$B$2:$B$420, BASE_MAPA!$G$2:$G$420), "ERRO")</f>
        <v>ALTO ARAGUAIA - RONDONOPOLIS</v>
      </c>
      <c r="BF12" s="178" t="str">
        <f>IF(BS_CONTROLE[[#This Row],[Responsavel pelo boletim]]=0, "-", BS_CONTROLE[[#This Row],[Responsavel pelo boletim]])</f>
        <v>Camila</v>
      </c>
      <c r="BG12" s="13"/>
      <c r="BH12" s="14">
        <v>0</v>
      </c>
      <c r="BI12" s="14"/>
      <c r="BJ12" s="14" t="s">
        <v>1286</v>
      </c>
      <c r="BK12" s="14" t="s">
        <v>1286</v>
      </c>
      <c r="BL12" s="13"/>
      <c r="BM12" s="12" t="s">
        <v>1031</v>
      </c>
      <c r="BN12" s="12" t="s">
        <v>1056</v>
      </c>
      <c r="BO12" s="130" t="s">
        <v>1056</v>
      </c>
      <c r="BP12" s="14" t="s">
        <v>11</v>
      </c>
      <c r="BQ12" s="10" t="str">
        <f>IF(AND(BR12&lt;1,BS12&lt;1),"Produção e Intervalo",IF(BR12&lt;1,"Intervalo",IF(BS12&lt;1,"Produção","Aderente")))</f>
        <v>Produção e Intervalo</v>
      </c>
      <c r="BR12" s="15">
        <f>IF(OR(B12="",F12=""),"*",AY12/P12)</f>
        <v>0.75</v>
      </c>
      <c r="BS12" s="15">
        <f>IF(OR(B12="",F12=""),"*",BA12/Q12)</f>
        <v>0</v>
      </c>
      <c r="BT12" s="157" t="str">
        <f t="shared" si="2"/>
        <v>CondiçõesClimáticaChuva</v>
      </c>
    </row>
    <row r="13" spans="1:72" hidden="1">
      <c r="A13" s="44" t="str">
        <f t="shared" si="1"/>
        <v>ELSON (TF-526)46055</v>
      </c>
      <c r="B13" s="133">
        <v>46055</v>
      </c>
      <c r="C13" s="7">
        <f>IF(BS_CONTROLE[[#This Row],[DATA]]="","",WEEKNUM(BS_CONTROLE[[#This Row],[DATA]]))</f>
        <v>6</v>
      </c>
      <c r="D13" s="45" t="s">
        <v>303</v>
      </c>
      <c r="E13" s="185">
        <v>6</v>
      </c>
      <c r="F13" s="134" t="s">
        <v>193</v>
      </c>
      <c r="G13" s="8" t="str">
        <f>IF(D13="","*",VLOOKUP(F13,BS_ATIVIDADE[#All],3,FALSE))</f>
        <v>SOLDA</v>
      </c>
      <c r="H13" s="135" t="s">
        <v>570</v>
      </c>
      <c r="I13" s="135" t="s">
        <v>11</v>
      </c>
      <c r="J13" s="151">
        <v>74</v>
      </c>
      <c r="K13" s="151">
        <v>498.9</v>
      </c>
      <c r="L13" s="71" t="s">
        <v>11</v>
      </c>
      <c r="M13" s="149" t="str" cm="1">
        <f t="array" ref="M13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TBR-TGR</v>
      </c>
      <c r="N13" s="149" t="str" cm="1">
        <f t="array" ref="N13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499TGR1</v>
      </c>
      <c r="O13" s="135">
        <v>0.41666666666666669</v>
      </c>
      <c r="P13" s="135">
        <v>0.125</v>
      </c>
      <c r="Q13" s="71">
        <v>2</v>
      </c>
      <c r="R13" s="9" t="str">
        <f>IFERROR(_xlfn.XLOOKUP(F13, BS_ATIVIDADE[ATIVIDADE],BS_ATIVIDADE[UNIDADE] ), "*")</f>
        <v>Nº DE SOLDA</v>
      </c>
      <c r="S13" s="180" t="str" cm="1">
        <f t="array" ref="S13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FERRONORTE</v>
      </c>
      <c r="T13" s="180" t="str" cm="1">
        <f t="array" ref="T13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TCS-TGR</v>
      </c>
      <c r="U13" s="199" t="str">
        <f>IFERROR(_xlfn.XLOOKUP(J13, BASE_MAPA!$B$2:$B$420, BASE_MAPA!$G$2:$G$420), "ERRO")</f>
        <v>MARCO INICIAL - ALTO ARAGUAIA</v>
      </c>
      <c r="V13" s="143" t="s">
        <v>1287</v>
      </c>
      <c r="W13" s="135" t="s">
        <v>1285</v>
      </c>
      <c r="X13" s="152" t="s">
        <v>1000</v>
      </c>
      <c r="Y13" s="129"/>
      <c r="Z13" s="129"/>
      <c r="AA13" s="71" t="s">
        <v>11</v>
      </c>
      <c r="AB13" s="59"/>
      <c r="AC13" s="59"/>
      <c r="AD13" s="135"/>
      <c r="AE13" s="71"/>
      <c r="AF13" s="71"/>
      <c r="AG13" s="71"/>
      <c r="AH13" s="42"/>
      <c r="AI13" s="119" t="str">
        <f>IF(BS_CONTROLE[[#This Row],[Atividade]]=0, "-", BS_CONTROLE[[#This Row],[Atividade]])</f>
        <v>PDM - SOLDA</v>
      </c>
      <c r="AJ13" s="8" t="str">
        <f>IF(D13="","*",VLOOKUP(AI13,BS_ATIVIDADE[#Data],3,FALSE))</f>
        <v>SOLDA</v>
      </c>
      <c r="AK13" s="175" t="str">
        <f>IF(BS_CONTROLE[[#This Row],[Local - Partida]]=0, "-", BS_CONTROLE[[#This Row],[Local - Partida]])</f>
        <v>499TGR1</v>
      </c>
      <c r="AL13" s="175" t="str">
        <f>IF(BS_CONTROLE[[#This Row],[Local - Encerramento]]=0, "-", BS_CONTROLE[[#This Row],[Local - Encerramento]])</f>
        <v>-</v>
      </c>
      <c r="AM13" s="175" t="str">
        <f>IF(BS_CONTROLE[[#This Row],[Entre - Estações]]=0, "-", BS_CONTROLE[[#This Row],[Entre - Estações]])</f>
        <v>TBR-TGR</v>
      </c>
      <c r="AN13" s="175" t="str">
        <f>IF(BS_CONTROLE[[#This Row],[SB]]=0, "-", BS_CONTROLE[[#This Row],[SB]])</f>
        <v>499TGR1</v>
      </c>
      <c r="AO13" s="176">
        <f>IF(BS_CONTROLE[[#This Row],[SUB]]=0, "-", BS_CONTROLE[[#This Row],[SUB]])</f>
        <v>74</v>
      </c>
      <c r="AP13" s="177">
        <f>IF(BS_CONTROLE[[#This Row],[KM - Inicio]]=0, "-", BS_CONTROLE[[#This Row],[KM - Inicio]])</f>
        <v>498.9</v>
      </c>
      <c r="AQ13" s="177" t="str">
        <f>IF(BS_CONTROLE[[#This Row],[KM - Fim]]=0, "-", BS_CONTROLE[[#This Row],[KM - Fim]])</f>
        <v>-</v>
      </c>
      <c r="AR13" s="32">
        <v>0.375</v>
      </c>
      <c r="AS13" s="208">
        <v>0.48472222222222222</v>
      </c>
      <c r="AT13" s="208">
        <v>0.60972222222222228</v>
      </c>
      <c r="AU13" s="32"/>
      <c r="AV13" s="32"/>
      <c r="AW13" s="32"/>
      <c r="AX13" s="32"/>
      <c r="AY13" s="184">
        <f>IF(D13="","*",IFERROR(IF(ISODD(COUNT(AS13:AX15)),"ERRO",SUM((AT13-AS13),(AV13-AU13),(AX13-AW13))),"ERRO"))</f>
        <v>0.12500000000000006</v>
      </c>
      <c r="AZ13" s="11"/>
      <c r="BA13" s="60">
        <v>0</v>
      </c>
      <c r="BB13" s="9" t="str">
        <f>IFERROR(_xlfn.XLOOKUP(AI13, BS_ATIVIDADE[ATIVIDADE],BS_ATIVIDADE[UNIDADE] ), "*")</f>
        <v>Nº DE SOLDA</v>
      </c>
      <c r="BC13" s="59" t="str" cm="1">
        <f t="array" ref="BC13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FERRONORTE</v>
      </c>
      <c r="BD13" s="59" t="str" cm="1">
        <f t="array" ref="BD13" xml:space="preserve"> _xlfn.XLOOKUP(
  1,
  ( TabelaMap[SUB] = BS_CONTROLE[[#This Row],[SUB_5]]) *
  ( TabelaMap[KM Inicio] &lt;= BS_CONTROLE[[#This Row],[KM - Inicio]]) *
  ( TabelaMap[KM Fim]  &gt;= BS_CONTROLE[[#This Row],[KM - Inicio]]),
  TabelaMap[Trecho Coordenação],
  "-",
  0
)</f>
        <v>TCS-TGR</v>
      </c>
      <c r="BE13" s="200" t="str">
        <f>IFERROR(_xlfn.XLOOKUP(AO13, BASE_MAPA!$B$2:$B$420, BASE_MAPA!$G$2:$G$420), "ERRO")</f>
        <v>MARCO INICIAL - ALTO ARAGUAIA</v>
      </c>
      <c r="BF13" s="178" t="str">
        <f>IF(BS_CONTROLE[[#This Row],[Responsavel pelo boletim]]=0, "-", BS_CONTROLE[[#This Row],[Responsavel pelo boletim]])</f>
        <v>Elson</v>
      </c>
      <c r="BG13" s="13"/>
      <c r="BH13" s="14">
        <v>0</v>
      </c>
      <c r="BI13" s="14"/>
      <c r="BJ13" s="14" t="s">
        <v>1288</v>
      </c>
      <c r="BK13" s="14" t="s">
        <v>1289</v>
      </c>
      <c r="BL13" s="13"/>
      <c r="BM13" s="12" t="s">
        <v>1031</v>
      </c>
      <c r="BN13" s="12" t="s">
        <v>1056</v>
      </c>
      <c r="BO13" s="130" t="s">
        <v>1056</v>
      </c>
      <c r="BP13" s="14" t="s">
        <v>11</v>
      </c>
      <c r="BQ13" s="10" t="str">
        <f>IF(AND(BR13&lt;1,BS13&lt;1),"Produção e Intervalo",IF(BR13&lt;1,"Intervalo",IF(BS13&lt;1,"Produção","Aderente")))</f>
        <v>Produção</v>
      </c>
      <c r="BR13" s="15">
        <f>IF(OR(B13="",F13=""),"*",AY13/P13)</f>
        <v>1.0000000000000004</v>
      </c>
      <c r="BS13" s="15">
        <f>IF(OR(B13="",F13=""),"*",BA13/Q13)</f>
        <v>0</v>
      </c>
      <c r="BT13" s="157" t="str">
        <f t="shared" si="2"/>
        <v>CondiçõesClimáticaChuva</v>
      </c>
    </row>
    <row r="14" spans="1:72" hidden="1">
      <c r="A14" s="44" t="str">
        <f t="shared" si="1"/>
        <v>E4646055</v>
      </c>
      <c r="B14" s="133">
        <v>46055</v>
      </c>
      <c r="C14" s="7">
        <f>IF(BS_CONTROLE[[#This Row],[DATA]]="","",WEEKNUM(BS_CONTROLE[[#This Row],[DATA]]))</f>
        <v>6</v>
      </c>
      <c r="D14" s="45" t="s">
        <v>158</v>
      </c>
      <c r="E14" s="185">
        <v>7</v>
      </c>
      <c r="F14" s="134" t="s">
        <v>25</v>
      </c>
      <c r="G14" s="8" t="str">
        <f>IF(D14="","*",VLOOKUP(F14,BS_ATIVIDADE[#All],3,FALSE))</f>
        <v>OUTROS</v>
      </c>
      <c r="H14" s="135" t="s">
        <v>1290</v>
      </c>
      <c r="I14" s="135" t="s">
        <v>417</v>
      </c>
      <c r="J14" s="151">
        <v>74</v>
      </c>
      <c r="K14" s="151">
        <v>291</v>
      </c>
      <c r="L14" s="71">
        <v>109.54</v>
      </c>
      <c r="M14" s="149" t="str" cm="1">
        <f t="array" ref="M14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TCS-TRC</v>
      </c>
      <c r="N14" s="149" t="str" cm="1">
        <f t="array" ref="N14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291TRC1</v>
      </c>
      <c r="O14" s="135">
        <v>0.375</v>
      </c>
      <c r="P14" s="135">
        <v>4.1666666666666664E-2</v>
      </c>
      <c r="Q14" s="71">
        <v>1</v>
      </c>
      <c r="R14" s="9" t="str">
        <f>IFERROR(_xlfn.XLOOKUP(F14, BS_ATIVIDADE[ATIVIDADE],BS_ATIVIDADE[UNIDADE] ), "*")</f>
        <v>BINÁRIO</v>
      </c>
      <c r="S14" s="180" t="str" cm="1">
        <f t="array" ref="S14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FERRONORTE</v>
      </c>
      <c r="T14" s="180" t="str" cm="1">
        <f t="array" ref="T14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TCS-TGR</v>
      </c>
      <c r="U14" s="199" t="str">
        <f>IFERROR(_xlfn.XLOOKUP(J14, BASE_MAPA!$B$2:$B$420, BASE_MAPA!$G$2:$G$420), "ERRO")</f>
        <v>MARCO INICIAL - ALTO ARAGUAIA</v>
      </c>
      <c r="V14" s="143" t="s">
        <v>1291</v>
      </c>
      <c r="W14" s="135" t="s">
        <v>1292</v>
      </c>
      <c r="X14" s="152" t="s">
        <v>1005</v>
      </c>
      <c r="Y14" s="129"/>
      <c r="Z14" s="129"/>
      <c r="AA14" s="71"/>
      <c r="AB14" s="59"/>
      <c r="AC14" s="59"/>
      <c r="AD14" s="135"/>
      <c r="AE14" s="71"/>
      <c r="AF14" s="71"/>
      <c r="AG14" s="71"/>
      <c r="AH14" s="42"/>
      <c r="AI14" s="119" t="str">
        <f>IF(BS_CONTROLE[[#This Row],[Atividade]]=0, "-", BS_CONTROLE[[#This Row],[Atividade]])</f>
        <v>DESLOCAMENTO</v>
      </c>
      <c r="AJ14" s="8" t="str">
        <f>IF(D14="","*",VLOOKUP(AI14,BS_ATIVIDADE[#Data],3,FALSE))</f>
        <v>OUTROS</v>
      </c>
      <c r="AK14" s="175" t="str">
        <f>IF(BS_CONTROLE[[#This Row],[Local - Partida]]=0, "-", BS_CONTROLE[[#This Row],[Local - Partida]])</f>
        <v>TAG</v>
      </c>
      <c r="AL14" s="175" t="str">
        <f>IF(BS_CONTROLE[[#This Row],[Local - Encerramento]]=0, "-", BS_CONTROLE[[#This Row],[Local - Encerramento]])</f>
        <v>TIN</v>
      </c>
      <c r="AM14" s="175" t="str">
        <f>IF(BS_CONTROLE[[#This Row],[Entre - Estações]]=0, "-", BS_CONTROLE[[#This Row],[Entre - Estações]])</f>
        <v>TCS-TRC</v>
      </c>
      <c r="AN14" s="175" t="str">
        <f>IF(BS_CONTROLE[[#This Row],[SB]]=0, "-", BS_CONTROLE[[#This Row],[SB]])</f>
        <v>291TRC1</v>
      </c>
      <c r="AO14" s="176">
        <f>IF(BS_CONTROLE[[#This Row],[SUB]]=0, "-", BS_CONTROLE[[#This Row],[SUB]])</f>
        <v>74</v>
      </c>
      <c r="AP14" s="177">
        <f>IF(BS_CONTROLE[[#This Row],[KM - Inicio]]=0, "-", BS_CONTROLE[[#This Row],[KM - Inicio]])</f>
        <v>291</v>
      </c>
      <c r="AQ14" s="177">
        <f>IF(BS_CONTROLE[[#This Row],[KM - Fim]]=0, "-", BS_CONTROLE[[#This Row],[KM - Fim]])</f>
        <v>109.54</v>
      </c>
      <c r="AR14" s="32">
        <v>0</v>
      </c>
      <c r="AS14" s="208">
        <v>0</v>
      </c>
      <c r="AT14" s="208">
        <v>0</v>
      </c>
      <c r="AU14" s="32"/>
      <c r="AV14" s="32"/>
      <c r="AW14" s="32"/>
      <c r="AX14" s="32"/>
      <c r="AY14" s="184">
        <f>IF(D14="","*",IFERROR(IF(ISODD(COUNT(AS14:AX16)),"ERRO",SUM((AT14-AS14),(AV14-AU14),(AX14-AW14))),"ERRO"))</f>
        <v>0</v>
      </c>
      <c r="AZ14" s="11"/>
      <c r="BA14" s="60">
        <v>0</v>
      </c>
      <c r="BB14" s="9" t="str">
        <f>IFERROR(_xlfn.XLOOKUP(AI14, BS_ATIVIDADE[ATIVIDADE],BS_ATIVIDADE[UNIDADE] ), "*")</f>
        <v>BINÁRIO</v>
      </c>
      <c r="BC14" s="59" t="str" cm="1">
        <f t="array" ref="BC14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FERRONORTE</v>
      </c>
      <c r="BD14" s="59" t="str" cm="1">
        <f t="array" ref="BD14" xml:space="preserve"> _xlfn.XLOOKUP(
  1,
  ( TabelaMap[SUB] = BS_CONTROLE[[#This Row],[SUB_5]]) *
  ( TabelaMap[KM Inicio] &lt;= BS_CONTROLE[[#This Row],[KM - Inicio]]) *
  ( TabelaMap[KM Fim]  &gt;= BS_CONTROLE[[#This Row],[KM - Inicio]]),
  TabelaMap[Trecho Coordenação],
  "-",
  0
)</f>
        <v>TCS-TGR</v>
      </c>
      <c r="BE14" s="200" t="str">
        <f>IFERROR(_xlfn.XLOOKUP(AO14, BASE_MAPA!$B$2:$B$420, BASE_MAPA!$G$2:$G$420), "ERRO")</f>
        <v>MARCO INICIAL - ALTO ARAGUAIA</v>
      </c>
      <c r="BF14" s="178" t="str">
        <f>IF(BS_CONTROLE[[#This Row],[Responsavel pelo boletim]]=0, "-", BS_CONTROLE[[#This Row],[Responsavel pelo boletim]])</f>
        <v>PCM</v>
      </c>
      <c r="BG14" s="13"/>
      <c r="BH14" s="14">
        <v>0</v>
      </c>
      <c r="BI14" s="14"/>
      <c r="BJ14" s="14" t="s">
        <v>1293</v>
      </c>
      <c r="BK14" s="14" t="s">
        <v>1293</v>
      </c>
      <c r="BL14" s="13"/>
      <c r="BM14" s="12" t="s">
        <v>1030</v>
      </c>
      <c r="BN14" s="12" t="s">
        <v>1020</v>
      </c>
      <c r="BO14" s="130" t="s">
        <v>1121</v>
      </c>
      <c r="BP14" s="14" t="s">
        <v>1294</v>
      </c>
      <c r="BQ14" s="10" t="str">
        <f>IF(AND(BR14&lt;1,BS14&lt;1),"Produção e Intervalo",IF(BR14&lt;1,"Intervalo",IF(BS14&lt;1,"Produção","Aderente")))</f>
        <v>Produção e Intervalo</v>
      </c>
      <c r="BR14" s="15">
        <f>IF(OR(B14="",F14=""),"*",AY14/P14)</f>
        <v>0</v>
      </c>
      <c r="BS14" s="15">
        <f>IF(OR(B14="",F14=""),"*",BA14/Q14)</f>
        <v>0</v>
      </c>
      <c r="BT14" s="157" t="str">
        <f t="shared" si="2"/>
        <v>AnomaliaMecânica</v>
      </c>
    </row>
    <row r="15" spans="1:72" hidden="1">
      <c r="A15" s="44" t="str">
        <f t="shared" si="1"/>
        <v>MARCOS (TF-520)46055</v>
      </c>
      <c r="B15" s="133">
        <v>46055</v>
      </c>
      <c r="C15" s="7">
        <f>IF(BS_CONTROLE[[#This Row],[DATA]]="","",WEEKNUM(BS_CONTROLE[[#This Row],[DATA]]))</f>
        <v>6</v>
      </c>
      <c r="D15" s="45" t="s">
        <v>334</v>
      </c>
      <c r="E15" s="185">
        <v>8</v>
      </c>
      <c r="F15" s="134" t="s">
        <v>193</v>
      </c>
      <c r="G15" s="8" t="str">
        <f>IF(D15="","*",VLOOKUP(F15,BS_ATIVIDADE[#All],3,FALSE))</f>
        <v>SOLDA</v>
      </c>
      <c r="H15" s="149" t="str" cm="1">
        <f t="array" ref="H15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TVI239</v>
      </c>
      <c r="I15" s="211" t="s">
        <v>11</v>
      </c>
      <c r="J15" s="212">
        <v>74</v>
      </c>
      <c r="K15" s="212">
        <v>234.5</v>
      </c>
      <c r="L15" s="213" t="s">
        <v>11</v>
      </c>
      <c r="M15" s="149" t="str" cm="1">
        <f t="array" ref="M15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TVI-TJA</v>
      </c>
      <c r="N15" s="149" t="str" cm="1">
        <f t="array" ref="N15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TVI239</v>
      </c>
      <c r="O15" s="211">
        <v>0.375</v>
      </c>
      <c r="P15" s="211">
        <v>0.125</v>
      </c>
      <c r="Q15" s="213">
        <v>2</v>
      </c>
      <c r="R15" s="9" t="str">
        <f>IFERROR(_xlfn.XLOOKUP(F15, BS_ATIVIDADE[ATIVIDADE],BS_ATIVIDADE[UNIDADE] ), "*")</f>
        <v>Nº DE SOLDA</v>
      </c>
      <c r="S15" s="180" t="str" cm="1">
        <f t="array" ref="S15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FERRONORTE</v>
      </c>
      <c r="T15" s="180" t="str" cm="1">
        <f t="array" ref="T15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TMI-TCS</v>
      </c>
      <c r="U15" s="199" t="str">
        <f>IFERROR(_xlfn.XLOOKUP(J15, BASE_MAPA!$B$2:$B$420, BASE_MAPA!$G$2:$G$420), "ERRO")</f>
        <v>MARCO INICIAL - ALTO ARAGUAIA</v>
      </c>
      <c r="V15" s="143" t="s">
        <v>1295</v>
      </c>
      <c r="W15" s="135" t="s">
        <v>1285</v>
      </c>
      <c r="X15" s="152" t="s">
        <v>1000</v>
      </c>
      <c r="Y15" s="129"/>
      <c r="Z15" s="129"/>
      <c r="AA15" s="71"/>
      <c r="AB15" s="59"/>
      <c r="AC15" s="59"/>
      <c r="AD15" s="135"/>
      <c r="AE15" s="71"/>
      <c r="AF15" s="71"/>
      <c r="AG15" s="71"/>
      <c r="AH15" s="42"/>
      <c r="AI15" s="119" t="str">
        <f>IF(BS_CONTROLE[[#This Row],[Atividade]]=0, "-", BS_CONTROLE[[#This Row],[Atividade]])</f>
        <v>PDM - SOLDA</v>
      </c>
      <c r="AJ15" s="8" t="str">
        <f>IF(D15="","*",VLOOKUP(AI15,BS_ATIVIDADE[#Data],3,FALSE))</f>
        <v>SOLDA</v>
      </c>
      <c r="AK15" s="175" t="str">
        <f>IF(BS_CONTROLE[[#This Row],[Local - Partida]]=0, "-", BS_CONTROLE[[#This Row],[Local - Partida]])</f>
        <v>TVI239</v>
      </c>
      <c r="AL15" s="175" t="str">
        <f>IF(BS_CONTROLE[[#This Row],[Local - Encerramento]]=0, "-", BS_CONTROLE[[#This Row],[Local - Encerramento]])</f>
        <v>-</v>
      </c>
      <c r="AM15" s="175" t="str">
        <f>IF(BS_CONTROLE[[#This Row],[Entre - Estações]]=0, "-", BS_CONTROLE[[#This Row],[Entre - Estações]])</f>
        <v>TVI-TJA</v>
      </c>
      <c r="AN15" s="175" t="str">
        <f>IF(BS_CONTROLE[[#This Row],[SB]]=0, "-", BS_CONTROLE[[#This Row],[SB]])</f>
        <v>TVI239</v>
      </c>
      <c r="AO15" s="176">
        <f>IF(BS_CONTROLE[[#This Row],[SUB]]=0, "-", BS_CONTROLE[[#This Row],[SUB]])</f>
        <v>74</v>
      </c>
      <c r="AP15" s="177">
        <f>IF(BS_CONTROLE[[#This Row],[KM - Inicio]]=0, "-", BS_CONTROLE[[#This Row],[KM - Inicio]])</f>
        <v>234.5</v>
      </c>
      <c r="AQ15" s="177" t="str">
        <f>IF(BS_CONTROLE[[#This Row],[KM - Fim]]=0, "-", BS_CONTROLE[[#This Row],[KM - Fim]])</f>
        <v>-</v>
      </c>
      <c r="AR15" s="32">
        <v>0.33333333333333331</v>
      </c>
      <c r="AS15" s="208">
        <v>0.49722222222222223</v>
      </c>
      <c r="AT15" s="208">
        <v>0.62222222222222223</v>
      </c>
      <c r="AU15" s="32"/>
      <c r="AV15" s="32"/>
      <c r="AW15" s="32"/>
      <c r="AX15" s="32"/>
      <c r="AY15" s="184">
        <f>IF(D15="","*",IFERROR(IF(ISODD(COUNT(AS15:AX17)),"ERRO",SUM((AT15-AS15),(AV15-AU15),(AX15-AW15))),"ERRO"))</f>
        <v>0.125</v>
      </c>
      <c r="AZ15" s="11"/>
      <c r="BA15" s="60">
        <v>2</v>
      </c>
      <c r="BB15" s="9" t="str">
        <f>IFERROR(_xlfn.XLOOKUP(AI15, BS_ATIVIDADE[ATIVIDADE],BS_ATIVIDADE[UNIDADE] ), "*")</f>
        <v>Nº DE SOLDA</v>
      </c>
      <c r="BC15" s="59" t="str" cm="1">
        <f t="array" ref="BC15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FERRONORTE</v>
      </c>
      <c r="BD15" s="59" t="str" cm="1">
        <f t="array" ref="BD15" xml:space="preserve"> _xlfn.XLOOKUP(
  1,
  ( TabelaMap[SUB] = BS_CONTROLE[[#This Row],[SUB_5]]) *
  ( TabelaMap[KM Inicio] &lt;= BS_CONTROLE[[#This Row],[KM - Inicio]]) *
  ( TabelaMap[KM Fim]  &gt;= BS_CONTROLE[[#This Row],[KM - Inicio]]),
  TabelaMap[Trecho Coordenação],
  "-",
  0
)</f>
        <v>TMI-TCS</v>
      </c>
      <c r="BE15" s="200" t="str">
        <f>IFERROR(_xlfn.XLOOKUP(AO15, BASE_MAPA!$B$2:$B$420, BASE_MAPA!$G$2:$G$420), "ERRO")</f>
        <v>MARCO INICIAL - ALTO ARAGUAIA</v>
      </c>
      <c r="BF15" s="178" t="str">
        <f>IF(BS_CONTROLE[[#This Row],[Responsavel pelo boletim]]=0, "-", BS_CONTROLE[[#This Row],[Responsavel pelo boletim]])</f>
        <v>Herbert</v>
      </c>
      <c r="BG15" s="13"/>
      <c r="BH15" s="14">
        <v>2</v>
      </c>
      <c r="BI15" s="14"/>
      <c r="BJ15" s="14" t="s">
        <v>1296</v>
      </c>
      <c r="BK15" s="14" t="s">
        <v>1297</v>
      </c>
      <c r="BL15" s="13"/>
      <c r="BM15" s="12" t="s">
        <v>1029</v>
      </c>
      <c r="BN15" s="12" t="s">
        <v>1029</v>
      </c>
      <c r="BO15" s="130" t="s">
        <v>1029</v>
      </c>
      <c r="BP15" s="14" t="s">
        <v>11</v>
      </c>
      <c r="BQ15" s="10" t="str">
        <f>IF(AND(BR15&lt;1,BS15&lt;1),"Produção e Intervalo",IF(BR15&lt;1,"Intervalo",IF(BS15&lt;1,"Produção","Aderente")))</f>
        <v>Aderente</v>
      </c>
      <c r="BR15" s="15">
        <f>IF(OR(B15="",F15=""),"*",AY15/P15)</f>
        <v>1</v>
      </c>
      <c r="BS15" s="15">
        <f>IF(OR(B15="",F15=""),"*",BA15/Q15)</f>
        <v>1</v>
      </c>
      <c r="BT15" s="157" t="str">
        <f t="shared" si="2"/>
        <v>OKOK</v>
      </c>
    </row>
    <row r="16" spans="1:72" hidden="1">
      <c r="A16" s="44" t="str">
        <f t="shared" si="1"/>
        <v>CARLOS NEVES (TP-521)46055</v>
      </c>
      <c r="B16" s="133">
        <v>46055</v>
      </c>
      <c r="C16" s="7">
        <f>IF(BS_CONTROLE[[#This Row],[DATA]]="","",WEEKNUM(BS_CONTROLE[[#This Row],[DATA]]))</f>
        <v>6</v>
      </c>
      <c r="D16" s="45" t="s">
        <v>284</v>
      </c>
      <c r="E16" s="185">
        <v>9</v>
      </c>
      <c r="F16" s="134" t="s">
        <v>200</v>
      </c>
      <c r="G16" s="8" t="str">
        <f>IF(D16="","*",VLOOKUP(F16,BS_ATIVIDADE[#All],3,FALSE))</f>
        <v>TRILHO - SUBSTITUIÇÂO</v>
      </c>
      <c r="H16" s="135" t="s">
        <v>11</v>
      </c>
      <c r="I16" s="135" t="s">
        <v>11</v>
      </c>
      <c r="J16" s="151">
        <v>101</v>
      </c>
      <c r="K16" s="151">
        <v>1494</v>
      </c>
      <c r="L16" s="71" t="s">
        <v>11</v>
      </c>
      <c r="M16" s="149" t="str" cm="1">
        <f t="array" ref="M16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PJA-POV</v>
      </c>
      <c r="N16" s="149" t="str" cm="1">
        <f t="array" ref="N16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POVPJA</v>
      </c>
      <c r="O16" s="135">
        <v>0.45833333333333331</v>
      </c>
      <c r="P16" s="135">
        <v>8.3333333333333329E-2</v>
      </c>
      <c r="Q16" s="71">
        <v>8</v>
      </c>
      <c r="R16" s="9" t="str">
        <f>IFERROR(_xlfn.XLOOKUP(F16, BS_ATIVIDADE[ATIVIDADE],BS_ATIVIDADE[UNIDADE] ), "*")</f>
        <v>M</v>
      </c>
      <c r="S16" s="180" t="str" cm="1">
        <f t="array" ref="S16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MALHA CENTRAL</v>
      </c>
      <c r="T16" s="180" t="str" cm="1">
        <f t="array" ref="T16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PPN-POV</v>
      </c>
      <c r="U16" s="199" t="str">
        <f>IFERROR(_xlfn.XLOOKUP(J16, BASE_MAPA!$B$2:$B$420, BASE_MAPA!$G$2:$G$420), "ERRO")</f>
        <v>PORTO NACIONAL - OURO VERDE</v>
      </c>
      <c r="V16" s="143" t="s">
        <v>1298</v>
      </c>
      <c r="W16" s="135" t="s">
        <v>1299</v>
      </c>
      <c r="X16" s="152" t="s">
        <v>1009</v>
      </c>
      <c r="Y16" s="129"/>
      <c r="Z16" s="129"/>
      <c r="AA16" s="71" t="s">
        <v>11</v>
      </c>
      <c r="AB16" s="59" t="s">
        <v>11</v>
      </c>
      <c r="AC16" s="59" t="s">
        <v>11</v>
      </c>
      <c r="AD16" s="135" t="s">
        <v>11</v>
      </c>
      <c r="AE16" s="71" t="s">
        <v>11</v>
      </c>
      <c r="AF16" s="71" t="s">
        <v>11</v>
      </c>
      <c r="AG16" s="71" t="s">
        <v>11</v>
      </c>
      <c r="AH16" s="42"/>
      <c r="AI16" s="119" t="str">
        <f>IF(BS_CONTROLE[[#This Row],[Atividade]]=0, "-", BS_CONTROLE[[#This Row],[Atividade]])</f>
        <v>PDM - SUBSTITUIÇÃO - TRILHO</v>
      </c>
      <c r="AJ16" s="8" t="str">
        <f>IF(D16="","*",VLOOKUP(AI16,BS_ATIVIDADE[#Data],3,FALSE))</f>
        <v>TRILHO - SUBSTITUIÇÂO</v>
      </c>
      <c r="AK16" s="175" t="str">
        <f>IF(BS_CONTROLE[[#This Row],[Local - Partida]]=0, "-", BS_CONTROLE[[#This Row],[Local - Partida]])</f>
        <v>-</v>
      </c>
      <c r="AL16" s="175" t="str">
        <f>IF(BS_CONTROLE[[#This Row],[Local - Encerramento]]=0, "-", BS_CONTROLE[[#This Row],[Local - Encerramento]])</f>
        <v>-</v>
      </c>
      <c r="AM16" s="175" t="str">
        <f>IF(BS_CONTROLE[[#This Row],[Entre - Estações]]=0, "-", BS_CONTROLE[[#This Row],[Entre - Estações]])</f>
        <v>PJA-POV</v>
      </c>
      <c r="AN16" s="175" t="str">
        <f>IF(BS_CONTROLE[[#This Row],[SB]]=0, "-", BS_CONTROLE[[#This Row],[SB]])</f>
        <v>POVPJA</v>
      </c>
      <c r="AO16" s="176">
        <f>IF(BS_CONTROLE[[#This Row],[SUB]]=0, "-", BS_CONTROLE[[#This Row],[SUB]])</f>
        <v>101</v>
      </c>
      <c r="AP16" s="177">
        <f>IF(BS_CONTROLE[[#This Row],[KM - Inicio]]=0, "-", BS_CONTROLE[[#This Row],[KM - Inicio]])</f>
        <v>1494</v>
      </c>
      <c r="AQ16" s="177" t="str">
        <f>IF(BS_CONTROLE[[#This Row],[KM - Fim]]=0, "-", BS_CONTROLE[[#This Row],[KM - Fim]])</f>
        <v>-</v>
      </c>
      <c r="AR16" s="32">
        <v>0.45833333333333331</v>
      </c>
      <c r="AS16" s="208">
        <v>0.49513888888888891</v>
      </c>
      <c r="AT16" s="208">
        <v>0.57847222222222228</v>
      </c>
      <c r="AU16" s="32"/>
      <c r="AV16" s="32"/>
      <c r="AW16" s="32"/>
      <c r="AX16" s="32"/>
      <c r="AY16" s="184">
        <f>IF(D16="","*",IFERROR(IF(ISODD(COUNT(AS16:AX18)),"ERRO",SUM((AT16-AS16),(AV16-AU16),(AX16-AW16))),"ERRO"))</f>
        <v>8.333333333333337E-2</v>
      </c>
      <c r="AZ16" s="11"/>
      <c r="BA16" s="60">
        <v>8</v>
      </c>
      <c r="BB16" s="9" t="str">
        <f>IFERROR(_xlfn.XLOOKUP(AI16, BS_ATIVIDADE[ATIVIDADE],BS_ATIVIDADE[UNIDADE] ), "*")</f>
        <v>M</v>
      </c>
      <c r="BC16" s="59" t="str" cm="1">
        <f t="array" ref="BC16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MALHA CENTRAL</v>
      </c>
      <c r="BD16" s="59" t="str" cm="1">
        <f t="array" ref="BD16" xml:space="preserve"> _xlfn.XLOOKUP(
  1,
  ( TabelaMap[SUB] = BS_CONTROLE[[#This Row],[SUB_5]]) *
  ( TabelaMap[KM Inicio] &lt;= BS_CONTROLE[[#This Row],[KM - Inicio]]) *
  ( TabelaMap[KM Fim]  &gt;= BS_CONTROLE[[#This Row],[KM - Inicio]]),
  TabelaMap[Trecho Coordenação],
  "-",
  0
)</f>
        <v>PPN-POV</v>
      </c>
      <c r="BE16" s="200" t="str">
        <f>IFERROR(_xlfn.XLOOKUP(AO16, BASE_MAPA!$B$2:$B$420, BASE_MAPA!$G$2:$G$420), "ERRO")</f>
        <v>PORTO NACIONAL - OURO VERDE</v>
      </c>
      <c r="BF16" s="178" t="str">
        <f>IF(BS_CONTROLE[[#This Row],[Responsavel pelo boletim]]=0, "-", BS_CONTROLE[[#This Row],[Responsavel pelo boletim]])</f>
        <v>Carlos</v>
      </c>
      <c r="BG16" s="13"/>
      <c r="BH16" s="14">
        <v>2</v>
      </c>
      <c r="BI16" s="14"/>
      <c r="BJ16" s="14"/>
      <c r="BK16" s="14" t="s">
        <v>1300</v>
      </c>
      <c r="BL16" s="13"/>
      <c r="BM16" s="12" t="s">
        <v>1029</v>
      </c>
      <c r="BN16" s="12" t="s">
        <v>1029</v>
      </c>
      <c r="BO16" s="130" t="s">
        <v>1029</v>
      </c>
      <c r="BP16" s="14" t="s">
        <v>11</v>
      </c>
      <c r="BQ16" s="10" t="str">
        <f>IF(AND(BR16&lt;1,BS16&lt;1),"Produção e Intervalo",IF(BR16&lt;1,"Intervalo",IF(BS16&lt;1,"Produção","Aderente")))</f>
        <v>Aderente</v>
      </c>
      <c r="BR16" s="15">
        <f>IF(OR(B16="",F16=""),"*",AY16/P16)</f>
        <v>1.0000000000000004</v>
      </c>
      <c r="BS16" s="15">
        <f>IF(OR(B16="",F16=""),"*",BA16/Q16)</f>
        <v>1</v>
      </c>
      <c r="BT16" s="157" t="str">
        <f t="shared" si="2"/>
        <v>OKOK</v>
      </c>
    </row>
    <row r="17" spans="1:72" hidden="1">
      <c r="A17" s="44" t="str">
        <f t="shared" si="1"/>
        <v>V8646056</v>
      </c>
      <c r="B17" s="133">
        <v>46056</v>
      </c>
      <c r="C17" s="7">
        <f>IF(BS_CONTROLE[[#This Row],[DATA]]="","",WEEKNUM(BS_CONTROLE[[#This Row],[DATA]]))</f>
        <v>6</v>
      </c>
      <c r="D17" s="45" t="s">
        <v>217</v>
      </c>
      <c r="E17" s="185">
        <v>2</v>
      </c>
      <c r="F17" s="134" t="s">
        <v>116</v>
      </c>
      <c r="G17" s="8" t="str">
        <f>IF(D17="","*",VLOOKUP(F17,BS_ATIVIDADE[#All],3,FALSE))</f>
        <v>MECANIZAÇÃO - SOCADORA</v>
      </c>
      <c r="H17" s="135" t="s">
        <v>648</v>
      </c>
      <c r="I17" s="135" t="s">
        <v>648</v>
      </c>
      <c r="J17" s="151">
        <v>98</v>
      </c>
      <c r="K17" s="151">
        <v>723</v>
      </c>
      <c r="L17" s="71">
        <v>720</v>
      </c>
      <c r="M17" s="149" t="str" cm="1">
        <f t="array" ref="M17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TSF-TEX</v>
      </c>
      <c r="N17" s="149" t="s">
        <v>1301</v>
      </c>
      <c r="O17" s="135">
        <v>0.4375</v>
      </c>
      <c r="P17" s="135">
        <v>0.125</v>
      </c>
      <c r="Q17" s="71">
        <v>1120</v>
      </c>
      <c r="R17" s="9" t="str">
        <f>IFERROR(_xlfn.XLOOKUP(F17, BS_ATIVIDADE[ATIVIDADE],BS_ATIVIDADE[UNIDADE] ), "*")</f>
        <v>M</v>
      </c>
      <c r="S17" s="180" t="str" cm="1">
        <f t="array" ref="S17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FERRONORTE</v>
      </c>
      <c r="T17" s="180" t="str" cm="1">
        <f t="array" ref="T17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TGR-TRO</v>
      </c>
      <c r="U17" s="199" t="str">
        <f>IFERROR(_xlfn.XLOOKUP(J17, BASE_MAPA!$B$2:$B$420, BASE_MAPA!$G$2:$G$420), "ERRO")</f>
        <v>ALTO ARAGUAIA - RONDONOPOLIS</v>
      </c>
      <c r="V17" s="143" t="s">
        <v>1272</v>
      </c>
      <c r="W17" s="135" t="s">
        <v>1273</v>
      </c>
      <c r="X17" s="152" t="s">
        <v>1000</v>
      </c>
      <c r="Y17" s="129" t="s">
        <v>999</v>
      </c>
      <c r="Z17" s="129"/>
      <c r="AA17" s="71">
        <v>1</v>
      </c>
      <c r="AB17" s="59" t="s">
        <v>997</v>
      </c>
      <c r="AC17" s="59"/>
      <c r="AD17" s="135">
        <v>0.29166666666666669</v>
      </c>
      <c r="AE17" s="71">
        <v>6636</v>
      </c>
      <c r="AF17" s="71">
        <v>6236</v>
      </c>
      <c r="AG17" s="71" t="s">
        <v>11</v>
      </c>
      <c r="AH17" s="42"/>
      <c r="AI17" s="119" t="str">
        <f>IF(BS_CONTROLE[[#This Row],[Atividade]]=0, "-", BS_CONTROLE[[#This Row],[Atividade]])</f>
        <v>MECANIZAÇÃO - SOCADORA</v>
      </c>
      <c r="AJ17" s="8" t="str">
        <f>IF(D17="","*",VLOOKUP(AI17,BS_ATIVIDADE[#Data],3,FALSE))</f>
        <v>MECANIZAÇÃO - SOCADORA</v>
      </c>
      <c r="AK17" s="175" t="str">
        <f>IF(BS_CONTROLE[[#This Row],[Local - Partida]]=0, "-", BS_CONTROLE[[#This Row],[Local - Partida]])</f>
        <v>TSF</v>
      </c>
      <c r="AL17" s="175" t="str">
        <f>IF(BS_CONTROLE[[#This Row],[Local - Encerramento]]=0, "-", BS_CONTROLE[[#This Row],[Local - Encerramento]])</f>
        <v>TSF</v>
      </c>
      <c r="AM17" s="175" t="str">
        <f>IF(BS_CONTROLE[[#This Row],[Entre - Estações]]=0, "-", BS_CONTROLE[[#This Row],[Entre - Estações]])</f>
        <v>TSF-TEX</v>
      </c>
      <c r="AN17" s="175" t="str">
        <f>IF(BS_CONTROLE[[#This Row],[SB]]=0, "-", BS_CONTROLE[[#This Row],[SB]])</f>
        <v>TSF732/TSFPAT1</v>
      </c>
      <c r="AO17" s="176">
        <f>IF(BS_CONTROLE[[#This Row],[SUB]]=0, "-", BS_CONTROLE[[#This Row],[SUB]])</f>
        <v>98</v>
      </c>
      <c r="AP17" s="177">
        <f>IF(BS_CONTROLE[[#This Row],[KM - Inicio]]=0, "-", BS_CONTROLE[[#This Row],[KM - Inicio]])</f>
        <v>723</v>
      </c>
      <c r="AQ17" s="177">
        <f>IF(BS_CONTROLE[[#This Row],[KM - Fim]]=0, "-", BS_CONTROLE[[#This Row],[KM - Fim]])</f>
        <v>720</v>
      </c>
      <c r="AR17" s="32">
        <v>0.3923611111111111</v>
      </c>
      <c r="AS17" s="208">
        <v>0</v>
      </c>
      <c r="AT17" s="208">
        <v>0</v>
      </c>
      <c r="AU17" s="32"/>
      <c r="AV17" s="32"/>
      <c r="AW17" s="32"/>
      <c r="AX17" s="32"/>
      <c r="AY17" s="184">
        <f>IF(D17="","*",IFERROR(IF(ISODD(COUNT(AS17:AX19)),"ERRO",SUM((AT17-AS17),(AV17-AU17),(AX17-AW17))),"ERRO"))</f>
        <v>0</v>
      </c>
      <c r="AZ17" s="11"/>
      <c r="BA17" s="60">
        <v>0</v>
      </c>
      <c r="BB17" s="9" t="str">
        <f>IFERROR(_xlfn.XLOOKUP(AI17, BS_ATIVIDADE[ATIVIDADE],BS_ATIVIDADE[UNIDADE] ), "*")</f>
        <v>M</v>
      </c>
      <c r="BC17" s="59" t="str" cm="1">
        <f t="array" ref="BC17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FERRONORTE</v>
      </c>
      <c r="BD17" s="59" t="str" cm="1">
        <f t="array" ref="BD17" xml:space="preserve"> _xlfn.XLOOKUP(
  1,
  ( TabelaMap[SUB] = BS_CONTROLE[[#This Row],[SUB_5]]) *
  ( TabelaMap[KM Inicio] &lt;= BS_CONTROLE[[#This Row],[KM - Inicio]]) *
  ( TabelaMap[KM Fim]  &gt;= BS_CONTROLE[[#This Row],[KM - Inicio]]),
  TabelaMap[Trecho Coordenação],
  "-",
  0
)</f>
        <v>TGR-TRO</v>
      </c>
      <c r="BE17" s="200" t="str">
        <f>IFERROR(_xlfn.XLOOKUP(AO17, BASE_MAPA!$B$2:$B$420, BASE_MAPA!$G$2:$G$420), "ERRO")</f>
        <v>ALTO ARAGUAIA - RONDONOPOLIS</v>
      </c>
      <c r="BF17" s="178" t="str">
        <f>IF(BS_CONTROLE[[#This Row],[Responsavel pelo boletim]]=0, "-", BS_CONTROLE[[#This Row],[Responsavel pelo boletim]])</f>
        <v>Antonioni</v>
      </c>
      <c r="BG17" s="13"/>
      <c r="BH17" s="14">
        <v>0</v>
      </c>
      <c r="BI17" s="14"/>
      <c r="BJ17" s="14" t="s">
        <v>1302</v>
      </c>
      <c r="BK17" s="14" t="s">
        <v>1302</v>
      </c>
      <c r="BL17" s="13"/>
      <c r="BM17" s="12" t="s">
        <v>1024</v>
      </c>
      <c r="BN17" s="12" t="s">
        <v>1045</v>
      </c>
      <c r="BO17" s="130" t="s">
        <v>1155</v>
      </c>
      <c r="BP17" s="14" t="s">
        <v>11</v>
      </c>
      <c r="BQ17" s="10" t="str">
        <f>IF(AND(BR17&lt;1,BS17&lt;1),"Produção e Intervalo",IF(BR17&lt;1,"Intervalo",IF(BS17&lt;1,"Produção","Aderente")))</f>
        <v>Produção e Intervalo</v>
      </c>
      <c r="BR17" s="15">
        <f>IF(OR(B17="",F17=""),"*",AY17/P17)</f>
        <v>0</v>
      </c>
      <c r="BS17" s="15">
        <f>IF(OR(B17="",F17=""),"*",BA17/Q17)</f>
        <v>0</v>
      </c>
      <c r="BT17" s="157" t="str">
        <f>IF(BN17="","",SUBSTITUTE(BM17," ","")&amp;SUBSTITUTE(BN17," ",""))</f>
        <v>CCOCirculaçãoIntervaloContrato</v>
      </c>
    </row>
    <row r="18" spans="1:72" hidden="1">
      <c r="A18" s="44" t="str">
        <f t="shared" si="1"/>
        <v>W7046056</v>
      </c>
      <c r="B18" s="133">
        <v>46056</v>
      </c>
      <c r="C18" s="7">
        <f>IF(BS_CONTROLE[[#This Row],[DATA]]="","",WEEKNUM(BS_CONTROLE[[#This Row],[DATA]]))</f>
        <v>6</v>
      </c>
      <c r="D18" s="45" t="s">
        <v>249</v>
      </c>
      <c r="E18" s="185">
        <v>3</v>
      </c>
      <c r="F18" s="134" t="s">
        <v>186</v>
      </c>
      <c r="G18" s="8" t="str">
        <f>IF(D18="","*",VLOOKUP(F18,BS_ATIVIDADE[#All],3,FALSE))</f>
        <v>PEDRA</v>
      </c>
      <c r="H18" s="211" t="s">
        <v>1276</v>
      </c>
      <c r="I18" s="211" t="s">
        <v>574</v>
      </c>
      <c r="J18" s="212">
        <v>98</v>
      </c>
      <c r="K18" s="212">
        <v>700</v>
      </c>
      <c r="L18" s="213">
        <v>703</v>
      </c>
      <c r="M18" s="149" t="str" cm="1">
        <f t="array" ref="M18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TAL-TSF</v>
      </c>
      <c r="N18" s="149" cm="1">
        <f t="array" ref="N18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699710</v>
      </c>
      <c r="O18" s="211">
        <v>0.41666666666666669</v>
      </c>
      <c r="P18" s="211">
        <v>0.125</v>
      </c>
      <c r="Q18" s="213">
        <v>27</v>
      </c>
      <c r="R18" s="9" t="str">
        <f>IFERROR(_xlfn.XLOOKUP(F18, BS_ATIVIDADE[ATIVIDADE],BS_ATIVIDADE[UNIDADE] ), "*")</f>
        <v>VAGÕES</v>
      </c>
      <c r="S18" s="180" t="str" cm="1">
        <f t="array" ref="S18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FERRONORTE</v>
      </c>
      <c r="T18" s="180" t="str" cm="1">
        <f t="array" ref="T18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TGR-TRO</v>
      </c>
      <c r="U18" s="199" t="str">
        <f>IFERROR(_xlfn.XLOOKUP(J18, BASE_MAPA!$B$2:$B$420, BASE_MAPA!$G$2:$G$420), "ERRO")</f>
        <v>ALTO ARAGUAIA - RONDONOPOLIS</v>
      </c>
      <c r="V18" s="143" t="s">
        <v>1303</v>
      </c>
      <c r="W18" s="135" t="s">
        <v>1304</v>
      </c>
      <c r="X18" s="152" t="s">
        <v>1005</v>
      </c>
      <c r="Y18" s="129" t="s">
        <v>1008</v>
      </c>
      <c r="Z18" s="129"/>
      <c r="AA18" s="71" t="s">
        <v>1305</v>
      </c>
      <c r="AB18" s="59" t="s">
        <v>997</v>
      </c>
      <c r="AC18" s="59"/>
      <c r="AD18" s="135">
        <v>0.29166666666666669</v>
      </c>
      <c r="AE18" s="71">
        <v>7632</v>
      </c>
      <c r="AF18" s="71">
        <v>9292</v>
      </c>
      <c r="AG18" s="71"/>
      <c r="AH18" s="42"/>
      <c r="AI18" s="119" t="s">
        <v>25</v>
      </c>
      <c r="AJ18" s="8" t="str">
        <f>IF(D18="","*",VLOOKUP(AI18,BS_ATIVIDADE[#Data],3,FALSE))</f>
        <v>OUTROS</v>
      </c>
      <c r="AK18" s="175" t="str">
        <f>IF(BS_CONTROLE[[#This Row],[Local - Partida]]=0, "-", BS_CONTROLE[[#This Row],[Local - Partida]])</f>
        <v>752RVD</v>
      </c>
      <c r="AL18" s="175" t="str">
        <f>IF(BS_CONTROLE[[#This Row],[Local - Encerramento]]=0, "-", BS_CONTROLE[[#This Row],[Local - Encerramento]])</f>
        <v>TGR2</v>
      </c>
      <c r="AM18" s="175" t="str">
        <f>IF(BS_CONTROLE[[#This Row],[Entre - Estações]]=0, "-", BS_CONTROLE[[#This Row],[Entre - Estações]])</f>
        <v>TAL-TSF</v>
      </c>
      <c r="AN18" s="175">
        <f>IF(BS_CONTROLE[[#This Row],[SB]]=0, "-", BS_CONTROLE[[#This Row],[SB]])</f>
        <v>699710</v>
      </c>
      <c r="AO18" s="176">
        <f>IF(BS_CONTROLE[[#This Row],[SUB]]=0, "-", BS_CONTROLE[[#This Row],[SUB]])</f>
        <v>98</v>
      </c>
      <c r="AP18" s="177">
        <f>IF(BS_CONTROLE[[#This Row],[KM - Inicio]]=0, "-", BS_CONTROLE[[#This Row],[KM - Inicio]])</f>
        <v>700</v>
      </c>
      <c r="AQ18" s="177">
        <f>IF(BS_CONTROLE[[#This Row],[KM - Fim]]=0, "-", BS_CONTROLE[[#This Row],[KM - Fim]])</f>
        <v>703</v>
      </c>
      <c r="AR18" s="32">
        <v>0.4375</v>
      </c>
      <c r="AS18" s="208">
        <v>0.46527777777777779</v>
      </c>
      <c r="AT18" s="208">
        <v>0.50694444444444442</v>
      </c>
      <c r="AU18" s="32"/>
      <c r="AV18" s="32"/>
      <c r="AW18" s="32"/>
      <c r="AX18" s="32"/>
      <c r="AY18" s="184">
        <f>IF(D18="","*",IFERROR(IF(ISODD(COUNT(AS18:AX20)),"ERRO",SUM((AT18-AS18),(AV18-AU18),(AX18-AW18))),"ERRO"))</f>
        <v>4.166666666666663E-2</v>
      </c>
      <c r="AZ18" s="11"/>
      <c r="BA18" s="60">
        <v>1</v>
      </c>
      <c r="BB18" s="9" t="str">
        <f>IFERROR(_xlfn.XLOOKUP(AI18, BS_ATIVIDADE[ATIVIDADE],BS_ATIVIDADE[UNIDADE] ), "*")</f>
        <v>BINÁRIO</v>
      </c>
      <c r="BC18" s="59" t="str" cm="1">
        <f t="array" ref="BC18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FERRONORTE</v>
      </c>
      <c r="BD18" s="59" t="str" cm="1">
        <f t="array" ref="BD18" xml:space="preserve"> _xlfn.XLOOKUP(
  1,
  ( TabelaMap[SUB] = BS_CONTROLE[[#This Row],[SUB_5]]) *
  ( TabelaMap[KM Inicio] &lt;= BS_CONTROLE[[#This Row],[KM - Inicio]]) *
  ( TabelaMap[KM Fim]  &gt;= BS_CONTROLE[[#This Row],[KM - Inicio]]),
  TabelaMap[Trecho Coordenação],
  "-",
  0
)</f>
        <v>TGR-TRO</v>
      </c>
      <c r="BE18" s="200" t="str">
        <f>IFERROR(_xlfn.XLOOKUP(AO18, BASE_MAPA!$B$2:$B$420, BASE_MAPA!$G$2:$G$420), "ERRO")</f>
        <v>ALTO ARAGUAIA - RONDONOPOLIS</v>
      </c>
      <c r="BF18" s="178" t="str">
        <f>IF(BS_CONTROLE[[#This Row],[Responsavel pelo boletim]]=0, "-", BS_CONTROLE[[#This Row],[Responsavel pelo boletim]])</f>
        <v xml:space="preserve">Camila </v>
      </c>
      <c r="BG18" s="13"/>
      <c r="BH18" s="14">
        <v>2</v>
      </c>
      <c r="BI18" s="14"/>
      <c r="BJ18" s="14" t="s">
        <v>1306</v>
      </c>
      <c r="BK18" s="14" t="s">
        <v>1307</v>
      </c>
      <c r="BL18" s="13"/>
      <c r="BM18" s="12" t="s">
        <v>1024</v>
      </c>
      <c r="BN18" s="12" t="s">
        <v>1054</v>
      </c>
      <c r="BO18" s="130" t="s">
        <v>1116</v>
      </c>
      <c r="BP18" s="14"/>
      <c r="BQ18" s="10" t="str">
        <f>IF(AND(BR18&lt;1,BS18&lt;1),"Produção e Intervalo",IF(BR18&lt;1,"Intervalo",IF(BS18&lt;1,"Produção","Aderente")))</f>
        <v>Produção e Intervalo</v>
      </c>
      <c r="BR18" s="15">
        <f>IF(OR(B18="",F18=""),"*",AY18/P18)</f>
        <v>0.33333333333333304</v>
      </c>
      <c r="BS18" s="15">
        <f>IF(OR(B18="",F18=""),"*",BA18/Q18)</f>
        <v>3.7037037037037035E-2</v>
      </c>
      <c r="BT18" s="157" t="str">
        <f>IF(BN18="","",SUBSTITUTE(BM18," ","")&amp;SUBSTITUTE(BN18," ",""))</f>
        <v>CCOCirculaçãoIntervaloOportunidade</v>
      </c>
    </row>
    <row r="19" spans="1:72" hidden="1">
      <c r="A19" s="44" t="str">
        <f t="shared" si="1"/>
        <v>FRANCISCO (TF-19)46056</v>
      </c>
      <c r="B19" s="133">
        <v>46056</v>
      </c>
      <c r="C19" s="7">
        <f>IF(BS_CONTROLE[[#This Row],[DATA]]="","",WEEKNUM(BS_CONTROLE[[#This Row],[DATA]]))</f>
        <v>6</v>
      </c>
      <c r="D19" s="45" t="s">
        <v>306</v>
      </c>
      <c r="E19" s="185">
        <v>4</v>
      </c>
      <c r="F19" s="134" t="s">
        <v>171</v>
      </c>
      <c r="G19" s="8" t="str">
        <f>IF(D19="","*",VLOOKUP(F19,BS_ATIVIDADE[#All],3,FALSE))</f>
        <v>AMV</v>
      </c>
      <c r="H19" s="135" t="s">
        <v>1281</v>
      </c>
      <c r="I19" s="135" t="s">
        <v>11</v>
      </c>
      <c r="J19" s="151">
        <v>98</v>
      </c>
      <c r="K19" s="151">
        <v>662.31299999999999</v>
      </c>
      <c r="L19" s="71" t="s">
        <v>11</v>
      </c>
      <c r="M19" s="149" t="s">
        <v>1308</v>
      </c>
      <c r="N19" s="149" t="s">
        <v>1309</v>
      </c>
      <c r="O19" s="135">
        <v>0.375</v>
      </c>
      <c r="P19" s="135">
        <v>0.125</v>
      </c>
      <c r="Q19" s="71">
        <v>1</v>
      </c>
      <c r="R19" s="9" t="str">
        <f>IFERROR(_xlfn.XLOOKUP(F19, BS_ATIVIDADE[ATIVIDADE],BS_ATIVIDADE[UNIDADE] ), "*")</f>
        <v>Nº DE PEÇAS</v>
      </c>
      <c r="S19" s="180" t="str" cm="1">
        <f t="array" ref="S19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FERRONORTE</v>
      </c>
      <c r="T19" s="180" t="str" cm="1">
        <f t="array" ref="T19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TGR-TRO</v>
      </c>
      <c r="U19" s="199" t="str">
        <f>IFERROR(_xlfn.XLOOKUP(J19, BASE_MAPA!$B$2:$B$420, BASE_MAPA!$G$2:$G$420), "ERRO")</f>
        <v>ALTO ARAGUAIA - RONDONOPOLIS</v>
      </c>
      <c r="V19" s="143" t="s">
        <v>1310</v>
      </c>
      <c r="W19" s="135" t="s">
        <v>1311</v>
      </c>
      <c r="X19" s="152" t="s">
        <v>1005</v>
      </c>
      <c r="Y19" s="129" t="s">
        <v>1008</v>
      </c>
      <c r="Z19" s="129"/>
      <c r="AA19" s="71" t="s">
        <v>11</v>
      </c>
      <c r="AB19" s="59" t="s">
        <v>11</v>
      </c>
      <c r="AC19" s="59" t="s">
        <v>11</v>
      </c>
      <c r="AD19" s="135" t="s">
        <v>11</v>
      </c>
      <c r="AE19" s="71" t="s">
        <v>11</v>
      </c>
      <c r="AF19" s="71" t="s">
        <v>11</v>
      </c>
      <c r="AG19" s="71" t="s">
        <v>11</v>
      </c>
      <c r="AH19" s="42"/>
      <c r="AI19" s="119" t="str">
        <f>IF(BS_CONTROLE[[#This Row],[Atividade]]=0, "-", BS_CONTROLE[[#This Row],[Atividade]])</f>
        <v>PDM - AMV - MEIA CHAVE</v>
      </c>
      <c r="AJ19" s="8" t="str">
        <f>IF(D19="","*",VLOOKUP(AI19,BS_ATIVIDADE[#Data],3,FALSE))</f>
        <v>AMV</v>
      </c>
      <c r="AK19" s="175" t="str">
        <f>IF(BS_CONTROLE[[#This Row],[Local - Partida]]=0, "-", BS_CONTROLE[[#This Row],[Local - Partida]])</f>
        <v>TBSNORTE</v>
      </c>
      <c r="AL19" s="175" t="str">
        <f>IF(BS_CONTROLE[[#This Row],[Local - Encerramento]]=0, "-", BS_CONTROLE[[#This Row],[Local - Encerramento]])</f>
        <v>-</v>
      </c>
      <c r="AM19" s="175" t="str">
        <f>IF(BS_CONTROLE[[#This Row],[Entre - Estações]]=0, "-", BS_CONTROLE[[#This Row],[Entre - Estações]])</f>
        <v>TBS-S</v>
      </c>
      <c r="AN19" s="175" t="str">
        <f>IF(BS_CONTROLE[[#This Row],[SB]]=0, "-", BS_CONTROLE[[#This Row],[SB]])</f>
        <v>TBSS</v>
      </c>
      <c r="AO19" s="176">
        <f>IF(BS_CONTROLE[[#This Row],[SUB]]=0, "-", BS_CONTROLE[[#This Row],[SUB]])</f>
        <v>98</v>
      </c>
      <c r="AP19" s="177">
        <f>IF(BS_CONTROLE[[#This Row],[KM - Inicio]]=0, "-", BS_CONTROLE[[#This Row],[KM - Inicio]])</f>
        <v>662.31299999999999</v>
      </c>
      <c r="AQ19" s="177" t="str">
        <f>IF(BS_CONTROLE[[#This Row],[KM - Fim]]=0, "-", BS_CONTROLE[[#This Row],[KM - Fim]])</f>
        <v>-</v>
      </c>
      <c r="AR19" s="32">
        <v>0.41666666666666669</v>
      </c>
      <c r="AS19" s="208">
        <v>0.50694444444444442</v>
      </c>
      <c r="AT19" s="208">
        <v>0.66805555555555551</v>
      </c>
      <c r="AU19" s="32"/>
      <c r="AV19" s="32"/>
      <c r="AW19" s="32"/>
      <c r="AX19" s="32"/>
      <c r="AY19" s="184">
        <f>IF(D19="","*",IFERROR(IF(ISODD(COUNT(AS19:AX21)),"ERRO",SUM((AT19-AS19),(AV19-AU19),(AX19-AW19))),"ERRO"))</f>
        <v>0.16111111111111109</v>
      </c>
      <c r="AZ19" s="11"/>
      <c r="BA19" s="60">
        <v>1</v>
      </c>
      <c r="BB19" s="9" t="str">
        <f>IFERROR(_xlfn.XLOOKUP(AI19, BS_ATIVIDADE[ATIVIDADE],BS_ATIVIDADE[UNIDADE] ), "*")</f>
        <v>Nº DE PEÇAS</v>
      </c>
      <c r="BC19" s="59" t="str" cm="1">
        <f t="array" ref="BC19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FERRONORTE</v>
      </c>
      <c r="BD19" s="59" t="str" cm="1">
        <f t="array" ref="BD19" xml:space="preserve"> _xlfn.XLOOKUP(
  1,
  ( TabelaMap[SUB] = BS_CONTROLE[[#This Row],[SUB_5]]) *
  ( TabelaMap[KM Inicio] &lt;= BS_CONTROLE[[#This Row],[KM - Inicio]]) *
  ( TabelaMap[KM Fim]  &gt;= BS_CONTROLE[[#This Row],[KM - Inicio]]),
  TabelaMap[Trecho Coordenação],
  "-",
  0
)</f>
        <v>TGR-TRO</v>
      </c>
      <c r="BE19" s="200" t="str">
        <f>IFERROR(_xlfn.XLOOKUP(AO19, BASE_MAPA!$B$2:$B$420, BASE_MAPA!$G$2:$G$420), "ERRO")</f>
        <v>ALTO ARAGUAIA - RONDONOPOLIS</v>
      </c>
      <c r="BF19" s="178" t="str">
        <f>IF(BS_CONTROLE[[#This Row],[Responsavel pelo boletim]]=0, "-", BS_CONTROLE[[#This Row],[Responsavel pelo boletim]])</f>
        <v>Francisco</v>
      </c>
      <c r="BG19" s="13"/>
      <c r="BH19" s="14">
        <v>2</v>
      </c>
      <c r="BI19" s="14"/>
      <c r="BJ19" s="14" t="s">
        <v>1312</v>
      </c>
      <c r="BK19" s="14" t="s">
        <v>1313</v>
      </c>
      <c r="BL19" s="13"/>
      <c r="BM19" s="12" t="s">
        <v>1029</v>
      </c>
      <c r="BN19" s="12" t="s">
        <v>1029</v>
      </c>
      <c r="BO19" s="130" t="s">
        <v>1029</v>
      </c>
      <c r="BP19" s="14" t="s">
        <v>11</v>
      </c>
      <c r="BQ19" s="10" t="str">
        <f>IF(AND(BR19&lt;1,BS19&lt;1),"Produção e Intervalo",IF(BR19&lt;1,"Intervalo",IF(BS19&lt;1,"Produção","Aderente")))</f>
        <v>Aderente</v>
      </c>
      <c r="BR19" s="15">
        <f>IF(OR(B19="",F19=""),"*",AY19/P19)</f>
        <v>1.2888888888888888</v>
      </c>
      <c r="BS19" s="15">
        <f>IF(OR(B19="",F19=""),"*",BA19/Q19)</f>
        <v>1</v>
      </c>
      <c r="BT19" s="157" t="str">
        <f>IF(BN19="","",SUBSTITUTE(BM19," ","")&amp;SUBSTITUTE(BN19," ",""))</f>
        <v>OKOK</v>
      </c>
    </row>
    <row r="20" spans="1:72" hidden="1">
      <c r="A20" s="44" t="str">
        <f t="shared" si="1"/>
        <v>BRUNO (TF-525)46056</v>
      </c>
      <c r="B20" s="133">
        <v>46056</v>
      </c>
      <c r="C20" s="7">
        <f>IF(BS_CONTROLE[[#This Row],[DATA]]="","",WEEKNUM(BS_CONTROLE[[#This Row],[DATA]]))</f>
        <v>6</v>
      </c>
      <c r="D20" s="45" t="s">
        <v>278</v>
      </c>
      <c r="E20" s="185">
        <v>5</v>
      </c>
      <c r="F20" s="134" t="s">
        <v>193</v>
      </c>
      <c r="G20" s="8" t="str">
        <f>IF(D20="","*",VLOOKUP(F20,BS_ATIVIDADE[#All],3,FALSE))</f>
        <v>SOLDA</v>
      </c>
      <c r="H20" s="149" t="str" cm="1">
        <f t="array" ref="H20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539TRM</v>
      </c>
      <c r="I20" s="211" t="s">
        <v>11</v>
      </c>
      <c r="J20" s="212">
        <v>98</v>
      </c>
      <c r="K20" s="212">
        <v>548.14499999999998</v>
      </c>
      <c r="L20" s="213" t="s">
        <v>11</v>
      </c>
      <c r="M20" s="149" t="str" cm="1">
        <f t="array" ref="M20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TBE-TRM</v>
      </c>
      <c r="N20" s="149" t="str" cm="1">
        <f t="array" ref="N20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539TRM</v>
      </c>
      <c r="O20" s="211">
        <v>0.375</v>
      </c>
      <c r="P20" s="211">
        <v>0.125</v>
      </c>
      <c r="Q20" s="213">
        <v>2</v>
      </c>
      <c r="R20" s="9" t="str">
        <f>IFERROR(_xlfn.XLOOKUP(F20, BS_ATIVIDADE[ATIVIDADE],BS_ATIVIDADE[UNIDADE] ), "*")</f>
        <v>Nº DE SOLDA</v>
      </c>
      <c r="S20" s="180" t="str" cm="1">
        <f t="array" ref="S20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FERRONORTE</v>
      </c>
      <c r="T20" s="180" t="str" cm="1">
        <f t="array" ref="T20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TGR-TRO</v>
      </c>
      <c r="U20" s="199" t="str">
        <f>IFERROR(_xlfn.XLOOKUP(J20, BASE_MAPA!$B$2:$B$420, BASE_MAPA!$G$2:$G$420), "ERRO")</f>
        <v>ALTO ARAGUAIA - RONDONOPOLIS</v>
      </c>
      <c r="V20" s="143" t="s">
        <v>1314</v>
      </c>
      <c r="W20" s="135" t="s">
        <v>1315</v>
      </c>
      <c r="X20" s="152" t="s">
        <v>1000</v>
      </c>
      <c r="Y20" s="129" t="s">
        <v>999</v>
      </c>
      <c r="Z20" s="129"/>
      <c r="AA20" s="71" t="s">
        <v>11</v>
      </c>
      <c r="AB20" s="59" t="s">
        <v>11</v>
      </c>
      <c r="AC20" s="59" t="s">
        <v>11</v>
      </c>
      <c r="AD20" s="135" t="s">
        <v>11</v>
      </c>
      <c r="AE20" s="71" t="s">
        <v>11</v>
      </c>
      <c r="AF20" s="71" t="s">
        <v>11</v>
      </c>
      <c r="AG20" s="71" t="s">
        <v>11</v>
      </c>
      <c r="AH20" s="42"/>
      <c r="AI20" s="119" t="str">
        <f>IF(BS_CONTROLE[[#This Row],[Atividade]]=0, "-", BS_CONTROLE[[#This Row],[Atividade]])</f>
        <v>PDM - SOLDA</v>
      </c>
      <c r="AJ20" s="8" t="str">
        <f>IF(D20="","*",VLOOKUP(AI20,BS_ATIVIDADE[#Data],3,FALSE))</f>
        <v>SOLDA</v>
      </c>
      <c r="AK20" s="175" t="str">
        <f>IF(BS_CONTROLE[[#This Row],[Local - Partida]]=0, "-", BS_CONTROLE[[#This Row],[Local - Partida]])</f>
        <v>539TRM</v>
      </c>
      <c r="AL20" s="175" t="str">
        <f>IF(BS_CONTROLE[[#This Row],[Local - Encerramento]]=0, "-", BS_CONTROLE[[#This Row],[Local - Encerramento]])</f>
        <v>-</v>
      </c>
      <c r="AM20" s="175" t="str">
        <f>IF(BS_CONTROLE[[#This Row],[Entre - Estações]]=0, "-", BS_CONTROLE[[#This Row],[Entre - Estações]])</f>
        <v>TBE-TRM</v>
      </c>
      <c r="AN20" s="175" t="str">
        <f>IF(BS_CONTROLE[[#This Row],[SB]]=0, "-", BS_CONTROLE[[#This Row],[SB]])</f>
        <v>539TRM</v>
      </c>
      <c r="AO20" s="176">
        <f>IF(BS_CONTROLE[[#This Row],[SUB]]=0, "-", BS_CONTROLE[[#This Row],[SUB]])</f>
        <v>98</v>
      </c>
      <c r="AP20" s="177">
        <f>IF(BS_CONTROLE[[#This Row],[KM - Inicio]]=0, "-", BS_CONTROLE[[#This Row],[KM - Inicio]])</f>
        <v>548.14499999999998</v>
      </c>
      <c r="AQ20" s="177" t="str">
        <f>IF(BS_CONTROLE[[#This Row],[KM - Fim]]=0, "-", BS_CONTROLE[[#This Row],[KM - Fim]])</f>
        <v>-</v>
      </c>
      <c r="AR20" s="32">
        <v>0.45347222222222222</v>
      </c>
      <c r="AS20" s="208">
        <v>0</v>
      </c>
      <c r="AT20" s="208">
        <v>0</v>
      </c>
      <c r="AU20" s="32"/>
      <c r="AV20" s="32"/>
      <c r="AW20" s="32"/>
      <c r="AX20" s="32"/>
      <c r="AY20" s="184">
        <f>IF(D20="","*",IFERROR(IF(ISODD(COUNT(AS20:AX22)),"ERRO",SUM((AT20-AS20),(AV20-AU20),(AX20-AW20))),"ERRO"))</f>
        <v>0</v>
      </c>
      <c r="AZ20" s="11"/>
      <c r="BA20" s="60">
        <v>0</v>
      </c>
      <c r="BB20" s="9" t="str">
        <f>IFERROR(_xlfn.XLOOKUP(AI20, BS_ATIVIDADE[ATIVIDADE],BS_ATIVIDADE[UNIDADE] ), "*")</f>
        <v>Nº DE SOLDA</v>
      </c>
      <c r="BC20" s="59" t="str" cm="1">
        <f t="array" ref="BC20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FERRONORTE</v>
      </c>
      <c r="BD20" s="59" t="str" cm="1">
        <f t="array" ref="BD20" xml:space="preserve"> _xlfn.XLOOKUP(
  1,
  ( TabelaMap[SUB] = BS_CONTROLE[[#This Row],[SUB_5]]) *
  ( TabelaMap[KM Inicio] &lt;= BS_CONTROLE[[#This Row],[KM - Inicio]]) *
  ( TabelaMap[KM Fim]  &gt;= BS_CONTROLE[[#This Row],[KM - Inicio]]),
  TabelaMap[Trecho Coordenação],
  "-",
  0
)</f>
        <v>TGR-TRO</v>
      </c>
      <c r="BE20" s="200" t="str">
        <f>IFERROR(_xlfn.XLOOKUP(AO20, BASE_MAPA!$B$2:$B$420, BASE_MAPA!$G$2:$G$420), "ERRO")</f>
        <v>ALTO ARAGUAIA - RONDONOPOLIS</v>
      </c>
      <c r="BF20" s="178" t="str">
        <f>IF(BS_CONTROLE[[#This Row],[Responsavel pelo boletim]]=0, "-", BS_CONTROLE[[#This Row],[Responsavel pelo boletim]])</f>
        <v>Bruno</v>
      </c>
      <c r="BG20" s="13"/>
      <c r="BH20" s="14">
        <v>0</v>
      </c>
      <c r="BI20" s="14"/>
      <c r="BJ20" s="14" t="s">
        <v>1316</v>
      </c>
      <c r="BK20" s="14" t="s">
        <v>1317</v>
      </c>
      <c r="BL20" s="13"/>
      <c r="BM20" s="12" t="s">
        <v>1031</v>
      </c>
      <c r="BN20" s="12" t="s">
        <v>1048</v>
      </c>
      <c r="BO20" s="130" t="s">
        <v>1136</v>
      </c>
      <c r="BP20" s="14" t="s">
        <v>11</v>
      </c>
      <c r="BQ20" s="10" t="str">
        <f>IF(AND(BR20&lt;1,BS20&lt;1),"Produção e Intervalo",IF(BR20&lt;1,"Intervalo",IF(BS20&lt;1,"Produção","Aderente")))</f>
        <v>Produção e Intervalo</v>
      </c>
      <c r="BR20" s="15">
        <f>IF(OR(B20="",F20=""),"*",AY20/P20)</f>
        <v>0</v>
      </c>
      <c r="BS20" s="15">
        <f>IF(OR(B20="",F20=""),"*",BA20/Q20)</f>
        <v>0</v>
      </c>
      <c r="BT20" s="157" t="str">
        <f>IF(BN20="","",SUBSTITUTE(BM20," ","")&amp;SUBSTITUTE(BN20," ",""))</f>
        <v>CondiçõesClimáticaTemperatura</v>
      </c>
    </row>
    <row r="21" spans="1:72" hidden="1">
      <c r="A21" s="44" t="str">
        <f t="shared" si="1"/>
        <v>ELSON (TF-526)46056</v>
      </c>
      <c r="B21" s="133">
        <v>46056</v>
      </c>
      <c r="C21" s="7">
        <f>IF(BS_CONTROLE[[#This Row],[DATA]]="","",WEEKNUM(BS_CONTROLE[[#This Row],[DATA]]))</f>
        <v>6</v>
      </c>
      <c r="D21" s="45" t="s">
        <v>303</v>
      </c>
      <c r="E21" s="185">
        <v>6</v>
      </c>
      <c r="F21" s="134" t="s">
        <v>193</v>
      </c>
      <c r="G21" s="8" t="str">
        <f>IF(D21="","*",VLOOKUP(F21,BS_ATIVIDADE[#All],3,FALSE))</f>
        <v>SOLDA</v>
      </c>
      <c r="H21" s="135" t="s">
        <v>570</v>
      </c>
      <c r="I21" s="135" t="s">
        <v>11</v>
      </c>
      <c r="J21" s="151">
        <v>74</v>
      </c>
      <c r="K21" s="151">
        <v>498.9</v>
      </c>
      <c r="L21" s="71" t="s">
        <v>11</v>
      </c>
      <c r="M21" s="149" t="str" cm="1">
        <f t="array" ref="M21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TBR-TGR</v>
      </c>
      <c r="N21" s="149" t="s">
        <v>571</v>
      </c>
      <c r="O21" s="135">
        <v>0.41666666666666669</v>
      </c>
      <c r="P21" s="135">
        <v>0.125</v>
      </c>
      <c r="Q21" s="71">
        <v>2</v>
      </c>
      <c r="R21" s="9" t="str">
        <f>IFERROR(_xlfn.XLOOKUP(F21, BS_ATIVIDADE[ATIVIDADE],BS_ATIVIDADE[UNIDADE] ), "*")</f>
        <v>Nº DE SOLDA</v>
      </c>
      <c r="S21" s="180" t="str" cm="1">
        <f t="array" ref="S21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FERRONORTE</v>
      </c>
      <c r="T21" s="180" t="str" cm="1">
        <f t="array" ref="T21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TCS-TGR</v>
      </c>
      <c r="U21" s="199" t="str">
        <f>IFERROR(_xlfn.XLOOKUP(J21, BASE_MAPA!$B$2:$B$420, BASE_MAPA!$G$2:$G$420), "ERRO")</f>
        <v>MARCO INICIAL - ALTO ARAGUAIA</v>
      </c>
      <c r="V21" s="143" t="s">
        <v>1314</v>
      </c>
      <c r="W21" s="135" t="s">
        <v>1315</v>
      </c>
      <c r="X21" s="152" t="s">
        <v>1000</v>
      </c>
      <c r="Y21" s="129" t="s">
        <v>999</v>
      </c>
      <c r="Z21" s="129"/>
      <c r="AA21" s="71" t="s">
        <v>11</v>
      </c>
      <c r="AB21" s="59" t="s">
        <v>11</v>
      </c>
      <c r="AC21" s="59" t="s">
        <v>11</v>
      </c>
      <c r="AD21" s="135" t="s">
        <v>11</v>
      </c>
      <c r="AE21" s="71" t="s">
        <v>11</v>
      </c>
      <c r="AF21" s="71" t="s">
        <v>11</v>
      </c>
      <c r="AG21" s="71" t="s">
        <v>11</v>
      </c>
      <c r="AH21" s="42"/>
      <c r="AI21" s="119" t="str">
        <f>IF(BS_CONTROLE[[#This Row],[Atividade]]=0, "-", BS_CONTROLE[[#This Row],[Atividade]])</f>
        <v>PDM - SOLDA</v>
      </c>
      <c r="AJ21" s="8" t="str">
        <f>IF(D21="","*",VLOOKUP(AI21,BS_ATIVIDADE[#Data],3,FALSE))</f>
        <v>SOLDA</v>
      </c>
      <c r="AK21" s="175" t="str">
        <f>IF(BS_CONTROLE[[#This Row],[Local - Partida]]=0, "-", BS_CONTROLE[[#This Row],[Local - Partida]])</f>
        <v>499TGR1</v>
      </c>
      <c r="AL21" s="175" t="str">
        <f>IF(BS_CONTROLE[[#This Row],[Local - Encerramento]]=0, "-", BS_CONTROLE[[#This Row],[Local - Encerramento]])</f>
        <v>-</v>
      </c>
      <c r="AM21" s="175" t="str">
        <f>IF(BS_CONTROLE[[#This Row],[Entre - Estações]]=0, "-", BS_CONTROLE[[#This Row],[Entre - Estações]])</f>
        <v>TBR-TGR</v>
      </c>
      <c r="AN21" s="175" t="str">
        <f>IF(BS_CONTROLE[[#This Row],[SB]]=0, "-", BS_CONTROLE[[#This Row],[SB]])</f>
        <v>499TGR2</v>
      </c>
      <c r="AO21" s="176">
        <f>IF(BS_CONTROLE[[#This Row],[SUB]]=0, "-", BS_CONTROLE[[#This Row],[SUB]])</f>
        <v>74</v>
      </c>
      <c r="AP21" s="177">
        <f>IF(BS_CONTROLE[[#This Row],[KM - Inicio]]=0, "-", BS_CONTROLE[[#This Row],[KM - Inicio]])</f>
        <v>498.9</v>
      </c>
      <c r="AQ21" s="177" t="str">
        <f>IF(BS_CONTROLE[[#This Row],[KM - Fim]]=0, "-", BS_CONTROLE[[#This Row],[KM - Fim]])</f>
        <v>-</v>
      </c>
      <c r="AR21" s="32">
        <v>0.36666666666666664</v>
      </c>
      <c r="AS21" s="208">
        <v>0</v>
      </c>
      <c r="AT21" s="208">
        <v>0</v>
      </c>
      <c r="AU21" s="32"/>
      <c r="AV21" s="32"/>
      <c r="AW21" s="32"/>
      <c r="AX21" s="32"/>
      <c r="AY21" s="184">
        <f>IF(D21="","*",IFERROR(IF(ISODD(COUNT(AS21:AX23)),"ERRO",SUM((AT21-AS21),(AV21-AU21),(AX21-AW21))),"ERRO"))</f>
        <v>0</v>
      </c>
      <c r="AZ21" s="11"/>
      <c r="BA21" s="60">
        <v>0</v>
      </c>
      <c r="BB21" s="9" t="str">
        <f>IFERROR(_xlfn.XLOOKUP(AI21, BS_ATIVIDADE[ATIVIDADE],BS_ATIVIDADE[UNIDADE] ), "*")</f>
        <v>Nº DE SOLDA</v>
      </c>
      <c r="BC21" s="59" t="str" cm="1">
        <f t="array" ref="BC21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FERRONORTE</v>
      </c>
      <c r="BD21" s="59" t="str" cm="1">
        <f t="array" ref="BD21" xml:space="preserve"> _xlfn.XLOOKUP(
  1,
  ( TabelaMap[SUB] = BS_CONTROLE[[#This Row],[SUB_5]]) *
  ( TabelaMap[KM Inicio] &lt;= BS_CONTROLE[[#This Row],[KM - Inicio]]) *
  ( TabelaMap[KM Fim]  &gt;= BS_CONTROLE[[#This Row],[KM - Inicio]]),
  TabelaMap[Trecho Coordenação],
  "-",
  0
)</f>
        <v>TCS-TGR</v>
      </c>
      <c r="BE21" s="200" t="str">
        <f>IFERROR(_xlfn.XLOOKUP(AO21, BASE_MAPA!$B$2:$B$420, BASE_MAPA!$G$2:$G$420), "ERRO")</f>
        <v>MARCO INICIAL - ALTO ARAGUAIA</v>
      </c>
      <c r="BF21" s="178" t="str">
        <f>IF(BS_CONTROLE[[#This Row],[Responsavel pelo boletim]]=0, "-", BS_CONTROLE[[#This Row],[Responsavel pelo boletim]])</f>
        <v>Bruno</v>
      </c>
      <c r="BG21" s="13"/>
      <c r="BH21" s="14">
        <v>0</v>
      </c>
      <c r="BI21" s="14"/>
      <c r="BJ21" s="14" t="s">
        <v>1318</v>
      </c>
      <c r="BK21" s="14" t="s">
        <v>1319</v>
      </c>
      <c r="BL21" s="13"/>
      <c r="BM21" s="12" t="s">
        <v>1024</v>
      </c>
      <c r="BN21" s="12" t="s">
        <v>1045</v>
      </c>
      <c r="BO21" s="130" t="s">
        <v>1155</v>
      </c>
      <c r="BP21" s="14" t="s">
        <v>11</v>
      </c>
      <c r="BQ21" s="10" t="str">
        <f>IF(AND(BR21&lt;1,BS21&lt;1),"Produção e Intervalo",IF(BR21&lt;1,"Intervalo",IF(BS21&lt;1,"Produção","Aderente")))</f>
        <v>Produção e Intervalo</v>
      </c>
      <c r="BR21" s="15">
        <f>IF(OR(B21="",F21=""),"*",AY21/P21)</f>
        <v>0</v>
      </c>
      <c r="BS21" s="15">
        <f>IF(OR(B21="",F21=""),"*",BA21/Q21)</f>
        <v>0</v>
      </c>
      <c r="BT21" s="157" t="str">
        <f>IF(BN21="","",SUBSTITUTE(BM21," ","")&amp;SUBSTITUTE(BN21," ",""))</f>
        <v>CCOCirculaçãoIntervaloContrato</v>
      </c>
    </row>
    <row r="22" spans="1:72" hidden="1">
      <c r="A22" s="44" t="str">
        <f t="shared" si="1"/>
        <v>E4646056</v>
      </c>
      <c r="B22" s="133">
        <v>46056</v>
      </c>
      <c r="C22" s="7">
        <f>IF(BS_CONTROLE[[#This Row],[DATA]]="","",WEEKNUM(BS_CONTROLE[[#This Row],[DATA]]))</f>
        <v>6</v>
      </c>
      <c r="D22" s="45" t="s">
        <v>158</v>
      </c>
      <c r="E22" s="185">
        <v>7</v>
      </c>
      <c r="F22" s="134" t="s">
        <v>25</v>
      </c>
      <c r="G22" s="8" t="str">
        <f>IF(D22="","*",VLOOKUP(F22,BS_ATIVIDADE[#All],3,FALSE))</f>
        <v>OUTROS</v>
      </c>
      <c r="H22" s="135" t="s">
        <v>1290</v>
      </c>
      <c r="I22" s="135" t="s">
        <v>417</v>
      </c>
      <c r="J22" s="151">
        <v>74</v>
      </c>
      <c r="K22" s="151">
        <v>498.9</v>
      </c>
      <c r="L22" s="71" t="s">
        <v>11</v>
      </c>
      <c r="M22" s="149" t="s">
        <v>1320</v>
      </c>
      <c r="N22" s="149" t="s">
        <v>1321</v>
      </c>
      <c r="O22" s="135">
        <v>0.33333333333333331</v>
      </c>
      <c r="P22" s="135">
        <v>4.1666666666666664E-2</v>
      </c>
      <c r="Q22" s="71">
        <v>1</v>
      </c>
      <c r="R22" s="9" t="str">
        <f>IFERROR(_xlfn.XLOOKUP(F22, BS_ATIVIDADE[ATIVIDADE],BS_ATIVIDADE[UNIDADE] ), "*")</f>
        <v>BINÁRIO</v>
      </c>
      <c r="S22" s="180" t="str" cm="1">
        <f t="array" ref="S22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FERRONORTE</v>
      </c>
      <c r="T22" s="180" t="str" cm="1">
        <f t="array" ref="T22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TCS-TGR</v>
      </c>
      <c r="U22" s="199" t="str">
        <f>IFERROR(_xlfn.XLOOKUP(J22, BASE_MAPA!$B$2:$B$420, BASE_MAPA!$G$2:$G$420), "ERRO")</f>
        <v>MARCO INICIAL - ALTO ARAGUAIA</v>
      </c>
      <c r="V22" s="143" t="s">
        <v>1322</v>
      </c>
      <c r="W22" s="135" t="s">
        <v>1323</v>
      </c>
      <c r="X22" s="152" t="s">
        <v>1005</v>
      </c>
      <c r="Y22" s="129" t="s">
        <v>1008</v>
      </c>
      <c r="Z22" s="129"/>
      <c r="AA22" s="71">
        <v>2</v>
      </c>
      <c r="AB22" s="59" t="s">
        <v>1002</v>
      </c>
      <c r="AC22" s="59" t="s">
        <v>11</v>
      </c>
      <c r="AD22" s="135">
        <v>0.29166666666666669</v>
      </c>
      <c r="AE22" s="71">
        <v>9323</v>
      </c>
      <c r="AF22" s="71">
        <v>7636</v>
      </c>
      <c r="AG22" s="71" t="s">
        <v>11</v>
      </c>
      <c r="AH22" s="42"/>
      <c r="AI22" s="119" t="str">
        <f>IF(BS_CONTROLE[[#This Row],[Atividade]]=0, "-", BS_CONTROLE[[#This Row],[Atividade]])</f>
        <v>DESLOCAMENTO</v>
      </c>
      <c r="AJ22" s="8" t="str">
        <f>IF(D22="","*",VLOOKUP(AI22,BS_ATIVIDADE[#Data],3,FALSE))</f>
        <v>OUTROS</v>
      </c>
      <c r="AK22" s="175" t="str">
        <f>IF(BS_CONTROLE[[#This Row],[Local - Partida]]=0, "-", BS_CONTROLE[[#This Row],[Local - Partida]])</f>
        <v>TAG</v>
      </c>
      <c r="AL22" s="175" t="str">
        <f>IF(BS_CONTROLE[[#This Row],[Local - Encerramento]]=0, "-", BS_CONTROLE[[#This Row],[Local - Encerramento]])</f>
        <v>TIN</v>
      </c>
      <c r="AM22" s="175" t="str">
        <f>IF(BS_CONTROLE[[#This Row],[Entre - Estações]]=0, "-", BS_CONTROLE[[#This Row],[Entre - Estações]])</f>
        <v>TAG-TIN</v>
      </c>
      <c r="AN22" s="175" t="str">
        <f>IF(BS_CONTROLE[[#This Row],[SB]]=0, "-", BS_CONTROLE[[#This Row],[SB]])</f>
        <v>TAGTIN</v>
      </c>
      <c r="AO22" s="176">
        <f>IF(BS_CONTROLE[[#This Row],[SUB]]=0, "-", BS_CONTROLE[[#This Row],[SUB]])</f>
        <v>74</v>
      </c>
      <c r="AP22" s="177">
        <f>IF(BS_CONTROLE[[#This Row],[KM - Inicio]]=0, "-", BS_CONTROLE[[#This Row],[KM - Inicio]])</f>
        <v>498.9</v>
      </c>
      <c r="AQ22" s="177" t="str">
        <f>IF(BS_CONTROLE[[#This Row],[KM - Fim]]=0, "-", BS_CONTROLE[[#This Row],[KM - Fim]])</f>
        <v>-</v>
      </c>
      <c r="AR22" s="32">
        <v>0</v>
      </c>
      <c r="AS22" s="208">
        <v>0</v>
      </c>
      <c r="AT22" s="208">
        <v>0</v>
      </c>
      <c r="AU22" s="32"/>
      <c r="AV22" s="32"/>
      <c r="AW22" s="32"/>
      <c r="AX22" s="32"/>
      <c r="AY22" s="184">
        <f>IF(D22="","*",IFERROR(IF(ISODD(COUNT(AS22:AX24)),"ERRO",SUM((AT22-AS22),(AV22-AU22),(AX22-AW22))),"ERRO"))</f>
        <v>0</v>
      </c>
      <c r="AZ22" s="11"/>
      <c r="BA22" s="60">
        <v>0</v>
      </c>
      <c r="BB22" s="9" t="str">
        <f>IFERROR(_xlfn.XLOOKUP(AI22, BS_ATIVIDADE[ATIVIDADE],BS_ATIVIDADE[UNIDADE] ), "*")</f>
        <v>BINÁRIO</v>
      </c>
      <c r="BC22" s="59" t="str" cm="1">
        <f t="array" ref="BC22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FERRONORTE</v>
      </c>
      <c r="BD22" s="59" t="str" cm="1">
        <f t="array" ref="BD22" xml:space="preserve"> _xlfn.XLOOKUP(
  1,
  ( TabelaMap[SUB] = BS_CONTROLE[[#This Row],[SUB_5]]) *
  ( TabelaMap[KM Inicio] &lt;= BS_CONTROLE[[#This Row],[KM - Inicio]]) *
  ( TabelaMap[KM Fim]  &gt;= BS_CONTROLE[[#This Row],[KM - Inicio]]),
  TabelaMap[Trecho Coordenação],
  "-",
  0
)</f>
        <v>TCS-TGR</v>
      </c>
      <c r="BE22" s="200" t="str">
        <f>IFERROR(_xlfn.XLOOKUP(AO22, BASE_MAPA!$B$2:$B$420, BASE_MAPA!$G$2:$G$420), "ERRO")</f>
        <v>MARCO INICIAL - ALTO ARAGUAIA</v>
      </c>
      <c r="BF22" s="178" t="str">
        <f>IF(BS_CONTROLE[[#This Row],[Responsavel pelo boletim]]=0, "-", BS_CONTROLE[[#This Row],[Responsavel pelo boletim]])</f>
        <v xml:space="preserve">PCM </v>
      </c>
      <c r="BG22" s="13"/>
      <c r="BH22" s="14">
        <v>0</v>
      </c>
      <c r="BI22" s="14"/>
      <c r="BJ22" s="14" t="s">
        <v>1116</v>
      </c>
      <c r="BK22" s="14" t="s">
        <v>1116</v>
      </c>
      <c r="BL22" s="13"/>
      <c r="BM22" s="12" t="s">
        <v>1022</v>
      </c>
      <c r="BN22" s="12" t="s">
        <v>1043</v>
      </c>
      <c r="BO22" s="130" t="s">
        <v>1111</v>
      </c>
      <c r="BP22" s="14" t="s">
        <v>1324</v>
      </c>
      <c r="BQ22" s="10" t="str">
        <f>IF(AND(BR22&lt;1,BS22&lt;1),"Produção e Intervalo",IF(BR22&lt;1,"Intervalo",IF(BS22&lt;1,"Produção","Aderente")))</f>
        <v>Produção e Intervalo</v>
      </c>
      <c r="BR22" s="15">
        <f>IF(OR(B22="",F22=""),"*",AY22/P22)</f>
        <v>0</v>
      </c>
      <c r="BS22" s="15">
        <f>IF(OR(B22="",F22=""),"*",BA22/Q22)</f>
        <v>0</v>
      </c>
      <c r="BT22" s="157" t="str">
        <f>IF(BN22="","",SUBSTITUTE(BM22," ","")&amp;SUBSTITUTE(BN22," ",""))</f>
        <v>PCMVIARecursosInternos</v>
      </c>
    </row>
    <row r="23" spans="1:72" hidden="1">
      <c r="A23" s="44" t="str">
        <f t="shared" si="1"/>
        <v>MARCOS (TF-520)46056</v>
      </c>
      <c r="B23" s="133">
        <v>46056</v>
      </c>
      <c r="C23" s="7">
        <f>IF(BS_CONTROLE[[#This Row],[DATA]]="","",WEEKNUM(BS_CONTROLE[[#This Row],[DATA]]))</f>
        <v>6</v>
      </c>
      <c r="D23" s="45" t="s">
        <v>334</v>
      </c>
      <c r="E23" s="185">
        <v>16</v>
      </c>
      <c r="F23" s="134" t="s">
        <v>193</v>
      </c>
      <c r="G23" s="8" t="str">
        <f>IF(D23="","*",VLOOKUP(F23,BS_ATIVIDADE[#All],3,FALSE))</f>
        <v>SOLDA</v>
      </c>
      <c r="H23" s="149" t="s">
        <v>11</v>
      </c>
      <c r="I23" s="211" t="s">
        <v>11</v>
      </c>
      <c r="J23" s="212">
        <v>74</v>
      </c>
      <c r="K23" s="212">
        <v>280.5</v>
      </c>
      <c r="L23" s="213" t="s">
        <v>11</v>
      </c>
      <c r="M23" s="149" t="str" cm="1">
        <f t="array" ref="M23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TJA-TCS</v>
      </c>
      <c r="N23" s="149" t="str" cm="1">
        <f t="array" ref="N23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277TCS</v>
      </c>
      <c r="O23" s="211">
        <v>0.375</v>
      </c>
      <c r="P23" s="211">
        <v>8.3333333333333329E-2</v>
      </c>
      <c r="Q23" s="213">
        <v>1</v>
      </c>
      <c r="R23" s="9" t="str">
        <f>IFERROR(_xlfn.XLOOKUP(F23, BS_ATIVIDADE[ATIVIDADE],BS_ATIVIDADE[UNIDADE] ), "*")</f>
        <v>Nº DE SOLDA</v>
      </c>
      <c r="S23" s="180" t="str" cm="1">
        <f t="array" ref="S23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FERRONORTE</v>
      </c>
      <c r="T23" s="180" t="str" cm="1">
        <f t="array" ref="T23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TMI-TCS</v>
      </c>
      <c r="U23" s="199" t="str">
        <f>IFERROR(_xlfn.XLOOKUP(J23, BASE_MAPA!$B$2:$B$420, BASE_MAPA!$G$2:$G$420), "ERRO")</f>
        <v>MARCO INICIAL - ALTO ARAGUAIA</v>
      </c>
      <c r="V23" s="143" t="s">
        <v>1325</v>
      </c>
      <c r="W23" s="135" t="s">
        <v>1315</v>
      </c>
      <c r="X23" s="152" t="s">
        <v>1005</v>
      </c>
      <c r="Y23" s="129" t="s">
        <v>1008</v>
      </c>
      <c r="Z23" s="129"/>
      <c r="AA23" s="71" t="s">
        <v>11</v>
      </c>
      <c r="AB23" s="59" t="s">
        <v>11</v>
      </c>
      <c r="AC23" s="59" t="s">
        <v>11</v>
      </c>
      <c r="AD23" s="135" t="s">
        <v>11</v>
      </c>
      <c r="AE23" s="71" t="s">
        <v>11</v>
      </c>
      <c r="AF23" s="71" t="s">
        <v>11</v>
      </c>
      <c r="AG23" s="71" t="s">
        <v>11</v>
      </c>
      <c r="AH23" s="42"/>
      <c r="AI23" s="119" t="str">
        <f>IF(BS_CONTROLE[[#This Row],[Atividade]]=0, "-", BS_CONTROLE[[#This Row],[Atividade]])</f>
        <v>PDM - SOLDA</v>
      </c>
      <c r="AJ23" s="8" t="str">
        <f>IF(D23="","*",VLOOKUP(AI23,BS_ATIVIDADE[#Data],3,FALSE))</f>
        <v>SOLDA</v>
      </c>
      <c r="AK23" s="175" t="str">
        <f>IF(BS_CONTROLE[[#This Row],[Local - Partida]]=0, "-", BS_CONTROLE[[#This Row],[Local - Partida]])</f>
        <v>-</v>
      </c>
      <c r="AL23" s="175" t="str">
        <f>IF(BS_CONTROLE[[#This Row],[Local - Encerramento]]=0, "-", BS_CONTROLE[[#This Row],[Local - Encerramento]])</f>
        <v>-</v>
      </c>
      <c r="AM23" s="175" t="str">
        <f>IF(BS_CONTROLE[[#This Row],[Entre - Estações]]=0, "-", BS_CONTROLE[[#This Row],[Entre - Estações]])</f>
        <v>TJA-TCS</v>
      </c>
      <c r="AN23" s="175" t="str">
        <f>IF(BS_CONTROLE[[#This Row],[SB]]=0, "-", BS_CONTROLE[[#This Row],[SB]])</f>
        <v>277TCS</v>
      </c>
      <c r="AO23" s="176">
        <f>IF(BS_CONTROLE[[#This Row],[SUB]]=0, "-", BS_CONTROLE[[#This Row],[SUB]])</f>
        <v>74</v>
      </c>
      <c r="AP23" s="177">
        <f>IF(BS_CONTROLE[[#This Row],[KM - Inicio]]=0, "-", BS_CONTROLE[[#This Row],[KM - Inicio]])</f>
        <v>280.5</v>
      </c>
      <c r="AQ23" s="177" t="str">
        <f>IF(BS_CONTROLE[[#This Row],[KM - Fim]]=0, "-", BS_CONTROLE[[#This Row],[KM - Fim]])</f>
        <v>-</v>
      </c>
      <c r="AR23" s="32">
        <v>0.37777777777777777</v>
      </c>
      <c r="AS23" s="208">
        <v>0</v>
      </c>
      <c r="AT23" s="208">
        <v>0</v>
      </c>
      <c r="AU23" s="32"/>
      <c r="AV23" s="32"/>
      <c r="AW23" s="32"/>
      <c r="AX23" s="32"/>
      <c r="AY23" s="184">
        <f>IF(D23="","*",IFERROR(IF(ISODD(COUNT(AS23:AX25)),"ERRO",SUM((AT23-AS23),(AV23-AU23),(AX23-AW23))),"ERRO"))</f>
        <v>0</v>
      </c>
      <c r="AZ23" s="11"/>
      <c r="BA23" s="60">
        <v>0</v>
      </c>
      <c r="BB23" s="9" t="str">
        <f>IFERROR(_xlfn.XLOOKUP(AI23, BS_ATIVIDADE[ATIVIDADE],BS_ATIVIDADE[UNIDADE] ), "*")</f>
        <v>Nº DE SOLDA</v>
      </c>
      <c r="BC23" s="59" t="str" cm="1">
        <f t="array" ref="BC23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FERRONORTE</v>
      </c>
      <c r="BD23" s="59" t="str" cm="1">
        <f t="array" ref="BD23" xml:space="preserve"> _xlfn.XLOOKUP(
  1,
  ( TabelaMap[SUB] = BS_CONTROLE[[#This Row],[SUB_5]]) *
  ( TabelaMap[KM Inicio] &lt;= BS_CONTROLE[[#This Row],[KM - Inicio]]) *
  ( TabelaMap[KM Fim]  &gt;= BS_CONTROLE[[#This Row],[KM - Inicio]]),
  TabelaMap[Trecho Coordenação],
  "-",
  0
)</f>
        <v>TMI-TCS</v>
      </c>
      <c r="BE23" s="200" t="str">
        <f>IFERROR(_xlfn.XLOOKUP(AO23, BASE_MAPA!$B$2:$B$420, BASE_MAPA!$G$2:$G$420), "ERRO")</f>
        <v>MARCO INICIAL - ALTO ARAGUAIA</v>
      </c>
      <c r="BF23" s="178" t="str">
        <f>IF(BS_CONTROLE[[#This Row],[Responsavel pelo boletim]]=0, "-", BS_CONTROLE[[#This Row],[Responsavel pelo boletim]])</f>
        <v>Marcos Euzebio</v>
      </c>
      <c r="BG23" s="13"/>
      <c r="BH23" s="14">
        <v>0</v>
      </c>
      <c r="BI23" s="14"/>
      <c r="BJ23" s="14" t="s">
        <v>1326</v>
      </c>
      <c r="BK23" s="14" t="s">
        <v>1326</v>
      </c>
      <c r="BL23" s="13"/>
      <c r="BM23" s="12" t="s">
        <v>1024</v>
      </c>
      <c r="BN23" s="12" t="s">
        <v>1054</v>
      </c>
      <c r="BO23" s="130" t="s">
        <v>1116</v>
      </c>
      <c r="BP23" s="14"/>
      <c r="BQ23" s="10" t="str">
        <f>IF(AND(BR23&lt;1,BS23&lt;1),"Produção e Intervalo",IF(BR23&lt;1,"Intervalo",IF(BS23&lt;1,"Produção","Aderente")))</f>
        <v>Produção e Intervalo</v>
      </c>
      <c r="BR23" s="15">
        <f>IF(OR(B23="",F23=""),"*",AY23/P23)</f>
        <v>0</v>
      </c>
      <c r="BS23" s="15">
        <f>IF(OR(B23="",F23=""),"*",BA23/Q23)</f>
        <v>0</v>
      </c>
      <c r="BT23" s="157" t="str">
        <f>IF(BN23="","",SUBSTITUTE(BM23," ","")&amp;SUBSTITUTE(BN23," ",""))</f>
        <v>CCOCirculaçãoIntervaloOportunidade</v>
      </c>
    </row>
    <row r="24" spans="1:72" hidden="1">
      <c r="A24" s="44" t="str">
        <f t="shared" si="1"/>
        <v>W5046056</v>
      </c>
      <c r="B24" s="133">
        <v>46056</v>
      </c>
      <c r="C24" s="7">
        <f>IF(BS_CONTROLE[[#This Row],[DATA]]="","",WEEKNUM(BS_CONTROLE[[#This Row],[DATA]]))</f>
        <v>6</v>
      </c>
      <c r="D24" s="45" t="s">
        <v>240</v>
      </c>
      <c r="E24" s="185">
        <v>17</v>
      </c>
      <c r="F24" s="134" t="s">
        <v>148</v>
      </c>
      <c r="G24" s="8" t="str">
        <f>IF(D24="","*",VLOOKUP(F24,BS_ATIVIDADE[#All],3,FALSE))</f>
        <v>MODERNIZAÇÃO</v>
      </c>
      <c r="H24" s="135" t="s">
        <v>475</v>
      </c>
      <c r="I24" s="135" t="s">
        <v>475</v>
      </c>
      <c r="J24" s="151">
        <v>74</v>
      </c>
      <c r="K24" s="151">
        <v>245</v>
      </c>
      <c r="L24" s="71">
        <v>244.2</v>
      </c>
      <c r="M24" s="149" t="str" cm="1">
        <f t="array" ref="M24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TVI-TJA</v>
      </c>
      <c r="N24" s="149" cm="1">
        <f t="array" ref="N24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239251</v>
      </c>
      <c r="O24" s="135">
        <v>0.35416666666666669</v>
      </c>
      <c r="P24" s="135">
        <v>0.16666666666666666</v>
      </c>
      <c r="Q24" s="71">
        <v>1000</v>
      </c>
      <c r="R24" s="9" t="str">
        <f>IFERROR(_xlfn.XLOOKUP(F24, BS_ATIVIDADE[ATIVIDADE],BS_ATIVIDADE[UNIDADE] ), "*")</f>
        <v>Nº DE DORMENTES</v>
      </c>
      <c r="S24" s="180" t="str" cm="1">
        <f t="array" ref="S24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FERRONORTE</v>
      </c>
      <c r="T24" s="180" t="str" cm="1">
        <f t="array" ref="T24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TMI-TCS</v>
      </c>
      <c r="U24" s="199" t="str">
        <f>IFERROR(_xlfn.XLOOKUP(J24, BASE_MAPA!$B$2:$B$420, BASE_MAPA!$G$2:$G$420), "ERRO")</f>
        <v>MARCO INICIAL - ALTO ARAGUAIA</v>
      </c>
      <c r="V24" s="143" t="s">
        <v>1327</v>
      </c>
      <c r="W24" s="135" t="s">
        <v>1328</v>
      </c>
      <c r="X24" s="152" t="s">
        <v>1000</v>
      </c>
      <c r="Y24" s="129" t="s">
        <v>999</v>
      </c>
      <c r="Z24" s="129"/>
      <c r="AA24" s="71" t="s">
        <v>1329</v>
      </c>
      <c r="AB24" s="59" t="s">
        <v>997</v>
      </c>
      <c r="AC24" s="59" t="s">
        <v>11</v>
      </c>
      <c r="AD24" s="135">
        <v>0.29166666666666669</v>
      </c>
      <c r="AE24" s="71">
        <v>9322</v>
      </c>
      <c r="AF24" s="71">
        <v>7671</v>
      </c>
      <c r="AG24" s="71" t="s">
        <v>11</v>
      </c>
      <c r="AH24" s="42"/>
      <c r="AI24" s="119" t="str">
        <f>IF(BS_CONTROLE[[#This Row],[Atividade]]=0, "-", BS_CONTROLE[[#This Row],[Atividade]])</f>
        <v>MODERNIZAÇÃO - RECOLHIMENTO DE DORMENTE</v>
      </c>
      <c r="AJ24" s="8" t="str">
        <f>IF(D24="","*",VLOOKUP(AI24,BS_ATIVIDADE[#Data],3,FALSE))</f>
        <v>MODERNIZAÇÃO</v>
      </c>
      <c r="AK24" s="175" t="str">
        <f>IF(BS_CONTROLE[[#This Row],[Local - Partida]]=0, "-", BS_CONTROLE[[#This Row],[Local - Partida]])</f>
        <v>TCS2</v>
      </c>
      <c r="AL24" s="175" t="str">
        <f>IF(BS_CONTROLE[[#This Row],[Local - Encerramento]]=0, "-", BS_CONTROLE[[#This Row],[Local - Encerramento]])</f>
        <v>TCS2</v>
      </c>
      <c r="AM24" s="175" t="str">
        <f>IF(BS_CONTROLE[[#This Row],[Entre - Estações]]=0, "-", BS_CONTROLE[[#This Row],[Entre - Estações]])</f>
        <v>TVI-TJA</v>
      </c>
      <c r="AN24" s="175">
        <f>IF(BS_CONTROLE[[#This Row],[SB]]=0, "-", BS_CONTROLE[[#This Row],[SB]])</f>
        <v>239251</v>
      </c>
      <c r="AO24" s="176">
        <f>IF(BS_CONTROLE[[#This Row],[SUB]]=0, "-", BS_CONTROLE[[#This Row],[SUB]])</f>
        <v>74</v>
      </c>
      <c r="AP24" s="177">
        <f>IF(BS_CONTROLE[[#This Row],[KM - Inicio]]=0, "-", BS_CONTROLE[[#This Row],[KM - Inicio]])</f>
        <v>245</v>
      </c>
      <c r="AQ24" s="177">
        <f>IF(BS_CONTROLE[[#This Row],[KM - Fim]]=0, "-", BS_CONTROLE[[#This Row],[KM - Fim]])</f>
        <v>244.2</v>
      </c>
      <c r="AR24" s="32">
        <v>0.36805555555555558</v>
      </c>
      <c r="AS24" s="208">
        <v>0</v>
      </c>
      <c r="AT24" s="208">
        <v>0</v>
      </c>
      <c r="AU24" s="32"/>
      <c r="AV24" s="32"/>
      <c r="AW24" s="32"/>
      <c r="AX24" s="32"/>
      <c r="AY24" s="184">
        <f>IF(D24="","*",IFERROR(IF(ISODD(COUNT(AS24:AX26)),"ERRO",SUM((AT24-AS24),(AV24-AU24),(AX24-AW24))),"ERRO"))</f>
        <v>0</v>
      </c>
      <c r="AZ24" s="11"/>
      <c r="BA24" s="60">
        <v>0</v>
      </c>
      <c r="BB24" s="9" t="str">
        <f>IFERROR(_xlfn.XLOOKUP(AI24, BS_ATIVIDADE[ATIVIDADE],BS_ATIVIDADE[UNIDADE] ), "*")</f>
        <v>Nº DE DORMENTES</v>
      </c>
      <c r="BC24" s="59" t="str" cm="1">
        <f t="array" ref="BC24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FERRONORTE</v>
      </c>
      <c r="BD24" s="59" t="str" cm="1">
        <f t="array" ref="BD24" xml:space="preserve"> _xlfn.XLOOKUP(
  1,
  ( TabelaMap[SUB] = BS_CONTROLE[[#This Row],[SUB_5]]) *
  ( TabelaMap[KM Inicio] &lt;= BS_CONTROLE[[#This Row],[KM - Inicio]]) *
  ( TabelaMap[KM Fim]  &gt;= BS_CONTROLE[[#This Row],[KM - Inicio]]),
  TabelaMap[Trecho Coordenação],
  "-",
  0
)</f>
        <v>TMI-TCS</v>
      </c>
      <c r="BE24" s="200" t="str">
        <f>IFERROR(_xlfn.XLOOKUP(AO24, BASE_MAPA!$B$2:$B$420, BASE_MAPA!$G$2:$G$420), "ERRO")</f>
        <v>MARCO INICIAL - ALTO ARAGUAIA</v>
      </c>
      <c r="BF24" s="178" t="str">
        <f>IF(BS_CONTROLE[[#This Row],[Responsavel pelo boletim]]=0, "-", BS_CONTROLE[[#This Row],[Responsavel pelo boletim]])</f>
        <v>Augusto</v>
      </c>
      <c r="BG24" s="13"/>
      <c r="BH24" s="14">
        <v>0</v>
      </c>
      <c r="BI24" s="14"/>
      <c r="BJ24" s="14" t="s">
        <v>1330</v>
      </c>
      <c r="BK24" s="14" t="s">
        <v>1330</v>
      </c>
      <c r="BL24" s="13"/>
      <c r="BM24" s="12" t="s">
        <v>1024</v>
      </c>
      <c r="BN24" s="12" t="s">
        <v>1045</v>
      </c>
      <c r="BO24" s="130" t="s">
        <v>1155</v>
      </c>
      <c r="BP24" s="14" t="s">
        <v>11</v>
      </c>
      <c r="BQ24" s="10" t="str">
        <f>IF(AND(BR24&lt;1,BS24&lt;1),"Produção e Intervalo",IF(BR24&lt;1,"Intervalo",IF(BS24&lt;1,"Produção","Aderente")))</f>
        <v>Produção e Intervalo</v>
      </c>
      <c r="BR24" s="15">
        <f>IF(OR(B24="",F24=""),"*",AY24/P24)</f>
        <v>0</v>
      </c>
      <c r="BS24" s="15">
        <f>IF(OR(B24="",F24=""),"*",BA24/Q24)</f>
        <v>0</v>
      </c>
      <c r="BT24" s="157" t="str">
        <f>IF(BN24="","",SUBSTITUTE(BM24," ","")&amp;SUBSTITUTE(BN24," ",""))</f>
        <v>CCOCirculaçãoIntervaloContrato</v>
      </c>
    </row>
    <row r="25" spans="1:72" hidden="1">
      <c r="A25" s="44" t="str">
        <f t="shared" si="1"/>
        <v>A8846056</v>
      </c>
      <c r="B25" s="133">
        <v>46056</v>
      </c>
      <c r="C25" s="7">
        <f>IF(BS_CONTROLE[[#This Row],[DATA]]="","",WEEKNUM(BS_CONTROLE[[#This Row],[DATA]]))</f>
        <v>6</v>
      </c>
      <c r="D25" s="45" t="s">
        <v>143</v>
      </c>
      <c r="E25" s="185">
        <v>18</v>
      </c>
      <c r="F25" s="134" t="s">
        <v>84</v>
      </c>
      <c r="G25" s="8" t="str">
        <f>IF(D25="","*",VLOOKUP(F25,BS_ATIVIDADE[#All],3,FALSE))</f>
        <v>OUTROS</v>
      </c>
      <c r="H25" s="135" t="s">
        <v>739</v>
      </c>
      <c r="I25" s="135" t="s">
        <v>753</v>
      </c>
      <c r="J25" s="151">
        <v>78</v>
      </c>
      <c r="K25" s="151">
        <v>228</v>
      </c>
      <c r="L25" s="71" t="s">
        <v>11</v>
      </c>
      <c r="M25" s="149" t="s">
        <v>1331</v>
      </c>
      <c r="N25" s="149" t="s">
        <v>1332</v>
      </c>
      <c r="O25" s="135">
        <v>0.375</v>
      </c>
      <c r="P25" s="135">
        <v>4.1666666666666664E-2</v>
      </c>
      <c r="Q25" s="71">
        <v>1</v>
      </c>
      <c r="R25" s="9" t="str">
        <f>IFERROR(_xlfn.XLOOKUP(F25, BS_ATIVIDADE[ATIVIDADE],BS_ATIVIDADE[UNIDADE] ), "*")</f>
        <v>BINÁRIO</v>
      </c>
      <c r="S25" s="180" t="str" cm="1">
        <f t="array" ref="S25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MALHA CENTRAL</v>
      </c>
      <c r="T25" s="180" t="str" cm="1">
        <f t="array" ref="T25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RAMAL</v>
      </c>
      <c r="U25" s="199" t="str">
        <f>IFERROR(_xlfn.XLOOKUP(J25, BASE_MAPA!$B$2:$B$420, BASE_MAPA!$G$2:$G$420), "ERRO")</f>
        <v>ITIRAPINA - BAURU</v>
      </c>
      <c r="V25" s="143" t="s">
        <v>1333</v>
      </c>
      <c r="W25" s="135" t="s">
        <v>1269</v>
      </c>
      <c r="X25" s="152" t="s">
        <v>1005</v>
      </c>
      <c r="Y25" s="129" t="s">
        <v>1008</v>
      </c>
      <c r="Z25" s="129"/>
      <c r="AA25" s="71">
        <v>1</v>
      </c>
      <c r="AB25" s="59" t="s">
        <v>997</v>
      </c>
      <c r="AC25" s="59" t="s">
        <v>11</v>
      </c>
      <c r="AD25" s="135">
        <v>0.29166666666666669</v>
      </c>
      <c r="AE25" s="71">
        <v>6261</v>
      </c>
      <c r="AF25" s="71" t="s">
        <v>11</v>
      </c>
      <c r="AG25" s="71" t="s">
        <v>11</v>
      </c>
      <c r="AH25" s="42"/>
      <c r="AI25" s="119" t="str">
        <f>IF(BS_CONTROLE[[#This Row],[Atividade]]=0, "-", BS_CONTROLE[[#This Row],[Atividade]])</f>
        <v>INSPEÇÃO AUTO DE LINHA</v>
      </c>
      <c r="AJ25" s="8" t="str">
        <f>IF(D25="","*",VLOOKUP(AI25,BS_ATIVIDADE[#Data],3,FALSE))</f>
        <v>OUTROS</v>
      </c>
      <c r="AK25" s="175" t="str">
        <f>IF(BS_CONTROLE[[#This Row],[Local - Partida]]=0, "-", BS_CONTROLE[[#This Row],[Local - Partida]])</f>
        <v>ZTR1</v>
      </c>
      <c r="AL25" s="175" t="str">
        <f>IF(BS_CONTROLE[[#This Row],[Local - Encerramento]]=0, "-", BS_CONTROLE[[#This Row],[Local - Encerramento]])</f>
        <v>ZDK2</v>
      </c>
      <c r="AM25" s="175" t="str">
        <f>IF(BS_CONTROLE[[#This Row],[Entre - Estações]]=0, "-", BS_CONTROLE[[#This Row],[Entre - Estações]])</f>
        <v>ZTR-ZDK</v>
      </c>
      <c r="AN25" s="175" t="str">
        <f>IF(BS_CONTROLE[[#This Row],[SB]]=0, "-", BS_CONTROLE[[#This Row],[SB]])</f>
        <v>ZTRZDK</v>
      </c>
      <c r="AO25" s="176">
        <f>IF(BS_CONTROLE[[#This Row],[SUB]]=0, "-", BS_CONTROLE[[#This Row],[SUB]])</f>
        <v>78</v>
      </c>
      <c r="AP25" s="177">
        <f>IF(BS_CONTROLE[[#This Row],[KM - Inicio]]=0, "-", BS_CONTROLE[[#This Row],[KM - Inicio]])</f>
        <v>228</v>
      </c>
      <c r="AQ25" s="177" t="str">
        <f>IF(BS_CONTROLE[[#This Row],[KM - Fim]]=0, "-", BS_CONTROLE[[#This Row],[KM - Fim]])</f>
        <v>-</v>
      </c>
      <c r="AR25" s="32">
        <v>0.44513888888888886</v>
      </c>
      <c r="AS25" s="208">
        <v>0.48402777777777778</v>
      </c>
      <c r="AT25" s="208">
        <v>0.52569444444444446</v>
      </c>
      <c r="AU25" s="32"/>
      <c r="AV25" s="32"/>
      <c r="AW25" s="32"/>
      <c r="AX25" s="32"/>
      <c r="AY25" s="184">
        <f>IF(D25="","*",IFERROR(IF(ISODD(COUNT(AS25:AX27)),"ERRO",SUM((AT25-AS25),(AV25-AU25),(AX25-AW25))),"ERRO"))</f>
        <v>4.1666666666666685E-2</v>
      </c>
      <c r="AZ25" s="11"/>
      <c r="BA25" s="60">
        <v>1</v>
      </c>
      <c r="BB25" s="9" t="str">
        <f>IFERROR(_xlfn.XLOOKUP(AI25, BS_ATIVIDADE[ATIVIDADE],BS_ATIVIDADE[UNIDADE] ), "*")</f>
        <v>BINÁRIO</v>
      </c>
      <c r="BC25" s="59" t="str" cm="1">
        <f t="array" ref="BC25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MALHA CENTRAL</v>
      </c>
      <c r="BD25" s="59" t="str" cm="1">
        <f t="array" ref="BD25" xml:space="preserve"> _xlfn.XLOOKUP(
  1,
  ( TabelaMap[SUB] = BS_CONTROLE[[#This Row],[SUB_5]]) *
  ( TabelaMap[KM Inicio] &lt;= BS_CONTROLE[[#This Row],[KM - Inicio]]) *
  ( TabelaMap[KM Fim]  &gt;= BS_CONTROLE[[#This Row],[KM - Inicio]]),
  TabelaMap[Trecho Coordenação],
  "-",
  0
)</f>
        <v>RAMAL</v>
      </c>
      <c r="BE25" s="200" t="str">
        <f>IFERROR(_xlfn.XLOOKUP(AO25, BASE_MAPA!$B$2:$B$420, BASE_MAPA!$G$2:$G$420), "ERRO")</f>
        <v>ITIRAPINA - BAURU</v>
      </c>
      <c r="BF25" s="178" t="str">
        <f>IF(BS_CONTROLE[[#This Row],[Responsavel pelo boletim]]=0, "-", BS_CONTROLE[[#This Row],[Responsavel pelo boletim]])</f>
        <v xml:space="preserve">Jocimar </v>
      </c>
      <c r="BG25" s="13"/>
      <c r="BH25" s="14">
        <v>2</v>
      </c>
      <c r="BI25" s="14"/>
      <c r="BJ25" s="14" t="s">
        <v>1334</v>
      </c>
      <c r="BK25" s="14" t="s">
        <v>1335</v>
      </c>
      <c r="BL25" s="13"/>
      <c r="BM25" s="12" t="s">
        <v>1029</v>
      </c>
      <c r="BN25" s="12" t="s">
        <v>1029</v>
      </c>
      <c r="BO25" s="130" t="s">
        <v>1029</v>
      </c>
      <c r="BP25" s="14"/>
      <c r="BQ25" s="10" t="str">
        <f>IF(AND(BR25&lt;1,BS25&lt;1),"Produção e Intervalo",IF(BR25&lt;1,"Intervalo",IF(BS25&lt;1,"Produção","Aderente")))</f>
        <v>Aderente</v>
      </c>
      <c r="BR25" s="15">
        <f>IF(OR(B25="",F25=""),"*",AY25/P25)</f>
        <v>1.0000000000000004</v>
      </c>
      <c r="BS25" s="15">
        <f>IF(OR(B25="",F25=""),"*",BA25/Q25)</f>
        <v>1</v>
      </c>
      <c r="BT25" s="157" t="str">
        <f>IF(BN25="","",SUBSTITUTE(BM25," ","")&amp;SUBSTITUTE(BN25," ",""))</f>
        <v>OKOK</v>
      </c>
    </row>
    <row r="26" spans="1:72" hidden="1">
      <c r="A26" s="44" t="str">
        <f t="shared" si="1"/>
        <v>W9446056</v>
      </c>
      <c r="B26" s="133">
        <v>46056</v>
      </c>
      <c r="C26" s="7">
        <f>IF(BS_CONTROLE[[#This Row],[DATA]]="","",WEEKNUM(BS_CONTROLE[[#This Row],[DATA]]))</f>
        <v>6</v>
      </c>
      <c r="D26" s="45" t="s">
        <v>258</v>
      </c>
      <c r="E26" s="185">
        <v>19</v>
      </c>
      <c r="F26" s="134" t="s">
        <v>186</v>
      </c>
      <c r="G26" s="8" t="str">
        <f>IF(D26="","*",VLOOKUP(F26,BS_ATIVIDADE[#All],3,FALSE))</f>
        <v>PEDRA</v>
      </c>
      <c r="H26" s="135" t="s">
        <v>973</v>
      </c>
      <c r="I26" s="135" t="s">
        <v>952</v>
      </c>
      <c r="J26" s="151">
        <v>103</v>
      </c>
      <c r="K26" s="151">
        <v>2137</v>
      </c>
      <c r="L26" s="71">
        <v>2140</v>
      </c>
      <c r="M26" s="149" t="str" cm="1">
        <f t="array" ref="M26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PIT-POU</v>
      </c>
      <c r="N26" s="149" t="str" cm="1">
        <f t="array" ref="N26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POUK28</v>
      </c>
      <c r="O26" s="135">
        <v>0.375</v>
      </c>
      <c r="P26" s="135">
        <v>4.1666666666666664E-2</v>
      </c>
      <c r="Q26" s="71">
        <v>13</v>
      </c>
      <c r="R26" s="9" t="str">
        <f>IFERROR(_xlfn.XLOOKUP(F26, BS_ATIVIDADE[ATIVIDADE],BS_ATIVIDADE[UNIDADE] ), "*")</f>
        <v>VAGÕES</v>
      </c>
      <c r="S26" s="180" t="str" cm="1">
        <f t="array" ref="S26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MALHA CENTRAL</v>
      </c>
      <c r="T26" s="180" t="str" cm="1">
        <f t="array" ref="T26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PRV-POV</v>
      </c>
      <c r="U26" s="199" t="str">
        <f>IFERROR(_xlfn.XLOOKUP(J26, BASE_MAPA!$B$2:$B$420, BASE_MAPA!$G$2:$G$420), "ERRO")</f>
        <v>OURO VERDE - LIGAÇÃO</v>
      </c>
      <c r="V26" s="143" t="s">
        <v>1336</v>
      </c>
      <c r="W26" s="135" t="s">
        <v>1304</v>
      </c>
      <c r="X26" s="152" t="s">
        <v>1009</v>
      </c>
      <c r="Y26" s="129"/>
      <c r="Z26" s="129"/>
      <c r="AA26" s="71">
        <v>1</v>
      </c>
      <c r="AB26" s="59" t="s">
        <v>997</v>
      </c>
      <c r="AC26" s="59" t="s">
        <v>11</v>
      </c>
      <c r="AD26" s="135">
        <v>0.29166666666666669</v>
      </c>
      <c r="AE26" s="71">
        <v>7674</v>
      </c>
      <c r="AF26" s="71">
        <v>9206</v>
      </c>
      <c r="AG26" s="71">
        <v>13</v>
      </c>
      <c r="AH26" s="42"/>
      <c r="AI26" s="119" t="str">
        <f>IF(BS_CONTROLE[[#This Row],[Atividade]]=0, "-", BS_CONTROLE[[#This Row],[Atividade]])</f>
        <v>PDM - PEDRA - DESCARGA</v>
      </c>
      <c r="AJ26" s="8" t="str">
        <f>IF(D26="","*",VLOOKUP(AI26,BS_ATIVIDADE[#Data],3,FALSE))</f>
        <v>PEDRA</v>
      </c>
      <c r="AK26" s="175" t="str">
        <f>IF(BS_CONTROLE[[#This Row],[Local - Partida]]=0, "-", BS_CONTROLE[[#This Row],[Local - Partida]])</f>
        <v>PIT</v>
      </c>
      <c r="AL26" s="175" t="str">
        <f>IF(BS_CONTROLE[[#This Row],[Local - Encerramento]]=0, "-", BS_CONTROLE[[#This Row],[Local - Encerramento]])</f>
        <v>PPR</v>
      </c>
      <c r="AM26" s="175" t="str">
        <f>IF(BS_CONTROLE[[#This Row],[Entre - Estações]]=0, "-", BS_CONTROLE[[#This Row],[Entre - Estações]])</f>
        <v>PIT-POU</v>
      </c>
      <c r="AN26" s="175" t="str">
        <f>IF(BS_CONTROLE[[#This Row],[SB]]=0, "-", BS_CONTROLE[[#This Row],[SB]])</f>
        <v>POUK28</v>
      </c>
      <c r="AO26" s="176">
        <f>IF(BS_CONTROLE[[#This Row],[SUB]]=0, "-", BS_CONTROLE[[#This Row],[SUB]])</f>
        <v>103</v>
      </c>
      <c r="AP26" s="177">
        <f>IF(BS_CONTROLE[[#This Row],[KM - Inicio]]=0, "-", BS_CONTROLE[[#This Row],[KM - Inicio]])</f>
        <v>2137</v>
      </c>
      <c r="AQ26" s="177">
        <f>IF(BS_CONTROLE[[#This Row],[KM - Fim]]=0, "-", BS_CONTROLE[[#This Row],[KM - Fim]])</f>
        <v>2140</v>
      </c>
      <c r="AR26" s="32">
        <v>0.37152777777777779</v>
      </c>
      <c r="AS26" s="208">
        <v>0.39097222222222222</v>
      </c>
      <c r="AT26" s="208">
        <v>0.43263888888888891</v>
      </c>
      <c r="AU26" s="32"/>
      <c r="AV26" s="32"/>
      <c r="AW26" s="32"/>
      <c r="AX26" s="32"/>
      <c r="AY26" s="184">
        <f>IF(D26="","*",IFERROR(IF(ISODD(COUNT(AS26:AX28)),"ERRO",SUM((AT26-AS26),(AV26-AU26),(AX26-AW26))),"ERRO"))</f>
        <v>4.1666666666666685E-2</v>
      </c>
      <c r="AZ26" s="11"/>
      <c r="BA26" s="60">
        <v>13</v>
      </c>
      <c r="BB26" s="9" t="str">
        <f>IFERROR(_xlfn.XLOOKUP(AI26, BS_ATIVIDADE[ATIVIDADE],BS_ATIVIDADE[UNIDADE] ), "*")</f>
        <v>VAGÕES</v>
      </c>
      <c r="BC26" s="59" t="str" cm="1">
        <f t="array" ref="BC26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MALHA CENTRAL</v>
      </c>
      <c r="BD26" s="59" t="str" cm="1">
        <f t="array" ref="BD26" xml:space="preserve"> _xlfn.XLOOKUP(
  1,
  ( TabelaMap[SUB] = BS_CONTROLE[[#This Row],[SUB_5]]) *
  ( TabelaMap[KM Inicio] &lt;= BS_CONTROLE[[#This Row],[KM - Inicio]]) *
  ( TabelaMap[KM Fim]  &gt;= BS_CONTROLE[[#This Row],[KM - Inicio]]),
  TabelaMap[Trecho Coordenação],
  "-",
  0
)</f>
        <v>PRV-POV</v>
      </c>
      <c r="BE26" s="200" t="str">
        <f>IFERROR(_xlfn.XLOOKUP(AO26, BASE_MAPA!$B$2:$B$420, BASE_MAPA!$G$2:$G$420), "ERRO")</f>
        <v>OURO VERDE - LIGAÇÃO</v>
      </c>
      <c r="BF26" s="178" t="str">
        <f>IF(BS_CONTROLE[[#This Row],[Responsavel pelo boletim]]=0, "-", BS_CONTROLE[[#This Row],[Responsavel pelo boletim]])</f>
        <v xml:space="preserve">Lucas </v>
      </c>
      <c r="BG26" s="13"/>
      <c r="BH26" s="14">
        <v>2</v>
      </c>
      <c r="BI26" s="14"/>
      <c r="BJ26" s="14" t="s">
        <v>1337</v>
      </c>
      <c r="BK26" s="14" t="s">
        <v>1338</v>
      </c>
      <c r="BL26" s="13"/>
      <c r="BM26" s="12" t="s">
        <v>1029</v>
      </c>
      <c r="BN26" s="12" t="s">
        <v>1029</v>
      </c>
      <c r="BO26" s="130" t="s">
        <v>1029</v>
      </c>
      <c r="BP26" s="14" t="s">
        <v>11</v>
      </c>
      <c r="BQ26" s="10" t="str">
        <f>IF(AND(BR26&lt;1,BS26&lt;1),"Produção e Intervalo",IF(BR26&lt;1,"Intervalo",IF(BS26&lt;1,"Produção","Aderente")))</f>
        <v>Aderente</v>
      </c>
      <c r="BR26" s="15">
        <f>IF(OR(B26="",F26=""),"*",AY26/P26)</f>
        <v>1.0000000000000004</v>
      </c>
      <c r="BS26" s="15">
        <f>IF(OR(B26="",F26=""),"*",BA26/Q26)</f>
        <v>1</v>
      </c>
      <c r="BT26" s="157" t="str">
        <f>IF(BN26="","",SUBSTITUTE(BM26," ","")&amp;SUBSTITUTE(BN26," ",""))</f>
        <v>OKOK</v>
      </c>
    </row>
    <row r="27" spans="1:72" hidden="1">
      <c r="A27" s="44" t="str">
        <f t="shared" si="1"/>
        <v>A1746056</v>
      </c>
      <c r="B27" s="133">
        <v>46056</v>
      </c>
      <c r="C27" s="7">
        <f>IF(BS_CONTROLE[[#This Row],[DATA]]="","",WEEKNUM(BS_CONTROLE[[#This Row],[DATA]]))</f>
        <v>6</v>
      </c>
      <c r="D27" s="45" t="s">
        <v>88</v>
      </c>
      <c r="E27" s="185">
        <v>20</v>
      </c>
      <c r="F27" s="134" t="s">
        <v>84</v>
      </c>
      <c r="G27" s="8" t="str">
        <f>IF(D27="","*",VLOOKUP(F27,BS_ATIVIDADE[#All],3,FALSE))</f>
        <v>OUTROS</v>
      </c>
      <c r="H27" s="135" t="s">
        <v>1339</v>
      </c>
      <c r="I27" s="135" t="s">
        <v>913</v>
      </c>
      <c r="J27" s="151">
        <v>102</v>
      </c>
      <c r="K27" s="151">
        <v>50</v>
      </c>
      <c r="L27" s="71" t="s">
        <v>11</v>
      </c>
      <c r="M27" s="149" t="s">
        <v>1340</v>
      </c>
      <c r="N27" s="149" t="s">
        <v>1341</v>
      </c>
      <c r="O27" s="135">
        <v>0.375</v>
      </c>
      <c r="P27" s="135">
        <v>4.1666666666666664E-2</v>
      </c>
      <c r="Q27" s="71">
        <v>1</v>
      </c>
      <c r="R27" s="9" t="str">
        <f>IFERROR(_xlfn.XLOOKUP(F27, BS_ATIVIDADE[ATIVIDADE],BS_ATIVIDADE[UNIDADE] ), "*")</f>
        <v>BINÁRIO</v>
      </c>
      <c r="S27" s="180" t="str" cm="1">
        <f t="array" ref="S27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MALHA CENTRAL</v>
      </c>
      <c r="T27" s="180" t="str" cm="1">
        <f t="array" ref="T27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POV-PRV</v>
      </c>
      <c r="U27" s="199" t="str">
        <f>IFERROR(_xlfn.XLOOKUP(J27, BASE_MAPA!$B$2:$B$420, BASE_MAPA!$G$2:$G$420), "ERRO")</f>
        <v>OURO VERDE - ANÁPOLIS</v>
      </c>
      <c r="V27" s="143" t="s">
        <v>1342</v>
      </c>
      <c r="W27" s="135" t="s">
        <v>1269</v>
      </c>
      <c r="X27" s="152" t="s">
        <v>1005</v>
      </c>
      <c r="Y27" s="129" t="s">
        <v>1008</v>
      </c>
      <c r="Z27" s="129"/>
      <c r="AA27" s="71">
        <v>1</v>
      </c>
      <c r="AB27" s="59" t="s">
        <v>997</v>
      </c>
      <c r="AC27" s="59" t="s">
        <v>11</v>
      </c>
      <c r="AD27" s="135">
        <v>0.29166666666666669</v>
      </c>
      <c r="AE27" s="71">
        <v>5301</v>
      </c>
      <c r="AF27" s="71" t="s">
        <v>11</v>
      </c>
      <c r="AG27" s="71" t="s">
        <v>11</v>
      </c>
      <c r="AH27" s="42"/>
      <c r="AI27" s="119" t="str">
        <f>IF(BS_CONTROLE[[#This Row],[Atividade]]=0, "-", BS_CONTROLE[[#This Row],[Atividade]])</f>
        <v>INSPEÇÃO AUTO DE LINHA</v>
      </c>
      <c r="AJ27" s="8" t="str">
        <f>IF(D27="","*",VLOOKUP(AI27,BS_ATIVIDADE[#Data],3,FALSE))</f>
        <v>OUTROS</v>
      </c>
      <c r="AK27" s="175" t="str">
        <f>IF(BS_CONTROLE[[#This Row],[Local - Partida]]=0, "-", BS_CONTROLE[[#This Row],[Local - Partida]])</f>
        <v xml:space="preserve">PAS </v>
      </c>
      <c r="AL27" s="175" t="str">
        <f>IF(BS_CONTROLE[[#This Row],[Local - Encerramento]]=0, "-", BS_CONTROLE[[#This Row],[Local - Encerramento]])</f>
        <v>PTR-PPG</v>
      </c>
      <c r="AM27" s="175" t="str">
        <f>IF(BS_CONTROLE[[#This Row],[Entre - Estações]]=0, "-", BS_CONTROLE[[#This Row],[Entre - Estações]])</f>
        <v>PAS-PTR</v>
      </c>
      <c r="AN27" s="175" t="str">
        <f>IF(BS_CONTROLE[[#This Row],[SB]]=0, "-", BS_CONTROLE[[#This Row],[SB]])</f>
        <v>PASPTR</v>
      </c>
      <c r="AO27" s="176">
        <f>IF(BS_CONTROLE[[#This Row],[SUB]]=0, "-", BS_CONTROLE[[#This Row],[SUB]])</f>
        <v>102</v>
      </c>
      <c r="AP27" s="177">
        <f>IF(BS_CONTROLE[[#This Row],[KM - Inicio]]=0, "-", BS_CONTROLE[[#This Row],[KM - Inicio]])</f>
        <v>50</v>
      </c>
      <c r="AQ27" s="177" t="str">
        <f>IF(BS_CONTROLE[[#This Row],[KM - Fim]]=0, "-", BS_CONTROLE[[#This Row],[KM - Fim]])</f>
        <v>-</v>
      </c>
      <c r="AR27" s="32">
        <v>0.375</v>
      </c>
      <c r="AS27" s="208">
        <v>0.38194444444444442</v>
      </c>
      <c r="AT27" s="208">
        <v>0.4236111111111111</v>
      </c>
      <c r="AU27" s="32"/>
      <c r="AV27" s="32"/>
      <c r="AW27" s="32"/>
      <c r="AX27" s="32"/>
      <c r="AY27" s="184">
        <f>IF(D27="","*",IFERROR(IF(ISODD(COUNT(AS27:AX29)),"ERRO",SUM((AT27-AS27),(AV27-AU27),(AX27-AW27))),"ERRO"))</f>
        <v>4.1666666666666685E-2</v>
      </c>
      <c r="AZ27" s="11"/>
      <c r="BA27" s="60">
        <v>1</v>
      </c>
      <c r="BB27" s="9" t="str">
        <f>IFERROR(_xlfn.XLOOKUP(AI27, BS_ATIVIDADE[ATIVIDADE],BS_ATIVIDADE[UNIDADE] ), "*")</f>
        <v>BINÁRIO</v>
      </c>
      <c r="BC27" s="59" t="str" cm="1">
        <f t="array" ref="BC27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MALHA CENTRAL</v>
      </c>
      <c r="BD27" s="59" t="str" cm="1">
        <f t="array" ref="BD27" xml:space="preserve"> _xlfn.XLOOKUP(
  1,
  ( TabelaMap[SUB] = BS_CONTROLE[[#This Row],[SUB_5]]) *
  ( TabelaMap[KM Inicio] &lt;= BS_CONTROLE[[#This Row],[KM - Inicio]]) *
  ( TabelaMap[KM Fim]  &gt;= BS_CONTROLE[[#This Row],[KM - Inicio]]),
  TabelaMap[Trecho Coordenação],
  "-",
  0
)</f>
        <v>POV-PRV</v>
      </c>
      <c r="BE27" s="200" t="str">
        <f>IFERROR(_xlfn.XLOOKUP(AO27, BASE_MAPA!$B$2:$B$420, BASE_MAPA!$G$2:$G$420), "ERRO")</f>
        <v>OURO VERDE - ANÁPOLIS</v>
      </c>
      <c r="BF27" s="178" t="str">
        <f>IF(BS_CONTROLE[[#This Row],[Responsavel pelo boletim]]=0, "-", BS_CONTROLE[[#This Row],[Responsavel pelo boletim]])</f>
        <v>Anotnio</v>
      </c>
      <c r="BG27" s="13"/>
      <c r="BH27" s="14">
        <v>2</v>
      </c>
      <c r="BI27" s="14"/>
      <c r="BJ27" s="14" t="s">
        <v>1343</v>
      </c>
      <c r="BK27" s="14" t="s">
        <v>1344</v>
      </c>
      <c r="BL27" s="13"/>
      <c r="BM27" s="12" t="s">
        <v>1029</v>
      </c>
      <c r="BN27" s="12" t="s">
        <v>1029</v>
      </c>
      <c r="BO27" s="12" t="s">
        <v>1029</v>
      </c>
      <c r="BP27" s="14"/>
      <c r="BQ27" s="10" t="str">
        <f>IF(AND(BR27&lt;1,BS27&lt;1),"Produção e Intervalo",IF(BR27&lt;1,"Intervalo",IF(BS27&lt;1,"Produção","Aderente")))</f>
        <v>Aderente</v>
      </c>
      <c r="BR27" s="15">
        <f>IF(OR(B27="",F27=""),"*",AY27/P27)</f>
        <v>1.0000000000000004</v>
      </c>
      <c r="BS27" s="15">
        <f>IF(OR(B27="",F27=""),"*",BA27/Q27)</f>
        <v>1</v>
      </c>
      <c r="BT27" s="157" t="str">
        <f t="shared" si="2"/>
        <v>OKOK</v>
      </c>
    </row>
    <row r="28" spans="1:72" hidden="1">
      <c r="A28" s="44" t="str">
        <f t="shared" si="1"/>
        <v/>
      </c>
      <c r="B28" s="133"/>
      <c r="C28" s="7" t="str">
        <f>IF(BS_CONTROLE[[#This Row],[DATA]]="","",WEEKNUM(BS_CONTROLE[[#This Row],[DATA]]))</f>
        <v/>
      </c>
      <c r="D28" s="45"/>
      <c r="E28" s="185">
        <v>21</v>
      </c>
      <c r="F28" s="134"/>
      <c r="G28" s="8" t="str">
        <f>IF(D28="","*",VLOOKUP(F28,BS_ATIVIDADE[#All],3,FALSE))</f>
        <v>*</v>
      </c>
      <c r="H28" s="135"/>
      <c r="I28" s="135"/>
      <c r="J28" s="151"/>
      <c r="K28" s="151"/>
      <c r="L28" s="71" t="s">
        <v>11</v>
      </c>
      <c r="M28" s="149" t="str" cm="1">
        <f t="array" ref="M28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28" s="149" t="str" cm="1">
        <f t="array" ref="N28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28" s="135"/>
      <c r="P28" s="135"/>
      <c r="Q28" s="71"/>
      <c r="R28" s="9" t="str">
        <f>IFERROR(_xlfn.XLOOKUP(F28, BS_ATIVIDADE[ATIVIDADE],BS_ATIVIDADE[UNIDADE] ), "*")</f>
        <v>*</v>
      </c>
      <c r="S28" s="180" t="str" cm="1">
        <f t="array" ref="S28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28" s="180" t="str" cm="1">
        <f t="array" ref="T28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28" s="199" t="str">
        <f>IFERROR(_xlfn.XLOOKUP(J28, BASE_MAPA!$B$2:$B$420, BASE_MAPA!$G$2:$G$420), "ERRO")</f>
        <v>ERRO</v>
      </c>
      <c r="V28" s="143"/>
      <c r="W28" s="135"/>
      <c r="X28" s="152"/>
      <c r="Y28" s="129"/>
      <c r="Z28" s="129"/>
      <c r="AA28" s="71"/>
      <c r="AB28" s="59"/>
      <c r="AC28" s="59"/>
      <c r="AD28" s="135"/>
      <c r="AE28" s="71"/>
      <c r="AF28" s="71"/>
      <c r="AG28" s="71"/>
      <c r="AH28" s="42"/>
      <c r="AI28" s="119" t="str">
        <f>IF(BS_CONTROLE[[#This Row],[Atividade]]=0, "-", BS_CONTROLE[[#This Row],[Atividade]])</f>
        <v>-</v>
      </c>
      <c r="AJ28" s="8" t="str">
        <f>IF(D28="","*",VLOOKUP(AI28,BS_ATIVIDADE[#Data],3,FALSE))</f>
        <v>*</v>
      </c>
      <c r="AK28" s="175" t="str">
        <f>IF(BS_CONTROLE[[#This Row],[Local - Partida]]=0, "-", BS_CONTROLE[[#This Row],[Local - Partida]])</f>
        <v>-</v>
      </c>
      <c r="AL28" s="175" t="str">
        <f>IF(BS_CONTROLE[[#This Row],[Local - Encerramento]]=0, "-", BS_CONTROLE[[#This Row],[Local - Encerramento]])</f>
        <v>-</v>
      </c>
      <c r="AM28" s="175" t="str">
        <f>IF(BS_CONTROLE[[#This Row],[Entre - Estações]]=0, "-", BS_CONTROLE[[#This Row],[Entre - Estações]])</f>
        <v>-</v>
      </c>
      <c r="AN28" s="175" t="str">
        <f>IF(BS_CONTROLE[[#This Row],[SB]]=0, "-", BS_CONTROLE[[#This Row],[SB]])</f>
        <v>-</v>
      </c>
      <c r="AO28" s="176" t="str">
        <f>IF(BS_CONTROLE[[#This Row],[SUB]]=0, "-", BS_CONTROLE[[#This Row],[SUB]])</f>
        <v>-</v>
      </c>
      <c r="AP28" s="177" t="str">
        <f>IF(BS_CONTROLE[[#This Row],[KM - Inicio]]=0, "-", BS_CONTROLE[[#This Row],[KM - Inicio]])</f>
        <v>-</v>
      </c>
      <c r="AQ28" s="177" t="str">
        <f>IF(BS_CONTROLE[[#This Row],[KM - Fim]]=0, "-", BS_CONTROLE[[#This Row],[KM - Fim]])</f>
        <v>-</v>
      </c>
      <c r="AR28" s="32"/>
      <c r="AS28" s="32"/>
      <c r="AT28" s="32"/>
      <c r="AU28" s="32"/>
      <c r="AV28" s="32"/>
      <c r="AW28" s="32"/>
      <c r="AX28" s="32"/>
      <c r="AY28" s="184" t="str">
        <f>IF(D28="","*",IFERROR(IF(ISODD(COUNT(AS28:AX30)),"ERRO",SUM((AT28-AS28),(AV28-AU28),(AX28-AW28))),"ERRO"))</f>
        <v>*</v>
      </c>
      <c r="AZ28" s="11"/>
      <c r="BA28" s="60"/>
      <c r="BB28" s="9" t="str">
        <f>IFERROR(_xlfn.XLOOKUP(AI28, BS_ATIVIDADE[ATIVIDADE],BS_ATIVIDADE[UNIDADE] ), "*")</f>
        <v>*</v>
      </c>
      <c r="BC28" s="59" t="str" cm="1">
        <f t="array" ref="BC28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BD28" s="59" t="str" cm="1">
        <f t="array" ref="BD28" xml:space="preserve"> _xlfn.XLOOKUP(
  1,
  ( TabelaMap[SUB] = BS_CONTROLE[[#This Row],[SUB_5]]) *
  ( TabelaMap[KM Inicio] &lt;= BS_CONTROLE[[#This Row],[KM - Inicio]]) *
  ( TabelaMap[KM Fim]  &gt;= BS_CONTROLE[[#This Row],[KM - Inicio]]),
  TabelaMap[Trecho Coordenação],
  "-",
  0
)</f>
        <v>-</v>
      </c>
      <c r="BE28" s="200" t="str">
        <f>IFERROR(_xlfn.XLOOKUP(AO28, BASE_MAPA!$B$2:$B$420, BASE_MAPA!$G$2:$G$420), "ERRO")</f>
        <v>ERRO</v>
      </c>
      <c r="BF28" s="178" t="str">
        <f>IF(BS_CONTROLE[[#This Row],[Responsavel pelo boletim]]=0, "-", BS_CONTROLE[[#This Row],[Responsavel pelo boletim]])</f>
        <v>-</v>
      </c>
      <c r="BG28" s="13"/>
      <c r="BH28" s="14"/>
      <c r="BI28" s="14"/>
      <c r="BJ28" s="14"/>
      <c r="BK28" s="14"/>
      <c r="BL28" s="13"/>
      <c r="BM28" s="12"/>
      <c r="BN28" s="12"/>
      <c r="BO28" s="130"/>
      <c r="BP28" s="14"/>
      <c r="BQ28" s="10" t="str">
        <f>IF(AND(BR28&lt;1,BS28&lt;1),"Produção e Intervalo",IF(BR28&lt;1,"Intervalo",IF(BS28&lt;1,"Produção","Aderente")))</f>
        <v>Aderente</v>
      </c>
      <c r="BR28" s="15" t="str">
        <f>IF(OR(B28="",F28=""),"*",AY28/P28)</f>
        <v>*</v>
      </c>
      <c r="BS28" s="15" t="str">
        <f>IF(OR(B28="",F28=""),"*",BA28/Q28)</f>
        <v>*</v>
      </c>
      <c r="BT28" s="157" t="str">
        <f t="shared" si="2"/>
        <v/>
      </c>
    </row>
    <row r="29" spans="1:72" hidden="1">
      <c r="A29" s="44" t="str">
        <f t="shared" si="1"/>
        <v/>
      </c>
      <c r="B29" s="133"/>
      <c r="C29" s="7" t="str">
        <f>IF(BS_CONTROLE[[#This Row],[DATA]]="","",WEEKNUM(BS_CONTROLE[[#This Row],[DATA]]))</f>
        <v/>
      </c>
      <c r="D29" s="45"/>
      <c r="E29" s="185">
        <v>22</v>
      </c>
      <c r="F29" s="134"/>
      <c r="G29" s="8" t="str">
        <f>IF(D29="","*",VLOOKUP(F29,BS_ATIVIDADE[#All],3,FALSE))</f>
        <v>*</v>
      </c>
      <c r="H29" s="135"/>
      <c r="I29" s="135"/>
      <c r="J29" s="151"/>
      <c r="K29" s="151"/>
      <c r="L29" s="71" t="s">
        <v>11</v>
      </c>
      <c r="M29" s="149" t="str" cm="1">
        <f t="array" ref="M29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29" s="149" t="str" cm="1">
        <f t="array" ref="N29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29" s="135"/>
      <c r="P29" s="135"/>
      <c r="Q29" s="71"/>
      <c r="R29" s="9" t="str">
        <f>IFERROR(_xlfn.XLOOKUP(F29, BS_ATIVIDADE[ATIVIDADE],BS_ATIVIDADE[UNIDADE] ), "*")</f>
        <v>*</v>
      </c>
      <c r="S29" s="180" t="str" cm="1">
        <f t="array" ref="S29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29" s="180" t="str" cm="1">
        <f t="array" ref="T29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29" s="199" t="str">
        <f>IFERROR(_xlfn.XLOOKUP(J29, BASE_MAPA!$B$2:$B$420, BASE_MAPA!$G$2:$G$420), "ERRO")</f>
        <v>ERRO</v>
      </c>
      <c r="V29" s="143"/>
      <c r="W29" s="135"/>
      <c r="X29" s="152"/>
      <c r="Y29" s="129"/>
      <c r="Z29" s="129"/>
      <c r="AA29" s="71"/>
      <c r="AB29" s="59"/>
      <c r="AC29" s="59"/>
      <c r="AD29" s="135"/>
      <c r="AE29" s="71"/>
      <c r="AF29" s="71"/>
      <c r="AG29" s="71"/>
      <c r="AH29" s="42"/>
      <c r="AI29" s="119" t="str">
        <f>IF(BS_CONTROLE[[#This Row],[Atividade]]=0, "-", BS_CONTROLE[[#This Row],[Atividade]])</f>
        <v>-</v>
      </c>
      <c r="AJ29" s="8" t="str">
        <f>IF(D29="","*",VLOOKUP(AI29,BS_ATIVIDADE[#Data],3,FALSE))</f>
        <v>*</v>
      </c>
      <c r="AK29" s="175" t="str">
        <f>IF(BS_CONTROLE[[#This Row],[Local - Partida]]=0, "-", BS_CONTROLE[[#This Row],[Local - Partida]])</f>
        <v>-</v>
      </c>
      <c r="AL29" s="175" t="str">
        <f>IF(BS_CONTROLE[[#This Row],[Local - Encerramento]]=0, "-", BS_CONTROLE[[#This Row],[Local - Encerramento]])</f>
        <v>-</v>
      </c>
      <c r="AM29" s="175" t="str">
        <f>IF(BS_CONTROLE[[#This Row],[Entre - Estações]]=0, "-", BS_CONTROLE[[#This Row],[Entre - Estações]])</f>
        <v>-</v>
      </c>
      <c r="AN29" s="175" t="str">
        <f>IF(BS_CONTROLE[[#This Row],[SB]]=0, "-", BS_CONTROLE[[#This Row],[SB]])</f>
        <v>-</v>
      </c>
      <c r="AO29" s="176" t="str">
        <f>IF(BS_CONTROLE[[#This Row],[SUB]]=0, "-", BS_CONTROLE[[#This Row],[SUB]])</f>
        <v>-</v>
      </c>
      <c r="AP29" s="177" t="str">
        <f>IF(BS_CONTROLE[[#This Row],[KM - Inicio]]=0, "-", BS_CONTROLE[[#This Row],[KM - Inicio]])</f>
        <v>-</v>
      </c>
      <c r="AQ29" s="177" t="str">
        <f>IF(BS_CONTROLE[[#This Row],[KM - Fim]]=0, "-", BS_CONTROLE[[#This Row],[KM - Fim]])</f>
        <v>-</v>
      </c>
      <c r="AR29" s="32"/>
      <c r="AS29" s="32"/>
      <c r="AT29" s="32"/>
      <c r="AU29" s="32"/>
      <c r="AV29" s="32"/>
      <c r="AW29" s="32"/>
      <c r="AX29" s="32"/>
      <c r="AY29" s="184" t="str">
        <f>IF(D29="","*",IFERROR(IF(ISODD(COUNT(AS29:AX30)),"ERRO",SUM((AT29-AS29),(AV29-AU29),(AX29-AW29))),"ERRO"))</f>
        <v>*</v>
      </c>
      <c r="AZ29" s="11"/>
      <c r="BA29" s="60"/>
      <c r="BB29" s="9" t="str">
        <f>IFERROR(_xlfn.XLOOKUP(AI29, BS_ATIVIDADE[ATIVIDADE],BS_ATIVIDADE[UNIDADE] ), "*")</f>
        <v>*</v>
      </c>
      <c r="BC29" s="59" t="str" cm="1">
        <f t="array" ref="BC29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BD29" s="59" t="str" cm="1">
        <f t="array" ref="BD29" xml:space="preserve"> _xlfn.XLOOKUP(
  1,
  ( TabelaMap[SUB] = BS_CONTROLE[[#This Row],[SUB_5]]) *
  ( TabelaMap[KM Inicio] &lt;= BS_CONTROLE[[#This Row],[KM - Inicio]]) *
  ( TabelaMap[KM Fim]  &gt;= BS_CONTROLE[[#This Row],[KM - Inicio]]),
  TabelaMap[Trecho Coordenação],
  "-",
  0
)</f>
        <v>-</v>
      </c>
      <c r="BE29" s="200" t="str">
        <f>IFERROR(_xlfn.XLOOKUP(AO29, BASE_MAPA!$B$2:$B$420, BASE_MAPA!$G$2:$G$420), "ERRO")</f>
        <v>ERRO</v>
      </c>
      <c r="BF29" s="178" t="str">
        <f>IF(BS_CONTROLE[[#This Row],[Responsavel pelo boletim]]=0, "-", BS_CONTROLE[[#This Row],[Responsavel pelo boletim]])</f>
        <v>-</v>
      </c>
      <c r="BG29" s="13"/>
      <c r="BH29" s="14"/>
      <c r="BI29" s="14"/>
      <c r="BJ29" s="14"/>
      <c r="BK29" s="14"/>
      <c r="BL29" s="13"/>
      <c r="BM29" s="12"/>
      <c r="BN29" s="12"/>
      <c r="BO29" s="130"/>
      <c r="BP29" s="14"/>
      <c r="BQ29" s="10" t="str">
        <f t="shared" ref="BQ29:BQ55" si="3">IF(AND(BR29&lt;1,BS29&lt;1),"Produção e Intervalo",IF(BR29&lt;1,"Intervalo",IF(BS29&lt;1,"Produção","Aderente")))</f>
        <v>Aderente</v>
      </c>
      <c r="BR29" s="15" t="str">
        <f t="shared" ref="BR29:BR55" si="4">IF(OR(B29="",F29=""),"*",AY29/P29)</f>
        <v>*</v>
      </c>
      <c r="BS29" s="15" t="str">
        <f t="shared" ref="BS29:BS55" si="5">IF(OR(B29="",F29=""),"*",BA29/Q29)</f>
        <v>*</v>
      </c>
      <c r="BT29" s="157" t="str">
        <f t="shared" si="2"/>
        <v/>
      </c>
    </row>
    <row r="30" spans="1:72" hidden="1">
      <c r="A30" s="44" t="str">
        <f t="shared" si="1"/>
        <v>V86</v>
      </c>
      <c r="B30" s="133"/>
      <c r="C30" s="7" t="str">
        <f>IF(BS_CONTROLE[[#This Row],[DATA]]="","",WEEKNUM(BS_CONTROLE[[#This Row],[DATA]]))</f>
        <v/>
      </c>
      <c r="D30" s="45" t="s">
        <v>217</v>
      </c>
      <c r="E30" s="185">
        <v>23</v>
      </c>
      <c r="F30" s="134" t="s">
        <v>116</v>
      </c>
      <c r="G30" s="8" t="str">
        <f>IF(D30="","*",VLOOKUP(F30,BS_ATIVIDADE[#All],3,FALSE))</f>
        <v>MECANIZAÇÃO - SOCADORA</v>
      </c>
      <c r="H30" s="135" t="s">
        <v>648</v>
      </c>
      <c r="I30" s="135" t="s">
        <v>648</v>
      </c>
      <c r="J30" s="151">
        <v>98</v>
      </c>
      <c r="K30" s="151">
        <v>723</v>
      </c>
      <c r="L30" s="71">
        <v>720</v>
      </c>
      <c r="M30" s="149" t="s">
        <v>1345</v>
      </c>
      <c r="N30" s="149" t="s">
        <v>1301</v>
      </c>
      <c r="O30" s="135">
        <v>0.4375</v>
      </c>
      <c r="P30" s="135">
        <v>0.125</v>
      </c>
      <c r="Q30" s="71">
        <v>1120</v>
      </c>
      <c r="R30" s="9" t="s">
        <v>37</v>
      </c>
      <c r="S30" s="180" t="s">
        <v>370</v>
      </c>
      <c r="T30" s="180" t="s">
        <v>578</v>
      </c>
      <c r="U30" s="199" t="s">
        <v>577</v>
      </c>
      <c r="V30" s="143" t="s">
        <v>1272</v>
      </c>
      <c r="W30" s="135" t="s">
        <v>1273</v>
      </c>
      <c r="X30" s="152" t="s">
        <v>1005</v>
      </c>
      <c r="Y30" s="129"/>
      <c r="Z30" s="129"/>
      <c r="AA30" s="71"/>
      <c r="AB30" s="59"/>
      <c r="AC30" s="59"/>
      <c r="AD30" s="135">
        <v>0.29166666666666669</v>
      </c>
      <c r="AE30" s="71">
        <v>6636</v>
      </c>
      <c r="AF30" s="71"/>
      <c r="AG30" s="71"/>
      <c r="AH30" s="42"/>
      <c r="AI30" s="119" t="str">
        <f>IF(BS_CONTROLE[[#This Row],[Atividade]]=0, "-", BS_CONTROLE[[#This Row],[Atividade]])</f>
        <v>MECANIZAÇÃO - SOCADORA</v>
      </c>
      <c r="AJ30" s="8" t="str">
        <f>IF(D30="","*",VLOOKUP(AI30,BS_ATIVIDADE[#Data],3,FALSE))</f>
        <v>MECANIZAÇÃO - SOCADORA</v>
      </c>
      <c r="AK30" s="175" t="str">
        <f>IF(BS_CONTROLE[[#This Row],[Local - Partida]]=0, "-", BS_CONTROLE[[#This Row],[Local - Partida]])</f>
        <v>TSF</v>
      </c>
      <c r="AL30" s="175" t="str">
        <f>IF(BS_CONTROLE[[#This Row],[Local - Encerramento]]=0, "-", BS_CONTROLE[[#This Row],[Local - Encerramento]])</f>
        <v>TSF</v>
      </c>
      <c r="AM30" s="175" t="str">
        <f>IF(BS_CONTROLE[[#This Row],[Entre - Estações]]=0, "-", BS_CONTROLE[[#This Row],[Entre - Estações]])</f>
        <v>TSF-TRO</v>
      </c>
      <c r="AN30" s="175" t="str">
        <f>IF(BS_CONTROLE[[#This Row],[SB]]=0, "-", BS_CONTROLE[[#This Row],[SB]])</f>
        <v>TSF732/TSFPAT1</v>
      </c>
      <c r="AO30" s="176">
        <f>IF(BS_CONTROLE[[#This Row],[SUB]]=0, "-", BS_CONTROLE[[#This Row],[SUB]])</f>
        <v>98</v>
      </c>
      <c r="AP30" s="177">
        <f>IF(BS_CONTROLE[[#This Row],[KM - Inicio]]=0, "-", BS_CONTROLE[[#This Row],[KM - Inicio]])</f>
        <v>723</v>
      </c>
      <c r="AQ30" s="177">
        <f>IF(BS_CONTROLE[[#This Row],[KM - Fim]]=0, "-", BS_CONTROLE[[#This Row],[KM - Fim]])</f>
        <v>720</v>
      </c>
      <c r="AR30" s="32"/>
      <c r="AS30" s="32"/>
      <c r="AT30" s="32"/>
      <c r="AU30" s="32"/>
      <c r="AV30" s="32"/>
      <c r="AW30" s="32"/>
      <c r="AX30" s="32"/>
      <c r="AY30" s="184">
        <f>IF(D30="","*",IFERROR(IF(ISODD(COUNT(AS30:AX31)),"ERRO",SUM((AT30-AS30),(AV30-AU30),(AX30-AW30))),"ERRO"))</f>
        <v>0</v>
      </c>
      <c r="AZ30" s="11"/>
      <c r="BA30" s="60"/>
      <c r="BB30" s="9" t="str">
        <f>IFERROR(_xlfn.XLOOKUP(AI30, BS_ATIVIDADE[ATIVIDADE],BS_ATIVIDADE[UNIDADE] ), "*")</f>
        <v>M</v>
      </c>
      <c r="BC30" s="59" t="str" cm="1">
        <f t="array" ref="BC30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FERRONORTE</v>
      </c>
      <c r="BD30" s="59" t="str" cm="1">
        <f t="array" ref="BD30" xml:space="preserve"> _xlfn.XLOOKUP(
  1,
  ( TabelaMap[SUB] = BS_CONTROLE[[#This Row],[SUB_5]]) *
  ( TabelaMap[KM Inicio] &lt;= BS_CONTROLE[[#This Row],[KM - Inicio]]) *
  ( TabelaMap[KM Fim]  &gt;= BS_CONTROLE[[#This Row],[KM - Inicio]]),
  TabelaMap[Trecho Coordenação],
  "-",
  0
)</f>
        <v>TGR-TRO</v>
      </c>
      <c r="BE30" s="200" t="str">
        <f>IFERROR(_xlfn.XLOOKUP(AO30, BASE_MAPA!$B$2:$B$420, BASE_MAPA!$G$2:$G$420), "ERRO")</f>
        <v>ALTO ARAGUAIA - RONDONOPOLIS</v>
      </c>
      <c r="BF30" s="178" t="str">
        <f>IF(BS_CONTROLE[[#This Row],[Responsavel pelo boletim]]=0, "-", BS_CONTROLE[[#This Row],[Responsavel pelo boletim]])</f>
        <v>Antonioni</v>
      </c>
      <c r="BG30" s="13"/>
      <c r="BH30" s="14"/>
      <c r="BI30" s="14"/>
      <c r="BJ30" s="14"/>
      <c r="BK30" s="14"/>
      <c r="BL30" s="13"/>
      <c r="BM30" s="12"/>
      <c r="BN30" s="12"/>
      <c r="BO30" s="130"/>
      <c r="BP30" s="14"/>
      <c r="BQ30" s="10" t="str">
        <f t="shared" si="3"/>
        <v>Aderente</v>
      </c>
      <c r="BR30" s="15" t="str">
        <f t="shared" si="4"/>
        <v>*</v>
      </c>
      <c r="BS30" s="15" t="str">
        <f t="shared" si="5"/>
        <v>*</v>
      </c>
      <c r="BT30" s="157" t="str">
        <f t="shared" si="2"/>
        <v/>
      </c>
    </row>
    <row r="31" spans="1:72" hidden="1">
      <c r="A31" s="44" t="str">
        <f t="shared" si="1"/>
        <v>W7046057</v>
      </c>
      <c r="B31" s="133">
        <v>46057</v>
      </c>
      <c r="C31" s="7">
        <f>IF(BS_CONTROLE[[#This Row],[DATA]]="","",WEEKNUM(BS_CONTROLE[[#This Row],[DATA]]))</f>
        <v>6</v>
      </c>
      <c r="D31" s="45" t="s">
        <v>249</v>
      </c>
      <c r="E31" s="185">
        <v>25</v>
      </c>
      <c r="F31" s="134" t="s">
        <v>186</v>
      </c>
      <c r="G31" s="8" t="str">
        <f>IF(D31="","*",VLOOKUP(F31,BS_ATIVIDADE[#All],3,FALSE))</f>
        <v>PEDRA</v>
      </c>
      <c r="H31" s="135" t="s">
        <v>619</v>
      </c>
      <c r="I31" s="135" t="s">
        <v>574</v>
      </c>
      <c r="J31" s="151">
        <v>98</v>
      </c>
      <c r="K31" s="151">
        <v>700</v>
      </c>
      <c r="L31" s="71">
        <v>703</v>
      </c>
      <c r="M31" s="149" t="str" cm="1">
        <f t="array" ref="M31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TAL-TSF</v>
      </c>
      <c r="N31" s="149" cm="1">
        <f t="array" ref="N31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699710</v>
      </c>
      <c r="O31" s="135">
        <v>0.41666666666666669</v>
      </c>
      <c r="P31" s="135">
        <v>0.125</v>
      </c>
      <c r="Q31" s="71">
        <v>27</v>
      </c>
      <c r="R31" s="9" t="str">
        <f>IFERROR(_xlfn.XLOOKUP(F31, BS_ATIVIDADE[ATIVIDADE],BS_ATIVIDADE[UNIDADE] ), "*")</f>
        <v>VAGÕES</v>
      </c>
      <c r="S31" s="180" t="str" cm="1">
        <f t="array" ref="S31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FERRONORTE</v>
      </c>
      <c r="T31" s="180" t="str" cm="1">
        <f t="array" ref="T31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TGR-TRO</v>
      </c>
      <c r="U31" s="199" t="str">
        <f>IFERROR(_xlfn.XLOOKUP(J31, BASE_MAPA!$B$2:$B$420, BASE_MAPA!$G$2:$G$420), "ERRO")</f>
        <v>ALTO ARAGUAIA - RONDONOPOLIS</v>
      </c>
      <c r="V31" s="143" t="s">
        <v>1303</v>
      </c>
      <c r="W31" s="135" t="s">
        <v>1304</v>
      </c>
      <c r="X31" s="152" t="s">
        <v>1005</v>
      </c>
      <c r="Y31" s="129" t="s">
        <v>1008</v>
      </c>
      <c r="Z31" s="129"/>
      <c r="AA31" s="71" t="s">
        <v>1346</v>
      </c>
      <c r="AB31" s="59" t="s">
        <v>997</v>
      </c>
      <c r="AC31" s="59"/>
      <c r="AD31" s="135">
        <v>0.29166666666666669</v>
      </c>
      <c r="AE31" s="71">
        <v>9425</v>
      </c>
      <c r="AF31" s="71">
        <v>7632</v>
      </c>
      <c r="AG31" s="71">
        <v>9414</v>
      </c>
      <c r="AH31" s="42"/>
      <c r="AI31" s="119" t="s">
        <v>25</v>
      </c>
      <c r="AJ31" s="8" t="str">
        <f>IF(D31="","*",VLOOKUP(AI31,BS_ATIVIDADE[#Data],3,FALSE))</f>
        <v>OUTROS</v>
      </c>
      <c r="AK31" s="175" t="str">
        <f>IF(BS_CONTROLE[[#This Row],[Local - Partida]]=0, "-", BS_CONTROLE[[#This Row],[Local - Partida]])</f>
        <v>TIQ2</v>
      </c>
      <c r="AL31" s="175" t="str">
        <f>IF(BS_CONTROLE[[#This Row],[Local - Encerramento]]=0, "-", BS_CONTROLE[[#This Row],[Local - Encerramento]])</f>
        <v>TGR2</v>
      </c>
      <c r="AM31" s="175" t="str">
        <f>IF(BS_CONTROLE[[#This Row],[Entre - Estações]]=0, "-", BS_CONTROLE[[#This Row],[Entre - Estações]])</f>
        <v>TAL-TSF</v>
      </c>
      <c r="AN31" s="175">
        <f>IF(BS_CONTROLE[[#This Row],[SB]]=0, "-", BS_CONTROLE[[#This Row],[SB]])</f>
        <v>699710</v>
      </c>
      <c r="AO31" s="176">
        <f>IF(BS_CONTROLE[[#This Row],[SUB]]=0, "-", BS_CONTROLE[[#This Row],[SUB]])</f>
        <v>98</v>
      </c>
      <c r="AP31" s="177">
        <f>IF(BS_CONTROLE[[#This Row],[KM - Inicio]]=0, "-", BS_CONTROLE[[#This Row],[KM - Inicio]])</f>
        <v>700</v>
      </c>
      <c r="AQ31" s="177">
        <f>IF(BS_CONTROLE[[#This Row],[KM - Fim]]=0, "-", BS_CONTROLE[[#This Row],[KM - Fim]])</f>
        <v>703</v>
      </c>
      <c r="AR31" s="32">
        <v>0.41597222222222224</v>
      </c>
      <c r="AS31" s="32">
        <v>0.69374999999999998</v>
      </c>
      <c r="AT31" s="32">
        <v>0.71736111111111112</v>
      </c>
      <c r="AU31" s="32"/>
      <c r="AV31" s="32"/>
      <c r="AW31" s="32"/>
      <c r="AX31" s="32"/>
      <c r="AY31" s="184">
        <f>IF(D31="","*",IFERROR(IF(ISODD(COUNT(AS31:AX32)),"ERRO",SUM((AT31-AS31),(AV31-AU31),(AX31-AW31))),"ERRO"))</f>
        <v>2.3611111111111138E-2</v>
      </c>
      <c r="AZ31" s="11"/>
      <c r="BA31" s="60">
        <v>1</v>
      </c>
      <c r="BB31" s="9" t="str">
        <f>IFERROR(_xlfn.XLOOKUP(AI31, BS_ATIVIDADE[ATIVIDADE],BS_ATIVIDADE[UNIDADE] ), "*")</f>
        <v>BINÁRIO</v>
      </c>
      <c r="BC31" s="59" t="str" cm="1">
        <f t="array" ref="BC31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FERRONORTE</v>
      </c>
      <c r="BD31" s="59" t="str" cm="1">
        <f t="array" ref="BD31" xml:space="preserve"> _xlfn.XLOOKUP(
  1,
  ( TabelaMap[SUB] = BS_CONTROLE[[#This Row],[SUB_5]]) *
  ( TabelaMap[KM Inicio] &lt;= BS_CONTROLE[[#This Row],[KM - Inicio]]) *
  ( TabelaMap[KM Fim]  &gt;= BS_CONTROLE[[#This Row],[KM - Inicio]]),
  TabelaMap[Trecho Coordenação],
  "-",
  0
)</f>
        <v>TGR-TRO</v>
      </c>
      <c r="BE31" s="200" t="str">
        <f>IFERROR(_xlfn.XLOOKUP(AO31, BASE_MAPA!$B$2:$B$420, BASE_MAPA!$G$2:$G$420), "ERRO")</f>
        <v>ALTO ARAGUAIA - RONDONOPOLIS</v>
      </c>
      <c r="BF31" s="178" t="str">
        <f>IF(BS_CONTROLE[[#This Row],[Responsavel pelo boletim]]=0, "-", BS_CONTROLE[[#This Row],[Responsavel pelo boletim]])</f>
        <v xml:space="preserve">Camila </v>
      </c>
      <c r="BG31" s="13"/>
      <c r="BH31" s="14">
        <v>2</v>
      </c>
      <c r="BI31" s="14"/>
      <c r="BJ31" s="14" t="s">
        <v>1347</v>
      </c>
      <c r="BK31" s="14" t="s">
        <v>1348</v>
      </c>
      <c r="BL31" s="13"/>
      <c r="BM31" s="12" t="s">
        <v>1024</v>
      </c>
      <c r="BN31" s="12" t="s">
        <v>1054</v>
      </c>
      <c r="BO31" s="130" t="s">
        <v>1116</v>
      </c>
      <c r="BP31" s="14"/>
      <c r="BQ31" s="10" t="str">
        <f t="shared" si="3"/>
        <v>Produção e Intervalo</v>
      </c>
      <c r="BR31" s="15">
        <f t="shared" si="4"/>
        <v>0.18888888888888911</v>
      </c>
      <c r="BS31" s="15">
        <f t="shared" si="5"/>
        <v>3.7037037037037035E-2</v>
      </c>
      <c r="BT31" s="157" t="str">
        <f t="shared" si="2"/>
        <v>CCOCirculaçãoIntervaloOportunidade</v>
      </c>
    </row>
    <row r="32" spans="1:72" hidden="1">
      <c r="A32" s="44" t="str">
        <f t="shared" si="1"/>
        <v>BRUNO (TF-525)46057</v>
      </c>
      <c r="B32" s="133">
        <v>46057</v>
      </c>
      <c r="C32" s="7">
        <f>IF(BS_CONTROLE[[#This Row],[DATA]]="","",WEEKNUM(BS_CONTROLE[[#This Row],[DATA]]))</f>
        <v>6</v>
      </c>
      <c r="D32" s="45" t="s">
        <v>278</v>
      </c>
      <c r="E32" s="185">
        <v>27</v>
      </c>
      <c r="F32" s="134" t="s">
        <v>193</v>
      </c>
      <c r="G32" s="8" t="str">
        <f>IF(D32="","*",VLOOKUP(F32,BS_ATIVIDADE[#All],3,FALSE))</f>
        <v>SOLDA</v>
      </c>
      <c r="H32" s="135" t="s">
        <v>587</v>
      </c>
      <c r="I32" s="135" t="s">
        <v>11</v>
      </c>
      <c r="J32" s="151">
        <v>98</v>
      </c>
      <c r="K32" s="151">
        <v>548.14499999999998</v>
      </c>
      <c r="L32" s="71" t="s">
        <v>11</v>
      </c>
      <c r="M32" s="149" t="s">
        <v>583</v>
      </c>
      <c r="N32" s="149" t="s">
        <v>587</v>
      </c>
      <c r="O32" s="135">
        <v>0.375</v>
      </c>
      <c r="P32" s="135">
        <v>0.125</v>
      </c>
      <c r="Q32" s="71">
        <v>2</v>
      </c>
      <c r="R32" s="9" t="s">
        <v>14</v>
      </c>
      <c r="S32" s="180" t="s">
        <v>370</v>
      </c>
      <c r="T32" s="180" t="s">
        <v>578</v>
      </c>
      <c r="U32" s="199" t="s">
        <v>577</v>
      </c>
      <c r="V32" s="143" t="s">
        <v>1314</v>
      </c>
      <c r="W32" s="135" t="s">
        <v>1315</v>
      </c>
      <c r="X32" s="152" t="s">
        <v>1005</v>
      </c>
      <c r="Y32" s="129"/>
      <c r="Z32" s="129"/>
      <c r="AA32" s="71"/>
      <c r="AB32" s="59"/>
      <c r="AC32" s="59"/>
      <c r="AD32" s="135"/>
      <c r="AE32" s="71"/>
      <c r="AF32" s="71"/>
      <c r="AG32" s="71"/>
      <c r="AH32" s="42"/>
      <c r="AI32" s="119" t="str">
        <f>IF(BS_CONTROLE[[#This Row],[Atividade]]=0, "-", BS_CONTROLE[[#This Row],[Atividade]])</f>
        <v>PDM - SOLDA</v>
      </c>
      <c r="AJ32" s="8" t="str">
        <f>IF(D32="","*",VLOOKUP(AI32,BS_ATIVIDADE[#Data],3,FALSE))</f>
        <v>SOLDA</v>
      </c>
      <c r="AK32" s="175" t="str">
        <f>IF(BS_CONTROLE[[#This Row],[Local - Partida]]=0, "-", BS_CONTROLE[[#This Row],[Local - Partida]])</f>
        <v>539TRM</v>
      </c>
      <c r="AL32" s="175" t="str">
        <f>IF(BS_CONTROLE[[#This Row],[Local - Encerramento]]=0, "-", BS_CONTROLE[[#This Row],[Local - Encerramento]])</f>
        <v>-</v>
      </c>
      <c r="AM32" s="175" t="str">
        <f>IF(BS_CONTROLE[[#This Row],[Entre - Estações]]=0, "-", BS_CONTROLE[[#This Row],[Entre - Estações]])</f>
        <v>TBE-TRM</v>
      </c>
      <c r="AN32" s="175" t="str">
        <f>IF(BS_CONTROLE[[#This Row],[SB]]=0, "-", BS_CONTROLE[[#This Row],[SB]])</f>
        <v>539TRM</v>
      </c>
      <c r="AO32" s="176">
        <f>IF(BS_CONTROLE[[#This Row],[SUB]]=0, "-", BS_CONTROLE[[#This Row],[SUB]])</f>
        <v>98</v>
      </c>
      <c r="AP32" s="177">
        <f>IF(BS_CONTROLE[[#This Row],[KM - Inicio]]=0, "-", BS_CONTROLE[[#This Row],[KM - Inicio]])</f>
        <v>548.14499999999998</v>
      </c>
      <c r="AQ32" s="177" t="str">
        <f>IF(BS_CONTROLE[[#This Row],[KM - Fim]]=0, "-", BS_CONTROLE[[#This Row],[KM - Fim]])</f>
        <v>-</v>
      </c>
      <c r="AR32" s="32">
        <v>0.3263888888888889</v>
      </c>
      <c r="AS32" s="32">
        <v>0</v>
      </c>
      <c r="AT32" s="32">
        <v>0</v>
      </c>
      <c r="AU32" s="32"/>
      <c r="AV32" s="32"/>
      <c r="AW32" s="32"/>
      <c r="AX32" s="32"/>
      <c r="AY32" s="184">
        <f>IF(D32="","*",IFERROR(IF(ISODD(COUNT(AS32:AX33)),"ERRO",SUM((AT32-AS32),(AV32-AU32),(AX32-AW32))),"ERRO"))</f>
        <v>0</v>
      </c>
      <c r="AZ32" s="11"/>
      <c r="BA32" s="60">
        <v>0</v>
      </c>
      <c r="BB32" s="9" t="str">
        <f>IFERROR(_xlfn.XLOOKUP(AI32, BS_ATIVIDADE[ATIVIDADE],BS_ATIVIDADE[UNIDADE] ), "*")</f>
        <v>Nº DE SOLDA</v>
      </c>
      <c r="BC32" s="59" t="str" cm="1">
        <f t="array" ref="BC32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FERRONORTE</v>
      </c>
      <c r="BD32" s="59" t="str" cm="1">
        <f t="array" ref="BD32" xml:space="preserve"> _xlfn.XLOOKUP(
  1,
  ( TabelaMap[SUB] = BS_CONTROLE[[#This Row],[SUB_5]]) *
  ( TabelaMap[KM Inicio] &lt;= BS_CONTROLE[[#This Row],[KM - Inicio]]) *
  ( TabelaMap[KM Fim]  &gt;= BS_CONTROLE[[#This Row],[KM - Inicio]]),
  TabelaMap[Trecho Coordenação],
  "-",
  0
)</f>
        <v>TGR-TRO</v>
      </c>
      <c r="BE32" s="200" t="str">
        <f>IFERROR(_xlfn.XLOOKUP(AO32, BASE_MAPA!$B$2:$B$420, BASE_MAPA!$G$2:$G$420), "ERRO")</f>
        <v>ALTO ARAGUAIA - RONDONOPOLIS</v>
      </c>
      <c r="BF32" s="178" t="str">
        <f>IF(BS_CONTROLE[[#This Row],[Responsavel pelo boletim]]=0, "-", BS_CONTROLE[[#This Row],[Responsavel pelo boletim]])</f>
        <v>Bruno</v>
      </c>
      <c r="BG32" s="13"/>
      <c r="BH32" s="14">
        <v>0</v>
      </c>
      <c r="BI32" s="14"/>
      <c r="BJ32" s="14" t="s">
        <v>1349</v>
      </c>
      <c r="BK32" s="14" t="s">
        <v>1116</v>
      </c>
      <c r="BL32" s="13"/>
      <c r="BM32" s="12" t="s">
        <v>1024</v>
      </c>
      <c r="BN32" s="12" t="s">
        <v>1054</v>
      </c>
      <c r="BO32" s="130" t="s">
        <v>1116</v>
      </c>
      <c r="BP32" s="14"/>
      <c r="BQ32" s="10" t="str">
        <f t="shared" si="3"/>
        <v>Produção e Intervalo</v>
      </c>
      <c r="BR32" s="15">
        <f t="shared" si="4"/>
        <v>0</v>
      </c>
      <c r="BS32" s="15">
        <f t="shared" si="5"/>
        <v>0</v>
      </c>
      <c r="BT32" s="157" t="str">
        <f t="shared" si="2"/>
        <v>CCOCirculaçãoIntervaloOportunidade</v>
      </c>
    </row>
    <row r="33" spans="1:72" hidden="1">
      <c r="A33" s="44" t="str">
        <f t="shared" si="1"/>
        <v>E4646057</v>
      </c>
      <c r="B33" s="133">
        <v>46057</v>
      </c>
      <c r="C33" s="7">
        <f>IF(BS_CONTROLE[[#This Row],[DATA]]="","",WEEKNUM(BS_CONTROLE[[#This Row],[DATA]]))</f>
        <v>6</v>
      </c>
      <c r="D33" s="45" t="s">
        <v>158</v>
      </c>
      <c r="E33" s="185">
        <v>29</v>
      </c>
      <c r="F33" s="134" t="s">
        <v>25</v>
      </c>
      <c r="G33" s="8" t="str">
        <f>IF(D33="","*",VLOOKUP(F33,BS_ATIVIDADE[#All],3,FALSE))</f>
        <v>OUTROS</v>
      </c>
      <c r="H33" s="135" t="s">
        <v>574</v>
      </c>
      <c r="I33" s="135" t="s">
        <v>417</v>
      </c>
      <c r="J33" s="151">
        <v>98</v>
      </c>
      <c r="K33" s="151">
        <v>502</v>
      </c>
      <c r="L33" s="71">
        <v>109</v>
      </c>
      <c r="M33" s="149" t="s">
        <v>1350</v>
      </c>
      <c r="N33" s="149" t="s">
        <v>1351</v>
      </c>
      <c r="O33" s="135">
        <v>0.41666666666666669</v>
      </c>
      <c r="P33" s="135">
        <v>4.1666666666666664E-2</v>
      </c>
      <c r="Q33" s="71">
        <v>1</v>
      </c>
      <c r="R33" s="9" t="str">
        <f>IFERROR(_xlfn.XLOOKUP(F33, BS_ATIVIDADE[ATIVIDADE],BS_ATIVIDADE[UNIDADE] ), "*")</f>
        <v>BINÁRIO</v>
      </c>
      <c r="S33" s="180" t="str" cm="1">
        <f t="array" ref="S33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FERRONORTE</v>
      </c>
      <c r="T33" s="180" t="str" cm="1">
        <f t="array" ref="T33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TGR-TRO</v>
      </c>
      <c r="U33" s="199" t="str">
        <f>IFERROR(_xlfn.XLOOKUP(J33, BASE_MAPA!$B$2:$B$420, BASE_MAPA!$G$2:$G$420), "ERRO")</f>
        <v>ALTO ARAGUAIA - RONDONOPOLIS</v>
      </c>
      <c r="V33" s="143" t="s">
        <v>1322</v>
      </c>
      <c r="W33" s="135" t="s">
        <v>1292</v>
      </c>
      <c r="X33" s="152" t="s">
        <v>1005</v>
      </c>
      <c r="Y33" s="129" t="s">
        <v>1008</v>
      </c>
      <c r="Z33" s="129"/>
      <c r="AA33" s="71">
        <v>2</v>
      </c>
      <c r="AB33" s="59" t="s">
        <v>1002</v>
      </c>
      <c r="AC33" s="59"/>
      <c r="AD33" s="135">
        <v>0.29166666666666669</v>
      </c>
      <c r="AE33" s="71">
        <v>9323</v>
      </c>
      <c r="AF33" s="71">
        <v>7636</v>
      </c>
      <c r="AG33" s="71"/>
      <c r="AH33" s="42"/>
      <c r="AI33" s="119" t="str">
        <f>IF(BS_CONTROLE[[#This Row],[Atividade]]=0, "-", BS_CONTROLE[[#This Row],[Atividade]])</f>
        <v>DESLOCAMENTO</v>
      </c>
      <c r="AJ33" s="8" t="str">
        <f>IF(D33="","*",VLOOKUP(AI33,BS_ATIVIDADE[#Data],3,FALSE))</f>
        <v>OUTROS</v>
      </c>
      <c r="AK33" s="175" t="str">
        <f>IF(BS_CONTROLE[[#This Row],[Local - Partida]]=0, "-", BS_CONTROLE[[#This Row],[Local - Partida]])</f>
        <v>TGR2</v>
      </c>
      <c r="AL33" s="175" t="str">
        <f>IF(BS_CONTROLE[[#This Row],[Local - Encerramento]]=0, "-", BS_CONTROLE[[#This Row],[Local - Encerramento]])</f>
        <v>TIN</v>
      </c>
      <c r="AM33" s="175" t="str">
        <f>IF(BS_CONTROLE[[#This Row],[Entre - Estações]]=0, "-", BS_CONTROLE[[#This Row],[Entre - Estações]])</f>
        <v>TGR-TIN</v>
      </c>
      <c r="AN33" s="175" t="str">
        <f>IF(BS_CONTROLE[[#This Row],[SB]]=0, "-", BS_CONTROLE[[#This Row],[SB]])</f>
        <v>TGRTIN</v>
      </c>
      <c r="AO33" s="176">
        <f>IF(BS_CONTROLE[[#This Row],[SUB]]=0, "-", BS_CONTROLE[[#This Row],[SUB]])</f>
        <v>98</v>
      </c>
      <c r="AP33" s="177">
        <f>IF(BS_CONTROLE[[#This Row],[KM - Inicio]]=0, "-", BS_CONTROLE[[#This Row],[KM - Inicio]])</f>
        <v>502</v>
      </c>
      <c r="AQ33" s="177">
        <f>IF(BS_CONTROLE[[#This Row],[KM - Fim]]=0, "-", BS_CONTROLE[[#This Row],[KM - Fim]])</f>
        <v>109</v>
      </c>
      <c r="AR33" s="32">
        <v>0</v>
      </c>
      <c r="AS33" s="32">
        <v>0</v>
      </c>
      <c r="AT33" s="32">
        <v>0</v>
      </c>
      <c r="AU33" s="32"/>
      <c r="AV33" s="32"/>
      <c r="AW33" s="32"/>
      <c r="AX33" s="32"/>
      <c r="AY33" s="184">
        <f>IF(D33="","*",IFERROR(IF(ISODD(COUNT(AS33:AX34)),"ERRO",SUM((AT33-AS33),(AV33-AU33),(AX33-AW33))),"ERRO"))</f>
        <v>0</v>
      </c>
      <c r="AZ33" s="11"/>
      <c r="BA33" s="60">
        <v>0</v>
      </c>
      <c r="BB33" s="9" t="str">
        <f>IFERROR(_xlfn.XLOOKUP(AI33, BS_ATIVIDADE[ATIVIDADE],BS_ATIVIDADE[UNIDADE] ), "*")</f>
        <v>BINÁRIO</v>
      </c>
      <c r="BC33" s="59" t="str" cm="1">
        <f t="array" ref="BC33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FERRONORTE</v>
      </c>
      <c r="BD33" s="59" t="str" cm="1">
        <f t="array" ref="BD33" xml:space="preserve"> _xlfn.XLOOKUP(
  1,
  ( TabelaMap[SUB] = BS_CONTROLE[[#This Row],[SUB_5]]) *
  ( TabelaMap[KM Inicio] &lt;= BS_CONTROLE[[#This Row],[KM - Inicio]]) *
  ( TabelaMap[KM Fim]  &gt;= BS_CONTROLE[[#This Row],[KM - Inicio]]),
  TabelaMap[Trecho Coordenação],
  "-",
  0
)</f>
        <v>TGR-TRO</v>
      </c>
      <c r="BE33" s="200" t="str">
        <f>IFERROR(_xlfn.XLOOKUP(AO33, BASE_MAPA!$B$2:$B$420, BASE_MAPA!$G$2:$G$420), "ERRO")</f>
        <v>ALTO ARAGUAIA - RONDONOPOLIS</v>
      </c>
      <c r="BF33" s="178" t="str">
        <f>IF(BS_CONTROLE[[#This Row],[Responsavel pelo boletim]]=0, "-", BS_CONTROLE[[#This Row],[Responsavel pelo boletim]])</f>
        <v xml:space="preserve">PCM </v>
      </c>
      <c r="BG33" s="13"/>
      <c r="BH33" s="14">
        <v>0</v>
      </c>
      <c r="BI33" s="14"/>
      <c r="BJ33" s="14" t="s">
        <v>1352</v>
      </c>
      <c r="BK33" s="14" t="s">
        <v>1353</v>
      </c>
      <c r="BL33" s="13"/>
      <c r="BM33" s="12" t="s">
        <v>1020</v>
      </c>
      <c r="BN33" s="12" t="s">
        <v>1041</v>
      </c>
      <c r="BO33" s="130" t="s">
        <v>1108</v>
      </c>
      <c r="BP33" s="14"/>
      <c r="BQ33" s="10" t="str">
        <f t="shared" si="3"/>
        <v>Produção e Intervalo</v>
      </c>
      <c r="BR33" s="15">
        <f t="shared" si="4"/>
        <v>0</v>
      </c>
      <c r="BS33" s="15">
        <f t="shared" si="5"/>
        <v>0</v>
      </c>
      <c r="BT33" s="157" t="str">
        <f t="shared" si="2"/>
        <v>MecânicaLocomotiva</v>
      </c>
    </row>
    <row r="34" spans="1:72" hidden="1">
      <c r="A34" s="44" t="str">
        <f t="shared" si="1"/>
        <v>ELSON (TF-526)46057</v>
      </c>
      <c r="B34" s="133">
        <v>46057</v>
      </c>
      <c r="C34" s="7">
        <f>IF(BS_CONTROLE[[#This Row],[DATA]]="","",WEEKNUM(BS_CONTROLE[[#This Row],[DATA]]))</f>
        <v>6</v>
      </c>
      <c r="D34" s="45" t="s">
        <v>303</v>
      </c>
      <c r="E34" s="185">
        <v>6</v>
      </c>
      <c r="F34" s="134" t="s">
        <v>193</v>
      </c>
      <c r="G34" s="8" t="s">
        <v>194</v>
      </c>
      <c r="H34" s="135" t="s">
        <v>570</v>
      </c>
      <c r="I34" s="135" t="s">
        <v>11</v>
      </c>
      <c r="J34" s="151">
        <v>74</v>
      </c>
      <c r="K34" s="151">
        <v>498.9</v>
      </c>
      <c r="L34" s="71" t="s">
        <v>11</v>
      </c>
      <c r="M34" s="149" t="s">
        <v>566</v>
      </c>
      <c r="N34" s="149" t="s">
        <v>571</v>
      </c>
      <c r="O34" s="135">
        <v>0.41666666666666669</v>
      </c>
      <c r="P34" s="135">
        <v>0.125</v>
      </c>
      <c r="Q34" s="71">
        <v>1</v>
      </c>
      <c r="R34" s="9" t="s">
        <v>14</v>
      </c>
      <c r="S34" s="180" t="s">
        <v>370</v>
      </c>
      <c r="T34" s="180" t="s">
        <v>480</v>
      </c>
      <c r="U34" s="199" t="s">
        <v>373</v>
      </c>
      <c r="V34" s="143" t="s">
        <v>1287</v>
      </c>
      <c r="W34" s="135" t="s">
        <v>1315</v>
      </c>
      <c r="X34" s="152" t="s">
        <v>1005</v>
      </c>
      <c r="Y34" s="129"/>
      <c r="Z34" s="129"/>
      <c r="AA34" s="71"/>
      <c r="AB34" s="59"/>
      <c r="AC34" s="59"/>
      <c r="AD34" s="135"/>
      <c r="AE34" s="71"/>
      <c r="AF34" s="71"/>
      <c r="AG34" s="71"/>
      <c r="AH34" s="42"/>
      <c r="AI34" s="119" t="str">
        <f>IF(BS_CONTROLE[[#This Row],[Atividade]]=0, "-", BS_CONTROLE[[#This Row],[Atividade]])</f>
        <v>PDM - SOLDA</v>
      </c>
      <c r="AJ34" s="8" t="str">
        <f>IF(D34="","*",VLOOKUP(AI34,BS_ATIVIDADE[#Data],3,FALSE))</f>
        <v>SOLDA</v>
      </c>
      <c r="AK34" s="175" t="str">
        <f>IF(BS_CONTROLE[[#This Row],[Local - Partida]]=0, "-", BS_CONTROLE[[#This Row],[Local - Partida]])</f>
        <v>499TGR1</v>
      </c>
      <c r="AL34" s="175" t="str">
        <f>IF(BS_CONTROLE[[#This Row],[Local - Encerramento]]=0, "-", BS_CONTROLE[[#This Row],[Local - Encerramento]])</f>
        <v>-</v>
      </c>
      <c r="AM34" s="175" t="str">
        <f>IF(BS_CONTROLE[[#This Row],[Entre - Estações]]=0, "-", BS_CONTROLE[[#This Row],[Entre - Estações]])</f>
        <v>TBR-TGR</v>
      </c>
      <c r="AN34" s="175" t="str">
        <f>IF(BS_CONTROLE[[#This Row],[SB]]=0, "-", BS_CONTROLE[[#This Row],[SB]])</f>
        <v>499TGR2</v>
      </c>
      <c r="AO34" s="176">
        <f>IF(BS_CONTROLE[[#This Row],[SUB]]=0, "-", BS_CONTROLE[[#This Row],[SUB]])</f>
        <v>74</v>
      </c>
      <c r="AP34" s="177">
        <f>IF(BS_CONTROLE[[#This Row],[KM - Inicio]]=0, "-", BS_CONTROLE[[#This Row],[KM - Inicio]])</f>
        <v>498.9</v>
      </c>
      <c r="AQ34" s="177" t="str">
        <f>IF(BS_CONTROLE[[#This Row],[KM - Fim]]=0, "-", BS_CONTROLE[[#This Row],[KM - Fim]])</f>
        <v>-</v>
      </c>
      <c r="AR34" s="32">
        <v>0.33958333333333335</v>
      </c>
      <c r="AS34" s="32">
        <v>0.52638888888888891</v>
      </c>
      <c r="AT34" s="32">
        <v>0.60972222222222228</v>
      </c>
      <c r="AU34" s="32"/>
      <c r="AV34" s="32"/>
      <c r="AW34" s="32"/>
      <c r="AX34" s="32"/>
      <c r="AY34" s="184">
        <f>IF(D34="","*",IFERROR(IF(ISODD(COUNT(AS34:AX35)),"ERRO",SUM((AT34-AS34),(AV34-AU34),(AX34-AW34))),"ERRO"))</f>
        <v>8.333333333333337E-2</v>
      </c>
      <c r="AZ34" s="11"/>
      <c r="BA34" s="60">
        <v>1</v>
      </c>
      <c r="BB34" s="9" t="str">
        <f>IFERROR(_xlfn.XLOOKUP(AI34, BS_ATIVIDADE[ATIVIDADE],BS_ATIVIDADE[UNIDADE] ), "*")</f>
        <v>Nº DE SOLDA</v>
      </c>
      <c r="BC34" s="59" t="str" cm="1">
        <f t="array" ref="BC34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FERRONORTE</v>
      </c>
      <c r="BD34" s="59" t="str" cm="1">
        <f t="array" ref="BD34" xml:space="preserve"> _xlfn.XLOOKUP(
  1,
  ( TabelaMap[SUB] = BS_CONTROLE[[#This Row],[SUB_5]]) *
  ( TabelaMap[KM Inicio] &lt;= BS_CONTROLE[[#This Row],[KM - Inicio]]) *
  ( TabelaMap[KM Fim]  &gt;= BS_CONTROLE[[#This Row],[KM - Inicio]]),
  TabelaMap[Trecho Coordenação],
  "-",
  0
)</f>
        <v>TCS-TGR</v>
      </c>
      <c r="BE34" s="200" t="str">
        <f>IFERROR(_xlfn.XLOOKUP(AO34, BASE_MAPA!$B$2:$B$420, BASE_MAPA!$G$2:$G$420), "ERRO")</f>
        <v>MARCO INICIAL - ALTO ARAGUAIA</v>
      </c>
      <c r="BF34" s="178" t="str">
        <f>IF(BS_CONTROLE[[#This Row],[Responsavel pelo boletim]]=0, "-", BS_CONTROLE[[#This Row],[Responsavel pelo boletim]])</f>
        <v>Elson</v>
      </c>
      <c r="BG34" s="13"/>
      <c r="BH34" s="14">
        <v>2</v>
      </c>
      <c r="BI34" s="14"/>
      <c r="BJ34" s="14" t="s">
        <v>1354</v>
      </c>
      <c r="BK34" s="14" t="s">
        <v>1355</v>
      </c>
      <c r="BL34" s="13"/>
      <c r="BM34" s="12" t="s">
        <v>1024</v>
      </c>
      <c r="BN34" s="12" t="s">
        <v>1054</v>
      </c>
      <c r="BO34" s="130" t="s">
        <v>1133</v>
      </c>
      <c r="BP34" s="14"/>
      <c r="BQ34" s="10" t="str">
        <f t="shared" si="3"/>
        <v>Intervalo</v>
      </c>
      <c r="BR34" s="15">
        <f t="shared" si="4"/>
        <v>0.66666666666666696</v>
      </c>
      <c r="BS34" s="15">
        <f t="shared" si="5"/>
        <v>1</v>
      </c>
      <c r="BT34" s="157" t="str">
        <f t="shared" si="2"/>
        <v>CCOCirculaçãoIntervaloOportunidade</v>
      </c>
    </row>
    <row r="35" spans="1:72" hidden="1">
      <c r="A35" s="44" t="str">
        <f t="shared" si="1"/>
        <v>MARCOS (TF-520)46057</v>
      </c>
      <c r="B35" s="133">
        <v>46057</v>
      </c>
      <c r="C35" s="7">
        <f>IF(BS_CONTROLE[[#This Row],[DATA]]="","",WEEKNUM(BS_CONTROLE[[#This Row],[DATA]]))</f>
        <v>6</v>
      </c>
      <c r="D35" s="45" t="s">
        <v>334</v>
      </c>
      <c r="E35" s="185">
        <v>32</v>
      </c>
      <c r="F35" s="134" t="s">
        <v>193</v>
      </c>
      <c r="G35" s="8" t="str">
        <f>IF(D35="","*",VLOOKUP(F35,BS_ATIVIDADE[#All],3,FALSE))</f>
        <v>SOLDA</v>
      </c>
      <c r="H35" s="135" t="s">
        <v>472</v>
      </c>
      <c r="I35" s="135" t="s">
        <v>11</v>
      </c>
      <c r="J35" s="151">
        <v>74</v>
      </c>
      <c r="K35" s="151">
        <v>280.5</v>
      </c>
      <c r="L35" s="71" t="s">
        <v>11</v>
      </c>
      <c r="M35" s="149" t="str" cm="1">
        <f t="array" ref="M35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TJA-TCS</v>
      </c>
      <c r="N35" s="149" t="str" cm="1">
        <f t="array" ref="N35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277TCS</v>
      </c>
      <c r="O35" s="135">
        <v>0.375</v>
      </c>
      <c r="P35" s="135">
        <v>0.125</v>
      </c>
      <c r="Q35" s="71">
        <v>2</v>
      </c>
      <c r="R35" s="9" t="str">
        <f>IFERROR(_xlfn.XLOOKUP(F35, BS_ATIVIDADE[ATIVIDADE],BS_ATIVIDADE[UNIDADE] ), "*")</f>
        <v>Nº DE SOLDA</v>
      </c>
      <c r="S35" s="180" t="str" cm="1">
        <f t="array" ref="S35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FERRONORTE</v>
      </c>
      <c r="T35" s="180" t="str" cm="1">
        <f t="array" ref="T35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TMI-TCS</v>
      </c>
      <c r="U35" s="199" t="str">
        <f>IFERROR(_xlfn.XLOOKUP(J35, BASE_MAPA!$B$2:$B$420, BASE_MAPA!$G$2:$G$420), "ERRO")</f>
        <v>MARCO INICIAL - ALTO ARAGUAIA</v>
      </c>
      <c r="V35" s="143" t="s">
        <v>1295</v>
      </c>
      <c r="W35" s="135" t="s">
        <v>1315</v>
      </c>
      <c r="X35" s="152" t="s">
        <v>1005</v>
      </c>
      <c r="Y35" s="129" t="s">
        <v>1008</v>
      </c>
      <c r="Z35" s="129"/>
      <c r="AA35" s="71" t="s">
        <v>11</v>
      </c>
      <c r="AB35" s="59"/>
      <c r="AC35" s="59"/>
      <c r="AD35" s="135"/>
      <c r="AE35" s="71"/>
      <c r="AF35" s="71"/>
      <c r="AG35" s="71"/>
      <c r="AH35" s="42"/>
      <c r="AI35" s="119" t="str">
        <f>IF(BS_CONTROLE[[#This Row],[Atividade]]=0, "-", BS_CONTROLE[[#This Row],[Atividade]])</f>
        <v>PDM - SOLDA</v>
      </c>
      <c r="AJ35" s="8" t="str">
        <f>IF(D35="","*",VLOOKUP(AI35,BS_ATIVIDADE[#Data],3,FALSE))</f>
        <v>SOLDA</v>
      </c>
      <c r="AK35" s="175" t="str">
        <f>IF(BS_CONTROLE[[#This Row],[Local - Partida]]=0, "-", BS_CONTROLE[[#This Row],[Local - Partida]])</f>
        <v>277TCS</v>
      </c>
      <c r="AL35" s="175" t="str">
        <f>IF(BS_CONTROLE[[#This Row],[Local - Encerramento]]=0, "-", BS_CONTROLE[[#This Row],[Local - Encerramento]])</f>
        <v>-</v>
      </c>
      <c r="AM35" s="175" t="str">
        <f>IF(BS_CONTROLE[[#This Row],[Entre - Estações]]=0, "-", BS_CONTROLE[[#This Row],[Entre - Estações]])</f>
        <v>TJA-TCS</v>
      </c>
      <c r="AN35" s="175" t="str">
        <f>IF(BS_CONTROLE[[#This Row],[SB]]=0, "-", BS_CONTROLE[[#This Row],[SB]])</f>
        <v>277TCS</v>
      </c>
      <c r="AO35" s="176">
        <f>IF(BS_CONTROLE[[#This Row],[SUB]]=0, "-", BS_CONTROLE[[#This Row],[SUB]])</f>
        <v>74</v>
      </c>
      <c r="AP35" s="177">
        <f>IF(BS_CONTROLE[[#This Row],[KM - Inicio]]=0, "-", BS_CONTROLE[[#This Row],[KM - Inicio]])</f>
        <v>280.5</v>
      </c>
      <c r="AQ35" s="177" t="str">
        <f>IF(BS_CONTROLE[[#This Row],[KM - Fim]]=0, "-", BS_CONTROLE[[#This Row],[KM - Fim]])</f>
        <v>-</v>
      </c>
      <c r="AR35" s="32">
        <v>0.33611111111111114</v>
      </c>
      <c r="AS35" s="32">
        <v>0</v>
      </c>
      <c r="AT35" s="32">
        <v>0</v>
      </c>
      <c r="AU35" s="32"/>
      <c r="AV35" s="32"/>
      <c r="AW35" s="32"/>
      <c r="AX35" s="32"/>
      <c r="AY35" s="184">
        <f>IF(D35="","*",IFERROR(IF(ISODD(COUNT(AS35:AX36)),"ERRO",SUM((AT35-AS35),(AV35-AU35),(AX35-AW35))),"ERRO"))</f>
        <v>0</v>
      </c>
      <c r="AZ35" s="11"/>
      <c r="BA35" s="60">
        <v>0</v>
      </c>
      <c r="BB35" s="9" t="str">
        <f>IFERROR(_xlfn.XLOOKUP(AI35, BS_ATIVIDADE[ATIVIDADE],BS_ATIVIDADE[UNIDADE] ), "*")</f>
        <v>Nº DE SOLDA</v>
      </c>
      <c r="BC35" s="59" t="str" cm="1">
        <f t="array" ref="BC35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FERRONORTE</v>
      </c>
      <c r="BD35" s="59" t="str" cm="1">
        <f t="array" ref="BD35" xml:space="preserve"> _xlfn.XLOOKUP(
  1,
  ( TabelaMap[SUB] = BS_CONTROLE[[#This Row],[SUB_5]]) *
  ( TabelaMap[KM Inicio] &lt;= BS_CONTROLE[[#This Row],[KM - Inicio]]) *
  ( TabelaMap[KM Fim]  &gt;= BS_CONTROLE[[#This Row],[KM - Inicio]]),
  TabelaMap[Trecho Coordenação],
  "-",
  0
)</f>
        <v>TMI-TCS</v>
      </c>
      <c r="BE35" s="200" t="str">
        <f>IFERROR(_xlfn.XLOOKUP(AO35, BASE_MAPA!$B$2:$B$420, BASE_MAPA!$G$2:$G$420), "ERRO")</f>
        <v>MARCO INICIAL - ALTO ARAGUAIA</v>
      </c>
      <c r="BF35" s="178" t="str">
        <f>IF(BS_CONTROLE[[#This Row],[Responsavel pelo boletim]]=0, "-", BS_CONTROLE[[#This Row],[Responsavel pelo boletim]])</f>
        <v>Herbert</v>
      </c>
      <c r="BG35" s="13"/>
      <c r="BH35" s="14">
        <v>0</v>
      </c>
      <c r="BI35" s="14"/>
      <c r="BJ35" s="14" t="s">
        <v>1356</v>
      </c>
      <c r="BK35" s="14" t="s">
        <v>1357</v>
      </c>
      <c r="BL35" s="13"/>
      <c r="BM35" s="12" t="s">
        <v>1031</v>
      </c>
      <c r="BN35" s="12" t="s">
        <v>1056</v>
      </c>
      <c r="BO35" s="130" t="s">
        <v>1056</v>
      </c>
      <c r="BP35" s="14"/>
      <c r="BQ35" s="10" t="str">
        <f t="shared" si="3"/>
        <v>Produção e Intervalo</v>
      </c>
      <c r="BR35" s="15">
        <f t="shared" si="4"/>
        <v>0</v>
      </c>
      <c r="BS35" s="15">
        <f t="shared" si="5"/>
        <v>0</v>
      </c>
      <c r="BT35" s="157" t="str">
        <f t="shared" si="2"/>
        <v>CondiçõesClimáticaChuva</v>
      </c>
    </row>
    <row r="36" spans="1:72" ht="23.25" hidden="1">
      <c r="A36" s="44" t="str">
        <f t="shared" si="1"/>
        <v>W5046057</v>
      </c>
      <c r="B36" s="133">
        <v>46057</v>
      </c>
      <c r="C36" s="7">
        <f>IF(BS_CONTROLE[[#This Row],[DATA]]="","",WEEKNUM(BS_CONTROLE[[#This Row],[DATA]]))</f>
        <v>6</v>
      </c>
      <c r="D36" s="45" t="s">
        <v>240</v>
      </c>
      <c r="E36" s="185">
        <v>34</v>
      </c>
      <c r="F36" s="134" t="s">
        <v>148</v>
      </c>
      <c r="G36" s="8" t="str">
        <f>IF(D36="","*",VLOOKUP(F36,BS_ATIVIDADE[#All],3,FALSE))</f>
        <v>MODERNIZAÇÃO</v>
      </c>
      <c r="H36" s="135" t="s">
        <v>475</v>
      </c>
      <c r="I36" s="135" t="s">
        <v>475</v>
      </c>
      <c r="J36" s="151">
        <v>74</v>
      </c>
      <c r="K36" s="151">
        <v>245</v>
      </c>
      <c r="L36" s="71">
        <v>244.2</v>
      </c>
      <c r="M36" s="149" t="s">
        <v>460</v>
      </c>
      <c r="N36" s="149">
        <v>239251</v>
      </c>
      <c r="O36" s="135">
        <v>0.35416666666666669</v>
      </c>
      <c r="P36" s="135">
        <v>0.125</v>
      </c>
      <c r="Q36" s="71">
        <v>1000</v>
      </c>
      <c r="R36" s="9" t="s">
        <v>51</v>
      </c>
      <c r="S36" s="180" t="s">
        <v>370</v>
      </c>
      <c r="T36" s="180" t="s">
        <v>374</v>
      </c>
      <c r="U36" s="199" t="s">
        <v>373</v>
      </c>
      <c r="V36" s="143" t="s">
        <v>1358</v>
      </c>
      <c r="W36" s="135" t="s">
        <v>1328</v>
      </c>
      <c r="X36" s="152" t="s">
        <v>1005</v>
      </c>
      <c r="Y36" s="129" t="s">
        <v>1008</v>
      </c>
      <c r="Z36" s="129"/>
      <c r="AA36" s="71" t="s">
        <v>1359</v>
      </c>
      <c r="AB36" s="59" t="s">
        <v>997</v>
      </c>
      <c r="AC36" s="59"/>
      <c r="AD36" s="135">
        <v>0.29166666666666669</v>
      </c>
      <c r="AE36" s="71">
        <v>7671</v>
      </c>
      <c r="AF36" s="71">
        <v>9322</v>
      </c>
      <c r="AG36" s="71"/>
      <c r="AH36" s="42"/>
      <c r="AI36" s="119" t="str">
        <f>IF(BS_CONTROLE[[#This Row],[Atividade]]=0, "-", BS_CONTROLE[[#This Row],[Atividade]])</f>
        <v>MODERNIZAÇÃO - RECOLHIMENTO DE DORMENTE</v>
      </c>
      <c r="AJ36" s="8" t="str">
        <f>IF(D36="","*",VLOOKUP(AI36,BS_ATIVIDADE[#Data],3,FALSE))</f>
        <v>MODERNIZAÇÃO</v>
      </c>
      <c r="AK36" s="175" t="str">
        <f>IF(BS_CONTROLE[[#This Row],[Local - Partida]]=0, "-", BS_CONTROLE[[#This Row],[Local - Partida]])</f>
        <v>TCS2</v>
      </c>
      <c r="AL36" s="175" t="str">
        <f>IF(BS_CONTROLE[[#This Row],[Local - Encerramento]]=0, "-", BS_CONTROLE[[#This Row],[Local - Encerramento]])</f>
        <v>TCS2</v>
      </c>
      <c r="AM36" s="175" t="str">
        <f>IF(BS_CONTROLE[[#This Row],[Entre - Estações]]=0, "-", BS_CONTROLE[[#This Row],[Entre - Estações]])</f>
        <v>TVI-TJA</v>
      </c>
      <c r="AN36" s="175">
        <f>IF(BS_CONTROLE[[#This Row],[SB]]=0, "-", BS_CONTROLE[[#This Row],[SB]])</f>
        <v>239251</v>
      </c>
      <c r="AO36" s="176">
        <f>IF(BS_CONTROLE[[#This Row],[SUB]]=0, "-", BS_CONTROLE[[#This Row],[SUB]])</f>
        <v>74</v>
      </c>
      <c r="AP36" s="177">
        <f>IF(BS_CONTROLE[[#This Row],[KM - Inicio]]=0, "-", BS_CONTROLE[[#This Row],[KM - Inicio]])</f>
        <v>245</v>
      </c>
      <c r="AQ36" s="177">
        <f>IF(BS_CONTROLE[[#This Row],[KM - Fim]]=0, "-", BS_CONTROLE[[#This Row],[KM - Fim]])</f>
        <v>244.2</v>
      </c>
      <c r="AR36" s="32">
        <v>0.32569444444444445</v>
      </c>
      <c r="AS36" s="32">
        <v>0.41805555555555557</v>
      </c>
      <c r="AT36" s="32">
        <v>0.46736111111111112</v>
      </c>
      <c r="AU36" s="32"/>
      <c r="AV36" s="32"/>
      <c r="AW36" s="32"/>
      <c r="AX36" s="32"/>
      <c r="AY36" s="184">
        <f>IF(D36="","*",IFERROR(IF(ISODD(COUNT(AS36:AX36)),"ERRO",SUM((AT36-AS36),(AV36-AU36),(AX36-AW36))),"ERRO"))</f>
        <v>4.9305555555555547E-2</v>
      </c>
      <c r="AZ36" s="11"/>
      <c r="BA36" s="60">
        <v>135</v>
      </c>
      <c r="BB36" s="9" t="str">
        <f>IFERROR(_xlfn.XLOOKUP(AI36, BS_ATIVIDADE[ATIVIDADE],BS_ATIVIDADE[UNIDADE] ), "*")</f>
        <v>Nº DE DORMENTES</v>
      </c>
      <c r="BC36" s="59" t="str" cm="1">
        <f t="array" ref="BC36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FERRONORTE</v>
      </c>
      <c r="BD36" s="59" t="str" cm="1">
        <f t="array" ref="BD36" xml:space="preserve"> _xlfn.XLOOKUP(
  1,
  ( TabelaMap[SUB] = BS_CONTROLE[[#This Row],[SUB_5]]) *
  ( TabelaMap[KM Inicio] &lt;= BS_CONTROLE[[#This Row],[KM - Inicio]]) *
  ( TabelaMap[KM Fim]  &gt;= BS_CONTROLE[[#This Row],[KM - Inicio]]),
  TabelaMap[Trecho Coordenação],
  "-",
  0
)</f>
        <v>TMI-TCS</v>
      </c>
      <c r="BE36" s="200" t="str">
        <f>IFERROR(_xlfn.XLOOKUP(AO36, BASE_MAPA!$B$2:$B$420, BASE_MAPA!$G$2:$G$420), "ERRO")</f>
        <v>MARCO INICIAL - ALTO ARAGUAIA</v>
      </c>
      <c r="BF36" s="178" t="str">
        <f>IF(BS_CONTROLE[[#This Row],[Responsavel pelo boletim]]=0, "-", BS_CONTROLE[[#This Row],[Responsavel pelo boletim]])</f>
        <v>Augusto/ Efraim</v>
      </c>
      <c r="BG36" s="13"/>
      <c r="BH36" s="14">
        <v>2</v>
      </c>
      <c r="BI36" s="14"/>
      <c r="BJ36" s="14" t="s">
        <v>1360</v>
      </c>
      <c r="BK36" s="14" t="s">
        <v>1361</v>
      </c>
      <c r="BL36" s="13"/>
      <c r="BM36" s="12" t="s">
        <v>1024</v>
      </c>
      <c r="BN36" s="12" t="s">
        <v>1054</v>
      </c>
      <c r="BO36" s="130" t="s">
        <v>1133</v>
      </c>
      <c r="BP36" s="14"/>
      <c r="BQ36" s="10" t="str">
        <f t="shared" si="3"/>
        <v>Produção e Intervalo</v>
      </c>
      <c r="BR36" s="15">
        <f t="shared" si="4"/>
        <v>0.39444444444444438</v>
      </c>
      <c r="BS36" s="15">
        <f t="shared" si="5"/>
        <v>0.13500000000000001</v>
      </c>
      <c r="BT36" s="157" t="str">
        <f t="shared" si="2"/>
        <v>CCOCirculaçãoIntervaloOportunidade</v>
      </c>
    </row>
    <row r="37" spans="1:72" hidden="1">
      <c r="A37" s="44" t="str">
        <f t="shared" si="1"/>
        <v>A6046057</v>
      </c>
      <c r="B37" s="133">
        <v>46057</v>
      </c>
      <c r="C37" s="7">
        <f>IF(BS_CONTROLE[[#This Row],[DATA]]="","",WEEKNUM(BS_CONTROLE[[#This Row],[DATA]]))</f>
        <v>6</v>
      </c>
      <c r="D37" s="45" t="s">
        <v>106</v>
      </c>
      <c r="E37" s="185">
        <v>37</v>
      </c>
      <c r="F37" s="134" t="s">
        <v>32</v>
      </c>
      <c r="G37" s="8" t="str">
        <f>IF(D37="","*",VLOOKUP(F37,BS_ATIVIDADE[#All],3,FALSE))</f>
        <v>DETECÇÃO</v>
      </c>
      <c r="H37" s="135" t="s">
        <v>1362</v>
      </c>
      <c r="I37" s="135" t="s">
        <v>475</v>
      </c>
      <c r="J37" s="151">
        <v>74</v>
      </c>
      <c r="K37" s="151">
        <v>1</v>
      </c>
      <c r="L37" s="71">
        <v>291</v>
      </c>
      <c r="M37" s="149" t="s">
        <v>374</v>
      </c>
      <c r="N37" s="149" t="s">
        <v>1363</v>
      </c>
      <c r="O37" s="135">
        <v>0.375</v>
      </c>
      <c r="P37" s="135">
        <v>4.1666666666666664E-2</v>
      </c>
      <c r="Q37" s="71">
        <v>280</v>
      </c>
      <c r="R37" s="9" t="str">
        <f>IFERROR(_xlfn.XLOOKUP(F37, BS_ATIVIDADE[ATIVIDADE],BS_ATIVIDADE[UNIDADE] ), "*")</f>
        <v>KM</v>
      </c>
      <c r="S37" s="180" t="str" cm="1">
        <f t="array" ref="S37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FERRONORTE</v>
      </c>
      <c r="T37" s="180" t="str" cm="1">
        <f t="array" ref="T37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TMI-TCS</v>
      </c>
      <c r="U37" s="199" t="str">
        <f>IFERROR(_xlfn.XLOOKUP(J37, BASE_MAPA!$B$2:$B$420, BASE_MAPA!$G$2:$G$420), "ERRO")</f>
        <v>MARCO INICIAL - ALTO ARAGUAIA</v>
      </c>
      <c r="V37" s="143" t="s">
        <v>1295</v>
      </c>
      <c r="W37" s="135" t="s">
        <v>1364</v>
      </c>
      <c r="X37" s="152" t="s">
        <v>1005</v>
      </c>
      <c r="Y37" s="129" t="s">
        <v>1008</v>
      </c>
      <c r="Z37" s="129"/>
      <c r="AA37" s="71">
        <v>1</v>
      </c>
      <c r="AB37" s="59" t="s">
        <v>997</v>
      </c>
      <c r="AC37" s="59"/>
      <c r="AD37" s="135">
        <v>0.29166666666666669</v>
      </c>
      <c r="AE37" s="71">
        <v>5487</v>
      </c>
      <c r="AF37" s="71"/>
      <c r="AG37" s="71"/>
      <c r="AH37" s="42"/>
      <c r="AI37" s="119" t="str">
        <f>IF(BS_CONTROLE[[#This Row],[Atividade]]=0, "-", BS_CONTROLE[[#This Row],[Atividade]])</f>
        <v>DETECÇÃO - RONDA 7 DIAS</v>
      </c>
      <c r="AJ37" s="8" t="str">
        <f>IF(D37="","*",VLOOKUP(AI37,BS_ATIVIDADE[#Data],3,FALSE))</f>
        <v>DETECÇÃO</v>
      </c>
      <c r="AK37" s="175" t="str">
        <f>IF(BS_CONTROLE[[#This Row],[Local - Partida]]=0, "-", BS_CONTROLE[[#This Row],[Local - Partida]])</f>
        <v>TMI</v>
      </c>
      <c r="AL37" s="175" t="str">
        <f>IF(BS_CONTROLE[[#This Row],[Local - Encerramento]]=0, "-", BS_CONTROLE[[#This Row],[Local - Encerramento]])</f>
        <v>TCS2</v>
      </c>
      <c r="AM37" s="175" t="str">
        <f>IF(BS_CONTROLE[[#This Row],[Entre - Estações]]=0, "-", BS_CONTROLE[[#This Row],[Entre - Estações]])</f>
        <v>TMI-TCS</v>
      </c>
      <c r="AN37" s="175" t="str">
        <f>IF(BS_CONTROLE[[#This Row],[SB]]=0, "-", BS_CONTROLE[[#This Row],[SB]])</f>
        <v>TMITCS</v>
      </c>
      <c r="AO37" s="176">
        <f>IF(BS_CONTROLE[[#This Row],[SUB]]=0, "-", BS_CONTROLE[[#This Row],[SUB]])</f>
        <v>74</v>
      </c>
      <c r="AP37" s="177">
        <f>IF(BS_CONTROLE[[#This Row],[KM - Inicio]]=0, "-", BS_CONTROLE[[#This Row],[KM - Inicio]])</f>
        <v>1</v>
      </c>
      <c r="AQ37" s="177">
        <f>IF(BS_CONTROLE[[#This Row],[KM - Fim]]=0, "-", BS_CONTROLE[[#This Row],[KM - Fim]])</f>
        <v>291</v>
      </c>
      <c r="AR37" s="32">
        <v>0.38611111111111113</v>
      </c>
      <c r="AS37" s="32">
        <v>0</v>
      </c>
      <c r="AT37" s="32">
        <v>4.1666666666666664E-2</v>
      </c>
      <c r="AU37" s="32"/>
      <c r="AV37" s="32"/>
      <c r="AW37" s="32"/>
      <c r="AX37" s="32"/>
      <c r="AY37" s="184">
        <f t="shared" ref="AY37:AY39" si="6">IF(D37="","*",IFERROR(IF(ISODD(COUNT(AS37:AX37)),"ERRO",SUM((AT37-AS37),(AV37-AU37),(AX37-AW37))),"ERRO"))</f>
        <v>4.1666666666666664E-2</v>
      </c>
      <c r="AZ37" s="11"/>
      <c r="BA37" s="60">
        <v>280</v>
      </c>
      <c r="BB37" s="9" t="str">
        <f>IFERROR(_xlfn.XLOOKUP(AI37, BS_ATIVIDADE[ATIVIDADE],BS_ATIVIDADE[UNIDADE] ), "*")</f>
        <v>KM</v>
      </c>
      <c r="BC37" s="59" t="str" cm="1">
        <f t="array" ref="BC37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FERRONORTE</v>
      </c>
      <c r="BD37" s="59" t="str" cm="1">
        <f t="array" ref="BD37" xml:space="preserve"> _xlfn.XLOOKUP(
  1,
  ( TabelaMap[SUB] = BS_CONTROLE[[#This Row],[SUB_5]]) *
  ( TabelaMap[KM Inicio] &lt;= BS_CONTROLE[[#This Row],[KM - Inicio]]) *
  ( TabelaMap[KM Fim]  &gt;= BS_CONTROLE[[#This Row],[KM - Inicio]]),
  TabelaMap[Trecho Coordenação],
  "-",
  0
)</f>
        <v>TMI-TCS</v>
      </c>
      <c r="BE37" s="200" t="str">
        <f>IFERROR(_xlfn.XLOOKUP(AO37, BASE_MAPA!$B$2:$B$420, BASE_MAPA!$G$2:$G$420), "ERRO")</f>
        <v>MARCO INICIAL - ALTO ARAGUAIA</v>
      </c>
      <c r="BF37" s="178" t="str">
        <f>IF(BS_CONTROLE[[#This Row],[Responsavel pelo boletim]]=0, "-", BS_CONTROLE[[#This Row],[Responsavel pelo boletim]])</f>
        <v>Herbert</v>
      </c>
      <c r="BG37" s="13"/>
      <c r="BH37" s="14">
        <v>2</v>
      </c>
      <c r="BI37" s="14"/>
      <c r="BJ37" s="14" t="s">
        <v>1365</v>
      </c>
      <c r="BK37" s="14" t="s">
        <v>1366</v>
      </c>
      <c r="BL37" s="13"/>
      <c r="BM37" s="12" t="s">
        <v>1029</v>
      </c>
      <c r="BN37" s="12" t="s">
        <v>1029</v>
      </c>
      <c r="BO37" s="130" t="s">
        <v>1029</v>
      </c>
      <c r="BP37" s="14"/>
      <c r="BQ37" s="10" t="str">
        <f t="shared" si="3"/>
        <v>Aderente</v>
      </c>
      <c r="BR37" s="15">
        <f t="shared" si="4"/>
        <v>1</v>
      </c>
      <c r="BS37" s="15">
        <f t="shared" si="5"/>
        <v>1</v>
      </c>
      <c r="BT37" s="157" t="str">
        <f t="shared" si="2"/>
        <v>OKOK</v>
      </c>
    </row>
    <row r="38" spans="1:72" hidden="1">
      <c r="A38" s="44" t="str">
        <f t="shared" si="1"/>
        <v>TURMA FIXA VIA 46057</v>
      </c>
      <c r="B38" s="133">
        <v>46057</v>
      </c>
      <c r="C38" s="7">
        <f>IF(BS_CONTROLE[[#This Row],[DATA]]="","",WEEKNUM(BS_CONTROLE[[#This Row],[DATA]]))</f>
        <v>6</v>
      </c>
      <c r="D38" s="45" t="s">
        <v>265</v>
      </c>
      <c r="E38" s="185">
        <v>38</v>
      </c>
      <c r="F38" s="134" t="s">
        <v>200</v>
      </c>
      <c r="G38" s="8" t="str">
        <f>IF(D38="","*",VLOOKUP(F38,BS_ATIVIDADE[#All],3,FALSE))</f>
        <v>TRILHO - SUBSTITUIÇÂO</v>
      </c>
      <c r="H38" s="135" t="s">
        <v>878</v>
      </c>
      <c r="I38" s="135" t="s">
        <v>11</v>
      </c>
      <c r="J38" s="151">
        <v>101</v>
      </c>
      <c r="K38" s="151">
        <v>1413.05</v>
      </c>
      <c r="L38" s="71" t="s">
        <v>11</v>
      </c>
      <c r="M38" s="149" t="str" cm="1">
        <f t="array" ref="M38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PSI-PJG</v>
      </c>
      <c r="N38" s="149" t="str" cm="1">
        <f t="array" ref="N38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PJGPSI</v>
      </c>
      <c r="O38" s="135">
        <v>0.41666666666666669</v>
      </c>
      <c r="P38" s="135">
        <v>8.3333333333333329E-2</v>
      </c>
      <c r="Q38" s="71">
        <v>8</v>
      </c>
      <c r="R38" s="9" t="str">
        <f>IFERROR(_xlfn.XLOOKUP(F38, BS_ATIVIDADE[ATIVIDADE],BS_ATIVIDADE[UNIDADE] ), "*")</f>
        <v>M</v>
      </c>
      <c r="S38" s="180" t="str" cm="1">
        <f t="array" ref="S38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MALHA CENTRAL</v>
      </c>
      <c r="T38" s="180" t="str" cm="1">
        <f t="array" ref="T38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PPN-POV</v>
      </c>
      <c r="U38" s="199" t="str">
        <f>IFERROR(_xlfn.XLOOKUP(J38, BASE_MAPA!$B$2:$B$420, BASE_MAPA!$G$2:$G$420), "ERRO")</f>
        <v>PORTO NACIONAL - OURO VERDE</v>
      </c>
      <c r="V38" s="143" t="s">
        <v>1367</v>
      </c>
      <c r="W38" s="135" t="s">
        <v>1368</v>
      </c>
      <c r="X38" s="152" t="s">
        <v>1005</v>
      </c>
      <c r="Y38" s="129"/>
      <c r="Z38" s="129"/>
      <c r="AA38" s="71"/>
      <c r="AB38" s="59"/>
      <c r="AC38" s="59"/>
      <c r="AD38" s="135"/>
      <c r="AE38" s="71"/>
      <c r="AF38" s="71"/>
      <c r="AG38" s="71"/>
      <c r="AH38" s="42"/>
      <c r="AI38" s="119" t="str">
        <f>IF(BS_CONTROLE[[#This Row],[Atividade]]=0, "-", BS_CONTROLE[[#This Row],[Atividade]])</f>
        <v>PDM - SUBSTITUIÇÃO - TRILHO</v>
      </c>
      <c r="AJ38" s="8" t="str">
        <f>IF(D38="","*",VLOOKUP(AI38,BS_ATIVIDADE[#Data],3,FALSE))</f>
        <v>TRILHO - SUBSTITUIÇÂO</v>
      </c>
      <c r="AK38" s="175" t="str">
        <f>IF(BS_CONTROLE[[#This Row],[Local - Partida]]=0, "-", BS_CONTROLE[[#This Row],[Local - Partida]])</f>
        <v>PJGPSI</v>
      </c>
      <c r="AL38" s="175" t="str">
        <f>IF(BS_CONTROLE[[#This Row],[Local - Encerramento]]=0, "-", BS_CONTROLE[[#This Row],[Local - Encerramento]])</f>
        <v>-</v>
      </c>
      <c r="AM38" s="175" t="str">
        <f>IF(BS_CONTROLE[[#This Row],[Entre - Estações]]=0, "-", BS_CONTROLE[[#This Row],[Entre - Estações]])</f>
        <v>PSI-PJG</v>
      </c>
      <c r="AN38" s="175" t="str">
        <f>IF(BS_CONTROLE[[#This Row],[SB]]=0, "-", BS_CONTROLE[[#This Row],[SB]])</f>
        <v>PJGPSI</v>
      </c>
      <c r="AO38" s="176">
        <f>IF(BS_CONTROLE[[#This Row],[SUB]]=0, "-", BS_CONTROLE[[#This Row],[SUB]])</f>
        <v>101</v>
      </c>
      <c r="AP38" s="177">
        <f>IF(BS_CONTROLE[[#This Row],[KM - Inicio]]=0, "-", BS_CONTROLE[[#This Row],[KM - Inicio]])</f>
        <v>1413.05</v>
      </c>
      <c r="AQ38" s="177" t="str">
        <f>IF(BS_CONTROLE[[#This Row],[KM - Fim]]=0, "-", BS_CONTROLE[[#This Row],[KM - Fim]])</f>
        <v>-</v>
      </c>
      <c r="AR38" s="32">
        <v>0.45833333333333331</v>
      </c>
      <c r="AS38" s="32">
        <v>0.46180555555555558</v>
      </c>
      <c r="AT38" s="32">
        <v>0.54513888888888884</v>
      </c>
      <c r="AU38" s="32"/>
      <c r="AV38" s="32"/>
      <c r="AW38" s="32"/>
      <c r="AX38" s="32"/>
      <c r="AY38" s="184">
        <f t="shared" si="6"/>
        <v>8.3333333333333259E-2</v>
      </c>
      <c r="AZ38" s="11"/>
      <c r="BA38" s="60">
        <v>8</v>
      </c>
      <c r="BB38" s="9" t="str">
        <f>IFERROR(_xlfn.XLOOKUP(AI38, BS_ATIVIDADE[ATIVIDADE],BS_ATIVIDADE[UNIDADE] ), "*")</f>
        <v>M</v>
      </c>
      <c r="BC38" s="59" t="str" cm="1">
        <f t="array" ref="BC38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MALHA CENTRAL</v>
      </c>
      <c r="BD38" s="59" t="str" cm="1">
        <f t="array" ref="BD38" xml:space="preserve"> _xlfn.XLOOKUP(
  1,
  ( TabelaMap[SUB] = BS_CONTROLE[[#This Row],[SUB_5]]) *
  ( TabelaMap[KM Inicio] &lt;= BS_CONTROLE[[#This Row],[KM - Inicio]]) *
  ( TabelaMap[KM Fim]  &gt;= BS_CONTROLE[[#This Row],[KM - Inicio]]),
  TabelaMap[Trecho Coordenação],
  "-",
  0
)</f>
        <v>PPN-POV</v>
      </c>
      <c r="BE38" s="200" t="str">
        <f>IFERROR(_xlfn.XLOOKUP(AO38, BASE_MAPA!$B$2:$B$420, BASE_MAPA!$G$2:$G$420), "ERRO")</f>
        <v>PORTO NACIONAL - OURO VERDE</v>
      </c>
      <c r="BF38" s="178" t="str">
        <f>IF(BS_CONTROLE[[#This Row],[Responsavel pelo boletim]]=0, "-", BS_CONTROLE[[#This Row],[Responsavel pelo boletim]])</f>
        <v>Carlito</v>
      </c>
      <c r="BG38" s="13"/>
      <c r="BH38" s="14">
        <v>2</v>
      </c>
      <c r="BI38" s="14"/>
      <c r="BJ38" s="14" t="s">
        <v>1369</v>
      </c>
      <c r="BK38" s="14" t="s">
        <v>1369</v>
      </c>
      <c r="BL38" s="13"/>
      <c r="BM38" s="12" t="s">
        <v>1029</v>
      </c>
      <c r="BN38" s="12" t="s">
        <v>1029</v>
      </c>
      <c r="BO38" s="130" t="s">
        <v>1029</v>
      </c>
      <c r="BP38" s="14"/>
      <c r="BQ38" s="10" t="str">
        <f t="shared" si="3"/>
        <v>Intervalo</v>
      </c>
      <c r="BR38" s="15">
        <f t="shared" si="4"/>
        <v>0.99999999999999911</v>
      </c>
      <c r="BS38" s="15">
        <f t="shared" si="5"/>
        <v>1</v>
      </c>
      <c r="BT38" s="157" t="str">
        <f t="shared" si="2"/>
        <v>OKOK</v>
      </c>
    </row>
    <row r="39" spans="1:72" hidden="1">
      <c r="A39" s="44" t="str">
        <f t="shared" si="1"/>
        <v>A7146057</v>
      </c>
      <c r="B39" s="133">
        <v>46057</v>
      </c>
      <c r="C39" s="7">
        <f>IF(BS_CONTROLE[[#This Row],[DATA]]="","",WEEKNUM(BS_CONTROLE[[#This Row],[DATA]]))</f>
        <v>6</v>
      </c>
      <c r="D39" s="45" t="s">
        <v>124</v>
      </c>
      <c r="E39" s="185">
        <v>39</v>
      </c>
      <c r="F39" s="134" t="s">
        <v>154</v>
      </c>
      <c r="G39" s="8" t="str">
        <f>IF(D39="","*",VLOOKUP(F39,BS_ATIVIDADE[#All],3,FALSE))</f>
        <v>OUTROS</v>
      </c>
      <c r="H39" s="135" t="s">
        <v>909</v>
      </c>
      <c r="I39" s="135" t="s">
        <v>1370</v>
      </c>
      <c r="J39" s="151">
        <v>103</v>
      </c>
      <c r="K39" s="151">
        <v>1585.5</v>
      </c>
      <c r="L39" s="71">
        <v>1533.5</v>
      </c>
      <c r="M39" s="149" t="str" cm="1">
        <f t="array" ref="M39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PNV-PTR</v>
      </c>
      <c r="N39" s="149" t="str" cm="1">
        <f t="array" ref="N39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PTRPNV</v>
      </c>
      <c r="O39" s="135">
        <v>0.375</v>
      </c>
      <c r="P39" s="135">
        <v>4.1666666666666664E-2</v>
      </c>
      <c r="Q39" s="71">
        <v>1</v>
      </c>
      <c r="R39" s="9" t="str">
        <f>IFERROR(_xlfn.XLOOKUP(F39, BS_ATIVIDADE[ATIVIDADE],BS_ATIVIDADE[UNIDADE] ), "*")</f>
        <v>BINÁRIO</v>
      </c>
      <c r="S39" s="180" t="str" cm="1">
        <f t="array" ref="S39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MALHA CENTRAL</v>
      </c>
      <c r="T39" s="180" t="str" cm="1">
        <f t="array" ref="T39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POV-PRV</v>
      </c>
      <c r="U39" s="199" t="str">
        <f>IFERROR(_xlfn.XLOOKUP(J39, BASE_MAPA!$B$2:$B$420, BASE_MAPA!$G$2:$G$420), "ERRO")</f>
        <v>OURO VERDE - LIGAÇÃO</v>
      </c>
      <c r="V39" s="143" t="s">
        <v>1371</v>
      </c>
      <c r="W39" s="135" t="s">
        <v>1372</v>
      </c>
      <c r="X39" s="152" t="s">
        <v>1005</v>
      </c>
      <c r="Y39" s="129"/>
      <c r="Z39" s="129"/>
      <c r="AA39" s="71"/>
      <c r="AB39" s="59"/>
      <c r="AC39" s="59"/>
      <c r="AD39" s="135"/>
      <c r="AE39" s="71"/>
      <c r="AF39" s="71"/>
      <c r="AG39" s="71"/>
      <c r="AH39" s="42"/>
      <c r="AI39" s="119" t="str">
        <f>IF(BS_CONTROLE[[#This Row],[Atividade]]=0, "-", BS_CONTROLE[[#This Row],[Atividade]])</f>
        <v>OUTRAS ATIVIDADES</v>
      </c>
      <c r="AJ39" s="8" t="str">
        <f>IF(D39="","*",VLOOKUP(AI39,BS_ATIVIDADE[#Data],3,FALSE))</f>
        <v>OUTROS</v>
      </c>
      <c r="AK39" s="175" t="str">
        <f>IF(BS_CONTROLE[[#This Row],[Local - Partida]]=0, "-", BS_CONTROLE[[#This Row],[Local - Partida]])</f>
        <v>PTRPNV</v>
      </c>
      <c r="AL39" s="175" t="str">
        <f>IF(BS_CONTROLE[[#This Row],[Local - Encerramento]]=0, "-", BS_CONTROLE[[#This Row],[Local - Encerramento]])</f>
        <v>POSPNV</v>
      </c>
      <c r="AM39" s="175" t="str">
        <f>IF(BS_CONTROLE[[#This Row],[Entre - Estações]]=0, "-", BS_CONTROLE[[#This Row],[Entre - Estações]])</f>
        <v>PNV-PTR</v>
      </c>
      <c r="AN39" s="175" t="str">
        <f>IF(BS_CONTROLE[[#This Row],[SB]]=0, "-", BS_CONTROLE[[#This Row],[SB]])</f>
        <v>PTRPNV</v>
      </c>
      <c r="AO39" s="176">
        <f>IF(BS_CONTROLE[[#This Row],[SUB]]=0, "-", BS_CONTROLE[[#This Row],[SUB]])</f>
        <v>103</v>
      </c>
      <c r="AP39" s="177">
        <f>IF(BS_CONTROLE[[#This Row],[KM - Inicio]]=0, "-", BS_CONTROLE[[#This Row],[KM - Inicio]])</f>
        <v>1585.5</v>
      </c>
      <c r="AQ39" s="177">
        <f>IF(BS_CONTROLE[[#This Row],[KM - Fim]]=0, "-", BS_CONTROLE[[#This Row],[KM - Fim]])</f>
        <v>1533.5</v>
      </c>
      <c r="AR39" s="32">
        <v>0.37777777777777777</v>
      </c>
      <c r="AS39" s="32">
        <v>0.37847222222222221</v>
      </c>
      <c r="AT39" s="32">
        <v>0.4201388888888889</v>
      </c>
      <c r="AU39" s="32"/>
      <c r="AV39" s="32"/>
      <c r="AW39" s="32"/>
      <c r="AX39" s="32"/>
      <c r="AY39" s="184">
        <f t="shared" si="6"/>
        <v>4.1666666666666685E-2</v>
      </c>
      <c r="AZ39" s="11"/>
      <c r="BA39" s="60">
        <v>1</v>
      </c>
      <c r="BB39" s="9" t="str">
        <f>IFERROR(_xlfn.XLOOKUP(AI39, BS_ATIVIDADE[ATIVIDADE],BS_ATIVIDADE[UNIDADE] ), "*")</f>
        <v>BINÁRIO</v>
      </c>
      <c r="BC39" s="59" t="str" cm="1">
        <f t="array" ref="BC39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MALHA CENTRAL</v>
      </c>
      <c r="BD39" s="59" t="str" cm="1">
        <f t="array" ref="BD39" xml:space="preserve"> _xlfn.XLOOKUP(
  1,
  ( TabelaMap[SUB] = BS_CONTROLE[[#This Row],[SUB_5]]) *
  ( TabelaMap[KM Inicio] &lt;= BS_CONTROLE[[#This Row],[KM - Inicio]]) *
  ( TabelaMap[KM Fim]  &gt;= BS_CONTROLE[[#This Row],[KM - Inicio]]),
  TabelaMap[Trecho Coordenação],
  "-",
  0
)</f>
        <v>POV-PRV</v>
      </c>
      <c r="BE39" s="200" t="str">
        <f>IFERROR(_xlfn.XLOOKUP(AO39, BASE_MAPA!$B$2:$B$420, BASE_MAPA!$G$2:$G$420), "ERRO")</f>
        <v>OURO VERDE - LIGAÇÃO</v>
      </c>
      <c r="BF39" s="178" t="str">
        <f>IF(BS_CONTROLE[[#This Row],[Responsavel pelo boletim]]=0, "-", BS_CONTROLE[[#This Row],[Responsavel pelo boletim]])</f>
        <v>Antonio Bezerra</v>
      </c>
      <c r="BG39" s="13"/>
      <c r="BH39" s="14">
        <v>2</v>
      </c>
      <c r="BI39" s="14"/>
      <c r="BJ39" s="14" t="s">
        <v>1373</v>
      </c>
      <c r="BK39" s="14" t="s">
        <v>1373</v>
      </c>
      <c r="BL39" s="13"/>
      <c r="BM39" s="12" t="s">
        <v>1029</v>
      </c>
      <c r="BN39" s="12" t="s">
        <v>1029</v>
      </c>
      <c r="BO39" s="130" t="s">
        <v>1029</v>
      </c>
      <c r="BP39" s="14"/>
      <c r="BQ39" s="10" t="str">
        <f t="shared" si="3"/>
        <v>Aderente</v>
      </c>
      <c r="BR39" s="15">
        <f t="shared" si="4"/>
        <v>1.0000000000000004</v>
      </c>
      <c r="BS39" s="15">
        <f t="shared" si="5"/>
        <v>1</v>
      </c>
      <c r="BT39" s="157" t="str">
        <f t="shared" si="2"/>
        <v>OKOK</v>
      </c>
    </row>
    <row r="40" spans="1:72" hidden="1">
      <c r="A40" s="44" t="str">
        <f t="shared" si="1"/>
        <v>A1746057</v>
      </c>
      <c r="B40" s="133">
        <v>46057</v>
      </c>
      <c r="C40" s="7">
        <f>IF(BS_CONTROLE[[#This Row],[DATA]]="","",WEEKNUM(BS_CONTROLE[[#This Row],[DATA]]))</f>
        <v>6</v>
      </c>
      <c r="D40" s="45" t="s">
        <v>88</v>
      </c>
      <c r="E40" s="185">
        <v>40</v>
      </c>
      <c r="F40" s="134" t="s">
        <v>81</v>
      </c>
      <c r="G40" s="8" t="str">
        <f>IF(D40="","*",VLOOKUP(F40,BS_ATIVIDADE[#All],3,FALSE))</f>
        <v>INFRAESTRUTURA</v>
      </c>
      <c r="H40" s="135" t="s">
        <v>914</v>
      </c>
      <c r="I40" s="135" t="s">
        <v>924</v>
      </c>
      <c r="J40" s="151">
        <v>103</v>
      </c>
      <c r="K40" s="151">
        <v>1613</v>
      </c>
      <c r="L40" s="71" t="s">
        <v>11</v>
      </c>
      <c r="M40" s="149" t="str" cm="1">
        <f t="array" ref="M40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PTR-PPG</v>
      </c>
      <c r="N40" s="149" t="str" cm="1">
        <f t="array" ref="N40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PPGPTR</v>
      </c>
      <c r="O40" s="135">
        <v>0.375</v>
      </c>
      <c r="P40" s="135">
        <v>4.1666666666666664E-2</v>
      </c>
      <c r="Q40" s="71">
        <v>1</v>
      </c>
      <c r="R40" s="9" t="str">
        <f>IFERROR(_xlfn.XLOOKUP(F40, BS_ATIVIDADE[ATIVIDADE],BS_ATIVIDADE[UNIDADE] ), "*")</f>
        <v>Nº DE ITENS</v>
      </c>
      <c r="S40" s="180" t="str" cm="1">
        <f t="array" ref="S40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MALHA CENTRAL</v>
      </c>
      <c r="T40" s="180" t="str" cm="1">
        <f t="array" ref="T40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POV-PRV</v>
      </c>
      <c r="U40" s="199" t="str">
        <f>IFERROR(_xlfn.XLOOKUP(J40, BASE_MAPA!$B$2:$B$420, BASE_MAPA!$G$2:$G$420), "ERRO")</f>
        <v>OURO VERDE - LIGAÇÃO</v>
      </c>
      <c r="V40" s="143" t="s">
        <v>1374</v>
      </c>
      <c r="W40" s="135" t="s">
        <v>1375</v>
      </c>
      <c r="X40" s="152" t="s">
        <v>1005</v>
      </c>
      <c r="Y40" s="129"/>
      <c r="Z40" s="129"/>
      <c r="AA40" s="71"/>
      <c r="AB40" s="59"/>
      <c r="AC40" s="59"/>
      <c r="AD40" s="135">
        <v>0.29166666666666669</v>
      </c>
      <c r="AE40" s="71">
        <v>5301</v>
      </c>
      <c r="AF40" s="71"/>
      <c r="AG40" s="71"/>
      <c r="AH40" s="42"/>
      <c r="AI40" s="119" t="str">
        <f>IF(BS_CONTROLE[[#This Row],[Atividade]]=0, "-", BS_CONTROLE[[#This Row],[Atividade]])</f>
        <v>INFRAESTRUTURA</v>
      </c>
      <c r="AJ40" s="8" t="str">
        <f>IF(D40="","*",VLOOKUP(AI40,BS_ATIVIDADE[#Data],3,FALSE))</f>
        <v>INFRAESTRUTURA</v>
      </c>
      <c r="AK40" s="175" t="str">
        <f>IF(BS_CONTROLE[[#This Row],[Local - Partida]]=0, "-", BS_CONTROLE[[#This Row],[Local - Partida]])</f>
        <v>PPGPTR</v>
      </c>
      <c r="AL40" s="175" t="str">
        <f>IF(BS_CONTROLE[[#This Row],[Local - Encerramento]]=0, "-", BS_CONTROLE[[#This Row],[Local - Encerramento]])</f>
        <v>PSGPAR</v>
      </c>
      <c r="AM40" s="175" t="str">
        <f>IF(BS_CONTROLE[[#This Row],[Entre - Estações]]=0, "-", BS_CONTROLE[[#This Row],[Entre - Estações]])</f>
        <v>PTR-PPG</v>
      </c>
      <c r="AN40" s="175" t="str">
        <f>IF(BS_CONTROLE[[#This Row],[SB]]=0, "-", BS_CONTROLE[[#This Row],[SB]])</f>
        <v>PPGPTR</v>
      </c>
      <c r="AO40" s="176">
        <f>IF(BS_CONTROLE[[#This Row],[SUB]]=0, "-", BS_CONTROLE[[#This Row],[SUB]])</f>
        <v>103</v>
      </c>
      <c r="AP40" s="177">
        <f>IF(BS_CONTROLE[[#This Row],[KM - Inicio]]=0, "-", BS_CONTROLE[[#This Row],[KM - Inicio]])</f>
        <v>1613</v>
      </c>
      <c r="AQ40" s="177" t="str">
        <f>IF(BS_CONTROLE[[#This Row],[KM - Fim]]=0, "-", BS_CONTROLE[[#This Row],[KM - Fim]])</f>
        <v>-</v>
      </c>
      <c r="AR40" s="32">
        <v>0.38194444444444442</v>
      </c>
      <c r="AS40" s="32">
        <v>0.38263888888888886</v>
      </c>
      <c r="AT40" s="32">
        <v>0.42430555555555555</v>
      </c>
      <c r="AU40" s="32"/>
      <c r="AV40" s="32"/>
      <c r="AW40" s="32"/>
      <c r="AX40" s="32"/>
      <c r="AY40" s="184">
        <f>IF(D40="","*",IFERROR(IF(ISODD(COUNT(AS40:AX42)),"ERRO",SUM((AT40-AS40),(AV40-AU40),(AX40-AW40))),"ERRO"))</f>
        <v>4.1666666666666685E-2</v>
      </c>
      <c r="AZ40" s="11"/>
      <c r="BA40" s="60">
        <v>1</v>
      </c>
      <c r="BB40" s="9" t="str">
        <f>IFERROR(_xlfn.XLOOKUP(AI40, BS_ATIVIDADE[ATIVIDADE],BS_ATIVIDADE[UNIDADE] ), "*")</f>
        <v>Nº DE ITENS</v>
      </c>
      <c r="BC40" s="59" t="str" cm="1">
        <f t="array" ref="BC40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MALHA CENTRAL</v>
      </c>
      <c r="BD40" s="59" t="str" cm="1">
        <f t="array" ref="BD40" xml:space="preserve"> _xlfn.XLOOKUP(
  1,
  ( TabelaMap[SUB] = BS_CONTROLE[[#This Row],[SUB_5]]) *
  ( TabelaMap[KM Inicio] &lt;= BS_CONTROLE[[#This Row],[KM - Inicio]]) *
  ( TabelaMap[KM Fim]  &gt;= BS_CONTROLE[[#This Row],[KM - Inicio]]),
  TabelaMap[Trecho Coordenação],
  "-",
  0
)</f>
        <v>POV-PRV</v>
      </c>
      <c r="BE40" s="200" t="str">
        <f>IFERROR(_xlfn.XLOOKUP(AO40, BASE_MAPA!$B$2:$B$420, BASE_MAPA!$G$2:$G$420), "ERRO")</f>
        <v>OURO VERDE - LIGAÇÃO</v>
      </c>
      <c r="BF40" s="178" t="str">
        <f>IF(BS_CONTROLE[[#This Row],[Responsavel pelo boletim]]=0, "-", BS_CONTROLE[[#This Row],[Responsavel pelo boletim]])</f>
        <v>Anotnio bezerra</v>
      </c>
      <c r="BG40" s="13"/>
      <c r="BH40" s="14">
        <v>2</v>
      </c>
      <c r="BI40" s="14"/>
      <c r="BJ40" s="14" t="s">
        <v>1376</v>
      </c>
      <c r="BK40" s="14" t="s">
        <v>1376</v>
      </c>
      <c r="BL40" s="13"/>
      <c r="BM40" s="12" t="s">
        <v>1029</v>
      </c>
      <c r="BN40" s="12" t="s">
        <v>1029</v>
      </c>
      <c r="BO40" s="130" t="s">
        <v>1029</v>
      </c>
      <c r="BP40" s="14"/>
      <c r="BQ40" s="10" t="str">
        <f t="shared" si="3"/>
        <v>Aderente</v>
      </c>
      <c r="BR40" s="15">
        <f t="shared" si="4"/>
        <v>1.0000000000000004</v>
      </c>
      <c r="BS40" s="15">
        <f t="shared" si="5"/>
        <v>1</v>
      </c>
      <c r="BT40" s="157" t="str">
        <f t="shared" si="2"/>
        <v>OKOK</v>
      </c>
    </row>
    <row r="41" spans="1:72" hidden="1">
      <c r="A41" s="44" t="str">
        <f t="shared" si="1"/>
        <v/>
      </c>
      <c r="B41" s="133"/>
      <c r="C41" s="7" t="str">
        <f>IF(BS_CONTROLE[[#This Row],[DATA]]="","",WEEKNUM(BS_CONTROLE[[#This Row],[DATA]]))</f>
        <v/>
      </c>
      <c r="D41" s="45"/>
      <c r="E41" s="185">
        <v>41</v>
      </c>
      <c r="F41" s="134"/>
      <c r="G41" s="8" t="str">
        <f>IF(D41="","*",VLOOKUP(F41,BS_ATIVIDADE[#All],3,FALSE))</f>
        <v>*</v>
      </c>
      <c r="H41" s="135"/>
      <c r="I41" s="135"/>
      <c r="J41" s="151"/>
      <c r="K41" s="151"/>
      <c r="L41" s="71" t="s">
        <v>11</v>
      </c>
      <c r="M41" s="149" t="str" cm="1">
        <f t="array" ref="M41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41" s="149" t="str" cm="1">
        <f t="array" ref="N41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41" s="135"/>
      <c r="P41" s="135"/>
      <c r="Q41" s="71"/>
      <c r="R41" s="9" t="str">
        <f>IFERROR(_xlfn.XLOOKUP(F41, BS_ATIVIDADE[ATIVIDADE],BS_ATIVIDADE[UNIDADE] ), "*")</f>
        <v>*</v>
      </c>
      <c r="S41" s="180" t="str" cm="1">
        <f t="array" ref="S41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41" s="180" t="str" cm="1">
        <f t="array" ref="T41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41" s="199" t="str">
        <f>IFERROR(_xlfn.XLOOKUP(J41, BASE_MAPA!$B$2:$B$420, BASE_MAPA!$G$2:$G$420), "ERRO")</f>
        <v>ERRO</v>
      </c>
      <c r="V41" s="143"/>
      <c r="W41" s="135"/>
      <c r="X41" s="152"/>
      <c r="Y41" s="129"/>
      <c r="Z41" s="129"/>
      <c r="AA41" s="71"/>
      <c r="AB41" s="59"/>
      <c r="AC41" s="59"/>
      <c r="AD41" s="135"/>
      <c r="AE41" s="71"/>
      <c r="AF41" s="71"/>
      <c r="AG41" s="71"/>
      <c r="AH41" s="42"/>
      <c r="AI41" s="119" t="str">
        <f>IF(BS_CONTROLE[[#This Row],[Atividade]]=0, "-", BS_CONTROLE[[#This Row],[Atividade]])</f>
        <v>-</v>
      </c>
      <c r="AJ41" s="8" t="str">
        <f>IF(D41="","*",VLOOKUP(AI41,BS_ATIVIDADE[#Data],3,FALSE))</f>
        <v>*</v>
      </c>
      <c r="AK41" s="175" t="str">
        <f>IF(BS_CONTROLE[[#This Row],[Local - Partida]]=0, "-", BS_CONTROLE[[#This Row],[Local - Partida]])</f>
        <v>-</v>
      </c>
      <c r="AL41" s="175" t="str">
        <f>IF(BS_CONTROLE[[#This Row],[Local - Encerramento]]=0, "-", BS_CONTROLE[[#This Row],[Local - Encerramento]])</f>
        <v>-</v>
      </c>
      <c r="AM41" s="175" t="str">
        <f>IF(BS_CONTROLE[[#This Row],[Entre - Estações]]=0, "-", BS_CONTROLE[[#This Row],[Entre - Estações]])</f>
        <v>-</v>
      </c>
      <c r="AN41" s="175" t="str">
        <f>IF(BS_CONTROLE[[#This Row],[SB]]=0, "-", BS_CONTROLE[[#This Row],[SB]])</f>
        <v>-</v>
      </c>
      <c r="AO41" s="176" t="str">
        <f>IF(BS_CONTROLE[[#This Row],[SUB]]=0, "-", BS_CONTROLE[[#This Row],[SUB]])</f>
        <v>-</v>
      </c>
      <c r="AP41" s="177" t="str">
        <f>IF(BS_CONTROLE[[#This Row],[KM - Inicio]]=0, "-", BS_CONTROLE[[#This Row],[KM - Inicio]])</f>
        <v>-</v>
      </c>
      <c r="AQ41" s="177" t="str">
        <f>IF(BS_CONTROLE[[#This Row],[KM - Fim]]=0, "-", BS_CONTROLE[[#This Row],[KM - Fim]])</f>
        <v>-</v>
      </c>
      <c r="AR41" s="32"/>
      <c r="AS41" s="32"/>
      <c r="AT41" s="32"/>
      <c r="AU41" s="32"/>
      <c r="AV41" s="32"/>
      <c r="AW41" s="32"/>
      <c r="AX41" s="32"/>
      <c r="AY41" s="184" t="str">
        <f>IF(D41="","*",IFERROR(IF(ISODD(COUNT(AS41:AX43)),"ERRO",SUM((AT41-AS41),(AV41-AU41),(AX41-AW41))),"ERRO"))</f>
        <v>*</v>
      </c>
      <c r="AZ41" s="11"/>
      <c r="BA41" s="60"/>
      <c r="BB41" s="9" t="str">
        <f>IFERROR(_xlfn.XLOOKUP(AI41, BS_ATIVIDADE[ATIVIDADE],BS_ATIVIDADE[UNIDADE] ), "*")</f>
        <v>*</v>
      </c>
      <c r="BC41" s="59" t="str" cm="1">
        <f t="array" ref="BC41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BD41" s="59" t="str" cm="1">
        <f t="array" ref="BD41" xml:space="preserve"> _xlfn.XLOOKUP(
  1,
  ( TabelaMap[SUB] = BS_CONTROLE[[#This Row],[SUB_5]]) *
  ( TabelaMap[KM Inicio] &lt;= BS_CONTROLE[[#This Row],[KM - Inicio]]) *
  ( TabelaMap[KM Fim]  &gt;= BS_CONTROLE[[#This Row],[KM - Inicio]]),
  TabelaMap[Trecho Coordenação],
  "-",
  0
)</f>
        <v>-</v>
      </c>
      <c r="BE41" s="200" t="str">
        <f>IFERROR(_xlfn.XLOOKUP(AO41, BASE_MAPA!$B$2:$B$420, BASE_MAPA!$G$2:$G$420), "ERRO")</f>
        <v>ERRO</v>
      </c>
      <c r="BF41" s="178" t="str">
        <f>IF(BS_CONTROLE[[#This Row],[Responsavel pelo boletim]]=0, "-", BS_CONTROLE[[#This Row],[Responsavel pelo boletim]])</f>
        <v>-</v>
      </c>
      <c r="BG41" s="13"/>
      <c r="BH41" s="14"/>
      <c r="BI41" s="14"/>
      <c r="BJ41" s="14"/>
      <c r="BK41" s="14"/>
      <c r="BL41" s="13"/>
      <c r="BM41" s="12"/>
      <c r="BN41" s="12"/>
      <c r="BO41" s="130"/>
      <c r="BP41" s="14"/>
      <c r="BQ41" s="10" t="str">
        <f t="shared" si="3"/>
        <v>Aderente</v>
      </c>
      <c r="BR41" s="15" t="str">
        <f t="shared" si="4"/>
        <v>*</v>
      </c>
      <c r="BS41" s="15" t="str">
        <f t="shared" si="5"/>
        <v>*</v>
      </c>
      <c r="BT41" s="157" t="str">
        <f t="shared" si="2"/>
        <v/>
      </c>
    </row>
    <row r="42" spans="1:72" hidden="1">
      <c r="A42" s="44" t="str">
        <f t="shared" si="1"/>
        <v/>
      </c>
      <c r="B42" s="133"/>
      <c r="C42" s="7" t="str">
        <f>IF(BS_CONTROLE[[#This Row],[DATA]]="","",WEEKNUM(BS_CONTROLE[[#This Row],[DATA]]))</f>
        <v/>
      </c>
      <c r="D42" s="45"/>
      <c r="E42" s="185">
        <v>42</v>
      </c>
      <c r="F42" s="134"/>
      <c r="G42" s="8" t="str">
        <f>IF(D42="","*",VLOOKUP(F42,BS_ATIVIDADE[#All],3,FALSE))</f>
        <v>*</v>
      </c>
      <c r="H42" s="135"/>
      <c r="I42" s="135"/>
      <c r="J42" s="151"/>
      <c r="K42" s="151"/>
      <c r="L42" s="71" t="s">
        <v>11</v>
      </c>
      <c r="M42" s="149" t="str" cm="1">
        <f t="array" ref="M42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42" s="149" t="str" cm="1">
        <f t="array" ref="N42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42" s="135"/>
      <c r="P42" s="135"/>
      <c r="Q42" s="71"/>
      <c r="R42" s="9" t="str">
        <f>IFERROR(_xlfn.XLOOKUP(F42, BS_ATIVIDADE[ATIVIDADE],BS_ATIVIDADE[UNIDADE] ), "*")</f>
        <v>*</v>
      </c>
      <c r="S42" s="180" t="str" cm="1">
        <f t="array" ref="S42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42" s="180" t="str" cm="1">
        <f t="array" ref="T42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42" s="199" t="str">
        <f>IFERROR(_xlfn.XLOOKUP(J42, BASE_MAPA!$B$2:$B$420, BASE_MAPA!$G$2:$G$420), "ERRO")</f>
        <v>ERRO</v>
      </c>
      <c r="V42" s="143"/>
      <c r="W42" s="135"/>
      <c r="X42" s="152"/>
      <c r="Y42" s="129"/>
      <c r="Z42" s="129"/>
      <c r="AA42" s="71"/>
      <c r="AB42" s="59"/>
      <c r="AC42" s="59"/>
      <c r="AD42" s="135"/>
      <c r="AE42" s="71"/>
      <c r="AF42" s="71"/>
      <c r="AG42" s="71"/>
      <c r="AH42" s="42"/>
      <c r="AI42" s="119" t="str">
        <f>IF(BS_CONTROLE[[#This Row],[Atividade]]=0, "-", BS_CONTROLE[[#This Row],[Atividade]])</f>
        <v>-</v>
      </c>
      <c r="AJ42" s="8" t="str">
        <f>IF(D42="","*",VLOOKUP(AI42,BS_ATIVIDADE[#Data],3,FALSE))</f>
        <v>*</v>
      </c>
      <c r="AK42" s="175" t="str">
        <f>IF(BS_CONTROLE[[#This Row],[Local - Partida]]=0, "-", BS_CONTROLE[[#This Row],[Local - Partida]])</f>
        <v>-</v>
      </c>
      <c r="AL42" s="175" t="str">
        <f>IF(BS_CONTROLE[[#This Row],[Local - Encerramento]]=0, "-", BS_CONTROLE[[#This Row],[Local - Encerramento]])</f>
        <v>-</v>
      </c>
      <c r="AM42" s="175" t="str">
        <f>IF(BS_CONTROLE[[#This Row],[Entre - Estações]]=0, "-", BS_CONTROLE[[#This Row],[Entre - Estações]])</f>
        <v>-</v>
      </c>
      <c r="AN42" s="175" t="str">
        <f>IF(BS_CONTROLE[[#This Row],[SB]]=0, "-", BS_CONTROLE[[#This Row],[SB]])</f>
        <v>-</v>
      </c>
      <c r="AO42" s="176" t="str">
        <f>IF(BS_CONTROLE[[#This Row],[SUB]]=0, "-", BS_CONTROLE[[#This Row],[SUB]])</f>
        <v>-</v>
      </c>
      <c r="AP42" s="177" t="str">
        <f>IF(BS_CONTROLE[[#This Row],[KM - Inicio]]=0, "-", BS_CONTROLE[[#This Row],[KM - Inicio]])</f>
        <v>-</v>
      </c>
      <c r="AQ42" s="177" t="str">
        <f>IF(BS_CONTROLE[[#This Row],[KM - Fim]]=0, "-", BS_CONTROLE[[#This Row],[KM - Fim]])</f>
        <v>-</v>
      </c>
      <c r="AR42" s="32"/>
      <c r="AS42" s="32"/>
      <c r="AT42" s="32"/>
      <c r="AU42" s="32"/>
      <c r="AV42" s="32"/>
      <c r="AW42" s="32"/>
      <c r="AX42" s="32"/>
      <c r="AY42" s="184" t="str">
        <f>IF(D42="","*",IFERROR(IF(ISODD(COUNT(AS42:AX43)),"ERRO",SUM((AT42-AS42),(AV42-AU42),(AX42-AW42))),"ERRO"))</f>
        <v>*</v>
      </c>
      <c r="AZ42" s="11"/>
      <c r="BA42" s="60"/>
      <c r="BB42" s="9" t="str">
        <f>IFERROR(_xlfn.XLOOKUP(AI42, BS_ATIVIDADE[ATIVIDADE],BS_ATIVIDADE[UNIDADE] ), "*")</f>
        <v>*</v>
      </c>
      <c r="BC42" s="59" t="str" cm="1">
        <f t="array" ref="BC42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BD42" s="59" t="str" cm="1">
        <f t="array" ref="BD42" xml:space="preserve"> _xlfn.XLOOKUP(
  1,
  ( TabelaMap[SUB] = BS_CONTROLE[[#This Row],[SUB_5]]) *
  ( TabelaMap[KM Inicio] &lt;= BS_CONTROLE[[#This Row],[KM - Inicio]]) *
  ( TabelaMap[KM Fim]  &gt;= BS_CONTROLE[[#This Row],[KM - Inicio]]),
  TabelaMap[Trecho Coordenação],
  "-",
  0
)</f>
        <v>-</v>
      </c>
      <c r="BE42" s="200" t="str">
        <f>IFERROR(_xlfn.XLOOKUP(AO42, BASE_MAPA!$B$2:$B$420, BASE_MAPA!$G$2:$G$420), "ERRO")</f>
        <v>ERRO</v>
      </c>
      <c r="BF42" s="178" t="str">
        <f>IF(BS_CONTROLE[[#This Row],[Responsavel pelo boletim]]=0, "-", BS_CONTROLE[[#This Row],[Responsavel pelo boletim]])</f>
        <v>-</v>
      </c>
      <c r="BG42" s="13"/>
      <c r="BH42" s="14"/>
      <c r="BI42" s="14"/>
      <c r="BJ42" s="14"/>
      <c r="BK42" s="14"/>
      <c r="BL42" s="13"/>
      <c r="BM42" s="12"/>
      <c r="BN42" s="12"/>
      <c r="BO42" s="130"/>
      <c r="BP42" s="14"/>
      <c r="BQ42" s="10" t="str">
        <f t="shared" si="3"/>
        <v>Aderente</v>
      </c>
      <c r="BR42" s="15" t="str">
        <f t="shared" si="4"/>
        <v>*</v>
      </c>
      <c r="BS42" s="15" t="str">
        <f t="shared" si="5"/>
        <v>*</v>
      </c>
      <c r="BT42" s="157" t="str">
        <f t="shared" si="2"/>
        <v/>
      </c>
    </row>
    <row r="43" spans="1:72" hidden="1">
      <c r="A43" s="44" t="str">
        <f t="shared" si="1"/>
        <v>V8646058</v>
      </c>
      <c r="B43" s="133">
        <v>46058</v>
      </c>
      <c r="C43" s="7">
        <f>IF(BS_CONTROLE[[#This Row],[DATA]]="","",WEEKNUM(BS_CONTROLE[[#This Row],[DATA]]))</f>
        <v>6</v>
      </c>
      <c r="D43" s="45" t="s">
        <v>217</v>
      </c>
      <c r="E43" s="185">
        <v>43</v>
      </c>
      <c r="F43" s="134" t="s">
        <v>116</v>
      </c>
      <c r="G43" s="8" t="str">
        <f>IF(D43="","*",VLOOKUP(F43,BS_ATIVIDADE[#All],3,FALSE))</f>
        <v>MECANIZAÇÃO - SOCADORA</v>
      </c>
      <c r="H43" s="135" t="s">
        <v>648</v>
      </c>
      <c r="I43" s="135" t="s">
        <v>648</v>
      </c>
      <c r="J43" s="151">
        <v>98</v>
      </c>
      <c r="K43" s="151">
        <v>720.63800000000003</v>
      </c>
      <c r="L43" s="71">
        <v>723.21</v>
      </c>
      <c r="M43" s="149" t="str" cm="1">
        <f t="array" ref="M43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TSF-TEX</v>
      </c>
      <c r="N43" s="149" t="str" cm="1">
        <f t="array" ref="N43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TSFPAT1</v>
      </c>
      <c r="O43" s="135">
        <v>0.4375</v>
      </c>
      <c r="P43" s="135">
        <v>0.125</v>
      </c>
      <c r="Q43" s="71">
        <v>1120</v>
      </c>
      <c r="R43" s="9" t="str">
        <f>IFERROR(_xlfn.XLOOKUP(F43, BS_ATIVIDADE[ATIVIDADE],BS_ATIVIDADE[UNIDADE] ), "*")</f>
        <v>M</v>
      </c>
      <c r="S43" s="180" t="str" cm="1">
        <f t="array" ref="S43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FERRONORTE</v>
      </c>
      <c r="T43" s="180" t="str" cm="1">
        <f t="array" ref="T43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TGR-TRO</v>
      </c>
      <c r="U43" s="199" t="str">
        <f>IFERROR(_xlfn.XLOOKUP(J43, BASE_MAPA!$B$2:$B$420, BASE_MAPA!$G$2:$G$420), "ERRO")</f>
        <v>ALTO ARAGUAIA - RONDONOPOLIS</v>
      </c>
      <c r="V43" s="143" t="s">
        <v>1272</v>
      </c>
      <c r="W43" s="135" t="s">
        <v>1273</v>
      </c>
      <c r="X43" s="152" t="s">
        <v>1005</v>
      </c>
      <c r="Y43" s="129" t="s">
        <v>1008</v>
      </c>
      <c r="Z43" s="129"/>
      <c r="AA43" s="71">
        <v>1</v>
      </c>
      <c r="AB43" s="59" t="s">
        <v>997</v>
      </c>
      <c r="AC43" s="59"/>
      <c r="AD43" s="135">
        <v>0.29166666666666669</v>
      </c>
      <c r="AE43" s="71">
        <v>6636</v>
      </c>
      <c r="AF43" s="71"/>
      <c r="AG43" s="71"/>
      <c r="AH43" s="42"/>
      <c r="AI43" s="119" t="str">
        <f>IF(BS_CONTROLE[[#This Row],[Atividade]]=0, "-", BS_CONTROLE[[#This Row],[Atividade]])</f>
        <v>MECANIZAÇÃO - SOCADORA</v>
      </c>
      <c r="AJ43" s="8" t="str">
        <f>IF(D43="","*",VLOOKUP(AI43,BS_ATIVIDADE[#Data],3,FALSE))</f>
        <v>MECANIZAÇÃO - SOCADORA</v>
      </c>
      <c r="AK43" s="175" t="str">
        <f>IF(BS_CONTROLE[[#This Row],[Local - Partida]]=0, "-", BS_CONTROLE[[#This Row],[Local - Partida]])</f>
        <v>TSF</v>
      </c>
      <c r="AL43" s="175" t="str">
        <f>IF(BS_CONTROLE[[#This Row],[Local - Encerramento]]=0, "-", BS_CONTROLE[[#This Row],[Local - Encerramento]])</f>
        <v>TSF</v>
      </c>
      <c r="AM43" s="175" t="str">
        <f>IF(BS_CONTROLE[[#This Row],[Entre - Estações]]=0, "-", BS_CONTROLE[[#This Row],[Entre - Estações]])</f>
        <v>TSF-TEX</v>
      </c>
      <c r="AN43" s="175" t="str">
        <f>IF(BS_CONTROLE[[#This Row],[SB]]=0, "-", BS_CONTROLE[[#This Row],[SB]])</f>
        <v>TSFPAT1</v>
      </c>
      <c r="AO43" s="176">
        <f>IF(BS_CONTROLE[[#This Row],[SUB]]=0, "-", BS_CONTROLE[[#This Row],[SUB]])</f>
        <v>98</v>
      </c>
      <c r="AP43" s="177">
        <f>IF(BS_CONTROLE[[#This Row],[KM - Inicio]]=0, "-", BS_CONTROLE[[#This Row],[KM - Inicio]])</f>
        <v>720.63800000000003</v>
      </c>
      <c r="AQ43" s="177">
        <f>IF(BS_CONTROLE[[#This Row],[KM - Fim]]=0, "-", BS_CONTROLE[[#This Row],[KM - Fim]])</f>
        <v>723.21</v>
      </c>
      <c r="AR43" s="32">
        <v>0.3972222222222222</v>
      </c>
      <c r="AS43" s="32">
        <v>0</v>
      </c>
      <c r="AT43" s="32">
        <v>0</v>
      </c>
      <c r="AU43" s="32"/>
      <c r="AV43" s="32"/>
      <c r="AW43" s="32"/>
      <c r="AX43" s="32"/>
      <c r="AY43" s="184">
        <f>IF(D43="","*",IFERROR(IF(ISODD(COUNT(AS43:AX44)),"ERRO",SUM((AT43-AS43),(AV43-AU43),(AX43-AW43))),"ERRO"))</f>
        <v>0</v>
      </c>
      <c r="AZ43" s="11"/>
      <c r="BA43" s="60">
        <v>0</v>
      </c>
      <c r="BB43" s="9" t="str">
        <f>IFERROR(_xlfn.XLOOKUP(AI43, BS_ATIVIDADE[ATIVIDADE],BS_ATIVIDADE[UNIDADE] ), "*")</f>
        <v>M</v>
      </c>
      <c r="BC43" s="59" t="str" cm="1">
        <f t="array" ref="BC43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FERRONORTE</v>
      </c>
      <c r="BD43" s="59" t="str" cm="1">
        <f t="array" ref="BD43" xml:space="preserve"> _xlfn.XLOOKUP(
  1,
  ( TabelaMap[SUB] = BS_CONTROLE[[#This Row],[SUB_5]]) *
  ( TabelaMap[KM Inicio] &lt;= BS_CONTROLE[[#This Row],[KM - Inicio]]) *
  ( TabelaMap[KM Fim]  &gt;= BS_CONTROLE[[#This Row],[KM - Inicio]]),
  TabelaMap[Trecho Coordenação],
  "-",
  0
)</f>
        <v>TGR-TRO</v>
      </c>
      <c r="BE43" s="200" t="str">
        <f>IFERROR(_xlfn.XLOOKUP(AO43, BASE_MAPA!$B$2:$B$420, BASE_MAPA!$G$2:$G$420), "ERRO")</f>
        <v>ALTO ARAGUAIA - RONDONOPOLIS</v>
      </c>
      <c r="BF43" s="178" t="str">
        <f>IF(BS_CONTROLE[[#This Row],[Responsavel pelo boletim]]=0, "-", BS_CONTROLE[[#This Row],[Responsavel pelo boletim]])</f>
        <v>Antonioni</v>
      </c>
      <c r="BG43" s="13"/>
      <c r="BH43" s="14">
        <v>0</v>
      </c>
      <c r="BI43" s="14"/>
      <c r="BJ43" s="14" t="s">
        <v>1377</v>
      </c>
      <c r="BK43" s="14" t="s">
        <v>1377</v>
      </c>
      <c r="BL43" s="13"/>
      <c r="BM43" s="230" t="s">
        <v>1024</v>
      </c>
      <c r="BN43" s="230" t="s">
        <v>1054</v>
      </c>
      <c r="BO43" s="230" t="s">
        <v>1116</v>
      </c>
      <c r="BP43" s="14"/>
      <c r="BQ43" s="10" t="str">
        <f t="shared" si="3"/>
        <v>Produção e Intervalo</v>
      </c>
      <c r="BR43" s="15">
        <f t="shared" si="4"/>
        <v>0</v>
      </c>
      <c r="BS43" s="15">
        <f t="shared" si="5"/>
        <v>0</v>
      </c>
      <c r="BT43" s="157" t="str">
        <f t="shared" si="2"/>
        <v>CCOCirculaçãoIntervaloOportunidade</v>
      </c>
    </row>
    <row r="44" spans="1:72" hidden="1">
      <c r="A44" s="44" t="str">
        <f t="shared" si="1"/>
        <v>BRUNO (TF-525)46058</v>
      </c>
      <c r="B44" s="133">
        <v>46058</v>
      </c>
      <c r="C44" s="7">
        <f>IF(BS_CONTROLE[[#This Row],[DATA]]="","",WEEKNUM(BS_CONTROLE[[#This Row],[DATA]]))</f>
        <v>6</v>
      </c>
      <c r="D44" s="45" t="s">
        <v>278</v>
      </c>
      <c r="E44" s="185">
        <v>27</v>
      </c>
      <c r="F44" s="134" t="s">
        <v>193</v>
      </c>
      <c r="G44" s="8" t="s">
        <v>194</v>
      </c>
      <c r="H44" s="135" t="s">
        <v>587</v>
      </c>
      <c r="I44" s="135" t="s">
        <v>11</v>
      </c>
      <c r="J44" s="151">
        <v>98</v>
      </c>
      <c r="K44" s="151">
        <v>548.14499999999998</v>
      </c>
      <c r="L44" s="71" t="s">
        <v>11</v>
      </c>
      <c r="M44" s="149" t="s">
        <v>583</v>
      </c>
      <c r="N44" s="149" t="s">
        <v>587</v>
      </c>
      <c r="O44" s="135">
        <v>0.375</v>
      </c>
      <c r="P44" s="135">
        <v>0.125</v>
      </c>
      <c r="Q44" s="71">
        <v>2</v>
      </c>
      <c r="R44" s="9" t="s">
        <v>14</v>
      </c>
      <c r="S44" s="180" t="s">
        <v>370</v>
      </c>
      <c r="T44" s="180" t="s">
        <v>578</v>
      </c>
      <c r="U44" s="199" t="s">
        <v>577</v>
      </c>
      <c r="V44" s="143" t="s">
        <v>1314</v>
      </c>
      <c r="W44" s="135" t="s">
        <v>1315</v>
      </c>
      <c r="X44" s="152" t="s">
        <v>1005</v>
      </c>
      <c r="Y44" s="129" t="s">
        <v>1008</v>
      </c>
      <c r="Z44" s="129"/>
      <c r="AA44" s="71" t="s">
        <v>11</v>
      </c>
      <c r="AB44" s="59"/>
      <c r="AC44" s="59"/>
      <c r="AD44" s="135"/>
      <c r="AE44" s="71"/>
      <c r="AF44" s="71"/>
      <c r="AG44" s="71"/>
      <c r="AH44" s="42"/>
      <c r="AI44" s="119" t="str">
        <f>IF(BS_CONTROLE[[#This Row],[Atividade]]=0, "-", BS_CONTROLE[[#This Row],[Atividade]])</f>
        <v>PDM - SOLDA</v>
      </c>
      <c r="AJ44" s="8" t="str">
        <f>IF(D44="","*",VLOOKUP(AI44,BS_ATIVIDADE[#Data],3,FALSE))</f>
        <v>SOLDA</v>
      </c>
      <c r="AK44" s="175" t="str">
        <f>IF(BS_CONTROLE[[#This Row],[Local - Partida]]=0, "-", BS_CONTROLE[[#This Row],[Local - Partida]])</f>
        <v>539TRM</v>
      </c>
      <c r="AL44" s="175" t="str">
        <f>IF(BS_CONTROLE[[#This Row],[Local - Encerramento]]=0, "-", BS_CONTROLE[[#This Row],[Local - Encerramento]])</f>
        <v>-</v>
      </c>
      <c r="AM44" s="175" t="str">
        <f>IF(BS_CONTROLE[[#This Row],[Entre - Estações]]=0, "-", BS_CONTROLE[[#This Row],[Entre - Estações]])</f>
        <v>TBE-TRM</v>
      </c>
      <c r="AN44" s="175" t="str">
        <f>IF(BS_CONTROLE[[#This Row],[SB]]=0, "-", BS_CONTROLE[[#This Row],[SB]])</f>
        <v>539TRM</v>
      </c>
      <c r="AO44" s="176">
        <f>IF(BS_CONTROLE[[#This Row],[SUB]]=0, "-", BS_CONTROLE[[#This Row],[SUB]])</f>
        <v>98</v>
      </c>
      <c r="AP44" s="177">
        <f>IF(BS_CONTROLE[[#This Row],[KM - Inicio]]=0, "-", BS_CONTROLE[[#This Row],[KM - Inicio]])</f>
        <v>548.14499999999998</v>
      </c>
      <c r="AQ44" s="177" t="str">
        <f>IF(BS_CONTROLE[[#This Row],[KM - Fim]]=0, "-", BS_CONTROLE[[#This Row],[KM - Fim]])</f>
        <v>-</v>
      </c>
      <c r="AR44" s="32">
        <v>0.33333333333333331</v>
      </c>
      <c r="AS44" s="32">
        <v>0.36944444444444446</v>
      </c>
      <c r="AT44" s="32">
        <v>0.45277777777777778</v>
      </c>
      <c r="AU44" s="32"/>
      <c r="AV44" s="32"/>
      <c r="AW44" s="32"/>
      <c r="AX44" s="32"/>
      <c r="AY44" s="184">
        <f>IF(D44="","*",IFERROR(IF(ISODD(COUNT(AS44:AX46)),"ERRO",SUM((AT44-AS44),(AV44-AU44),(AX44-AW44))),"ERRO"))</f>
        <v>8.3333333333333315E-2</v>
      </c>
      <c r="AZ44" s="11"/>
      <c r="BA44" s="60">
        <v>2</v>
      </c>
      <c r="BB44" s="9" t="str">
        <f>IFERROR(_xlfn.XLOOKUP(AI44, BS_ATIVIDADE[ATIVIDADE],BS_ATIVIDADE[UNIDADE] ), "*")</f>
        <v>Nº DE SOLDA</v>
      </c>
      <c r="BC44" s="59" t="str" cm="1">
        <f t="array" ref="BC44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FERRONORTE</v>
      </c>
      <c r="BD44" s="59" t="str" cm="1">
        <f t="array" ref="BD44" xml:space="preserve"> _xlfn.XLOOKUP(
  1,
  ( TabelaMap[SUB] = BS_CONTROLE[[#This Row],[SUB_5]]) *
  ( TabelaMap[KM Inicio] &lt;= BS_CONTROLE[[#This Row],[KM - Inicio]]) *
  ( TabelaMap[KM Fim]  &gt;= BS_CONTROLE[[#This Row],[KM - Inicio]]),
  TabelaMap[Trecho Coordenação],
  "-",
  0
)</f>
        <v>TGR-TRO</v>
      </c>
      <c r="BE44" s="200" t="str">
        <f>IFERROR(_xlfn.XLOOKUP(AO44, BASE_MAPA!$B$2:$B$420, BASE_MAPA!$G$2:$G$420), "ERRO")</f>
        <v>ALTO ARAGUAIA - RONDONOPOLIS</v>
      </c>
      <c r="BF44" s="178" t="str">
        <f>IF(BS_CONTROLE[[#This Row],[Responsavel pelo boletim]]=0, "-", BS_CONTROLE[[#This Row],[Responsavel pelo boletim]])</f>
        <v>Bruno</v>
      </c>
      <c r="BG44" s="13"/>
      <c r="BH44" s="14">
        <v>2</v>
      </c>
      <c r="BI44" s="14"/>
      <c r="BJ44" s="14" t="s">
        <v>1378</v>
      </c>
      <c r="BK44" s="229" t="s">
        <v>1379</v>
      </c>
      <c r="BL44" s="13"/>
      <c r="BM44" s="12" t="s">
        <v>1024</v>
      </c>
      <c r="BN44" s="12" t="s">
        <v>1054</v>
      </c>
      <c r="BO44" s="130" t="s">
        <v>1133</v>
      </c>
      <c r="BP44" s="14"/>
      <c r="BQ44" s="10" t="str">
        <f t="shared" si="3"/>
        <v>Intervalo</v>
      </c>
      <c r="BR44" s="15">
        <f t="shared" si="4"/>
        <v>0.66666666666666652</v>
      </c>
      <c r="BS44" s="15">
        <f t="shared" si="5"/>
        <v>1</v>
      </c>
      <c r="BT44" s="157" t="str">
        <f t="shared" si="2"/>
        <v>CCOCirculaçãoIntervaloOportunidade</v>
      </c>
    </row>
    <row r="45" spans="1:72" hidden="1">
      <c r="A45" s="44" t="str">
        <f t="shared" si="1"/>
        <v>W7046058</v>
      </c>
      <c r="B45" s="133">
        <v>46058</v>
      </c>
      <c r="C45" s="7">
        <f>IF(BS_CONTROLE[[#This Row],[DATA]]="","",WEEKNUM(BS_CONTROLE[[#This Row],[DATA]]))</f>
        <v>6</v>
      </c>
      <c r="D45" s="45" t="s">
        <v>249</v>
      </c>
      <c r="E45" s="185">
        <v>46</v>
      </c>
      <c r="F45" s="134" t="s">
        <v>25</v>
      </c>
      <c r="G45" s="8" t="str">
        <f>IF(D45="","*",VLOOKUP(F45,BS_ATIVIDADE[#All],3,FALSE))</f>
        <v>OUTROS</v>
      </c>
      <c r="H45" s="135" t="s">
        <v>574</v>
      </c>
      <c r="I45" s="135" t="s">
        <v>1380</v>
      </c>
      <c r="J45" s="151">
        <v>98</v>
      </c>
      <c r="K45" s="151">
        <v>502</v>
      </c>
      <c r="L45" s="71" t="s">
        <v>11</v>
      </c>
      <c r="M45" s="149" t="s">
        <v>1381</v>
      </c>
      <c r="N45" s="149" t="s">
        <v>1382</v>
      </c>
      <c r="O45" s="135">
        <v>0.45833333333333331</v>
      </c>
      <c r="P45" s="135">
        <v>4.1666666666666664E-2</v>
      </c>
      <c r="Q45" s="71">
        <v>1</v>
      </c>
      <c r="R45" s="9" t="str">
        <f>IFERROR(_xlfn.XLOOKUP(F45, BS_ATIVIDADE[ATIVIDADE],BS_ATIVIDADE[UNIDADE] ), "*")</f>
        <v>BINÁRIO</v>
      </c>
      <c r="S45" s="180" t="str" cm="1">
        <f t="array" ref="S45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FERRONORTE</v>
      </c>
      <c r="T45" s="180" t="str" cm="1">
        <f t="array" ref="T45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TGR-TRO</v>
      </c>
      <c r="U45" s="199" t="str">
        <f>IFERROR(_xlfn.XLOOKUP(J45, BASE_MAPA!$B$2:$B$420, BASE_MAPA!$G$2:$G$420), "ERRO")</f>
        <v>ALTO ARAGUAIA - RONDONOPOLIS</v>
      </c>
      <c r="V45" s="143" t="s">
        <v>1303</v>
      </c>
      <c r="W45" s="135" t="s">
        <v>1383</v>
      </c>
      <c r="X45" s="152" t="s">
        <v>1005</v>
      </c>
      <c r="Y45" s="129" t="s">
        <v>1008</v>
      </c>
      <c r="Z45" s="129"/>
      <c r="AA45" s="71" t="s">
        <v>1265</v>
      </c>
      <c r="AB45" s="59" t="s">
        <v>997</v>
      </c>
      <c r="AC45" s="59"/>
      <c r="AD45" s="135">
        <v>0.29166666666666669</v>
      </c>
      <c r="AE45" s="71">
        <v>9425</v>
      </c>
      <c r="AF45" s="71">
        <v>7632</v>
      </c>
      <c r="AG45" s="71">
        <v>9414</v>
      </c>
      <c r="AH45" s="42"/>
      <c r="AI45" s="119" t="str">
        <f>IF(BS_CONTROLE[[#This Row],[Atividade]]=0, "-", BS_CONTROLE[[#This Row],[Atividade]])</f>
        <v>DESLOCAMENTO</v>
      </c>
      <c r="AJ45" s="8" t="str">
        <f>IF(D45="","*",VLOOKUP(AI45,BS_ATIVIDADE[#Data],3,FALSE))</f>
        <v>OUTROS</v>
      </c>
      <c r="AK45" s="175" t="str">
        <f>IF(BS_CONTROLE[[#This Row],[Local - Partida]]=0, "-", BS_CONTROLE[[#This Row],[Local - Partida]])</f>
        <v>TGR2</v>
      </c>
      <c r="AL45" s="175" t="str">
        <f>IF(BS_CONTROLE[[#This Row],[Local - Encerramento]]=0, "-", BS_CONTROLE[[#This Row],[Local - Encerramento]])</f>
        <v>RVD</v>
      </c>
      <c r="AM45" s="175" t="str">
        <f>IF(BS_CONTROLE[[#This Row],[Entre - Estações]]=0, "-", BS_CONTROLE[[#This Row],[Entre - Estações]])</f>
        <v>TGR-RVD</v>
      </c>
      <c r="AN45" s="175" t="str">
        <f>IF(BS_CONTROLE[[#This Row],[SB]]=0, "-", BS_CONTROLE[[#This Row],[SB]])</f>
        <v>TGRRVD</v>
      </c>
      <c r="AO45" s="176">
        <f>IF(BS_CONTROLE[[#This Row],[SUB]]=0, "-", BS_CONTROLE[[#This Row],[SUB]])</f>
        <v>98</v>
      </c>
      <c r="AP45" s="177">
        <f>IF(BS_CONTROLE[[#This Row],[KM - Inicio]]=0, "-", BS_CONTROLE[[#This Row],[KM - Inicio]])</f>
        <v>502</v>
      </c>
      <c r="AQ45" s="177" t="str">
        <f>IF(BS_CONTROLE[[#This Row],[KM - Fim]]=0, "-", BS_CONTROLE[[#This Row],[KM - Fim]])</f>
        <v>-</v>
      </c>
      <c r="AR45" s="32">
        <v>0</v>
      </c>
      <c r="AS45" s="32">
        <v>0</v>
      </c>
      <c r="AT45" s="32">
        <v>0</v>
      </c>
      <c r="AU45" s="32"/>
      <c r="AV45" s="32"/>
      <c r="AW45" s="32"/>
      <c r="AX45" s="32"/>
      <c r="AY45" s="184">
        <f>IF(D45="","*",IFERROR(IF(ISODD(COUNT(AS45:AX46)),"ERRO",SUM((AT45-AS45),(AV45-AU45),(AX45-AW45))),"ERRO"))</f>
        <v>0</v>
      </c>
      <c r="AZ45" s="11"/>
      <c r="BA45" s="60">
        <v>0</v>
      </c>
      <c r="BB45" s="9" t="str">
        <f>IFERROR(_xlfn.XLOOKUP(AI45, BS_ATIVIDADE[ATIVIDADE],BS_ATIVIDADE[UNIDADE] ), "*")</f>
        <v>BINÁRIO</v>
      </c>
      <c r="BC45" s="59" t="str" cm="1">
        <f t="array" ref="BC45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FERRONORTE</v>
      </c>
      <c r="BD45" s="59" t="str" cm="1">
        <f t="array" ref="BD45" xml:space="preserve"> _xlfn.XLOOKUP(
  1,
  ( TabelaMap[SUB] = BS_CONTROLE[[#This Row],[SUB_5]]) *
  ( TabelaMap[KM Inicio] &lt;= BS_CONTROLE[[#This Row],[KM - Inicio]]) *
  ( TabelaMap[KM Fim]  &gt;= BS_CONTROLE[[#This Row],[KM - Inicio]]),
  TabelaMap[Trecho Coordenação],
  "-",
  0
)</f>
        <v>TGR-TRO</v>
      </c>
      <c r="BE45" s="200" t="str">
        <f>IFERROR(_xlfn.XLOOKUP(AO45, BASE_MAPA!$B$2:$B$420, BASE_MAPA!$G$2:$G$420), "ERRO")</f>
        <v>ALTO ARAGUAIA - RONDONOPOLIS</v>
      </c>
      <c r="BF45" s="178" t="str">
        <f>IF(BS_CONTROLE[[#This Row],[Responsavel pelo boletim]]=0, "-", BS_CONTROLE[[#This Row],[Responsavel pelo boletim]])</f>
        <v xml:space="preserve">Camila </v>
      </c>
      <c r="BG45" s="13"/>
      <c r="BH45" s="14">
        <v>0</v>
      </c>
      <c r="BI45" s="14"/>
      <c r="BJ45" s="14" t="s">
        <v>1377</v>
      </c>
      <c r="BK45" s="14" t="s">
        <v>1377</v>
      </c>
      <c r="BL45" s="13"/>
      <c r="BM45" s="230" t="s">
        <v>1024</v>
      </c>
      <c r="BN45" s="230" t="s">
        <v>1054</v>
      </c>
      <c r="BO45" s="230" t="s">
        <v>1116</v>
      </c>
      <c r="BP45" s="14"/>
      <c r="BQ45" s="10" t="str">
        <f t="shared" si="3"/>
        <v>Produção e Intervalo</v>
      </c>
      <c r="BR45" s="15">
        <f t="shared" si="4"/>
        <v>0</v>
      </c>
      <c r="BS45" s="15">
        <f t="shared" si="5"/>
        <v>0</v>
      </c>
      <c r="BT45" s="157" t="str">
        <f t="shared" si="2"/>
        <v>CCOCirculaçãoIntervaloOportunidade</v>
      </c>
    </row>
    <row r="46" spans="1:72" hidden="1">
      <c r="A46" s="44" t="str">
        <f t="shared" si="1"/>
        <v>E4646058</v>
      </c>
      <c r="B46" s="133">
        <v>46058</v>
      </c>
      <c r="C46" s="7">
        <f>IF(BS_CONTROLE[[#This Row],[DATA]]="","",WEEKNUM(BS_CONTROLE[[#This Row],[DATA]]))</f>
        <v>6</v>
      </c>
      <c r="D46" s="45" t="s">
        <v>158</v>
      </c>
      <c r="E46" s="185">
        <v>29</v>
      </c>
      <c r="F46" s="134" t="s">
        <v>25</v>
      </c>
      <c r="G46" s="8" t="s">
        <v>10</v>
      </c>
      <c r="H46" s="135" t="s">
        <v>574</v>
      </c>
      <c r="I46" s="135" t="s">
        <v>417</v>
      </c>
      <c r="J46" s="151">
        <v>98</v>
      </c>
      <c r="K46" s="151">
        <v>502</v>
      </c>
      <c r="L46" s="71">
        <v>109</v>
      </c>
      <c r="M46" s="149" t="s">
        <v>1350</v>
      </c>
      <c r="N46" s="149" t="s">
        <v>1351</v>
      </c>
      <c r="O46" s="135">
        <v>0.41666666666666669</v>
      </c>
      <c r="P46" s="135">
        <v>4.1666666666666664E-2</v>
      </c>
      <c r="Q46" s="71">
        <v>1</v>
      </c>
      <c r="R46" s="9" t="s">
        <v>9</v>
      </c>
      <c r="S46" s="180" t="s">
        <v>370</v>
      </c>
      <c r="T46" s="180" t="s">
        <v>578</v>
      </c>
      <c r="U46" s="199" t="s">
        <v>577</v>
      </c>
      <c r="V46" s="143" t="s">
        <v>1322</v>
      </c>
      <c r="W46" s="135" t="s">
        <v>1292</v>
      </c>
      <c r="X46" s="152" t="s">
        <v>1005</v>
      </c>
      <c r="Y46" s="129" t="s">
        <v>1008</v>
      </c>
      <c r="Z46" s="129"/>
      <c r="AA46" s="71" t="s">
        <v>1346</v>
      </c>
      <c r="AB46" s="59" t="s">
        <v>997</v>
      </c>
      <c r="AC46" s="59"/>
      <c r="AD46" s="135">
        <v>0.29166666666666669</v>
      </c>
      <c r="AE46" s="71">
        <v>9323</v>
      </c>
      <c r="AF46" s="71">
        <v>7636</v>
      </c>
      <c r="AG46" s="71"/>
      <c r="AH46" s="42"/>
      <c r="AI46" s="119" t="str">
        <f>IF(BS_CONTROLE[[#This Row],[Atividade]]=0, "-", BS_CONTROLE[[#This Row],[Atividade]])</f>
        <v>DESLOCAMENTO</v>
      </c>
      <c r="AJ46" s="8" t="str">
        <f>IF(D46="","*",VLOOKUP(AI46,BS_ATIVIDADE[#Data],3,FALSE))</f>
        <v>OUTROS</v>
      </c>
      <c r="AK46" s="175" t="str">
        <f>IF(BS_CONTROLE[[#This Row],[Local - Partida]]=0, "-", BS_CONTROLE[[#This Row],[Local - Partida]])</f>
        <v>TGR2</v>
      </c>
      <c r="AL46" s="175" t="str">
        <f>IF(BS_CONTROLE[[#This Row],[Local - Encerramento]]=0, "-", BS_CONTROLE[[#This Row],[Local - Encerramento]])</f>
        <v>TIN</v>
      </c>
      <c r="AM46" s="175" t="str">
        <f>IF(BS_CONTROLE[[#This Row],[Entre - Estações]]=0, "-", BS_CONTROLE[[#This Row],[Entre - Estações]])</f>
        <v>TGR-TIN</v>
      </c>
      <c r="AN46" s="175" t="str">
        <f>IF(BS_CONTROLE[[#This Row],[SB]]=0, "-", BS_CONTROLE[[#This Row],[SB]])</f>
        <v>TGRTIN</v>
      </c>
      <c r="AO46" s="176">
        <f>IF(BS_CONTROLE[[#This Row],[SUB]]=0, "-", BS_CONTROLE[[#This Row],[SUB]])</f>
        <v>98</v>
      </c>
      <c r="AP46" s="177">
        <f>IF(BS_CONTROLE[[#This Row],[KM - Inicio]]=0, "-", BS_CONTROLE[[#This Row],[KM - Inicio]])</f>
        <v>502</v>
      </c>
      <c r="AQ46" s="177">
        <f>IF(BS_CONTROLE[[#This Row],[KM - Fim]]=0, "-", BS_CONTROLE[[#This Row],[KM - Fim]])</f>
        <v>109</v>
      </c>
      <c r="AR46" s="32">
        <v>0.43611111111111112</v>
      </c>
      <c r="AS46" s="32">
        <v>0</v>
      </c>
      <c r="AT46" s="32">
        <v>4.1666666666666664E-2</v>
      </c>
      <c r="AU46" s="32"/>
      <c r="AV46" s="32"/>
      <c r="AW46" s="32"/>
      <c r="AX46" s="32"/>
      <c r="AY46" s="184">
        <f>IF(D46="","*",IFERROR(IF(ISODD(COUNT(AS46:AX47)),"ERRO",SUM((AT46-AS46),(AV46-AU46),(AX46-AW46))),"ERRO"))</f>
        <v>4.1666666666666664E-2</v>
      </c>
      <c r="AZ46" s="11"/>
      <c r="BA46" s="60">
        <v>1</v>
      </c>
      <c r="BB46" s="9" t="str">
        <f>IFERROR(_xlfn.XLOOKUP(AI46, BS_ATIVIDADE[ATIVIDADE],BS_ATIVIDADE[UNIDADE] ), "*")</f>
        <v>BINÁRIO</v>
      </c>
      <c r="BC46" s="59" t="str" cm="1">
        <f t="array" ref="BC46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FERRONORTE</v>
      </c>
      <c r="BD46" s="59" t="str" cm="1">
        <f t="array" ref="BD46" xml:space="preserve"> _xlfn.XLOOKUP(
  1,
  ( TabelaMap[SUB] = BS_CONTROLE[[#This Row],[SUB_5]]) *
  ( TabelaMap[KM Inicio] &lt;= BS_CONTROLE[[#This Row],[KM - Inicio]]) *
  ( TabelaMap[KM Fim]  &gt;= BS_CONTROLE[[#This Row],[KM - Inicio]]),
  TabelaMap[Trecho Coordenação],
  "-",
  0
)</f>
        <v>TGR-TRO</v>
      </c>
      <c r="BE46" s="200" t="str">
        <f>IFERROR(_xlfn.XLOOKUP(AO46, BASE_MAPA!$B$2:$B$420, BASE_MAPA!$G$2:$G$420), "ERRO")</f>
        <v>ALTO ARAGUAIA - RONDONOPOLIS</v>
      </c>
      <c r="BF46" s="178" t="str">
        <f>IF(BS_CONTROLE[[#This Row],[Responsavel pelo boletim]]=0, "-", BS_CONTROLE[[#This Row],[Responsavel pelo boletim]])</f>
        <v xml:space="preserve">PCM </v>
      </c>
      <c r="BG46" s="13"/>
      <c r="BH46" s="14">
        <v>2</v>
      </c>
      <c r="BI46" s="14"/>
      <c r="BJ46" s="14" t="s">
        <v>1384</v>
      </c>
      <c r="BK46" s="14" t="s">
        <v>1384</v>
      </c>
      <c r="BL46" s="13"/>
      <c r="BM46" s="12" t="s">
        <v>1029</v>
      </c>
      <c r="BN46" s="12" t="s">
        <v>1029</v>
      </c>
      <c r="BO46" s="130" t="s">
        <v>1029</v>
      </c>
      <c r="BP46" s="14"/>
      <c r="BQ46" s="10" t="str">
        <f t="shared" si="3"/>
        <v>Aderente</v>
      </c>
      <c r="BR46" s="15">
        <f t="shared" si="4"/>
        <v>1</v>
      </c>
      <c r="BS46" s="15">
        <f t="shared" si="5"/>
        <v>1</v>
      </c>
      <c r="BT46" s="157" t="str">
        <f t="shared" si="2"/>
        <v>OKOK</v>
      </c>
    </row>
    <row r="47" spans="1:72" hidden="1">
      <c r="A47" s="44" t="str">
        <f t="shared" si="1"/>
        <v>ELSON (TF-526)46058</v>
      </c>
      <c r="B47" s="133">
        <v>46058</v>
      </c>
      <c r="C47" s="7">
        <f>IF(BS_CONTROLE[[#This Row],[DATA]]="","",WEEKNUM(BS_CONTROLE[[#This Row],[DATA]]))</f>
        <v>6</v>
      </c>
      <c r="D47" s="45" t="s">
        <v>303</v>
      </c>
      <c r="E47" s="185">
        <v>49</v>
      </c>
      <c r="F47" s="134" t="s">
        <v>193</v>
      </c>
      <c r="G47" s="8" t="str">
        <f>IF(D47="","*",VLOOKUP(F47,BS_ATIVIDADE[#All],3,FALSE))</f>
        <v>SOLDA</v>
      </c>
      <c r="H47" s="135" t="s">
        <v>553</v>
      </c>
      <c r="I47" s="135" t="s">
        <v>11</v>
      </c>
      <c r="J47" s="151">
        <v>74</v>
      </c>
      <c r="K47" s="151">
        <v>430.26799999999997</v>
      </c>
      <c r="L47" s="71" t="s">
        <v>11</v>
      </c>
      <c r="M47" s="149" t="str" cm="1">
        <f t="array" ref="M47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TPC-TVL</v>
      </c>
      <c r="N47" s="149" t="str" cm="1">
        <f t="array" ref="N47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TPC440</v>
      </c>
      <c r="O47" s="135">
        <v>0.375</v>
      </c>
      <c r="P47" s="135">
        <v>8.3333333333333329E-2</v>
      </c>
      <c r="Q47" s="71">
        <v>2</v>
      </c>
      <c r="R47" s="9" t="str">
        <f>IFERROR(_xlfn.XLOOKUP(F47, BS_ATIVIDADE[ATIVIDADE],BS_ATIVIDADE[UNIDADE] ), "*")</f>
        <v>Nº DE SOLDA</v>
      </c>
      <c r="S47" s="180" t="str" cm="1">
        <f t="array" ref="S47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FERRONORTE</v>
      </c>
      <c r="T47" s="180" t="str" cm="1">
        <f t="array" ref="T47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TCS-TGR</v>
      </c>
      <c r="U47" s="199" t="str">
        <f>IFERROR(_xlfn.XLOOKUP(J47, BASE_MAPA!$B$2:$B$420, BASE_MAPA!$G$2:$G$420), "ERRO")</f>
        <v>MARCO INICIAL - ALTO ARAGUAIA</v>
      </c>
      <c r="V47" s="143" t="s">
        <v>1287</v>
      </c>
      <c r="W47" s="135" t="s">
        <v>1315</v>
      </c>
      <c r="X47" s="152" t="s">
        <v>1005</v>
      </c>
      <c r="Y47" s="129" t="s">
        <v>1008</v>
      </c>
      <c r="Z47" s="129"/>
      <c r="AA47" s="71" t="s">
        <v>11</v>
      </c>
      <c r="AB47" s="59"/>
      <c r="AC47" s="59"/>
      <c r="AD47" s="135"/>
      <c r="AE47" s="71"/>
      <c r="AF47" s="71"/>
      <c r="AG47" s="71"/>
      <c r="AH47" s="42"/>
      <c r="AI47" s="119" t="str">
        <f>IF(BS_CONTROLE[[#This Row],[Atividade]]=0, "-", BS_CONTROLE[[#This Row],[Atividade]])</f>
        <v>PDM - SOLDA</v>
      </c>
      <c r="AJ47" s="8" t="str">
        <f>IF(D47="","*",VLOOKUP(AI47,BS_ATIVIDADE[#Data],3,FALSE))</f>
        <v>SOLDA</v>
      </c>
      <c r="AK47" s="175" t="str">
        <f>IF(BS_CONTROLE[[#This Row],[Local - Partida]]=0, "-", BS_CONTROLE[[#This Row],[Local - Partida]])</f>
        <v>TPC440</v>
      </c>
      <c r="AL47" s="175" t="str">
        <f>IF(BS_CONTROLE[[#This Row],[Local - Encerramento]]=0, "-", BS_CONTROLE[[#This Row],[Local - Encerramento]])</f>
        <v>-</v>
      </c>
      <c r="AM47" s="175" t="str">
        <f>IF(BS_CONTROLE[[#This Row],[Entre - Estações]]=0, "-", BS_CONTROLE[[#This Row],[Entre - Estações]])</f>
        <v>TPC-TVL</v>
      </c>
      <c r="AN47" s="175" t="str">
        <f>IF(BS_CONTROLE[[#This Row],[SB]]=0, "-", BS_CONTROLE[[#This Row],[SB]])</f>
        <v>TPC440</v>
      </c>
      <c r="AO47" s="176">
        <f>IF(BS_CONTROLE[[#This Row],[SUB]]=0, "-", BS_CONTROLE[[#This Row],[SUB]])</f>
        <v>74</v>
      </c>
      <c r="AP47" s="177">
        <f>IF(BS_CONTROLE[[#This Row],[KM - Inicio]]=0, "-", BS_CONTROLE[[#This Row],[KM - Inicio]])</f>
        <v>430.26799999999997</v>
      </c>
      <c r="AQ47" s="177" t="str">
        <f>IF(BS_CONTROLE[[#This Row],[KM - Fim]]=0, "-", BS_CONTROLE[[#This Row],[KM - Fim]])</f>
        <v>-</v>
      </c>
      <c r="AR47" s="32">
        <v>0.375</v>
      </c>
      <c r="AS47" s="32">
        <v>0</v>
      </c>
      <c r="AT47" s="32">
        <v>0</v>
      </c>
      <c r="AU47" s="32"/>
      <c r="AV47" s="32"/>
      <c r="AW47" s="32"/>
      <c r="AX47" s="32"/>
      <c r="AY47" s="184">
        <f>IF(D47="","*",IFERROR(IF(ISODD(COUNT(AS47:AX47)),"ERRO",SUM((AT47-AS47),(AV47-AU47),(AX47-AW47))),"ERRO"))</f>
        <v>0</v>
      </c>
      <c r="AZ47" s="11"/>
      <c r="BA47" s="60">
        <v>0</v>
      </c>
      <c r="BB47" s="9" t="str">
        <f>IFERROR(_xlfn.XLOOKUP(AI47, BS_ATIVIDADE[ATIVIDADE],BS_ATIVIDADE[UNIDADE] ), "*")</f>
        <v>Nº DE SOLDA</v>
      </c>
      <c r="BC47" s="59" t="str" cm="1">
        <f t="array" ref="BC47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FERRONORTE</v>
      </c>
      <c r="BD47" s="59" t="str" cm="1">
        <f t="array" ref="BD47" xml:space="preserve"> _xlfn.XLOOKUP(
  1,
  ( TabelaMap[SUB] = BS_CONTROLE[[#This Row],[SUB_5]]) *
  ( TabelaMap[KM Inicio] &lt;= BS_CONTROLE[[#This Row],[KM - Inicio]]) *
  ( TabelaMap[KM Fim]  &gt;= BS_CONTROLE[[#This Row],[KM - Inicio]]),
  TabelaMap[Trecho Coordenação],
  "-",
  0
)</f>
        <v>TCS-TGR</v>
      </c>
      <c r="BE47" s="200" t="str">
        <f>IFERROR(_xlfn.XLOOKUP(AO47, BASE_MAPA!$B$2:$B$420, BASE_MAPA!$G$2:$G$420), "ERRO")</f>
        <v>MARCO INICIAL - ALTO ARAGUAIA</v>
      </c>
      <c r="BF47" s="178" t="str">
        <f>IF(BS_CONTROLE[[#This Row],[Responsavel pelo boletim]]=0, "-", BS_CONTROLE[[#This Row],[Responsavel pelo boletim]])</f>
        <v>Elson</v>
      </c>
      <c r="BG47" s="13"/>
      <c r="BH47" s="14">
        <v>2</v>
      </c>
      <c r="BI47" s="14"/>
      <c r="BJ47" s="229" t="s">
        <v>1385</v>
      </c>
      <c r="BK47" s="229" t="s">
        <v>1385</v>
      </c>
      <c r="BL47" s="13"/>
      <c r="BM47" s="12" t="s">
        <v>1031</v>
      </c>
      <c r="BN47" s="12" t="s">
        <v>1056</v>
      </c>
      <c r="BO47" s="130" t="s">
        <v>1056</v>
      </c>
      <c r="BP47" s="14"/>
      <c r="BQ47" s="10" t="str">
        <f t="shared" si="3"/>
        <v>Produção e Intervalo</v>
      </c>
      <c r="BR47" s="15">
        <f t="shared" si="4"/>
        <v>0</v>
      </c>
      <c r="BS47" s="15">
        <f t="shared" si="5"/>
        <v>0</v>
      </c>
      <c r="BT47" s="157" t="str">
        <f t="shared" si="2"/>
        <v>CondiçõesClimáticaChuva</v>
      </c>
    </row>
    <row r="48" spans="1:72" hidden="1">
      <c r="A48" s="44" t="str">
        <f t="shared" si="1"/>
        <v>MARCOS (TF-520)46058</v>
      </c>
      <c r="B48" s="133">
        <v>46058</v>
      </c>
      <c r="C48" s="7">
        <f>IF(BS_CONTROLE[[#This Row],[DATA]]="","",WEEKNUM(BS_CONTROLE[[#This Row],[DATA]]))</f>
        <v>6</v>
      </c>
      <c r="D48" s="45" t="s">
        <v>334</v>
      </c>
      <c r="E48" s="185">
        <v>32</v>
      </c>
      <c r="F48" s="134" t="s">
        <v>193</v>
      </c>
      <c r="G48" s="8" t="s">
        <v>194</v>
      </c>
      <c r="H48" s="135" t="s">
        <v>472</v>
      </c>
      <c r="I48" s="135" t="s">
        <v>11</v>
      </c>
      <c r="J48" s="151">
        <v>74</v>
      </c>
      <c r="K48" s="151">
        <v>280.5</v>
      </c>
      <c r="L48" s="71" t="s">
        <v>11</v>
      </c>
      <c r="M48" s="149" t="s">
        <v>468</v>
      </c>
      <c r="N48" s="149" t="s">
        <v>472</v>
      </c>
      <c r="O48" s="135">
        <v>0.375</v>
      </c>
      <c r="P48" s="135">
        <v>0.125</v>
      </c>
      <c r="Q48" s="71">
        <v>2</v>
      </c>
      <c r="R48" s="9" t="s">
        <v>14</v>
      </c>
      <c r="S48" s="180" t="s">
        <v>370</v>
      </c>
      <c r="T48" s="180" t="s">
        <v>374</v>
      </c>
      <c r="U48" s="199" t="s">
        <v>373</v>
      </c>
      <c r="V48" s="143" t="s">
        <v>1295</v>
      </c>
      <c r="W48" s="135" t="s">
        <v>1315</v>
      </c>
      <c r="X48" s="152" t="s">
        <v>1005</v>
      </c>
      <c r="Y48" s="129" t="s">
        <v>1008</v>
      </c>
      <c r="Z48" s="129"/>
      <c r="AA48" s="71" t="s">
        <v>11</v>
      </c>
      <c r="AB48" s="59"/>
      <c r="AC48" s="59"/>
      <c r="AD48" s="135"/>
      <c r="AE48" s="71"/>
      <c r="AF48" s="71"/>
      <c r="AG48" s="71"/>
      <c r="AH48" s="42"/>
      <c r="AI48" s="119" t="str">
        <f>IF(BS_CONTROLE[[#This Row],[Atividade]]=0, "-", BS_CONTROLE[[#This Row],[Atividade]])</f>
        <v>PDM - SOLDA</v>
      </c>
      <c r="AJ48" s="8" t="str">
        <f>IF(D48="","*",VLOOKUP(AI48,BS_ATIVIDADE[#Data],3,FALSE))</f>
        <v>SOLDA</v>
      </c>
      <c r="AK48" s="175" t="str">
        <f>IF(BS_CONTROLE[[#This Row],[Local - Partida]]=0, "-", BS_CONTROLE[[#This Row],[Local - Partida]])</f>
        <v>277TCS</v>
      </c>
      <c r="AL48" s="175" t="str">
        <f>IF(BS_CONTROLE[[#This Row],[Local - Encerramento]]=0, "-", BS_CONTROLE[[#This Row],[Local - Encerramento]])</f>
        <v>-</v>
      </c>
      <c r="AM48" s="175" t="str">
        <f>IF(BS_CONTROLE[[#This Row],[Entre - Estações]]=0, "-", BS_CONTROLE[[#This Row],[Entre - Estações]])</f>
        <v>TJA-TCS</v>
      </c>
      <c r="AN48" s="175" t="str">
        <f>IF(BS_CONTROLE[[#This Row],[SB]]=0, "-", BS_CONTROLE[[#This Row],[SB]])</f>
        <v>277TCS</v>
      </c>
      <c r="AO48" s="176">
        <f>IF(BS_CONTROLE[[#This Row],[SUB]]=0, "-", BS_CONTROLE[[#This Row],[SUB]])</f>
        <v>74</v>
      </c>
      <c r="AP48" s="177">
        <f>IF(BS_CONTROLE[[#This Row],[KM - Inicio]]=0, "-", BS_CONTROLE[[#This Row],[KM - Inicio]])</f>
        <v>280.5</v>
      </c>
      <c r="AQ48" s="177" t="str">
        <f>IF(BS_CONTROLE[[#This Row],[KM - Fim]]=0, "-", BS_CONTROLE[[#This Row],[KM - Fim]])</f>
        <v>-</v>
      </c>
      <c r="AR48" s="32">
        <v>0.31805555555555554</v>
      </c>
      <c r="AS48" s="32">
        <v>0</v>
      </c>
      <c r="AT48" s="32">
        <v>0</v>
      </c>
      <c r="AU48" s="32"/>
      <c r="AV48" s="32"/>
      <c r="AW48" s="32"/>
      <c r="AX48" s="32"/>
      <c r="AY48" s="184">
        <f>IF(D48="","*",IFERROR(IF(ISODD(COUNT(AS48:AX48)),"ERRO",SUM((AT48-AS48),(AV48-AU48),(AX48-AW48))),"ERRO"))</f>
        <v>0</v>
      </c>
      <c r="AZ48" s="11"/>
      <c r="BA48" s="60">
        <v>0</v>
      </c>
      <c r="BB48" s="9" t="str">
        <f>IFERROR(_xlfn.XLOOKUP(AI48, BS_ATIVIDADE[ATIVIDADE],BS_ATIVIDADE[UNIDADE] ), "*")</f>
        <v>Nº DE SOLDA</v>
      </c>
      <c r="BC48" s="59" t="str" cm="1">
        <f t="array" ref="BC48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FERRONORTE</v>
      </c>
      <c r="BD48" s="59" t="str" cm="1">
        <f t="array" ref="BD48" xml:space="preserve"> _xlfn.XLOOKUP(
  1,
  ( TabelaMap[SUB] = BS_CONTROLE[[#This Row],[SUB_5]]) *
  ( TabelaMap[KM Inicio] &lt;= BS_CONTROLE[[#This Row],[KM - Inicio]]) *
  ( TabelaMap[KM Fim]  &gt;= BS_CONTROLE[[#This Row],[KM - Inicio]]),
  TabelaMap[Trecho Coordenação],
  "-",
  0
)</f>
        <v>TMI-TCS</v>
      </c>
      <c r="BE48" s="200" t="str">
        <f>IFERROR(_xlfn.XLOOKUP(AO48, BASE_MAPA!$B$2:$B$420, BASE_MAPA!$G$2:$G$420), "ERRO")</f>
        <v>MARCO INICIAL - ALTO ARAGUAIA</v>
      </c>
      <c r="BF48" s="178" t="str">
        <f>IF(BS_CONTROLE[[#This Row],[Responsavel pelo boletim]]=0, "-", BS_CONTROLE[[#This Row],[Responsavel pelo boletim]])</f>
        <v>Herbert</v>
      </c>
      <c r="BG48" s="13"/>
      <c r="BH48" s="14">
        <v>2</v>
      </c>
      <c r="BI48" s="14"/>
      <c r="BJ48" s="229" t="s">
        <v>1386</v>
      </c>
      <c r="BK48" s="229" t="s">
        <v>1386</v>
      </c>
      <c r="BL48" s="13"/>
      <c r="BM48" s="12" t="s">
        <v>1024</v>
      </c>
      <c r="BN48" s="12" t="s">
        <v>1054</v>
      </c>
      <c r="BO48" s="130" t="s">
        <v>1116</v>
      </c>
      <c r="BP48" s="14"/>
      <c r="BQ48" s="10" t="str">
        <f t="shared" si="3"/>
        <v>Produção e Intervalo</v>
      </c>
      <c r="BR48" s="15">
        <f t="shared" si="4"/>
        <v>0</v>
      </c>
      <c r="BS48" s="15">
        <f t="shared" si="5"/>
        <v>0</v>
      </c>
      <c r="BT48" s="157" t="str">
        <f t="shared" si="2"/>
        <v>CCOCirculaçãoIntervaloOportunidade</v>
      </c>
    </row>
    <row r="49" spans="1:72" ht="23.25" hidden="1">
      <c r="A49" s="44" t="str">
        <f t="shared" si="1"/>
        <v>W5046058</v>
      </c>
      <c r="B49" s="133">
        <v>46058</v>
      </c>
      <c r="C49" s="7">
        <f>IF(BS_CONTROLE[[#This Row],[DATA]]="","",WEEKNUM(BS_CONTROLE[[#This Row],[DATA]]))</f>
        <v>6</v>
      </c>
      <c r="D49" s="45" t="s">
        <v>240</v>
      </c>
      <c r="E49" s="185">
        <v>55</v>
      </c>
      <c r="F49" s="134" t="s">
        <v>148</v>
      </c>
      <c r="G49" s="8" t="str">
        <f>IF(D49="","*",VLOOKUP(F49,BS_ATIVIDADE[#All],3,FALSE))</f>
        <v>MODERNIZAÇÃO</v>
      </c>
      <c r="H49" s="135" t="s">
        <v>475</v>
      </c>
      <c r="I49" s="135" t="s">
        <v>475</v>
      </c>
      <c r="J49" s="151">
        <v>74</v>
      </c>
      <c r="K49" s="151">
        <v>244.9</v>
      </c>
      <c r="L49" s="71">
        <v>244.2</v>
      </c>
      <c r="M49" s="149" t="s">
        <v>460</v>
      </c>
      <c r="N49" s="149">
        <v>239251</v>
      </c>
      <c r="O49" s="135">
        <v>0.35416666666666669</v>
      </c>
      <c r="P49" s="135">
        <v>0.125</v>
      </c>
      <c r="Q49" s="71">
        <v>1000</v>
      </c>
      <c r="R49" s="9" t="s">
        <v>51</v>
      </c>
      <c r="S49" s="180" t="s">
        <v>370</v>
      </c>
      <c r="T49" s="180" t="s">
        <v>374</v>
      </c>
      <c r="U49" s="199" t="s">
        <v>373</v>
      </c>
      <c r="V49" s="143" t="s">
        <v>1358</v>
      </c>
      <c r="W49" s="135" t="s">
        <v>1328</v>
      </c>
      <c r="X49" s="152" t="s">
        <v>1005</v>
      </c>
      <c r="Y49" s="129" t="s">
        <v>1008</v>
      </c>
      <c r="Z49" s="129"/>
      <c r="AA49" s="71" t="s">
        <v>1359</v>
      </c>
      <c r="AB49" s="59" t="s">
        <v>997</v>
      </c>
      <c r="AC49" s="59"/>
      <c r="AD49" s="135">
        <v>0.29166666666666669</v>
      </c>
      <c r="AE49" s="71">
        <v>7671</v>
      </c>
      <c r="AF49" s="71">
        <v>9322</v>
      </c>
      <c r="AG49" s="71"/>
      <c r="AH49" s="42"/>
      <c r="AI49" s="119" t="str">
        <f>IF(BS_CONTROLE[[#This Row],[Atividade]]=0, "-", BS_CONTROLE[[#This Row],[Atividade]])</f>
        <v>MODERNIZAÇÃO - RECOLHIMENTO DE DORMENTE</v>
      </c>
      <c r="AJ49" s="8" t="str">
        <f>IF(D49="","*",VLOOKUP(AI49,BS_ATIVIDADE[#Data],3,FALSE))</f>
        <v>MODERNIZAÇÃO</v>
      </c>
      <c r="AK49" s="175" t="str">
        <f>IF(BS_CONTROLE[[#This Row],[Local - Partida]]=0, "-", BS_CONTROLE[[#This Row],[Local - Partida]])</f>
        <v>TCS2</v>
      </c>
      <c r="AL49" s="175" t="str">
        <f>IF(BS_CONTROLE[[#This Row],[Local - Encerramento]]=0, "-", BS_CONTROLE[[#This Row],[Local - Encerramento]])</f>
        <v>TCS2</v>
      </c>
      <c r="AM49" s="175" t="str">
        <f>IF(BS_CONTROLE[[#This Row],[Entre - Estações]]=0, "-", BS_CONTROLE[[#This Row],[Entre - Estações]])</f>
        <v>TVI-TJA</v>
      </c>
      <c r="AN49" s="175">
        <f>IF(BS_CONTROLE[[#This Row],[SB]]=0, "-", BS_CONTROLE[[#This Row],[SB]])</f>
        <v>239251</v>
      </c>
      <c r="AO49" s="176">
        <f>IF(BS_CONTROLE[[#This Row],[SUB]]=0, "-", BS_CONTROLE[[#This Row],[SUB]])</f>
        <v>74</v>
      </c>
      <c r="AP49" s="177">
        <f>IF(BS_CONTROLE[[#This Row],[KM - Inicio]]=0, "-", BS_CONTROLE[[#This Row],[KM - Inicio]])</f>
        <v>244.9</v>
      </c>
      <c r="AQ49" s="177">
        <f>IF(BS_CONTROLE[[#This Row],[KM - Fim]]=0, "-", BS_CONTROLE[[#This Row],[KM - Fim]])</f>
        <v>244.2</v>
      </c>
      <c r="AR49" s="32">
        <v>0.38124999999999998</v>
      </c>
      <c r="AS49" s="32">
        <v>0</v>
      </c>
      <c r="AT49" s="32">
        <v>0</v>
      </c>
      <c r="AU49" s="32"/>
      <c r="AV49" s="32"/>
      <c r="AW49" s="32"/>
      <c r="AX49" s="32"/>
      <c r="AY49" s="184">
        <f>IF(D49="","*",IFERROR(IF(ISODD(COUNT(AS49:AX49)),"ERRO",SUM((AT49-AS49),(AV49-AU49),(AX49-AW49))),"ERRO"))</f>
        <v>0</v>
      </c>
      <c r="AZ49" s="11"/>
      <c r="BA49" s="60">
        <v>0</v>
      </c>
      <c r="BB49" s="9" t="str">
        <f>IFERROR(_xlfn.XLOOKUP(AI49, BS_ATIVIDADE[ATIVIDADE],BS_ATIVIDADE[UNIDADE] ), "*")</f>
        <v>Nº DE DORMENTES</v>
      </c>
      <c r="BC49" s="59" t="str" cm="1">
        <f t="array" ref="BC49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FERRONORTE</v>
      </c>
      <c r="BD49" s="59" t="str" cm="1">
        <f t="array" ref="BD49" xml:space="preserve"> _xlfn.XLOOKUP(
  1,
  ( TabelaMap[SUB] = BS_CONTROLE[[#This Row],[SUB_5]]) *
  ( TabelaMap[KM Inicio] &lt;= BS_CONTROLE[[#This Row],[KM - Inicio]]) *
  ( TabelaMap[KM Fim]  &gt;= BS_CONTROLE[[#This Row],[KM - Inicio]]),
  TabelaMap[Trecho Coordenação],
  "-",
  0
)</f>
        <v>TMI-TCS</v>
      </c>
      <c r="BE49" s="200" t="str">
        <f>IFERROR(_xlfn.XLOOKUP(AO49, BASE_MAPA!$B$2:$B$420, BASE_MAPA!$G$2:$G$420), "ERRO")</f>
        <v>MARCO INICIAL - ALTO ARAGUAIA</v>
      </c>
      <c r="BF49" s="178" t="str">
        <f>IF(BS_CONTROLE[[#This Row],[Responsavel pelo boletim]]=0, "-", BS_CONTROLE[[#This Row],[Responsavel pelo boletim]])</f>
        <v>Augusto/ Efraim</v>
      </c>
      <c r="BG49" s="13"/>
      <c r="BH49" s="14">
        <v>0</v>
      </c>
      <c r="BI49" s="14"/>
      <c r="BJ49" s="14" t="s">
        <v>1377</v>
      </c>
      <c r="BK49" s="14" t="s">
        <v>1377</v>
      </c>
      <c r="BL49" s="13"/>
      <c r="BM49" s="230" t="s">
        <v>1024</v>
      </c>
      <c r="BN49" s="230" t="s">
        <v>1054</v>
      </c>
      <c r="BO49" s="230" t="s">
        <v>1116</v>
      </c>
      <c r="BP49" s="14"/>
      <c r="BQ49" s="10" t="str">
        <f t="shared" si="3"/>
        <v>Produção e Intervalo</v>
      </c>
      <c r="BR49" s="15">
        <f t="shared" si="4"/>
        <v>0</v>
      </c>
      <c r="BS49" s="15">
        <f t="shared" si="5"/>
        <v>0</v>
      </c>
      <c r="BT49" s="157" t="str">
        <f t="shared" si="2"/>
        <v>CCOCirculaçãoIntervaloOportunidade</v>
      </c>
    </row>
    <row r="50" spans="1:72" hidden="1">
      <c r="A50" s="44" t="str">
        <f t="shared" si="1"/>
        <v>A6046058</v>
      </c>
      <c r="B50" s="133">
        <v>46058</v>
      </c>
      <c r="C50" s="7">
        <f>IF(BS_CONTROLE[[#This Row],[DATA]]="","",WEEKNUM(BS_CONTROLE[[#This Row],[DATA]]))</f>
        <v>6</v>
      </c>
      <c r="D50" s="45" t="s">
        <v>106</v>
      </c>
      <c r="E50" s="185">
        <v>58</v>
      </c>
      <c r="F50" s="134" t="s">
        <v>32</v>
      </c>
      <c r="G50" s="8" t="str">
        <f>IF(D50="","*",VLOOKUP(F50,BS_ATIVIDADE[#All],3,FALSE))</f>
        <v>DETECÇÃO</v>
      </c>
      <c r="H50" s="135" t="s">
        <v>457</v>
      </c>
      <c r="I50" s="135" t="s">
        <v>574</v>
      </c>
      <c r="J50" s="151">
        <v>74</v>
      </c>
      <c r="K50" s="151">
        <v>226</v>
      </c>
      <c r="L50" s="71" t="s">
        <v>11</v>
      </c>
      <c r="M50" s="149" t="s">
        <v>1387</v>
      </c>
      <c r="N50" s="149" t="s">
        <v>1388</v>
      </c>
      <c r="O50" s="135">
        <v>0.33333333333333331</v>
      </c>
      <c r="P50" s="135">
        <v>4.1666666666666664E-2</v>
      </c>
      <c r="Q50" s="71">
        <v>200</v>
      </c>
      <c r="R50" s="9" t="str">
        <f>IFERROR(_xlfn.XLOOKUP(F50, BS_ATIVIDADE[ATIVIDADE],BS_ATIVIDADE[UNIDADE] ), "*")</f>
        <v>KM</v>
      </c>
      <c r="S50" s="180" t="str" cm="1">
        <f t="array" ref="S50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FERRONORTE</v>
      </c>
      <c r="T50" s="180" t="str" cm="1">
        <f t="array" ref="T50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TMI-TCS</v>
      </c>
      <c r="U50" s="199" t="str">
        <f>IFERROR(_xlfn.XLOOKUP(J50, BASE_MAPA!$B$2:$B$420, BASE_MAPA!$G$2:$G$420), "ERRO")</f>
        <v>MARCO INICIAL - ALTO ARAGUAIA</v>
      </c>
      <c r="V50" s="143" t="s">
        <v>1295</v>
      </c>
      <c r="W50" s="135" t="s">
        <v>1364</v>
      </c>
      <c r="X50" s="152" t="s">
        <v>1005</v>
      </c>
      <c r="Y50" s="129" t="s">
        <v>1008</v>
      </c>
      <c r="Z50" s="129"/>
      <c r="AA50" s="71">
        <v>1</v>
      </c>
      <c r="AB50" s="59" t="s">
        <v>997</v>
      </c>
      <c r="AC50" s="59"/>
      <c r="AD50" s="135">
        <v>0.29166666666666669</v>
      </c>
      <c r="AE50" s="71">
        <v>5487</v>
      </c>
      <c r="AF50" s="71"/>
      <c r="AG50" s="71"/>
      <c r="AH50" s="42"/>
      <c r="AI50" s="119" t="str">
        <f>IF(BS_CONTROLE[[#This Row],[Atividade]]=0, "-", BS_CONTROLE[[#This Row],[Atividade]])</f>
        <v>DETECÇÃO - RONDA 7 DIAS</v>
      </c>
      <c r="AJ50" s="8" t="str">
        <f>IF(D50="","*",VLOOKUP(AI50,BS_ATIVIDADE[#Data],3,FALSE))</f>
        <v>DETECÇÃO</v>
      </c>
      <c r="AK50" s="175" t="str">
        <f>IF(BS_CONTROLE[[#This Row],[Local - Partida]]=0, "-", BS_CONTROLE[[#This Row],[Local - Partida]])</f>
        <v>TVI</v>
      </c>
      <c r="AL50" s="175" t="str">
        <f>IF(BS_CONTROLE[[#This Row],[Local - Encerramento]]=0, "-", BS_CONTROLE[[#This Row],[Local - Encerramento]])</f>
        <v>TGR2</v>
      </c>
      <c r="AM50" s="175" t="str">
        <f>IF(BS_CONTROLE[[#This Row],[Entre - Estações]]=0, "-", BS_CONTROLE[[#This Row],[Entre - Estações]])</f>
        <v>TVI-TGR</v>
      </c>
      <c r="AN50" s="175" t="str">
        <f>IF(BS_CONTROLE[[#This Row],[SB]]=0, "-", BS_CONTROLE[[#This Row],[SB]])</f>
        <v>TVITGR</v>
      </c>
      <c r="AO50" s="176">
        <f>IF(BS_CONTROLE[[#This Row],[SUB]]=0, "-", BS_CONTROLE[[#This Row],[SUB]])</f>
        <v>74</v>
      </c>
      <c r="AP50" s="177">
        <f>IF(BS_CONTROLE[[#This Row],[KM - Inicio]]=0, "-", BS_CONTROLE[[#This Row],[KM - Inicio]])</f>
        <v>226</v>
      </c>
      <c r="AQ50" s="177" t="str">
        <f>IF(BS_CONTROLE[[#This Row],[KM - Fim]]=0, "-", BS_CONTROLE[[#This Row],[KM - Fim]])</f>
        <v>-</v>
      </c>
      <c r="AR50" s="228">
        <v>0.3611111111111111</v>
      </c>
      <c r="AS50" s="32">
        <v>0</v>
      </c>
      <c r="AT50" s="32">
        <v>4.1666666666666664E-2</v>
      </c>
      <c r="AU50" s="32"/>
      <c r="AV50" s="32"/>
      <c r="AW50" s="32"/>
      <c r="AX50" s="32"/>
      <c r="AY50" s="184">
        <f>IF(D50="","*",IFERROR(IF(ISODD(COUNT(AS50:AX51)),"ERRO",SUM((AT50-AS50),(AV50-AU50),(AX50-AW50))),"ERRO"))</f>
        <v>4.1666666666666664E-2</v>
      </c>
      <c r="AZ50" s="11"/>
      <c r="BA50" s="60">
        <v>200</v>
      </c>
      <c r="BB50" s="9" t="str">
        <f>IFERROR(_xlfn.XLOOKUP(AI50, BS_ATIVIDADE[ATIVIDADE],BS_ATIVIDADE[UNIDADE] ), "*")</f>
        <v>KM</v>
      </c>
      <c r="BC50" s="59" t="str" cm="1">
        <f t="array" ref="BC50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FERRONORTE</v>
      </c>
      <c r="BD50" s="59" t="str" cm="1">
        <f t="array" ref="BD50" xml:space="preserve"> _xlfn.XLOOKUP(
  1,
  ( TabelaMap[SUB] = BS_CONTROLE[[#This Row],[SUB_5]]) *
  ( TabelaMap[KM Inicio] &lt;= BS_CONTROLE[[#This Row],[KM - Inicio]]) *
  ( TabelaMap[KM Fim]  &gt;= BS_CONTROLE[[#This Row],[KM - Inicio]]),
  TabelaMap[Trecho Coordenação],
  "-",
  0
)</f>
        <v>TMI-TCS</v>
      </c>
      <c r="BE50" s="200" t="str">
        <f>IFERROR(_xlfn.XLOOKUP(AO50, BASE_MAPA!$B$2:$B$420, BASE_MAPA!$G$2:$G$420), "ERRO")</f>
        <v>MARCO INICIAL - ALTO ARAGUAIA</v>
      </c>
      <c r="BF50" s="178" t="str">
        <f>IF(BS_CONTROLE[[#This Row],[Responsavel pelo boletim]]=0, "-", BS_CONTROLE[[#This Row],[Responsavel pelo boletim]])</f>
        <v>Herbert</v>
      </c>
      <c r="BG50" s="13"/>
      <c r="BH50" s="14">
        <v>2</v>
      </c>
      <c r="BI50" s="14"/>
      <c r="BJ50" s="14" t="s">
        <v>1389</v>
      </c>
      <c r="BK50" s="14" t="s">
        <v>1389</v>
      </c>
      <c r="BL50" s="13"/>
      <c r="BM50" s="12" t="s">
        <v>1029</v>
      </c>
      <c r="BN50" s="12" t="s">
        <v>1029</v>
      </c>
      <c r="BO50" s="130" t="s">
        <v>1029</v>
      </c>
      <c r="BP50" s="14"/>
      <c r="BQ50" s="10" t="str">
        <f t="shared" si="3"/>
        <v>Aderente</v>
      </c>
      <c r="BR50" s="15">
        <f t="shared" si="4"/>
        <v>1</v>
      </c>
      <c r="BS50" s="15">
        <f t="shared" si="5"/>
        <v>1</v>
      </c>
      <c r="BT50" s="157" t="str">
        <f t="shared" si="2"/>
        <v>OKOK</v>
      </c>
    </row>
    <row r="51" spans="1:72" hidden="1">
      <c r="A51" s="44" t="str">
        <f t="shared" si="1"/>
        <v>A8846058</v>
      </c>
      <c r="B51" s="133">
        <v>46058</v>
      </c>
      <c r="C51" s="7">
        <f>IF(BS_CONTROLE[[#This Row],[DATA]]="","",WEEKNUM(BS_CONTROLE[[#This Row],[DATA]]))</f>
        <v>6</v>
      </c>
      <c r="D51" s="45" t="s">
        <v>143</v>
      </c>
      <c r="E51" s="185">
        <v>60</v>
      </c>
      <c r="F51" s="134" t="s">
        <v>84</v>
      </c>
      <c r="G51" s="8" t="str">
        <f>IF(D51="","*",VLOOKUP(F51,BS_ATIVIDADE[#All],3,FALSE))</f>
        <v>OUTROS</v>
      </c>
      <c r="H51" s="135" t="s">
        <v>751</v>
      </c>
      <c r="I51" s="135" t="s">
        <v>760</v>
      </c>
      <c r="J51" s="151">
        <v>78</v>
      </c>
      <c r="K51" s="151">
        <v>251.05</v>
      </c>
      <c r="L51" s="71">
        <v>275.3</v>
      </c>
      <c r="M51" s="149" t="str" cm="1">
        <f t="array" ref="M51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ZDK</v>
      </c>
      <c r="N51" s="149" t="str" cm="1">
        <f t="array" ref="N51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ZDK1</v>
      </c>
      <c r="O51" s="135">
        <v>0.375</v>
      </c>
      <c r="P51" s="135">
        <v>4.1666666666666664E-2</v>
      </c>
      <c r="Q51" s="71">
        <v>1</v>
      </c>
      <c r="R51" s="9" t="str">
        <f>IFERROR(_xlfn.XLOOKUP(F51, BS_ATIVIDADE[ATIVIDADE],BS_ATIVIDADE[UNIDADE] ), "*")</f>
        <v>BINÁRIO</v>
      </c>
      <c r="S51" s="180" t="str" cm="1">
        <f t="array" ref="S51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MALHA CENTRAL</v>
      </c>
      <c r="T51" s="180" t="str" cm="1">
        <f t="array" ref="T51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RAMAL</v>
      </c>
      <c r="U51" s="199" t="str">
        <f>IFERROR(_xlfn.XLOOKUP(J51, BASE_MAPA!$B$2:$B$420, BASE_MAPA!$G$2:$G$420), "ERRO")</f>
        <v>ITIRAPINA - BAURU</v>
      </c>
      <c r="V51" s="143" t="s">
        <v>1390</v>
      </c>
      <c r="W51" s="135" t="s">
        <v>1391</v>
      </c>
      <c r="X51" s="152" t="s">
        <v>1005</v>
      </c>
      <c r="Y51" s="129" t="s">
        <v>1008</v>
      </c>
      <c r="Z51" s="129"/>
      <c r="AA51" s="71">
        <v>1</v>
      </c>
      <c r="AB51" s="59" t="s">
        <v>997</v>
      </c>
      <c r="AC51" s="59"/>
      <c r="AD51" s="135"/>
      <c r="AE51" s="71"/>
      <c r="AF51" s="71"/>
      <c r="AG51" s="71"/>
      <c r="AH51" s="42"/>
      <c r="AI51" s="119" t="str">
        <f>IF(BS_CONTROLE[[#This Row],[Atividade]]=0, "-", BS_CONTROLE[[#This Row],[Atividade]])</f>
        <v>INSPEÇÃO AUTO DE LINHA</v>
      </c>
      <c r="AJ51" s="8" t="str">
        <f>IF(D51="","*",VLOOKUP(AI51,BS_ATIVIDADE[#Data],3,FALSE))</f>
        <v>OUTROS</v>
      </c>
      <c r="AK51" s="175" t="str">
        <f>IF(BS_CONTROLE[[#This Row],[Local - Partida]]=0, "-", BS_CONTROLE[[#This Row],[Local - Partida]])</f>
        <v>ZDK</v>
      </c>
      <c r="AL51" s="175" t="str">
        <f>IF(BS_CONTROLE[[#This Row],[Local - Encerramento]]=0, "-", BS_CONTROLE[[#This Row],[Local - Encerramento]])</f>
        <v>ZJU</v>
      </c>
      <c r="AM51" s="175" t="str">
        <f>IF(BS_CONTROLE[[#This Row],[Entre - Estações]]=0, "-", BS_CONTROLE[[#This Row],[Entre - Estações]])</f>
        <v>ZDK</v>
      </c>
      <c r="AN51" s="175" t="str">
        <f>IF(BS_CONTROLE[[#This Row],[SB]]=0, "-", BS_CONTROLE[[#This Row],[SB]])</f>
        <v>ZDK1</v>
      </c>
      <c r="AO51" s="176">
        <f>IF(BS_CONTROLE[[#This Row],[SUB]]=0, "-", BS_CONTROLE[[#This Row],[SUB]])</f>
        <v>78</v>
      </c>
      <c r="AP51" s="177">
        <f>IF(BS_CONTROLE[[#This Row],[KM - Inicio]]=0, "-", BS_CONTROLE[[#This Row],[KM - Inicio]])</f>
        <v>251.05</v>
      </c>
      <c r="AQ51" s="177">
        <f>IF(BS_CONTROLE[[#This Row],[KM - Fim]]=0, "-", BS_CONTROLE[[#This Row],[KM - Fim]])</f>
        <v>275.3</v>
      </c>
      <c r="AR51" s="32">
        <v>0.44166666666666665</v>
      </c>
      <c r="AS51" s="32">
        <v>0</v>
      </c>
      <c r="AT51" s="32">
        <v>4.1666666666666664E-2</v>
      </c>
      <c r="AU51" s="32"/>
      <c r="AV51" s="32"/>
      <c r="AW51" s="32"/>
      <c r="AX51" s="32"/>
      <c r="AY51" s="184">
        <f>IF(D51="","*",IFERROR(IF(ISODD(COUNT(AS51:AX53)),"ERRO",SUM((AT51-AS51),(AV51-AU51),(AX51-AW51))),"ERRO"))</f>
        <v>4.1666666666666664E-2</v>
      </c>
      <c r="AZ51" s="11"/>
      <c r="BA51" s="60">
        <v>1</v>
      </c>
      <c r="BB51" s="9" t="str">
        <f>IFERROR(_xlfn.XLOOKUP(AI51, BS_ATIVIDADE[ATIVIDADE],BS_ATIVIDADE[UNIDADE] ), "*")</f>
        <v>BINÁRIO</v>
      </c>
      <c r="BC51" s="59" t="str" cm="1">
        <f t="array" ref="BC51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MALHA CENTRAL</v>
      </c>
      <c r="BD51" s="59" t="str" cm="1">
        <f t="array" ref="BD51" xml:space="preserve"> _xlfn.XLOOKUP(
  1,
  ( TabelaMap[SUB] = BS_CONTROLE[[#This Row],[SUB_5]]) *
  ( TabelaMap[KM Inicio] &lt;= BS_CONTROLE[[#This Row],[KM - Inicio]]) *
  ( TabelaMap[KM Fim]  &gt;= BS_CONTROLE[[#This Row],[KM - Inicio]]),
  TabelaMap[Trecho Coordenação],
  "-",
  0
)</f>
        <v>RAMAL</v>
      </c>
      <c r="BE51" s="200" t="str">
        <f>IFERROR(_xlfn.XLOOKUP(AO51, BASE_MAPA!$B$2:$B$420, BASE_MAPA!$G$2:$G$420), "ERRO")</f>
        <v>ITIRAPINA - BAURU</v>
      </c>
      <c r="BF51" s="178" t="str">
        <f>IF(BS_CONTROLE[[#This Row],[Responsavel pelo boletim]]=0, "-", BS_CONTROLE[[#This Row],[Responsavel pelo boletim]])</f>
        <v>Wesley</v>
      </c>
      <c r="BG51" s="13"/>
      <c r="BH51" s="14">
        <v>2</v>
      </c>
      <c r="BI51" s="14"/>
      <c r="BJ51" s="14" t="s">
        <v>1389</v>
      </c>
      <c r="BK51" s="14" t="s">
        <v>1389</v>
      </c>
      <c r="BL51" s="13"/>
      <c r="BM51" s="12" t="s">
        <v>1029</v>
      </c>
      <c r="BN51" s="12" t="s">
        <v>1029</v>
      </c>
      <c r="BO51" s="130" t="s">
        <v>1029</v>
      </c>
      <c r="BP51" s="14"/>
      <c r="BQ51" s="10" t="str">
        <f t="shared" si="3"/>
        <v>Aderente</v>
      </c>
      <c r="BR51" s="15">
        <f t="shared" si="4"/>
        <v>1</v>
      </c>
      <c r="BS51" s="15">
        <f t="shared" si="5"/>
        <v>1</v>
      </c>
      <c r="BT51" s="157" t="str">
        <f t="shared" si="2"/>
        <v>OKOK</v>
      </c>
    </row>
    <row r="52" spans="1:72" hidden="1">
      <c r="A52" s="44" t="str">
        <f t="shared" si="1"/>
        <v/>
      </c>
      <c r="B52" s="133"/>
      <c r="C52" s="7" t="str">
        <f>IF(BS_CONTROLE[[#This Row],[DATA]]="","",WEEKNUM(BS_CONTROLE[[#This Row],[DATA]]))</f>
        <v/>
      </c>
      <c r="D52" s="45"/>
      <c r="E52" s="185">
        <v>61</v>
      </c>
      <c r="F52" s="134"/>
      <c r="G52" s="8" t="str">
        <f>IF(D52="","*",VLOOKUP(F52,BS_ATIVIDADE[#All],3,FALSE))</f>
        <v>*</v>
      </c>
      <c r="H52" s="135"/>
      <c r="I52" s="135"/>
      <c r="J52" s="151"/>
      <c r="K52" s="151"/>
      <c r="L52" s="71" t="s">
        <v>11</v>
      </c>
      <c r="M52" s="149" t="str" cm="1">
        <f t="array" ref="M52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52" s="149" t="str" cm="1">
        <f t="array" ref="N52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52" s="135"/>
      <c r="P52" s="135"/>
      <c r="Q52" s="71"/>
      <c r="R52" s="9" t="str">
        <f>IFERROR(_xlfn.XLOOKUP(F52, BS_ATIVIDADE[ATIVIDADE],BS_ATIVIDADE[UNIDADE] ), "*")</f>
        <v>*</v>
      </c>
      <c r="S52" s="180" t="str" cm="1">
        <f t="array" ref="S52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52" s="180" t="str" cm="1">
        <f t="array" ref="T52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52" s="199" t="str">
        <f>IFERROR(_xlfn.XLOOKUP(J52, BASE_MAPA!$B$2:$B$420, BASE_MAPA!$G$2:$G$420), "ERRO")</f>
        <v>ERRO</v>
      </c>
      <c r="V52" s="143"/>
      <c r="W52" s="135"/>
      <c r="X52" s="152"/>
      <c r="Y52" s="129"/>
      <c r="Z52" s="129"/>
      <c r="AA52" s="71"/>
      <c r="AB52" s="59"/>
      <c r="AC52" s="59"/>
      <c r="AD52" s="135"/>
      <c r="AE52" s="71"/>
      <c r="AF52" s="71"/>
      <c r="AG52" s="71"/>
      <c r="AH52" s="42"/>
      <c r="AI52" s="119" t="str">
        <f>IF(BS_CONTROLE[[#This Row],[Atividade]]=0, "-", BS_CONTROLE[[#This Row],[Atividade]])</f>
        <v>-</v>
      </c>
      <c r="AJ52" s="8" t="str">
        <f>IF(D52="","*",VLOOKUP(AI52,BS_ATIVIDADE[#Data],3,FALSE))</f>
        <v>*</v>
      </c>
      <c r="AK52" s="175" t="str">
        <f>IF(BS_CONTROLE[[#This Row],[Local - Partida]]=0, "-", BS_CONTROLE[[#This Row],[Local - Partida]])</f>
        <v>-</v>
      </c>
      <c r="AL52" s="175" t="str">
        <f>IF(BS_CONTROLE[[#This Row],[Local - Encerramento]]=0, "-", BS_CONTROLE[[#This Row],[Local - Encerramento]])</f>
        <v>-</v>
      </c>
      <c r="AM52" s="175" t="str">
        <f>IF(BS_CONTROLE[[#This Row],[Entre - Estações]]=0, "-", BS_CONTROLE[[#This Row],[Entre - Estações]])</f>
        <v>-</v>
      </c>
      <c r="AN52" s="175" t="str">
        <f>IF(BS_CONTROLE[[#This Row],[SB]]=0, "-", BS_CONTROLE[[#This Row],[SB]])</f>
        <v>-</v>
      </c>
      <c r="AO52" s="176" t="str">
        <f>IF(BS_CONTROLE[[#This Row],[SUB]]=0, "-", BS_CONTROLE[[#This Row],[SUB]])</f>
        <v>-</v>
      </c>
      <c r="AP52" s="177" t="str">
        <f>IF(BS_CONTROLE[[#This Row],[KM - Inicio]]=0, "-", BS_CONTROLE[[#This Row],[KM - Inicio]])</f>
        <v>-</v>
      </c>
      <c r="AQ52" s="177" t="str">
        <f>IF(BS_CONTROLE[[#This Row],[KM - Fim]]=0, "-", BS_CONTROLE[[#This Row],[KM - Fim]])</f>
        <v>-</v>
      </c>
      <c r="AR52" s="32"/>
      <c r="AS52" s="32"/>
      <c r="AT52" s="32"/>
      <c r="AU52" s="32"/>
      <c r="AV52" s="32"/>
      <c r="AW52" s="32"/>
      <c r="AX52" s="32"/>
      <c r="AY52" s="184" t="str">
        <f>IF(D52="","*",IFERROR(IF(ISODD(COUNT(AS52:AX54)),"ERRO",SUM((AT52-AS52),(AV52-AU52),(AX52-AW52))),"ERRO"))</f>
        <v>*</v>
      </c>
      <c r="AZ52" s="11"/>
      <c r="BA52" s="60"/>
      <c r="BB52" s="9" t="str">
        <f>IFERROR(_xlfn.XLOOKUP(AI52, BS_ATIVIDADE[ATIVIDADE],BS_ATIVIDADE[UNIDADE] ), "*")</f>
        <v>*</v>
      </c>
      <c r="BC52" s="59" t="str" cm="1">
        <f t="array" ref="BC52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BD52" s="59" t="str" cm="1">
        <f t="array" ref="BD52" xml:space="preserve"> _xlfn.XLOOKUP(
  1,
  ( TabelaMap[SUB] = BS_CONTROLE[[#This Row],[SUB_5]]) *
  ( TabelaMap[KM Inicio] &lt;= BS_CONTROLE[[#This Row],[KM - Inicio]]) *
  ( TabelaMap[KM Fim]  &gt;= BS_CONTROLE[[#This Row],[KM - Inicio]]),
  TabelaMap[Trecho Coordenação],
  "-",
  0
)</f>
        <v>-</v>
      </c>
      <c r="BE52" s="200" t="str">
        <f>IFERROR(_xlfn.XLOOKUP(AO52, BASE_MAPA!$B$2:$B$420, BASE_MAPA!$G$2:$G$420), "ERRO")</f>
        <v>ERRO</v>
      </c>
      <c r="BF52" s="178" t="str">
        <f>IF(BS_CONTROLE[[#This Row],[Responsavel pelo boletim]]=0, "-", BS_CONTROLE[[#This Row],[Responsavel pelo boletim]])</f>
        <v>-</v>
      </c>
      <c r="BG52" s="13"/>
      <c r="BH52" s="14"/>
      <c r="BI52" s="14"/>
      <c r="BJ52" s="14"/>
      <c r="BK52" s="14"/>
      <c r="BL52" s="13"/>
      <c r="BM52" s="12"/>
      <c r="BN52" s="12"/>
      <c r="BO52" s="130"/>
      <c r="BP52" s="14"/>
      <c r="BQ52" s="10" t="str">
        <f t="shared" si="3"/>
        <v>Aderente</v>
      </c>
      <c r="BR52" s="15" t="str">
        <f t="shared" si="4"/>
        <v>*</v>
      </c>
      <c r="BS52" s="15" t="str">
        <f t="shared" si="5"/>
        <v>*</v>
      </c>
      <c r="BT52" s="157" t="str">
        <f t="shared" si="2"/>
        <v/>
      </c>
    </row>
    <row r="53" spans="1:72" hidden="1">
      <c r="A53" s="44" t="str">
        <f t="shared" si="1"/>
        <v/>
      </c>
      <c r="B53" s="133"/>
      <c r="C53" s="7" t="str">
        <f>IF(BS_CONTROLE[[#This Row],[DATA]]="","",WEEKNUM(BS_CONTROLE[[#This Row],[DATA]]))</f>
        <v/>
      </c>
      <c r="D53" s="45"/>
      <c r="E53" s="185">
        <v>62</v>
      </c>
      <c r="F53" s="134"/>
      <c r="G53" s="8" t="str">
        <f>IF(D53="","*",VLOOKUP(F53,BS_ATIVIDADE[#All],3,FALSE))</f>
        <v>*</v>
      </c>
      <c r="H53" s="135"/>
      <c r="I53" s="135"/>
      <c r="J53" s="151"/>
      <c r="K53" s="151"/>
      <c r="L53" s="71" t="s">
        <v>11</v>
      </c>
      <c r="M53" s="149" t="str" cm="1">
        <f t="array" ref="M53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53" s="149" t="str" cm="1">
        <f t="array" ref="N53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53" s="135"/>
      <c r="P53" s="135"/>
      <c r="Q53" s="71"/>
      <c r="R53" s="9" t="str">
        <f>IFERROR(_xlfn.XLOOKUP(F53, BS_ATIVIDADE[ATIVIDADE],BS_ATIVIDADE[UNIDADE] ), "*")</f>
        <v>*</v>
      </c>
      <c r="S53" s="180" t="str" cm="1">
        <f t="array" ref="S53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53" s="180" t="str" cm="1">
        <f t="array" ref="T53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53" s="199" t="str">
        <f>IFERROR(_xlfn.XLOOKUP(J53, BASE_MAPA!$B$2:$B$420, BASE_MAPA!$G$2:$G$420), "ERRO")</f>
        <v>ERRO</v>
      </c>
      <c r="V53" s="143"/>
      <c r="W53" s="135"/>
      <c r="X53" s="152"/>
      <c r="Y53" s="129"/>
      <c r="Z53" s="129"/>
      <c r="AA53" s="71"/>
      <c r="AB53" s="59"/>
      <c r="AC53" s="59"/>
      <c r="AD53" s="135"/>
      <c r="AE53" s="71"/>
      <c r="AF53" s="71"/>
      <c r="AG53" s="71"/>
      <c r="AH53" s="42"/>
      <c r="AI53" s="119" t="str">
        <f>IF(BS_CONTROLE[[#This Row],[Atividade]]=0, "-", BS_CONTROLE[[#This Row],[Atividade]])</f>
        <v>-</v>
      </c>
      <c r="AJ53" s="8" t="str">
        <f>IF(D53="","*",VLOOKUP(AI53,BS_ATIVIDADE[#Data],3,FALSE))</f>
        <v>*</v>
      </c>
      <c r="AK53" s="175" t="str">
        <f>IF(BS_CONTROLE[[#This Row],[Local - Partida]]=0, "-", BS_CONTROLE[[#This Row],[Local - Partida]])</f>
        <v>-</v>
      </c>
      <c r="AL53" s="175" t="str">
        <f>IF(BS_CONTROLE[[#This Row],[Local - Encerramento]]=0, "-", BS_CONTROLE[[#This Row],[Local - Encerramento]])</f>
        <v>-</v>
      </c>
      <c r="AM53" s="175" t="str">
        <f>IF(BS_CONTROLE[[#This Row],[Entre - Estações]]=0, "-", BS_CONTROLE[[#This Row],[Entre - Estações]])</f>
        <v>-</v>
      </c>
      <c r="AN53" s="175" t="str">
        <f>IF(BS_CONTROLE[[#This Row],[SB]]=0, "-", BS_CONTROLE[[#This Row],[SB]])</f>
        <v>-</v>
      </c>
      <c r="AO53" s="176" t="str">
        <f>IF(BS_CONTROLE[[#This Row],[SUB]]=0, "-", BS_CONTROLE[[#This Row],[SUB]])</f>
        <v>-</v>
      </c>
      <c r="AP53" s="177" t="str">
        <f>IF(BS_CONTROLE[[#This Row],[KM - Inicio]]=0, "-", BS_CONTROLE[[#This Row],[KM - Inicio]])</f>
        <v>-</v>
      </c>
      <c r="AQ53" s="177" t="str">
        <f>IF(BS_CONTROLE[[#This Row],[KM - Fim]]=0, "-", BS_CONTROLE[[#This Row],[KM - Fim]])</f>
        <v>-</v>
      </c>
      <c r="AR53" s="32"/>
      <c r="AS53" s="32"/>
      <c r="AT53" s="32"/>
      <c r="AU53" s="32"/>
      <c r="AV53" s="32"/>
      <c r="AW53" s="32"/>
      <c r="AX53" s="32"/>
      <c r="AY53" s="184" t="str">
        <f>IF(D53="","*",IFERROR(IF(ISODD(COUNT(AS53:AX55)),"ERRO",SUM((AT53-AS53),(AV53-AU53),(AX53-AW53))),"ERRO"))</f>
        <v>*</v>
      </c>
      <c r="AZ53" s="11"/>
      <c r="BA53" s="60"/>
      <c r="BB53" s="9" t="str">
        <f>IFERROR(_xlfn.XLOOKUP(AI53, BS_ATIVIDADE[ATIVIDADE],BS_ATIVIDADE[UNIDADE] ), "*")</f>
        <v>*</v>
      </c>
      <c r="BC53" s="59" t="str" cm="1">
        <f t="array" ref="BC53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BD53" s="59" t="str" cm="1">
        <f t="array" ref="BD53" xml:space="preserve"> _xlfn.XLOOKUP(
  1,
  ( TabelaMap[SUB] = BS_CONTROLE[[#This Row],[SUB_5]]) *
  ( TabelaMap[KM Inicio] &lt;= BS_CONTROLE[[#This Row],[KM - Inicio]]) *
  ( TabelaMap[KM Fim]  &gt;= BS_CONTROLE[[#This Row],[KM - Inicio]]),
  TabelaMap[Trecho Coordenação],
  "-",
  0
)</f>
        <v>-</v>
      </c>
      <c r="BE53" s="200" t="str">
        <f>IFERROR(_xlfn.XLOOKUP(AO53, BASE_MAPA!$B$2:$B$420, BASE_MAPA!$G$2:$G$420), "ERRO")</f>
        <v>ERRO</v>
      </c>
      <c r="BF53" s="178" t="str">
        <f>IF(BS_CONTROLE[[#This Row],[Responsavel pelo boletim]]=0, "-", BS_CONTROLE[[#This Row],[Responsavel pelo boletim]])</f>
        <v>-</v>
      </c>
      <c r="BG53" s="13"/>
      <c r="BH53" s="14"/>
      <c r="BI53" s="14"/>
      <c r="BJ53" s="14"/>
      <c r="BK53" s="14"/>
      <c r="BL53" s="13"/>
      <c r="BM53" s="12"/>
      <c r="BN53" s="12"/>
      <c r="BO53" s="130"/>
      <c r="BP53" s="14"/>
      <c r="BQ53" s="10" t="str">
        <f t="shared" si="3"/>
        <v>Aderente</v>
      </c>
      <c r="BR53" s="15" t="str">
        <f t="shared" si="4"/>
        <v>*</v>
      </c>
      <c r="BS53" s="15" t="str">
        <f t="shared" si="5"/>
        <v>*</v>
      </c>
      <c r="BT53" s="157" t="str">
        <f t="shared" si="2"/>
        <v/>
      </c>
    </row>
    <row r="54" spans="1:72" hidden="1">
      <c r="A54" s="44" t="str">
        <f t="shared" si="1"/>
        <v/>
      </c>
      <c r="B54" s="133"/>
      <c r="C54" s="7" t="str">
        <f>IF(BS_CONTROLE[[#This Row],[DATA]]="","",WEEKNUM(BS_CONTROLE[[#This Row],[DATA]]))</f>
        <v/>
      </c>
      <c r="D54" s="45"/>
      <c r="E54" s="185">
        <v>63</v>
      </c>
      <c r="F54" s="134"/>
      <c r="G54" s="8" t="str">
        <f>IF(D54="","*",VLOOKUP(F54,BS_ATIVIDADE[#All],3,FALSE))</f>
        <v>*</v>
      </c>
      <c r="H54" s="135"/>
      <c r="I54" s="135"/>
      <c r="J54" s="151"/>
      <c r="K54" s="151"/>
      <c r="L54" s="71" t="s">
        <v>11</v>
      </c>
      <c r="M54" s="149" t="str" cm="1">
        <f t="array" ref="M54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54" s="149" t="str" cm="1">
        <f t="array" ref="N54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54" s="135"/>
      <c r="P54" s="135"/>
      <c r="Q54" s="71"/>
      <c r="R54" s="9" t="str">
        <f>IFERROR(_xlfn.XLOOKUP(F54, BS_ATIVIDADE[ATIVIDADE],BS_ATIVIDADE[UNIDADE] ), "*")</f>
        <v>*</v>
      </c>
      <c r="S54" s="180" t="str" cm="1">
        <f t="array" ref="S54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54" s="180" t="str" cm="1">
        <f t="array" ref="T54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54" s="199" t="str">
        <f>IFERROR(_xlfn.XLOOKUP(J54, BASE_MAPA!$B$2:$B$420, BASE_MAPA!$G$2:$G$420), "ERRO")</f>
        <v>ERRO</v>
      </c>
      <c r="V54" s="143"/>
      <c r="W54" s="135"/>
      <c r="X54" s="152"/>
      <c r="Y54" s="129"/>
      <c r="Z54" s="129"/>
      <c r="AA54" s="71"/>
      <c r="AB54" s="59"/>
      <c r="AC54" s="59"/>
      <c r="AD54" s="135"/>
      <c r="AE54" s="71"/>
      <c r="AF54" s="71"/>
      <c r="AG54" s="71"/>
      <c r="AH54" s="42"/>
      <c r="AI54" s="119" t="str">
        <f>IF(BS_CONTROLE[[#This Row],[Atividade]]=0, "-", BS_CONTROLE[[#This Row],[Atividade]])</f>
        <v>-</v>
      </c>
      <c r="AJ54" s="8" t="str">
        <f>IF(D54="","*",VLOOKUP(AI54,BS_ATIVIDADE[#Data],3,FALSE))</f>
        <v>*</v>
      </c>
      <c r="AK54" s="175" t="str">
        <f>IF(BS_CONTROLE[[#This Row],[Local - Partida]]=0, "-", BS_CONTROLE[[#This Row],[Local - Partida]])</f>
        <v>-</v>
      </c>
      <c r="AL54" s="175" t="str">
        <f>IF(BS_CONTROLE[[#This Row],[Local - Encerramento]]=0, "-", BS_CONTROLE[[#This Row],[Local - Encerramento]])</f>
        <v>-</v>
      </c>
      <c r="AM54" s="175" t="str">
        <f>IF(BS_CONTROLE[[#This Row],[Entre - Estações]]=0, "-", BS_CONTROLE[[#This Row],[Entre - Estações]])</f>
        <v>-</v>
      </c>
      <c r="AN54" s="175" t="str">
        <f>IF(BS_CONTROLE[[#This Row],[SB]]=0, "-", BS_CONTROLE[[#This Row],[SB]])</f>
        <v>-</v>
      </c>
      <c r="AO54" s="176" t="str">
        <f>IF(BS_CONTROLE[[#This Row],[SUB]]=0, "-", BS_CONTROLE[[#This Row],[SUB]])</f>
        <v>-</v>
      </c>
      <c r="AP54" s="177" t="str">
        <f>IF(BS_CONTROLE[[#This Row],[KM - Inicio]]=0, "-", BS_CONTROLE[[#This Row],[KM - Inicio]])</f>
        <v>-</v>
      </c>
      <c r="AQ54" s="177" t="str">
        <f>IF(BS_CONTROLE[[#This Row],[KM - Fim]]=0, "-", BS_CONTROLE[[#This Row],[KM - Fim]])</f>
        <v>-</v>
      </c>
      <c r="AR54" s="32"/>
      <c r="AS54" s="32"/>
      <c r="AT54" s="32"/>
      <c r="AU54" s="32"/>
      <c r="AV54" s="32"/>
      <c r="AW54" s="32"/>
      <c r="AX54" s="32"/>
      <c r="AY54" s="184" t="str">
        <f>IF(D54="","*",IFERROR(IF(ISODD(COUNT(AS54:AX55)),"ERRO",SUM((AT54-AS54),(AV54-AU54),(AX54-AW54))),"ERRO"))</f>
        <v>*</v>
      </c>
      <c r="AZ54" s="11"/>
      <c r="BA54" s="60"/>
      <c r="BB54" s="9" t="str">
        <f>IFERROR(_xlfn.XLOOKUP(AI54, BS_ATIVIDADE[ATIVIDADE],BS_ATIVIDADE[UNIDADE] ), "*")</f>
        <v>*</v>
      </c>
      <c r="BC54" s="59" t="str" cm="1">
        <f t="array" ref="BC54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BD54" s="59" t="str" cm="1">
        <f t="array" ref="BD54" xml:space="preserve"> _xlfn.XLOOKUP(
  1,
  ( TabelaMap[SUB] = BS_CONTROLE[[#This Row],[SUB_5]]) *
  ( TabelaMap[KM Inicio] &lt;= BS_CONTROLE[[#This Row],[KM - Inicio]]) *
  ( TabelaMap[KM Fim]  &gt;= BS_CONTROLE[[#This Row],[KM - Inicio]]),
  TabelaMap[Trecho Coordenação],
  "-",
  0
)</f>
        <v>-</v>
      </c>
      <c r="BE54" s="200" t="str">
        <f>IFERROR(_xlfn.XLOOKUP(AO54, BASE_MAPA!$B$2:$B$420, BASE_MAPA!$G$2:$G$420), "ERRO")</f>
        <v>ERRO</v>
      </c>
      <c r="BF54" s="178" t="str">
        <f>IF(BS_CONTROLE[[#This Row],[Responsavel pelo boletim]]=0, "-", BS_CONTROLE[[#This Row],[Responsavel pelo boletim]])</f>
        <v>-</v>
      </c>
      <c r="BG54" s="13"/>
      <c r="BH54" s="14"/>
      <c r="BI54" s="14"/>
      <c r="BJ54" s="14"/>
      <c r="BK54" s="14"/>
      <c r="BL54" s="13"/>
      <c r="BM54" s="12"/>
      <c r="BN54" s="12"/>
      <c r="BO54" s="130"/>
      <c r="BP54" s="14"/>
      <c r="BQ54" s="10" t="str">
        <f t="shared" si="3"/>
        <v>Aderente</v>
      </c>
      <c r="BR54" s="15" t="str">
        <f t="shared" si="4"/>
        <v>*</v>
      </c>
      <c r="BS54" s="15" t="str">
        <f t="shared" si="5"/>
        <v>*</v>
      </c>
      <c r="BT54" s="157" t="str">
        <f t="shared" si="2"/>
        <v/>
      </c>
    </row>
    <row r="55" spans="1:72" hidden="1">
      <c r="A55" s="44" t="str">
        <f t="shared" si="1"/>
        <v>V8646059</v>
      </c>
      <c r="B55" s="133">
        <v>46059</v>
      </c>
      <c r="C55" s="7">
        <f>IF(BS_CONTROLE[[#This Row],[DATA]]="","",WEEKNUM(BS_CONTROLE[[#This Row],[DATA]]))</f>
        <v>6</v>
      </c>
      <c r="D55" s="45" t="s">
        <v>217</v>
      </c>
      <c r="E55" s="185">
        <v>64</v>
      </c>
      <c r="F55" s="134" t="s">
        <v>116</v>
      </c>
      <c r="G55" s="8" t="str">
        <f>IF(D55="","*",VLOOKUP(F55,BS_ATIVIDADE[#All],3,FALSE))</f>
        <v>MECANIZAÇÃO - SOCADORA</v>
      </c>
      <c r="H55" s="135" t="s">
        <v>648</v>
      </c>
      <c r="I55" s="135" t="s">
        <v>648</v>
      </c>
      <c r="J55" s="151">
        <v>98</v>
      </c>
      <c r="K55" s="151">
        <v>710</v>
      </c>
      <c r="L55" s="71">
        <v>718</v>
      </c>
      <c r="M55" s="149" t="str" cm="1">
        <f t="array" ref="M55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TAL-TSF</v>
      </c>
      <c r="N55" s="149" cm="1">
        <f t="array" ref="N55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699710</v>
      </c>
      <c r="O55" s="135">
        <v>0.4375</v>
      </c>
      <c r="P55" s="135">
        <v>0.125</v>
      </c>
      <c r="Q55" s="71">
        <v>1120</v>
      </c>
      <c r="R55" s="9" t="str">
        <f>IFERROR(_xlfn.XLOOKUP(F55, BS_ATIVIDADE[ATIVIDADE],BS_ATIVIDADE[UNIDADE] ), "*")</f>
        <v>M</v>
      </c>
      <c r="S55" s="180" t="str" cm="1">
        <f t="array" ref="S55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FERRONORTE</v>
      </c>
      <c r="T55" s="180" t="str" cm="1">
        <f t="array" ref="T55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TGR-TRO</v>
      </c>
      <c r="U55" s="199" t="str">
        <f>IFERROR(_xlfn.XLOOKUP(J55, BASE_MAPA!$B$2:$B$420, BASE_MAPA!$G$2:$G$420), "ERRO")</f>
        <v>ALTO ARAGUAIA - RONDONOPOLIS</v>
      </c>
      <c r="V55" s="143" t="s">
        <v>1272</v>
      </c>
      <c r="W55" s="135" t="s">
        <v>1273</v>
      </c>
      <c r="X55" s="152" t="s">
        <v>1000</v>
      </c>
      <c r="Y55" s="129" t="s">
        <v>999</v>
      </c>
      <c r="Z55" s="129"/>
      <c r="AA55" s="71">
        <v>1</v>
      </c>
      <c r="AB55" s="59" t="s">
        <v>997</v>
      </c>
      <c r="AC55" s="59"/>
      <c r="AD55" s="135">
        <v>0.29166666666666669</v>
      </c>
      <c r="AE55" s="71">
        <v>6636</v>
      </c>
      <c r="AF55" s="71"/>
      <c r="AG55" s="71"/>
      <c r="AH55" s="42"/>
      <c r="AI55" s="119" t="str">
        <f>IF(BS_CONTROLE[[#This Row],[Atividade]]=0, "-", BS_CONTROLE[[#This Row],[Atividade]])</f>
        <v>MECANIZAÇÃO - SOCADORA</v>
      </c>
      <c r="AJ55" s="8" t="str">
        <f>IF(D55="","*",VLOOKUP(AI55,BS_ATIVIDADE[#Data],3,FALSE))</f>
        <v>MECANIZAÇÃO - SOCADORA</v>
      </c>
      <c r="AK55" s="175" t="str">
        <f>IF(BS_CONTROLE[[#This Row],[Local - Partida]]=0, "-", BS_CONTROLE[[#This Row],[Local - Partida]])</f>
        <v>TSF</v>
      </c>
      <c r="AL55" s="175" t="str">
        <f>IF(BS_CONTROLE[[#This Row],[Local - Encerramento]]=0, "-", BS_CONTROLE[[#This Row],[Local - Encerramento]])</f>
        <v>TSF</v>
      </c>
      <c r="AM55" s="175" t="str">
        <f>IF(BS_CONTROLE[[#This Row],[Entre - Estações]]=0, "-", BS_CONTROLE[[#This Row],[Entre - Estações]])</f>
        <v>TAL-TSF</v>
      </c>
      <c r="AN55" s="175">
        <f>IF(BS_CONTROLE[[#This Row],[SB]]=0, "-", BS_CONTROLE[[#This Row],[SB]])</f>
        <v>699710</v>
      </c>
      <c r="AO55" s="176">
        <f>IF(BS_CONTROLE[[#This Row],[SUB]]=0, "-", BS_CONTROLE[[#This Row],[SUB]])</f>
        <v>98</v>
      </c>
      <c r="AP55" s="177">
        <f>IF(BS_CONTROLE[[#This Row],[KM - Inicio]]=0, "-", BS_CONTROLE[[#This Row],[KM - Inicio]])</f>
        <v>710</v>
      </c>
      <c r="AQ55" s="177">
        <f>IF(BS_CONTROLE[[#This Row],[KM - Fim]]=0, "-", BS_CONTROLE[[#This Row],[KM - Fim]])</f>
        <v>718</v>
      </c>
      <c r="AR55" s="32">
        <v>0.40416666666666667</v>
      </c>
      <c r="AS55" s="32">
        <v>0</v>
      </c>
      <c r="AT55" s="32">
        <v>0</v>
      </c>
      <c r="AU55" s="32"/>
      <c r="AV55" s="32"/>
      <c r="AW55" s="32"/>
      <c r="AX55" s="32"/>
      <c r="AY55" s="184">
        <f>IF(D55="","*",IFERROR(IF(ISODD(COUNT(AS55:AX55)),"ERRO",SUM((AT55-AS55),(AV55-AU55),(AX55-AW55))),"ERRO"))</f>
        <v>0</v>
      </c>
      <c r="AZ55" s="11"/>
      <c r="BA55" s="60">
        <v>0</v>
      </c>
      <c r="BB55" s="9" t="str">
        <f>IFERROR(_xlfn.XLOOKUP(AI55, BS_ATIVIDADE[ATIVIDADE],BS_ATIVIDADE[UNIDADE] ), "*")</f>
        <v>M</v>
      </c>
      <c r="BC55" s="59" t="str" cm="1">
        <f t="array" ref="BC55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FERRONORTE</v>
      </c>
      <c r="BD55" s="59" t="str" cm="1">
        <f t="array" ref="BD55" xml:space="preserve"> _xlfn.XLOOKUP(
  1,
  ( TabelaMap[SUB] = BS_CONTROLE[[#This Row],[SUB_5]]) *
  ( TabelaMap[KM Inicio] &lt;= BS_CONTROLE[[#This Row],[KM - Inicio]]) *
  ( TabelaMap[KM Fim]  &gt;= BS_CONTROLE[[#This Row],[KM - Inicio]]),
  TabelaMap[Trecho Coordenação],
  "-",
  0
)</f>
        <v>TGR-TRO</v>
      </c>
      <c r="BE55" s="200" t="str">
        <f>IFERROR(_xlfn.XLOOKUP(AO55, BASE_MAPA!$B$2:$B$420, BASE_MAPA!$G$2:$G$420), "ERRO")</f>
        <v>ALTO ARAGUAIA - RONDONOPOLIS</v>
      </c>
      <c r="BF55" s="178" t="str">
        <f>IF(BS_CONTROLE[[#This Row],[Responsavel pelo boletim]]=0, "-", BS_CONTROLE[[#This Row],[Responsavel pelo boletim]])</f>
        <v>Antonioni</v>
      </c>
      <c r="BG55" s="13"/>
      <c r="BH55" s="14">
        <v>0</v>
      </c>
      <c r="BI55" s="14"/>
      <c r="BJ55" s="14" t="s">
        <v>1392</v>
      </c>
      <c r="BK55" s="14" t="s">
        <v>1392</v>
      </c>
      <c r="BL55" s="13"/>
      <c r="BM55" s="12" t="s">
        <v>1024</v>
      </c>
      <c r="BN55" s="12" t="s">
        <v>1045</v>
      </c>
      <c r="BO55" s="130" t="s">
        <v>1155</v>
      </c>
      <c r="BP55" s="14"/>
      <c r="BQ55" s="10" t="str">
        <f t="shared" si="3"/>
        <v>Produção e Intervalo</v>
      </c>
      <c r="BR55" s="15">
        <f t="shared" si="4"/>
        <v>0</v>
      </c>
      <c r="BS55" s="15">
        <f t="shared" si="5"/>
        <v>0</v>
      </c>
      <c r="BT55" s="157" t="str">
        <f t="shared" si="2"/>
        <v>CCOCirculaçãoIntervaloContrato</v>
      </c>
    </row>
    <row r="56" spans="1:72" hidden="1">
      <c r="A56" s="44" t="str">
        <f t="shared" ref="A56:A113" si="7">D56&amp;B56</f>
        <v>W7046059</v>
      </c>
      <c r="B56" s="133">
        <v>46059</v>
      </c>
      <c r="C56" s="7">
        <f>IF(BS_CONTROLE[[#This Row],[DATA]]="","",WEEKNUM(BS_CONTROLE[[#This Row],[DATA]]))</f>
        <v>6</v>
      </c>
      <c r="D56" s="45" t="s">
        <v>249</v>
      </c>
      <c r="E56" s="185">
        <v>67</v>
      </c>
      <c r="F56" s="134" t="s">
        <v>186</v>
      </c>
      <c r="G56" s="8" t="str">
        <f>IF(D56="","*",VLOOKUP(F56,BS_ATIVIDADE[#All],3,FALSE))</f>
        <v>PEDRA</v>
      </c>
      <c r="H56" s="135" t="s">
        <v>619</v>
      </c>
      <c r="I56" s="135" t="s">
        <v>574</v>
      </c>
      <c r="J56" s="151">
        <v>98</v>
      </c>
      <c r="K56" s="151">
        <v>700</v>
      </c>
      <c r="L56" s="71">
        <v>703</v>
      </c>
      <c r="M56" s="149" t="s">
        <v>643</v>
      </c>
      <c r="N56" s="149" cm="1">
        <f t="array" ref="N56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699710</v>
      </c>
      <c r="O56" s="135">
        <v>0.41666666666666669</v>
      </c>
      <c r="P56" s="135">
        <v>0.125</v>
      </c>
      <c r="Q56" s="71">
        <v>27</v>
      </c>
      <c r="R56" s="9" t="s">
        <v>62</v>
      </c>
      <c r="S56" s="180" t="s">
        <v>370</v>
      </c>
      <c r="T56" s="180" t="s">
        <v>578</v>
      </c>
      <c r="U56" s="199" t="s">
        <v>577</v>
      </c>
      <c r="V56" s="143" t="s">
        <v>1303</v>
      </c>
      <c r="W56" s="135" t="s">
        <v>1304</v>
      </c>
      <c r="X56" s="152" t="s">
        <v>1005</v>
      </c>
      <c r="Y56" s="129" t="s">
        <v>1008</v>
      </c>
      <c r="Z56" s="129"/>
      <c r="AA56" s="71" t="s">
        <v>1346</v>
      </c>
      <c r="AB56" s="59" t="s">
        <v>997</v>
      </c>
      <c r="AC56" s="59"/>
      <c r="AD56" s="135">
        <v>0.29166666666666669</v>
      </c>
      <c r="AE56" s="71">
        <v>9425</v>
      </c>
      <c r="AF56" s="71">
        <v>7632</v>
      </c>
      <c r="AG56" s="71"/>
      <c r="AH56" s="42"/>
      <c r="AI56" s="119" t="str">
        <f>IF(BS_CONTROLE[[#This Row],[Atividade]]=0, "-", BS_CONTROLE[[#This Row],[Atividade]])</f>
        <v>PDM - PEDRA - DESCARGA</v>
      </c>
      <c r="AJ56" s="8" t="str">
        <f>IF(D56="","*",VLOOKUP(AI56,BS_ATIVIDADE[#Data],3,FALSE))</f>
        <v>PEDRA</v>
      </c>
      <c r="AK56" s="175" t="str">
        <f>IF(BS_CONTROLE[[#This Row],[Local - Partida]]=0, "-", BS_CONTROLE[[#This Row],[Local - Partida]])</f>
        <v>TIQ2</v>
      </c>
      <c r="AL56" s="175" t="str">
        <f>IF(BS_CONTROLE[[#This Row],[Local - Encerramento]]=0, "-", BS_CONTROLE[[#This Row],[Local - Encerramento]])</f>
        <v>TGR2</v>
      </c>
      <c r="AM56" s="175" t="str">
        <f>IF(BS_CONTROLE[[#This Row],[Entre - Estações]]=0, "-", BS_CONTROLE[[#This Row],[Entre - Estações]])</f>
        <v>TAL-TSF</v>
      </c>
      <c r="AN56" s="175">
        <f>IF(BS_CONTROLE[[#This Row],[SB]]=0, "-", BS_CONTROLE[[#This Row],[SB]])</f>
        <v>699710</v>
      </c>
      <c r="AO56" s="176">
        <f>IF(BS_CONTROLE[[#This Row],[SUB]]=0, "-", BS_CONTROLE[[#This Row],[SUB]])</f>
        <v>98</v>
      </c>
      <c r="AP56" s="177">
        <f>IF(BS_CONTROLE[[#This Row],[KM - Inicio]]=0, "-", BS_CONTROLE[[#This Row],[KM - Inicio]])</f>
        <v>700</v>
      </c>
      <c r="AQ56" s="177">
        <f>IF(BS_CONTROLE[[#This Row],[KM - Fim]]=0, "-", BS_CONTROLE[[#This Row],[KM - Fim]])</f>
        <v>703</v>
      </c>
      <c r="AR56" s="32">
        <v>0.37638888888888888</v>
      </c>
      <c r="AS56" s="32">
        <v>0</v>
      </c>
      <c r="AT56" s="32">
        <v>0</v>
      </c>
      <c r="AU56" s="32"/>
      <c r="AV56" s="32"/>
      <c r="AW56" s="32"/>
      <c r="AX56" s="32"/>
      <c r="AY56" s="184">
        <f>IF(D56="","*",IFERROR(IF(ISODD(COUNT(AS56:AX57)),"ERRO",SUM((AT56-AS56),(AV56-AU56),(AX56-AW56))),"ERRO"))</f>
        <v>0</v>
      </c>
      <c r="AZ56" s="11"/>
      <c r="BA56" s="60">
        <v>0</v>
      </c>
      <c r="BB56" s="9" t="str">
        <f>IFERROR(_xlfn.XLOOKUP(AI56, BS_ATIVIDADE[ATIVIDADE],BS_ATIVIDADE[UNIDADE] ), "*")</f>
        <v>VAGÕES</v>
      </c>
      <c r="BC56" s="59" t="str" cm="1">
        <f t="array" ref="BC56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FERRONORTE</v>
      </c>
      <c r="BD56" s="59" t="str" cm="1">
        <f t="array" ref="BD56" xml:space="preserve"> _xlfn.XLOOKUP(
  1,
  ( TabelaMap[SUB] = BS_CONTROLE[[#This Row],[SUB_5]]) *
  ( TabelaMap[KM Inicio] &lt;= BS_CONTROLE[[#This Row],[KM - Inicio]]) *
  ( TabelaMap[KM Fim]  &gt;= BS_CONTROLE[[#This Row],[KM - Inicio]]),
  TabelaMap[Trecho Coordenação],
  "-",
  0
)</f>
        <v>TGR-TRO</v>
      </c>
      <c r="BE56" s="200" t="str">
        <f>IFERROR(_xlfn.XLOOKUP(AO56, BASE_MAPA!$B$2:$B$420, BASE_MAPA!$G$2:$G$420), "ERRO")</f>
        <v>ALTO ARAGUAIA - RONDONOPOLIS</v>
      </c>
      <c r="BF56" s="178" t="str">
        <f>IF(BS_CONTROLE[[#This Row],[Responsavel pelo boletim]]=0, "-", BS_CONTROLE[[#This Row],[Responsavel pelo boletim]])</f>
        <v xml:space="preserve">Camila </v>
      </c>
      <c r="BG56" s="13"/>
      <c r="BH56" s="14">
        <v>0</v>
      </c>
      <c r="BI56" s="14"/>
      <c r="BJ56" s="14" t="s">
        <v>1393</v>
      </c>
      <c r="BK56" s="14" t="s">
        <v>1393</v>
      </c>
      <c r="BL56" s="13"/>
      <c r="BM56" s="12" t="s">
        <v>1024</v>
      </c>
      <c r="BN56" s="12" t="s">
        <v>1054</v>
      </c>
      <c r="BO56" s="130" t="s">
        <v>1155</v>
      </c>
      <c r="BP56" s="14"/>
      <c r="BQ56" s="10" t="str">
        <f t="shared" ref="BQ56:BQ113" si="8">IF(AND(BR56&lt;1,BS56&lt;1),"Produção e Intervalo",IF(BR56&lt;1,"Intervalo",IF(BS56&lt;1,"Produção","Aderente")))</f>
        <v>Produção e Intervalo</v>
      </c>
      <c r="BR56" s="15">
        <f t="shared" ref="BR56:BR113" si="9">IF(OR(B56="",F56=""),"*",AY56/P56)</f>
        <v>0</v>
      </c>
      <c r="BS56" s="15">
        <f t="shared" ref="BS56:BS113" si="10">IF(OR(B56="",F56=""),"*",BA56/Q56)</f>
        <v>0</v>
      </c>
      <c r="BT56" s="157" t="str">
        <f t="shared" ref="BT56:BT113" si="11">IF(BN56="","",SUBSTITUTE(BM56," ","")&amp;SUBSTITUTE(BN56," ",""))</f>
        <v>CCOCirculaçãoIntervaloOportunidade</v>
      </c>
    </row>
    <row r="57" spans="1:72" hidden="1">
      <c r="A57" s="44" t="str">
        <f t="shared" si="7"/>
        <v>BRUNO (TF-525)46059</v>
      </c>
      <c r="B57" s="133">
        <v>46059</v>
      </c>
      <c r="C57" s="7">
        <f>IF(BS_CONTROLE[[#This Row],[DATA]]="","",WEEKNUM(BS_CONTROLE[[#This Row],[DATA]]))</f>
        <v>6</v>
      </c>
      <c r="D57" s="45" t="s">
        <v>278</v>
      </c>
      <c r="E57" s="185">
        <v>69</v>
      </c>
      <c r="F57" s="134" t="s">
        <v>193</v>
      </c>
      <c r="G57" s="8" t="str">
        <f>IF(D57="","*",VLOOKUP(F57,BS_ATIVIDADE[#All],3,FALSE))</f>
        <v>SOLDA</v>
      </c>
      <c r="H57" s="135" t="s">
        <v>587</v>
      </c>
      <c r="I57" s="135" t="s">
        <v>11</v>
      </c>
      <c r="J57" s="151">
        <v>98</v>
      </c>
      <c r="K57" s="151">
        <v>548.14499999999998</v>
      </c>
      <c r="L57" s="71" t="s">
        <v>11</v>
      </c>
      <c r="M57" s="149" t="s">
        <v>583</v>
      </c>
      <c r="N57" s="149" t="s">
        <v>587</v>
      </c>
      <c r="O57" s="135">
        <v>0.375</v>
      </c>
      <c r="P57" s="135">
        <v>0.125</v>
      </c>
      <c r="Q57" s="71">
        <v>2</v>
      </c>
      <c r="R57" s="9" t="s">
        <v>14</v>
      </c>
      <c r="S57" s="180" t="s">
        <v>370</v>
      </c>
      <c r="T57" s="180" t="s">
        <v>578</v>
      </c>
      <c r="U57" s="199" t="s">
        <v>577</v>
      </c>
      <c r="V57" s="143" t="s">
        <v>1314</v>
      </c>
      <c r="W57" s="135" t="s">
        <v>1315</v>
      </c>
      <c r="X57" s="152" t="s">
        <v>1000</v>
      </c>
      <c r="Y57" s="129" t="s">
        <v>1008</v>
      </c>
      <c r="Z57" s="129"/>
      <c r="AA57" s="71"/>
      <c r="AB57" s="59"/>
      <c r="AC57" s="59"/>
      <c r="AD57" s="135"/>
      <c r="AE57" s="71"/>
      <c r="AF57" s="71"/>
      <c r="AG57" s="71"/>
      <c r="AH57" s="42"/>
      <c r="AI57" s="119" t="str">
        <f>IF(BS_CONTROLE[[#This Row],[Atividade]]=0, "-", BS_CONTROLE[[#This Row],[Atividade]])</f>
        <v>PDM - SOLDA</v>
      </c>
      <c r="AJ57" s="8" t="str">
        <f>IF(D57="","*",VLOOKUP(AI57,BS_ATIVIDADE[#Data],3,FALSE))</f>
        <v>SOLDA</v>
      </c>
      <c r="AK57" s="175" t="str">
        <f>IF(BS_CONTROLE[[#This Row],[Local - Partida]]=0, "-", BS_CONTROLE[[#This Row],[Local - Partida]])</f>
        <v>539TRM</v>
      </c>
      <c r="AL57" s="175" t="str">
        <f>IF(BS_CONTROLE[[#This Row],[Local - Encerramento]]=0, "-", BS_CONTROLE[[#This Row],[Local - Encerramento]])</f>
        <v>-</v>
      </c>
      <c r="AM57" s="175" t="str">
        <f>IF(BS_CONTROLE[[#This Row],[Entre - Estações]]=0, "-", BS_CONTROLE[[#This Row],[Entre - Estações]])</f>
        <v>TBE-TRM</v>
      </c>
      <c r="AN57" s="175" t="str">
        <f>IF(BS_CONTROLE[[#This Row],[SB]]=0, "-", BS_CONTROLE[[#This Row],[SB]])</f>
        <v>539TRM</v>
      </c>
      <c r="AO57" s="176">
        <f>IF(BS_CONTROLE[[#This Row],[SUB]]=0, "-", BS_CONTROLE[[#This Row],[SUB]])</f>
        <v>98</v>
      </c>
      <c r="AP57" s="177">
        <f>IF(BS_CONTROLE[[#This Row],[KM - Inicio]]=0, "-", BS_CONTROLE[[#This Row],[KM - Inicio]])</f>
        <v>548.14499999999998</v>
      </c>
      <c r="AQ57" s="177" t="str">
        <f>IF(BS_CONTROLE[[#This Row],[KM - Fim]]=0, "-", BS_CONTROLE[[#This Row],[KM - Fim]])</f>
        <v>-</v>
      </c>
      <c r="AR57" s="32">
        <v>0.33888888888888891</v>
      </c>
      <c r="AS57" s="32">
        <v>0.33958333333333335</v>
      </c>
      <c r="AT57" s="32">
        <v>0.39513888888888887</v>
      </c>
      <c r="AU57" s="32"/>
      <c r="AV57" s="32"/>
      <c r="AW57" s="32"/>
      <c r="AX57" s="32"/>
      <c r="AY57" s="184">
        <f>IF(D57="","*",IFERROR(IF(ISODD(COUNT(AS57:AX59)),"ERRO",SUM((AT57-AS57),(AV57-AU57),(AX57-AW57))),"ERRO"))</f>
        <v>5.5555555555555525E-2</v>
      </c>
      <c r="AZ57" s="11"/>
      <c r="BA57" s="60">
        <v>1</v>
      </c>
      <c r="BB57" s="9" t="str">
        <f>IFERROR(_xlfn.XLOOKUP(AI57, BS_ATIVIDADE[ATIVIDADE],BS_ATIVIDADE[UNIDADE] ), "*")</f>
        <v>Nº DE SOLDA</v>
      </c>
      <c r="BC57" s="59" t="str" cm="1">
        <f t="array" ref="BC57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FERRONORTE</v>
      </c>
      <c r="BD57" s="59" t="str" cm="1">
        <f t="array" ref="BD57" xml:space="preserve"> _xlfn.XLOOKUP(
  1,
  ( TabelaMap[SUB] = BS_CONTROLE[[#This Row],[SUB_5]]) *
  ( TabelaMap[KM Inicio] &lt;= BS_CONTROLE[[#This Row],[KM - Inicio]]) *
  ( TabelaMap[KM Fim]  &gt;= BS_CONTROLE[[#This Row],[KM - Inicio]]),
  TabelaMap[Trecho Coordenação],
  "-",
  0
)</f>
        <v>TGR-TRO</v>
      </c>
      <c r="BE57" s="200" t="str">
        <f>IFERROR(_xlfn.XLOOKUP(AO57, BASE_MAPA!$B$2:$B$420, BASE_MAPA!$G$2:$G$420), "ERRO")</f>
        <v>ALTO ARAGUAIA - RONDONOPOLIS</v>
      </c>
      <c r="BF57" s="178" t="str">
        <f>IF(BS_CONTROLE[[#This Row],[Responsavel pelo boletim]]=0, "-", BS_CONTROLE[[#This Row],[Responsavel pelo boletim]])</f>
        <v>Bruno</v>
      </c>
      <c r="BG57" s="13"/>
      <c r="BH57" s="14">
        <v>2</v>
      </c>
      <c r="BI57" s="14"/>
      <c r="BJ57" s="14" t="s">
        <v>1394</v>
      </c>
      <c r="BK57" s="14" t="s">
        <v>1395</v>
      </c>
      <c r="BL57" s="13"/>
      <c r="BM57" s="12" t="s">
        <v>1024</v>
      </c>
      <c r="BN57" s="12" t="s">
        <v>1045</v>
      </c>
      <c r="BO57" s="130" t="s">
        <v>1155</v>
      </c>
      <c r="BP57" s="14"/>
      <c r="BQ57" s="10" t="str">
        <f t="shared" si="8"/>
        <v>Produção e Intervalo</v>
      </c>
      <c r="BR57" s="15">
        <f t="shared" si="9"/>
        <v>0.4444444444444442</v>
      </c>
      <c r="BS57" s="15">
        <f t="shared" si="10"/>
        <v>0.5</v>
      </c>
      <c r="BT57" s="157" t="str">
        <f t="shared" si="11"/>
        <v>CCOCirculaçãoIntervaloContrato</v>
      </c>
    </row>
    <row r="58" spans="1:72" hidden="1">
      <c r="A58" s="44" t="str">
        <f t="shared" si="7"/>
        <v>ELSON (TF-526)46059</v>
      </c>
      <c r="B58" s="133">
        <v>46059</v>
      </c>
      <c r="C58" s="7">
        <f>IF(BS_CONTROLE[[#This Row],[DATA]]="","",WEEKNUM(BS_CONTROLE[[#This Row],[DATA]]))</f>
        <v>6</v>
      </c>
      <c r="D58" s="45" t="s">
        <v>303</v>
      </c>
      <c r="E58" s="185">
        <v>70</v>
      </c>
      <c r="F58" s="134" t="s">
        <v>193</v>
      </c>
      <c r="G58" s="8" t="str">
        <f>IF(D58="","*",VLOOKUP(F58,BS_ATIVIDADE[#All],3,FALSE))</f>
        <v>SOLDA</v>
      </c>
      <c r="H58" s="149" t="str" cm="1">
        <f t="array" ref="H58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499TGR1</v>
      </c>
      <c r="I58" s="135" t="s">
        <v>11</v>
      </c>
      <c r="J58" s="151">
        <v>74</v>
      </c>
      <c r="K58" s="151">
        <v>498.9</v>
      </c>
      <c r="L58" s="71" t="s">
        <v>11</v>
      </c>
      <c r="M58" s="149" t="str" cm="1">
        <f t="array" ref="M58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TBR-TGR</v>
      </c>
      <c r="N58" s="149" t="s">
        <v>571</v>
      </c>
      <c r="O58" s="135">
        <v>0.41666666666666669</v>
      </c>
      <c r="P58" s="135">
        <v>8.3333333333333329E-2</v>
      </c>
      <c r="Q58" s="71">
        <v>2</v>
      </c>
      <c r="R58" s="9" t="str">
        <f>IFERROR(_xlfn.XLOOKUP(F58, BS_ATIVIDADE[ATIVIDADE],BS_ATIVIDADE[UNIDADE] ), "*")</f>
        <v>Nº DE SOLDA</v>
      </c>
      <c r="S58" s="180" t="str" cm="1">
        <f t="array" ref="S58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FERRONORTE</v>
      </c>
      <c r="T58" s="180" t="str" cm="1">
        <f t="array" ref="T58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TCS-TGR</v>
      </c>
      <c r="U58" s="199" t="str">
        <f>IFERROR(_xlfn.XLOOKUP(J58, BASE_MAPA!$B$2:$B$420, BASE_MAPA!$G$2:$G$420), "ERRO")</f>
        <v>MARCO INICIAL - ALTO ARAGUAIA</v>
      </c>
      <c r="V58" s="143" t="s">
        <v>1287</v>
      </c>
      <c r="W58" s="135" t="s">
        <v>1315</v>
      </c>
      <c r="X58" s="152" t="s">
        <v>1005</v>
      </c>
      <c r="Y58" s="129" t="s">
        <v>1008</v>
      </c>
      <c r="Z58" s="129"/>
      <c r="AA58" s="71" t="s">
        <v>11</v>
      </c>
      <c r="AB58" s="59"/>
      <c r="AC58" s="59"/>
      <c r="AD58" s="135"/>
      <c r="AE58" s="71"/>
      <c r="AF58" s="71"/>
      <c r="AG58" s="71"/>
      <c r="AH58" s="42"/>
      <c r="AI58" s="119" t="str">
        <f>IF(BS_CONTROLE[[#This Row],[Atividade]]=0, "-", BS_CONTROLE[[#This Row],[Atividade]])</f>
        <v>PDM - SOLDA</v>
      </c>
      <c r="AJ58" s="8" t="str">
        <f>IF(D58="","*",VLOOKUP(AI58,BS_ATIVIDADE[#Data],3,FALSE))</f>
        <v>SOLDA</v>
      </c>
      <c r="AK58" s="175" t="str">
        <f>IF(BS_CONTROLE[[#This Row],[Local - Partida]]=0, "-", BS_CONTROLE[[#This Row],[Local - Partida]])</f>
        <v>499TGR1</v>
      </c>
      <c r="AL58" s="175" t="str">
        <f>IF(BS_CONTROLE[[#This Row],[Local - Encerramento]]=0, "-", BS_CONTROLE[[#This Row],[Local - Encerramento]])</f>
        <v>-</v>
      </c>
      <c r="AM58" s="175" t="str">
        <f>IF(BS_CONTROLE[[#This Row],[Entre - Estações]]=0, "-", BS_CONTROLE[[#This Row],[Entre - Estações]])</f>
        <v>TBR-TGR</v>
      </c>
      <c r="AN58" s="175" t="str">
        <f>IF(BS_CONTROLE[[#This Row],[SB]]=0, "-", BS_CONTROLE[[#This Row],[SB]])</f>
        <v>499TGR2</v>
      </c>
      <c r="AO58" s="176">
        <f>IF(BS_CONTROLE[[#This Row],[SUB]]=0, "-", BS_CONTROLE[[#This Row],[SUB]])</f>
        <v>74</v>
      </c>
      <c r="AP58" s="177">
        <f>IF(BS_CONTROLE[[#This Row],[KM - Inicio]]=0, "-", BS_CONTROLE[[#This Row],[KM - Inicio]])</f>
        <v>498.9</v>
      </c>
      <c r="AQ58" s="177" t="str">
        <f>IF(BS_CONTROLE[[#This Row],[KM - Fim]]=0, "-", BS_CONTROLE[[#This Row],[KM - Fim]])</f>
        <v>-</v>
      </c>
      <c r="AR58" s="32">
        <v>0.32847222222222222</v>
      </c>
      <c r="AS58" s="32">
        <v>0</v>
      </c>
      <c r="AT58" s="32">
        <v>0</v>
      </c>
      <c r="AU58" s="32"/>
      <c r="AV58" s="32"/>
      <c r="AW58" s="32"/>
      <c r="AX58" s="32"/>
      <c r="AY58" s="184">
        <f>IF(D58="","*",IFERROR(IF(ISODD(COUNT(AS58:AX60)),"ERRO",SUM((AT58-AS58),(AV58-AU58),(AX58-AW58))),"ERRO"))</f>
        <v>0</v>
      </c>
      <c r="AZ58" s="11"/>
      <c r="BA58" s="60">
        <v>0</v>
      </c>
      <c r="BB58" s="9" t="str">
        <f>IFERROR(_xlfn.XLOOKUP(AI58, BS_ATIVIDADE[ATIVIDADE],BS_ATIVIDADE[UNIDADE] ), "*")</f>
        <v>Nº DE SOLDA</v>
      </c>
      <c r="BC58" s="59" t="str" cm="1">
        <f t="array" ref="BC58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FERRONORTE</v>
      </c>
      <c r="BD58" s="59" t="str" cm="1">
        <f t="array" ref="BD58" xml:space="preserve"> _xlfn.XLOOKUP(
  1,
  ( TabelaMap[SUB] = BS_CONTROLE[[#This Row],[SUB_5]]) *
  ( TabelaMap[KM Inicio] &lt;= BS_CONTROLE[[#This Row],[KM - Inicio]]) *
  ( TabelaMap[KM Fim]  &gt;= BS_CONTROLE[[#This Row],[KM - Inicio]]),
  TabelaMap[Trecho Coordenação],
  "-",
  0
)</f>
        <v>TCS-TGR</v>
      </c>
      <c r="BE58" s="200" t="str">
        <f>IFERROR(_xlfn.XLOOKUP(AO58, BASE_MAPA!$B$2:$B$420, BASE_MAPA!$G$2:$G$420), "ERRO")</f>
        <v>MARCO INICIAL - ALTO ARAGUAIA</v>
      </c>
      <c r="BF58" s="178" t="str">
        <f>IF(BS_CONTROLE[[#This Row],[Responsavel pelo boletim]]=0, "-", BS_CONTROLE[[#This Row],[Responsavel pelo boletim]])</f>
        <v>Elson</v>
      </c>
      <c r="BG58" s="13"/>
      <c r="BH58" s="14">
        <v>0</v>
      </c>
      <c r="BI58" s="14"/>
      <c r="BJ58" s="14" t="s">
        <v>1396</v>
      </c>
      <c r="BK58" s="14" t="s">
        <v>1397</v>
      </c>
      <c r="BL58" s="13"/>
      <c r="BM58" s="12" t="s">
        <v>1031</v>
      </c>
      <c r="BN58" s="12" t="s">
        <v>1048</v>
      </c>
      <c r="BO58" s="130" t="s">
        <v>1136</v>
      </c>
      <c r="BP58" s="14"/>
      <c r="BQ58" s="10" t="str">
        <f t="shared" si="8"/>
        <v>Produção e Intervalo</v>
      </c>
      <c r="BR58" s="15">
        <f t="shared" si="9"/>
        <v>0</v>
      </c>
      <c r="BS58" s="15">
        <f t="shared" si="10"/>
        <v>0</v>
      </c>
      <c r="BT58" s="157" t="str">
        <f t="shared" si="11"/>
        <v>CondiçõesClimáticaTemperatura</v>
      </c>
    </row>
    <row r="59" spans="1:72" hidden="1">
      <c r="A59" s="44" t="str">
        <f t="shared" si="7"/>
        <v>A6046059</v>
      </c>
      <c r="B59" s="133">
        <v>46059</v>
      </c>
      <c r="C59" s="7">
        <f>IF(BS_CONTROLE[[#This Row],[DATA]]="","",WEEKNUM(BS_CONTROLE[[#This Row],[DATA]]))</f>
        <v>6</v>
      </c>
      <c r="D59" s="45" t="s">
        <v>106</v>
      </c>
      <c r="E59" s="185">
        <v>71</v>
      </c>
      <c r="F59" s="134" t="s">
        <v>32</v>
      </c>
      <c r="G59" s="8" t="str">
        <f>IF(D59="","*",VLOOKUP(F59,BS_ATIVIDADE[#All],3,FALSE))</f>
        <v>DETECÇÃO</v>
      </c>
      <c r="H59" s="135" t="s">
        <v>490</v>
      </c>
      <c r="I59" s="135" t="s">
        <v>457</v>
      </c>
      <c r="J59" s="151">
        <v>74</v>
      </c>
      <c r="K59" s="151">
        <v>301</v>
      </c>
      <c r="L59" s="71" t="s">
        <v>11</v>
      </c>
      <c r="M59" s="149" t="s">
        <v>1398</v>
      </c>
      <c r="N59" s="149" t="s">
        <v>1399</v>
      </c>
      <c r="O59" s="135">
        <v>0.33333333333333331</v>
      </c>
      <c r="P59" s="135">
        <v>4.1666666666666664E-2</v>
      </c>
      <c r="Q59" s="71">
        <v>80</v>
      </c>
      <c r="R59" s="9" t="str">
        <f>IFERROR(_xlfn.XLOOKUP(F59, BS_ATIVIDADE[ATIVIDADE],BS_ATIVIDADE[UNIDADE] ), "*")</f>
        <v>KM</v>
      </c>
      <c r="S59" s="180" t="str" cm="1">
        <f t="array" ref="S59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FERRONORTE</v>
      </c>
      <c r="T59" s="180" t="str" cm="1">
        <f t="array" ref="T59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TCS-TGR</v>
      </c>
      <c r="U59" s="199" t="str">
        <f>IFERROR(_xlfn.XLOOKUP(J59, BASE_MAPA!$B$2:$B$420, BASE_MAPA!$G$2:$G$420), "ERRO")</f>
        <v>MARCO INICIAL - ALTO ARAGUAIA</v>
      </c>
      <c r="V59" s="143" t="s">
        <v>1295</v>
      </c>
      <c r="W59" s="135" t="s">
        <v>1364</v>
      </c>
      <c r="X59" s="152" t="s">
        <v>1005</v>
      </c>
      <c r="Y59" s="129"/>
      <c r="Z59" s="129"/>
      <c r="AA59" s="71">
        <v>1</v>
      </c>
      <c r="AB59" s="59" t="s">
        <v>997</v>
      </c>
      <c r="AC59" s="59"/>
      <c r="AD59" s="135">
        <v>0.29166666666666669</v>
      </c>
      <c r="AE59" s="71">
        <v>5487</v>
      </c>
      <c r="AF59" s="71"/>
      <c r="AG59" s="71"/>
      <c r="AH59" s="42"/>
      <c r="AI59" s="119" t="str">
        <f>IF(BS_CONTROLE[[#This Row],[Atividade]]=0, "-", BS_CONTROLE[[#This Row],[Atividade]])</f>
        <v>DETECÇÃO - RONDA 7 DIAS</v>
      </c>
      <c r="AJ59" s="8" t="str">
        <f>IF(D59="","*",VLOOKUP(AI59,BS_ATIVIDADE[#Data],3,FALSE))</f>
        <v>DETECÇÃO</v>
      </c>
      <c r="AK59" s="175" t="s">
        <v>473</v>
      </c>
      <c r="AL59" s="175" t="str">
        <f>IF(BS_CONTROLE[[#This Row],[Local - Encerramento]]=0, "-", BS_CONTROLE[[#This Row],[Local - Encerramento]])</f>
        <v>TVI</v>
      </c>
      <c r="AM59" s="175" t="str">
        <f>IF(BS_CONTROLE[[#This Row],[Entre - Estações]]=0, "-", BS_CONTROLE[[#This Row],[Entre - Estações]])</f>
        <v>THE-TVI</v>
      </c>
      <c r="AN59" s="175" t="str">
        <f>IF(BS_CONTROLE[[#This Row],[SB]]=0, "-", BS_CONTROLE[[#This Row],[SB]])</f>
        <v>THETVI</v>
      </c>
      <c r="AO59" s="176">
        <f>IF(BS_CONTROLE[[#This Row],[SUB]]=0, "-", BS_CONTROLE[[#This Row],[SUB]])</f>
        <v>74</v>
      </c>
      <c r="AP59" s="177">
        <f>IF(BS_CONTROLE[[#This Row],[KM - Inicio]]=0, "-", BS_CONTROLE[[#This Row],[KM - Inicio]])</f>
        <v>301</v>
      </c>
      <c r="AQ59" s="177" t="str">
        <f>IF(BS_CONTROLE[[#This Row],[KM - Fim]]=0, "-", BS_CONTROLE[[#This Row],[KM - Fim]])</f>
        <v>-</v>
      </c>
      <c r="AR59" s="32">
        <v>0.36388888888888887</v>
      </c>
      <c r="AS59" s="32">
        <v>0.36527777777777776</v>
      </c>
      <c r="AT59" s="32">
        <v>0.40694444444444444</v>
      </c>
      <c r="AU59" s="32"/>
      <c r="AV59" s="32"/>
      <c r="AW59" s="32"/>
      <c r="AX59" s="32"/>
      <c r="AY59" s="184">
        <f>IF(D59="","*",IFERROR(IF(ISODD(COUNT(AS59:AX60)),"ERRO",SUM((AT59-AS59),(AV59-AU59),(AX59-AW59))),"ERRO"))</f>
        <v>4.1666666666666685E-2</v>
      </c>
      <c r="AZ59" s="11"/>
      <c r="BA59" s="60">
        <v>80</v>
      </c>
      <c r="BB59" s="9" t="str">
        <f>IFERROR(_xlfn.XLOOKUP(AI59, BS_ATIVIDADE[ATIVIDADE],BS_ATIVIDADE[UNIDADE] ), "*")</f>
        <v>KM</v>
      </c>
      <c r="BC59" s="59" t="str" cm="1">
        <f t="array" ref="BC59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FERRONORTE</v>
      </c>
      <c r="BD59" s="59" t="str" cm="1">
        <f t="array" ref="BD59" xml:space="preserve"> _xlfn.XLOOKUP(
  1,
  ( TabelaMap[SUB] = BS_CONTROLE[[#This Row],[SUB_5]]) *
  ( TabelaMap[KM Inicio] &lt;= BS_CONTROLE[[#This Row],[KM - Inicio]]) *
  ( TabelaMap[KM Fim]  &gt;= BS_CONTROLE[[#This Row],[KM - Inicio]]),
  TabelaMap[Trecho Coordenação],
  "-",
  0
)</f>
        <v>TCS-TGR</v>
      </c>
      <c r="BE59" s="200" t="str">
        <f>IFERROR(_xlfn.XLOOKUP(AO59, BASE_MAPA!$B$2:$B$420, BASE_MAPA!$G$2:$G$420), "ERRO")</f>
        <v>MARCO INICIAL - ALTO ARAGUAIA</v>
      </c>
      <c r="BF59" s="178" t="str">
        <f>IF(BS_CONTROLE[[#This Row],[Responsavel pelo boletim]]=0, "-", BS_CONTROLE[[#This Row],[Responsavel pelo boletim]])</f>
        <v>Herbert</v>
      </c>
      <c r="BG59" s="13"/>
      <c r="BH59" s="14">
        <v>2</v>
      </c>
      <c r="BI59" s="14"/>
      <c r="BJ59" s="14" t="s">
        <v>1400</v>
      </c>
      <c r="BK59" s="14" t="s">
        <v>1400</v>
      </c>
      <c r="BL59" s="13"/>
      <c r="BM59" s="12" t="s">
        <v>1029</v>
      </c>
      <c r="BN59" s="12" t="s">
        <v>1029</v>
      </c>
      <c r="BO59" s="130" t="s">
        <v>1029</v>
      </c>
      <c r="BP59" s="14" t="s">
        <v>11</v>
      </c>
      <c r="BQ59" s="10" t="str">
        <f t="shared" si="8"/>
        <v>Aderente</v>
      </c>
      <c r="BR59" s="15">
        <f t="shared" si="9"/>
        <v>1.0000000000000004</v>
      </c>
      <c r="BS59" s="15">
        <f t="shared" si="10"/>
        <v>1</v>
      </c>
      <c r="BT59" s="157" t="str">
        <f t="shared" si="11"/>
        <v>OKOK</v>
      </c>
    </row>
    <row r="60" spans="1:72" hidden="1">
      <c r="A60" s="44" t="str">
        <f t="shared" si="7"/>
        <v>MARCOS (TF-520)46059</v>
      </c>
      <c r="B60" s="133">
        <v>46059</v>
      </c>
      <c r="C60" s="7">
        <f>IF(BS_CONTROLE[[#This Row],[DATA]]="","",WEEKNUM(BS_CONTROLE[[#This Row],[DATA]]))</f>
        <v>6</v>
      </c>
      <c r="D60" s="45" t="s">
        <v>334</v>
      </c>
      <c r="E60" s="185">
        <v>72</v>
      </c>
      <c r="F60" s="134" t="s">
        <v>193</v>
      </c>
      <c r="G60" s="8" t="str">
        <f>IF(D60="","*",VLOOKUP(F60,BS_ATIVIDADE[#All],3,FALSE))</f>
        <v>SOLDA</v>
      </c>
      <c r="H60" s="149" t="str" cm="1">
        <f t="array" ref="H60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277TCS</v>
      </c>
      <c r="I60" s="135" t="s">
        <v>11</v>
      </c>
      <c r="J60" s="151">
        <v>74</v>
      </c>
      <c r="K60" s="151">
        <v>278.88900000000001</v>
      </c>
      <c r="L60" s="71" t="s">
        <v>11</v>
      </c>
      <c r="M60" s="149" t="str" cm="1">
        <f t="array" ref="M60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TJA-TCS</v>
      </c>
      <c r="N60" s="149" t="str" cm="1">
        <f t="array" ref="N60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277TCS</v>
      </c>
      <c r="O60" s="135">
        <v>0.375</v>
      </c>
      <c r="P60" s="135">
        <v>0.125</v>
      </c>
      <c r="Q60" s="71">
        <v>2</v>
      </c>
      <c r="R60" s="9" t="str">
        <f>IFERROR(_xlfn.XLOOKUP(F60, BS_ATIVIDADE[ATIVIDADE],BS_ATIVIDADE[UNIDADE] ), "*")</f>
        <v>Nº DE SOLDA</v>
      </c>
      <c r="S60" s="180" t="str" cm="1">
        <f t="array" ref="S60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FERRONORTE</v>
      </c>
      <c r="T60" s="180" t="str" cm="1">
        <f t="array" ref="T60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TMI-TCS</v>
      </c>
      <c r="U60" s="199" t="str">
        <f>IFERROR(_xlfn.XLOOKUP(J60, BASE_MAPA!$B$2:$B$420, BASE_MAPA!$G$2:$G$420), "ERRO")</f>
        <v>MARCO INICIAL - ALTO ARAGUAIA</v>
      </c>
      <c r="V60" s="143" t="s">
        <v>1401</v>
      </c>
      <c r="W60" s="135" t="s">
        <v>1315</v>
      </c>
      <c r="X60" s="152" t="s">
        <v>1005</v>
      </c>
      <c r="Y60" s="129" t="s">
        <v>1008</v>
      </c>
      <c r="Z60" s="129"/>
      <c r="AA60" s="71" t="s">
        <v>11</v>
      </c>
      <c r="AB60" s="59"/>
      <c r="AC60" s="59"/>
      <c r="AD60" s="135"/>
      <c r="AE60" s="71"/>
      <c r="AF60" s="71"/>
      <c r="AG60" s="71"/>
      <c r="AH60" s="42"/>
      <c r="AI60" s="119" t="str">
        <f>IF(BS_CONTROLE[[#This Row],[Atividade]]=0, "-", BS_CONTROLE[[#This Row],[Atividade]])</f>
        <v>PDM - SOLDA</v>
      </c>
      <c r="AJ60" s="8" t="str">
        <f>IF(D60="","*",VLOOKUP(AI60,BS_ATIVIDADE[#Data],3,FALSE))</f>
        <v>SOLDA</v>
      </c>
      <c r="AK60" s="175" t="str">
        <f>IF(BS_CONTROLE[[#This Row],[Local - Partida]]=0, "-", BS_CONTROLE[[#This Row],[Local - Partida]])</f>
        <v>277TCS</v>
      </c>
      <c r="AL60" s="175" t="str">
        <f>IF(BS_CONTROLE[[#This Row],[Local - Encerramento]]=0, "-", BS_CONTROLE[[#This Row],[Local - Encerramento]])</f>
        <v>-</v>
      </c>
      <c r="AM60" s="175" t="str">
        <f>IF(BS_CONTROLE[[#This Row],[Entre - Estações]]=0, "-", BS_CONTROLE[[#This Row],[Entre - Estações]])</f>
        <v>TJA-TCS</v>
      </c>
      <c r="AN60" s="175" t="str">
        <f>IF(BS_CONTROLE[[#This Row],[SB]]=0, "-", BS_CONTROLE[[#This Row],[SB]])</f>
        <v>277TCS</v>
      </c>
      <c r="AO60" s="176">
        <f>IF(BS_CONTROLE[[#This Row],[SUB]]=0, "-", BS_CONTROLE[[#This Row],[SUB]])</f>
        <v>74</v>
      </c>
      <c r="AP60" s="177">
        <f>IF(BS_CONTROLE[[#This Row],[KM - Inicio]]=0, "-", BS_CONTROLE[[#This Row],[KM - Inicio]])</f>
        <v>278.88900000000001</v>
      </c>
      <c r="AQ60" s="177" t="str">
        <f>IF(BS_CONTROLE[[#This Row],[KM - Fim]]=0, "-", BS_CONTROLE[[#This Row],[KM - Fim]])</f>
        <v>-</v>
      </c>
      <c r="AR60" s="32">
        <v>0.33055555555555555</v>
      </c>
      <c r="AS60" s="32">
        <v>0</v>
      </c>
      <c r="AT60" s="32">
        <v>0</v>
      </c>
      <c r="AU60" s="32"/>
      <c r="AV60" s="32"/>
      <c r="AW60" s="32"/>
      <c r="AX60" s="32"/>
      <c r="AY60" s="184">
        <f>IF(D60="","*",IFERROR(IF(ISODD(COUNT(AS60:AX61)),"ERRO",SUM((AT60-AS60),(AV60-AU60),(AX60-AW60))),"ERRO"))</f>
        <v>0</v>
      </c>
      <c r="AZ60" s="11"/>
      <c r="BA60" s="60">
        <v>0</v>
      </c>
      <c r="BB60" s="9" t="str">
        <f>IFERROR(_xlfn.XLOOKUP(AI60, BS_ATIVIDADE[ATIVIDADE],BS_ATIVIDADE[UNIDADE] ), "*")</f>
        <v>Nº DE SOLDA</v>
      </c>
      <c r="BC60" s="59" t="str" cm="1">
        <f t="array" ref="BC60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FERRONORTE</v>
      </c>
      <c r="BD60" s="59" t="str" cm="1">
        <f t="array" ref="BD60" xml:space="preserve"> _xlfn.XLOOKUP(
  1,
  ( TabelaMap[SUB] = BS_CONTROLE[[#This Row],[SUB_5]]) *
  ( TabelaMap[KM Inicio] &lt;= BS_CONTROLE[[#This Row],[KM - Inicio]]) *
  ( TabelaMap[KM Fim]  &gt;= BS_CONTROLE[[#This Row],[KM - Inicio]]),
  TabelaMap[Trecho Coordenação],
  "-",
  0
)</f>
        <v>TMI-TCS</v>
      </c>
      <c r="BE60" s="200" t="str">
        <f>IFERROR(_xlfn.XLOOKUP(AO60, BASE_MAPA!$B$2:$B$420, BASE_MAPA!$G$2:$G$420), "ERRO")</f>
        <v>MARCO INICIAL - ALTO ARAGUAIA</v>
      </c>
      <c r="BF60" s="178" t="str">
        <f>IF(BS_CONTROLE[[#This Row],[Responsavel pelo boletim]]=0, "-", BS_CONTROLE[[#This Row],[Responsavel pelo boletim]])</f>
        <v>Hebert</v>
      </c>
      <c r="BG60" s="13"/>
      <c r="BH60" s="14">
        <v>0</v>
      </c>
      <c r="BI60" s="14"/>
      <c r="BJ60" s="14" t="s">
        <v>1402</v>
      </c>
      <c r="BK60" s="14" t="s">
        <v>1403</v>
      </c>
      <c r="BL60" s="13"/>
      <c r="BM60" s="12" t="s">
        <v>1024</v>
      </c>
      <c r="BN60" s="12" t="s">
        <v>1054</v>
      </c>
      <c r="BO60" s="130" t="s">
        <v>1155</v>
      </c>
      <c r="BP60" s="14" t="s">
        <v>11</v>
      </c>
      <c r="BQ60" s="10" t="str">
        <f t="shared" si="8"/>
        <v>Produção e Intervalo</v>
      </c>
      <c r="BR60" s="15">
        <f t="shared" si="9"/>
        <v>0</v>
      </c>
      <c r="BS60" s="15">
        <f t="shared" si="10"/>
        <v>0</v>
      </c>
      <c r="BT60" s="157" t="str">
        <f t="shared" si="11"/>
        <v>CCOCirculaçãoIntervaloOportunidade</v>
      </c>
    </row>
    <row r="61" spans="1:72" hidden="1">
      <c r="A61" s="44" t="str">
        <f t="shared" si="7"/>
        <v>W5046059</v>
      </c>
      <c r="B61" s="133">
        <v>46059</v>
      </c>
      <c r="C61" s="7">
        <f>IF(BS_CONTROLE[[#This Row],[DATA]]="","",WEEKNUM(BS_CONTROLE[[#This Row],[DATA]]))</f>
        <v>6</v>
      </c>
      <c r="D61" s="45" t="s">
        <v>240</v>
      </c>
      <c r="E61" s="185">
        <v>74</v>
      </c>
      <c r="F61" s="134" t="s">
        <v>148</v>
      </c>
      <c r="G61" s="8" t="str">
        <f>IF(D61="","*",VLOOKUP(F61,BS_ATIVIDADE[#All],3,FALSE))</f>
        <v>MODERNIZAÇÃO</v>
      </c>
      <c r="H61" s="149" t="s">
        <v>475</v>
      </c>
      <c r="I61" s="135" t="s">
        <v>475</v>
      </c>
      <c r="J61" s="151">
        <v>74</v>
      </c>
      <c r="K61" s="151">
        <v>244.9</v>
      </c>
      <c r="L61" s="71">
        <v>244.2</v>
      </c>
      <c r="M61" s="149" t="s">
        <v>460</v>
      </c>
      <c r="N61" s="149">
        <v>239251</v>
      </c>
      <c r="O61" s="135">
        <v>0.35416666666666669</v>
      </c>
      <c r="P61" s="135">
        <v>0.125</v>
      </c>
      <c r="Q61" s="71">
        <v>1000</v>
      </c>
      <c r="R61" s="9" t="s">
        <v>51</v>
      </c>
      <c r="S61" s="180" t="s">
        <v>370</v>
      </c>
      <c r="T61" s="180" t="s">
        <v>374</v>
      </c>
      <c r="U61" s="199" t="s">
        <v>373</v>
      </c>
      <c r="V61" s="143" t="s">
        <v>1358</v>
      </c>
      <c r="W61" s="135" t="s">
        <v>1328</v>
      </c>
      <c r="X61" s="152" t="s">
        <v>1000</v>
      </c>
      <c r="Y61" s="129" t="s">
        <v>999</v>
      </c>
      <c r="Z61" s="129"/>
      <c r="AA61" s="71" t="s">
        <v>1359</v>
      </c>
      <c r="AB61" s="59" t="s">
        <v>997</v>
      </c>
      <c r="AC61" s="59"/>
      <c r="AD61" s="135">
        <v>0.29166666666666669</v>
      </c>
      <c r="AE61" s="71">
        <v>7671</v>
      </c>
      <c r="AF61" s="71">
        <v>9322</v>
      </c>
      <c r="AG61" s="71"/>
      <c r="AH61" s="42"/>
      <c r="AI61" s="119" t="s">
        <v>152</v>
      </c>
      <c r="AJ61" s="8" t="str">
        <f>IF(D61="","*",VLOOKUP(AI61,BS_ATIVIDADE[#Data],3,FALSE))</f>
        <v>MODERNIZAÇÃO</v>
      </c>
      <c r="AK61" s="175" t="str">
        <f>IF(BS_CONTROLE[[#This Row],[Local - Partida]]=0, "-", BS_CONTROLE[[#This Row],[Local - Partida]])</f>
        <v>TCS2</v>
      </c>
      <c r="AL61" s="175" t="str">
        <f>IF(BS_CONTROLE[[#This Row],[Local - Encerramento]]=0, "-", BS_CONTROLE[[#This Row],[Local - Encerramento]])</f>
        <v>TCS2</v>
      </c>
      <c r="AM61" s="175" t="str">
        <f>IF(BS_CONTROLE[[#This Row],[Entre - Estações]]=0, "-", BS_CONTROLE[[#This Row],[Entre - Estações]])</f>
        <v>TVI-TJA</v>
      </c>
      <c r="AN61" s="175">
        <f>IF(BS_CONTROLE[[#This Row],[SB]]=0, "-", BS_CONTROLE[[#This Row],[SB]])</f>
        <v>239251</v>
      </c>
      <c r="AO61" s="176">
        <f>IF(BS_CONTROLE[[#This Row],[SUB]]=0, "-", BS_CONTROLE[[#This Row],[SUB]])</f>
        <v>74</v>
      </c>
      <c r="AP61" s="177">
        <v>286.32</v>
      </c>
      <c r="AQ61" s="177">
        <v>270.8</v>
      </c>
      <c r="AR61" s="32">
        <v>0.34444444444444444</v>
      </c>
      <c r="AS61" s="32">
        <v>0.39861111111111114</v>
      </c>
      <c r="AT61" s="32">
        <v>0.4201388888888889</v>
      </c>
      <c r="AU61" s="32">
        <v>0.4284722222222222</v>
      </c>
      <c r="AV61" s="32">
        <v>0.44930555555555557</v>
      </c>
      <c r="AW61" s="32"/>
      <c r="AX61" s="32"/>
      <c r="AY61" s="184">
        <f>IF(D61="","*",IFERROR(IF(ISODD(COUNT(AS61:AX63)),"ERRO",SUM((AT61-AS61),(AV61-AU61),(AX61-AW61))),"ERRO"))</f>
        <v>4.2361111111111127E-2</v>
      </c>
      <c r="AZ61" s="11"/>
      <c r="BA61" s="60">
        <v>108</v>
      </c>
      <c r="BB61" s="9" t="str">
        <f>IFERROR(_xlfn.XLOOKUP(AI61, BS_ATIVIDADE[ATIVIDADE],BS_ATIVIDADE[UNIDADE] ), "*")</f>
        <v>M</v>
      </c>
      <c r="BC61" s="59" t="str" cm="1">
        <f t="array" ref="BC61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FERRONORTE</v>
      </c>
      <c r="BD61" s="59" t="str" cm="1">
        <f t="array" ref="BD61" xml:space="preserve"> _xlfn.XLOOKUP(
  1,
  ( TabelaMap[SUB] = BS_CONTROLE[[#This Row],[SUB_5]]) *
  ( TabelaMap[KM Inicio] &lt;= BS_CONTROLE[[#This Row],[KM - Inicio]]) *
  ( TabelaMap[KM Fim]  &gt;= BS_CONTROLE[[#This Row],[KM - Inicio]]),
  TabelaMap[Trecho Coordenação],
  "-",
  0
)</f>
        <v>TMI-TCS</v>
      </c>
      <c r="BE61" s="200" t="str">
        <f>IFERROR(_xlfn.XLOOKUP(AO61, BASE_MAPA!$B$2:$B$420, BASE_MAPA!$G$2:$G$420), "ERRO")</f>
        <v>MARCO INICIAL - ALTO ARAGUAIA</v>
      </c>
      <c r="BF61" s="178" t="str">
        <f>IF(BS_CONTROLE[[#This Row],[Responsavel pelo boletim]]=0, "-", BS_CONTROLE[[#This Row],[Responsavel pelo boletim]])</f>
        <v>Augusto/ Efraim</v>
      </c>
      <c r="BG61" s="13"/>
      <c r="BH61" s="14">
        <v>2</v>
      </c>
      <c r="BI61" s="14"/>
      <c r="BJ61" s="14" t="s">
        <v>1404</v>
      </c>
      <c r="BK61" s="14" t="s">
        <v>1405</v>
      </c>
      <c r="BL61" s="13"/>
      <c r="BM61" s="12" t="s">
        <v>1027</v>
      </c>
      <c r="BN61" s="12" t="s">
        <v>1055</v>
      </c>
      <c r="BO61" s="130" t="s">
        <v>1107</v>
      </c>
      <c r="BP61" s="14"/>
      <c r="BQ61" s="10" t="str">
        <f t="shared" si="8"/>
        <v>Produção e Intervalo</v>
      </c>
      <c r="BR61" s="15">
        <f t="shared" si="9"/>
        <v>0.33888888888888902</v>
      </c>
      <c r="BS61" s="15">
        <f t="shared" si="10"/>
        <v>0.108</v>
      </c>
      <c r="BT61" s="157" t="str">
        <f t="shared" si="11"/>
        <v>ModernizaçãoExecução</v>
      </c>
    </row>
    <row r="62" spans="1:72" hidden="1">
      <c r="A62" s="44" t="str">
        <f t="shared" si="7"/>
        <v>E46</v>
      </c>
      <c r="B62" s="133"/>
      <c r="C62" s="7" t="str">
        <f>IF(BS_CONTROLE[[#This Row],[DATA]]="","",WEEKNUM(BS_CONTROLE[[#This Row],[DATA]]))</f>
        <v/>
      </c>
      <c r="D62" s="45" t="s">
        <v>158</v>
      </c>
      <c r="E62" s="185">
        <v>75</v>
      </c>
      <c r="F62" s="134" t="s">
        <v>78</v>
      </c>
      <c r="G62" s="8" t="str">
        <f>IF(D62="","*",VLOOKUP(F62,BS_ATIVIDADE[#All],3,FALSE))</f>
        <v>TRILHEIRO - DESCARGA</v>
      </c>
      <c r="H62" s="135" t="s">
        <v>391</v>
      </c>
      <c r="I62" s="135" t="s">
        <v>11</v>
      </c>
      <c r="J62" s="151">
        <v>74</v>
      </c>
      <c r="K62" s="151">
        <v>26.818999999999999</v>
      </c>
      <c r="L62" s="71" t="s">
        <v>11</v>
      </c>
      <c r="M62" s="149" t="str" cm="1">
        <f t="array" ref="M62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TAP-TLG</v>
      </c>
      <c r="N62" s="149" t="str" cm="1">
        <f t="array" ref="N62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TAPK35</v>
      </c>
      <c r="O62" s="135"/>
      <c r="P62" s="135"/>
      <c r="Q62" s="71"/>
      <c r="R62" s="9" t="str">
        <f>IFERROR(_xlfn.XLOOKUP(F62, BS_ATIVIDADE[ATIVIDADE],BS_ATIVIDADE[UNIDADE] ), "*")</f>
        <v>M</v>
      </c>
      <c r="S62" s="180" t="str" cm="1">
        <f t="array" ref="S62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FERRONORTE</v>
      </c>
      <c r="T62" s="180" t="str" cm="1">
        <f t="array" ref="T62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TMI-TCS</v>
      </c>
      <c r="U62" s="199" t="str">
        <f>IFERROR(_xlfn.XLOOKUP(J62, BASE_MAPA!$B$2:$B$420, BASE_MAPA!$G$2:$G$420), "ERRO")</f>
        <v>MARCO INICIAL - ALTO ARAGUAIA</v>
      </c>
      <c r="V62" s="143" t="s">
        <v>1322</v>
      </c>
      <c r="W62" s="135" t="s">
        <v>1406</v>
      </c>
      <c r="X62" s="152"/>
      <c r="Y62" s="129"/>
      <c r="Z62" s="129"/>
      <c r="AA62" s="71"/>
      <c r="AB62" s="59"/>
      <c r="AC62" s="59"/>
      <c r="AD62" s="135"/>
      <c r="AE62" s="71"/>
      <c r="AF62" s="71"/>
      <c r="AG62" s="71"/>
      <c r="AH62" s="42"/>
      <c r="AI62" s="119" t="str">
        <f>IF(BS_CONTROLE[[#This Row],[Atividade]]=0, "-", BS_CONTROLE[[#This Row],[Atividade]])</f>
        <v>TRILHEIRO - DESCARGA</v>
      </c>
      <c r="AJ62" s="8" t="str">
        <f>IF(D62="","*",VLOOKUP(AI62,BS_ATIVIDADE[#Data],3,FALSE))</f>
        <v>TRILHEIRO - DESCARGA</v>
      </c>
      <c r="AK62" s="175" t="str">
        <f>IF(BS_CONTROLE[[#This Row],[Local - Partida]]=0, "-", BS_CONTROLE[[#This Row],[Local - Partida]])</f>
        <v>TAPK35</v>
      </c>
      <c r="AL62" s="175" t="str">
        <f>IF(BS_CONTROLE[[#This Row],[Local - Encerramento]]=0, "-", BS_CONTROLE[[#This Row],[Local - Encerramento]])</f>
        <v>-</v>
      </c>
      <c r="AM62" s="175" t="str">
        <f>IF(BS_CONTROLE[[#This Row],[Entre - Estações]]=0, "-", BS_CONTROLE[[#This Row],[Entre - Estações]])</f>
        <v>TAP-TLG</v>
      </c>
      <c r="AN62" s="175" t="str">
        <f>IF(BS_CONTROLE[[#This Row],[SB]]=0, "-", BS_CONTROLE[[#This Row],[SB]])</f>
        <v>TAPK35</v>
      </c>
      <c r="AO62" s="176">
        <f>IF(BS_CONTROLE[[#This Row],[SUB]]=0, "-", BS_CONTROLE[[#This Row],[SUB]])</f>
        <v>74</v>
      </c>
      <c r="AP62" s="177">
        <f>IF(BS_CONTROLE[[#This Row],[KM - Inicio]]=0, "-", BS_CONTROLE[[#This Row],[KM - Inicio]])</f>
        <v>26.818999999999999</v>
      </c>
      <c r="AQ62" s="177" t="str">
        <f>IF(BS_CONTROLE[[#This Row],[KM - Fim]]=0, "-", BS_CONTROLE[[#This Row],[KM - Fim]])</f>
        <v>-</v>
      </c>
      <c r="AR62" s="32"/>
      <c r="AS62" s="32"/>
      <c r="AT62" s="32"/>
      <c r="AU62" s="32"/>
      <c r="AV62" s="32"/>
      <c r="AW62" s="32"/>
      <c r="AX62" s="32"/>
      <c r="AY62" s="184">
        <f>IF(D62="","*",IFERROR(IF(ISODD(COUNT(AS62:AX64)),"ERRO",SUM((AT62-AS62),(AV62-AU62),(AX62-AW62))),"ERRO"))</f>
        <v>0</v>
      </c>
      <c r="AZ62" s="11"/>
      <c r="BA62" s="60"/>
      <c r="BB62" s="9" t="str">
        <f>IFERROR(_xlfn.XLOOKUP(AI62, BS_ATIVIDADE[ATIVIDADE],BS_ATIVIDADE[UNIDADE] ), "*")</f>
        <v>M</v>
      </c>
      <c r="BC62" s="59" t="str" cm="1">
        <f t="array" ref="BC62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FERRONORTE</v>
      </c>
      <c r="BD62" s="59" t="str" cm="1">
        <f t="array" ref="BD62" xml:space="preserve"> _xlfn.XLOOKUP(
  1,
  ( TabelaMap[SUB] = BS_CONTROLE[[#This Row],[SUB_5]]) *
  ( TabelaMap[KM Inicio] &lt;= BS_CONTROLE[[#This Row],[KM - Inicio]]) *
  ( TabelaMap[KM Fim]  &gt;= BS_CONTROLE[[#This Row],[KM - Inicio]]),
  TabelaMap[Trecho Coordenação],
  "-",
  0
)</f>
        <v>TMI-TCS</v>
      </c>
      <c r="BE62" s="200" t="str">
        <f>IFERROR(_xlfn.XLOOKUP(AO62, BASE_MAPA!$B$2:$B$420, BASE_MAPA!$G$2:$G$420), "ERRO")</f>
        <v>MARCO INICIAL - ALTO ARAGUAIA</v>
      </c>
      <c r="BF62" s="178" t="str">
        <f>IF(BS_CONTROLE[[#This Row],[Responsavel pelo boletim]]=0, "-", BS_CONTROLE[[#This Row],[Responsavel pelo boletim]])</f>
        <v xml:space="preserve">PCM </v>
      </c>
      <c r="BG62" s="13"/>
      <c r="BH62" s="14"/>
      <c r="BI62" s="14"/>
      <c r="BJ62" s="14"/>
      <c r="BK62" s="14"/>
      <c r="BL62" s="13"/>
      <c r="BM62" s="12"/>
      <c r="BN62" s="12"/>
      <c r="BO62" s="130"/>
      <c r="BP62" s="14"/>
      <c r="BQ62" s="10" t="str">
        <f t="shared" si="8"/>
        <v>Aderente</v>
      </c>
      <c r="BR62" s="15" t="str">
        <f t="shared" si="9"/>
        <v>*</v>
      </c>
      <c r="BS62" s="15" t="str">
        <f t="shared" si="10"/>
        <v>*</v>
      </c>
      <c r="BT62" s="157" t="str">
        <f t="shared" si="11"/>
        <v/>
      </c>
    </row>
    <row r="63" spans="1:72" hidden="1">
      <c r="A63" s="44" t="str">
        <f t="shared" si="7"/>
        <v>A8846059</v>
      </c>
      <c r="B63" s="133">
        <v>46059</v>
      </c>
      <c r="C63" s="7">
        <f>IF(BS_CONTROLE[[#This Row],[DATA]]="","",WEEKNUM(BS_CONTROLE[[#This Row],[DATA]]))</f>
        <v>6</v>
      </c>
      <c r="D63" s="45" t="s">
        <v>143</v>
      </c>
      <c r="E63" s="185">
        <v>76</v>
      </c>
      <c r="F63" s="134" t="s">
        <v>84</v>
      </c>
      <c r="G63" s="8" t="str">
        <f>IF(D63="","*",VLOOKUP(F63,BS_ATIVIDADE[#All],3,FALSE))</f>
        <v>OUTROS</v>
      </c>
      <c r="H63" s="135" t="s">
        <v>760</v>
      </c>
      <c r="I63" s="135" t="s">
        <v>791</v>
      </c>
      <c r="J63" s="151">
        <v>78</v>
      </c>
      <c r="K63" s="151">
        <v>275</v>
      </c>
      <c r="L63" s="71">
        <v>334</v>
      </c>
      <c r="M63" s="149" t="s">
        <v>1407</v>
      </c>
      <c r="N63" s="149" t="s">
        <v>1408</v>
      </c>
      <c r="O63" s="135">
        <v>0.375</v>
      </c>
      <c r="P63" s="135">
        <v>4.1666666666666664E-2</v>
      </c>
      <c r="Q63" s="71">
        <v>1</v>
      </c>
      <c r="R63" s="9" t="str">
        <f>IFERROR(_xlfn.XLOOKUP(F63, BS_ATIVIDADE[ATIVIDADE],BS_ATIVIDADE[UNIDADE] ), "*")</f>
        <v>BINÁRIO</v>
      </c>
      <c r="S63" s="180" t="str" cm="1">
        <f t="array" ref="S63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MALHA CENTRAL</v>
      </c>
      <c r="T63" s="180" t="str" cm="1">
        <f t="array" ref="T63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RAMAL</v>
      </c>
      <c r="U63" s="199" t="str">
        <f>IFERROR(_xlfn.XLOOKUP(J63, BASE_MAPA!$B$2:$B$420, BASE_MAPA!$G$2:$G$420), "ERRO")</f>
        <v>ITIRAPINA - BAURU</v>
      </c>
      <c r="V63" s="143" t="s">
        <v>1390</v>
      </c>
      <c r="W63" s="135" t="s">
        <v>1409</v>
      </c>
      <c r="X63" s="152" t="s">
        <v>1005</v>
      </c>
      <c r="Y63" s="129" t="s">
        <v>1008</v>
      </c>
      <c r="Z63" s="129"/>
      <c r="AA63" s="71">
        <v>1</v>
      </c>
      <c r="AB63" s="59" t="s">
        <v>997</v>
      </c>
      <c r="AC63" s="59"/>
      <c r="AD63" s="135"/>
      <c r="AE63" s="71"/>
      <c r="AF63" s="71"/>
      <c r="AG63" s="71"/>
      <c r="AH63" s="42"/>
      <c r="AI63" s="119" t="str">
        <f>IF(BS_CONTROLE[[#This Row],[Atividade]]=0, "-", BS_CONTROLE[[#This Row],[Atividade]])</f>
        <v>INSPEÇÃO AUTO DE LINHA</v>
      </c>
      <c r="AJ63" s="8" t="str">
        <f>IF(D63="","*",VLOOKUP(AI63,BS_ATIVIDADE[#Data],3,FALSE))</f>
        <v>OUTROS</v>
      </c>
      <c r="AK63" s="175" t="str">
        <f>IF(BS_CONTROLE[[#This Row],[Local - Partida]]=0, "-", BS_CONTROLE[[#This Row],[Local - Partida]])</f>
        <v>ZJU</v>
      </c>
      <c r="AL63" s="175" t="str">
        <f>IF(BS_CONTROLE[[#This Row],[Local - Encerramento]]=0, "-", BS_CONTROLE[[#This Row],[Local - Encerramento]])</f>
        <v>ZTP</v>
      </c>
      <c r="AM63" s="175" t="str">
        <f>IF(BS_CONTROLE[[#This Row],[Entre - Estações]]=0, "-", BS_CONTROLE[[#This Row],[Entre - Estações]])</f>
        <v>ZJU-ZTP</v>
      </c>
      <c r="AN63" s="175" t="str">
        <f>IF(BS_CONTROLE[[#This Row],[SB]]=0, "-", BS_CONTROLE[[#This Row],[SB]])</f>
        <v>ZJUZTP</v>
      </c>
      <c r="AO63" s="176">
        <f>IF(BS_CONTROLE[[#This Row],[SUB]]=0, "-", BS_CONTROLE[[#This Row],[SUB]])</f>
        <v>78</v>
      </c>
      <c r="AP63" s="177">
        <f>IF(BS_CONTROLE[[#This Row],[KM - Inicio]]=0, "-", BS_CONTROLE[[#This Row],[KM - Inicio]])</f>
        <v>275</v>
      </c>
      <c r="AQ63" s="177">
        <f>IF(BS_CONTROLE[[#This Row],[KM - Fim]]=0, "-", BS_CONTROLE[[#This Row],[KM - Fim]])</f>
        <v>334</v>
      </c>
      <c r="AR63" s="32">
        <v>0.45694444444444443</v>
      </c>
      <c r="AS63" s="32">
        <v>0.45902777777777776</v>
      </c>
      <c r="AT63" s="32">
        <v>0.50069444444444444</v>
      </c>
      <c r="AU63" s="32"/>
      <c r="AV63" s="32"/>
      <c r="AW63" s="32"/>
      <c r="AX63" s="32"/>
      <c r="AY63" s="184">
        <f>IF(D63="","*",IFERROR(IF(ISODD(COUNT(AS63:AX64)),"ERRO",SUM((AT63-AS63),(AV63-AU63),(AX63-AW63))),"ERRO"))</f>
        <v>4.1666666666666685E-2</v>
      </c>
      <c r="AZ63" s="11"/>
      <c r="BA63" s="60">
        <v>1</v>
      </c>
      <c r="BB63" s="9" t="str">
        <f>IFERROR(_xlfn.XLOOKUP(AI63, BS_ATIVIDADE[ATIVIDADE],BS_ATIVIDADE[UNIDADE] ), "*")</f>
        <v>BINÁRIO</v>
      </c>
      <c r="BC63" s="59" t="str" cm="1">
        <f t="array" ref="BC63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MALHA CENTRAL</v>
      </c>
      <c r="BD63" s="59" t="str" cm="1">
        <f t="array" ref="BD63" xml:space="preserve"> _xlfn.XLOOKUP(
  1,
  ( TabelaMap[SUB] = BS_CONTROLE[[#This Row],[SUB_5]]) *
  ( TabelaMap[KM Inicio] &lt;= BS_CONTROLE[[#This Row],[KM - Inicio]]) *
  ( TabelaMap[KM Fim]  &gt;= BS_CONTROLE[[#This Row],[KM - Inicio]]),
  TabelaMap[Trecho Coordenação],
  "-",
  0
)</f>
        <v>RAMAL</v>
      </c>
      <c r="BE63" s="200" t="str">
        <f>IFERROR(_xlfn.XLOOKUP(AO63, BASE_MAPA!$B$2:$B$420, BASE_MAPA!$G$2:$G$420), "ERRO")</f>
        <v>ITIRAPINA - BAURU</v>
      </c>
      <c r="BF63" s="178" t="str">
        <f>IF(BS_CONTROLE[[#This Row],[Responsavel pelo boletim]]=0, "-", BS_CONTROLE[[#This Row],[Responsavel pelo boletim]])</f>
        <v>Wesley</v>
      </c>
      <c r="BG63" s="13"/>
      <c r="BH63" s="14">
        <v>2</v>
      </c>
      <c r="BI63" s="14"/>
      <c r="BJ63" s="14" t="s">
        <v>1410</v>
      </c>
      <c r="BK63" s="14" t="s">
        <v>1410</v>
      </c>
      <c r="BL63" s="13"/>
      <c r="BM63" s="12" t="s">
        <v>1029</v>
      </c>
      <c r="BN63" s="12" t="s">
        <v>1029</v>
      </c>
      <c r="BO63" s="130" t="s">
        <v>1029</v>
      </c>
      <c r="BP63" s="14"/>
      <c r="BQ63" s="10" t="str">
        <f t="shared" si="8"/>
        <v>Aderente</v>
      </c>
      <c r="BR63" s="15">
        <f t="shared" si="9"/>
        <v>1.0000000000000004</v>
      </c>
      <c r="BS63" s="15">
        <f t="shared" si="10"/>
        <v>1</v>
      </c>
      <c r="BT63" s="157" t="str">
        <f t="shared" si="11"/>
        <v>OKOK</v>
      </c>
    </row>
    <row r="64" spans="1:72" hidden="1">
      <c r="A64" s="44" t="str">
        <f t="shared" si="7"/>
        <v/>
      </c>
      <c r="B64" s="133"/>
      <c r="C64" s="7" t="str">
        <f>IF(BS_CONTROLE[[#This Row],[DATA]]="","",WEEKNUM(BS_CONTROLE[[#This Row],[DATA]]))</f>
        <v/>
      </c>
      <c r="D64" s="45"/>
      <c r="E64" s="185">
        <v>77</v>
      </c>
      <c r="F64" s="134"/>
      <c r="G64" s="8" t="str">
        <f>IF(D64="","*",VLOOKUP(F64,BS_ATIVIDADE[#All],3,FALSE))</f>
        <v>*</v>
      </c>
      <c r="H64" s="135"/>
      <c r="I64" s="135"/>
      <c r="J64" s="151"/>
      <c r="K64" s="151"/>
      <c r="L64" s="71" t="s">
        <v>11</v>
      </c>
      <c r="M64" s="149" t="str" cm="1">
        <f t="array" ref="M64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64" s="149" t="str" cm="1">
        <f t="array" ref="N64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64" s="135"/>
      <c r="P64" s="135"/>
      <c r="Q64" s="71"/>
      <c r="R64" s="9" t="str">
        <f>IFERROR(_xlfn.XLOOKUP(F64, BS_ATIVIDADE[ATIVIDADE],BS_ATIVIDADE[UNIDADE] ), "*")</f>
        <v>*</v>
      </c>
      <c r="S64" s="180" t="str" cm="1">
        <f t="array" ref="S64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64" s="180" t="str" cm="1">
        <f t="array" ref="T64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64" s="199" t="str">
        <f>IFERROR(_xlfn.XLOOKUP(J64, BASE_MAPA!$B$2:$B$420, BASE_MAPA!$G$2:$G$420), "ERRO")</f>
        <v>ERRO</v>
      </c>
      <c r="V64" s="143"/>
      <c r="W64" s="135"/>
      <c r="X64" s="152"/>
      <c r="Y64" s="129"/>
      <c r="Z64" s="129"/>
      <c r="AA64" s="71"/>
      <c r="AB64" s="59"/>
      <c r="AC64" s="59"/>
      <c r="AD64" s="135"/>
      <c r="AE64" s="71"/>
      <c r="AF64" s="71"/>
      <c r="AG64" s="71"/>
      <c r="AH64" s="42"/>
      <c r="AI64" s="119" t="str">
        <f>IF(BS_CONTROLE[[#This Row],[Atividade]]=0, "-", BS_CONTROLE[[#This Row],[Atividade]])</f>
        <v>-</v>
      </c>
      <c r="AJ64" s="8" t="str">
        <f>IF(D64="","*",VLOOKUP(AI64,BS_ATIVIDADE[#Data],3,FALSE))</f>
        <v>*</v>
      </c>
      <c r="AK64" s="175" t="str">
        <f>IF(BS_CONTROLE[[#This Row],[Local - Partida]]=0, "-", BS_CONTROLE[[#This Row],[Local - Partida]])</f>
        <v>-</v>
      </c>
      <c r="AL64" s="175" t="str">
        <f>IF(BS_CONTROLE[[#This Row],[Local - Encerramento]]=0, "-", BS_CONTROLE[[#This Row],[Local - Encerramento]])</f>
        <v>-</v>
      </c>
      <c r="AM64" s="175" t="str">
        <f>IF(BS_CONTROLE[[#This Row],[Entre - Estações]]=0, "-", BS_CONTROLE[[#This Row],[Entre - Estações]])</f>
        <v>-</v>
      </c>
      <c r="AN64" s="175" t="str">
        <f>IF(BS_CONTROLE[[#This Row],[SB]]=0, "-", BS_CONTROLE[[#This Row],[SB]])</f>
        <v>-</v>
      </c>
      <c r="AO64" s="176" t="str">
        <f>IF(BS_CONTROLE[[#This Row],[SUB]]=0, "-", BS_CONTROLE[[#This Row],[SUB]])</f>
        <v>-</v>
      </c>
      <c r="AP64" s="177" t="str">
        <f>IF(BS_CONTROLE[[#This Row],[KM - Inicio]]=0, "-", BS_CONTROLE[[#This Row],[KM - Inicio]])</f>
        <v>-</v>
      </c>
      <c r="AQ64" s="177" t="str">
        <f>IF(BS_CONTROLE[[#This Row],[KM - Fim]]=0, "-", BS_CONTROLE[[#This Row],[KM - Fim]])</f>
        <v>-</v>
      </c>
      <c r="AR64" s="32"/>
      <c r="AS64" s="32"/>
      <c r="AT64" s="32"/>
      <c r="AU64" s="32"/>
      <c r="AV64" s="32"/>
      <c r="AW64" s="32"/>
      <c r="AX64" s="32"/>
      <c r="AY64" s="184" t="str">
        <f>IF(D64="","*",IFERROR(IF(ISODD(COUNT(AS64:AX64)),"ERRO",SUM((AT64-AS64),(AV64-AU64),(AX64-AW64))),"ERRO"))</f>
        <v>*</v>
      </c>
      <c r="AZ64" s="11"/>
      <c r="BA64" s="60"/>
      <c r="BB64" s="9" t="str">
        <f>IFERROR(_xlfn.XLOOKUP(AI64, BS_ATIVIDADE[ATIVIDADE],BS_ATIVIDADE[UNIDADE] ), "*")</f>
        <v>*</v>
      </c>
      <c r="BC64" s="59" t="str" cm="1">
        <f t="array" ref="BC64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BD64" s="59" t="str" cm="1">
        <f t="array" ref="BD64" xml:space="preserve"> _xlfn.XLOOKUP(
  1,
  ( TabelaMap[SUB] = BS_CONTROLE[[#This Row],[SUB_5]]) *
  ( TabelaMap[KM Inicio] &lt;= BS_CONTROLE[[#This Row],[KM - Inicio]]) *
  ( TabelaMap[KM Fim]  &gt;= BS_CONTROLE[[#This Row],[KM - Inicio]]),
  TabelaMap[Trecho Coordenação],
  "-",
  0
)</f>
        <v>-</v>
      </c>
      <c r="BE64" s="200" t="str">
        <f>IFERROR(_xlfn.XLOOKUP(AO64, BASE_MAPA!$B$2:$B$420, BASE_MAPA!$G$2:$G$420), "ERRO")</f>
        <v>ERRO</v>
      </c>
      <c r="BF64" s="178" t="str">
        <f>IF(BS_CONTROLE[[#This Row],[Responsavel pelo boletim]]=0, "-", BS_CONTROLE[[#This Row],[Responsavel pelo boletim]])</f>
        <v>-</v>
      </c>
      <c r="BG64" s="13"/>
      <c r="BH64" s="14"/>
      <c r="BI64" s="14"/>
      <c r="BJ64" s="14"/>
      <c r="BK64" s="14"/>
      <c r="BL64" s="13"/>
      <c r="BM64" s="12"/>
      <c r="BN64" s="12"/>
      <c r="BO64" s="130"/>
      <c r="BP64" s="14"/>
      <c r="BQ64" s="10" t="str">
        <f t="shared" si="8"/>
        <v>Aderente</v>
      </c>
      <c r="BR64" s="15" t="str">
        <f t="shared" si="9"/>
        <v>*</v>
      </c>
      <c r="BS64" s="15" t="str">
        <f t="shared" si="10"/>
        <v>*</v>
      </c>
      <c r="BT64" s="157" t="str">
        <f t="shared" si="11"/>
        <v/>
      </c>
    </row>
    <row r="65" spans="1:72" hidden="1">
      <c r="A65" s="44" t="str">
        <f t="shared" si="7"/>
        <v>V8646060</v>
      </c>
      <c r="B65" s="133">
        <v>46060</v>
      </c>
      <c r="C65" s="7">
        <f>IF(BS_CONTROLE[[#This Row],[DATA]]="","",WEEKNUM(BS_CONTROLE[[#This Row],[DATA]]))</f>
        <v>6</v>
      </c>
      <c r="D65" s="45" t="s">
        <v>217</v>
      </c>
      <c r="E65" s="185">
        <v>82</v>
      </c>
      <c r="F65" s="134" t="s">
        <v>116</v>
      </c>
      <c r="G65" s="8" t="str">
        <f>IF(D65="","*",VLOOKUP(F65,BS_ATIVIDADE[#All],3,FALSE))</f>
        <v>MECANIZAÇÃO - SOCADORA</v>
      </c>
      <c r="H65" s="135" t="s">
        <v>648</v>
      </c>
      <c r="I65" s="135" t="s">
        <v>648</v>
      </c>
      <c r="J65" s="151">
        <v>98</v>
      </c>
      <c r="K65" s="151">
        <v>710</v>
      </c>
      <c r="L65" s="71">
        <v>718</v>
      </c>
      <c r="M65" s="149" t="str" cm="1">
        <f t="array" ref="M65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TAL-TSF</v>
      </c>
      <c r="N65" s="149" cm="1">
        <f t="array" ref="N65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699710</v>
      </c>
      <c r="O65" s="135">
        <v>0.41666666666666669</v>
      </c>
      <c r="P65" s="135">
        <v>0.125</v>
      </c>
      <c r="Q65" s="71">
        <v>1120</v>
      </c>
      <c r="R65" s="9" t="str">
        <f>IFERROR(_xlfn.XLOOKUP(F65, BS_ATIVIDADE[ATIVIDADE],BS_ATIVIDADE[UNIDADE] ), "*")</f>
        <v>M</v>
      </c>
      <c r="S65" s="180" t="str" cm="1">
        <f t="array" ref="S65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FERRONORTE</v>
      </c>
      <c r="T65" s="180" t="str" cm="1">
        <f t="array" ref="T65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TGR-TRO</v>
      </c>
      <c r="U65" s="199" t="str">
        <f>IFERROR(_xlfn.XLOOKUP(J65, BASE_MAPA!$B$2:$B$420, BASE_MAPA!$G$2:$G$420), "ERRO")</f>
        <v>ALTO ARAGUAIA - RONDONOPOLIS</v>
      </c>
      <c r="V65" s="143" t="s">
        <v>1272</v>
      </c>
      <c r="W65" s="135" t="s">
        <v>1273</v>
      </c>
      <c r="X65" s="152" t="s">
        <v>1005</v>
      </c>
      <c r="Y65" s="129" t="s">
        <v>1008</v>
      </c>
      <c r="Z65" s="129"/>
      <c r="AA65" s="71">
        <v>1</v>
      </c>
      <c r="AB65" s="59" t="s">
        <v>997</v>
      </c>
      <c r="AC65" s="59"/>
      <c r="AD65" s="135">
        <v>0.29166666666666669</v>
      </c>
      <c r="AE65" s="71">
        <v>6636</v>
      </c>
      <c r="AF65" s="71"/>
      <c r="AG65" s="71"/>
      <c r="AH65" s="42"/>
      <c r="AI65" s="119" t="str">
        <f>IF(BS_CONTROLE[[#This Row],[Atividade]]=0, "-", BS_CONTROLE[[#This Row],[Atividade]])</f>
        <v>MECANIZAÇÃO - SOCADORA</v>
      </c>
      <c r="AJ65" s="8" t="str">
        <f>IF(D65="","*",VLOOKUP(AI65,BS_ATIVIDADE[#Data],3,FALSE))</f>
        <v>MECANIZAÇÃO - SOCADORA</v>
      </c>
      <c r="AK65" s="175" t="str">
        <f>IF(BS_CONTROLE[[#This Row],[Local - Partida]]=0, "-", BS_CONTROLE[[#This Row],[Local - Partida]])</f>
        <v>TSF</v>
      </c>
      <c r="AL65" s="175" t="str">
        <f>IF(BS_CONTROLE[[#This Row],[Local - Encerramento]]=0, "-", BS_CONTROLE[[#This Row],[Local - Encerramento]])</f>
        <v>TSF</v>
      </c>
      <c r="AM65" s="175" t="str">
        <f>IF(BS_CONTROLE[[#This Row],[Entre - Estações]]=0, "-", BS_CONTROLE[[#This Row],[Entre - Estações]])</f>
        <v>TAL-TSF</v>
      </c>
      <c r="AN65" s="175">
        <f>IF(BS_CONTROLE[[#This Row],[SB]]=0, "-", BS_CONTROLE[[#This Row],[SB]])</f>
        <v>699710</v>
      </c>
      <c r="AO65" s="176">
        <f>IF(BS_CONTROLE[[#This Row],[SUB]]=0, "-", BS_CONTROLE[[#This Row],[SUB]])</f>
        <v>98</v>
      </c>
      <c r="AP65" s="177">
        <f>IF(BS_CONTROLE[[#This Row],[KM - Inicio]]=0, "-", BS_CONTROLE[[#This Row],[KM - Inicio]])</f>
        <v>710</v>
      </c>
      <c r="AQ65" s="177">
        <f>IF(BS_CONTROLE[[#This Row],[KM - Fim]]=0, "-", BS_CONTROLE[[#This Row],[KM - Fim]])</f>
        <v>718</v>
      </c>
      <c r="AR65" s="32">
        <v>0.40069444444444446</v>
      </c>
      <c r="AS65" s="32">
        <v>0</v>
      </c>
      <c r="AT65" s="32">
        <v>0</v>
      </c>
      <c r="AU65" s="32"/>
      <c r="AV65" s="32"/>
      <c r="AW65" s="32"/>
      <c r="AX65" s="32"/>
      <c r="AY65" s="184">
        <f>IF(D65="","*",IFERROR(IF(ISODD(COUNT(AS65:AX66)),"ERRO",SUM((AT65-AS65),(AV65-AU65),(AX65-AW65))),"ERRO"))</f>
        <v>0</v>
      </c>
      <c r="AZ65" s="11"/>
      <c r="BA65" s="60">
        <v>0</v>
      </c>
      <c r="BB65" s="9" t="str">
        <f>IFERROR(_xlfn.XLOOKUP(AI65, BS_ATIVIDADE[ATIVIDADE],BS_ATIVIDADE[UNIDADE] ), "*")</f>
        <v>M</v>
      </c>
      <c r="BC65" s="59" t="str" cm="1">
        <f t="array" ref="BC65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FERRONORTE</v>
      </c>
      <c r="BD65" s="59" t="str" cm="1">
        <f t="array" ref="BD65" xml:space="preserve"> _xlfn.XLOOKUP(
  1,
  ( TabelaMap[SUB] = BS_CONTROLE[[#This Row],[SUB_5]]) *
  ( TabelaMap[KM Inicio] &lt;= BS_CONTROLE[[#This Row],[KM - Inicio]]) *
  ( TabelaMap[KM Fim]  &gt;= BS_CONTROLE[[#This Row],[KM - Inicio]]),
  TabelaMap[Trecho Coordenação],
  "-",
  0
)</f>
        <v>TGR-TRO</v>
      </c>
      <c r="BE65" s="200" t="str">
        <f>IFERROR(_xlfn.XLOOKUP(AO65, BASE_MAPA!$B$2:$B$420, BASE_MAPA!$G$2:$G$420), "ERRO")</f>
        <v>ALTO ARAGUAIA - RONDONOPOLIS</v>
      </c>
      <c r="BF65" s="178" t="str">
        <f>IF(BS_CONTROLE[[#This Row],[Responsavel pelo boletim]]=0, "-", BS_CONTROLE[[#This Row],[Responsavel pelo boletim]])</f>
        <v>Antonioni</v>
      </c>
      <c r="BG65" s="13"/>
      <c r="BH65" s="14">
        <v>0</v>
      </c>
      <c r="BI65" s="14"/>
      <c r="BJ65" s="14" t="s">
        <v>1411</v>
      </c>
      <c r="BK65" s="14" t="s">
        <v>1412</v>
      </c>
      <c r="BL65" s="13"/>
      <c r="BM65" s="12" t="s">
        <v>1024</v>
      </c>
      <c r="BN65" s="12" t="s">
        <v>1054</v>
      </c>
      <c r="BO65" s="130" t="s">
        <v>1155</v>
      </c>
      <c r="BP65" s="14" t="s">
        <v>11</v>
      </c>
      <c r="BQ65" s="10" t="str">
        <f t="shared" si="8"/>
        <v>Produção e Intervalo</v>
      </c>
      <c r="BR65" s="15">
        <f t="shared" si="9"/>
        <v>0</v>
      </c>
      <c r="BS65" s="15">
        <f t="shared" si="10"/>
        <v>0</v>
      </c>
      <c r="BT65" s="157" t="str">
        <f t="shared" si="11"/>
        <v>CCOCirculaçãoIntervaloOportunidade</v>
      </c>
    </row>
    <row r="66" spans="1:72" hidden="1">
      <c r="A66" s="44" t="str">
        <f t="shared" si="7"/>
        <v>BRUNO (TF-525)46060</v>
      </c>
      <c r="B66" s="133">
        <v>46060</v>
      </c>
      <c r="C66" s="7">
        <f>IF(BS_CONTROLE[[#This Row],[DATA]]="","",WEEKNUM(BS_CONTROLE[[#This Row],[DATA]]))</f>
        <v>6</v>
      </c>
      <c r="D66" s="45" t="s">
        <v>278</v>
      </c>
      <c r="E66" s="185">
        <v>83</v>
      </c>
      <c r="F66" s="134" t="s">
        <v>193</v>
      </c>
      <c r="G66" s="8" t="str">
        <f>IF(D66="","*",VLOOKUP(F66,BS_ATIVIDADE[#All],3,FALSE))</f>
        <v>SOLDA</v>
      </c>
      <c r="H66" s="135" t="s">
        <v>587</v>
      </c>
      <c r="I66" s="135" t="s">
        <v>11</v>
      </c>
      <c r="J66" s="151">
        <v>98</v>
      </c>
      <c r="K66" s="151">
        <v>548.16</v>
      </c>
      <c r="L66" s="71" t="s">
        <v>11</v>
      </c>
      <c r="M66" s="149" t="str" cm="1">
        <f t="array" ref="M66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TRM</v>
      </c>
      <c r="N66" s="149" t="str" cm="1">
        <f t="array" ref="N66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TRM1</v>
      </c>
      <c r="O66" s="135">
        <v>0.375</v>
      </c>
      <c r="P66" s="135">
        <v>8.3333333333333329E-2</v>
      </c>
      <c r="Q66" s="71">
        <v>2</v>
      </c>
      <c r="R66" s="9" t="str">
        <f>IFERROR(_xlfn.XLOOKUP(F66, BS_ATIVIDADE[ATIVIDADE],BS_ATIVIDADE[UNIDADE] ), "*")</f>
        <v>Nº DE SOLDA</v>
      </c>
      <c r="S66" s="180" t="str" cm="1">
        <f t="array" ref="S66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FERRONORTE</v>
      </c>
      <c r="T66" s="180" t="str" cm="1">
        <f t="array" ref="T66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TGR-TRO</v>
      </c>
      <c r="U66" s="199" t="str">
        <f>IFERROR(_xlfn.XLOOKUP(J66, BASE_MAPA!$B$2:$B$420, BASE_MAPA!$G$2:$G$420), "ERRO")</f>
        <v>ALTO ARAGUAIA - RONDONOPOLIS</v>
      </c>
      <c r="V66" s="143" t="s">
        <v>1413</v>
      </c>
      <c r="W66" s="135" t="s">
        <v>1315</v>
      </c>
      <c r="X66" s="152" t="s">
        <v>1005</v>
      </c>
      <c r="Y66" s="129" t="s">
        <v>1008</v>
      </c>
      <c r="Z66" s="129"/>
      <c r="AA66" s="71"/>
      <c r="AB66" s="59"/>
      <c r="AC66" s="59"/>
      <c r="AD66" s="135"/>
      <c r="AE66" s="71"/>
      <c r="AF66" s="71"/>
      <c r="AG66" s="71"/>
      <c r="AH66" s="42"/>
      <c r="AI66" s="119" t="str">
        <f>IF(BS_CONTROLE[[#This Row],[Atividade]]=0, "-", BS_CONTROLE[[#This Row],[Atividade]])</f>
        <v>PDM - SOLDA</v>
      </c>
      <c r="AJ66" s="8" t="str">
        <f>IF(D66="","*",VLOOKUP(AI66,BS_ATIVIDADE[#Data],3,FALSE))</f>
        <v>SOLDA</v>
      </c>
      <c r="AK66" s="175" t="str">
        <f>IF(BS_CONTROLE[[#This Row],[Local - Partida]]=0, "-", BS_CONTROLE[[#This Row],[Local - Partida]])</f>
        <v>539TRM</v>
      </c>
      <c r="AL66" s="175" t="str">
        <f>IF(BS_CONTROLE[[#This Row],[Local - Encerramento]]=0, "-", BS_CONTROLE[[#This Row],[Local - Encerramento]])</f>
        <v>-</v>
      </c>
      <c r="AM66" s="175" t="str">
        <f>IF(BS_CONTROLE[[#This Row],[Entre - Estações]]=0, "-", BS_CONTROLE[[#This Row],[Entre - Estações]])</f>
        <v>TRM</v>
      </c>
      <c r="AN66" s="175" t="str">
        <f>IF(BS_CONTROLE[[#This Row],[SB]]=0, "-", BS_CONTROLE[[#This Row],[SB]])</f>
        <v>TRM1</v>
      </c>
      <c r="AO66" s="176">
        <f>IF(BS_CONTROLE[[#This Row],[SUB]]=0, "-", BS_CONTROLE[[#This Row],[SUB]])</f>
        <v>98</v>
      </c>
      <c r="AP66" s="177">
        <f>IF(BS_CONTROLE[[#This Row],[KM - Inicio]]=0, "-", BS_CONTROLE[[#This Row],[KM - Inicio]])</f>
        <v>548.16</v>
      </c>
      <c r="AQ66" s="177" t="str">
        <f>IF(BS_CONTROLE[[#This Row],[KM - Fim]]=0, "-", BS_CONTROLE[[#This Row],[KM - Fim]])</f>
        <v>-</v>
      </c>
      <c r="AR66" s="32">
        <v>0.29166666666666669</v>
      </c>
      <c r="AS66" s="32">
        <v>0.46250000000000002</v>
      </c>
      <c r="AT66" s="32">
        <v>0.52500000000000002</v>
      </c>
      <c r="AU66" s="32"/>
      <c r="AV66" s="32"/>
      <c r="AW66" s="32"/>
      <c r="AX66" s="32"/>
      <c r="AY66" s="184">
        <f>IF(D66="","*",IFERROR(IF(ISODD(COUNT(AS66:AX67)),"ERRO",SUM((AT66-AS66),(AV66-AU66),(AX66-AW66))),"ERRO"))</f>
        <v>6.25E-2</v>
      </c>
      <c r="AZ66" s="11"/>
      <c r="BA66" s="60">
        <v>0</v>
      </c>
      <c r="BB66" s="9" t="str">
        <f>IFERROR(_xlfn.XLOOKUP(AI66, BS_ATIVIDADE[ATIVIDADE],BS_ATIVIDADE[UNIDADE] ), "*")</f>
        <v>Nº DE SOLDA</v>
      </c>
      <c r="BC66" s="59" t="str" cm="1">
        <f t="array" ref="BC66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FERRONORTE</v>
      </c>
      <c r="BD66" s="59" t="str" cm="1">
        <f t="array" ref="BD66" xml:space="preserve"> _xlfn.XLOOKUP(
  1,
  ( TabelaMap[SUB] = BS_CONTROLE[[#This Row],[SUB_5]]) *
  ( TabelaMap[KM Inicio] &lt;= BS_CONTROLE[[#This Row],[KM - Inicio]]) *
  ( TabelaMap[KM Fim]  &gt;= BS_CONTROLE[[#This Row],[KM - Inicio]]),
  TabelaMap[Trecho Coordenação],
  "-",
  0
)</f>
        <v>TGR-TRO</v>
      </c>
      <c r="BE66" s="200" t="str">
        <f>IFERROR(_xlfn.XLOOKUP(AO66, BASE_MAPA!$B$2:$B$420, BASE_MAPA!$G$2:$G$420), "ERRO")</f>
        <v>ALTO ARAGUAIA - RONDONOPOLIS</v>
      </c>
      <c r="BF66" s="178" t="str">
        <f>IF(BS_CONTROLE[[#This Row],[Responsavel pelo boletim]]=0, "-", BS_CONTROLE[[#This Row],[Responsavel pelo boletim]])</f>
        <v>Buno</v>
      </c>
      <c r="BG66" s="13"/>
      <c r="BH66" s="14">
        <v>0</v>
      </c>
      <c r="BI66" s="14"/>
      <c r="BJ66" s="14" t="s">
        <v>1414</v>
      </c>
      <c r="BK66" s="14" t="s">
        <v>1415</v>
      </c>
      <c r="BL66" s="13"/>
      <c r="BM66" s="12" t="s">
        <v>1031</v>
      </c>
      <c r="BN66" s="12" t="s">
        <v>1056</v>
      </c>
      <c r="BO66" s="130" t="s">
        <v>1056</v>
      </c>
      <c r="BP66" s="14" t="s">
        <v>11</v>
      </c>
      <c r="BQ66" s="10" t="str">
        <f t="shared" si="8"/>
        <v>Produção e Intervalo</v>
      </c>
      <c r="BR66" s="15">
        <f t="shared" si="9"/>
        <v>0.75</v>
      </c>
      <c r="BS66" s="15">
        <f t="shared" si="10"/>
        <v>0</v>
      </c>
      <c r="BT66" s="157" t="str">
        <f t="shared" si="11"/>
        <v>CondiçõesClimáticaChuva</v>
      </c>
    </row>
    <row r="67" spans="1:72" hidden="1">
      <c r="A67" s="44" t="str">
        <f t="shared" si="7"/>
        <v>ELSON (TF-526)46060</v>
      </c>
      <c r="B67" s="133">
        <v>46060</v>
      </c>
      <c r="C67" s="7">
        <f>IF(BS_CONTROLE[[#This Row],[DATA]]="","",WEEKNUM(BS_CONTROLE[[#This Row],[DATA]]))</f>
        <v>6</v>
      </c>
      <c r="D67" s="45" t="s">
        <v>303</v>
      </c>
      <c r="E67" s="185">
        <v>85</v>
      </c>
      <c r="F67" s="134" t="s">
        <v>193</v>
      </c>
      <c r="G67" s="8" t="str">
        <f>IF(D67="","*",VLOOKUP(F67,BS_ATIVIDADE[#All],3,FALSE))</f>
        <v>SOLDA</v>
      </c>
      <c r="H67" s="135" t="s">
        <v>553</v>
      </c>
      <c r="I67" s="135" t="s">
        <v>11</v>
      </c>
      <c r="J67" s="151">
        <v>74</v>
      </c>
      <c r="K67" s="151">
        <v>430.26799999999997</v>
      </c>
      <c r="L67" s="71" t="s">
        <v>11</v>
      </c>
      <c r="M67" s="149" t="str" cm="1">
        <f t="array" ref="M67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TPC-TVL</v>
      </c>
      <c r="N67" s="149" t="str" cm="1">
        <f t="array" ref="N67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TPC440</v>
      </c>
      <c r="O67" s="135">
        <v>0.375</v>
      </c>
      <c r="P67" s="135">
        <v>8.3333333333333329E-2</v>
      </c>
      <c r="Q67" s="71">
        <v>2</v>
      </c>
      <c r="R67" s="9" t="str">
        <f>IFERROR(_xlfn.XLOOKUP(F67, BS_ATIVIDADE[ATIVIDADE],BS_ATIVIDADE[UNIDADE] ), "*")</f>
        <v>Nº DE SOLDA</v>
      </c>
      <c r="S67" s="180" t="str" cm="1">
        <f t="array" ref="S67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FERRONORTE</v>
      </c>
      <c r="T67" s="180" t="str" cm="1">
        <f t="array" ref="T67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TCS-TGR</v>
      </c>
      <c r="U67" s="199" t="str">
        <f>IFERROR(_xlfn.XLOOKUP(J67, BASE_MAPA!$B$2:$B$420, BASE_MAPA!$G$2:$G$420), "ERRO")</f>
        <v>MARCO INICIAL - ALTO ARAGUAIA</v>
      </c>
      <c r="V67" s="143" t="s">
        <v>1287</v>
      </c>
      <c r="W67" s="135" t="s">
        <v>1315</v>
      </c>
      <c r="X67" s="152" t="s">
        <v>1005</v>
      </c>
      <c r="Y67" s="129" t="s">
        <v>1008</v>
      </c>
      <c r="Z67" s="129"/>
      <c r="AA67" s="71"/>
      <c r="AB67" s="59"/>
      <c r="AC67" s="59"/>
      <c r="AD67" s="135"/>
      <c r="AE67" s="71"/>
      <c r="AF67" s="71"/>
      <c r="AG67" s="71"/>
      <c r="AH67" s="42"/>
      <c r="AI67" s="119" t="str">
        <f>IF(BS_CONTROLE[[#This Row],[Atividade]]=0, "-", BS_CONTROLE[[#This Row],[Atividade]])</f>
        <v>PDM - SOLDA</v>
      </c>
      <c r="AJ67" s="8" t="str">
        <f>IF(D67="","*",VLOOKUP(AI67,BS_ATIVIDADE[#Data],3,FALSE))</f>
        <v>SOLDA</v>
      </c>
      <c r="AK67" s="175" t="str">
        <f>IF(BS_CONTROLE[[#This Row],[Local - Partida]]=0, "-", BS_CONTROLE[[#This Row],[Local - Partida]])</f>
        <v>TPC440</v>
      </c>
      <c r="AL67" s="175" t="str">
        <f>IF(BS_CONTROLE[[#This Row],[Local - Encerramento]]=0, "-", BS_CONTROLE[[#This Row],[Local - Encerramento]])</f>
        <v>-</v>
      </c>
      <c r="AM67" s="175" t="str">
        <f>IF(BS_CONTROLE[[#This Row],[Entre - Estações]]=0, "-", BS_CONTROLE[[#This Row],[Entre - Estações]])</f>
        <v>TPC-TVL</v>
      </c>
      <c r="AN67" s="175" t="str">
        <f>IF(BS_CONTROLE[[#This Row],[SB]]=0, "-", BS_CONTROLE[[#This Row],[SB]])</f>
        <v>TPC440</v>
      </c>
      <c r="AO67" s="176">
        <f>IF(BS_CONTROLE[[#This Row],[SUB]]=0, "-", BS_CONTROLE[[#This Row],[SUB]])</f>
        <v>74</v>
      </c>
      <c r="AP67" s="177">
        <f>IF(BS_CONTROLE[[#This Row],[KM - Inicio]]=0, "-", BS_CONTROLE[[#This Row],[KM - Inicio]])</f>
        <v>430.26799999999997</v>
      </c>
      <c r="AQ67" s="177" t="str">
        <f>IF(BS_CONTROLE[[#This Row],[KM - Fim]]=0, "-", BS_CONTROLE[[#This Row],[KM - Fim]])</f>
        <v>-</v>
      </c>
      <c r="AR67" s="32">
        <v>0.30625000000000002</v>
      </c>
      <c r="AS67" s="32">
        <v>0</v>
      </c>
      <c r="AT67" s="32">
        <v>0</v>
      </c>
      <c r="AU67" s="32"/>
      <c r="AV67" s="32"/>
      <c r="AW67" s="32"/>
      <c r="AX67" s="32"/>
      <c r="AY67" s="184">
        <f>IF(D67="","*",IFERROR(IF(ISODD(COUNT(AS67:AX69)),"ERRO",SUM((AT67-AS67),(AV67-AU67),(AX67-AW67))),"ERRO"))</f>
        <v>0</v>
      </c>
      <c r="AZ67" s="11"/>
      <c r="BA67" s="60">
        <v>0</v>
      </c>
      <c r="BB67" s="9" t="str">
        <f>IFERROR(_xlfn.XLOOKUP(AI67, BS_ATIVIDADE[ATIVIDADE],BS_ATIVIDADE[UNIDADE] ), "*")</f>
        <v>Nº DE SOLDA</v>
      </c>
      <c r="BC67" s="59" t="str" cm="1">
        <f t="array" ref="BC67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FERRONORTE</v>
      </c>
      <c r="BD67" s="59" t="str" cm="1">
        <f t="array" ref="BD67" xml:space="preserve"> _xlfn.XLOOKUP(
  1,
  ( TabelaMap[SUB] = BS_CONTROLE[[#This Row],[SUB_5]]) *
  ( TabelaMap[KM Inicio] &lt;= BS_CONTROLE[[#This Row],[KM - Inicio]]) *
  ( TabelaMap[KM Fim]  &gt;= BS_CONTROLE[[#This Row],[KM - Inicio]]),
  TabelaMap[Trecho Coordenação],
  "-",
  0
)</f>
        <v>TCS-TGR</v>
      </c>
      <c r="BE67" s="200" t="str">
        <f>IFERROR(_xlfn.XLOOKUP(AO67, BASE_MAPA!$B$2:$B$420, BASE_MAPA!$G$2:$G$420), "ERRO")</f>
        <v>MARCO INICIAL - ALTO ARAGUAIA</v>
      </c>
      <c r="BF67" s="178" t="str">
        <f>IF(BS_CONTROLE[[#This Row],[Responsavel pelo boletim]]=0, "-", BS_CONTROLE[[#This Row],[Responsavel pelo boletim]])</f>
        <v>Elson</v>
      </c>
      <c r="BG67" s="13"/>
      <c r="BH67" s="14">
        <v>0</v>
      </c>
      <c r="BI67" s="14"/>
      <c r="BJ67" s="14" t="s">
        <v>1416</v>
      </c>
      <c r="BK67" s="14" t="s">
        <v>1417</v>
      </c>
      <c r="BL67" s="13"/>
      <c r="BM67" s="12" t="s">
        <v>1024</v>
      </c>
      <c r="BN67" s="12" t="s">
        <v>1054</v>
      </c>
      <c r="BO67" s="130" t="s">
        <v>1155</v>
      </c>
      <c r="BP67" s="14" t="s">
        <v>11</v>
      </c>
      <c r="BQ67" s="10" t="str">
        <f t="shared" si="8"/>
        <v>Produção e Intervalo</v>
      </c>
      <c r="BR67" s="15">
        <f t="shared" si="9"/>
        <v>0</v>
      </c>
      <c r="BS67" s="15">
        <f t="shared" si="10"/>
        <v>0</v>
      </c>
      <c r="BT67" s="157" t="str">
        <f t="shared" si="11"/>
        <v>CCOCirculaçãoIntervaloOportunidade</v>
      </c>
    </row>
    <row r="68" spans="1:72" hidden="1">
      <c r="A68" s="44" t="str">
        <f t="shared" si="7"/>
        <v>MARCOS (TF-520)46060</v>
      </c>
      <c r="B68" s="133">
        <v>46060</v>
      </c>
      <c r="C68" s="7">
        <f>IF(BS_CONTROLE[[#This Row],[DATA]]="","",WEEKNUM(BS_CONTROLE[[#This Row],[DATA]]))</f>
        <v>6</v>
      </c>
      <c r="D68" s="45" t="s">
        <v>334</v>
      </c>
      <c r="E68" s="185">
        <v>86</v>
      </c>
      <c r="F68" s="134" t="s">
        <v>193</v>
      </c>
      <c r="G68" s="8" t="str">
        <f>IF(D68="","*",VLOOKUP(F68,BS_ATIVIDADE[#All],3,FALSE))</f>
        <v>SOLDA</v>
      </c>
      <c r="H68" s="135" t="s">
        <v>472</v>
      </c>
      <c r="I68" s="135" t="s">
        <v>11</v>
      </c>
      <c r="J68" s="151">
        <v>74</v>
      </c>
      <c r="K68" s="151">
        <v>280.5</v>
      </c>
      <c r="L68" s="71" t="s">
        <v>11</v>
      </c>
      <c r="M68" s="149" t="str" cm="1">
        <f t="array" ref="M68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TJA-TCS</v>
      </c>
      <c r="N68" s="149" t="str" cm="1">
        <f t="array" ref="N68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277TCS</v>
      </c>
      <c r="O68" s="135">
        <v>0.375</v>
      </c>
      <c r="P68" s="135">
        <v>0.125</v>
      </c>
      <c r="Q68" s="71">
        <v>2</v>
      </c>
      <c r="R68" s="9" t="str">
        <f>IFERROR(_xlfn.XLOOKUP(F68, BS_ATIVIDADE[ATIVIDADE],BS_ATIVIDADE[UNIDADE] ), "*")</f>
        <v>Nº DE SOLDA</v>
      </c>
      <c r="S68" s="180" t="str" cm="1">
        <f t="array" ref="S68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FERRONORTE</v>
      </c>
      <c r="T68" s="180" t="str" cm="1">
        <f t="array" ref="T68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TMI-TCS</v>
      </c>
      <c r="U68" s="199" t="str">
        <f>IFERROR(_xlfn.XLOOKUP(J68, BASE_MAPA!$B$2:$B$420, BASE_MAPA!$G$2:$G$420), "ERRO")</f>
        <v>MARCO INICIAL - ALTO ARAGUAIA</v>
      </c>
      <c r="V68" s="143" t="s">
        <v>1325</v>
      </c>
      <c r="W68" s="135" t="s">
        <v>1315</v>
      </c>
      <c r="X68" s="152" t="s">
        <v>1005</v>
      </c>
      <c r="Y68" s="129" t="s">
        <v>1008</v>
      </c>
      <c r="Z68" s="129"/>
      <c r="AA68" s="71"/>
      <c r="AB68" s="59"/>
      <c r="AC68" s="59"/>
      <c r="AD68" s="135"/>
      <c r="AE68" s="71"/>
      <c r="AF68" s="71"/>
      <c r="AG68" s="71"/>
      <c r="AH68" s="42"/>
      <c r="AI68" s="119" t="str">
        <f>IF(BS_CONTROLE[[#This Row],[Atividade]]=0, "-", BS_CONTROLE[[#This Row],[Atividade]])</f>
        <v>PDM - SOLDA</v>
      </c>
      <c r="AJ68" s="8" t="str">
        <f>IF(D68="","*",VLOOKUP(AI68,BS_ATIVIDADE[#Data],3,FALSE))</f>
        <v>SOLDA</v>
      </c>
      <c r="AK68" s="175" t="str">
        <f>IF(BS_CONTROLE[[#This Row],[Local - Partida]]=0, "-", BS_CONTROLE[[#This Row],[Local - Partida]])</f>
        <v>277TCS</v>
      </c>
      <c r="AL68" s="175" t="str">
        <f>IF(BS_CONTROLE[[#This Row],[Local - Encerramento]]=0, "-", BS_CONTROLE[[#This Row],[Local - Encerramento]])</f>
        <v>-</v>
      </c>
      <c r="AM68" s="175" t="str">
        <f>IF(BS_CONTROLE[[#This Row],[Entre - Estações]]=0, "-", BS_CONTROLE[[#This Row],[Entre - Estações]])</f>
        <v>TJA-TCS</v>
      </c>
      <c r="AN68" s="175" t="str">
        <f>IF(BS_CONTROLE[[#This Row],[SB]]=0, "-", BS_CONTROLE[[#This Row],[SB]])</f>
        <v>277TCS</v>
      </c>
      <c r="AO68" s="176">
        <f>IF(BS_CONTROLE[[#This Row],[SUB]]=0, "-", BS_CONTROLE[[#This Row],[SUB]])</f>
        <v>74</v>
      </c>
      <c r="AP68" s="177">
        <f>IF(BS_CONTROLE[[#This Row],[KM - Inicio]]=0, "-", BS_CONTROLE[[#This Row],[KM - Inicio]])</f>
        <v>280.5</v>
      </c>
      <c r="AQ68" s="177" t="str">
        <f>IF(BS_CONTROLE[[#This Row],[KM - Fim]]=0, "-", BS_CONTROLE[[#This Row],[KM - Fim]])</f>
        <v>-</v>
      </c>
      <c r="AR68" s="32">
        <v>0.30555555555555558</v>
      </c>
      <c r="AS68" s="32">
        <v>0</v>
      </c>
      <c r="AT68" s="32">
        <v>0</v>
      </c>
      <c r="AU68" s="32"/>
      <c r="AV68" s="32"/>
      <c r="AW68" s="32"/>
      <c r="AX68" s="32"/>
      <c r="AY68" s="184">
        <f>IF(D68="","*",IFERROR(IF(ISODD(COUNT(AS68:AX70)),"ERRO",SUM((AT68-AS68),(AV68-AU68),(AX68-AW68))),"ERRO"))</f>
        <v>0</v>
      </c>
      <c r="AZ68" s="11"/>
      <c r="BA68" s="60">
        <v>0</v>
      </c>
      <c r="BB68" s="9" t="str">
        <f>IFERROR(_xlfn.XLOOKUP(AI68, BS_ATIVIDADE[ATIVIDADE],BS_ATIVIDADE[UNIDADE] ), "*")</f>
        <v>Nº DE SOLDA</v>
      </c>
      <c r="BC68" s="59" t="str" cm="1">
        <f t="array" ref="BC68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FERRONORTE</v>
      </c>
      <c r="BD68" s="59" t="str" cm="1">
        <f t="array" ref="BD68" xml:space="preserve"> _xlfn.XLOOKUP(
  1,
  ( TabelaMap[SUB] = BS_CONTROLE[[#This Row],[SUB_5]]) *
  ( TabelaMap[KM Inicio] &lt;= BS_CONTROLE[[#This Row],[KM - Inicio]]) *
  ( TabelaMap[KM Fim]  &gt;= BS_CONTROLE[[#This Row],[KM - Inicio]]),
  TabelaMap[Trecho Coordenação],
  "-",
  0
)</f>
        <v>TMI-TCS</v>
      </c>
      <c r="BE68" s="200" t="str">
        <f>IFERROR(_xlfn.XLOOKUP(AO68, BASE_MAPA!$B$2:$B$420, BASE_MAPA!$G$2:$G$420), "ERRO")</f>
        <v>MARCO INICIAL - ALTO ARAGUAIA</v>
      </c>
      <c r="BF68" s="178" t="str">
        <f>IF(BS_CONTROLE[[#This Row],[Responsavel pelo boletim]]=0, "-", BS_CONTROLE[[#This Row],[Responsavel pelo boletim]])</f>
        <v>Marcos Euzebio</v>
      </c>
      <c r="BG68" s="13"/>
      <c r="BH68" s="14">
        <v>0</v>
      </c>
      <c r="BI68" s="14"/>
      <c r="BJ68" s="14" t="s">
        <v>1418</v>
      </c>
      <c r="BK68" s="14" t="s">
        <v>1419</v>
      </c>
      <c r="BL68" s="13"/>
      <c r="BM68" s="12" t="s">
        <v>1024</v>
      </c>
      <c r="BN68" s="12" t="s">
        <v>1054</v>
      </c>
      <c r="BO68" s="130" t="s">
        <v>1155</v>
      </c>
      <c r="BP68" s="14" t="s">
        <v>11</v>
      </c>
      <c r="BQ68" s="10" t="str">
        <f t="shared" si="8"/>
        <v>Produção e Intervalo</v>
      </c>
      <c r="BR68" s="15">
        <f t="shared" si="9"/>
        <v>0</v>
      </c>
      <c r="BS68" s="15">
        <f t="shared" si="10"/>
        <v>0</v>
      </c>
      <c r="BT68" s="157" t="str">
        <f t="shared" si="11"/>
        <v>CCOCirculaçãoIntervaloOportunidade</v>
      </c>
    </row>
    <row r="69" spans="1:72" hidden="1">
      <c r="A69" s="44" t="str">
        <f t="shared" si="7"/>
        <v>V6646060</v>
      </c>
      <c r="B69" s="133">
        <v>46060</v>
      </c>
      <c r="C69" s="7">
        <f>IF(BS_CONTROLE[[#This Row],[DATA]]="","",WEEKNUM(BS_CONTROLE[[#This Row],[DATA]]))</f>
        <v>6</v>
      </c>
      <c r="D69" s="45" t="s">
        <v>192</v>
      </c>
      <c r="E69" s="185">
        <v>87</v>
      </c>
      <c r="F69" s="134" t="s">
        <v>235</v>
      </c>
      <c r="G69" s="8" t="str">
        <f>IF(D69="","*",VLOOKUP(F69,BS_ATIVIDADE[#All],3,FALSE))</f>
        <v>MODERNIZAÇÃO</v>
      </c>
      <c r="H69" s="135" t="s">
        <v>449</v>
      </c>
      <c r="I69" s="135" t="s">
        <v>449</v>
      </c>
      <c r="J69" s="151">
        <v>74</v>
      </c>
      <c r="K69" s="151">
        <v>174</v>
      </c>
      <c r="L69" s="71">
        <v>175</v>
      </c>
      <c r="M69" s="149" t="s">
        <v>444</v>
      </c>
      <c r="N69" s="149" t="s">
        <v>447</v>
      </c>
      <c r="O69" s="135">
        <v>0.375</v>
      </c>
      <c r="P69" s="135">
        <v>4.1666666666666664E-2</v>
      </c>
      <c r="Q69" s="71">
        <v>250</v>
      </c>
      <c r="R69" s="9" t="str">
        <f>IFERROR(_xlfn.XLOOKUP(F69, BS_ATIVIDADE[ATIVIDADE],BS_ATIVIDADE[UNIDADE] ), "*")</f>
        <v>M</v>
      </c>
      <c r="S69" s="180" t="str" cm="1">
        <f t="array" ref="S69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FERRONORTE</v>
      </c>
      <c r="T69" s="180" t="str" cm="1">
        <f t="array" ref="T69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TMI-TCS</v>
      </c>
      <c r="U69" s="199" t="str">
        <f>IFERROR(_xlfn.XLOOKUP(J69, BASE_MAPA!$B$2:$B$420, BASE_MAPA!$G$2:$G$420), "ERRO")</f>
        <v>MARCO INICIAL - ALTO ARAGUAIA</v>
      </c>
      <c r="V69" s="143" t="s">
        <v>1358</v>
      </c>
      <c r="W69" s="135" t="s">
        <v>1420</v>
      </c>
      <c r="X69" s="152" t="s">
        <v>1009</v>
      </c>
      <c r="Y69" s="129" t="s">
        <v>1008</v>
      </c>
      <c r="Z69" s="129"/>
      <c r="AA69" s="71"/>
      <c r="AB69" s="59"/>
      <c r="AC69" s="59"/>
      <c r="AD69" s="135"/>
      <c r="AE69" s="71"/>
      <c r="AF69" s="71"/>
      <c r="AG69" s="71"/>
      <c r="AH69" s="42"/>
      <c r="AI69" s="119" t="str">
        <f>IF(BS_CONTROLE[[#This Row],[Atividade]]=0, "-", BS_CONTROLE[[#This Row],[Atividade]])</f>
        <v>MODERNIZAÇÃO - REGULAGEM</v>
      </c>
      <c r="AJ69" s="8" t="str">
        <f>IF(D69="","*",VLOOKUP(AI69,BS_ATIVIDADE[#Data],3,FALSE))</f>
        <v>MODERNIZAÇÃO</v>
      </c>
      <c r="AK69" s="175" t="str">
        <f>IF(BS_CONTROLE[[#This Row],[Local - Partida]]=0, "-", BS_CONTROLE[[#This Row],[Local - Partida]])</f>
        <v>TID</v>
      </c>
      <c r="AL69" s="175" t="str">
        <f>IF(BS_CONTROLE[[#This Row],[Local - Encerramento]]=0, "-", BS_CONTROLE[[#This Row],[Local - Encerramento]])</f>
        <v>TID</v>
      </c>
      <c r="AM69" s="175" t="str">
        <f>IF(BS_CONTROLE[[#This Row],[Entre - Estações]]=0, "-", BS_CONTROLE[[#This Row],[Entre - Estações]])</f>
        <v>TCE-TID</v>
      </c>
      <c r="AN69" s="175" t="str">
        <f>IF(BS_CONTROLE[[#This Row],[SB]]=0, "-", BS_CONTROLE[[#This Row],[SB]])</f>
        <v>TCE177</v>
      </c>
      <c r="AO69" s="176">
        <f>IF(BS_CONTROLE[[#This Row],[SUB]]=0, "-", BS_CONTROLE[[#This Row],[SUB]])</f>
        <v>74</v>
      </c>
      <c r="AP69" s="177">
        <f>IF(BS_CONTROLE[[#This Row],[KM - Inicio]]=0, "-", BS_CONTROLE[[#This Row],[KM - Inicio]])</f>
        <v>174</v>
      </c>
      <c r="AQ69" s="177">
        <f>IF(BS_CONTROLE[[#This Row],[KM - Fim]]=0, "-", BS_CONTROLE[[#This Row],[KM - Fim]])</f>
        <v>175</v>
      </c>
      <c r="AR69" s="32">
        <v>0.37291666666666667</v>
      </c>
      <c r="AS69" s="32">
        <v>0.62291666666666667</v>
      </c>
      <c r="AT69" s="32">
        <v>0.66874999999999996</v>
      </c>
      <c r="AU69" s="32"/>
      <c r="AV69" s="32"/>
      <c r="AW69" s="32"/>
      <c r="AX69" s="32"/>
      <c r="AY69" s="184">
        <f>IF(D69="","*",IFERROR(IF(ISODD(COUNT(AS69:AX71)),"ERRO",SUM((AT69-AS69),(AV69-AU69),(AX69-AW69))),"ERRO"))</f>
        <v>4.5833333333333282E-2</v>
      </c>
      <c r="AZ69" s="11"/>
      <c r="BA69" s="60">
        <v>885</v>
      </c>
      <c r="BB69" s="9" t="str">
        <f>IFERROR(_xlfn.XLOOKUP(AI69, BS_ATIVIDADE[ATIVIDADE],BS_ATIVIDADE[UNIDADE] ), "*")</f>
        <v>M</v>
      </c>
      <c r="BC69" s="59" t="str" cm="1">
        <f t="array" ref="BC69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FERRONORTE</v>
      </c>
      <c r="BD69" s="59" t="str" cm="1">
        <f t="array" ref="BD69" xml:space="preserve"> _xlfn.XLOOKUP(
  1,
  ( TabelaMap[SUB] = BS_CONTROLE[[#This Row],[SUB_5]]) *
  ( TabelaMap[KM Inicio] &lt;= BS_CONTROLE[[#This Row],[KM - Inicio]]) *
  ( TabelaMap[KM Fim]  &gt;= BS_CONTROLE[[#This Row],[KM - Inicio]]),
  TabelaMap[Trecho Coordenação],
  "-",
  0
)</f>
        <v>TMI-TCS</v>
      </c>
      <c r="BE69" s="200" t="str">
        <f>IFERROR(_xlfn.XLOOKUP(AO69, BASE_MAPA!$B$2:$B$420, BASE_MAPA!$G$2:$G$420), "ERRO")</f>
        <v>MARCO INICIAL - ALTO ARAGUAIA</v>
      </c>
      <c r="BF69" s="178" t="str">
        <f>IF(BS_CONTROLE[[#This Row],[Responsavel pelo boletim]]=0, "-", BS_CONTROLE[[#This Row],[Responsavel pelo boletim]])</f>
        <v>Augusto/ Efraim</v>
      </c>
      <c r="BG69" s="13"/>
      <c r="BH69" s="14">
        <v>2</v>
      </c>
      <c r="BI69" s="14"/>
      <c r="BJ69" s="14" t="s">
        <v>1421</v>
      </c>
      <c r="BK69" s="14" t="s">
        <v>1422</v>
      </c>
      <c r="BL69" s="13"/>
      <c r="BM69" s="12" t="s">
        <v>1029</v>
      </c>
      <c r="BN69" s="12" t="s">
        <v>1029</v>
      </c>
      <c r="BO69" s="130" t="s">
        <v>1029</v>
      </c>
      <c r="BP69" s="14" t="s">
        <v>11</v>
      </c>
      <c r="BQ69" s="10" t="str">
        <f t="shared" si="8"/>
        <v>Aderente</v>
      </c>
      <c r="BR69" s="15">
        <f t="shared" si="9"/>
        <v>1.0999999999999988</v>
      </c>
      <c r="BS69" s="15">
        <f t="shared" si="10"/>
        <v>3.54</v>
      </c>
      <c r="BT69" s="157" t="str">
        <f t="shared" si="11"/>
        <v>OKOK</v>
      </c>
    </row>
    <row r="70" spans="1:72" hidden="1">
      <c r="A70" s="44" t="str">
        <f t="shared" si="7"/>
        <v>V8646061</v>
      </c>
      <c r="B70" s="133">
        <v>46061</v>
      </c>
      <c r="C70" s="7">
        <f>IF(BS_CONTROLE[[#This Row],[DATA]]="","",WEEKNUM(BS_CONTROLE[[#This Row],[DATA]]))</f>
        <v>7</v>
      </c>
      <c r="D70" s="45" t="s">
        <v>217</v>
      </c>
      <c r="E70" s="185">
        <v>88</v>
      </c>
      <c r="F70" s="134" t="s">
        <v>116</v>
      </c>
      <c r="G70" s="8" t="str">
        <f>IF(D70="","*",VLOOKUP(F70,BS_ATIVIDADE[#All],3,FALSE))</f>
        <v>MECANIZAÇÃO - SOCADORA</v>
      </c>
      <c r="H70" s="135" t="s">
        <v>648</v>
      </c>
      <c r="I70" s="135" t="s">
        <v>648</v>
      </c>
      <c r="J70" s="151">
        <v>98</v>
      </c>
      <c r="K70" s="151">
        <v>710</v>
      </c>
      <c r="L70" s="71">
        <v>718</v>
      </c>
      <c r="M70" s="149" t="str" cm="1">
        <f t="array" ref="M70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TAL-TSF</v>
      </c>
      <c r="N70" s="149" cm="1">
        <f t="array" ref="N70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699710</v>
      </c>
      <c r="O70" s="135">
        <v>0.41666666666666669</v>
      </c>
      <c r="P70" s="135">
        <v>0.125</v>
      </c>
      <c r="Q70" s="71">
        <v>1120</v>
      </c>
      <c r="R70" s="9" t="str">
        <f>IFERROR(_xlfn.XLOOKUP(F70, BS_ATIVIDADE[ATIVIDADE],BS_ATIVIDADE[UNIDADE] ), "*")</f>
        <v>M</v>
      </c>
      <c r="S70" s="180" t="str" cm="1">
        <f t="array" ref="S70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FERRONORTE</v>
      </c>
      <c r="T70" s="180" t="str" cm="1">
        <f t="array" ref="T70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TGR-TRO</v>
      </c>
      <c r="U70" s="199" t="str">
        <f>IFERROR(_xlfn.XLOOKUP(J70, BASE_MAPA!$B$2:$B$420, BASE_MAPA!$G$2:$G$420), "ERRO")</f>
        <v>ALTO ARAGUAIA - RONDONOPOLIS</v>
      </c>
      <c r="V70" s="143" t="s">
        <v>1272</v>
      </c>
      <c r="W70" s="135" t="s">
        <v>1273</v>
      </c>
      <c r="X70" s="152" t="s">
        <v>1005</v>
      </c>
      <c r="Y70" s="129" t="s">
        <v>1008</v>
      </c>
      <c r="Z70" s="129"/>
      <c r="AA70" s="71">
        <v>1</v>
      </c>
      <c r="AB70" s="59" t="s">
        <v>997</v>
      </c>
      <c r="AC70" s="59"/>
      <c r="AD70" s="135">
        <v>0.29166666666666669</v>
      </c>
      <c r="AE70" s="71">
        <v>6636</v>
      </c>
      <c r="AF70" s="71"/>
      <c r="AG70" s="71"/>
      <c r="AH70" s="42"/>
      <c r="AI70" s="119" t="str">
        <f>IF(BS_CONTROLE[[#This Row],[Atividade]]=0, "-", BS_CONTROLE[[#This Row],[Atividade]])</f>
        <v>MECANIZAÇÃO - SOCADORA</v>
      </c>
      <c r="AJ70" s="8" t="str">
        <f>IF(D70="","*",VLOOKUP(AI70,BS_ATIVIDADE[#Data],3,FALSE))</f>
        <v>MECANIZAÇÃO - SOCADORA</v>
      </c>
      <c r="AK70" s="175" t="str">
        <f>IF(BS_CONTROLE[[#This Row],[Local - Partida]]=0, "-", BS_CONTROLE[[#This Row],[Local - Partida]])</f>
        <v>TSF</v>
      </c>
      <c r="AL70" s="175" t="str">
        <f>IF(BS_CONTROLE[[#This Row],[Local - Encerramento]]=0, "-", BS_CONTROLE[[#This Row],[Local - Encerramento]])</f>
        <v>TSF</v>
      </c>
      <c r="AM70" s="175" t="str">
        <f>IF(BS_CONTROLE[[#This Row],[Entre - Estações]]=0, "-", BS_CONTROLE[[#This Row],[Entre - Estações]])</f>
        <v>TAL-TSF</v>
      </c>
      <c r="AN70" s="175">
        <f>IF(BS_CONTROLE[[#This Row],[SB]]=0, "-", BS_CONTROLE[[#This Row],[SB]])</f>
        <v>699710</v>
      </c>
      <c r="AO70" s="176">
        <f>IF(BS_CONTROLE[[#This Row],[SUB]]=0, "-", BS_CONTROLE[[#This Row],[SUB]])</f>
        <v>98</v>
      </c>
      <c r="AP70" s="177">
        <f>IF(BS_CONTROLE[[#This Row],[KM - Inicio]]=0, "-", BS_CONTROLE[[#This Row],[KM - Inicio]])</f>
        <v>710</v>
      </c>
      <c r="AQ70" s="177">
        <f>IF(BS_CONTROLE[[#This Row],[KM - Fim]]=0, "-", BS_CONTROLE[[#This Row],[KM - Fim]])</f>
        <v>718</v>
      </c>
      <c r="AR70" s="32">
        <v>0.4375</v>
      </c>
      <c r="AS70" s="32">
        <v>0</v>
      </c>
      <c r="AT70" s="32">
        <v>0</v>
      </c>
      <c r="AU70" s="32"/>
      <c r="AV70" s="32"/>
      <c r="AW70" s="32"/>
      <c r="AX70" s="32"/>
      <c r="AY70" s="184">
        <f>IF(D70="","*",IFERROR(IF(ISODD(COUNT(AS70:AX73)),"ERRO",SUM((AT70-AS70),(AV70-AU70),(AX70-AW70))),"ERRO"))</f>
        <v>0</v>
      </c>
      <c r="AZ70" s="11"/>
      <c r="BA70" s="60">
        <v>0</v>
      </c>
      <c r="BB70" s="9" t="str">
        <f>IFERROR(_xlfn.XLOOKUP(AI70, BS_ATIVIDADE[ATIVIDADE],BS_ATIVIDADE[UNIDADE] ), "*")</f>
        <v>M</v>
      </c>
      <c r="BC70" s="59" t="str" cm="1">
        <f t="array" ref="BC70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FERRONORTE</v>
      </c>
      <c r="BD70" s="59" t="str" cm="1">
        <f t="array" ref="BD70" xml:space="preserve"> _xlfn.XLOOKUP(
  1,
  ( TabelaMap[SUB] = BS_CONTROLE[[#This Row],[SUB_5]]) *
  ( TabelaMap[KM Inicio] &lt;= BS_CONTROLE[[#This Row],[KM - Inicio]]) *
  ( TabelaMap[KM Fim]  &gt;= BS_CONTROLE[[#This Row],[KM - Inicio]]),
  TabelaMap[Trecho Coordenação],
  "-",
  0
)</f>
        <v>TGR-TRO</v>
      </c>
      <c r="BE70" s="200" t="str">
        <f>IFERROR(_xlfn.XLOOKUP(AO70, BASE_MAPA!$B$2:$B$420, BASE_MAPA!$G$2:$G$420), "ERRO")</f>
        <v>ALTO ARAGUAIA - RONDONOPOLIS</v>
      </c>
      <c r="BF70" s="178" t="str">
        <f>IF(BS_CONTROLE[[#This Row],[Responsavel pelo boletim]]=0, "-", BS_CONTROLE[[#This Row],[Responsavel pelo boletim]])</f>
        <v>Antonioni</v>
      </c>
      <c r="BG70" s="13"/>
      <c r="BH70" s="14">
        <v>0</v>
      </c>
      <c r="BI70" s="14"/>
      <c r="BJ70" s="14" t="s">
        <v>1423</v>
      </c>
      <c r="BK70" s="14" t="s">
        <v>1424</v>
      </c>
      <c r="BL70" s="13"/>
      <c r="BM70" s="12" t="s">
        <v>1024</v>
      </c>
      <c r="BN70" s="12" t="s">
        <v>1054</v>
      </c>
      <c r="BO70" s="130" t="s">
        <v>1155</v>
      </c>
      <c r="BP70" s="14" t="s">
        <v>11</v>
      </c>
      <c r="BQ70" s="10" t="str">
        <f t="shared" si="8"/>
        <v>Produção e Intervalo</v>
      </c>
      <c r="BR70" s="15">
        <f t="shared" si="9"/>
        <v>0</v>
      </c>
      <c r="BS70" s="15">
        <f t="shared" si="10"/>
        <v>0</v>
      </c>
      <c r="BT70" s="157" t="str">
        <f t="shared" si="11"/>
        <v>CCOCirculaçãoIntervaloOportunidade</v>
      </c>
    </row>
    <row r="71" spans="1:72" hidden="1">
      <c r="A71" s="44" t="str">
        <f t="shared" si="7"/>
        <v>V6646061</v>
      </c>
      <c r="B71" s="133">
        <v>46061</v>
      </c>
      <c r="C71" s="7">
        <f>IF(BS_CONTROLE[[#This Row],[DATA]]="","",WEEKNUM(BS_CONTROLE[[#This Row],[DATA]]))</f>
        <v>7</v>
      </c>
      <c r="D71" s="45" t="s">
        <v>192</v>
      </c>
      <c r="E71" s="185">
        <v>87</v>
      </c>
      <c r="F71" s="134" t="s">
        <v>235</v>
      </c>
      <c r="G71" s="8" t="s">
        <v>120</v>
      </c>
      <c r="H71" s="135" t="s">
        <v>449</v>
      </c>
      <c r="I71" s="135" t="s">
        <v>449</v>
      </c>
      <c r="J71" s="151">
        <v>74</v>
      </c>
      <c r="K71" s="151">
        <v>173</v>
      </c>
      <c r="L71" s="71">
        <v>174</v>
      </c>
      <c r="M71" s="149" t="s">
        <v>444</v>
      </c>
      <c r="N71" s="149" t="s">
        <v>447</v>
      </c>
      <c r="O71" s="135">
        <v>0.375</v>
      </c>
      <c r="P71" s="135">
        <v>6.25E-2</v>
      </c>
      <c r="Q71" s="71">
        <v>500</v>
      </c>
      <c r="R71" s="9" t="s">
        <v>37</v>
      </c>
      <c r="S71" s="180" t="s">
        <v>370</v>
      </c>
      <c r="T71" s="180" t="s">
        <v>374</v>
      </c>
      <c r="U71" s="199" t="s">
        <v>373</v>
      </c>
      <c r="V71" s="143" t="s">
        <v>1358</v>
      </c>
      <c r="W71" s="135" t="s">
        <v>1420</v>
      </c>
      <c r="X71" s="152" t="s">
        <v>1009</v>
      </c>
      <c r="Y71" s="129" t="s">
        <v>1008</v>
      </c>
      <c r="Z71" s="129"/>
      <c r="AA71" s="71"/>
      <c r="AB71" s="59"/>
      <c r="AC71" s="59"/>
      <c r="AD71" s="135"/>
      <c r="AE71" s="71"/>
      <c r="AF71" s="71"/>
      <c r="AG71" s="71"/>
      <c r="AH71" s="42"/>
      <c r="AI71" s="119" t="str">
        <f>IF(BS_CONTROLE[[#This Row],[Atividade]]=0, "-", BS_CONTROLE[[#This Row],[Atividade]])</f>
        <v>MODERNIZAÇÃO - REGULAGEM</v>
      </c>
      <c r="AJ71" s="8" t="str">
        <f>IF(D71="","*",VLOOKUP(AI71,BS_ATIVIDADE[#Data],3,FALSE))</f>
        <v>MODERNIZAÇÃO</v>
      </c>
      <c r="AK71" s="175" t="str">
        <f>IF(BS_CONTROLE[[#This Row],[Local - Partida]]=0, "-", BS_CONTROLE[[#This Row],[Local - Partida]])</f>
        <v>TID</v>
      </c>
      <c r="AL71" s="175" t="str">
        <f>IF(BS_CONTROLE[[#This Row],[Local - Encerramento]]=0, "-", BS_CONTROLE[[#This Row],[Local - Encerramento]])</f>
        <v>TID</v>
      </c>
      <c r="AM71" s="175" t="str">
        <f>IF(BS_CONTROLE[[#This Row],[Entre - Estações]]=0, "-", BS_CONTROLE[[#This Row],[Entre - Estações]])</f>
        <v>TCE-TID</v>
      </c>
      <c r="AN71" s="175" t="str">
        <f>IF(BS_CONTROLE[[#This Row],[SB]]=0, "-", BS_CONTROLE[[#This Row],[SB]])</f>
        <v>TCE177</v>
      </c>
      <c r="AO71" s="176">
        <f>IF(BS_CONTROLE[[#This Row],[SUB]]=0, "-", BS_CONTROLE[[#This Row],[SUB]])</f>
        <v>74</v>
      </c>
      <c r="AP71" s="177">
        <f>IF(BS_CONTROLE[[#This Row],[KM - Inicio]]=0, "-", BS_CONTROLE[[#This Row],[KM - Inicio]])</f>
        <v>173</v>
      </c>
      <c r="AQ71" s="177">
        <f>IF(BS_CONTROLE[[#This Row],[KM - Fim]]=0, "-", BS_CONTROLE[[#This Row],[KM - Fim]])</f>
        <v>174</v>
      </c>
      <c r="AR71" s="32">
        <v>0.44027777777777777</v>
      </c>
      <c r="AS71" s="32">
        <v>0.52986111111111112</v>
      </c>
      <c r="AT71" s="32">
        <v>0.59097222222222223</v>
      </c>
      <c r="AU71" s="32"/>
      <c r="AV71" s="32"/>
      <c r="AW71" s="32"/>
      <c r="AX71" s="32"/>
      <c r="AY71" s="184">
        <f>IF(D71="","*",IFERROR(IF(ISODD(COUNT(AS71:AX74)),"ERRO",SUM((AT71-AS71),(AV71-AU71),(AX71-AW71))),"ERRO"))</f>
        <v>6.1111111111111116E-2</v>
      </c>
      <c r="AZ71" s="11"/>
      <c r="BA71" s="60">
        <v>1000</v>
      </c>
      <c r="BB71" s="9" t="str">
        <f>IFERROR(_xlfn.XLOOKUP(AI71, BS_ATIVIDADE[ATIVIDADE],BS_ATIVIDADE[UNIDADE] ), "*")</f>
        <v>M</v>
      </c>
      <c r="BC71" s="59" t="str" cm="1">
        <f t="array" ref="BC71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FERRONORTE</v>
      </c>
      <c r="BD71" s="59" t="str" cm="1">
        <f t="array" ref="BD71" xml:space="preserve"> _xlfn.XLOOKUP(
  1,
  ( TabelaMap[SUB] = BS_CONTROLE[[#This Row],[SUB_5]]) *
  ( TabelaMap[KM Inicio] &lt;= BS_CONTROLE[[#This Row],[KM - Inicio]]) *
  ( TabelaMap[KM Fim]  &gt;= BS_CONTROLE[[#This Row],[KM - Inicio]]),
  TabelaMap[Trecho Coordenação],
  "-",
  0
)</f>
        <v>TMI-TCS</v>
      </c>
      <c r="BE71" s="200" t="str">
        <f>IFERROR(_xlfn.XLOOKUP(AO71, BASE_MAPA!$B$2:$B$420, BASE_MAPA!$G$2:$G$420), "ERRO")</f>
        <v>MARCO INICIAL - ALTO ARAGUAIA</v>
      </c>
      <c r="BF71" s="178" t="str">
        <f>IF(BS_CONTROLE[[#This Row],[Responsavel pelo boletim]]=0, "-", BS_CONTROLE[[#This Row],[Responsavel pelo boletim]])</f>
        <v>Augusto/ Efraim</v>
      </c>
      <c r="BG71" s="13"/>
      <c r="BH71" s="14">
        <v>2</v>
      </c>
      <c r="BI71" s="14"/>
      <c r="BJ71" s="14" t="s">
        <v>1425</v>
      </c>
      <c r="BK71" s="14" t="s">
        <v>1426</v>
      </c>
      <c r="BL71" s="13"/>
      <c r="BM71" s="12" t="s">
        <v>1029</v>
      </c>
      <c r="BN71" s="12" t="s">
        <v>1029</v>
      </c>
      <c r="BO71" s="130" t="s">
        <v>1029</v>
      </c>
      <c r="BP71" s="14" t="s">
        <v>11</v>
      </c>
      <c r="BQ71" s="10" t="str">
        <f t="shared" si="8"/>
        <v>Intervalo</v>
      </c>
      <c r="BR71" s="15">
        <f t="shared" si="9"/>
        <v>0.97777777777777786</v>
      </c>
      <c r="BS71" s="15">
        <f t="shared" si="10"/>
        <v>2</v>
      </c>
      <c r="BT71" s="157" t="str">
        <f t="shared" si="11"/>
        <v>OKOK</v>
      </c>
    </row>
    <row r="72" spans="1:72" hidden="1">
      <c r="A72" s="202" t="str">
        <f>D72&amp;B72</f>
        <v/>
      </c>
      <c r="B72" s="203"/>
      <c r="C72" s="7" t="str">
        <f>IF(BS_CONTROLE[[#This Row],[DATA]]="","",WEEKNUM(BS_CONTROLE[[#This Row],[DATA]]))</f>
        <v/>
      </c>
      <c r="D72" s="45"/>
      <c r="E72" s="185"/>
      <c r="F72" s="134"/>
      <c r="G72" s="8" t="str">
        <f>IF(D72="","*",VLOOKUP(F72,BS_ATIVIDADE[#All],3,FALSE))</f>
        <v>*</v>
      </c>
      <c r="H72" s="135"/>
      <c r="I72" s="135"/>
      <c r="J72" s="151"/>
      <c r="K72" s="151"/>
      <c r="L72" s="71"/>
      <c r="M72" s="149" t="str" cm="1">
        <f t="array" ref="M72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72" s="204" t="str" cm="1">
        <f t="array" ref="N72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72" s="135"/>
      <c r="P72" s="135"/>
      <c r="Q72" s="71"/>
      <c r="R72" s="9" t="str">
        <f>IFERROR(_xlfn.XLOOKUP(F72, BS_ATIVIDADE[ATIVIDADE],BS_ATIVIDADE[UNIDADE] ), "*")</f>
        <v>*</v>
      </c>
      <c r="S72" s="180" t="str" cm="1">
        <f t="array" ref="S72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72" s="180" t="str" cm="1">
        <f t="array" ref="T72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72" s="199" t="str">
        <f>IFERROR(_xlfn.XLOOKUP(J72, BASE_MAPA!$B$2:$B$420, BASE_MAPA!$G$2:$G$420), "ERRO")</f>
        <v>ERRO</v>
      </c>
      <c r="V72" s="205"/>
      <c r="W72" s="206"/>
      <c r="X72" s="152"/>
      <c r="Y72" s="129"/>
      <c r="Z72" s="129"/>
      <c r="AA72" s="71"/>
      <c r="AB72" s="59"/>
      <c r="AC72" s="59"/>
      <c r="AD72" s="135"/>
      <c r="AE72" s="71"/>
      <c r="AF72" s="71"/>
      <c r="AG72" s="71"/>
      <c r="AH72" s="42"/>
      <c r="AI72" s="119" t="str">
        <f>IF(BS_CONTROLE[[#This Row],[Atividade]]=0, "-", BS_CONTROLE[[#This Row],[Atividade]])</f>
        <v>-</v>
      </c>
      <c r="AJ72" s="8" t="str">
        <f>IF(D72="","*",VLOOKUP(AI72,BS_ATIVIDADE[#Data],3,FALSE))</f>
        <v>*</v>
      </c>
      <c r="AK72" s="207" t="str">
        <f>IF(BS_CONTROLE[[#This Row],[Local - Partida]]=0, "-", BS_CONTROLE[[#This Row],[Local - Partida]])</f>
        <v>-</v>
      </c>
      <c r="AL72" s="207" t="str">
        <f>IF(BS_CONTROLE[[#This Row],[Local - Encerramento]]=0, "-", BS_CONTROLE[[#This Row],[Local - Encerramento]])</f>
        <v>-</v>
      </c>
      <c r="AM72" s="207" t="str">
        <f>IF(BS_CONTROLE[[#This Row],[Entre - Estações]]=0, "-", BS_CONTROLE[[#This Row],[Entre - Estações]])</f>
        <v>-</v>
      </c>
      <c r="AN72" s="207" t="str">
        <f>IF(BS_CONTROLE[[#This Row],[SB]]=0, "-", BS_CONTROLE[[#This Row],[SB]])</f>
        <v>-</v>
      </c>
      <c r="AO72" s="176" t="str">
        <f>IF(BS_CONTROLE[[#This Row],[SUB]]=0, "-", BS_CONTROLE[[#This Row],[SUB]])</f>
        <v>-</v>
      </c>
      <c r="AP72" s="177" t="str">
        <f>IF(BS_CONTROLE[[#This Row],[KM - Inicio]]=0, "-", BS_CONTROLE[[#This Row],[KM - Inicio]])</f>
        <v>-</v>
      </c>
      <c r="AQ72" s="177" t="str">
        <f>IF(BS_CONTROLE[[#This Row],[KM - Fim]]=0, "-", BS_CONTROLE[[#This Row],[KM - Fim]])</f>
        <v>-</v>
      </c>
      <c r="AR72" s="208"/>
      <c r="AS72" s="208"/>
      <c r="AT72" s="208"/>
      <c r="AU72" s="208"/>
      <c r="AV72" s="208"/>
      <c r="AW72" s="208"/>
      <c r="AX72" s="32"/>
      <c r="AY72" s="184" t="str">
        <f>IF(D72="","*",IFERROR(IF(ISODD(COUNT(AS72:AX74)),"ERRO",SUM((AT72-AS72),(AV72-AU72),(AX72-AW72))),"ERRO"))</f>
        <v>*</v>
      </c>
      <c r="AZ72" s="11"/>
      <c r="BA72" s="60"/>
      <c r="BB72" s="9" t="str">
        <f>IFERROR(_xlfn.XLOOKUP(AI72, BS_ATIVIDADE[ATIVIDADE],BS_ATIVIDADE[UNIDADE] ), "*")</f>
        <v>*</v>
      </c>
      <c r="BC72" s="59" t="str" cm="1">
        <f t="array" ref="BC72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BD72" s="59" t="str" cm="1">
        <f t="array" ref="BD72" xml:space="preserve"> _xlfn.XLOOKUP(
  1,
  ( TabelaMap[SUB] = BS_CONTROLE[[#This Row],[SUB_5]]) *
  ( TabelaMap[KM Inicio] &lt;= BS_CONTROLE[[#This Row],[KM - Inicio]]) *
  ( TabelaMap[KM Fim]  &gt;= BS_CONTROLE[[#This Row],[KM - Inicio]]),
  TabelaMap[Trecho Coordenação],
  "-",
  0
)</f>
        <v>-</v>
      </c>
      <c r="BE72" s="200" t="str">
        <f>IFERROR(_xlfn.XLOOKUP(AO72, BASE_MAPA!$B$2:$B$420, BASE_MAPA!$G$2:$G$420), "ERRO")</f>
        <v>ERRO</v>
      </c>
      <c r="BF72" s="178" t="str">
        <f>IF(BS_CONTROLE[[#This Row],[Responsavel pelo boletim]]=0, "-", BS_CONTROLE[[#This Row],[Responsavel pelo boletim]])</f>
        <v>-</v>
      </c>
      <c r="BG72" s="13"/>
      <c r="BH72" s="14"/>
      <c r="BI72" s="14"/>
      <c r="BJ72" s="209"/>
      <c r="BK72" s="14"/>
      <c r="BL72" s="13"/>
      <c r="BM72" s="12"/>
      <c r="BN72" s="12"/>
      <c r="BO72" s="130"/>
      <c r="BP72" s="14"/>
      <c r="BQ72" s="10" t="str">
        <f>IF(AND(BR72&lt;1,BS72&lt;1),"Produção e Intervalo",IF(BR72&lt;1,"Intervalo",IF(BS72&lt;1,"Produção","Aderente")))</f>
        <v>Aderente</v>
      </c>
      <c r="BR72" s="15" t="str">
        <f>IF(OR(B72="",F72=""),"*",AY72/P72)</f>
        <v>*</v>
      </c>
      <c r="BS72" s="15" t="str">
        <f>IF(OR(B72="",F72=""),"*",BA72/Q72)</f>
        <v>*</v>
      </c>
      <c r="BT72" s="157"/>
    </row>
    <row r="73" spans="1:72" hidden="1">
      <c r="A73" s="44" t="str">
        <f t="shared" si="7"/>
        <v>V8646062</v>
      </c>
      <c r="B73" s="133">
        <v>46062</v>
      </c>
      <c r="C73" s="7">
        <f>IF(BS_CONTROLE[[#This Row],[DATA]]="","",WEEKNUM(BS_CONTROLE[[#This Row],[DATA]]))</f>
        <v>7</v>
      </c>
      <c r="D73" s="45" t="s">
        <v>217</v>
      </c>
      <c r="E73" s="185">
        <v>90</v>
      </c>
      <c r="F73" s="134" t="s">
        <v>116</v>
      </c>
      <c r="G73" s="8" t="str">
        <f>IF(D73="","*",VLOOKUP(F73,BS_ATIVIDADE[#All],3,FALSE))</f>
        <v>MECANIZAÇÃO - SOCADORA</v>
      </c>
      <c r="H73" s="135" t="s">
        <v>648</v>
      </c>
      <c r="I73" s="135" t="s">
        <v>648</v>
      </c>
      <c r="J73" s="151">
        <v>98</v>
      </c>
      <c r="K73" s="151">
        <v>710</v>
      </c>
      <c r="L73" s="71">
        <v>713</v>
      </c>
      <c r="M73" s="149" t="str" cm="1">
        <f t="array" ref="M73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TAL-TSF</v>
      </c>
      <c r="N73" s="149" cm="1">
        <f t="array" ref="N73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699710</v>
      </c>
      <c r="O73" s="135">
        <v>0.45833333333333331</v>
      </c>
      <c r="P73" s="135">
        <v>0.125</v>
      </c>
      <c r="Q73" s="71">
        <v>1680</v>
      </c>
      <c r="R73" s="9" t="str">
        <f>IFERROR(_xlfn.XLOOKUP(F73, BS_ATIVIDADE[ATIVIDADE],BS_ATIVIDADE[UNIDADE] ), "*")</f>
        <v>M</v>
      </c>
      <c r="S73" s="180" t="str" cm="1">
        <f t="array" ref="S73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FERRONORTE</v>
      </c>
      <c r="T73" s="180" t="str" cm="1">
        <f t="array" ref="T73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TGR-TRO</v>
      </c>
      <c r="U73" s="199" t="str">
        <f>IFERROR(_xlfn.XLOOKUP(J73, BASE_MAPA!$B$2:$B$420, BASE_MAPA!$G$2:$G$420), "ERRO")</f>
        <v>ALTO ARAGUAIA - RONDONOPOLIS</v>
      </c>
      <c r="V73" s="143" t="s">
        <v>1272</v>
      </c>
      <c r="W73" s="135" t="s">
        <v>1273</v>
      </c>
      <c r="X73" s="152" t="s">
        <v>1005</v>
      </c>
      <c r="Y73" s="129"/>
      <c r="Z73" s="129"/>
      <c r="AA73" s="71">
        <v>1</v>
      </c>
      <c r="AB73" s="59" t="s">
        <v>997</v>
      </c>
      <c r="AC73" s="59"/>
      <c r="AD73" s="135">
        <v>0.29166666666666669</v>
      </c>
      <c r="AE73" s="71">
        <v>6636</v>
      </c>
      <c r="AF73" s="71"/>
      <c r="AG73" s="71"/>
      <c r="AH73" s="42"/>
      <c r="AI73" s="119" t="str">
        <f>IF(BS_CONTROLE[[#This Row],[Atividade]]=0, "-", BS_CONTROLE[[#This Row],[Atividade]])</f>
        <v>MECANIZAÇÃO - SOCADORA</v>
      </c>
      <c r="AJ73" s="8" t="str">
        <f>IF(D73="","*",VLOOKUP(AI73,BS_ATIVIDADE[#Data],3,FALSE))</f>
        <v>MECANIZAÇÃO - SOCADORA</v>
      </c>
      <c r="AK73" s="175" t="str">
        <f>IF(BS_CONTROLE[[#This Row],[Local - Partida]]=0, "-", BS_CONTROLE[[#This Row],[Local - Partida]])</f>
        <v>TSF</v>
      </c>
      <c r="AL73" s="175" t="str">
        <f>IF(BS_CONTROLE[[#This Row],[Local - Encerramento]]=0, "-", BS_CONTROLE[[#This Row],[Local - Encerramento]])</f>
        <v>TSF</v>
      </c>
      <c r="AM73" s="175" t="str">
        <f>IF(BS_CONTROLE[[#This Row],[Entre - Estações]]=0, "-", BS_CONTROLE[[#This Row],[Entre - Estações]])</f>
        <v>TAL-TSF</v>
      </c>
      <c r="AN73" s="175">
        <f>IF(BS_CONTROLE[[#This Row],[SB]]=0, "-", BS_CONTROLE[[#This Row],[SB]])</f>
        <v>699710</v>
      </c>
      <c r="AO73" s="176">
        <f>IF(BS_CONTROLE[[#This Row],[SUB]]=0, "-", BS_CONTROLE[[#This Row],[SUB]])</f>
        <v>98</v>
      </c>
      <c r="AP73" s="177">
        <f>IF(BS_CONTROLE[[#This Row],[KM - Inicio]]=0, "-", BS_CONTROLE[[#This Row],[KM - Inicio]])</f>
        <v>710</v>
      </c>
      <c r="AQ73" s="177">
        <f>IF(BS_CONTROLE[[#This Row],[KM - Fim]]=0, "-", BS_CONTROLE[[#This Row],[KM - Fim]])</f>
        <v>713</v>
      </c>
      <c r="AR73" s="32">
        <v>0.38472222222222224</v>
      </c>
      <c r="AS73" s="32">
        <v>0</v>
      </c>
      <c r="AT73" s="32">
        <v>0</v>
      </c>
      <c r="AU73" s="32"/>
      <c r="AV73" s="32"/>
      <c r="AW73" s="32"/>
      <c r="AX73" s="32"/>
      <c r="AY73" s="184">
        <f>IF(D73="","*",IFERROR(IF(ISODD(COUNT(AS73:AX75)),"ERRO",SUM((AT73-AS73),(AV73-AU73),(AX73-AW73))),"ERRO"))</f>
        <v>0</v>
      </c>
      <c r="AZ73" s="11"/>
      <c r="BA73" s="60">
        <v>0</v>
      </c>
      <c r="BB73" s="9" t="str">
        <f>IFERROR(_xlfn.XLOOKUP(AI73, BS_ATIVIDADE[ATIVIDADE],BS_ATIVIDADE[UNIDADE] ), "*")</f>
        <v>M</v>
      </c>
      <c r="BC73" s="59" t="str" cm="1">
        <f t="array" ref="BC73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FERRONORTE</v>
      </c>
      <c r="BD73" s="59" t="str" cm="1">
        <f t="array" ref="BD73" xml:space="preserve"> _xlfn.XLOOKUP(
  1,
  ( TabelaMap[SUB] = BS_CONTROLE[[#This Row],[SUB_5]]) *
  ( TabelaMap[KM Inicio] &lt;= BS_CONTROLE[[#This Row],[KM - Inicio]]) *
  ( TabelaMap[KM Fim]  &gt;= BS_CONTROLE[[#This Row],[KM - Inicio]]),
  TabelaMap[Trecho Coordenação],
  "-",
  0
)</f>
        <v>TGR-TRO</v>
      </c>
      <c r="BE73" s="200" t="str">
        <f>IFERROR(_xlfn.XLOOKUP(AO73, BASE_MAPA!$B$2:$B$420, BASE_MAPA!$G$2:$G$420), "ERRO")</f>
        <v>ALTO ARAGUAIA - RONDONOPOLIS</v>
      </c>
      <c r="BF73" s="178" t="str">
        <f>IF(BS_CONTROLE[[#This Row],[Responsavel pelo boletim]]=0, "-", BS_CONTROLE[[#This Row],[Responsavel pelo boletim]])</f>
        <v>Antonioni</v>
      </c>
      <c r="BG73" s="13"/>
      <c r="BH73" s="14">
        <v>0</v>
      </c>
      <c r="BI73" s="14"/>
      <c r="BJ73" s="14" t="s">
        <v>1427</v>
      </c>
      <c r="BK73" s="14" t="s">
        <v>1427</v>
      </c>
      <c r="BL73" s="13"/>
      <c r="BM73" s="12" t="s">
        <v>1024</v>
      </c>
      <c r="BN73" s="12" t="s">
        <v>1054</v>
      </c>
      <c r="BO73" s="130" t="s">
        <v>1116</v>
      </c>
      <c r="BP73" s="14"/>
      <c r="BQ73" s="10" t="str">
        <f t="shared" si="8"/>
        <v>Produção e Intervalo</v>
      </c>
      <c r="BR73" s="15">
        <f t="shared" si="9"/>
        <v>0</v>
      </c>
      <c r="BS73" s="15">
        <f t="shared" si="10"/>
        <v>0</v>
      </c>
      <c r="BT73" s="157" t="str">
        <f t="shared" si="11"/>
        <v>CCOCirculaçãoIntervaloOportunidade</v>
      </c>
    </row>
    <row r="74" spans="1:72" hidden="1">
      <c r="A74" s="44" t="str">
        <f t="shared" si="7"/>
        <v>W7046062</v>
      </c>
      <c r="B74" s="133">
        <v>46062</v>
      </c>
      <c r="C74" s="7">
        <f>IF(BS_CONTROLE[[#This Row],[DATA]]="","",WEEKNUM(BS_CONTROLE[[#This Row],[DATA]]))</f>
        <v>7</v>
      </c>
      <c r="D74" s="45" t="s">
        <v>249</v>
      </c>
      <c r="E74" s="185">
        <v>91</v>
      </c>
      <c r="F74" s="134" t="s">
        <v>186</v>
      </c>
      <c r="G74" s="8" t="str">
        <f>IF(D74="","*",VLOOKUP(F74,BS_ATIVIDADE[#All],3,FALSE))</f>
        <v>PEDRA</v>
      </c>
      <c r="H74" s="135" t="s">
        <v>617</v>
      </c>
      <c r="I74" s="135" t="s">
        <v>574</v>
      </c>
      <c r="J74" s="151">
        <v>98</v>
      </c>
      <c r="K74" s="151">
        <v>704</v>
      </c>
      <c r="L74" s="71">
        <v>706</v>
      </c>
      <c r="M74" s="149" t="str" cm="1">
        <f t="array" ref="M74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TAL-TSF</v>
      </c>
      <c r="N74" s="149" cm="1">
        <f t="array" ref="N74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699710</v>
      </c>
      <c r="O74" s="135">
        <v>0.4375</v>
      </c>
      <c r="P74" s="135">
        <v>0.125</v>
      </c>
      <c r="Q74" s="71">
        <v>27</v>
      </c>
      <c r="R74" s="9" t="str">
        <f>IFERROR(_xlfn.XLOOKUP(F74, BS_ATIVIDADE[ATIVIDADE],BS_ATIVIDADE[UNIDADE] ), "*")</f>
        <v>VAGÕES</v>
      </c>
      <c r="S74" s="180" t="str" cm="1">
        <f t="array" ref="S74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FERRONORTE</v>
      </c>
      <c r="T74" s="180" t="str" cm="1">
        <f t="array" ref="T74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TGR-TRO</v>
      </c>
      <c r="U74" s="199" t="str">
        <f>IFERROR(_xlfn.XLOOKUP(J74, BASE_MAPA!$B$2:$B$420, BASE_MAPA!$G$2:$G$420), "ERRO")</f>
        <v>ALTO ARAGUAIA - RONDONOPOLIS</v>
      </c>
      <c r="V74" s="143" t="s">
        <v>1303</v>
      </c>
      <c r="W74" s="135" t="s">
        <v>1304</v>
      </c>
      <c r="X74" s="152" t="s">
        <v>1005</v>
      </c>
      <c r="Y74" s="129"/>
      <c r="Z74" s="129"/>
      <c r="AA74" s="71">
        <v>2</v>
      </c>
      <c r="AB74" s="59" t="s">
        <v>997</v>
      </c>
      <c r="AC74" s="59"/>
      <c r="AD74" s="135">
        <v>0.29166666666666669</v>
      </c>
      <c r="AE74" s="71">
        <v>9425</v>
      </c>
      <c r="AF74" s="71">
        <v>7632</v>
      </c>
      <c r="AG74" s="71"/>
      <c r="AH74" s="42"/>
      <c r="AI74" s="119" t="str">
        <f>IF(BS_CONTROLE[[#This Row],[Atividade]]=0, "-", BS_CONTROLE[[#This Row],[Atividade]])</f>
        <v>PDM - PEDRA - DESCARGA</v>
      </c>
      <c r="AJ74" s="8" t="str">
        <f>IF(D74="","*",VLOOKUP(AI74,BS_ATIVIDADE[#Data],3,FALSE))</f>
        <v>PEDRA</v>
      </c>
      <c r="AK74" s="175" t="str">
        <f>IF(BS_CONTROLE[[#This Row],[Local - Partida]]=0, "-", BS_CONTROLE[[#This Row],[Local - Partida]])</f>
        <v>TIQ</v>
      </c>
      <c r="AL74" s="175" t="str">
        <f>IF(BS_CONTROLE[[#This Row],[Local - Encerramento]]=0, "-", BS_CONTROLE[[#This Row],[Local - Encerramento]])</f>
        <v>TGR2</v>
      </c>
      <c r="AM74" s="175" t="str">
        <f>IF(BS_CONTROLE[[#This Row],[Entre - Estações]]=0, "-", BS_CONTROLE[[#This Row],[Entre - Estações]])</f>
        <v>TAL-TSF</v>
      </c>
      <c r="AN74" s="175">
        <f>IF(BS_CONTROLE[[#This Row],[SB]]=0, "-", BS_CONTROLE[[#This Row],[SB]])</f>
        <v>699710</v>
      </c>
      <c r="AO74" s="176">
        <f>IF(BS_CONTROLE[[#This Row],[SUB]]=0, "-", BS_CONTROLE[[#This Row],[SUB]])</f>
        <v>98</v>
      </c>
      <c r="AP74" s="177">
        <f>IF(BS_CONTROLE[[#This Row],[KM - Inicio]]=0, "-", BS_CONTROLE[[#This Row],[KM - Inicio]])</f>
        <v>704</v>
      </c>
      <c r="AQ74" s="177">
        <f>IF(BS_CONTROLE[[#This Row],[KM - Fim]]=0, "-", BS_CONTROLE[[#This Row],[KM - Fim]])</f>
        <v>706</v>
      </c>
      <c r="AR74" s="32">
        <v>0</v>
      </c>
      <c r="AS74" s="32">
        <v>0</v>
      </c>
      <c r="AT74" s="32">
        <v>0</v>
      </c>
      <c r="AU74" s="32"/>
      <c r="AV74" s="32"/>
      <c r="AW74" s="32"/>
      <c r="AX74" s="32"/>
      <c r="AY74" s="184">
        <f>IF(D74="","*",IFERROR(IF(ISODD(COUNT(AS74:AX76)),"ERRO",SUM((AT74-AS74),(AV74-AU74),(AX74-AW74))),"ERRO"))</f>
        <v>0</v>
      </c>
      <c r="AZ74" s="11"/>
      <c r="BA74" s="60">
        <v>0</v>
      </c>
      <c r="BB74" s="9" t="str">
        <f>IFERROR(_xlfn.XLOOKUP(AI74, BS_ATIVIDADE[ATIVIDADE],BS_ATIVIDADE[UNIDADE] ), "*")</f>
        <v>VAGÕES</v>
      </c>
      <c r="BC74" s="59" t="str" cm="1">
        <f t="array" ref="BC74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FERRONORTE</v>
      </c>
      <c r="BD74" s="59" t="str" cm="1">
        <f t="array" ref="BD74" xml:space="preserve"> _xlfn.XLOOKUP(
  1,
  ( TabelaMap[SUB] = BS_CONTROLE[[#This Row],[SUB_5]]) *
  ( TabelaMap[KM Inicio] &lt;= BS_CONTROLE[[#This Row],[KM - Inicio]]) *
  ( TabelaMap[KM Fim]  &gt;= BS_CONTROLE[[#This Row],[KM - Inicio]]),
  TabelaMap[Trecho Coordenação],
  "-",
  0
)</f>
        <v>TGR-TRO</v>
      </c>
      <c r="BE74" s="200" t="str">
        <f>IFERROR(_xlfn.XLOOKUP(AO74, BASE_MAPA!$B$2:$B$420, BASE_MAPA!$G$2:$G$420), "ERRO")</f>
        <v>ALTO ARAGUAIA - RONDONOPOLIS</v>
      </c>
      <c r="BF74" s="178" t="str">
        <f>IF(BS_CONTROLE[[#This Row],[Responsavel pelo boletim]]=0, "-", BS_CONTROLE[[#This Row],[Responsavel pelo boletim]])</f>
        <v xml:space="preserve">Camila </v>
      </c>
      <c r="BG74" s="13"/>
      <c r="BH74" s="14">
        <v>0</v>
      </c>
      <c r="BI74" s="14"/>
      <c r="BJ74" s="14" t="s">
        <v>1116</v>
      </c>
      <c r="BK74" s="14" t="s">
        <v>1116</v>
      </c>
      <c r="BL74" s="13"/>
      <c r="BM74" s="12" t="s">
        <v>1024</v>
      </c>
      <c r="BN74" s="12" t="s">
        <v>1054</v>
      </c>
      <c r="BO74" s="130" t="s">
        <v>1116</v>
      </c>
      <c r="BP74" s="14"/>
      <c r="BQ74" s="10" t="str">
        <f t="shared" si="8"/>
        <v>Produção e Intervalo</v>
      </c>
      <c r="BR74" s="15">
        <f t="shared" si="9"/>
        <v>0</v>
      </c>
      <c r="BS74" s="15">
        <f t="shared" si="10"/>
        <v>0</v>
      </c>
      <c r="BT74" s="157" t="str">
        <f t="shared" si="11"/>
        <v>CCOCirculaçãoIntervaloOportunidade</v>
      </c>
    </row>
    <row r="75" spans="1:72" hidden="1">
      <c r="A75" s="44" t="str">
        <f t="shared" si="7"/>
        <v>BRUNO (TF-525)46062</v>
      </c>
      <c r="B75" s="133">
        <v>46062</v>
      </c>
      <c r="C75" s="7">
        <f>IF(BS_CONTROLE[[#This Row],[DATA]]="","",WEEKNUM(BS_CONTROLE[[#This Row],[DATA]]))</f>
        <v>7</v>
      </c>
      <c r="D75" s="45" t="s">
        <v>278</v>
      </c>
      <c r="E75" s="185">
        <v>92</v>
      </c>
      <c r="F75" s="134" t="s">
        <v>193</v>
      </c>
      <c r="G75" s="8" t="str">
        <f>IF(D75="","*",VLOOKUP(F75,BS_ATIVIDADE[#All],3,FALSE))</f>
        <v>SOLDA</v>
      </c>
      <c r="H75" s="135" t="s">
        <v>588</v>
      </c>
      <c r="I75" s="135" t="s">
        <v>11</v>
      </c>
      <c r="J75" s="151">
        <v>98</v>
      </c>
      <c r="K75" s="151">
        <v>548.16</v>
      </c>
      <c r="L75" s="71" t="s">
        <v>11</v>
      </c>
      <c r="M75" s="149" t="str" cm="1">
        <f t="array" ref="M75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TRM</v>
      </c>
      <c r="N75" s="149" t="s">
        <v>1428</v>
      </c>
      <c r="O75" s="135">
        <v>0.375</v>
      </c>
      <c r="P75" s="135">
        <v>6.25E-2</v>
      </c>
      <c r="Q75" s="71">
        <v>1</v>
      </c>
      <c r="R75" s="9" t="str">
        <f>IFERROR(_xlfn.XLOOKUP(F75, BS_ATIVIDADE[ATIVIDADE],BS_ATIVIDADE[UNIDADE] ), "*")</f>
        <v>Nº DE SOLDA</v>
      </c>
      <c r="S75" s="180" t="str" cm="1">
        <f t="array" ref="S75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FERRONORTE</v>
      </c>
      <c r="T75" s="180" t="str" cm="1">
        <f t="array" ref="T75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TGR-TRO</v>
      </c>
      <c r="U75" s="199" t="str">
        <f>IFERROR(_xlfn.XLOOKUP(J75, BASE_MAPA!$B$2:$B$420, BASE_MAPA!$G$2:$G$420), "ERRO")</f>
        <v>ALTO ARAGUAIA - RONDONOPOLIS</v>
      </c>
      <c r="V75" s="143" t="s">
        <v>1314</v>
      </c>
      <c r="W75" s="135" t="s">
        <v>1429</v>
      </c>
      <c r="X75" s="152" t="s">
        <v>1005</v>
      </c>
      <c r="Y75" s="129"/>
      <c r="Z75" s="129"/>
      <c r="AA75" s="71"/>
      <c r="AB75" s="59"/>
      <c r="AC75" s="59"/>
      <c r="AD75" s="135"/>
      <c r="AE75" s="71"/>
      <c r="AF75" s="71"/>
      <c r="AG75" s="71"/>
      <c r="AH75" s="42"/>
      <c r="AI75" s="119" t="str">
        <f>IF(BS_CONTROLE[[#This Row],[Atividade]]=0, "-", BS_CONTROLE[[#This Row],[Atividade]])</f>
        <v>PDM - SOLDA</v>
      </c>
      <c r="AJ75" s="8" t="str">
        <f>IF(D75="","*",VLOOKUP(AI75,BS_ATIVIDADE[#Data],3,FALSE))</f>
        <v>SOLDA</v>
      </c>
      <c r="AK75" s="175" t="str">
        <f>IF(BS_CONTROLE[[#This Row],[Local - Partida]]=0, "-", BS_CONTROLE[[#This Row],[Local - Partida]])</f>
        <v>TRM</v>
      </c>
      <c r="AL75" s="175" t="str">
        <f>IF(BS_CONTROLE[[#This Row],[Local - Encerramento]]=0, "-", BS_CONTROLE[[#This Row],[Local - Encerramento]])</f>
        <v>-</v>
      </c>
      <c r="AM75" s="175" t="str">
        <f>IF(BS_CONTROLE[[#This Row],[Entre - Estações]]=0, "-", BS_CONTROLE[[#This Row],[Entre - Estações]])</f>
        <v>TRM</v>
      </c>
      <c r="AN75" s="175" t="str">
        <f>IF(BS_CONTROLE[[#This Row],[SB]]=0, "-", BS_CONTROLE[[#This Row],[SB]])</f>
        <v>TRMS</v>
      </c>
      <c r="AO75" s="176">
        <f>IF(BS_CONTROLE[[#This Row],[SUB]]=0, "-", BS_CONTROLE[[#This Row],[SUB]])</f>
        <v>98</v>
      </c>
      <c r="AP75" s="177">
        <f>IF(BS_CONTROLE[[#This Row],[KM - Inicio]]=0, "-", BS_CONTROLE[[#This Row],[KM - Inicio]])</f>
        <v>548.16</v>
      </c>
      <c r="AQ75" s="177" t="str">
        <f>IF(BS_CONTROLE[[#This Row],[KM - Fim]]=0, "-", BS_CONTROLE[[#This Row],[KM - Fim]])</f>
        <v>-</v>
      </c>
      <c r="AR75" s="32">
        <v>0.34791666666666665</v>
      </c>
      <c r="AS75" s="32">
        <v>0</v>
      </c>
      <c r="AT75" s="32">
        <v>0</v>
      </c>
      <c r="AU75" s="32"/>
      <c r="AV75" s="32"/>
      <c r="AW75" s="32"/>
      <c r="AX75" s="32"/>
      <c r="AY75" s="184">
        <f>IF(D75="","*",IFERROR(IF(ISODD(COUNT(AS75:AX77)),"ERRO",SUM((AT75-AS75),(AV75-AU75),(AX75-AW75))),"ERRO"))</f>
        <v>0</v>
      </c>
      <c r="AZ75" s="11"/>
      <c r="BA75" s="60">
        <v>0</v>
      </c>
      <c r="BB75" s="9" t="str">
        <f>IFERROR(_xlfn.XLOOKUP(AI75, BS_ATIVIDADE[ATIVIDADE],BS_ATIVIDADE[UNIDADE] ), "*")</f>
        <v>Nº DE SOLDA</v>
      </c>
      <c r="BC75" s="59" t="str" cm="1">
        <f t="array" ref="BC75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FERRONORTE</v>
      </c>
      <c r="BD75" s="59" t="str" cm="1">
        <f t="array" ref="BD75" xml:space="preserve"> _xlfn.XLOOKUP(
  1,
  ( TabelaMap[SUB] = BS_CONTROLE[[#This Row],[SUB_5]]) *
  ( TabelaMap[KM Inicio] &lt;= BS_CONTROLE[[#This Row],[KM - Inicio]]) *
  ( TabelaMap[KM Fim]  &gt;= BS_CONTROLE[[#This Row],[KM - Inicio]]),
  TabelaMap[Trecho Coordenação],
  "-",
  0
)</f>
        <v>TGR-TRO</v>
      </c>
      <c r="BE75" s="200" t="str">
        <f>IFERROR(_xlfn.XLOOKUP(AO75, BASE_MAPA!$B$2:$B$420, BASE_MAPA!$G$2:$G$420), "ERRO")</f>
        <v>ALTO ARAGUAIA - RONDONOPOLIS</v>
      </c>
      <c r="BF75" s="178" t="str">
        <f>IF(BS_CONTROLE[[#This Row],[Responsavel pelo boletim]]=0, "-", BS_CONTROLE[[#This Row],[Responsavel pelo boletim]])</f>
        <v>Bruno</v>
      </c>
      <c r="BG75" s="13"/>
      <c r="BH75" s="14">
        <v>0</v>
      </c>
      <c r="BI75" s="14"/>
      <c r="BJ75" s="14" t="s">
        <v>1430</v>
      </c>
      <c r="BK75" s="14" t="s">
        <v>1430</v>
      </c>
      <c r="BL75" s="13"/>
      <c r="BM75" s="12" t="s">
        <v>1031</v>
      </c>
      <c r="BN75" s="12" t="s">
        <v>1056</v>
      </c>
      <c r="BO75" s="130" t="s">
        <v>1056</v>
      </c>
      <c r="BP75" s="14"/>
      <c r="BQ75" s="10" t="str">
        <f t="shared" si="8"/>
        <v>Produção e Intervalo</v>
      </c>
      <c r="BR75" s="15">
        <f t="shared" si="9"/>
        <v>0</v>
      </c>
      <c r="BS75" s="15">
        <f t="shared" si="10"/>
        <v>0</v>
      </c>
      <c r="BT75" s="157" t="str">
        <f t="shared" si="11"/>
        <v>CondiçõesClimáticaChuva</v>
      </c>
    </row>
    <row r="76" spans="1:72" hidden="1">
      <c r="A76" s="44" t="str">
        <f t="shared" si="7"/>
        <v>ELSON (TF-526)46062</v>
      </c>
      <c r="B76" s="133">
        <v>46062</v>
      </c>
      <c r="C76" s="7">
        <f>IF(BS_CONTROLE[[#This Row],[DATA]]="","",WEEKNUM(BS_CONTROLE[[#This Row],[DATA]]))</f>
        <v>7</v>
      </c>
      <c r="D76" s="45" t="s">
        <v>303</v>
      </c>
      <c r="E76" s="185">
        <v>93</v>
      </c>
      <c r="F76" s="134" t="s">
        <v>193</v>
      </c>
      <c r="G76" s="8" t="str">
        <f>IF(D76="","*",VLOOKUP(F76,BS_ATIVIDADE[#All],3,FALSE))</f>
        <v>SOLDA</v>
      </c>
      <c r="H76" s="135" t="s">
        <v>11</v>
      </c>
      <c r="I76" s="135" t="s">
        <v>11</v>
      </c>
      <c r="J76" s="151">
        <v>74</v>
      </c>
      <c r="K76" s="151">
        <v>430.26799999999997</v>
      </c>
      <c r="L76" s="71" t="s">
        <v>11</v>
      </c>
      <c r="M76" s="149" t="str" cm="1">
        <f t="array" ref="M76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TPC-TVL</v>
      </c>
      <c r="N76" s="149" t="str" cm="1">
        <f t="array" ref="N76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TPC440</v>
      </c>
      <c r="O76" s="135">
        <v>0.35416666666666669</v>
      </c>
      <c r="P76" s="135">
        <v>6.25E-2</v>
      </c>
      <c r="Q76" s="71">
        <v>1</v>
      </c>
      <c r="R76" s="9" t="str">
        <f>IFERROR(_xlfn.XLOOKUP(F76, BS_ATIVIDADE[ATIVIDADE],BS_ATIVIDADE[UNIDADE] ), "*")</f>
        <v>Nº DE SOLDA</v>
      </c>
      <c r="S76" s="180" t="str" cm="1">
        <f t="array" ref="S76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FERRONORTE</v>
      </c>
      <c r="T76" s="180" t="str" cm="1">
        <f t="array" ref="T76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TCS-TGR</v>
      </c>
      <c r="U76" s="199" t="str">
        <f>IFERROR(_xlfn.XLOOKUP(J76, BASE_MAPA!$B$2:$B$420, BASE_MAPA!$G$2:$G$420), "ERRO")</f>
        <v>MARCO INICIAL - ALTO ARAGUAIA</v>
      </c>
      <c r="V76" s="143" t="s">
        <v>1287</v>
      </c>
      <c r="W76" s="135" t="s">
        <v>1315</v>
      </c>
      <c r="X76" s="152" t="s">
        <v>1005</v>
      </c>
      <c r="Y76" s="129"/>
      <c r="Z76" s="129"/>
      <c r="AA76" s="71">
        <v>1</v>
      </c>
      <c r="AB76" s="59" t="s">
        <v>997</v>
      </c>
      <c r="AC76" s="59"/>
      <c r="AD76" s="135">
        <v>0.29166666666666669</v>
      </c>
      <c r="AE76" s="71">
        <v>5487</v>
      </c>
      <c r="AF76" s="71"/>
      <c r="AG76" s="71"/>
      <c r="AH76" s="42"/>
      <c r="AI76" s="119" t="str">
        <f>IF(BS_CONTROLE[[#This Row],[Atividade]]=0, "-", BS_CONTROLE[[#This Row],[Atividade]])</f>
        <v>PDM - SOLDA</v>
      </c>
      <c r="AJ76" s="8" t="str">
        <f>IF(D76="","*",VLOOKUP(AI76,BS_ATIVIDADE[#Data],3,FALSE))</f>
        <v>SOLDA</v>
      </c>
      <c r="AK76" s="175" t="str">
        <f>IF(BS_CONTROLE[[#This Row],[Local - Partida]]=0, "-", BS_CONTROLE[[#This Row],[Local - Partida]])</f>
        <v>-</v>
      </c>
      <c r="AL76" s="175" t="str">
        <f>IF(BS_CONTROLE[[#This Row],[Local - Encerramento]]=0, "-", BS_CONTROLE[[#This Row],[Local - Encerramento]])</f>
        <v>-</v>
      </c>
      <c r="AM76" s="175" t="str">
        <f>IF(BS_CONTROLE[[#This Row],[Entre - Estações]]=0, "-", BS_CONTROLE[[#This Row],[Entre - Estações]])</f>
        <v>TPC-TVL</v>
      </c>
      <c r="AN76" s="175" t="str">
        <f>IF(BS_CONTROLE[[#This Row],[SB]]=0, "-", BS_CONTROLE[[#This Row],[SB]])</f>
        <v>TPC440</v>
      </c>
      <c r="AO76" s="176">
        <f>IF(BS_CONTROLE[[#This Row],[SUB]]=0, "-", BS_CONTROLE[[#This Row],[SUB]])</f>
        <v>74</v>
      </c>
      <c r="AP76" s="177">
        <f>IF(BS_CONTROLE[[#This Row],[KM - Inicio]]=0, "-", BS_CONTROLE[[#This Row],[KM - Inicio]])</f>
        <v>430.26799999999997</v>
      </c>
      <c r="AQ76" s="177" t="str">
        <f>IF(BS_CONTROLE[[#This Row],[KM - Fim]]=0, "-", BS_CONTROLE[[#This Row],[KM - Fim]])</f>
        <v>-</v>
      </c>
      <c r="AR76" s="32">
        <v>0.32708333333333334</v>
      </c>
      <c r="AS76" s="32">
        <v>0</v>
      </c>
      <c r="AT76" s="32">
        <v>0</v>
      </c>
      <c r="AU76" s="32"/>
      <c r="AV76" s="32"/>
      <c r="AW76" s="32"/>
      <c r="AX76" s="32"/>
      <c r="AY76" s="184">
        <f>IF(D76="","*",IFERROR(IF(ISODD(COUNT(AS76:AX78)),"ERRO",SUM((AT76-AS76),(AV76-AU76),(AX76-AW76))),"ERRO"))</f>
        <v>0</v>
      </c>
      <c r="AZ76" s="11"/>
      <c r="BA76" s="60">
        <v>0</v>
      </c>
      <c r="BB76" s="9" t="str">
        <f>IFERROR(_xlfn.XLOOKUP(AI76, BS_ATIVIDADE[ATIVIDADE],BS_ATIVIDADE[UNIDADE] ), "*")</f>
        <v>Nº DE SOLDA</v>
      </c>
      <c r="BC76" s="59" t="str" cm="1">
        <f t="array" ref="BC76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FERRONORTE</v>
      </c>
      <c r="BD76" s="59" t="str" cm="1">
        <f t="array" ref="BD76" xml:space="preserve"> _xlfn.XLOOKUP(
  1,
  ( TabelaMap[SUB] = BS_CONTROLE[[#This Row],[SUB_5]]) *
  ( TabelaMap[KM Inicio] &lt;= BS_CONTROLE[[#This Row],[KM - Inicio]]) *
  ( TabelaMap[KM Fim]  &gt;= BS_CONTROLE[[#This Row],[KM - Inicio]]),
  TabelaMap[Trecho Coordenação],
  "-",
  0
)</f>
        <v>TCS-TGR</v>
      </c>
      <c r="BE76" s="200" t="str">
        <f>IFERROR(_xlfn.XLOOKUP(AO76, BASE_MAPA!$B$2:$B$420, BASE_MAPA!$G$2:$G$420), "ERRO")</f>
        <v>MARCO INICIAL - ALTO ARAGUAIA</v>
      </c>
      <c r="BF76" s="178" t="str">
        <f>IF(BS_CONTROLE[[#This Row],[Responsavel pelo boletim]]=0, "-", BS_CONTROLE[[#This Row],[Responsavel pelo boletim]])</f>
        <v>Elson</v>
      </c>
      <c r="BG76" s="13"/>
      <c r="BH76" s="14">
        <v>0</v>
      </c>
      <c r="BI76" s="14"/>
      <c r="BJ76" s="14" t="s">
        <v>1431</v>
      </c>
      <c r="BK76" s="14" t="s">
        <v>1431</v>
      </c>
      <c r="BL76" s="13"/>
      <c r="BM76" s="12" t="s">
        <v>1031</v>
      </c>
      <c r="BN76" s="12" t="s">
        <v>1056</v>
      </c>
      <c r="BO76" s="130" t="s">
        <v>1056</v>
      </c>
      <c r="BP76" s="14"/>
      <c r="BQ76" s="10" t="str">
        <f t="shared" si="8"/>
        <v>Produção e Intervalo</v>
      </c>
      <c r="BR76" s="15">
        <f t="shared" si="9"/>
        <v>0</v>
      </c>
      <c r="BS76" s="15">
        <f t="shared" si="10"/>
        <v>0</v>
      </c>
      <c r="BT76" s="157" t="str">
        <f t="shared" si="11"/>
        <v>CondiçõesClimáticaChuva</v>
      </c>
    </row>
    <row r="77" spans="1:72" hidden="1">
      <c r="A77" s="44" t="str">
        <f t="shared" si="7"/>
        <v>A6046062</v>
      </c>
      <c r="B77" s="133">
        <v>46062</v>
      </c>
      <c r="C77" s="7">
        <f>IF(BS_CONTROLE[[#This Row],[DATA]]="","",WEEKNUM(BS_CONTROLE[[#This Row],[DATA]]))</f>
        <v>7</v>
      </c>
      <c r="D77" s="45" t="s">
        <v>106</v>
      </c>
      <c r="E77" s="185">
        <v>93</v>
      </c>
      <c r="F77" s="134" t="s">
        <v>32</v>
      </c>
      <c r="G77" s="8" t="str">
        <f>IF(D77="","*",VLOOKUP(F77,BS_ATIVIDADE[#All],3,FALSE))</f>
        <v>DETECÇÃO</v>
      </c>
      <c r="H77" s="135" t="s">
        <v>479</v>
      </c>
      <c r="I77" s="135" t="s">
        <v>418</v>
      </c>
      <c r="J77" s="151">
        <v>74</v>
      </c>
      <c r="K77" s="151">
        <v>291</v>
      </c>
      <c r="L77" s="71">
        <v>109</v>
      </c>
      <c r="M77" s="149" t="str" cm="1">
        <f t="array" ref="M77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TCS-TRC</v>
      </c>
      <c r="N77" s="149" t="str" cm="1">
        <f t="array" ref="N77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291TRC1</v>
      </c>
      <c r="O77" s="135">
        <v>0.33333333333333331</v>
      </c>
      <c r="P77" s="135">
        <v>4.1666666666666664E-2</v>
      </c>
      <c r="Q77" s="71">
        <v>180</v>
      </c>
      <c r="R77" s="9" t="str">
        <f>IFERROR(_xlfn.XLOOKUP(F77, BS_ATIVIDADE[ATIVIDADE],BS_ATIVIDADE[UNIDADE] ), "*")</f>
        <v>KM</v>
      </c>
      <c r="S77" s="180" t="str" cm="1">
        <f t="array" ref="S77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FERRONORTE</v>
      </c>
      <c r="T77" s="180" t="str" cm="1">
        <f t="array" ref="T77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TCS-TGR</v>
      </c>
      <c r="U77" s="199" t="str">
        <f>IFERROR(_xlfn.XLOOKUP(J77, BASE_MAPA!$B$2:$B$420, BASE_MAPA!$G$2:$G$420), "ERRO")</f>
        <v>MARCO INICIAL - ALTO ARAGUAIA</v>
      </c>
      <c r="V77" s="143" t="s">
        <v>1295</v>
      </c>
      <c r="W77" s="135" t="s">
        <v>1364</v>
      </c>
      <c r="X77" s="152" t="s">
        <v>1005</v>
      </c>
      <c r="Y77" s="129"/>
      <c r="Z77" s="129"/>
      <c r="AA77" s="71">
        <v>1</v>
      </c>
      <c r="AB77" s="59" t="s">
        <v>997</v>
      </c>
      <c r="AC77" s="59"/>
      <c r="AD77" s="135">
        <v>0.29166666666666669</v>
      </c>
      <c r="AE77" s="71">
        <v>5487</v>
      </c>
      <c r="AF77" s="71"/>
      <c r="AG77" s="71"/>
      <c r="AH77" s="42"/>
      <c r="AI77" s="119" t="str">
        <f>IF(BS_CONTROLE[[#This Row],[Atividade]]=0, "-", BS_CONTROLE[[#This Row],[Atividade]])</f>
        <v>DETECÇÃO - RONDA 7 DIAS</v>
      </c>
      <c r="AJ77" s="8" t="str">
        <f>IF(D77="","*",VLOOKUP(AI77,BS_ATIVIDADE[#Data],3,FALSE))</f>
        <v>DETECÇÃO</v>
      </c>
      <c r="AK77" s="175" t="str">
        <f>IF(BS_CONTROLE[[#This Row],[Local - Partida]]=0, "-", BS_CONTROLE[[#This Row],[Local - Partida]])</f>
        <v>TCS291</v>
      </c>
      <c r="AL77" s="175" t="str">
        <f>IF(BS_CONTROLE[[#This Row],[Local - Encerramento]]=0, "-", BS_CONTROLE[[#This Row],[Local - Encerramento]])</f>
        <v>TIN1</v>
      </c>
      <c r="AM77" s="175" t="str">
        <f>IF(BS_CONTROLE[[#This Row],[Entre - Estações]]=0, "-", BS_CONTROLE[[#This Row],[Entre - Estações]])</f>
        <v>TCS-TRC</v>
      </c>
      <c r="AN77" s="175" t="str">
        <f>IF(BS_CONTROLE[[#This Row],[SB]]=0, "-", BS_CONTROLE[[#This Row],[SB]])</f>
        <v>291TRC1</v>
      </c>
      <c r="AO77" s="176">
        <f>IF(BS_CONTROLE[[#This Row],[SUB]]=0, "-", BS_CONTROLE[[#This Row],[SUB]])</f>
        <v>74</v>
      </c>
      <c r="AP77" s="177">
        <f>IF(BS_CONTROLE[[#This Row],[KM - Inicio]]=0, "-", BS_CONTROLE[[#This Row],[KM - Inicio]])</f>
        <v>291</v>
      </c>
      <c r="AQ77" s="177">
        <f>IF(BS_CONTROLE[[#This Row],[KM - Fim]]=0, "-", BS_CONTROLE[[#This Row],[KM - Fim]])</f>
        <v>109</v>
      </c>
      <c r="AR77" s="32">
        <v>0.43333333333333335</v>
      </c>
      <c r="AS77" s="32">
        <v>0.49444444444444446</v>
      </c>
      <c r="AT77" s="32">
        <v>0.53611111111111109</v>
      </c>
      <c r="AU77" s="32"/>
      <c r="AV77" s="32"/>
      <c r="AW77" s="32"/>
      <c r="AX77" s="32"/>
      <c r="AY77" s="184">
        <f>IF(D77="","*",IFERROR(IF(ISODD(COUNT(AS77:AX79)),"ERRO",SUM((AT77-AS77),(AV77-AU77),(AX77-AW77))),"ERRO"))</f>
        <v>4.166666666666663E-2</v>
      </c>
      <c r="AZ77" s="11"/>
      <c r="BA77" s="60">
        <v>180</v>
      </c>
      <c r="BB77" s="9" t="str">
        <f>IFERROR(_xlfn.XLOOKUP(AI77, BS_ATIVIDADE[ATIVIDADE],BS_ATIVIDADE[UNIDADE] ), "*")</f>
        <v>KM</v>
      </c>
      <c r="BC77" s="59" t="str" cm="1">
        <f t="array" ref="BC77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FERRONORTE</v>
      </c>
      <c r="BD77" s="59" t="str" cm="1">
        <f t="array" ref="BD77" xml:space="preserve"> _xlfn.XLOOKUP(
  1,
  ( TabelaMap[SUB] = BS_CONTROLE[[#This Row],[SUB_5]]) *
  ( TabelaMap[KM Inicio] &lt;= BS_CONTROLE[[#This Row],[KM - Inicio]]) *
  ( TabelaMap[KM Fim]  &gt;= BS_CONTROLE[[#This Row],[KM - Inicio]]),
  TabelaMap[Trecho Coordenação],
  "-",
  0
)</f>
        <v>TCS-TGR</v>
      </c>
      <c r="BE77" s="200" t="str">
        <f>IFERROR(_xlfn.XLOOKUP(AO77, BASE_MAPA!$B$2:$B$420, BASE_MAPA!$G$2:$G$420), "ERRO")</f>
        <v>MARCO INICIAL - ALTO ARAGUAIA</v>
      </c>
      <c r="BF77" s="178" t="str">
        <f>IF(BS_CONTROLE[[#This Row],[Responsavel pelo boletim]]=0, "-", BS_CONTROLE[[#This Row],[Responsavel pelo boletim]])</f>
        <v>Herbert</v>
      </c>
      <c r="BG77" s="13"/>
      <c r="BH77" s="14">
        <v>2</v>
      </c>
      <c r="BI77" s="14"/>
      <c r="BJ77" s="14" t="s">
        <v>1432</v>
      </c>
      <c r="BK77" s="14" t="s">
        <v>1433</v>
      </c>
      <c r="BL77" s="13"/>
      <c r="BM77" s="12" t="s">
        <v>1029</v>
      </c>
      <c r="BN77" s="12" t="s">
        <v>1029</v>
      </c>
      <c r="BO77" s="130" t="s">
        <v>1029</v>
      </c>
      <c r="BP77" s="14"/>
      <c r="BQ77" s="10" t="str">
        <f t="shared" si="8"/>
        <v>Intervalo</v>
      </c>
      <c r="BR77" s="15">
        <f t="shared" si="9"/>
        <v>0.99999999999999911</v>
      </c>
      <c r="BS77" s="15">
        <f t="shared" si="10"/>
        <v>1</v>
      </c>
      <c r="BT77" s="157" t="str">
        <f t="shared" si="11"/>
        <v>OKOK</v>
      </c>
    </row>
    <row r="78" spans="1:72" hidden="1">
      <c r="A78" s="44" t="str">
        <f t="shared" si="7"/>
        <v>MARCOS (TF-520)46062</v>
      </c>
      <c r="B78" s="133">
        <v>46062</v>
      </c>
      <c r="C78" s="7">
        <f>IF(BS_CONTROLE[[#This Row],[DATA]]="","",WEEKNUM(BS_CONTROLE[[#This Row],[DATA]]))</f>
        <v>7</v>
      </c>
      <c r="D78" s="45" t="s">
        <v>334</v>
      </c>
      <c r="E78" s="185">
        <v>94</v>
      </c>
      <c r="F78" s="134" t="s">
        <v>193</v>
      </c>
      <c r="G78" s="8" t="str">
        <f>IF(D78="","*",VLOOKUP(F78,BS_ATIVIDADE[#All],3,FALSE))</f>
        <v>SOLDA</v>
      </c>
      <c r="H78" s="149" t="str" cm="1">
        <f t="array" ref="H78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277TCS</v>
      </c>
      <c r="I78" s="135" t="s">
        <v>11</v>
      </c>
      <c r="J78" s="151">
        <v>74</v>
      </c>
      <c r="K78" s="151">
        <v>280.5</v>
      </c>
      <c r="L78" s="71" t="s">
        <v>11</v>
      </c>
      <c r="M78" s="149" t="str" cm="1">
        <f t="array" ref="M78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TJA-TCS</v>
      </c>
      <c r="N78" s="149" t="str" cm="1">
        <f t="array" ref="N78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277TCS</v>
      </c>
      <c r="O78" s="135">
        <v>0.375</v>
      </c>
      <c r="P78" s="135">
        <v>8.3333333333333329E-2</v>
      </c>
      <c r="Q78" s="71">
        <v>1</v>
      </c>
      <c r="R78" s="9" t="str">
        <f>IFERROR(_xlfn.XLOOKUP(F78, BS_ATIVIDADE[ATIVIDADE],BS_ATIVIDADE[UNIDADE] ), "*")</f>
        <v>Nº DE SOLDA</v>
      </c>
      <c r="S78" s="180" t="str" cm="1">
        <f t="array" ref="S78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FERRONORTE</v>
      </c>
      <c r="T78" s="180" t="str" cm="1">
        <f t="array" ref="T78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TMI-TCS</v>
      </c>
      <c r="U78" s="199" t="str">
        <f>IFERROR(_xlfn.XLOOKUP(J78, BASE_MAPA!$B$2:$B$420, BASE_MAPA!$G$2:$G$420), "ERRO")</f>
        <v>MARCO INICIAL - ALTO ARAGUAIA</v>
      </c>
      <c r="V78" s="143" t="s">
        <v>1325</v>
      </c>
      <c r="W78" s="135" t="s">
        <v>1315</v>
      </c>
      <c r="X78" s="152" t="s">
        <v>1005</v>
      </c>
      <c r="Y78" s="129"/>
      <c r="Z78" s="129"/>
      <c r="AA78" s="71" t="s">
        <v>11</v>
      </c>
      <c r="AB78" s="59" t="s">
        <v>11</v>
      </c>
      <c r="AC78" s="59" t="s">
        <v>11</v>
      </c>
      <c r="AD78" s="135" t="s">
        <v>11</v>
      </c>
      <c r="AE78" s="71" t="s">
        <v>11</v>
      </c>
      <c r="AF78" s="71" t="s">
        <v>11</v>
      </c>
      <c r="AG78" s="71" t="s">
        <v>11</v>
      </c>
      <c r="AH78" s="42"/>
      <c r="AI78" s="119" t="str">
        <f>IF(BS_CONTROLE[[#This Row],[Atividade]]=0, "-", BS_CONTROLE[[#This Row],[Atividade]])</f>
        <v>PDM - SOLDA</v>
      </c>
      <c r="AJ78" s="8" t="str">
        <f>IF(D78="","*",VLOOKUP(AI78,BS_ATIVIDADE[#Data],3,FALSE))</f>
        <v>SOLDA</v>
      </c>
      <c r="AK78" s="175" t="str">
        <f>IF(BS_CONTROLE[[#This Row],[Local - Partida]]=0, "-", BS_CONTROLE[[#This Row],[Local - Partida]])</f>
        <v>277TCS</v>
      </c>
      <c r="AL78" s="175" t="str">
        <f>IF(BS_CONTROLE[[#This Row],[Local - Encerramento]]=0, "-", BS_CONTROLE[[#This Row],[Local - Encerramento]])</f>
        <v>-</v>
      </c>
      <c r="AM78" s="175" t="str">
        <f>IF(BS_CONTROLE[[#This Row],[Entre - Estações]]=0, "-", BS_CONTROLE[[#This Row],[Entre - Estações]])</f>
        <v>TJA-TCS</v>
      </c>
      <c r="AN78" s="175" t="str">
        <f>IF(BS_CONTROLE[[#This Row],[SB]]=0, "-", BS_CONTROLE[[#This Row],[SB]])</f>
        <v>277TCS</v>
      </c>
      <c r="AO78" s="176">
        <f>IF(BS_CONTROLE[[#This Row],[SUB]]=0, "-", BS_CONTROLE[[#This Row],[SUB]])</f>
        <v>74</v>
      </c>
      <c r="AP78" s="177">
        <f>IF(BS_CONTROLE[[#This Row],[KM - Inicio]]=0, "-", BS_CONTROLE[[#This Row],[KM - Inicio]])</f>
        <v>280.5</v>
      </c>
      <c r="AQ78" s="177" t="str">
        <f>IF(BS_CONTROLE[[#This Row],[KM - Fim]]=0, "-", BS_CONTROLE[[#This Row],[KM - Fim]])</f>
        <v>-</v>
      </c>
      <c r="AR78" s="32">
        <v>0.34791666666666665</v>
      </c>
      <c r="AS78" s="32">
        <v>0</v>
      </c>
      <c r="AT78" s="32">
        <v>0</v>
      </c>
      <c r="AU78" s="32"/>
      <c r="AV78" s="32"/>
      <c r="AW78" s="32"/>
      <c r="AX78" s="32"/>
      <c r="AY78" s="184">
        <f>IF(D78="","*",IFERROR(IF(ISODD(COUNT(AS78:AX79)),"ERRO",SUM((AT78-AS78),(AV78-AU78),(AX78-AW78))),"ERRO"))</f>
        <v>0</v>
      </c>
      <c r="AZ78" s="11"/>
      <c r="BA78" s="60">
        <v>0</v>
      </c>
      <c r="BB78" s="9" t="str">
        <f>IFERROR(_xlfn.XLOOKUP(AI78, BS_ATIVIDADE[ATIVIDADE],BS_ATIVIDADE[UNIDADE] ), "*")</f>
        <v>Nº DE SOLDA</v>
      </c>
      <c r="BC78" s="59" t="str" cm="1">
        <f t="array" ref="BC78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FERRONORTE</v>
      </c>
      <c r="BD78" s="59" t="str" cm="1">
        <f t="array" ref="BD78" xml:space="preserve"> _xlfn.XLOOKUP(
  1,
  ( TabelaMap[SUB] = BS_CONTROLE[[#This Row],[SUB_5]]) *
  ( TabelaMap[KM Inicio] &lt;= BS_CONTROLE[[#This Row],[KM - Inicio]]) *
  ( TabelaMap[KM Fim]  &gt;= BS_CONTROLE[[#This Row],[KM - Inicio]]),
  TabelaMap[Trecho Coordenação],
  "-",
  0
)</f>
        <v>TMI-TCS</v>
      </c>
      <c r="BE78" s="200" t="str">
        <f>IFERROR(_xlfn.XLOOKUP(AO78, BASE_MAPA!$B$2:$B$420, BASE_MAPA!$G$2:$G$420), "ERRO")</f>
        <v>MARCO INICIAL - ALTO ARAGUAIA</v>
      </c>
      <c r="BF78" s="178" t="str">
        <f>IF(BS_CONTROLE[[#This Row],[Responsavel pelo boletim]]=0, "-", BS_CONTROLE[[#This Row],[Responsavel pelo boletim]])</f>
        <v>Marcos Euzebio</v>
      </c>
      <c r="BG78" s="13"/>
      <c r="BH78" s="14">
        <v>0</v>
      </c>
      <c r="BI78" s="14"/>
      <c r="BJ78" s="14" t="s">
        <v>1434</v>
      </c>
      <c r="BK78" s="14" t="s">
        <v>1435</v>
      </c>
      <c r="BL78" s="13"/>
      <c r="BM78" s="12" t="s">
        <v>1031</v>
      </c>
      <c r="BN78" s="12" t="s">
        <v>1056</v>
      </c>
      <c r="BO78" s="130" t="s">
        <v>1056</v>
      </c>
      <c r="BP78" s="14"/>
      <c r="BQ78" s="10" t="str">
        <f t="shared" si="8"/>
        <v>Produção e Intervalo</v>
      </c>
      <c r="BR78" s="15">
        <f t="shared" si="9"/>
        <v>0</v>
      </c>
      <c r="BS78" s="15">
        <f t="shared" si="10"/>
        <v>0</v>
      </c>
      <c r="BT78" s="157" t="str">
        <f t="shared" si="11"/>
        <v>CondiçõesClimáticaChuva</v>
      </c>
    </row>
    <row r="79" spans="1:72" hidden="1">
      <c r="A79" s="44" t="str">
        <f t="shared" si="7"/>
        <v>W5046062</v>
      </c>
      <c r="B79" s="133">
        <v>46062</v>
      </c>
      <c r="C79" s="7">
        <f>IF(BS_CONTROLE[[#This Row],[DATA]]="","",WEEKNUM(BS_CONTROLE[[#This Row],[DATA]]))</f>
        <v>7</v>
      </c>
      <c r="D79" s="45" t="s">
        <v>240</v>
      </c>
      <c r="E79" s="185">
        <v>95</v>
      </c>
      <c r="F79" s="134" t="s">
        <v>127</v>
      </c>
      <c r="G79" s="8" t="str">
        <f>IF(D79="","*",VLOOKUP(F79,BS_ATIVIDADE[#All],3,FALSE))</f>
        <v>MODERNIZAÇÃO</v>
      </c>
      <c r="H79" s="135" t="s">
        <v>475</v>
      </c>
      <c r="I79" s="135" t="s">
        <v>475</v>
      </c>
      <c r="J79" s="151">
        <v>74</v>
      </c>
      <c r="K79" s="151">
        <v>260</v>
      </c>
      <c r="L79" s="71">
        <v>210</v>
      </c>
      <c r="M79" s="149" t="str" cm="1">
        <f t="array" ref="M79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TVI-TJA</v>
      </c>
      <c r="N79" s="149" t="str" cm="1">
        <f t="array" ref="N79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251TJA</v>
      </c>
      <c r="O79" s="135">
        <v>0.45833333333333331</v>
      </c>
      <c r="P79" s="135">
        <v>8.3333333333333329E-2</v>
      </c>
      <c r="Q79" s="71">
        <v>4</v>
      </c>
      <c r="R79" s="9" t="str">
        <f>IFERROR(_xlfn.XLOOKUP(F79, BS_ATIVIDADE[ATIVIDADE],BS_ATIVIDADE[UNIDADE] ), "*")</f>
        <v>Nº DE BARRAS</v>
      </c>
      <c r="S79" s="180" t="str" cm="1">
        <f t="array" ref="S79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FERRONORTE</v>
      </c>
      <c r="T79" s="180" t="str" cm="1">
        <f t="array" ref="T79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TMI-TCS</v>
      </c>
      <c r="U79" s="199" t="str">
        <f>IFERROR(_xlfn.XLOOKUP(J79, BASE_MAPA!$B$2:$B$420, BASE_MAPA!$G$2:$G$420), "ERRO")</f>
        <v>MARCO INICIAL - ALTO ARAGUAIA</v>
      </c>
      <c r="V79" s="143" t="s">
        <v>1358</v>
      </c>
      <c r="W79" s="135" t="s">
        <v>1436</v>
      </c>
      <c r="X79" s="152" t="s">
        <v>1005</v>
      </c>
      <c r="Y79" s="129"/>
      <c r="Z79" s="129"/>
      <c r="AA79" s="71" t="s">
        <v>1359</v>
      </c>
      <c r="AB79" s="59" t="s">
        <v>997</v>
      </c>
      <c r="AC79" s="59"/>
      <c r="AD79" s="135">
        <v>0.29166666666666669</v>
      </c>
      <c r="AE79" s="71">
        <v>7671</v>
      </c>
      <c r="AF79" s="71">
        <v>9322</v>
      </c>
      <c r="AG79" s="71"/>
      <c r="AH79" s="42"/>
      <c r="AI79" s="119" t="str">
        <f>IF(BS_CONTROLE[[#This Row],[Atividade]]=0, "-", BS_CONTROLE[[#This Row],[Atividade]])</f>
        <v>MODERNIZAÇÃO - DESCARGA - TRILHO</v>
      </c>
      <c r="AJ79" s="8" t="str">
        <f>IF(D79="","*",VLOOKUP(AI79,BS_ATIVIDADE[#Data],3,FALSE))</f>
        <v>MODERNIZAÇÃO</v>
      </c>
      <c r="AK79" s="175" t="str">
        <f>IF(BS_CONTROLE[[#This Row],[Local - Partida]]=0, "-", BS_CONTROLE[[#This Row],[Local - Partida]])</f>
        <v>TCS2</v>
      </c>
      <c r="AL79" s="175" t="str">
        <f>IF(BS_CONTROLE[[#This Row],[Local - Encerramento]]=0, "-", BS_CONTROLE[[#This Row],[Local - Encerramento]])</f>
        <v>TCS2</v>
      </c>
      <c r="AM79" s="175" t="str">
        <f>IF(BS_CONTROLE[[#This Row],[Entre - Estações]]=0, "-", BS_CONTROLE[[#This Row],[Entre - Estações]])</f>
        <v>TVI-TJA</v>
      </c>
      <c r="AN79" s="175" t="str">
        <f>IF(BS_CONTROLE[[#This Row],[SB]]=0, "-", BS_CONTROLE[[#This Row],[SB]])</f>
        <v>251TJA</v>
      </c>
      <c r="AO79" s="176">
        <f>IF(BS_CONTROLE[[#This Row],[SUB]]=0, "-", BS_CONTROLE[[#This Row],[SUB]])</f>
        <v>74</v>
      </c>
      <c r="AP79" s="177">
        <f>IF(BS_CONTROLE[[#This Row],[KM - Inicio]]=0, "-", BS_CONTROLE[[#This Row],[KM - Inicio]])</f>
        <v>260</v>
      </c>
      <c r="AQ79" s="177">
        <f>IF(BS_CONTROLE[[#This Row],[KM - Fim]]=0, "-", BS_CONTROLE[[#This Row],[KM - Fim]])</f>
        <v>210</v>
      </c>
      <c r="AR79" s="32">
        <v>0.49722222222222223</v>
      </c>
      <c r="AS79" s="32">
        <v>0</v>
      </c>
      <c r="AT79" s="32">
        <v>0</v>
      </c>
      <c r="AU79" s="32"/>
      <c r="AV79" s="32"/>
      <c r="AW79" s="32"/>
      <c r="AX79" s="32"/>
      <c r="AY79" s="184">
        <f>IF(D79="","*",IFERROR(IF(ISODD(COUNT(AS79:AX80)),"ERRO",SUM((AT79-AS79),(AV79-AU79),(AX79-AW79))),"ERRO"))</f>
        <v>0</v>
      </c>
      <c r="AZ79" s="11"/>
      <c r="BA79" s="60">
        <v>0</v>
      </c>
      <c r="BB79" s="9" t="str">
        <f>IFERROR(_xlfn.XLOOKUP(AI79, BS_ATIVIDADE[ATIVIDADE],BS_ATIVIDADE[UNIDADE] ), "*")</f>
        <v>Nº DE BARRAS</v>
      </c>
      <c r="BC79" s="59" t="str" cm="1">
        <f t="array" ref="BC79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FERRONORTE</v>
      </c>
      <c r="BD79" s="59" t="str" cm="1">
        <f t="array" ref="BD79" xml:space="preserve"> _xlfn.XLOOKUP(
  1,
  ( TabelaMap[SUB] = BS_CONTROLE[[#This Row],[SUB_5]]) *
  ( TabelaMap[KM Inicio] &lt;= BS_CONTROLE[[#This Row],[KM - Inicio]]) *
  ( TabelaMap[KM Fim]  &gt;= BS_CONTROLE[[#This Row],[KM - Inicio]]),
  TabelaMap[Trecho Coordenação],
  "-",
  0
)</f>
        <v>TMI-TCS</v>
      </c>
      <c r="BE79" s="200" t="str">
        <f>IFERROR(_xlfn.XLOOKUP(AO79, BASE_MAPA!$B$2:$B$420, BASE_MAPA!$G$2:$G$420), "ERRO")</f>
        <v>MARCO INICIAL - ALTO ARAGUAIA</v>
      </c>
      <c r="BF79" s="178" t="str">
        <f>IF(BS_CONTROLE[[#This Row],[Responsavel pelo boletim]]=0, "-", BS_CONTROLE[[#This Row],[Responsavel pelo boletim]])</f>
        <v>Augusto/ Efraim</v>
      </c>
      <c r="BG79" s="13"/>
      <c r="BH79" s="14">
        <v>0</v>
      </c>
      <c r="BI79" s="14"/>
      <c r="BJ79" s="14" t="s">
        <v>1437</v>
      </c>
      <c r="BK79" s="14" t="s">
        <v>1438</v>
      </c>
      <c r="BL79" s="13"/>
      <c r="BM79" s="12" t="s">
        <v>1024</v>
      </c>
      <c r="BN79" s="12" t="s">
        <v>1054</v>
      </c>
      <c r="BO79" s="130" t="s">
        <v>1116</v>
      </c>
      <c r="BP79" s="14"/>
      <c r="BQ79" s="10" t="str">
        <f t="shared" si="8"/>
        <v>Produção e Intervalo</v>
      </c>
      <c r="BR79" s="15">
        <f t="shared" si="9"/>
        <v>0</v>
      </c>
      <c r="BS79" s="15">
        <f t="shared" si="10"/>
        <v>0</v>
      </c>
      <c r="BT79" s="157" t="str">
        <f t="shared" si="11"/>
        <v>CCOCirculaçãoIntervaloOportunidade</v>
      </c>
    </row>
    <row r="80" spans="1:72" hidden="1">
      <c r="A80" s="44" t="str">
        <f t="shared" si="7"/>
        <v>V6646062</v>
      </c>
      <c r="B80" s="133">
        <v>46062</v>
      </c>
      <c r="C80" s="7">
        <f>IF(BS_CONTROLE[[#This Row],[DATA]]="","",WEEKNUM(BS_CONTROLE[[#This Row],[DATA]]))</f>
        <v>7</v>
      </c>
      <c r="D80" s="45" t="s">
        <v>192</v>
      </c>
      <c r="E80" s="185">
        <v>87</v>
      </c>
      <c r="F80" s="134" t="s">
        <v>235</v>
      </c>
      <c r="G80" s="8" t="str">
        <f>IF(D80="","*",VLOOKUP(F80,BS_ATIVIDADE[#All],3,FALSE))</f>
        <v>MODERNIZAÇÃO</v>
      </c>
      <c r="H80" s="135" t="s">
        <v>451</v>
      </c>
      <c r="I80" s="135" t="s">
        <v>451</v>
      </c>
      <c r="J80" s="151">
        <v>74</v>
      </c>
      <c r="K80" s="151">
        <v>172</v>
      </c>
      <c r="L80" s="71">
        <v>173</v>
      </c>
      <c r="M80" s="149" t="str" cm="1">
        <f t="array" ref="M80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TCE-TID</v>
      </c>
      <c r="N80" s="149" t="str" cm="1">
        <f t="array" ref="N80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TCE177</v>
      </c>
      <c r="O80" s="135">
        <v>0.45833333333333331</v>
      </c>
      <c r="P80" s="135">
        <v>8.3333333333333329E-2</v>
      </c>
      <c r="Q80" s="71">
        <v>500</v>
      </c>
      <c r="R80" s="9" t="str">
        <f>IFERROR(_xlfn.XLOOKUP(F80, BS_ATIVIDADE[ATIVIDADE],BS_ATIVIDADE[UNIDADE] ), "*")</f>
        <v>M</v>
      </c>
      <c r="S80" s="180" t="str" cm="1">
        <f t="array" ref="S80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FERRONORTE</v>
      </c>
      <c r="T80" s="180" t="str" cm="1">
        <f t="array" ref="T80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TMI-TCS</v>
      </c>
      <c r="U80" s="199" t="str">
        <f>IFERROR(_xlfn.XLOOKUP(J80, BASE_MAPA!$B$2:$B$420, BASE_MAPA!$G$2:$G$420), "ERRO")</f>
        <v>MARCO INICIAL - ALTO ARAGUAIA</v>
      </c>
      <c r="V80" s="143" t="s">
        <v>1358</v>
      </c>
      <c r="W80" s="135" t="s">
        <v>1420</v>
      </c>
      <c r="X80" s="152" t="s">
        <v>1005</v>
      </c>
      <c r="Y80" s="129"/>
      <c r="Z80" s="129"/>
      <c r="AA80" s="71">
        <v>1</v>
      </c>
      <c r="AB80" s="59" t="s">
        <v>997</v>
      </c>
      <c r="AC80" s="59"/>
      <c r="AD80" s="135">
        <v>0.29166666666666669</v>
      </c>
      <c r="AE80" s="71">
        <v>6066</v>
      </c>
      <c r="AF80" s="71" t="s">
        <v>11</v>
      </c>
      <c r="AG80" s="71" t="s">
        <v>11</v>
      </c>
      <c r="AH80" s="42"/>
      <c r="AI80" s="119" t="str">
        <f>IF(BS_CONTROLE[[#This Row],[Atividade]]=0, "-", BS_CONTROLE[[#This Row],[Atividade]])</f>
        <v>MODERNIZAÇÃO - REGULAGEM</v>
      </c>
      <c r="AJ80" s="8" t="str">
        <f>IF(D80="","*",VLOOKUP(AI80,BS_ATIVIDADE[#Data],3,FALSE))</f>
        <v>MODERNIZAÇÃO</v>
      </c>
      <c r="AK80" s="175" t="str">
        <f>IF(BS_CONTROLE[[#This Row],[Local - Partida]]=0, "-", BS_CONTROLE[[#This Row],[Local - Partida]])</f>
        <v>TID2</v>
      </c>
      <c r="AL80" s="175" t="str">
        <f>IF(BS_CONTROLE[[#This Row],[Local - Encerramento]]=0, "-", BS_CONTROLE[[#This Row],[Local - Encerramento]])</f>
        <v>TID2</v>
      </c>
      <c r="AM80" s="175" t="str">
        <f>IF(BS_CONTROLE[[#This Row],[Entre - Estações]]=0, "-", BS_CONTROLE[[#This Row],[Entre - Estações]])</f>
        <v>TCE-TID</v>
      </c>
      <c r="AN80" s="175" t="str">
        <f>IF(BS_CONTROLE[[#This Row],[SB]]=0, "-", BS_CONTROLE[[#This Row],[SB]])</f>
        <v>TCE177</v>
      </c>
      <c r="AO80" s="176">
        <f>IF(BS_CONTROLE[[#This Row],[SUB]]=0, "-", BS_CONTROLE[[#This Row],[SUB]])</f>
        <v>74</v>
      </c>
      <c r="AP80" s="177">
        <f>IF(BS_CONTROLE[[#This Row],[KM - Inicio]]=0, "-", BS_CONTROLE[[#This Row],[KM - Inicio]])</f>
        <v>172</v>
      </c>
      <c r="AQ80" s="177">
        <f>IF(BS_CONTROLE[[#This Row],[KM - Fim]]=0, "-", BS_CONTROLE[[#This Row],[KM - Fim]])</f>
        <v>173</v>
      </c>
      <c r="AR80" s="32">
        <v>0</v>
      </c>
      <c r="AS80" s="32">
        <v>0</v>
      </c>
      <c r="AT80" s="32">
        <v>0</v>
      </c>
      <c r="AU80" s="32"/>
      <c r="AV80" s="32"/>
      <c r="AW80" s="32"/>
      <c r="AX80" s="32"/>
      <c r="AY80" s="184">
        <f>IF(D80="","*",IFERROR(IF(ISODD(COUNT(AS80:AX82)),"ERRO",SUM((AT80-AS80),(AV80-AU80),(AX80-AW80))),"ERRO"))</f>
        <v>0</v>
      </c>
      <c r="AZ80" s="11"/>
      <c r="BA80" s="60">
        <v>0</v>
      </c>
      <c r="BB80" s="9" t="str">
        <f>IFERROR(_xlfn.XLOOKUP(AI80, BS_ATIVIDADE[ATIVIDADE],BS_ATIVIDADE[UNIDADE] ), "*")</f>
        <v>M</v>
      </c>
      <c r="BC80" s="59" t="str" cm="1">
        <f t="array" ref="BC80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FERRONORTE</v>
      </c>
      <c r="BD80" s="59" t="str" cm="1">
        <f t="array" ref="BD80" xml:space="preserve"> _xlfn.XLOOKUP(
  1,
  ( TabelaMap[SUB] = BS_CONTROLE[[#This Row],[SUB_5]]) *
  ( TabelaMap[KM Inicio] &lt;= BS_CONTROLE[[#This Row],[KM - Inicio]]) *
  ( TabelaMap[KM Fim]  &gt;= BS_CONTROLE[[#This Row],[KM - Inicio]]),
  TabelaMap[Trecho Coordenação],
  "-",
  0
)</f>
        <v>TMI-TCS</v>
      </c>
      <c r="BE80" s="200" t="str">
        <f>IFERROR(_xlfn.XLOOKUP(AO80, BASE_MAPA!$B$2:$B$420, BASE_MAPA!$G$2:$G$420), "ERRO")</f>
        <v>MARCO INICIAL - ALTO ARAGUAIA</v>
      </c>
      <c r="BF80" s="178" t="str">
        <f>IF(BS_CONTROLE[[#This Row],[Responsavel pelo boletim]]=0, "-", BS_CONTROLE[[#This Row],[Responsavel pelo boletim]])</f>
        <v>Augusto/ Efraim</v>
      </c>
      <c r="BG80" s="13"/>
      <c r="BH80" s="14">
        <v>0</v>
      </c>
      <c r="BI80" s="14"/>
      <c r="BJ80" s="14" t="s">
        <v>1439</v>
      </c>
      <c r="BK80" s="14" t="s">
        <v>1439</v>
      </c>
      <c r="BL80" s="13"/>
      <c r="BM80" s="12" t="s">
        <v>1027</v>
      </c>
      <c r="BN80" s="12" t="s">
        <v>1055</v>
      </c>
      <c r="BO80" s="130" t="s">
        <v>1167</v>
      </c>
      <c r="BP80" s="14"/>
      <c r="BQ80" s="10" t="str">
        <f t="shared" si="8"/>
        <v>Produção e Intervalo</v>
      </c>
      <c r="BR80" s="15">
        <f t="shared" si="9"/>
        <v>0</v>
      </c>
      <c r="BS80" s="15">
        <f t="shared" si="10"/>
        <v>0</v>
      </c>
      <c r="BT80" s="157" t="str">
        <f t="shared" si="11"/>
        <v>ModernizaçãoExecução</v>
      </c>
    </row>
    <row r="81" spans="1:72" hidden="1">
      <c r="A81" s="44" t="str">
        <f t="shared" si="7"/>
        <v>ANISIO (TF-514)46062</v>
      </c>
      <c r="B81" s="133">
        <v>46062</v>
      </c>
      <c r="C81" s="7">
        <f>IF(BS_CONTROLE[[#This Row],[DATA]]="","",WEEKNUM(BS_CONTROLE[[#This Row],[DATA]]))</f>
        <v>7</v>
      </c>
      <c r="D81" s="45" t="s">
        <v>273</v>
      </c>
      <c r="E81" s="185">
        <v>99</v>
      </c>
      <c r="F81" s="134" t="s">
        <v>200</v>
      </c>
      <c r="G81" s="8" t="str">
        <f>IF(D81="","*",VLOOKUP(F81,BS_ATIVIDADE[#All],3,FALSE))</f>
        <v>TRILHO - SUBSTITUIÇÂO</v>
      </c>
      <c r="H81" s="135" t="s">
        <v>11</v>
      </c>
      <c r="I81" s="135" t="s">
        <v>11</v>
      </c>
      <c r="J81" s="151">
        <v>74</v>
      </c>
      <c r="K81" s="151">
        <v>54.53</v>
      </c>
      <c r="L81" s="71" t="s">
        <v>11</v>
      </c>
      <c r="M81" s="149" t="str" cm="1">
        <f t="array" ref="M81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TLG-TQI</v>
      </c>
      <c r="N81" s="149" t="str" cm="1">
        <f t="array" ref="N81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K52TQI</v>
      </c>
      <c r="O81" s="135">
        <v>0.41666666666666669</v>
      </c>
      <c r="P81" s="135">
        <v>4.1666666666666664E-2</v>
      </c>
      <c r="Q81" s="71">
        <v>8</v>
      </c>
      <c r="R81" s="9" t="str">
        <f>IFERROR(_xlfn.XLOOKUP(F81, BS_ATIVIDADE[ATIVIDADE],BS_ATIVIDADE[UNIDADE] ), "*")</f>
        <v>M</v>
      </c>
      <c r="S81" s="180" t="str" cm="1">
        <f t="array" ref="S81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FERRONORTE</v>
      </c>
      <c r="T81" s="180" t="str" cm="1">
        <f t="array" ref="T81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TMI-TCS</v>
      </c>
      <c r="U81" s="199" t="str">
        <f>IFERROR(_xlfn.XLOOKUP(J81, BASE_MAPA!$B$2:$B$420, BASE_MAPA!$G$2:$G$420), "ERRO")</f>
        <v>MARCO INICIAL - ALTO ARAGUAIA</v>
      </c>
      <c r="V81" s="143" t="s">
        <v>1440</v>
      </c>
      <c r="W81" s="135" t="s">
        <v>1299</v>
      </c>
      <c r="X81" s="152" t="s">
        <v>1005</v>
      </c>
      <c r="Y81" s="129"/>
      <c r="Z81" s="129"/>
      <c r="AA81" s="71" t="s">
        <v>11</v>
      </c>
      <c r="AB81" s="59" t="s">
        <v>11</v>
      </c>
      <c r="AC81" s="59"/>
      <c r="AD81" s="135" t="s">
        <v>11</v>
      </c>
      <c r="AE81" s="71" t="s">
        <v>11</v>
      </c>
      <c r="AF81" s="71" t="s">
        <v>11</v>
      </c>
      <c r="AG81" s="71" t="s">
        <v>11</v>
      </c>
      <c r="AH81" s="42"/>
      <c r="AI81" s="119" t="str">
        <f>IF(BS_CONTROLE[[#This Row],[Atividade]]=0, "-", BS_CONTROLE[[#This Row],[Atividade]])</f>
        <v>PDM - SUBSTITUIÇÃO - TRILHO</v>
      </c>
      <c r="AJ81" s="8" t="str">
        <f>IF(D81="","*",VLOOKUP(AI81,BS_ATIVIDADE[#Data],3,FALSE))</f>
        <v>TRILHO - SUBSTITUIÇÂO</v>
      </c>
      <c r="AK81" s="175" t="str">
        <f>IF(BS_CONTROLE[[#This Row],[Local - Partida]]=0, "-", BS_CONTROLE[[#This Row],[Local - Partida]])</f>
        <v>-</v>
      </c>
      <c r="AL81" s="175" t="str">
        <f>IF(BS_CONTROLE[[#This Row],[Local - Encerramento]]=0, "-", BS_CONTROLE[[#This Row],[Local - Encerramento]])</f>
        <v>-</v>
      </c>
      <c r="AM81" s="175" t="str">
        <f>IF(BS_CONTROLE[[#This Row],[Entre - Estações]]=0, "-", BS_CONTROLE[[#This Row],[Entre - Estações]])</f>
        <v>TLG-TQI</v>
      </c>
      <c r="AN81" s="175" t="str">
        <f>IF(BS_CONTROLE[[#This Row],[SB]]=0, "-", BS_CONTROLE[[#This Row],[SB]])</f>
        <v>K52TQI</v>
      </c>
      <c r="AO81" s="176">
        <f>IF(BS_CONTROLE[[#This Row],[SUB]]=0, "-", BS_CONTROLE[[#This Row],[SUB]])</f>
        <v>74</v>
      </c>
      <c r="AP81" s="177">
        <f>IF(BS_CONTROLE[[#This Row],[KM - Inicio]]=0, "-", BS_CONTROLE[[#This Row],[KM - Inicio]])</f>
        <v>54.53</v>
      </c>
      <c r="AQ81" s="177" t="str">
        <f>IF(BS_CONTROLE[[#This Row],[KM - Fim]]=0, "-", BS_CONTROLE[[#This Row],[KM - Fim]])</f>
        <v>-</v>
      </c>
      <c r="AR81" s="32">
        <v>0</v>
      </c>
      <c r="AS81" s="32">
        <v>0</v>
      </c>
      <c r="AT81" s="32">
        <v>0</v>
      </c>
      <c r="AU81" s="32"/>
      <c r="AV81" s="32"/>
      <c r="AW81" s="32"/>
      <c r="AX81" s="32"/>
      <c r="AY81" s="184">
        <f>IF(D81="","*",IFERROR(IF(ISODD(COUNT(AS81:AX83)),"ERRO",SUM((AT81-AS81),(AV81-AU81),(AX81-AW81))),"ERRO"))</f>
        <v>0</v>
      </c>
      <c r="AZ81" s="11"/>
      <c r="BA81" s="60">
        <v>0</v>
      </c>
      <c r="BB81" s="9" t="str">
        <f>IFERROR(_xlfn.XLOOKUP(AI81, BS_ATIVIDADE[ATIVIDADE],BS_ATIVIDADE[UNIDADE] ), "*")</f>
        <v>M</v>
      </c>
      <c r="BC81" s="59" t="str" cm="1">
        <f t="array" ref="BC81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FERRONORTE</v>
      </c>
      <c r="BD81" s="59" t="str" cm="1">
        <f t="array" ref="BD81" xml:space="preserve"> _xlfn.XLOOKUP(
  1,
  ( TabelaMap[SUB] = BS_CONTROLE[[#This Row],[SUB_5]]) *
  ( TabelaMap[KM Inicio] &lt;= BS_CONTROLE[[#This Row],[KM - Inicio]]) *
  ( TabelaMap[KM Fim]  &gt;= BS_CONTROLE[[#This Row],[KM - Inicio]]),
  TabelaMap[Trecho Coordenação],
  "-",
  0
)</f>
        <v>TMI-TCS</v>
      </c>
      <c r="BE81" s="200" t="str">
        <f>IFERROR(_xlfn.XLOOKUP(AO81, BASE_MAPA!$B$2:$B$420, BASE_MAPA!$G$2:$G$420), "ERRO")</f>
        <v>MARCO INICIAL - ALTO ARAGUAIA</v>
      </c>
      <c r="BF81" s="178" t="str">
        <f>IF(BS_CONTROLE[[#This Row],[Responsavel pelo boletim]]=0, "-", BS_CONTROLE[[#This Row],[Responsavel pelo boletim]])</f>
        <v>Anisio</v>
      </c>
      <c r="BG81" s="13"/>
      <c r="BH81" s="14">
        <v>0</v>
      </c>
      <c r="BI81" s="14"/>
      <c r="BJ81" s="14" t="s">
        <v>1441</v>
      </c>
      <c r="BK81" s="14" t="s">
        <v>1441</v>
      </c>
      <c r="BL81" s="13"/>
      <c r="BM81" s="12" t="s">
        <v>1025</v>
      </c>
      <c r="BN81" s="12" t="s">
        <v>1055</v>
      </c>
      <c r="BO81" s="130" t="s">
        <v>1107</v>
      </c>
      <c r="BP81" s="14"/>
      <c r="BQ81" s="10" t="str">
        <f t="shared" si="8"/>
        <v>Produção e Intervalo</v>
      </c>
      <c r="BR81" s="15">
        <f t="shared" si="9"/>
        <v>0</v>
      </c>
      <c r="BS81" s="15">
        <f t="shared" si="10"/>
        <v>0</v>
      </c>
      <c r="BT81" s="157" t="str">
        <f t="shared" si="11"/>
        <v>SuperExecução</v>
      </c>
    </row>
    <row r="82" spans="1:72" hidden="1">
      <c r="A82" s="44" t="str">
        <f t="shared" si="7"/>
        <v>E1446062</v>
      </c>
      <c r="B82" s="133">
        <v>46062</v>
      </c>
      <c r="C82" s="7">
        <f>IF(BS_CONTROLE[[#This Row],[DATA]]="","",WEEKNUM(BS_CONTROLE[[#This Row],[DATA]]))</f>
        <v>7</v>
      </c>
      <c r="D82" s="45" t="s">
        <v>149</v>
      </c>
      <c r="E82" s="185">
        <v>100</v>
      </c>
      <c r="F82" s="134" t="s">
        <v>25</v>
      </c>
      <c r="G82" s="8" t="str">
        <f>IF(D82="","*",VLOOKUP(F82,BS_ATIVIDADE[#All],3,FALSE))</f>
        <v>OUTROS</v>
      </c>
      <c r="H82" s="135" t="s">
        <v>803</v>
      </c>
      <c r="I82" s="135" t="s">
        <v>830</v>
      </c>
      <c r="J82" s="151">
        <v>101</v>
      </c>
      <c r="K82" s="151">
        <v>721</v>
      </c>
      <c r="L82" s="71" t="s">
        <v>11</v>
      </c>
      <c r="M82" s="149" t="str" cm="1">
        <f t="array" ref="M82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PPN</v>
      </c>
      <c r="N82" s="149" t="str" cm="1">
        <f t="array" ref="N82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PPN1</v>
      </c>
      <c r="O82" s="135">
        <v>0.99930555555555556</v>
      </c>
      <c r="P82" s="135">
        <v>4.1666666666666664E-2</v>
      </c>
      <c r="Q82" s="71">
        <v>1</v>
      </c>
      <c r="R82" s="9" t="str">
        <f>IFERROR(_xlfn.XLOOKUP(F82, BS_ATIVIDADE[ATIVIDADE],BS_ATIVIDADE[UNIDADE] ), "*")</f>
        <v>BINÁRIO</v>
      </c>
      <c r="S82" s="180" t="str" cm="1">
        <f t="array" ref="S82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MALHA CENTRAL</v>
      </c>
      <c r="T82" s="180" t="str" cm="1">
        <f t="array" ref="T82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PPN-POV</v>
      </c>
      <c r="U82" s="199" t="str">
        <f>IFERROR(_xlfn.XLOOKUP(J82, BASE_MAPA!$B$2:$B$420, BASE_MAPA!$G$2:$G$420), "ERRO")</f>
        <v>PORTO NACIONAL - OURO VERDE</v>
      </c>
      <c r="V82" s="143" t="s">
        <v>1442</v>
      </c>
      <c r="W82" s="135" t="s">
        <v>1443</v>
      </c>
      <c r="X82" s="152" t="s">
        <v>1009</v>
      </c>
      <c r="Y82" s="129"/>
      <c r="Z82" s="129"/>
      <c r="AA82" s="71">
        <v>1</v>
      </c>
      <c r="AB82" s="59" t="s">
        <v>997</v>
      </c>
      <c r="AC82" s="59" t="s">
        <v>992</v>
      </c>
      <c r="AD82" s="135">
        <v>0.91666666666666663</v>
      </c>
      <c r="AE82" s="71">
        <v>6245</v>
      </c>
      <c r="AF82" s="71">
        <v>6246</v>
      </c>
      <c r="AG82" s="71" t="s">
        <v>11</v>
      </c>
      <c r="AH82" s="42"/>
      <c r="AI82" s="119" t="str">
        <f>IF(BS_CONTROLE[[#This Row],[Atividade]]=0, "-", BS_CONTROLE[[#This Row],[Atividade]])</f>
        <v>DESLOCAMENTO</v>
      </c>
      <c r="AJ82" s="8" t="str">
        <f>IF(D82="","*",VLOOKUP(AI82,BS_ATIVIDADE[#Data],3,FALSE))</f>
        <v>OUTROS</v>
      </c>
      <c r="AK82" s="175" t="str">
        <f>IF(BS_CONTROLE[[#This Row],[Local - Partida]]=0, "-", BS_CONTROLE[[#This Row],[Local - Partida]])</f>
        <v>PPN1</v>
      </c>
      <c r="AL82" s="175" t="str">
        <f>IF(BS_CONTROLE[[#This Row],[Local - Encerramento]]=0, "-", BS_CONTROLE[[#This Row],[Local - Encerramento]])</f>
        <v>PGU2</v>
      </c>
      <c r="AM82" s="175" t="str">
        <f>IF(BS_CONTROLE[[#This Row],[Entre - Estações]]=0, "-", BS_CONTROLE[[#This Row],[Entre - Estações]])</f>
        <v>PPN</v>
      </c>
      <c r="AN82" s="175" t="str">
        <f>IF(BS_CONTROLE[[#This Row],[SB]]=0, "-", BS_CONTROLE[[#This Row],[SB]])</f>
        <v>PPN1</v>
      </c>
      <c r="AO82" s="176">
        <f>IF(BS_CONTROLE[[#This Row],[SUB]]=0, "-", BS_CONTROLE[[#This Row],[SUB]])</f>
        <v>101</v>
      </c>
      <c r="AP82" s="177">
        <f>IF(BS_CONTROLE[[#This Row],[KM - Inicio]]=0, "-", BS_CONTROLE[[#This Row],[KM - Inicio]])</f>
        <v>721</v>
      </c>
      <c r="AQ82" s="177" t="str">
        <f>IF(BS_CONTROLE[[#This Row],[KM - Fim]]=0, "-", BS_CONTROLE[[#This Row],[KM - Fim]])</f>
        <v>-</v>
      </c>
      <c r="AR82" s="32">
        <v>0.89722222222222225</v>
      </c>
      <c r="AS82" s="32">
        <v>0.91111111111111109</v>
      </c>
      <c r="AT82" s="32">
        <v>0.95277777777777772</v>
      </c>
      <c r="AU82" s="32"/>
      <c r="AV82" s="32"/>
      <c r="AW82" s="32"/>
      <c r="AX82" s="32"/>
      <c r="AY82" s="184">
        <f>IF(D82="","*",IFERROR(IF(ISODD(COUNT(AS82:AX84)),"ERRO",SUM((AT82-AS82),(AV82-AU82),(AX82-AW82))),"ERRO"))</f>
        <v>4.166666666666663E-2</v>
      </c>
      <c r="AZ82" s="11"/>
      <c r="BA82" s="60">
        <v>1</v>
      </c>
      <c r="BB82" s="9" t="str">
        <f>IFERROR(_xlfn.XLOOKUP(AI82, BS_ATIVIDADE[ATIVIDADE],BS_ATIVIDADE[UNIDADE] ), "*")</f>
        <v>BINÁRIO</v>
      </c>
      <c r="BC82" s="59" t="str" cm="1">
        <f t="array" ref="BC82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MALHA CENTRAL</v>
      </c>
      <c r="BD82" s="59" t="str" cm="1">
        <f t="array" ref="BD82" xml:space="preserve"> _xlfn.XLOOKUP(
  1,
  ( TabelaMap[SUB] = BS_CONTROLE[[#This Row],[SUB_5]]) *
  ( TabelaMap[KM Inicio] &lt;= BS_CONTROLE[[#This Row],[KM - Inicio]]) *
  ( TabelaMap[KM Fim]  &gt;= BS_CONTROLE[[#This Row],[KM - Inicio]]),
  TabelaMap[Trecho Coordenação],
  "-",
  0
)</f>
        <v>PPN-POV</v>
      </c>
      <c r="BE82" s="200" t="str">
        <f>IFERROR(_xlfn.XLOOKUP(AO82, BASE_MAPA!$B$2:$B$420, BASE_MAPA!$G$2:$G$420), "ERRO")</f>
        <v>PORTO NACIONAL - OURO VERDE</v>
      </c>
      <c r="BF82" s="178" t="str">
        <f>IF(BS_CONTROLE[[#This Row],[Responsavel pelo boletim]]=0, "-", BS_CONTROLE[[#This Row],[Responsavel pelo boletim]])</f>
        <v>Fernanda</v>
      </c>
      <c r="BG82" s="13"/>
      <c r="BH82" s="14">
        <v>2</v>
      </c>
      <c r="BI82" s="14"/>
      <c r="BJ82" s="14" t="s">
        <v>1444</v>
      </c>
      <c r="BK82" s="14" t="s">
        <v>1444</v>
      </c>
      <c r="BL82" s="13"/>
      <c r="BM82" s="12" t="s">
        <v>1029</v>
      </c>
      <c r="BN82" s="12" t="s">
        <v>1029</v>
      </c>
      <c r="BO82" s="130" t="s">
        <v>1029</v>
      </c>
      <c r="BP82" s="14" t="s">
        <v>11</v>
      </c>
      <c r="BQ82" s="10" t="str">
        <f t="shared" si="8"/>
        <v>Intervalo</v>
      </c>
      <c r="BR82" s="15">
        <f t="shared" si="9"/>
        <v>0.99999999999999911</v>
      </c>
      <c r="BS82" s="15">
        <f t="shared" si="10"/>
        <v>1</v>
      </c>
      <c r="BT82" s="157" t="str">
        <f t="shared" si="11"/>
        <v>OKOK</v>
      </c>
    </row>
    <row r="83" spans="1:72" hidden="1">
      <c r="A83" s="44" t="str">
        <f t="shared" si="7"/>
        <v>TURMA FIXA VIA 46062</v>
      </c>
      <c r="B83" s="133">
        <v>46062</v>
      </c>
      <c r="C83" s="7">
        <f>IF(BS_CONTROLE[[#This Row],[DATA]]="","",WEEKNUM(BS_CONTROLE[[#This Row],[DATA]]))</f>
        <v>7</v>
      </c>
      <c r="D83" s="45" t="s">
        <v>265</v>
      </c>
      <c r="E83" s="185">
        <v>101</v>
      </c>
      <c r="F83" s="134" t="s">
        <v>200</v>
      </c>
      <c r="G83" s="8" t="str">
        <f>IF(D83="","*",VLOOKUP(F83,BS_ATIVIDADE[#All],3,FALSE))</f>
        <v>TRILHO - SUBSTITUIÇÂO</v>
      </c>
      <c r="H83" s="135" t="s">
        <v>888</v>
      </c>
      <c r="I83" s="135" t="s">
        <v>11</v>
      </c>
      <c r="J83" s="151">
        <v>101</v>
      </c>
      <c r="K83" s="151">
        <v>1519.6</v>
      </c>
      <c r="L83" s="71" t="s">
        <v>11</v>
      </c>
      <c r="M83" s="149" t="str" cm="1">
        <f t="array" ref="M83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PJA-POV</v>
      </c>
      <c r="N83" s="149" t="str" cm="1">
        <f t="array" ref="N83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POVPJA</v>
      </c>
      <c r="O83" s="135">
        <v>0.52083333333333337</v>
      </c>
      <c r="P83" s="135">
        <v>8.3333333333333329E-2</v>
      </c>
      <c r="Q83" s="71">
        <v>8</v>
      </c>
      <c r="R83" s="9" t="str">
        <f>IFERROR(_xlfn.XLOOKUP(F83, BS_ATIVIDADE[ATIVIDADE],BS_ATIVIDADE[UNIDADE] ), "*")</f>
        <v>M</v>
      </c>
      <c r="S83" s="180" t="str" cm="1">
        <f t="array" ref="S83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MALHA CENTRAL</v>
      </c>
      <c r="T83" s="180" t="str" cm="1">
        <f t="array" ref="T83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PPN-POV</v>
      </c>
      <c r="U83" s="199" t="str">
        <f>IFERROR(_xlfn.XLOOKUP(J83, BASE_MAPA!$B$2:$B$420, BASE_MAPA!$G$2:$G$420), "ERRO")</f>
        <v>PORTO NACIONAL - OURO VERDE</v>
      </c>
      <c r="V83" s="143" t="s">
        <v>1445</v>
      </c>
      <c r="W83" s="135" t="s">
        <v>1315</v>
      </c>
      <c r="X83" s="152" t="s">
        <v>1005</v>
      </c>
      <c r="Y83" s="129"/>
      <c r="Z83" s="129"/>
      <c r="AA83" s="71"/>
      <c r="AB83" s="59"/>
      <c r="AC83" s="59"/>
      <c r="AD83" s="135"/>
      <c r="AE83" s="71"/>
      <c r="AF83" s="71"/>
      <c r="AG83" s="71"/>
      <c r="AH83" s="42"/>
      <c r="AI83" s="119" t="str">
        <f>IF(BS_CONTROLE[[#This Row],[Atividade]]=0, "-", BS_CONTROLE[[#This Row],[Atividade]])</f>
        <v>PDM - SUBSTITUIÇÃO - TRILHO</v>
      </c>
      <c r="AJ83" s="8" t="str">
        <f>IF(D83="","*",VLOOKUP(AI83,BS_ATIVIDADE[#Data],3,FALSE))</f>
        <v>TRILHO - SUBSTITUIÇÂO</v>
      </c>
      <c r="AK83" s="175" t="str">
        <f>IF(BS_CONTROLE[[#This Row],[Local - Partida]]=0, "-", BS_CONTROLE[[#This Row],[Local - Partida]])</f>
        <v>POVPJA</v>
      </c>
      <c r="AL83" s="175" t="str">
        <f>IF(BS_CONTROLE[[#This Row],[Local - Encerramento]]=0, "-", BS_CONTROLE[[#This Row],[Local - Encerramento]])</f>
        <v>-</v>
      </c>
      <c r="AM83" s="175" t="str">
        <f>IF(BS_CONTROLE[[#This Row],[Entre - Estações]]=0, "-", BS_CONTROLE[[#This Row],[Entre - Estações]])</f>
        <v>PJA-POV</v>
      </c>
      <c r="AN83" s="175" t="str">
        <f>IF(BS_CONTROLE[[#This Row],[SB]]=0, "-", BS_CONTROLE[[#This Row],[SB]])</f>
        <v>POVPJA</v>
      </c>
      <c r="AO83" s="176">
        <f>IF(BS_CONTROLE[[#This Row],[SUB]]=0, "-", BS_CONTROLE[[#This Row],[SUB]])</f>
        <v>101</v>
      </c>
      <c r="AP83" s="177">
        <f>IF(BS_CONTROLE[[#This Row],[KM - Inicio]]=0, "-", BS_CONTROLE[[#This Row],[KM - Inicio]])</f>
        <v>1519.6</v>
      </c>
      <c r="AQ83" s="177" t="str">
        <f>IF(BS_CONTROLE[[#This Row],[KM - Fim]]=0, "-", BS_CONTROLE[[#This Row],[KM - Fim]])</f>
        <v>-</v>
      </c>
      <c r="AR83" s="32">
        <v>0.52083333333333337</v>
      </c>
      <c r="AS83" s="32">
        <v>0.52222222222222225</v>
      </c>
      <c r="AT83" s="32">
        <v>0.60555555555555551</v>
      </c>
      <c r="AU83" s="32"/>
      <c r="AV83" s="32"/>
      <c r="AW83" s="32"/>
      <c r="AX83" s="32"/>
      <c r="AY83" s="184">
        <f>IF(D83="","*",IFERROR(IF(ISODD(COUNT(AS83:AX85)),"ERRO",SUM((AT83-AS83),(AV83-AU83),(AX83-AW83))),"ERRO"))</f>
        <v>8.3333333333333259E-2</v>
      </c>
      <c r="AZ83" s="11"/>
      <c r="BA83" s="60">
        <v>8</v>
      </c>
      <c r="BB83" s="9" t="str">
        <f>IFERROR(_xlfn.XLOOKUP(AI83, BS_ATIVIDADE[ATIVIDADE],BS_ATIVIDADE[UNIDADE] ), "*")</f>
        <v>M</v>
      </c>
      <c r="BC83" s="59" t="str" cm="1">
        <f t="array" ref="BC83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MALHA CENTRAL</v>
      </c>
      <c r="BD83" s="59" t="str" cm="1">
        <f t="array" ref="BD83" xml:space="preserve"> _xlfn.XLOOKUP(
  1,
  ( TabelaMap[SUB] = BS_CONTROLE[[#This Row],[SUB_5]]) *
  ( TabelaMap[KM Inicio] &lt;= BS_CONTROLE[[#This Row],[KM - Inicio]]) *
  ( TabelaMap[KM Fim]  &gt;= BS_CONTROLE[[#This Row],[KM - Inicio]]),
  TabelaMap[Trecho Coordenação],
  "-",
  0
)</f>
        <v>PPN-POV</v>
      </c>
      <c r="BE83" s="200" t="str">
        <f>IFERROR(_xlfn.XLOOKUP(AO83, BASE_MAPA!$B$2:$B$420, BASE_MAPA!$G$2:$G$420), "ERRO")</f>
        <v>PORTO NACIONAL - OURO VERDE</v>
      </c>
      <c r="BF83" s="178" t="str">
        <f>IF(BS_CONTROLE[[#This Row],[Responsavel pelo boletim]]=0, "-", BS_CONTROLE[[#This Row],[Responsavel pelo boletim]])</f>
        <v xml:space="preserve">Carlos </v>
      </c>
      <c r="BG83" s="13"/>
      <c r="BH83" s="14">
        <v>2</v>
      </c>
      <c r="BI83" s="14"/>
      <c r="BJ83" s="14" t="s">
        <v>1446</v>
      </c>
      <c r="BK83" s="14" t="s">
        <v>1447</v>
      </c>
      <c r="BL83" s="13"/>
      <c r="BM83" s="12" t="s">
        <v>1029</v>
      </c>
      <c r="BN83" s="12" t="s">
        <v>1029</v>
      </c>
      <c r="BO83" s="130" t="s">
        <v>1029</v>
      </c>
      <c r="BP83" s="14"/>
      <c r="BQ83" s="10" t="str">
        <f t="shared" si="8"/>
        <v>Intervalo</v>
      </c>
      <c r="BR83" s="15">
        <f t="shared" si="9"/>
        <v>0.99999999999999911</v>
      </c>
      <c r="BS83" s="15">
        <f t="shared" si="10"/>
        <v>1</v>
      </c>
      <c r="BT83" s="157" t="str">
        <f t="shared" si="11"/>
        <v>OKOK</v>
      </c>
    </row>
    <row r="84" spans="1:72" ht="23.25" hidden="1">
      <c r="A84" s="44" t="str">
        <f t="shared" si="7"/>
        <v>V8646063</v>
      </c>
      <c r="B84" s="133">
        <v>46063</v>
      </c>
      <c r="C84" s="7">
        <f>IF(BS_CONTROLE[[#This Row],[DATA]]="","",WEEKNUM(BS_CONTROLE[[#This Row],[DATA]]))</f>
        <v>7</v>
      </c>
      <c r="D84" s="45" t="s">
        <v>217</v>
      </c>
      <c r="E84" s="185">
        <v>102</v>
      </c>
      <c r="F84" s="134" t="s">
        <v>116</v>
      </c>
      <c r="G84" s="8" t="str">
        <f>IF(D84="","*",VLOOKUP(F84,BS_ATIVIDADE[#All],3,FALSE))</f>
        <v>MECANIZAÇÃO - SOCADORA</v>
      </c>
      <c r="H84" s="135" t="s">
        <v>648</v>
      </c>
      <c r="I84" s="135" t="s">
        <v>648</v>
      </c>
      <c r="J84" s="151">
        <v>98</v>
      </c>
      <c r="K84" s="151">
        <v>710.1</v>
      </c>
      <c r="L84" s="71">
        <v>713</v>
      </c>
      <c r="M84" s="149" t="str" cm="1">
        <f t="array" ref="M84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TAL-TSF</v>
      </c>
      <c r="N84" s="149" t="str" cm="1">
        <f t="array" ref="N84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710TSF</v>
      </c>
      <c r="O84" s="135">
        <v>0.4375</v>
      </c>
      <c r="P84" s="135">
        <v>0.125</v>
      </c>
      <c r="Q84" s="71">
        <v>1680</v>
      </c>
      <c r="R84" s="9" t="str">
        <f>IFERROR(_xlfn.XLOOKUP(F84, BS_ATIVIDADE[ATIVIDADE],BS_ATIVIDADE[UNIDADE] ), "*")</f>
        <v>M</v>
      </c>
      <c r="S84" s="180" t="str" cm="1">
        <f t="array" ref="S84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FERRONORTE</v>
      </c>
      <c r="T84" s="180" t="str" cm="1">
        <f t="array" ref="T84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TGR-TRO</v>
      </c>
      <c r="U84" s="199" t="str">
        <f>IFERROR(_xlfn.XLOOKUP(J84, BASE_MAPA!$B$2:$B$420, BASE_MAPA!$G$2:$G$420), "ERRO")</f>
        <v>ALTO ARAGUAIA - RONDONOPOLIS</v>
      </c>
      <c r="V84" s="143" t="s">
        <v>1272</v>
      </c>
      <c r="W84" s="231" t="s">
        <v>1448</v>
      </c>
      <c r="X84" s="152" t="s">
        <v>1000</v>
      </c>
      <c r="Y84" s="129" t="s">
        <v>999</v>
      </c>
      <c r="Z84" s="129"/>
      <c r="AA84" s="71">
        <v>1</v>
      </c>
      <c r="AB84" s="59" t="s">
        <v>997</v>
      </c>
      <c r="AC84" s="59"/>
      <c r="AD84" s="135">
        <v>0.29166666666666669</v>
      </c>
      <c r="AE84" s="71">
        <v>6636</v>
      </c>
      <c r="AF84" s="71"/>
      <c r="AG84" s="71"/>
      <c r="AH84" s="42"/>
      <c r="AI84" s="119" t="str">
        <f>IF(BS_CONTROLE[[#This Row],[Atividade]]=0, "-", BS_CONTROLE[[#This Row],[Atividade]])</f>
        <v>MECANIZAÇÃO - SOCADORA</v>
      </c>
      <c r="AJ84" s="8" t="str">
        <f>IF(D84="","*",VLOOKUP(AI84,BS_ATIVIDADE[#Data],3,FALSE))</f>
        <v>MECANIZAÇÃO - SOCADORA</v>
      </c>
      <c r="AK84" s="175" t="str">
        <f>IF(BS_CONTROLE[[#This Row],[Local - Partida]]=0, "-", BS_CONTROLE[[#This Row],[Local - Partida]])</f>
        <v>TSF</v>
      </c>
      <c r="AL84" s="175" t="str">
        <f>IF(BS_CONTROLE[[#This Row],[Local - Encerramento]]=0, "-", BS_CONTROLE[[#This Row],[Local - Encerramento]])</f>
        <v>TSF</v>
      </c>
      <c r="AM84" s="175" t="str">
        <f>IF(BS_CONTROLE[[#This Row],[Entre - Estações]]=0, "-", BS_CONTROLE[[#This Row],[Entre - Estações]])</f>
        <v>TAL-TSF</v>
      </c>
      <c r="AN84" s="175" t="str">
        <f>IF(BS_CONTROLE[[#This Row],[SB]]=0, "-", BS_CONTROLE[[#This Row],[SB]])</f>
        <v>710TSF</v>
      </c>
      <c r="AO84" s="176">
        <f>IF(BS_CONTROLE[[#This Row],[SUB]]=0, "-", BS_CONTROLE[[#This Row],[SUB]])</f>
        <v>98</v>
      </c>
      <c r="AP84" s="177">
        <f>IF(BS_CONTROLE[[#This Row],[KM - Inicio]]=0, "-", BS_CONTROLE[[#This Row],[KM - Inicio]])</f>
        <v>710.1</v>
      </c>
      <c r="AQ84" s="177">
        <f>IF(BS_CONTROLE[[#This Row],[KM - Fim]]=0, "-", BS_CONTROLE[[#This Row],[KM - Fim]])</f>
        <v>713</v>
      </c>
      <c r="AR84" s="32">
        <v>0.39374999999999999</v>
      </c>
      <c r="AS84" s="32">
        <v>0.45694444444444443</v>
      </c>
      <c r="AT84" s="32">
        <v>0.70694444444444449</v>
      </c>
      <c r="AU84" s="32"/>
      <c r="AV84" s="32"/>
      <c r="AW84" s="32"/>
      <c r="AX84" s="32"/>
      <c r="AY84" s="184">
        <f>IF(D84="","*",IFERROR(IF(ISODD(COUNT(AS84:AX86)),"ERRO",SUM((AT84-AS84),(AV84-AU84),(AX84-AW84))),"ERRO"))</f>
        <v>0.25000000000000006</v>
      </c>
      <c r="AZ84" s="11"/>
      <c r="BA84" s="60">
        <v>4512</v>
      </c>
      <c r="BB84" s="9" t="str">
        <f>IFERROR(_xlfn.XLOOKUP(AI84, BS_ATIVIDADE[ATIVIDADE],BS_ATIVIDADE[UNIDADE] ), "*")</f>
        <v>M</v>
      </c>
      <c r="BC84" s="59" t="str" cm="1">
        <f t="array" ref="BC84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FERRONORTE</v>
      </c>
      <c r="BD84" s="59" t="str" cm="1">
        <f t="array" ref="BD84" xml:space="preserve"> _xlfn.XLOOKUP(
  1,
  ( TabelaMap[SUB] = BS_CONTROLE[[#This Row],[SUB_5]]) *
  ( TabelaMap[KM Inicio] &lt;= BS_CONTROLE[[#This Row],[KM - Inicio]]) *
  ( TabelaMap[KM Fim]  &gt;= BS_CONTROLE[[#This Row],[KM - Inicio]]),
  TabelaMap[Trecho Coordenação],
  "-",
  0
)</f>
        <v>TGR-TRO</v>
      </c>
      <c r="BE84" s="200" t="str">
        <f>IFERROR(_xlfn.XLOOKUP(AO84, BASE_MAPA!$B$2:$B$420, BASE_MAPA!$G$2:$G$420), "ERRO")</f>
        <v>ALTO ARAGUAIA - RONDONOPOLIS</v>
      </c>
      <c r="BF84" s="178" t="str">
        <f>IF(BS_CONTROLE[[#This Row],[Responsavel pelo boletim]]=0, "-", BS_CONTROLE[[#This Row],[Responsavel pelo boletim]])</f>
        <v>Antonioni</v>
      </c>
      <c r="BG84" s="13"/>
      <c r="BH84" s="14">
        <v>2</v>
      </c>
      <c r="BI84" s="14"/>
      <c r="BJ84" s="14" t="s">
        <v>1449</v>
      </c>
      <c r="BK84" s="14" t="s">
        <v>1450</v>
      </c>
      <c r="BL84" s="13"/>
      <c r="BM84" s="12" t="s">
        <v>1029</v>
      </c>
      <c r="BN84" s="12" t="s">
        <v>1029</v>
      </c>
      <c r="BO84" s="130" t="s">
        <v>1029</v>
      </c>
      <c r="BP84" s="14"/>
      <c r="BQ84" s="10" t="str">
        <f t="shared" si="8"/>
        <v>Aderente</v>
      </c>
      <c r="BR84" s="15">
        <f t="shared" si="9"/>
        <v>2.0000000000000004</v>
      </c>
      <c r="BS84" s="15">
        <f t="shared" si="10"/>
        <v>2.6857142857142855</v>
      </c>
      <c r="BT84" s="157" t="str">
        <f t="shared" si="11"/>
        <v>OKOK</v>
      </c>
    </row>
    <row r="85" spans="1:72" hidden="1">
      <c r="A85" s="44" t="str">
        <f t="shared" si="7"/>
        <v>W7046063</v>
      </c>
      <c r="B85" s="133">
        <v>46063</v>
      </c>
      <c r="C85" s="7">
        <f>IF(BS_CONTROLE[[#This Row],[DATA]]="","",WEEKNUM(BS_CONTROLE[[#This Row],[DATA]]))</f>
        <v>7</v>
      </c>
      <c r="D85" s="45" t="s">
        <v>249</v>
      </c>
      <c r="E85" s="185">
        <v>103</v>
      </c>
      <c r="F85" s="134" t="s">
        <v>186</v>
      </c>
      <c r="G85" s="8" t="str">
        <f>IF(D85="","*",VLOOKUP(F85,BS_ATIVIDADE[#All],3,FALSE))</f>
        <v>PEDRA</v>
      </c>
      <c r="H85" s="135" t="s">
        <v>617</v>
      </c>
      <c r="I85" s="135" t="s">
        <v>574</v>
      </c>
      <c r="J85" s="151">
        <v>98</v>
      </c>
      <c r="K85" s="151">
        <v>704</v>
      </c>
      <c r="L85" s="71">
        <v>706</v>
      </c>
      <c r="M85" s="149" t="str" cm="1">
        <f t="array" ref="M85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TAL-TSF</v>
      </c>
      <c r="N85" s="149" cm="1">
        <f t="array" ref="N85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699710</v>
      </c>
      <c r="O85" s="135">
        <v>0.375</v>
      </c>
      <c r="P85" s="135">
        <v>0.125</v>
      </c>
      <c r="Q85" s="71">
        <v>27</v>
      </c>
      <c r="R85" s="9" t="str">
        <f>IFERROR(_xlfn.XLOOKUP(F85, BS_ATIVIDADE[ATIVIDADE],BS_ATIVIDADE[UNIDADE] ), "*")</f>
        <v>VAGÕES</v>
      </c>
      <c r="S85" s="180" t="str" cm="1">
        <f t="array" ref="S85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FERRONORTE</v>
      </c>
      <c r="T85" s="180" t="str" cm="1">
        <f t="array" ref="T85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TGR-TRO</v>
      </c>
      <c r="U85" s="199" t="str">
        <f>IFERROR(_xlfn.XLOOKUP(J85, BASE_MAPA!$B$2:$B$420, BASE_MAPA!$G$2:$G$420), "ERRO")</f>
        <v>ALTO ARAGUAIA - RONDONOPOLIS</v>
      </c>
      <c r="V85" s="143" t="s">
        <v>1303</v>
      </c>
      <c r="W85" s="135" t="s">
        <v>1304</v>
      </c>
      <c r="X85" s="152" t="s">
        <v>1005</v>
      </c>
      <c r="Y85" s="129" t="s">
        <v>1008</v>
      </c>
      <c r="Z85" s="129"/>
      <c r="AA85" s="71">
        <v>2</v>
      </c>
      <c r="AB85" s="59" t="s">
        <v>997</v>
      </c>
      <c r="AC85" s="59"/>
      <c r="AD85" s="135">
        <v>0.29166666666666669</v>
      </c>
      <c r="AE85" s="71">
        <v>9425</v>
      </c>
      <c r="AF85" s="71">
        <v>7632</v>
      </c>
      <c r="AG85" s="71"/>
      <c r="AH85" s="42"/>
      <c r="AI85" s="119" t="str">
        <f>IF(BS_CONTROLE[[#This Row],[Atividade]]=0, "-", BS_CONTROLE[[#This Row],[Atividade]])</f>
        <v>PDM - PEDRA - DESCARGA</v>
      </c>
      <c r="AJ85" s="8" t="str">
        <f>IF(D85="","*",VLOOKUP(AI85,BS_ATIVIDADE[#Data],3,FALSE))</f>
        <v>PEDRA</v>
      </c>
      <c r="AK85" s="175" t="str">
        <f>IF(BS_CONTROLE[[#This Row],[Local - Partida]]=0, "-", BS_CONTROLE[[#This Row],[Local - Partida]])</f>
        <v>TIQ</v>
      </c>
      <c r="AL85" s="175" t="str">
        <f>IF(BS_CONTROLE[[#This Row],[Local - Encerramento]]=0, "-", BS_CONTROLE[[#This Row],[Local - Encerramento]])</f>
        <v>TGR2</v>
      </c>
      <c r="AM85" s="175" t="str">
        <f>IF(BS_CONTROLE[[#This Row],[Entre - Estações]]=0, "-", BS_CONTROLE[[#This Row],[Entre - Estações]])</f>
        <v>TAL-TSF</v>
      </c>
      <c r="AN85" s="175">
        <f>IF(BS_CONTROLE[[#This Row],[SB]]=0, "-", BS_CONTROLE[[#This Row],[SB]])</f>
        <v>699710</v>
      </c>
      <c r="AO85" s="176">
        <f>IF(BS_CONTROLE[[#This Row],[SUB]]=0, "-", BS_CONTROLE[[#This Row],[SUB]])</f>
        <v>98</v>
      </c>
      <c r="AP85" s="177">
        <f>IF(BS_CONTROLE[[#This Row],[KM - Inicio]]=0, "-", BS_CONTROLE[[#This Row],[KM - Inicio]])</f>
        <v>704</v>
      </c>
      <c r="AQ85" s="177">
        <f>IF(BS_CONTROLE[[#This Row],[KM - Fim]]=0, "-", BS_CONTROLE[[#This Row],[KM - Fim]])</f>
        <v>706</v>
      </c>
      <c r="AR85" s="32">
        <v>0.32916666666666666</v>
      </c>
      <c r="AS85" s="32">
        <v>0.62986111111111109</v>
      </c>
      <c r="AT85" s="32">
        <v>0.73263888888888884</v>
      </c>
      <c r="AU85" s="32"/>
      <c r="AV85" s="32"/>
      <c r="AW85" s="32"/>
      <c r="AX85" s="32"/>
      <c r="AY85" s="184">
        <f>IF(D85="","*",IFERROR(IF(ISODD(COUNT(AS85:AX87)),"ERRO",SUM((AT85-AS85),(AV85-AU85),(AX85-AW85))),"ERRO"))</f>
        <v>0.10277777777777775</v>
      </c>
      <c r="AZ85" s="11"/>
      <c r="BA85" s="60">
        <v>27</v>
      </c>
      <c r="BB85" s="9" t="str">
        <f>IFERROR(_xlfn.XLOOKUP(AI85, BS_ATIVIDADE[ATIVIDADE],BS_ATIVIDADE[UNIDADE] ), "*")</f>
        <v>VAGÕES</v>
      </c>
      <c r="BC85" s="59" t="str" cm="1">
        <f t="array" ref="BC85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FERRONORTE</v>
      </c>
      <c r="BD85" s="59" t="str" cm="1">
        <f t="array" ref="BD85" xml:space="preserve"> _xlfn.XLOOKUP(
  1,
  ( TabelaMap[SUB] = BS_CONTROLE[[#This Row],[SUB_5]]) *
  ( TabelaMap[KM Inicio] &lt;= BS_CONTROLE[[#This Row],[KM - Inicio]]) *
  ( TabelaMap[KM Fim]  &gt;= BS_CONTROLE[[#This Row],[KM - Inicio]]),
  TabelaMap[Trecho Coordenação],
  "-",
  0
)</f>
        <v>TGR-TRO</v>
      </c>
      <c r="BE85" s="200" t="str">
        <f>IFERROR(_xlfn.XLOOKUP(AO85, BASE_MAPA!$B$2:$B$420, BASE_MAPA!$G$2:$G$420), "ERRO")</f>
        <v>ALTO ARAGUAIA - RONDONOPOLIS</v>
      </c>
      <c r="BF85" s="178" t="str">
        <f>IF(BS_CONTROLE[[#This Row],[Responsavel pelo boletim]]=0, "-", BS_CONTROLE[[#This Row],[Responsavel pelo boletim]])</f>
        <v xml:space="preserve">Camila </v>
      </c>
      <c r="BG85" s="13"/>
      <c r="BH85" s="14">
        <v>2</v>
      </c>
      <c r="BI85" s="14"/>
      <c r="BJ85" s="14" t="s">
        <v>1451</v>
      </c>
      <c r="BK85" s="14" t="s">
        <v>1452</v>
      </c>
      <c r="BL85" s="13"/>
      <c r="BM85" s="12" t="s">
        <v>1029</v>
      </c>
      <c r="BN85" s="12" t="s">
        <v>1029</v>
      </c>
      <c r="BO85" s="130" t="s">
        <v>1029</v>
      </c>
      <c r="BP85" s="14"/>
      <c r="BQ85" s="10" t="str">
        <f t="shared" si="8"/>
        <v>Intervalo</v>
      </c>
      <c r="BR85" s="15">
        <f t="shared" si="9"/>
        <v>0.82222222222222197</v>
      </c>
      <c r="BS85" s="15">
        <f t="shared" si="10"/>
        <v>1</v>
      </c>
      <c r="BT85" s="157" t="str">
        <f t="shared" si="11"/>
        <v>OKOK</v>
      </c>
    </row>
    <row r="86" spans="1:72" hidden="1">
      <c r="A86" s="44" t="str">
        <f t="shared" si="7"/>
        <v/>
      </c>
      <c r="B86" s="133"/>
      <c r="C86" s="7" t="str">
        <f>IF(BS_CONTROLE[[#This Row],[DATA]]="","",WEEKNUM(BS_CONTROLE[[#This Row],[DATA]]))</f>
        <v/>
      </c>
      <c r="D86" s="45"/>
      <c r="E86" s="185">
        <v>104</v>
      </c>
      <c r="F86" s="134"/>
      <c r="G86" s="8" t="str">
        <f>IF(D86="","*",VLOOKUP(F86,BS_ATIVIDADE[#All],3,FALSE))</f>
        <v>*</v>
      </c>
      <c r="H86" s="135"/>
      <c r="I86" s="135"/>
      <c r="J86" s="151"/>
      <c r="K86" s="151"/>
      <c r="L86" s="71" t="s">
        <v>11</v>
      </c>
      <c r="M86" s="149" t="str" cm="1">
        <f t="array" ref="M86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86" s="149" t="str" cm="1">
        <f t="array" ref="N86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86" s="135"/>
      <c r="P86" s="135"/>
      <c r="Q86" s="71"/>
      <c r="R86" s="9" t="str">
        <f>IFERROR(_xlfn.XLOOKUP(F86, BS_ATIVIDADE[ATIVIDADE],BS_ATIVIDADE[UNIDADE] ), "*")</f>
        <v>*</v>
      </c>
      <c r="S86" s="180" t="str" cm="1">
        <f t="array" ref="S86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86" s="180" t="str" cm="1">
        <f t="array" ref="T86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86" s="199" t="str">
        <f>IFERROR(_xlfn.XLOOKUP(J86, BASE_MAPA!$B$2:$B$420, BASE_MAPA!$G$2:$G$420), "ERRO")</f>
        <v>ERRO</v>
      </c>
      <c r="V86" s="143"/>
      <c r="W86" s="135"/>
      <c r="X86" s="152"/>
      <c r="Y86" s="129"/>
      <c r="Z86" s="129"/>
      <c r="AA86" s="71"/>
      <c r="AB86" s="59"/>
      <c r="AC86" s="59"/>
      <c r="AD86" s="135"/>
      <c r="AE86" s="71"/>
      <c r="AF86" s="71"/>
      <c r="AG86" s="71"/>
      <c r="AH86" s="42"/>
      <c r="AI86" s="119" t="str">
        <f>IF(BS_CONTROLE[[#This Row],[Atividade]]=0, "-", BS_CONTROLE[[#This Row],[Atividade]])</f>
        <v>-</v>
      </c>
      <c r="AJ86" s="8" t="str">
        <f>IF(D86="","*",VLOOKUP(AI86,BS_ATIVIDADE[#Data],3,FALSE))</f>
        <v>*</v>
      </c>
      <c r="AK86" s="175" t="str">
        <f>IF(BS_CONTROLE[[#This Row],[Local - Partida]]=0, "-", BS_CONTROLE[[#This Row],[Local - Partida]])</f>
        <v>-</v>
      </c>
      <c r="AL86" s="175" t="str">
        <f>IF(BS_CONTROLE[[#This Row],[Local - Encerramento]]=0, "-", BS_CONTROLE[[#This Row],[Local - Encerramento]])</f>
        <v>-</v>
      </c>
      <c r="AM86" s="175" t="str">
        <f>IF(BS_CONTROLE[[#This Row],[Entre - Estações]]=0, "-", BS_CONTROLE[[#This Row],[Entre - Estações]])</f>
        <v>-</v>
      </c>
      <c r="AN86" s="175" t="str">
        <f>IF(BS_CONTROLE[[#This Row],[SB]]=0, "-", BS_CONTROLE[[#This Row],[SB]])</f>
        <v>-</v>
      </c>
      <c r="AO86" s="176" t="str">
        <f>IF(BS_CONTROLE[[#This Row],[SUB]]=0, "-", BS_CONTROLE[[#This Row],[SUB]])</f>
        <v>-</v>
      </c>
      <c r="AP86" s="177" t="str">
        <f>IF(BS_CONTROLE[[#This Row],[KM - Inicio]]=0, "-", BS_CONTROLE[[#This Row],[KM - Inicio]])</f>
        <v>-</v>
      </c>
      <c r="AQ86" s="177" t="str">
        <f>IF(BS_CONTROLE[[#This Row],[KM - Fim]]=0, "-", BS_CONTROLE[[#This Row],[KM - Fim]])</f>
        <v>-</v>
      </c>
      <c r="AR86" s="32"/>
      <c r="AS86" s="32"/>
      <c r="AT86" s="32"/>
      <c r="AU86" s="32"/>
      <c r="AV86" s="32"/>
      <c r="AW86" s="32"/>
      <c r="AX86" s="32"/>
      <c r="AY86" s="184" t="str">
        <f>IF(D86="","*",IFERROR(IF(ISODD(COUNT(AS86:AX88)),"ERRO",SUM((AT86-AS86),(AV86-AU86),(AX86-AW86))),"ERRO"))</f>
        <v>*</v>
      </c>
      <c r="AZ86" s="11"/>
      <c r="BA86" s="60"/>
      <c r="BB86" s="9" t="str">
        <f>IFERROR(_xlfn.XLOOKUP(AI86, BS_ATIVIDADE[ATIVIDADE],BS_ATIVIDADE[UNIDADE] ), "*")</f>
        <v>*</v>
      </c>
      <c r="BC86" s="59" t="str" cm="1">
        <f t="array" ref="BC86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BD86" s="59" t="str" cm="1">
        <f t="array" ref="BD86" xml:space="preserve"> _xlfn.XLOOKUP(
  1,
  ( TabelaMap[SUB] = BS_CONTROLE[[#This Row],[SUB_5]]) *
  ( TabelaMap[KM Inicio] &lt;= BS_CONTROLE[[#This Row],[KM - Inicio]]) *
  ( TabelaMap[KM Fim]  &gt;= BS_CONTROLE[[#This Row],[KM - Inicio]]),
  TabelaMap[Trecho Coordenação],
  "-",
  0
)</f>
        <v>-</v>
      </c>
      <c r="BE86" s="200" t="str">
        <f>IFERROR(_xlfn.XLOOKUP(AO86, BASE_MAPA!$B$2:$B$420, BASE_MAPA!$G$2:$G$420), "ERRO")</f>
        <v>ERRO</v>
      </c>
      <c r="BF86" s="178" t="str">
        <f>IF(BS_CONTROLE[[#This Row],[Responsavel pelo boletim]]=0, "-", BS_CONTROLE[[#This Row],[Responsavel pelo boletim]])</f>
        <v>-</v>
      </c>
      <c r="BG86" s="13"/>
      <c r="BH86" s="14"/>
      <c r="BI86" s="14"/>
      <c r="BJ86" s="14"/>
      <c r="BK86" s="14"/>
      <c r="BL86" s="13"/>
      <c r="BM86" s="12"/>
      <c r="BN86" s="12"/>
      <c r="BO86" s="130"/>
      <c r="BP86" s="14"/>
      <c r="BQ86" s="10" t="str">
        <f t="shared" si="8"/>
        <v>Aderente</v>
      </c>
      <c r="BR86" s="15" t="str">
        <f t="shared" si="9"/>
        <v>*</v>
      </c>
      <c r="BS86" s="15" t="str">
        <f t="shared" si="10"/>
        <v>*</v>
      </c>
      <c r="BT86" s="157" t="str">
        <f t="shared" si="11"/>
        <v/>
      </c>
    </row>
    <row r="87" spans="1:72" hidden="1">
      <c r="A87" s="44" t="str">
        <f t="shared" si="7"/>
        <v>BRUNO (TF-525)46063</v>
      </c>
      <c r="B87" s="133">
        <v>46063</v>
      </c>
      <c r="C87" s="7">
        <f>IF(BS_CONTROLE[[#This Row],[DATA]]="","",WEEKNUM(BS_CONTROLE[[#This Row],[DATA]]))</f>
        <v>7</v>
      </c>
      <c r="D87" s="45" t="s">
        <v>278</v>
      </c>
      <c r="E87" s="185">
        <v>105</v>
      </c>
      <c r="F87" s="134" t="s">
        <v>193</v>
      </c>
      <c r="G87" s="8" t="str">
        <f>IF(D87="","*",VLOOKUP(F87,BS_ATIVIDADE[#All],3,FALSE))</f>
        <v>SOLDA</v>
      </c>
      <c r="H87" s="135" t="s">
        <v>588</v>
      </c>
      <c r="I87" s="135" t="s">
        <v>11</v>
      </c>
      <c r="J87" s="151">
        <v>98</v>
      </c>
      <c r="K87" s="151">
        <v>548.16</v>
      </c>
      <c r="L87" s="71" t="s">
        <v>11</v>
      </c>
      <c r="M87" s="149" t="str" cm="1">
        <f t="array" ref="M87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TRM</v>
      </c>
      <c r="N87" s="149" t="s">
        <v>1428</v>
      </c>
      <c r="O87" s="135">
        <v>0.375</v>
      </c>
      <c r="P87" s="135">
        <v>6.25E-2</v>
      </c>
      <c r="Q87" s="71">
        <v>1</v>
      </c>
      <c r="R87" s="9" t="str">
        <f>IFERROR(_xlfn.XLOOKUP(F87, BS_ATIVIDADE[ATIVIDADE],BS_ATIVIDADE[UNIDADE] ), "*")</f>
        <v>Nº DE SOLDA</v>
      </c>
      <c r="S87" s="180" t="str" cm="1">
        <f t="array" ref="S87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FERRONORTE</v>
      </c>
      <c r="T87" s="180" t="str" cm="1">
        <f t="array" ref="T87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TGR-TRO</v>
      </c>
      <c r="U87" s="199" t="str">
        <f>IFERROR(_xlfn.XLOOKUP(J87, BASE_MAPA!$B$2:$B$420, BASE_MAPA!$G$2:$G$420), "ERRO")</f>
        <v>ALTO ARAGUAIA - RONDONOPOLIS</v>
      </c>
      <c r="V87" s="143" t="s">
        <v>1314</v>
      </c>
      <c r="W87" s="135" t="s">
        <v>1315</v>
      </c>
      <c r="X87" s="152" t="s">
        <v>1005</v>
      </c>
      <c r="Y87" s="129" t="s">
        <v>1008</v>
      </c>
      <c r="Z87" s="129"/>
      <c r="AA87" s="71" t="s">
        <v>11</v>
      </c>
      <c r="AB87" s="59"/>
      <c r="AC87" s="59"/>
      <c r="AD87" s="135"/>
      <c r="AE87" s="71"/>
      <c r="AF87" s="71"/>
      <c r="AG87" s="71"/>
      <c r="AH87" s="42"/>
      <c r="AI87" s="119" t="str">
        <f>IF(BS_CONTROLE[[#This Row],[Atividade]]=0, "-", BS_CONTROLE[[#This Row],[Atividade]])</f>
        <v>PDM - SOLDA</v>
      </c>
      <c r="AJ87" s="8" t="str">
        <f>IF(D87="","*",VLOOKUP(AI87,BS_ATIVIDADE[#Data],3,FALSE))</f>
        <v>SOLDA</v>
      </c>
      <c r="AK87" s="175" t="str">
        <f>IF(BS_CONTROLE[[#This Row],[Local - Partida]]=0, "-", BS_CONTROLE[[#This Row],[Local - Partida]])</f>
        <v>TRM</v>
      </c>
      <c r="AL87" s="175" t="str">
        <f>IF(BS_CONTROLE[[#This Row],[Local - Encerramento]]=0, "-", BS_CONTROLE[[#This Row],[Local - Encerramento]])</f>
        <v>-</v>
      </c>
      <c r="AM87" s="175" t="str">
        <f>IF(BS_CONTROLE[[#This Row],[Entre - Estações]]=0, "-", BS_CONTROLE[[#This Row],[Entre - Estações]])</f>
        <v>TRM</v>
      </c>
      <c r="AN87" s="175" t="str">
        <f>IF(BS_CONTROLE[[#This Row],[SB]]=0, "-", BS_CONTROLE[[#This Row],[SB]])</f>
        <v>TRMS</v>
      </c>
      <c r="AO87" s="176">
        <f>IF(BS_CONTROLE[[#This Row],[SUB]]=0, "-", BS_CONTROLE[[#This Row],[SUB]])</f>
        <v>98</v>
      </c>
      <c r="AP87" s="177">
        <f>IF(BS_CONTROLE[[#This Row],[KM - Inicio]]=0, "-", BS_CONTROLE[[#This Row],[KM - Inicio]])</f>
        <v>548.16</v>
      </c>
      <c r="AQ87" s="177" t="str">
        <f>IF(BS_CONTROLE[[#This Row],[KM - Fim]]=0, "-", BS_CONTROLE[[#This Row],[KM - Fim]])</f>
        <v>-</v>
      </c>
      <c r="AR87" s="32">
        <v>0.29166666666666669</v>
      </c>
      <c r="AS87" s="32">
        <v>0</v>
      </c>
      <c r="AT87" s="32">
        <v>0</v>
      </c>
      <c r="AU87" s="32"/>
      <c r="AV87" s="32"/>
      <c r="AW87" s="32"/>
      <c r="AX87" s="32"/>
      <c r="AY87" s="184">
        <f>IF(D87="","*",IFERROR(IF(ISODD(COUNT(AS87:AX89)),"ERRO",SUM((AT87-AS87),(AV87-AU87),(AX87-AW87))),"ERRO"))</f>
        <v>0</v>
      </c>
      <c r="AZ87" s="11"/>
      <c r="BA87" s="60">
        <v>0</v>
      </c>
      <c r="BB87" s="9" t="str">
        <f>IFERROR(_xlfn.XLOOKUP(AI87, BS_ATIVIDADE[ATIVIDADE],BS_ATIVIDADE[UNIDADE] ), "*")</f>
        <v>Nº DE SOLDA</v>
      </c>
      <c r="BC87" s="59" t="str" cm="1">
        <f t="array" ref="BC87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FERRONORTE</v>
      </c>
      <c r="BD87" s="59" t="str" cm="1">
        <f t="array" ref="BD87" xml:space="preserve"> _xlfn.XLOOKUP(
  1,
  ( TabelaMap[SUB] = BS_CONTROLE[[#This Row],[SUB_5]]) *
  ( TabelaMap[KM Inicio] &lt;= BS_CONTROLE[[#This Row],[KM - Inicio]]) *
  ( TabelaMap[KM Fim]  &gt;= BS_CONTROLE[[#This Row],[KM - Inicio]]),
  TabelaMap[Trecho Coordenação],
  "-",
  0
)</f>
        <v>TGR-TRO</v>
      </c>
      <c r="BE87" s="200" t="str">
        <f>IFERROR(_xlfn.XLOOKUP(AO87, BASE_MAPA!$B$2:$B$420, BASE_MAPA!$G$2:$G$420), "ERRO")</f>
        <v>ALTO ARAGUAIA - RONDONOPOLIS</v>
      </c>
      <c r="BF87" s="178" t="str">
        <f>IF(BS_CONTROLE[[#This Row],[Responsavel pelo boletim]]=0, "-", BS_CONTROLE[[#This Row],[Responsavel pelo boletim]])</f>
        <v>Bruno</v>
      </c>
      <c r="BG87" s="13"/>
      <c r="BH87" s="14">
        <v>0</v>
      </c>
      <c r="BI87" s="14"/>
      <c r="BJ87" s="14" t="s">
        <v>1453</v>
      </c>
      <c r="BK87" s="14" t="s">
        <v>1453</v>
      </c>
      <c r="BL87" s="13"/>
      <c r="BM87" s="12" t="s">
        <v>1031</v>
      </c>
      <c r="BN87" s="12" t="s">
        <v>1056</v>
      </c>
      <c r="BO87" s="130" t="s">
        <v>1056</v>
      </c>
      <c r="BP87" s="14" t="s">
        <v>11</v>
      </c>
      <c r="BQ87" s="10" t="str">
        <f t="shared" si="8"/>
        <v>Produção e Intervalo</v>
      </c>
      <c r="BR87" s="15">
        <f t="shared" si="9"/>
        <v>0</v>
      </c>
      <c r="BS87" s="15">
        <f t="shared" si="10"/>
        <v>0</v>
      </c>
      <c r="BT87" s="157" t="str">
        <f t="shared" si="11"/>
        <v>CondiçõesClimáticaChuva</v>
      </c>
    </row>
    <row r="88" spans="1:72" hidden="1">
      <c r="A88" s="44" t="str">
        <f t="shared" si="7"/>
        <v>ELSON (TF-526)46063</v>
      </c>
      <c r="B88" s="133">
        <v>46063</v>
      </c>
      <c r="C88" s="7">
        <f>IF(BS_CONTROLE[[#This Row],[DATA]]="","",WEEKNUM(BS_CONTROLE[[#This Row],[DATA]]))</f>
        <v>7</v>
      </c>
      <c r="D88" s="45" t="s">
        <v>303</v>
      </c>
      <c r="E88" s="185">
        <v>106</v>
      </c>
      <c r="F88" s="134" t="s">
        <v>193</v>
      </c>
      <c r="G88" s="8" t="str">
        <f>IF(D88="","*",VLOOKUP(F88,BS_ATIVIDADE[#All],3,FALSE))</f>
        <v>SOLDA</v>
      </c>
      <c r="H88" s="135" t="s">
        <v>553</v>
      </c>
      <c r="I88" s="135" t="s">
        <v>11</v>
      </c>
      <c r="J88" s="151">
        <v>74</v>
      </c>
      <c r="K88" s="151">
        <v>430.26799999999997</v>
      </c>
      <c r="L88" s="71" t="s">
        <v>11</v>
      </c>
      <c r="M88" s="149" t="str" cm="1">
        <f t="array" ref="M88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TPC-TVL</v>
      </c>
      <c r="N88" s="149" t="str" cm="1">
        <f t="array" ref="N88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TPC440</v>
      </c>
      <c r="O88" s="135">
        <v>0.375</v>
      </c>
      <c r="P88" s="135">
        <v>0.125</v>
      </c>
      <c r="Q88" s="71">
        <v>2</v>
      </c>
      <c r="R88" s="9" t="str">
        <f>IFERROR(_xlfn.XLOOKUP(F88, BS_ATIVIDADE[ATIVIDADE],BS_ATIVIDADE[UNIDADE] ), "*")</f>
        <v>Nº DE SOLDA</v>
      </c>
      <c r="S88" s="180" t="str" cm="1">
        <f t="array" ref="S88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FERRONORTE</v>
      </c>
      <c r="T88" s="180" t="str" cm="1">
        <f t="array" ref="T88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TCS-TGR</v>
      </c>
      <c r="U88" s="199" t="str">
        <f>IFERROR(_xlfn.XLOOKUP(J88, BASE_MAPA!$B$2:$B$420, BASE_MAPA!$G$2:$G$420), "ERRO")</f>
        <v>MARCO INICIAL - ALTO ARAGUAIA</v>
      </c>
      <c r="V88" s="143" t="s">
        <v>1287</v>
      </c>
      <c r="W88" s="135" t="s">
        <v>1315</v>
      </c>
      <c r="X88" s="152" t="s">
        <v>1000</v>
      </c>
      <c r="Y88" s="129" t="s">
        <v>999</v>
      </c>
      <c r="Z88" s="129"/>
      <c r="AA88" s="71"/>
      <c r="AB88" s="59"/>
      <c r="AC88" s="59"/>
      <c r="AD88" s="135"/>
      <c r="AE88" s="71"/>
      <c r="AF88" s="71"/>
      <c r="AG88" s="71"/>
      <c r="AH88" s="42"/>
      <c r="AI88" s="119" t="str">
        <f>IF(BS_CONTROLE[[#This Row],[Atividade]]=0, "-", BS_CONTROLE[[#This Row],[Atividade]])</f>
        <v>PDM - SOLDA</v>
      </c>
      <c r="AJ88" s="8" t="str">
        <f>IF(D88="","*",VLOOKUP(AI88,BS_ATIVIDADE[#Data],3,FALSE))</f>
        <v>SOLDA</v>
      </c>
      <c r="AK88" s="175" t="str">
        <f>IF(BS_CONTROLE[[#This Row],[Local - Partida]]=0, "-", BS_CONTROLE[[#This Row],[Local - Partida]])</f>
        <v>TPC440</v>
      </c>
      <c r="AL88" s="175" t="str">
        <f>IF(BS_CONTROLE[[#This Row],[Local - Encerramento]]=0, "-", BS_CONTROLE[[#This Row],[Local - Encerramento]])</f>
        <v>-</v>
      </c>
      <c r="AM88" s="175" t="str">
        <f>IF(BS_CONTROLE[[#This Row],[Entre - Estações]]=0, "-", BS_CONTROLE[[#This Row],[Entre - Estações]])</f>
        <v>TPC-TVL</v>
      </c>
      <c r="AN88" s="175" t="str">
        <f>IF(BS_CONTROLE[[#This Row],[SB]]=0, "-", BS_CONTROLE[[#This Row],[SB]])</f>
        <v>TPC440</v>
      </c>
      <c r="AO88" s="176">
        <f>IF(BS_CONTROLE[[#This Row],[SUB]]=0, "-", BS_CONTROLE[[#This Row],[SUB]])</f>
        <v>74</v>
      </c>
      <c r="AP88" s="177">
        <f>IF(BS_CONTROLE[[#This Row],[KM - Inicio]]=0, "-", BS_CONTROLE[[#This Row],[KM - Inicio]])</f>
        <v>430.26799999999997</v>
      </c>
      <c r="AQ88" s="177" t="str">
        <f>IF(BS_CONTROLE[[#This Row],[KM - Fim]]=0, "-", BS_CONTROLE[[#This Row],[KM - Fim]])</f>
        <v>-</v>
      </c>
      <c r="AR88" s="32">
        <v>0.29166666666666669</v>
      </c>
      <c r="AS88" s="32">
        <v>0</v>
      </c>
      <c r="AT88" s="32">
        <v>0</v>
      </c>
      <c r="AU88" s="32"/>
      <c r="AV88" s="32"/>
      <c r="AW88" s="32"/>
      <c r="AX88" s="32"/>
      <c r="AY88" s="184">
        <f>IF(D88="","*",IFERROR(IF(ISODD(COUNT(AS88:AX90)),"ERRO",SUM((AT88-AS88),(AV88-AU88),(AX88-AW88))),"ERRO"))</f>
        <v>0</v>
      </c>
      <c r="AZ88" s="11"/>
      <c r="BA88" s="60">
        <v>0</v>
      </c>
      <c r="BB88" s="9" t="str">
        <f>IFERROR(_xlfn.XLOOKUP(AI88, BS_ATIVIDADE[ATIVIDADE],BS_ATIVIDADE[UNIDADE] ), "*")</f>
        <v>Nº DE SOLDA</v>
      </c>
      <c r="BC88" s="59" t="str" cm="1">
        <f t="array" ref="BC88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FERRONORTE</v>
      </c>
      <c r="BD88" s="59" t="str" cm="1">
        <f t="array" ref="BD88" xml:space="preserve"> _xlfn.XLOOKUP(
  1,
  ( TabelaMap[SUB] = BS_CONTROLE[[#This Row],[SUB_5]]) *
  ( TabelaMap[KM Inicio] &lt;= BS_CONTROLE[[#This Row],[KM - Inicio]]) *
  ( TabelaMap[KM Fim]  &gt;= BS_CONTROLE[[#This Row],[KM - Inicio]]),
  TabelaMap[Trecho Coordenação],
  "-",
  0
)</f>
        <v>TCS-TGR</v>
      </c>
      <c r="BE88" s="200" t="str">
        <f>IFERROR(_xlfn.XLOOKUP(AO88, BASE_MAPA!$B$2:$B$420, BASE_MAPA!$G$2:$G$420), "ERRO")</f>
        <v>MARCO INICIAL - ALTO ARAGUAIA</v>
      </c>
      <c r="BF88" s="178" t="str">
        <f>IF(BS_CONTROLE[[#This Row],[Responsavel pelo boletim]]=0, "-", BS_CONTROLE[[#This Row],[Responsavel pelo boletim]])</f>
        <v>Elson</v>
      </c>
      <c r="BG88" s="13"/>
      <c r="BH88" s="14">
        <v>0</v>
      </c>
      <c r="BI88" s="14"/>
      <c r="BJ88" s="14" t="s">
        <v>1453</v>
      </c>
      <c r="BK88" s="14" t="s">
        <v>1453</v>
      </c>
      <c r="BL88" s="13"/>
      <c r="BM88" s="12" t="s">
        <v>1031</v>
      </c>
      <c r="BN88" s="12" t="s">
        <v>1056</v>
      </c>
      <c r="BO88" s="130" t="s">
        <v>1056</v>
      </c>
      <c r="BP88" s="14" t="s">
        <v>11</v>
      </c>
      <c r="BQ88" s="10" t="str">
        <f t="shared" si="8"/>
        <v>Produção e Intervalo</v>
      </c>
      <c r="BR88" s="15">
        <f t="shared" si="9"/>
        <v>0</v>
      </c>
      <c r="BS88" s="15">
        <f t="shared" si="10"/>
        <v>0</v>
      </c>
      <c r="BT88" s="157" t="str">
        <f t="shared" si="11"/>
        <v>CondiçõesClimáticaChuva</v>
      </c>
    </row>
    <row r="89" spans="1:72" hidden="1">
      <c r="A89" s="44" t="str">
        <f t="shared" si="7"/>
        <v/>
      </c>
      <c r="B89" s="133"/>
      <c r="C89" s="7" t="str">
        <f>IF(BS_CONTROLE[[#This Row],[DATA]]="","",WEEKNUM(BS_CONTROLE[[#This Row],[DATA]]))</f>
        <v/>
      </c>
      <c r="D89" s="45"/>
      <c r="E89" s="185">
        <v>107</v>
      </c>
      <c r="F89" s="134"/>
      <c r="G89" s="8" t="str">
        <f>IF(D89="","*",VLOOKUP(F89,BS_ATIVIDADE[#All],3,FALSE))</f>
        <v>*</v>
      </c>
      <c r="H89" s="135"/>
      <c r="I89" s="135"/>
      <c r="J89" s="151"/>
      <c r="K89" s="151"/>
      <c r="L89" s="71" t="s">
        <v>11</v>
      </c>
      <c r="M89" s="149" t="str" cm="1">
        <f t="array" ref="M89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89" s="149" t="str" cm="1">
        <f t="array" ref="N89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89" s="135"/>
      <c r="P89" s="135"/>
      <c r="Q89" s="71"/>
      <c r="R89" s="9" t="str">
        <f>IFERROR(_xlfn.XLOOKUP(F89, BS_ATIVIDADE[ATIVIDADE],BS_ATIVIDADE[UNIDADE] ), "*")</f>
        <v>*</v>
      </c>
      <c r="S89" s="180" t="str" cm="1">
        <f t="array" ref="S89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89" s="180" t="str" cm="1">
        <f t="array" ref="T89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89" s="199" t="str">
        <f>IFERROR(_xlfn.XLOOKUP(J89, BASE_MAPA!$B$2:$B$420, BASE_MAPA!$G$2:$G$420), "ERRO")</f>
        <v>ERRO</v>
      </c>
      <c r="V89" s="143"/>
      <c r="W89" s="135"/>
      <c r="X89" s="152"/>
      <c r="Y89" s="129"/>
      <c r="Z89" s="129"/>
      <c r="AA89" s="71"/>
      <c r="AB89" s="59"/>
      <c r="AC89" s="59"/>
      <c r="AD89" s="135"/>
      <c r="AE89" s="71"/>
      <c r="AF89" s="71"/>
      <c r="AG89" s="71"/>
      <c r="AH89" s="42"/>
      <c r="AI89" s="119" t="str">
        <f>IF(BS_CONTROLE[[#This Row],[Atividade]]=0, "-", BS_CONTROLE[[#This Row],[Atividade]])</f>
        <v>-</v>
      </c>
      <c r="AJ89" s="8" t="str">
        <f>IF(D89="","*",VLOOKUP(AI89,BS_ATIVIDADE[#Data],3,FALSE))</f>
        <v>*</v>
      </c>
      <c r="AK89" s="175" t="str">
        <f>IF(BS_CONTROLE[[#This Row],[Local - Partida]]=0, "-", BS_CONTROLE[[#This Row],[Local - Partida]])</f>
        <v>-</v>
      </c>
      <c r="AL89" s="175" t="str">
        <f>IF(BS_CONTROLE[[#This Row],[Local - Encerramento]]=0, "-", BS_CONTROLE[[#This Row],[Local - Encerramento]])</f>
        <v>-</v>
      </c>
      <c r="AM89" s="175" t="str">
        <f>IF(BS_CONTROLE[[#This Row],[Entre - Estações]]=0, "-", BS_CONTROLE[[#This Row],[Entre - Estações]])</f>
        <v>-</v>
      </c>
      <c r="AN89" s="175" t="str">
        <f>IF(BS_CONTROLE[[#This Row],[SB]]=0, "-", BS_CONTROLE[[#This Row],[SB]])</f>
        <v>-</v>
      </c>
      <c r="AO89" s="176" t="str">
        <f>IF(BS_CONTROLE[[#This Row],[SUB]]=0, "-", BS_CONTROLE[[#This Row],[SUB]])</f>
        <v>-</v>
      </c>
      <c r="AP89" s="177" t="str">
        <f>IF(BS_CONTROLE[[#This Row],[KM - Inicio]]=0, "-", BS_CONTROLE[[#This Row],[KM - Inicio]])</f>
        <v>-</v>
      </c>
      <c r="AQ89" s="177" t="str">
        <f>IF(BS_CONTROLE[[#This Row],[KM - Fim]]=0, "-", BS_CONTROLE[[#This Row],[KM - Fim]])</f>
        <v>-</v>
      </c>
      <c r="AR89" s="32"/>
      <c r="AS89" s="32"/>
      <c r="AT89" s="32"/>
      <c r="AU89" s="32"/>
      <c r="AV89" s="32"/>
      <c r="AW89" s="32"/>
      <c r="AX89" s="32"/>
      <c r="AY89" s="184" t="str">
        <f>IF(D89="","*",IFERROR(IF(ISODD(COUNT(AS89:AX91)),"ERRO",SUM((AT89-AS89),(AV89-AU89),(AX89-AW89))),"ERRO"))</f>
        <v>*</v>
      </c>
      <c r="AZ89" s="11"/>
      <c r="BA89" s="60"/>
      <c r="BB89" s="9" t="str">
        <f>IFERROR(_xlfn.XLOOKUP(AI89, BS_ATIVIDADE[ATIVIDADE],BS_ATIVIDADE[UNIDADE] ), "*")</f>
        <v>*</v>
      </c>
      <c r="BC89" s="59" t="str" cm="1">
        <f t="array" ref="BC89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BD89" s="59" t="str" cm="1">
        <f t="array" ref="BD89" xml:space="preserve"> _xlfn.XLOOKUP(
  1,
  ( TabelaMap[SUB] = BS_CONTROLE[[#This Row],[SUB_5]]) *
  ( TabelaMap[KM Inicio] &lt;= BS_CONTROLE[[#This Row],[KM - Inicio]]) *
  ( TabelaMap[KM Fim]  &gt;= BS_CONTROLE[[#This Row],[KM - Inicio]]),
  TabelaMap[Trecho Coordenação],
  "-",
  0
)</f>
        <v>-</v>
      </c>
      <c r="BE89" s="200" t="str">
        <f>IFERROR(_xlfn.XLOOKUP(AO89, BASE_MAPA!$B$2:$B$420, BASE_MAPA!$G$2:$G$420), "ERRO")</f>
        <v>ERRO</v>
      </c>
      <c r="BF89" s="178" t="str">
        <f>IF(BS_CONTROLE[[#This Row],[Responsavel pelo boletim]]=0, "-", BS_CONTROLE[[#This Row],[Responsavel pelo boletim]])</f>
        <v>-</v>
      </c>
      <c r="BG89" s="13"/>
      <c r="BH89" s="14"/>
      <c r="BI89" s="14"/>
      <c r="BJ89" s="14"/>
      <c r="BK89" s="14"/>
      <c r="BL89" s="13"/>
      <c r="BM89" s="12"/>
      <c r="BN89" s="12"/>
      <c r="BO89" s="130"/>
      <c r="BP89" s="14"/>
      <c r="BQ89" s="10" t="str">
        <f t="shared" si="8"/>
        <v>Aderente</v>
      </c>
      <c r="BR89" s="15" t="str">
        <f t="shared" si="9"/>
        <v>*</v>
      </c>
      <c r="BS89" s="15" t="str">
        <f t="shared" si="10"/>
        <v>*</v>
      </c>
      <c r="BT89" s="157" t="str">
        <f t="shared" si="11"/>
        <v/>
      </c>
    </row>
    <row r="90" spans="1:72" hidden="1">
      <c r="A90" s="44" t="str">
        <f t="shared" si="7"/>
        <v/>
      </c>
      <c r="B90" s="133"/>
      <c r="C90" s="7" t="str">
        <f>IF(BS_CONTROLE[[#This Row],[DATA]]="","",WEEKNUM(BS_CONTROLE[[#This Row],[DATA]]))</f>
        <v/>
      </c>
      <c r="D90" s="45"/>
      <c r="E90" s="185">
        <v>108</v>
      </c>
      <c r="F90" s="134"/>
      <c r="G90" s="8" t="str">
        <f>IF(D90="","*",VLOOKUP(F90,BS_ATIVIDADE[#All],3,FALSE))</f>
        <v>*</v>
      </c>
      <c r="H90" s="135"/>
      <c r="I90" s="135"/>
      <c r="J90" s="151"/>
      <c r="K90" s="151"/>
      <c r="L90" s="71" t="s">
        <v>11</v>
      </c>
      <c r="M90" s="149" t="str" cm="1">
        <f t="array" ref="M90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90" s="149" t="str" cm="1">
        <f t="array" ref="N90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90" s="135"/>
      <c r="P90" s="135"/>
      <c r="Q90" s="71"/>
      <c r="R90" s="9" t="str">
        <f>IFERROR(_xlfn.XLOOKUP(F90, BS_ATIVIDADE[ATIVIDADE],BS_ATIVIDADE[UNIDADE] ), "*")</f>
        <v>*</v>
      </c>
      <c r="S90" s="180" t="str" cm="1">
        <f t="array" ref="S90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90" s="180" t="str" cm="1">
        <f t="array" ref="T90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90" s="199" t="str">
        <f>IFERROR(_xlfn.XLOOKUP(J90, BASE_MAPA!$B$2:$B$420, BASE_MAPA!$G$2:$G$420), "ERRO")</f>
        <v>ERRO</v>
      </c>
      <c r="V90" s="143"/>
      <c r="W90" s="135"/>
      <c r="X90" s="152"/>
      <c r="Y90" s="129"/>
      <c r="Z90" s="129"/>
      <c r="AA90" s="71"/>
      <c r="AB90" s="59"/>
      <c r="AC90" s="59"/>
      <c r="AD90" s="135"/>
      <c r="AE90" s="71"/>
      <c r="AF90" s="71"/>
      <c r="AG90" s="71"/>
      <c r="AH90" s="42"/>
      <c r="AI90" s="119" t="str">
        <f>IF(BS_CONTROLE[[#This Row],[Atividade]]=0, "-", BS_CONTROLE[[#This Row],[Atividade]])</f>
        <v>-</v>
      </c>
      <c r="AJ90" s="8" t="str">
        <f>IF(D90="","*",VLOOKUP(AI90,BS_ATIVIDADE[#Data],3,FALSE))</f>
        <v>*</v>
      </c>
      <c r="AK90" s="175" t="str">
        <f>IF(BS_CONTROLE[[#This Row],[Local - Partida]]=0, "-", BS_CONTROLE[[#This Row],[Local - Partida]])</f>
        <v>-</v>
      </c>
      <c r="AL90" s="175" t="str">
        <f>IF(BS_CONTROLE[[#This Row],[Local - Encerramento]]=0, "-", BS_CONTROLE[[#This Row],[Local - Encerramento]])</f>
        <v>-</v>
      </c>
      <c r="AM90" s="175" t="str">
        <f>IF(BS_CONTROLE[[#This Row],[Entre - Estações]]=0, "-", BS_CONTROLE[[#This Row],[Entre - Estações]])</f>
        <v>-</v>
      </c>
      <c r="AN90" s="175" t="str">
        <f>IF(BS_CONTROLE[[#This Row],[SB]]=0, "-", BS_CONTROLE[[#This Row],[SB]])</f>
        <v>-</v>
      </c>
      <c r="AO90" s="176" t="str">
        <f>IF(BS_CONTROLE[[#This Row],[SUB]]=0, "-", BS_CONTROLE[[#This Row],[SUB]])</f>
        <v>-</v>
      </c>
      <c r="AP90" s="177" t="str">
        <f>IF(BS_CONTROLE[[#This Row],[KM - Inicio]]=0, "-", BS_CONTROLE[[#This Row],[KM - Inicio]])</f>
        <v>-</v>
      </c>
      <c r="AQ90" s="177" t="str">
        <f>IF(BS_CONTROLE[[#This Row],[KM - Fim]]=0, "-", BS_CONTROLE[[#This Row],[KM - Fim]])</f>
        <v>-</v>
      </c>
      <c r="AR90" s="32"/>
      <c r="AS90" s="32"/>
      <c r="AT90" s="32"/>
      <c r="AU90" s="32"/>
      <c r="AV90" s="32"/>
      <c r="AW90" s="32"/>
      <c r="AX90" s="32"/>
      <c r="AY90" s="184" t="str">
        <f>IF(D90="","*",IFERROR(IF(ISODD(COUNT(AS90:AX92)),"ERRO",SUM((AT90-AS90),(AV90-AU90),(AX90-AW90))),"ERRO"))</f>
        <v>*</v>
      </c>
      <c r="AZ90" s="11"/>
      <c r="BA90" s="60"/>
      <c r="BB90" s="9" t="str">
        <f>IFERROR(_xlfn.XLOOKUP(AI90, BS_ATIVIDADE[ATIVIDADE],BS_ATIVIDADE[UNIDADE] ), "*")</f>
        <v>*</v>
      </c>
      <c r="BC90" s="59" t="str" cm="1">
        <f t="array" ref="BC90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BD90" s="59" t="str" cm="1">
        <f t="array" ref="BD90" xml:space="preserve"> _xlfn.XLOOKUP(
  1,
  ( TabelaMap[SUB] = BS_CONTROLE[[#This Row],[SUB_5]]) *
  ( TabelaMap[KM Inicio] &lt;= BS_CONTROLE[[#This Row],[KM - Inicio]]) *
  ( TabelaMap[KM Fim]  &gt;= BS_CONTROLE[[#This Row],[KM - Inicio]]),
  TabelaMap[Trecho Coordenação],
  "-",
  0
)</f>
        <v>-</v>
      </c>
      <c r="BE90" s="200" t="str">
        <f>IFERROR(_xlfn.XLOOKUP(AO90, BASE_MAPA!$B$2:$B$420, BASE_MAPA!$G$2:$G$420), "ERRO")</f>
        <v>ERRO</v>
      </c>
      <c r="BF90" s="178" t="str">
        <f>IF(BS_CONTROLE[[#This Row],[Responsavel pelo boletim]]=0, "-", BS_CONTROLE[[#This Row],[Responsavel pelo boletim]])</f>
        <v>-</v>
      </c>
      <c r="BG90" s="13"/>
      <c r="BH90" s="14"/>
      <c r="BI90" s="14"/>
      <c r="BJ90" s="14"/>
      <c r="BK90" s="14"/>
      <c r="BL90" s="13"/>
      <c r="BM90" s="12"/>
      <c r="BN90" s="12"/>
      <c r="BO90" s="130"/>
      <c r="BP90" s="14"/>
      <c r="BQ90" s="10" t="str">
        <f t="shared" si="8"/>
        <v>Aderente</v>
      </c>
      <c r="BR90" s="15" t="str">
        <f t="shared" si="9"/>
        <v>*</v>
      </c>
      <c r="BS90" s="15" t="str">
        <f t="shared" si="10"/>
        <v>*</v>
      </c>
      <c r="BT90" s="157" t="str">
        <f t="shared" si="11"/>
        <v/>
      </c>
    </row>
    <row r="91" spans="1:72" hidden="1">
      <c r="A91" s="44" t="str">
        <f t="shared" si="7"/>
        <v/>
      </c>
      <c r="B91" s="133"/>
      <c r="C91" s="7" t="str">
        <f>IF(BS_CONTROLE[[#This Row],[DATA]]="","",WEEKNUM(BS_CONTROLE[[#This Row],[DATA]]))</f>
        <v/>
      </c>
      <c r="D91" s="45"/>
      <c r="E91" s="185">
        <v>109</v>
      </c>
      <c r="F91" s="134"/>
      <c r="G91" s="8" t="str">
        <f>IF(D91="","*",VLOOKUP(F91,BS_ATIVIDADE[#All],3,FALSE))</f>
        <v>*</v>
      </c>
      <c r="H91" s="135"/>
      <c r="I91" s="135"/>
      <c r="J91" s="151"/>
      <c r="K91" s="151"/>
      <c r="L91" s="71" t="s">
        <v>11</v>
      </c>
      <c r="M91" s="149" t="str" cm="1">
        <f t="array" ref="M91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91" s="149" t="str" cm="1">
        <f t="array" ref="N91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91" s="135"/>
      <c r="P91" s="135"/>
      <c r="Q91" s="71"/>
      <c r="R91" s="9" t="str">
        <f>IFERROR(_xlfn.XLOOKUP(F91, BS_ATIVIDADE[ATIVIDADE],BS_ATIVIDADE[UNIDADE] ), "*")</f>
        <v>*</v>
      </c>
      <c r="S91" s="180" t="str" cm="1">
        <f t="array" ref="S91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91" s="180" t="str" cm="1">
        <f t="array" ref="T91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91" s="199" t="str">
        <f>IFERROR(_xlfn.XLOOKUP(J91, BASE_MAPA!$B$2:$B$420, BASE_MAPA!$G$2:$G$420), "ERRO")</f>
        <v>ERRO</v>
      </c>
      <c r="V91" s="143"/>
      <c r="W91" s="135"/>
      <c r="X91" s="152"/>
      <c r="Y91" s="129"/>
      <c r="Z91" s="129"/>
      <c r="AA91" s="71"/>
      <c r="AB91" s="59"/>
      <c r="AC91" s="59"/>
      <c r="AD91" s="135"/>
      <c r="AE91" s="71"/>
      <c r="AF91" s="71"/>
      <c r="AG91" s="71"/>
      <c r="AH91" s="42"/>
      <c r="AI91" s="119" t="str">
        <f>IF(BS_CONTROLE[[#This Row],[Atividade]]=0, "-", BS_CONTROLE[[#This Row],[Atividade]])</f>
        <v>-</v>
      </c>
      <c r="AJ91" s="8" t="str">
        <f>IF(D91="","*",VLOOKUP(AI91,BS_ATIVIDADE[#Data],3,FALSE))</f>
        <v>*</v>
      </c>
      <c r="AK91" s="175" t="str">
        <f>IF(BS_CONTROLE[[#This Row],[Local - Partida]]=0, "-", BS_CONTROLE[[#This Row],[Local - Partida]])</f>
        <v>-</v>
      </c>
      <c r="AL91" s="175" t="str">
        <f>IF(BS_CONTROLE[[#This Row],[Local - Encerramento]]=0, "-", BS_CONTROLE[[#This Row],[Local - Encerramento]])</f>
        <v>-</v>
      </c>
      <c r="AM91" s="175" t="str">
        <f>IF(BS_CONTROLE[[#This Row],[Entre - Estações]]=0, "-", BS_CONTROLE[[#This Row],[Entre - Estações]])</f>
        <v>-</v>
      </c>
      <c r="AN91" s="175" t="str">
        <f>IF(BS_CONTROLE[[#This Row],[SB]]=0, "-", BS_CONTROLE[[#This Row],[SB]])</f>
        <v>-</v>
      </c>
      <c r="AO91" s="176" t="str">
        <f>IF(BS_CONTROLE[[#This Row],[SUB]]=0, "-", BS_CONTROLE[[#This Row],[SUB]])</f>
        <v>-</v>
      </c>
      <c r="AP91" s="177" t="str">
        <f>IF(BS_CONTROLE[[#This Row],[KM - Inicio]]=0, "-", BS_CONTROLE[[#This Row],[KM - Inicio]])</f>
        <v>-</v>
      </c>
      <c r="AQ91" s="177" t="str">
        <f>IF(BS_CONTROLE[[#This Row],[KM - Fim]]=0, "-", BS_CONTROLE[[#This Row],[KM - Fim]])</f>
        <v>-</v>
      </c>
      <c r="AR91" s="32"/>
      <c r="AS91" s="32"/>
      <c r="AT91" s="32"/>
      <c r="AU91" s="32"/>
      <c r="AV91" s="32"/>
      <c r="AW91" s="32"/>
      <c r="AX91" s="32"/>
      <c r="AY91" s="184" t="str">
        <f>IF(D91="","*",IFERROR(IF(ISODD(COUNT(AS91:AX93)),"ERRO",SUM((AT91-AS91),(AV91-AU91),(AX91-AW91))),"ERRO"))</f>
        <v>*</v>
      </c>
      <c r="AZ91" s="11"/>
      <c r="BA91" s="60"/>
      <c r="BB91" s="9" t="str">
        <f>IFERROR(_xlfn.XLOOKUP(AI91, BS_ATIVIDADE[ATIVIDADE],BS_ATIVIDADE[UNIDADE] ), "*")</f>
        <v>*</v>
      </c>
      <c r="BC91" s="59" t="str" cm="1">
        <f t="array" ref="BC91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BD91" s="59" t="str" cm="1">
        <f t="array" ref="BD91" xml:space="preserve"> _xlfn.XLOOKUP(
  1,
  ( TabelaMap[SUB] = BS_CONTROLE[[#This Row],[SUB_5]]) *
  ( TabelaMap[KM Inicio] &lt;= BS_CONTROLE[[#This Row],[KM - Inicio]]) *
  ( TabelaMap[KM Fim]  &gt;= BS_CONTROLE[[#This Row],[KM - Inicio]]),
  TabelaMap[Trecho Coordenação],
  "-",
  0
)</f>
        <v>-</v>
      </c>
      <c r="BE91" s="200" t="str">
        <f>IFERROR(_xlfn.XLOOKUP(AO91, BASE_MAPA!$B$2:$B$420, BASE_MAPA!$G$2:$G$420), "ERRO")</f>
        <v>ERRO</v>
      </c>
      <c r="BF91" s="178" t="str">
        <f>IF(BS_CONTROLE[[#This Row],[Responsavel pelo boletim]]=0, "-", BS_CONTROLE[[#This Row],[Responsavel pelo boletim]])</f>
        <v>-</v>
      </c>
      <c r="BG91" s="13"/>
      <c r="BH91" s="14"/>
      <c r="BI91" s="14"/>
      <c r="BJ91" s="14"/>
      <c r="BK91" s="14"/>
      <c r="BL91" s="13"/>
      <c r="BM91" s="12"/>
      <c r="BN91" s="12"/>
      <c r="BO91" s="130"/>
      <c r="BP91" s="14"/>
      <c r="BQ91" s="10" t="str">
        <f t="shared" si="8"/>
        <v>Aderente</v>
      </c>
      <c r="BR91" s="15" t="str">
        <f t="shared" si="9"/>
        <v>*</v>
      </c>
      <c r="BS91" s="15" t="str">
        <f t="shared" si="10"/>
        <v>*</v>
      </c>
      <c r="BT91" s="157" t="str">
        <f t="shared" si="11"/>
        <v/>
      </c>
    </row>
    <row r="92" spans="1:72" hidden="1">
      <c r="A92" s="44" t="str">
        <f t="shared" si="7"/>
        <v>W5046063</v>
      </c>
      <c r="B92" s="133">
        <v>46063</v>
      </c>
      <c r="C92" s="7">
        <f>IF(BS_CONTROLE[[#This Row],[DATA]]="","",WEEKNUM(BS_CONTROLE[[#This Row],[DATA]]))</f>
        <v>7</v>
      </c>
      <c r="D92" s="45" t="s">
        <v>240</v>
      </c>
      <c r="E92" s="185">
        <v>110</v>
      </c>
      <c r="F92" s="134" t="s">
        <v>127</v>
      </c>
      <c r="G92" s="8" t="str">
        <f>IF(D92="","*",VLOOKUP(F92,BS_ATIVIDADE[#All],3,FALSE))</f>
        <v>MODERNIZAÇÃO</v>
      </c>
      <c r="H92" s="135" t="s">
        <v>473</v>
      </c>
      <c r="I92" s="135" t="s">
        <v>475</v>
      </c>
      <c r="J92" s="151">
        <v>74</v>
      </c>
      <c r="K92" s="151">
        <v>260</v>
      </c>
      <c r="L92" s="71">
        <v>210</v>
      </c>
      <c r="M92" s="149" t="str" cm="1">
        <f t="array" ref="M92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TVI-TJA</v>
      </c>
      <c r="N92" s="149" t="str" cm="1">
        <f t="array" ref="N92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251TJA</v>
      </c>
      <c r="O92" s="135">
        <v>0.35416666666666669</v>
      </c>
      <c r="P92" s="135">
        <v>0.16666666666666666</v>
      </c>
      <c r="Q92" s="71">
        <v>4</v>
      </c>
      <c r="R92" s="9" t="str">
        <f>IFERROR(_xlfn.XLOOKUP(F92, BS_ATIVIDADE[ATIVIDADE],BS_ATIVIDADE[UNIDADE] ), "*")</f>
        <v>Nº DE BARRAS</v>
      </c>
      <c r="S92" s="180" t="str" cm="1">
        <f t="array" ref="S92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FERRONORTE</v>
      </c>
      <c r="T92" s="180" t="str" cm="1">
        <f t="array" ref="T92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TMI-TCS</v>
      </c>
      <c r="U92" s="199" t="str">
        <f>IFERROR(_xlfn.XLOOKUP(J92, BASE_MAPA!$B$2:$B$420, BASE_MAPA!$G$2:$G$420), "ERRO")</f>
        <v>MARCO INICIAL - ALTO ARAGUAIA</v>
      </c>
      <c r="V92" s="143" t="s">
        <v>1358</v>
      </c>
      <c r="W92" s="135" t="s">
        <v>1454</v>
      </c>
      <c r="X92" s="152" t="s">
        <v>1000</v>
      </c>
      <c r="Y92" s="129" t="s">
        <v>999</v>
      </c>
      <c r="Z92" s="129"/>
      <c r="AA92" s="71" t="s">
        <v>1359</v>
      </c>
      <c r="AB92" s="59" t="s">
        <v>997</v>
      </c>
      <c r="AC92" s="59"/>
      <c r="AD92" s="135">
        <v>0.29166666666666669</v>
      </c>
      <c r="AE92" s="71">
        <v>7671</v>
      </c>
      <c r="AF92" s="71">
        <v>9322</v>
      </c>
      <c r="AG92" s="71"/>
      <c r="AH92" s="42"/>
      <c r="AI92" s="119" t="str">
        <f>IF(BS_CONTROLE[[#This Row],[Atividade]]=0, "-", BS_CONTROLE[[#This Row],[Atividade]])</f>
        <v>MODERNIZAÇÃO - DESCARGA - TRILHO</v>
      </c>
      <c r="AJ92" s="8" t="str">
        <f>IF(D92="","*",VLOOKUP(AI92,BS_ATIVIDADE[#Data],3,FALSE))</f>
        <v>MODERNIZAÇÃO</v>
      </c>
      <c r="AK92" s="175" t="str">
        <f>IF(BS_CONTROLE[[#This Row],[Local - Partida]]=0, "-", BS_CONTROLE[[#This Row],[Local - Partida]])</f>
        <v>TCS</v>
      </c>
      <c r="AL92" s="175" t="str">
        <f>IF(BS_CONTROLE[[#This Row],[Local - Encerramento]]=0, "-", BS_CONTROLE[[#This Row],[Local - Encerramento]])</f>
        <v>TCS2</v>
      </c>
      <c r="AM92" s="175" t="str">
        <f>IF(BS_CONTROLE[[#This Row],[Entre - Estações]]=0, "-", BS_CONTROLE[[#This Row],[Entre - Estações]])</f>
        <v>TVI-TJA</v>
      </c>
      <c r="AN92" s="175" t="str">
        <f>IF(BS_CONTROLE[[#This Row],[SB]]=0, "-", BS_CONTROLE[[#This Row],[SB]])</f>
        <v>251TJA</v>
      </c>
      <c r="AO92" s="176">
        <f>IF(BS_CONTROLE[[#This Row],[SUB]]=0, "-", BS_CONTROLE[[#This Row],[SUB]])</f>
        <v>74</v>
      </c>
      <c r="AP92" s="177">
        <f>IF(BS_CONTROLE[[#This Row],[KM - Inicio]]=0, "-", BS_CONTROLE[[#This Row],[KM - Inicio]])</f>
        <v>260</v>
      </c>
      <c r="AQ92" s="177">
        <f>IF(BS_CONTROLE[[#This Row],[KM - Fim]]=0, "-", BS_CONTROLE[[#This Row],[KM - Fim]])</f>
        <v>210</v>
      </c>
      <c r="AR92" s="32">
        <v>0.33055555555555555</v>
      </c>
      <c r="AS92" s="32">
        <v>0.39374999999999999</v>
      </c>
      <c r="AT92" s="32">
        <v>0.47708333333333336</v>
      </c>
      <c r="AU92" s="32">
        <v>0.53749999999999998</v>
      </c>
      <c r="AV92" s="32">
        <v>0.62083333333333335</v>
      </c>
      <c r="AW92" s="32"/>
      <c r="AX92" s="32"/>
      <c r="AY92" s="184">
        <f>IF(D92="","*",IFERROR(IF(ISODD(COUNT(AS92:AX94)),"ERRO",SUM((AT92-AS92),(AV92-AU92),(AX92-AW92))),"ERRO"))</f>
        <v>0.16666666666666674</v>
      </c>
      <c r="AZ92" s="11"/>
      <c r="BA92" s="60">
        <v>4</v>
      </c>
      <c r="BB92" s="9" t="str">
        <f>IFERROR(_xlfn.XLOOKUP(AI92, BS_ATIVIDADE[ATIVIDADE],BS_ATIVIDADE[UNIDADE] ), "*")</f>
        <v>Nº DE BARRAS</v>
      </c>
      <c r="BC92" s="59" t="str" cm="1">
        <f t="array" ref="BC92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FERRONORTE</v>
      </c>
      <c r="BD92" s="59" t="str" cm="1">
        <f t="array" ref="BD92" xml:space="preserve"> _xlfn.XLOOKUP(
  1,
  ( TabelaMap[SUB] = BS_CONTROLE[[#This Row],[SUB_5]]) *
  ( TabelaMap[KM Inicio] &lt;= BS_CONTROLE[[#This Row],[KM - Inicio]]) *
  ( TabelaMap[KM Fim]  &gt;= BS_CONTROLE[[#This Row],[KM - Inicio]]),
  TabelaMap[Trecho Coordenação],
  "-",
  0
)</f>
        <v>TMI-TCS</v>
      </c>
      <c r="BE92" s="200" t="str">
        <f>IFERROR(_xlfn.XLOOKUP(AO92, BASE_MAPA!$B$2:$B$420, BASE_MAPA!$G$2:$G$420), "ERRO")</f>
        <v>MARCO INICIAL - ALTO ARAGUAIA</v>
      </c>
      <c r="BF92" s="178" t="str">
        <f>IF(BS_CONTROLE[[#This Row],[Responsavel pelo boletim]]=0, "-", BS_CONTROLE[[#This Row],[Responsavel pelo boletim]])</f>
        <v>Augusto/ Efraim</v>
      </c>
      <c r="BG92" s="13"/>
      <c r="BH92" s="14">
        <v>2</v>
      </c>
      <c r="BI92" s="14"/>
      <c r="BJ92" s="14" t="s">
        <v>1455</v>
      </c>
      <c r="BK92" s="14" t="s">
        <v>1456</v>
      </c>
      <c r="BL92" s="13"/>
      <c r="BM92" s="12" t="s">
        <v>1029</v>
      </c>
      <c r="BN92" s="12" t="s">
        <v>1029</v>
      </c>
      <c r="BO92" s="130" t="s">
        <v>1029</v>
      </c>
      <c r="BP92" s="14" t="s">
        <v>11</v>
      </c>
      <c r="BQ92" s="10" t="str">
        <f t="shared" si="8"/>
        <v>Aderente</v>
      </c>
      <c r="BR92" s="15">
        <f t="shared" si="9"/>
        <v>1.0000000000000004</v>
      </c>
      <c r="BS92" s="15">
        <f t="shared" si="10"/>
        <v>1</v>
      </c>
      <c r="BT92" s="157" t="str">
        <f t="shared" si="11"/>
        <v>OKOK</v>
      </c>
    </row>
    <row r="93" spans="1:72" hidden="1">
      <c r="A93" s="44" t="str">
        <f t="shared" si="7"/>
        <v/>
      </c>
      <c r="B93" s="133"/>
      <c r="C93" s="7" t="str">
        <f>IF(BS_CONTROLE[[#This Row],[DATA]]="","",WEEKNUM(BS_CONTROLE[[#This Row],[DATA]]))</f>
        <v/>
      </c>
      <c r="D93" s="45"/>
      <c r="E93" s="185">
        <v>111</v>
      </c>
      <c r="F93" s="134"/>
      <c r="G93" s="8" t="str">
        <f>IF(D93="","*",VLOOKUP(F93,BS_ATIVIDADE[#All],3,FALSE))</f>
        <v>*</v>
      </c>
      <c r="H93" s="135"/>
      <c r="I93" s="135"/>
      <c r="J93" s="151"/>
      <c r="K93" s="151"/>
      <c r="L93" s="71" t="s">
        <v>11</v>
      </c>
      <c r="M93" s="149" t="str" cm="1">
        <f t="array" ref="M93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93" s="149" t="str" cm="1">
        <f t="array" ref="N93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93" s="135"/>
      <c r="P93" s="135"/>
      <c r="Q93" s="71"/>
      <c r="R93" s="9" t="str">
        <f>IFERROR(_xlfn.XLOOKUP(F93, BS_ATIVIDADE[ATIVIDADE],BS_ATIVIDADE[UNIDADE] ), "*")</f>
        <v>*</v>
      </c>
      <c r="S93" s="180" t="str" cm="1">
        <f t="array" ref="S93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93" s="180" t="str" cm="1">
        <f t="array" ref="T93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93" s="199" t="str">
        <f>IFERROR(_xlfn.XLOOKUP(J93, BASE_MAPA!$B$2:$B$420, BASE_MAPA!$G$2:$G$420), "ERRO")</f>
        <v>ERRO</v>
      </c>
      <c r="V93" s="143"/>
      <c r="W93" s="135"/>
      <c r="X93" s="152"/>
      <c r="Y93" s="129"/>
      <c r="Z93" s="129"/>
      <c r="AA93" s="71">
        <v>1</v>
      </c>
      <c r="AB93" s="59" t="s">
        <v>997</v>
      </c>
      <c r="AC93" s="59"/>
      <c r="AD93" s="135">
        <v>0.29166666666666669</v>
      </c>
      <c r="AE93" s="71">
        <v>6066</v>
      </c>
      <c r="AF93" s="71" t="s">
        <v>11</v>
      </c>
      <c r="AG93" s="71"/>
      <c r="AH93" s="42"/>
      <c r="AI93" s="119" t="str">
        <f>IF(BS_CONTROLE[[#This Row],[Atividade]]=0, "-", BS_CONTROLE[[#This Row],[Atividade]])</f>
        <v>-</v>
      </c>
      <c r="AJ93" s="8" t="str">
        <f>IF(D93="","*",VLOOKUP(AI93,BS_ATIVIDADE[#Data],3,FALSE))</f>
        <v>*</v>
      </c>
      <c r="AK93" s="175" t="str">
        <f>IF(BS_CONTROLE[[#This Row],[Local - Partida]]=0, "-", BS_CONTROLE[[#This Row],[Local - Partida]])</f>
        <v>-</v>
      </c>
      <c r="AL93" s="175" t="str">
        <f>IF(BS_CONTROLE[[#This Row],[Local - Encerramento]]=0, "-", BS_CONTROLE[[#This Row],[Local - Encerramento]])</f>
        <v>-</v>
      </c>
      <c r="AM93" s="175" t="str">
        <f>IF(BS_CONTROLE[[#This Row],[Entre - Estações]]=0, "-", BS_CONTROLE[[#This Row],[Entre - Estações]])</f>
        <v>-</v>
      </c>
      <c r="AN93" s="175" t="str">
        <f>IF(BS_CONTROLE[[#This Row],[SB]]=0, "-", BS_CONTROLE[[#This Row],[SB]])</f>
        <v>-</v>
      </c>
      <c r="AO93" s="176" t="str">
        <f>IF(BS_CONTROLE[[#This Row],[SUB]]=0, "-", BS_CONTROLE[[#This Row],[SUB]])</f>
        <v>-</v>
      </c>
      <c r="AP93" s="177" t="str">
        <f>IF(BS_CONTROLE[[#This Row],[KM - Inicio]]=0, "-", BS_CONTROLE[[#This Row],[KM - Inicio]])</f>
        <v>-</v>
      </c>
      <c r="AQ93" s="177" t="str">
        <f>IF(BS_CONTROLE[[#This Row],[KM - Fim]]=0, "-", BS_CONTROLE[[#This Row],[KM - Fim]])</f>
        <v>-</v>
      </c>
      <c r="AR93" s="32"/>
      <c r="AS93" s="32"/>
      <c r="AT93" s="32"/>
      <c r="AU93" s="32"/>
      <c r="AV93" s="32"/>
      <c r="AW93" s="32"/>
      <c r="AX93" s="32"/>
      <c r="AY93" s="184" t="str">
        <f>IF(D93="","*",IFERROR(IF(ISODD(COUNT(AS93:AX95)),"ERRO",SUM((AT93-AS93),(AV93-AU93),(AX93-AW93))),"ERRO"))</f>
        <v>*</v>
      </c>
      <c r="AZ93" s="11"/>
      <c r="BA93" s="60"/>
      <c r="BB93" s="9" t="str">
        <f>IFERROR(_xlfn.XLOOKUP(AI93, BS_ATIVIDADE[ATIVIDADE],BS_ATIVIDADE[UNIDADE] ), "*")</f>
        <v>*</v>
      </c>
      <c r="BC93" s="59" t="str" cm="1">
        <f t="array" ref="BC93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BD93" s="59" t="str" cm="1">
        <f t="array" ref="BD93" xml:space="preserve"> _xlfn.XLOOKUP(
  1,
  ( TabelaMap[SUB] = BS_CONTROLE[[#This Row],[SUB_5]]) *
  ( TabelaMap[KM Inicio] &lt;= BS_CONTROLE[[#This Row],[KM - Inicio]]) *
  ( TabelaMap[KM Fim]  &gt;= BS_CONTROLE[[#This Row],[KM - Inicio]]),
  TabelaMap[Trecho Coordenação],
  "-",
  0
)</f>
        <v>-</v>
      </c>
      <c r="BE93" s="200" t="str">
        <f>IFERROR(_xlfn.XLOOKUP(AO93, BASE_MAPA!$B$2:$B$420, BASE_MAPA!$G$2:$G$420), "ERRO")</f>
        <v>ERRO</v>
      </c>
      <c r="BF93" s="178" t="str">
        <f>IF(BS_CONTROLE[[#This Row],[Responsavel pelo boletim]]=0, "-", BS_CONTROLE[[#This Row],[Responsavel pelo boletim]])</f>
        <v>-</v>
      </c>
      <c r="BG93" s="13"/>
      <c r="BH93" s="14"/>
      <c r="BI93" s="14"/>
      <c r="BJ93" s="14"/>
      <c r="BK93" s="14"/>
      <c r="BL93" s="13"/>
      <c r="BM93" s="12"/>
      <c r="BN93" s="12"/>
      <c r="BO93" s="130"/>
      <c r="BP93" s="14"/>
      <c r="BQ93" s="10" t="str">
        <f t="shared" si="8"/>
        <v>Aderente</v>
      </c>
      <c r="BR93" s="15" t="str">
        <f t="shared" si="9"/>
        <v>*</v>
      </c>
      <c r="BS93" s="15" t="str">
        <f t="shared" si="10"/>
        <v>*</v>
      </c>
      <c r="BT93" s="157" t="str">
        <f t="shared" si="11"/>
        <v/>
      </c>
    </row>
    <row r="94" spans="1:72" hidden="1">
      <c r="A94" s="44" t="str">
        <f t="shared" si="7"/>
        <v>V6646063</v>
      </c>
      <c r="B94" s="133">
        <v>46063</v>
      </c>
      <c r="C94" s="7">
        <f>IF(BS_CONTROLE[[#This Row],[DATA]]="","",WEEKNUM(BS_CONTROLE[[#This Row],[DATA]]))</f>
        <v>7</v>
      </c>
      <c r="D94" s="45" t="s">
        <v>192</v>
      </c>
      <c r="E94" s="185">
        <v>112</v>
      </c>
      <c r="F94" s="134" t="s">
        <v>116</v>
      </c>
      <c r="G94" s="8" t="str">
        <f>IF(D94="","*",VLOOKUP(F94,BS_ATIVIDADE[#All],3,FALSE))</f>
        <v>MECANIZAÇÃO - SOCADORA</v>
      </c>
      <c r="H94" s="135" t="s">
        <v>451</v>
      </c>
      <c r="I94" s="135" t="s">
        <v>451</v>
      </c>
      <c r="J94" s="151">
        <v>74</v>
      </c>
      <c r="K94" s="151">
        <v>172</v>
      </c>
      <c r="L94" s="71">
        <v>173.5</v>
      </c>
      <c r="M94" s="149" t="str" cm="1">
        <f t="array" ref="M94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TCE-TID</v>
      </c>
      <c r="N94" s="149" t="str" cm="1">
        <f t="array" ref="N94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TCE177</v>
      </c>
      <c r="O94" s="135">
        <v>0.39583333333333331</v>
      </c>
      <c r="P94" s="135">
        <v>6.25E-2</v>
      </c>
      <c r="Q94" s="71">
        <v>500</v>
      </c>
      <c r="R94" s="9" t="str">
        <f>IFERROR(_xlfn.XLOOKUP(F94, BS_ATIVIDADE[ATIVIDADE],BS_ATIVIDADE[UNIDADE] ), "*")</f>
        <v>M</v>
      </c>
      <c r="S94" s="180" t="str" cm="1">
        <f t="array" ref="S94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FERRONORTE</v>
      </c>
      <c r="T94" s="180" t="str" cm="1">
        <f t="array" ref="T94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TMI-TCS</v>
      </c>
      <c r="U94" s="199" t="str">
        <f>IFERROR(_xlfn.XLOOKUP(J94, BASE_MAPA!$B$2:$B$420, BASE_MAPA!$G$2:$G$420), "ERRO")</f>
        <v>MARCO INICIAL - ALTO ARAGUAIA</v>
      </c>
      <c r="V94" s="143" t="s">
        <v>1358</v>
      </c>
      <c r="W94" s="135" t="s">
        <v>1420</v>
      </c>
      <c r="X94" s="152" t="s">
        <v>1005</v>
      </c>
      <c r="Y94" s="129" t="s">
        <v>1008</v>
      </c>
      <c r="Z94" s="129"/>
      <c r="AA94" s="71">
        <v>1</v>
      </c>
      <c r="AB94" s="59" t="s">
        <v>997</v>
      </c>
      <c r="AC94" s="59"/>
      <c r="AD94" s="135">
        <v>0.29166666666666669</v>
      </c>
      <c r="AE94" s="71">
        <v>6066</v>
      </c>
      <c r="AF94" s="71"/>
      <c r="AG94" s="71"/>
      <c r="AH94" s="42"/>
      <c r="AI94" s="119" t="str">
        <f>IF(BS_CONTROLE[[#This Row],[Atividade]]=0, "-", BS_CONTROLE[[#This Row],[Atividade]])</f>
        <v>MECANIZAÇÃO - SOCADORA</v>
      </c>
      <c r="AJ94" s="8" t="str">
        <f>IF(D94="","*",VLOOKUP(AI94,BS_ATIVIDADE[#Data],3,FALSE))</f>
        <v>MECANIZAÇÃO - SOCADORA</v>
      </c>
      <c r="AK94" s="175" t="str">
        <f>IF(BS_CONTROLE[[#This Row],[Local - Partida]]=0, "-", BS_CONTROLE[[#This Row],[Local - Partida]])</f>
        <v>TID2</v>
      </c>
      <c r="AL94" s="175" t="str">
        <f>IF(BS_CONTROLE[[#This Row],[Local - Encerramento]]=0, "-", BS_CONTROLE[[#This Row],[Local - Encerramento]])</f>
        <v>TID2</v>
      </c>
      <c r="AM94" s="175" t="str">
        <f>IF(BS_CONTROLE[[#This Row],[Entre - Estações]]=0, "-", BS_CONTROLE[[#This Row],[Entre - Estações]])</f>
        <v>TCE-TID</v>
      </c>
      <c r="AN94" s="175" t="str">
        <f>IF(BS_CONTROLE[[#This Row],[SB]]=0, "-", BS_CONTROLE[[#This Row],[SB]])</f>
        <v>TCE177</v>
      </c>
      <c r="AO94" s="176">
        <f>IF(BS_CONTROLE[[#This Row],[SUB]]=0, "-", BS_CONTROLE[[#This Row],[SUB]])</f>
        <v>74</v>
      </c>
      <c r="AP94" s="177">
        <f>IF(BS_CONTROLE[[#This Row],[KM - Inicio]]=0, "-", BS_CONTROLE[[#This Row],[KM - Inicio]])</f>
        <v>172</v>
      </c>
      <c r="AQ94" s="177">
        <f>IF(BS_CONTROLE[[#This Row],[KM - Fim]]=0, "-", BS_CONTROLE[[#This Row],[KM - Fim]])</f>
        <v>173.5</v>
      </c>
      <c r="AR94" s="32">
        <v>0.36875000000000002</v>
      </c>
      <c r="AS94" s="32">
        <v>0.39374999999999999</v>
      </c>
      <c r="AT94" s="32">
        <v>0.45763888888888887</v>
      </c>
      <c r="AU94" s="32"/>
      <c r="AV94" s="32"/>
      <c r="AW94" s="32"/>
      <c r="AX94" s="32"/>
      <c r="AY94" s="184">
        <f>IF(D94="","*",IFERROR(IF(ISODD(COUNT(AS94:AX96)),"ERRO",SUM((AT94-AS94),(AV94-AU94),(AX94-AW94))),"ERRO"))</f>
        <v>6.3888888888888884E-2</v>
      </c>
      <c r="AZ94" s="11"/>
      <c r="BA94" s="60">
        <v>1000</v>
      </c>
      <c r="BB94" s="9" t="str">
        <f>IFERROR(_xlfn.XLOOKUP(AI94, BS_ATIVIDADE[ATIVIDADE],BS_ATIVIDADE[UNIDADE] ), "*")</f>
        <v>M</v>
      </c>
      <c r="BC94" s="59" t="str" cm="1">
        <f t="array" ref="BC94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FERRONORTE</v>
      </c>
      <c r="BD94" s="59" t="str" cm="1">
        <f t="array" ref="BD94" xml:space="preserve"> _xlfn.XLOOKUP(
  1,
  ( TabelaMap[SUB] = BS_CONTROLE[[#This Row],[SUB_5]]) *
  ( TabelaMap[KM Inicio] &lt;= BS_CONTROLE[[#This Row],[KM - Inicio]]) *
  ( TabelaMap[KM Fim]  &gt;= BS_CONTROLE[[#This Row],[KM - Inicio]]),
  TabelaMap[Trecho Coordenação],
  "-",
  0
)</f>
        <v>TMI-TCS</v>
      </c>
      <c r="BE94" s="200" t="str">
        <f>IFERROR(_xlfn.XLOOKUP(AO94, BASE_MAPA!$B$2:$B$420, BASE_MAPA!$G$2:$G$420), "ERRO")</f>
        <v>MARCO INICIAL - ALTO ARAGUAIA</v>
      </c>
      <c r="BF94" s="178" t="str">
        <f>IF(BS_CONTROLE[[#This Row],[Responsavel pelo boletim]]=0, "-", BS_CONTROLE[[#This Row],[Responsavel pelo boletim]])</f>
        <v>Augusto/ Efraim</v>
      </c>
      <c r="BG94" s="13"/>
      <c r="BH94" s="14">
        <v>2</v>
      </c>
      <c r="BI94" s="14"/>
      <c r="BJ94" s="14" t="s">
        <v>1457</v>
      </c>
      <c r="BK94" s="14" t="s">
        <v>1457</v>
      </c>
      <c r="BL94" s="13"/>
      <c r="BM94" s="12" t="s">
        <v>1029</v>
      </c>
      <c r="BN94" s="12" t="s">
        <v>1029</v>
      </c>
      <c r="BO94" s="130" t="s">
        <v>1029</v>
      </c>
      <c r="BP94" s="14" t="s">
        <v>11</v>
      </c>
      <c r="BQ94" s="10" t="str">
        <f t="shared" si="8"/>
        <v>Aderente</v>
      </c>
      <c r="BR94" s="15">
        <f t="shared" si="9"/>
        <v>1.0222222222222221</v>
      </c>
      <c r="BS94" s="15">
        <f t="shared" si="10"/>
        <v>2</v>
      </c>
      <c r="BT94" s="157" t="str">
        <f t="shared" si="11"/>
        <v>OKOK</v>
      </c>
    </row>
    <row r="95" spans="1:72" hidden="1">
      <c r="A95" s="44" t="str">
        <f t="shared" si="7"/>
        <v/>
      </c>
      <c r="B95" s="133"/>
      <c r="C95" s="7" t="str">
        <f>IF(BS_CONTROLE[[#This Row],[DATA]]="","",WEEKNUM(BS_CONTROLE[[#This Row],[DATA]]))</f>
        <v/>
      </c>
      <c r="D95" s="45"/>
      <c r="E95" s="185">
        <v>113</v>
      </c>
      <c r="F95" s="134"/>
      <c r="G95" s="8" t="str">
        <f>IF(D95="","*",VLOOKUP(F95,BS_ATIVIDADE[#All],3,FALSE))</f>
        <v>*</v>
      </c>
      <c r="H95" s="135"/>
      <c r="I95" s="135"/>
      <c r="J95" s="151"/>
      <c r="K95" s="151"/>
      <c r="L95" s="71" t="s">
        <v>11</v>
      </c>
      <c r="M95" s="149" t="str" cm="1">
        <f t="array" ref="M95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95" s="149" t="str" cm="1">
        <f t="array" ref="N95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95" s="135"/>
      <c r="P95" s="135"/>
      <c r="Q95" s="71"/>
      <c r="R95" s="9" t="str">
        <f>IFERROR(_xlfn.XLOOKUP(F95, BS_ATIVIDADE[ATIVIDADE],BS_ATIVIDADE[UNIDADE] ), "*")</f>
        <v>*</v>
      </c>
      <c r="S95" s="180" t="str" cm="1">
        <f t="array" ref="S95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95" s="180" t="str" cm="1">
        <f t="array" ref="T95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95" s="199" t="str">
        <f>IFERROR(_xlfn.XLOOKUP(J95, BASE_MAPA!$B$2:$B$420, BASE_MAPA!$G$2:$G$420), "ERRO")</f>
        <v>ERRO</v>
      </c>
      <c r="V95" s="143"/>
      <c r="W95" s="135"/>
      <c r="X95" s="152"/>
      <c r="Y95" s="129"/>
      <c r="Z95" s="129"/>
      <c r="AA95" s="71"/>
      <c r="AB95" s="59"/>
      <c r="AC95" s="59"/>
      <c r="AD95" s="135"/>
      <c r="AE95" s="71"/>
      <c r="AF95" s="71"/>
      <c r="AG95" s="71"/>
      <c r="AH95" s="42"/>
      <c r="AI95" s="119" t="str">
        <f>IF(BS_CONTROLE[[#This Row],[Atividade]]=0, "-", BS_CONTROLE[[#This Row],[Atividade]])</f>
        <v>-</v>
      </c>
      <c r="AJ95" s="8" t="str">
        <f>IF(D95="","*",VLOOKUP(AI95,BS_ATIVIDADE[#Data],3,FALSE))</f>
        <v>*</v>
      </c>
      <c r="AK95" s="175" t="str">
        <f>IF(BS_CONTROLE[[#This Row],[Local - Partida]]=0, "-", BS_CONTROLE[[#This Row],[Local - Partida]])</f>
        <v>-</v>
      </c>
      <c r="AL95" s="175" t="str">
        <f>IF(BS_CONTROLE[[#This Row],[Local - Encerramento]]=0, "-", BS_CONTROLE[[#This Row],[Local - Encerramento]])</f>
        <v>-</v>
      </c>
      <c r="AM95" s="175" t="str">
        <f>IF(BS_CONTROLE[[#This Row],[Entre - Estações]]=0, "-", BS_CONTROLE[[#This Row],[Entre - Estações]])</f>
        <v>-</v>
      </c>
      <c r="AN95" s="175" t="str">
        <f>IF(BS_CONTROLE[[#This Row],[SB]]=0, "-", BS_CONTROLE[[#This Row],[SB]])</f>
        <v>-</v>
      </c>
      <c r="AO95" s="176" t="str">
        <f>IF(BS_CONTROLE[[#This Row],[SUB]]=0, "-", BS_CONTROLE[[#This Row],[SUB]])</f>
        <v>-</v>
      </c>
      <c r="AP95" s="177" t="str">
        <f>IF(BS_CONTROLE[[#This Row],[KM - Inicio]]=0, "-", BS_CONTROLE[[#This Row],[KM - Inicio]])</f>
        <v>-</v>
      </c>
      <c r="AQ95" s="177" t="str">
        <f>IF(BS_CONTROLE[[#This Row],[KM - Fim]]=0, "-", BS_CONTROLE[[#This Row],[KM - Fim]])</f>
        <v>-</v>
      </c>
      <c r="AR95" s="32"/>
      <c r="AS95" s="32"/>
      <c r="AT95" s="32"/>
      <c r="AU95" s="32"/>
      <c r="AV95" s="32"/>
      <c r="AW95" s="32"/>
      <c r="AX95" s="32"/>
      <c r="AY95" s="184" t="str">
        <f>IF(D95="","*",IFERROR(IF(ISODD(COUNT(AS95:AX97)),"ERRO",SUM((AT95-AS95),(AV95-AU95),(AX95-AW95))),"ERRO"))</f>
        <v>*</v>
      </c>
      <c r="AZ95" s="11"/>
      <c r="BA95" s="60"/>
      <c r="BB95" s="9" t="str">
        <f>IFERROR(_xlfn.XLOOKUP(AI95, BS_ATIVIDADE[ATIVIDADE],BS_ATIVIDADE[UNIDADE] ), "*")</f>
        <v>*</v>
      </c>
      <c r="BC95" s="59" t="str" cm="1">
        <f t="array" ref="BC95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BD95" s="59" t="str" cm="1">
        <f t="array" ref="BD95" xml:space="preserve"> _xlfn.XLOOKUP(
  1,
  ( TabelaMap[SUB] = BS_CONTROLE[[#This Row],[SUB_5]]) *
  ( TabelaMap[KM Inicio] &lt;= BS_CONTROLE[[#This Row],[KM - Inicio]]) *
  ( TabelaMap[KM Fim]  &gt;= BS_CONTROLE[[#This Row],[KM - Inicio]]),
  TabelaMap[Trecho Coordenação],
  "-",
  0
)</f>
        <v>-</v>
      </c>
      <c r="BE95" s="200" t="str">
        <f>IFERROR(_xlfn.XLOOKUP(AO95, BASE_MAPA!$B$2:$B$420, BASE_MAPA!$G$2:$G$420), "ERRO")</f>
        <v>ERRO</v>
      </c>
      <c r="BF95" s="178" t="str">
        <f>IF(BS_CONTROLE[[#This Row],[Responsavel pelo boletim]]=0, "-", BS_CONTROLE[[#This Row],[Responsavel pelo boletim]])</f>
        <v>-</v>
      </c>
      <c r="BG95" s="13"/>
      <c r="BH95" s="14"/>
      <c r="BI95" s="14"/>
      <c r="BJ95" s="14"/>
      <c r="BK95" s="14"/>
      <c r="BL95" s="13"/>
      <c r="BM95" s="12"/>
      <c r="BN95" s="12"/>
      <c r="BO95" s="130"/>
      <c r="BP95" s="14"/>
      <c r="BQ95" s="10" t="str">
        <f t="shared" si="8"/>
        <v>Aderente</v>
      </c>
      <c r="BR95" s="15" t="str">
        <f t="shared" si="9"/>
        <v>*</v>
      </c>
      <c r="BS95" s="15" t="str">
        <f t="shared" si="10"/>
        <v>*</v>
      </c>
      <c r="BT95" s="157" t="str">
        <f t="shared" si="11"/>
        <v/>
      </c>
    </row>
    <row r="96" spans="1:72" hidden="1">
      <c r="A96" s="44" t="str">
        <f t="shared" si="7"/>
        <v>MARCOS (TF-520)46063</v>
      </c>
      <c r="B96" s="133">
        <v>46063</v>
      </c>
      <c r="C96" s="7">
        <f>IF(BS_CONTROLE[[#This Row],[DATA]]="","",WEEKNUM(BS_CONTROLE[[#This Row],[DATA]]))</f>
        <v>7</v>
      </c>
      <c r="D96" s="45" t="s">
        <v>334</v>
      </c>
      <c r="E96" s="185">
        <v>114</v>
      </c>
      <c r="F96" s="134" t="s">
        <v>193</v>
      </c>
      <c r="G96" s="8" t="str">
        <f>IF(D96="","*",VLOOKUP(F96,BS_ATIVIDADE[#All],3,FALSE))</f>
        <v>SOLDA</v>
      </c>
      <c r="H96" s="135" t="s">
        <v>400</v>
      </c>
      <c r="I96" s="135" t="s">
        <v>11</v>
      </c>
      <c r="J96" s="151">
        <v>74</v>
      </c>
      <c r="K96" s="151">
        <v>54.53</v>
      </c>
      <c r="L96" s="71" t="s">
        <v>11</v>
      </c>
      <c r="M96" s="149" t="str" cm="1">
        <f t="array" ref="M96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TLG-TQI</v>
      </c>
      <c r="N96" s="149" t="str" cm="1">
        <f t="array" ref="N96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K52TQI</v>
      </c>
      <c r="O96" s="135">
        <v>0.375</v>
      </c>
      <c r="P96" s="135">
        <v>0.125</v>
      </c>
      <c r="Q96" s="71">
        <v>2</v>
      </c>
      <c r="R96" s="9" t="str">
        <f>IFERROR(_xlfn.XLOOKUP(F96, BS_ATIVIDADE[ATIVIDADE],BS_ATIVIDADE[UNIDADE] ), "*")</f>
        <v>Nº DE SOLDA</v>
      </c>
      <c r="S96" s="180" t="str" cm="1">
        <f t="array" ref="S96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FERRONORTE</v>
      </c>
      <c r="T96" s="180" t="str" cm="1">
        <f t="array" ref="T96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TMI-TCS</v>
      </c>
      <c r="U96" s="199" t="str">
        <f>IFERROR(_xlfn.XLOOKUP(J96, BASE_MAPA!$B$2:$B$420, BASE_MAPA!$G$2:$G$420), "ERRO")</f>
        <v>MARCO INICIAL - ALTO ARAGUAIA</v>
      </c>
      <c r="V96" s="143" t="s">
        <v>1325</v>
      </c>
      <c r="W96" s="135" t="s">
        <v>1315</v>
      </c>
      <c r="X96" s="152" t="s">
        <v>1005</v>
      </c>
      <c r="Y96" s="129" t="s">
        <v>1008</v>
      </c>
      <c r="Z96" s="129"/>
      <c r="AA96" s="71" t="s">
        <v>11</v>
      </c>
      <c r="AB96" s="59"/>
      <c r="AC96" s="59"/>
      <c r="AD96" s="135"/>
      <c r="AE96" s="71"/>
      <c r="AF96" s="71"/>
      <c r="AG96" s="71"/>
      <c r="AH96" s="42"/>
      <c r="AI96" s="119" t="str">
        <f>IF(BS_CONTROLE[[#This Row],[Atividade]]=0, "-", BS_CONTROLE[[#This Row],[Atividade]])</f>
        <v>PDM - SOLDA</v>
      </c>
      <c r="AJ96" s="8" t="str">
        <f>IF(D96="","*",VLOOKUP(AI96,BS_ATIVIDADE[#Data],3,FALSE))</f>
        <v>SOLDA</v>
      </c>
      <c r="AK96" s="175" t="str">
        <f>IF(BS_CONTROLE[[#This Row],[Local - Partida]]=0, "-", BS_CONTROLE[[#This Row],[Local - Partida]])</f>
        <v>K52TQI</v>
      </c>
      <c r="AL96" s="175" t="str">
        <f>IF(BS_CONTROLE[[#This Row],[Local - Encerramento]]=0, "-", BS_CONTROLE[[#This Row],[Local - Encerramento]])</f>
        <v>-</v>
      </c>
      <c r="AM96" s="175" t="str">
        <f>IF(BS_CONTROLE[[#This Row],[Entre - Estações]]=0, "-", BS_CONTROLE[[#This Row],[Entre - Estações]])</f>
        <v>TLG-TQI</v>
      </c>
      <c r="AN96" s="175" t="str">
        <f>IF(BS_CONTROLE[[#This Row],[SB]]=0, "-", BS_CONTROLE[[#This Row],[SB]])</f>
        <v>K52TQI</v>
      </c>
      <c r="AO96" s="176">
        <f>IF(BS_CONTROLE[[#This Row],[SUB]]=0, "-", BS_CONTROLE[[#This Row],[SUB]])</f>
        <v>74</v>
      </c>
      <c r="AP96" s="177">
        <f>IF(BS_CONTROLE[[#This Row],[KM - Inicio]]=0, "-", BS_CONTROLE[[#This Row],[KM - Inicio]])</f>
        <v>54.53</v>
      </c>
      <c r="AQ96" s="177" t="str">
        <f>IF(BS_CONTROLE[[#This Row],[KM - Fim]]=0, "-", BS_CONTROLE[[#This Row],[KM - Fim]])</f>
        <v>-</v>
      </c>
      <c r="AR96" s="32">
        <v>0.29166666666666669</v>
      </c>
      <c r="AS96" s="32">
        <v>0</v>
      </c>
      <c r="AT96" s="32">
        <v>0</v>
      </c>
      <c r="AU96" s="32"/>
      <c r="AV96" s="32"/>
      <c r="AW96" s="32"/>
      <c r="AX96" s="32"/>
      <c r="AY96" s="184">
        <f>IF(D96="","*",IFERROR(IF(ISODD(COUNT(AS96:AX98)),"ERRO",SUM((AT96-AS96),(AV96-AU96),(AX96-AW96))),"ERRO"))</f>
        <v>0</v>
      </c>
      <c r="AZ96" s="11"/>
      <c r="BA96" s="60">
        <v>0</v>
      </c>
      <c r="BB96" s="9" t="str">
        <f>IFERROR(_xlfn.XLOOKUP(AI96, BS_ATIVIDADE[ATIVIDADE],BS_ATIVIDADE[UNIDADE] ), "*")</f>
        <v>Nº DE SOLDA</v>
      </c>
      <c r="BC96" s="59" t="str" cm="1">
        <f t="array" ref="BC96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FERRONORTE</v>
      </c>
      <c r="BD96" s="59" t="str" cm="1">
        <f t="array" ref="BD96" xml:space="preserve"> _xlfn.XLOOKUP(
  1,
  ( TabelaMap[SUB] = BS_CONTROLE[[#This Row],[SUB_5]]) *
  ( TabelaMap[KM Inicio] &lt;= BS_CONTROLE[[#This Row],[KM - Inicio]]) *
  ( TabelaMap[KM Fim]  &gt;= BS_CONTROLE[[#This Row],[KM - Inicio]]),
  TabelaMap[Trecho Coordenação],
  "-",
  0
)</f>
        <v>TMI-TCS</v>
      </c>
      <c r="BE96" s="200" t="str">
        <f>IFERROR(_xlfn.XLOOKUP(AO96, BASE_MAPA!$B$2:$B$420, BASE_MAPA!$G$2:$G$420), "ERRO")</f>
        <v>MARCO INICIAL - ALTO ARAGUAIA</v>
      </c>
      <c r="BF96" s="178" t="str">
        <f>IF(BS_CONTROLE[[#This Row],[Responsavel pelo boletim]]=0, "-", BS_CONTROLE[[#This Row],[Responsavel pelo boletim]])</f>
        <v>Marcos Euzebio</v>
      </c>
      <c r="BG96" s="13"/>
      <c r="BH96" s="14">
        <v>0</v>
      </c>
      <c r="BI96" s="14"/>
      <c r="BJ96" s="14" t="s">
        <v>1458</v>
      </c>
      <c r="BK96" s="14" t="s">
        <v>1459</v>
      </c>
      <c r="BL96" s="13"/>
      <c r="BM96" s="12" t="s">
        <v>1031</v>
      </c>
      <c r="BN96" s="12" t="s">
        <v>1056</v>
      </c>
      <c r="BO96" s="130" t="s">
        <v>1056</v>
      </c>
      <c r="BP96" s="14" t="s">
        <v>11</v>
      </c>
      <c r="BQ96" s="10" t="str">
        <f t="shared" si="8"/>
        <v>Produção e Intervalo</v>
      </c>
      <c r="BR96" s="15">
        <f t="shared" si="9"/>
        <v>0</v>
      </c>
      <c r="BS96" s="15">
        <f t="shared" si="10"/>
        <v>0</v>
      </c>
      <c r="BT96" s="157" t="str">
        <f t="shared" si="11"/>
        <v>CondiçõesClimáticaChuva</v>
      </c>
    </row>
    <row r="97" spans="1:72" ht="26.25" hidden="1" customHeight="1">
      <c r="A97" s="44" t="str">
        <f t="shared" si="7"/>
        <v>E4646063</v>
      </c>
      <c r="B97" s="133">
        <v>46063</v>
      </c>
      <c r="C97" s="7">
        <f>IF(BS_CONTROLE[[#This Row],[DATA]]="","",WEEKNUM(BS_CONTROLE[[#This Row],[DATA]]))</f>
        <v>7</v>
      </c>
      <c r="D97" s="45" t="s">
        <v>158</v>
      </c>
      <c r="E97" s="185">
        <v>115</v>
      </c>
      <c r="F97" s="134" t="s">
        <v>78</v>
      </c>
      <c r="G97" s="8" t="str">
        <f>IF(D97="","*",VLOOKUP(F97,BS_ATIVIDADE[#All],3,FALSE))</f>
        <v>TRILHEIRO - DESCARGA</v>
      </c>
      <c r="H97" s="135" t="s">
        <v>417</v>
      </c>
      <c r="I97" s="135" t="s">
        <v>11</v>
      </c>
      <c r="J97" s="151">
        <v>74</v>
      </c>
      <c r="K97" s="151">
        <v>26.8</v>
      </c>
      <c r="L97" s="71" t="s">
        <v>11</v>
      </c>
      <c r="M97" s="149" t="str" cm="1">
        <f t="array" ref="M97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TAP-TLG</v>
      </c>
      <c r="N97" s="149" t="str" cm="1">
        <f t="array" ref="N97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TAPK35</v>
      </c>
      <c r="O97" s="135">
        <v>0.41666666666666669</v>
      </c>
      <c r="P97" s="135">
        <v>4.1666666666666664E-2</v>
      </c>
      <c r="Q97" s="71">
        <v>936</v>
      </c>
      <c r="R97" s="9" t="str">
        <f>IFERROR(_xlfn.XLOOKUP(F97, BS_ATIVIDADE[ATIVIDADE],BS_ATIVIDADE[UNIDADE] ), "*")</f>
        <v>M</v>
      </c>
      <c r="S97" s="180" t="str" cm="1">
        <f t="array" ref="S97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FERRONORTE</v>
      </c>
      <c r="T97" s="180" t="str" cm="1">
        <f t="array" ref="T97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TMI-TCS</v>
      </c>
      <c r="U97" s="199" t="str">
        <f>IFERROR(_xlfn.XLOOKUP(J97, BASE_MAPA!$B$2:$B$420, BASE_MAPA!$G$2:$G$420), "ERRO")</f>
        <v>MARCO INICIAL - ALTO ARAGUAIA</v>
      </c>
      <c r="V97" s="143" t="s">
        <v>1322</v>
      </c>
      <c r="W97" s="231" t="s">
        <v>1460</v>
      </c>
      <c r="X97" s="152" t="s">
        <v>1005</v>
      </c>
      <c r="Y97" s="129" t="s">
        <v>1008</v>
      </c>
      <c r="Z97" s="129"/>
      <c r="AA97" s="71">
        <v>2</v>
      </c>
      <c r="AB97" s="59" t="s">
        <v>1002</v>
      </c>
      <c r="AC97" s="59"/>
      <c r="AD97" s="135">
        <v>0.29166666666666669</v>
      </c>
      <c r="AE97" s="71">
        <v>9323</v>
      </c>
      <c r="AF97" s="71">
        <v>7636</v>
      </c>
      <c r="AG97" s="71"/>
      <c r="AH97" s="42"/>
      <c r="AI97" s="119" t="str">
        <f>IF(BS_CONTROLE[[#This Row],[Atividade]]=0, "-", BS_CONTROLE[[#This Row],[Atividade]])</f>
        <v>TRILHEIRO - DESCARGA</v>
      </c>
      <c r="AJ97" s="8" t="str">
        <f>IF(D97="","*",VLOOKUP(AI97,BS_ATIVIDADE[#Data],3,FALSE))</f>
        <v>TRILHEIRO - DESCARGA</v>
      </c>
      <c r="AK97" s="175" t="str">
        <f>IF(BS_CONTROLE[[#This Row],[Local - Partida]]=0, "-", BS_CONTROLE[[#This Row],[Local - Partida]])</f>
        <v>TIN</v>
      </c>
      <c r="AL97" s="175" t="str">
        <f>IF(BS_CONTROLE[[#This Row],[Local - Encerramento]]=0, "-", BS_CONTROLE[[#This Row],[Local - Encerramento]])</f>
        <v>-</v>
      </c>
      <c r="AM97" s="175" t="str">
        <f>IF(BS_CONTROLE[[#This Row],[Entre - Estações]]=0, "-", BS_CONTROLE[[#This Row],[Entre - Estações]])</f>
        <v>TAP-TLG</v>
      </c>
      <c r="AN97" s="175" t="str">
        <f>IF(BS_CONTROLE[[#This Row],[SB]]=0, "-", BS_CONTROLE[[#This Row],[SB]])</f>
        <v>TAPK35</v>
      </c>
      <c r="AO97" s="176">
        <f>IF(BS_CONTROLE[[#This Row],[SUB]]=0, "-", BS_CONTROLE[[#This Row],[SUB]])</f>
        <v>74</v>
      </c>
      <c r="AP97" s="177">
        <f>IF(BS_CONTROLE[[#This Row],[KM - Inicio]]=0, "-", BS_CONTROLE[[#This Row],[KM - Inicio]])</f>
        <v>26.8</v>
      </c>
      <c r="AQ97" s="177" t="str">
        <f>IF(BS_CONTROLE[[#This Row],[KM - Fim]]=0, "-", BS_CONTROLE[[#This Row],[KM - Fim]])</f>
        <v>-</v>
      </c>
      <c r="AR97" s="32">
        <v>0.41111111111111109</v>
      </c>
      <c r="AS97" s="32">
        <v>0.55208333333333337</v>
      </c>
      <c r="AT97" s="32">
        <v>0.64236111111111116</v>
      </c>
      <c r="AU97" s="32"/>
      <c r="AV97" s="32"/>
      <c r="AW97" s="32"/>
      <c r="AX97" s="32"/>
      <c r="AY97" s="184">
        <f>IF(D97="","*",IFERROR(IF(ISODD(COUNT(AS97:AX99)),"ERRO",SUM((AT97-AS97),(AV97-AU97),(AX97-AW97))),"ERRO"))</f>
        <v>9.027777777777779E-2</v>
      </c>
      <c r="AZ97" s="11"/>
      <c r="BA97" s="60">
        <v>936</v>
      </c>
      <c r="BB97" s="9" t="str">
        <f>IFERROR(_xlfn.XLOOKUP(AI97, BS_ATIVIDADE[ATIVIDADE],BS_ATIVIDADE[UNIDADE] ), "*")</f>
        <v>M</v>
      </c>
      <c r="BC97" s="59" t="str" cm="1">
        <f t="array" ref="BC97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FERRONORTE</v>
      </c>
      <c r="BD97" s="59" t="str" cm="1">
        <f t="array" ref="BD97" xml:space="preserve"> _xlfn.XLOOKUP(
  1,
  ( TabelaMap[SUB] = BS_CONTROLE[[#This Row],[SUB_5]]) *
  ( TabelaMap[KM Inicio] &lt;= BS_CONTROLE[[#This Row],[KM - Inicio]]) *
  ( TabelaMap[KM Fim]  &gt;= BS_CONTROLE[[#This Row],[KM - Inicio]]),
  TabelaMap[Trecho Coordenação],
  "-",
  0
)</f>
        <v>TMI-TCS</v>
      </c>
      <c r="BE97" s="200" t="str">
        <f>IFERROR(_xlfn.XLOOKUP(AO97, BASE_MAPA!$B$2:$B$420, BASE_MAPA!$G$2:$G$420), "ERRO")</f>
        <v>MARCO INICIAL - ALTO ARAGUAIA</v>
      </c>
      <c r="BF97" s="178" t="str">
        <f>IF(BS_CONTROLE[[#This Row],[Responsavel pelo boletim]]=0, "-", BS_CONTROLE[[#This Row],[Responsavel pelo boletim]])</f>
        <v xml:space="preserve">PCM </v>
      </c>
      <c r="BG97" s="13"/>
      <c r="BH97" s="14">
        <v>2</v>
      </c>
      <c r="BI97" s="14"/>
      <c r="BJ97" s="14" t="s">
        <v>1461</v>
      </c>
      <c r="BK97" s="14" t="s">
        <v>1462</v>
      </c>
      <c r="BL97" s="13"/>
      <c r="BM97" s="12" t="s">
        <v>1029</v>
      </c>
      <c r="BN97" s="12" t="s">
        <v>1029</v>
      </c>
      <c r="BO97" s="130" t="s">
        <v>1029</v>
      </c>
      <c r="BP97" s="14" t="s">
        <v>11</v>
      </c>
      <c r="BQ97" s="10" t="str">
        <f t="shared" si="8"/>
        <v>Aderente</v>
      </c>
      <c r="BR97" s="15">
        <f t="shared" si="9"/>
        <v>2.166666666666667</v>
      </c>
      <c r="BS97" s="15">
        <f t="shared" si="10"/>
        <v>1</v>
      </c>
      <c r="BT97" s="157" t="str">
        <f t="shared" si="11"/>
        <v>OKOK</v>
      </c>
    </row>
    <row r="98" spans="1:72" hidden="1">
      <c r="A98" s="44" t="str">
        <f t="shared" si="7"/>
        <v>A6046063</v>
      </c>
      <c r="B98" s="133">
        <v>46063</v>
      </c>
      <c r="C98" s="7">
        <f>IF(BS_CONTROLE[[#This Row],[DATA]]="","",WEEKNUM(BS_CONTROLE[[#This Row],[DATA]]))</f>
        <v>7</v>
      </c>
      <c r="D98" s="45" t="s">
        <v>106</v>
      </c>
      <c r="E98" s="185">
        <v>116</v>
      </c>
      <c r="F98" s="134" t="s">
        <v>32</v>
      </c>
      <c r="G98" s="8" t="str">
        <f>IF(D98="","*",VLOOKUP(F98,BS_ATIVIDADE[#All],3,FALSE))</f>
        <v>DETECÇÃO</v>
      </c>
      <c r="H98" s="135" t="s">
        <v>1362</v>
      </c>
      <c r="I98" s="135" t="s">
        <v>418</v>
      </c>
      <c r="J98" s="151">
        <v>74</v>
      </c>
      <c r="K98" s="151">
        <v>1</v>
      </c>
      <c r="L98" s="71">
        <v>109</v>
      </c>
      <c r="M98" s="149" t="str" cm="1">
        <f t="array" ref="M98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TMI-TRP</v>
      </c>
      <c r="N98" s="149" t="str" cm="1">
        <f t="array" ref="N98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TMITRP</v>
      </c>
      <c r="O98" s="135">
        <v>0.33333333333333331</v>
      </c>
      <c r="P98" s="135">
        <v>4.1666666666666664E-2</v>
      </c>
      <c r="Q98" s="71">
        <v>100</v>
      </c>
      <c r="R98" s="9" t="str">
        <f>IFERROR(_xlfn.XLOOKUP(F98, BS_ATIVIDADE[ATIVIDADE],BS_ATIVIDADE[UNIDADE] ), "*")</f>
        <v>KM</v>
      </c>
      <c r="S98" s="180" t="str" cm="1">
        <f t="array" ref="S98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FERRONORTE</v>
      </c>
      <c r="T98" s="180" t="str" cm="1">
        <f t="array" ref="T98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TMI-TCS</v>
      </c>
      <c r="U98" s="199" t="str">
        <f>IFERROR(_xlfn.XLOOKUP(J98, BASE_MAPA!$B$2:$B$420, BASE_MAPA!$G$2:$G$420), "ERRO")</f>
        <v>MARCO INICIAL - ALTO ARAGUAIA</v>
      </c>
      <c r="V98" s="143" t="s">
        <v>1295</v>
      </c>
      <c r="W98" s="135" t="s">
        <v>1364</v>
      </c>
      <c r="X98" s="152" t="s">
        <v>1005</v>
      </c>
      <c r="Y98" s="129" t="s">
        <v>1008</v>
      </c>
      <c r="Z98" s="129"/>
      <c r="AA98" s="71">
        <v>1</v>
      </c>
      <c r="AB98" s="59" t="s">
        <v>997</v>
      </c>
      <c r="AC98" s="59"/>
      <c r="AD98" s="135">
        <v>0.29166666666666669</v>
      </c>
      <c r="AE98" s="71">
        <v>5487</v>
      </c>
      <c r="AF98" s="71"/>
      <c r="AG98" s="71"/>
      <c r="AH98" s="42"/>
      <c r="AI98" s="119" t="str">
        <f>IF(BS_CONTROLE[[#This Row],[Atividade]]=0, "-", BS_CONTROLE[[#This Row],[Atividade]])</f>
        <v>DETECÇÃO - RONDA 7 DIAS</v>
      </c>
      <c r="AJ98" s="8" t="str">
        <f>IF(D98="","*",VLOOKUP(AI98,BS_ATIVIDADE[#Data],3,FALSE))</f>
        <v>DETECÇÃO</v>
      </c>
      <c r="AK98" s="175" t="str">
        <f>IF(BS_CONTROLE[[#This Row],[Local - Partida]]=0, "-", BS_CONTROLE[[#This Row],[Local - Partida]])</f>
        <v>TMI</v>
      </c>
      <c r="AL98" s="175" t="str">
        <f>IF(BS_CONTROLE[[#This Row],[Local - Encerramento]]=0, "-", BS_CONTROLE[[#This Row],[Local - Encerramento]])</f>
        <v>TIN1</v>
      </c>
      <c r="AM98" s="175" t="str">
        <f>IF(BS_CONTROLE[[#This Row],[Entre - Estações]]=0, "-", BS_CONTROLE[[#This Row],[Entre - Estações]])</f>
        <v>TMI-TRP</v>
      </c>
      <c r="AN98" s="175" t="str">
        <f>IF(BS_CONTROLE[[#This Row],[SB]]=0, "-", BS_CONTROLE[[#This Row],[SB]])</f>
        <v>TMITRP</v>
      </c>
      <c r="AO98" s="176">
        <f>IF(BS_CONTROLE[[#This Row],[SUB]]=0, "-", BS_CONTROLE[[#This Row],[SUB]])</f>
        <v>74</v>
      </c>
      <c r="AP98" s="177">
        <f>IF(BS_CONTROLE[[#This Row],[KM - Inicio]]=0, "-", BS_CONTROLE[[#This Row],[KM - Inicio]])</f>
        <v>1</v>
      </c>
      <c r="AQ98" s="177">
        <f>IF(BS_CONTROLE[[#This Row],[KM - Fim]]=0, "-", BS_CONTROLE[[#This Row],[KM - Fim]])</f>
        <v>109</v>
      </c>
      <c r="AR98" s="32">
        <v>0.34861111111111109</v>
      </c>
      <c r="AS98" s="32">
        <v>0.40902777777777777</v>
      </c>
      <c r="AT98" s="32">
        <v>0.45069444444444445</v>
      </c>
      <c r="AU98" s="32"/>
      <c r="AV98" s="32"/>
      <c r="AW98" s="32"/>
      <c r="AX98" s="32"/>
      <c r="AY98" s="184">
        <f>IF(D98="","*",IFERROR(IF(ISODD(COUNT(AS98:AX100)),"ERRO",SUM((AT98-AS98),(AV98-AU98),(AX98-AW98))),"ERRO"))</f>
        <v>4.1666666666666685E-2</v>
      </c>
      <c r="AZ98" s="11"/>
      <c r="BA98" s="60">
        <v>100</v>
      </c>
      <c r="BB98" s="9" t="str">
        <f>IFERROR(_xlfn.XLOOKUP(AI98, BS_ATIVIDADE[ATIVIDADE],BS_ATIVIDADE[UNIDADE] ), "*")</f>
        <v>KM</v>
      </c>
      <c r="BC98" s="59" t="str" cm="1">
        <f t="array" ref="BC98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FERRONORTE</v>
      </c>
      <c r="BD98" s="59" t="str" cm="1">
        <f t="array" ref="BD98" xml:space="preserve"> _xlfn.XLOOKUP(
  1,
  ( TabelaMap[SUB] = BS_CONTROLE[[#This Row],[SUB_5]]) *
  ( TabelaMap[KM Inicio] &lt;= BS_CONTROLE[[#This Row],[KM - Inicio]]) *
  ( TabelaMap[KM Fim]  &gt;= BS_CONTROLE[[#This Row],[KM - Inicio]]),
  TabelaMap[Trecho Coordenação],
  "-",
  0
)</f>
        <v>TMI-TCS</v>
      </c>
      <c r="BE98" s="200" t="str">
        <f>IFERROR(_xlfn.XLOOKUP(AO98, BASE_MAPA!$B$2:$B$420, BASE_MAPA!$G$2:$G$420), "ERRO")</f>
        <v>MARCO INICIAL - ALTO ARAGUAIA</v>
      </c>
      <c r="BF98" s="178" t="str">
        <f>IF(BS_CONTROLE[[#This Row],[Responsavel pelo boletim]]=0, "-", BS_CONTROLE[[#This Row],[Responsavel pelo boletim]])</f>
        <v>Herbert</v>
      </c>
      <c r="BG98" s="13"/>
      <c r="BH98" s="14">
        <v>2</v>
      </c>
      <c r="BI98" s="14"/>
      <c r="BJ98" s="14" t="s">
        <v>1463</v>
      </c>
      <c r="BK98" s="14" t="s">
        <v>1464</v>
      </c>
      <c r="BL98" s="13"/>
      <c r="BM98" s="12" t="s">
        <v>1029</v>
      </c>
      <c r="BN98" s="12" t="s">
        <v>1029</v>
      </c>
      <c r="BO98" s="130" t="s">
        <v>1029</v>
      </c>
      <c r="BP98" s="14" t="s">
        <v>11</v>
      </c>
      <c r="BQ98" s="10" t="str">
        <f t="shared" si="8"/>
        <v>Aderente</v>
      </c>
      <c r="BR98" s="15">
        <f t="shared" si="9"/>
        <v>1.0000000000000004</v>
      </c>
      <c r="BS98" s="15">
        <f t="shared" si="10"/>
        <v>1</v>
      </c>
      <c r="BT98" s="157" t="str">
        <f t="shared" si="11"/>
        <v>OKOK</v>
      </c>
    </row>
    <row r="99" spans="1:72" hidden="1">
      <c r="A99" s="44" t="str">
        <f t="shared" si="7"/>
        <v>CARLOS NEVES (TP-521)46063</v>
      </c>
      <c r="B99" s="133">
        <v>46063</v>
      </c>
      <c r="C99" s="7">
        <f>IF(BS_CONTROLE[[#This Row],[DATA]]="","",WEEKNUM(BS_CONTROLE[[#This Row],[DATA]]))</f>
        <v>7</v>
      </c>
      <c r="D99" s="45" t="s">
        <v>284</v>
      </c>
      <c r="E99" s="185">
        <v>117</v>
      </c>
      <c r="F99" s="134" t="s">
        <v>193</v>
      </c>
      <c r="G99" s="8" t="str">
        <f>IF(D99="","*",VLOOKUP(F99,BS_ATIVIDADE[#All],3,FALSE))</f>
        <v>SOLDA</v>
      </c>
      <c r="H99" s="135" t="s">
        <v>11</v>
      </c>
      <c r="I99" s="135" t="s">
        <v>11</v>
      </c>
      <c r="J99" s="151">
        <v>101</v>
      </c>
      <c r="K99" s="151">
        <v>1142.5999999999999</v>
      </c>
      <c r="L99" s="71">
        <v>1143</v>
      </c>
      <c r="M99" s="149" t="str" cm="1">
        <f t="array" ref="M99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PPO-PPP</v>
      </c>
      <c r="N99" s="149" t="str" cm="1">
        <f t="array" ref="N99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PPPPPO</v>
      </c>
      <c r="O99" s="135">
        <v>0.29166666666666669</v>
      </c>
      <c r="P99" s="135">
        <v>0.41666666666666669</v>
      </c>
      <c r="Q99" s="71">
        <v>2</v>
      </c>
      <c r="R99" s="9" t="str">
        <f>IFERROR(_xlfn.XLOOKUP(F99, BS_ATIVIDADE[ATIVIDADE],BS_ATIVIDADE[UNIDADE] ), "*")</f>
        <v>Nº DE SOLDA</v>
      </c>
      <c r="S99" s="180" t="str" cm="1">
        <f t="array" ref="S99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MALHA CENTRAL</v>
      </c>
      <c r="T99" s="180" t="str" cm="1">
        <f t="array" ref="T99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PPN-POV</v>
      </c>
      <c r="U99" s="199" t="str">
        <f>IFERROR(_xlfn.XLOOKUP(J99, BASE_MAPA!$B$2:$B$420, BASE_MAPA!$G$2:$G$420), "ERRO")</f>
        <v>PORTO NACIONAL - OURO VERDE</v>
      </c>
      <c r="V99" s="143" t="s">
        <v>1445</v>
      </c>
      <c r="W99" s="135" t="s">
        <v>1315</v>
      </c>
      <c r="X99" s="152" t="s">
        <v>1009</v>
      </c>
      <c r="Y99" s="129"/>
      <c r="Z99" s="129"/>
      <c r="AA99" s="71"/>
      <c r="AB99" s="59"/>
      <c r="AC99" s="59"/>
      <c r="AD99" s="135" t="s">
        <v>11</v>
      </c>
      <c r="AE99" s="71" t="s">
        <v>11</v>
      </c>
      <c r="AF99" s="71" t="s">
        <v>11</v>
      </c>
      <c r="AG99" s="71"/>
      <c r="AH99" s="42" t="s">
        <v>11</v>
      </c>
      <c r="AI99" s="119" t="str">
        <f>IF(BS_CONTROLE[[#This Row],[Atividade]]=0, "-", BS_CONTROLE[[#This Row],[Atividade]])</f>
        <v>PDM - SOLDA</v>
      </c>
      <c r="AJ99" s="8" t="str">
        <f>IF(D99="","*",VLOOKUP(AI99,BS_ATIVIDADE[#Data],3,FALSE))</f>
        <v>SOLDA</v>
      </c>
      <c r="AK99" s="175" t="str">
        <f>IF(BS_CONTROLE[[#This Row],[Local - Partida]]=0, "-", BS_CONTROLE[[#This Row],[Local - Partida]])</f>
        <v>-</v>
      </c>
      <c r="AL99" s="175" t="str">
        <f>IF(BS_CONTROLE[[#This Row],[Local - Encerramento]]=0, "-", BS_CONTROLE[[#This Row],[Local - Encerramento]])</f>
        <v>-</v>
      </c>
      <c r="AM99" s="175" t="str">
        <f>IF(BS_CONTROLE[[#This Row],[Entre - Estações]]=0, "-", BS_CONTROLE[[#This Row],[Entre - Estações]])</f>
        <v>PPO-PPP</v>
      </c>
      <c r="AN99" s="175" t="str">
        <f>IF(BS_CONTROLE[[#This Row],[SB]]=0, "-", BS_CONTROLE[[#This Row],[SB]])</f>
        <v>PPPPPO</v>
      </c>
      <c r="AO99" s="176">
        <f>IF(BS_CONTROLE[[#This Row],[SUB]]=0, "-", BS_CONTROLE[[#This Row],[SUB]])</f>
        <v>101</v>
      </c>
      <c r="AP99" s="177">
        <f>IF(BS_CONTROLE[[#This Row],[KM - Inicio]]=0, "-", BS_CONTROLE[[#This Row],[KM - Inicio]])</f>
        <v>1142.5999999999999</v>
      </c>
      <c r="AQ99" s="177">
        <f>IF(BS_CONTROLE[[#This Row],[KM - Fim]]=0, "-", BS_CONTROLE[[#This Row],[KM - Fim]])</f>
        <v>1143</v>
      </c>
      <c r="AR99" s="32">
        <v>0.29166666666666669</v>
      </c>
      <c r="AS99" s="32">
        <v>0.31597222222222221</v>
      </c>
      <c r="AT99" s="32">
        <v>0.73263888888888884</v>
      </c>
      <c r="AU99" s="32"/>
      <c r="AV99" s="32"/>
      <c r="AW99" s="32"/>
      <c r="AX99" s="32"/>
      <c r="AY99" s="184">
        <f>IF(D99="","*",IFERROR(IF(ISODD(COUNT(AS99:AX102)),"ERRO",SUM((AT99-AS99),(AV99-AU99),(AX99-AW99))),"ERRO"))</f>
        <v>0.41666666666666663</v>
      </c>
      <c r="AZ99" s="11"/>
      <c r="BA99" s="60">
        <v>2</v>
      </c>
      <c r="BB99" s="9" t="str">
        <f>IFERROR(_xlfn.XLOOKUP(AI99, BS_ATIVIDADE[ATIVIDADE],BS_ATIVIDADE[UNIDADE] ), "*")</f>
        <v>Nº DE SOLDA</v>
      </c>
      <c r="BC99" s="59" t="str" cm="1">
        <f t="array" ref="BC99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MALHA CENTRAL</v>
      </c>
      <c r="BD99" s="59" t="str" cm="1">
        <f t="array" ref="BD99" xml:space="preserve"> _xlfn.XLOOKUP(
  1,
  ( TabelaMap[SUB] = BS_CONTROLE[[#This Row],[SUB_5]]) *
  ( TabelaMap[KM Inicio] &lt;= BS_CONTROLE[[#This Row],[KM - Inicio]]) *
  ( TabelaMap[KM Fim]  &gt;= BS_CONTROLE[[#This Row],[KM - Inicio]]),
  TabelaMap[Trecho Coordenação],
  "-",
  0
)</f>
        <v>PPN-POV</v>
      </c>
      <c r="BE99" s="200" t="str">
        <f>IFERROR(_xlfn.XLOOKUP(AO99, BASE_MAPA!$B$2:$B$420, BASE_MAPA!$G$2:$G$420), "ERRO")</f>
        <v>PORTO NACIONAL - OURO VERDE</v>
      </c>
      <c r="BF99" s="178" t="str">
        <f>IF(BS_CONTROLE[[#This Row],[Responsavel pelo boletim]]=0, "-", BS_CONTROLE[[#This Row],[Responsavel pelo boletim]])</f>
        <v xml:space="preserve">Carlos </v>
      </c>
      <c r="BG99" s="13"/>
      <c r="BH99" s="14">
        <v>2</v>
      </c>
      <c r="BI99" s="14"/>
      <c r="BJ99" s="14" t="s">
        <v>1465</v>
      </c>
      <c r="BK99" s="14" t="s">
        <v>1465</v>
      </c>
      <c r="BL99" s="13"/>
      <c r="BM99" s="12" t="s">
        <v>1029</v>
      </c>
      <c r="BN99" s="12" t="s">
        <v>1029</v>
      </c>
      <c r="BO99" s="130" t="s">
        <v>1029</v>
      </c>
      <c r="BP99" s="14"/>
      <c r="BQ99" s="10" t="str">
        <f t="shared" si="8"/>
        <v>Aderente</v>
      </c>
      <c r="BR99" s="15">
        <f t="shared" si="9"/>
        <v>0.99999999999999989</v>
      </c>
      <c r="BS99" s="15">
        <f t="shared" si="10"/>
        <v>1</v>
      </c>
      <c r="BT99" s="157" t="str">
        <f t="shared" si="11"/>
        <v>OKOK</v>
      </c>
    </row>
    <row r="100" spans="1:72" hidden="1">
      <c r="A100" s="44" t="str">
        <f t="shared" si="7"/>
        <v>W9446063</v>
      </c>
      <c r="B100" s="133">
        <v>46063</v>
      </c>
      <c r="C100" s="7">
        <f>IF(BS_CONTROLE[[#This Row],[DATA]]="","",WEEKNUM(BS_CONTROLE[[#This Row],[DATA]]))</f>
        <v>7</v>
      </c>
      <c r="D100" s="45" t="s">
        <v>258</v>
      </c>
      <c r="E100" s="185">
        <v>118</v>
      </c>
      <c r="F100" s="134" t="s">
        <v>184</v>
      </c>
      <c r="G100" s="8" t="str">
        <f>IF(D100="","*",VLOOKUP(F100,BS_ATIVIDADE[#All],3,FALSE))</f>
        <v>OUTROS</v>
      </c>
      <c r="H100" s="135" t="s">
        <v>953</v>
      </c>
      <c r="I100" s="135" t="s">
        <v>974</v>
      </c>
      <c r="J100" s="151">
        <v>103</v>
      </c>
      <c r="K100" s="151">
        <v>1996.3</v>
      </c>
      <c r="L100" s="71" t="s">
        <v>11</v>
      </c>
      <c r="M100" s="149" t="str" cm="1">
        <f t="array" ref="M100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PPR-PSS</v>
      </c>
      <c r="N100" s="149" t="str" cm="1">
        <f t="array" ref="N100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K18PPR</v>
      </c>
      <c r="O100" s="135">
        <v>0.375</v>
      </c>
      <c r="P100" s="135">
        <v>8.3333333333333329E-2</v>
      </c>
      <c r="Q100" s="71">
        <v>13</v>
      </c>
      <c r="R100" s="9" t="str">
        <f>IFERROR(_xlfn.XLOOKUP(F100, BS_ATIVIDADE[ATIVIDADE],BS_ATIVIDADE[UNIDADE] ), "*")</f>
        <v>VAGÕES</v>
      </c>
      <c r="S100" s="180" t="str" cm="1">
        <f t="array" ref="S100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MALHA CENTRAL</v>
      </c>
      <c r="T100" s="180" t="str" cm="1">
        <f t="array" ref="T100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PRV-POV</v>
      </c>
      <c r="U100" s="199" t="str">
        <f>IFERROR(_xlfn.XLOOKUP(J100, BASE_MAPA!$B$2:$B$420, BASE_MAPA!$G$2:$G$420), "ERRO")</f>
        <v>OURO VERDE - LIGAÇÃO</v>
      </c>
      <c r="V100" s="143" t="s">
        <v>1336</v>
      </c>
      <c r="W100" s="135" t="s">
        <v>1466</v>
      </c>
      <c r="X100" s="152" t="s">
        <v>1009</v>
      </c>
      <c r="Y100" s="129"/>
      <c r="Z100" s="129"/>
      <c r="AA100" s="71">
        <v>1</v>
      </c>
      <c r="AB100" s="59" t="s">
        <v>997</v>
      </c>
      <c r="AC100" s="59"/>
      <c r="AD100" s="135">
        <v>0.29166666666666669</v>
      </c>
      <c r="AE100" s="71">
        <v>7674</v>
      </c>
      <c r="AF100" s="71" t="s">
        <v>11</v>
      </c>
      <c r="AG100" s="71">
        <v>13</v>
      </c>
      <c r="AH100" s="42"/>
      <c r="AI100" s="119" t="str">
        <f>IF(BS_CONTROLE[[#This Row],[Atividade]]=0, "-", BS_CONTROLE[[#This Row],[Atividade]])</f>
        <v>PDM - PEDRA - CARGA</v>
      </c>
      <c r="AJ100" s="8" t="str">
        <f>IF(D100="","*",VLOOKUP(AI100,BS_ATIVIDADE[#Data],3,FALSE))</f>
        <v>OUTROS</v>
      </c>
      <c r="AK100" s="175" t="str">
        <f>IF(BS_CONTROLE[[#This Row],[Local - Partida]]=0, "-", BS_CONTROLE[[#This Row],[Local - Partida]])</f>
        <v>PPR1</v>
      </c>
      <c r="AL100" s="175" t="str">
        <f>IF(BS_CONTROLE[[#This Row],[Local - Encerramento]]=0, "-", BS_CONTROLE[[#This Row],[Local - Encerramento]])</f>
        <v>PIT1</v>
      </c>
      <c r="AM100" s="175" t="str">
        <f>IF(BS_CONTROLE[[#This Row],[Entre - Estações]]=0, "-", BS_CONTROLE[[#This Row],[Entre - Estações]])</f>
        <v>PPR-PSS</v>
      </c>
      <c r="AN100" s="175" t="str">
        <f>IF(BS_CONTROLE[[#This Row],[SB]]=0, "-", BS_CONTROLE[[#This Row],[SB]])</f>
        <v>K18PPR</v>
      </c>
      <c r="AO100" s="176">
        <f>IF(BS_CONTROLE[[#This Row],[SUB]]=0, "-", BS_CONTROLE[[#This Row],[SUB]])</f>
        <v>103</v>
      </c>
      <c r="AP100" s="177">
        <f>IF(BS_CONTROLE[[#This Row],[KM - Inicio]]=0, "-", BS_CONTROLE[[#This Row],[KM - Inicio]])</f>
        <v>1996.3</v>
      </c>
      <c r="AQ100" s="177" t="str">
        <f>IF(BS_CONTROLE[[#This Row],[KM - Fim]]=0, "-", BS_CONTROLE[[#This Row],[KM - Fim]])</f>
        <v>-</v>
      </c>
      <c r="AR100" s="32">
        <v>0.44930555555555557</v>
      </c>
      <c r="AS100" s="32">
        <v>0.57013888888888886</v>
      </c>
      <c r="AT100" s="32">
        <v>0.65347222222222223</v>
      </c>
      <c r="AU100" s="32"/>
      <c r="AV100" s="32"/>
      <c r="AW100" s="32"/>
      <c r="AX100" s="32"/>
      <c r="AY100" s="184">
        <f>IF(D100="","*",IFERROR(IF(ISODD(COUNT(AS100:AX103)),"ERRO",SUM((AT100-AS100),(AV100-AU100),(AX100-AW100))),"ERRO"))</f>
        <v>8.333333333333337E-2</v>
      </c>
      <c r="AZ100" s="11"/>
      <c r="BA100" s="60">
        <v>13</v>
      </c>
      <c r="BB100" s="9" t="str">
        <f>IFERROR(_xlfn.XLOOKUP(AI100, BS_ATIVIDADE[ATIVIDADE],BS_ATIVIDADE[UNIDADE] ), "*")</f>
        <v>VAGÕES</v>
      </c>
      <c r="BC100" s="59" t="str" cm="1">
        <f t="array" ref="BC100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MALHA CENTRAL</v>
      </c>
      <c r="BD100" s="59" t="str" cm="1">
        <f t="array" ref="BD100" xml:space="preserve"> _xlfn.XLOOKUP(
  1,
  ( TabelaMap[SUB] = BS_CONTROLE[[#This Row],[SUB_5]]) *
  ( TabelaMap[KM Inicio] &lt;= BS_CONTROLE[[#This Row],[KM - Inicio]]) *
  ( TabelaMap[KM Fim]  &gt;= BS_CONTROLE[[#This Row],[KM - Inicio]]),
  TabelaMap[Trecho Coordenação],
  "-",
  0
)</f>
        <v>PRV-POV</v>
      </c>
      <c r="BE100" s="200" t="str">
        <f>IFERROR(_xlfn.XLOOKUP(AO100, BASE_MAPA!$B$2:$B$420, BASE_MAPA!$G$2:$G$420), "ERRO")</f>
        <v>OURO VERDE - LIGAÇÃO</v>
      </c>
      <c r="BF100" s="178" t="str">
        <f>IF(BS_CONTROLE[[#This Row],[Responsavel pelo boletim]]=0, "-", BS_CONTROLE[[#This Row],[Responsavel pelo boletim]])</f>
        <v xml:space="preserve">Lucas </v>
      </c>
      <c r="BG100" s="13"/>
      <c r="BH100" s="14">
        <v>2</v>
      </c>
      <c r="BI100" s="14"/>
      <c r="BJ100" s="14" t="s">
        <v>1467</v>
      </c>
      <c r="BK100" s="14" t="s">
        <v>1468</v>
      </c>
      <c r="BL100" s="13"/>
      <c r="BM100" s="12" t="s">
        <v>1029</v>
      </c>
      <c r="BN100" s="12" t="s">
        <v>1029</v>
      </c>
      <c r="BO100" s="130" t="s">
        <v>1029</v>
      </c>
      <c r="BP100" s="14" t="s">
        <v>11</v>
      </c>
      <c r="BQ100" s="10" t="str">
        <f t="shared" si="8"/>
        <v>Aderente</v>
      </c>
      <c r="BR100" s="15">
        <f t="shared" si="9"/>
        <v>1.0000000000000004</v>
      </c>
      <c r="BS100" s="15">
        <f t="shared" si="10"/>
        <v>1</v>
      </c>
      <c r="BT100" s="157" t="str">
        <f t="shared" si="11"/>
        <v>OKOK</v>
      </c>
    </row>
    <row r="101" spans="1:72" hidden="1">
      <c r="A101" s="202" t="str">
        <f>D101&amp;B101</f>
        <v/>
      </c>
      <c r="B101" s="203"/>
      <c r="C101" s="7" t="str">
        <f>IF(BS_CONTROLE[[#This Row],[DATA]]="","",WEEKNUM(BS_CONTROLE[[#This Row],[DATA]]))</f>
        <v/>
      </c>
      <c r="D101" s="45"/>
      <c r="E101" s="185"/>
      <c r="F101" s="134"/>
      <c r="G101" s="8" t="str">
        <f>IF(D101="","*",VLOOKUP(F101,BS_ATIVIDADE[#All],3,FALSE))</f>
        <v>*</v>
      </c>
      <c r="H101" s="135"/>
      <c r="I101" s="135"/>
      <c r="J101" s="151"/>
      <c r="K101" s="151"/>
      <c r="L101" s="71"/>
      <c r="M101" s="149" t="str" cm="1">
        <f t="array" ref="M101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101" s="204" t="str" cm="1">
        <f t="array" ref="N101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101" s="135"/>
      <c r="P101" s="135"/>
      <c r="Q101" s="71"/>
      <c r="R101" s="9" t="str">
        <f>IFERROR(_xlfn.XLOOKUP(F101, BS_ATIVIDADE[ATIVIDADE],BS_ATIVIDADE[UNIDADE] ), "*")</f>
        <v>*</v>
      </c>
      <c r="S101" s="180" t="str" cm="1">
        <f t="array" ref="S101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101" s="180" t="str" cm="1">
        <f t="array" ref="T101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101" s="199" t="str">
        <f>IFERROR(_xlfn.XLOOKUP(J101, BASE_MAPA!$B$2:$B$420, BASE_MAPA!$G$2:$G$420), "ERRO")</f>
        <v>ERRO</v>
      </c>
      <c r="V101" s="205"/>
      <c r="W101" s="206"/>
      <c r="X101" s="152"/>
      <c r="Y101" s="129"/>
      <c r="Z101" s="129"/>
      <c r="AA101" s="71"/>
      <c r="AB101" s="59"/>
      <c r="AC101" s="59"/>
      <c r="AD101" s="135"/>
      <c r="AE101" s="71"/>
      <c r="AF101" s="71"/>
      <c r="AG101" s="71"/>
      <c r="AH101" s="42"/>
      <c r="AI101" s="119" t="str">
        <f>IF(BS_CONTROLE[[#This Row],[Atividade]]=0, "-", BS_CONTROLE[[#This Row],[Atividade]])</f>
        <v>-</v>
      </c>
      <c r="AJ101" s="8" t="str">
        <f>IF(D101="","*",VLOOKUP(AI101,BS_ATIVIDADE[#Data],3,FALSE))</f>
        <v>*</v>
      </c>
      <c r="AK101" s="207" t="str">
        <f>IF(BS_CONTROLE[[#This Row],[Local - Partida]]=0, "-", BS_CONTROLE[[#This Row],[Local - Partida]])</f>
        <v>-</v>
      </c>
      <c r="AL101" s="207" t="str">
        <f>IF(BS_CONTROLE[[#This Row],[Local - Encerramento]]=0, "-", BS_CONTROLE[[#This Row],[Local - Encerramento]])</f>
        <v>-</v>
      </c>
      <c r="AM101" s="207" t="str">
        <f>IF(BS_CONTROLE[[#This Row],[Entre - Estações]]=0, "-", BS_CONTROLE[[#This Row],[Entre - Estações]])</f>
        <v>-</v>
      </c>
      <c r="AN101" s="207" t="str">
        <f>IF(BS_CONTROLE[[#This Row],[SB]]=0, "-", BS_CONTROLE[[#This Row],[SB]])</f>
        <v>-</v>
      </c>
      <c r="AO101" s="176" t="str">
        <f>IF(BS_CONTROLE[[#This Row],[SUB]]=0, "-", BS_CONTROLE[[#This Row],[SUB]])</f>
        <v>-</v>
      </c>
      <c r="AP101" s="177" t="str">
        <f>IF(BS_CONTROLE[[#This Row],[KM - Inicio]]=0, "-", BS_CONTROLE[[#This Row],[KM - Inicio]])</f>
        <v>-</v>
      </c>
      <c r="AQ101" s="177" t="str">
        <f>IF(BS_CONTROLE[[#This Row],[KM - Fim]]=0, "-", BS_CONTROLE[[#This Row],[KM - Fim]])</f>
        <v>-</v>
      </c>
      <c r="AR101" s="208"/>
      <c r="AS101" s="208"/>
      <c r="AT101" s="208"/>
      <c r="AU101" s="208"/>
      <c r="AV101" s="208"/>
      <c r="AW101" s="208"/>
      <c r="AX101" s="32"/>
      <c r="AY101" s="184" t="str">
        <f>IF(D101="","*",IFERROR(IF(ISODD(COUNT(AS101:AX103)),"ERRO",SUM((AT101-AS101),(AV101-AU101),(AX101-AW101))),"ERRO"))</f>
        <v>*</v>
      </c>
      <c r="AZ101" s="11"/>
      <c r="BA101" s="60"/>
      <c r="BB101" s="9" t="str">
        <f>IFERROR(_xlfn.XLOOKUP(AI101, BS_ATIVIDADE[ATIVIDADE],BS_ATIVIDADE[UNIDADE] ), "*")</f>
        <v>*</v>
      </c>
      <c r="BC101" s="59" t="str" cm="1">
        <f t="array" ref="BC101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BD101" s="59" t="str" cm="1">
        <f t="array" ref="BD101" xml:space="preserve"> _xlfn.XLOOKUP(
  1,
  ( TabelaMap[SUB] = BS_CONTROLE[[#This Row],[SUB_5]]) *
  ( TabelaMap[KM Inicio] &lt;= BS_CONTROLE[[#This Row],[KM - Inicio]]) *
  ( TabelaMap[KM Fim]  &gt;= BS_CONTROLE[[#This Row],[KM - Inicio]]),
  TabelaMap[Trecho Coordenação],
  "-",
  0
)</f>
        <v>-</v>
      </c>
      <c r="BE101" s="200" t="str">
        <f>IFERROR(_xlfn.XLOOKUP(AO101, BASE_MAPA!$B$2:$B$420, BASE_MAPA!$G$2:$G$420), "ERRO")</f>
        <v>ERRO</v>
      </c>
      <c r="BF101" s="178" t="str">
        <f>IF(BS_CONTROLE[[#This Row],[Responsavel pelo boletim]]=0, "-", BS_CONTROLE[[#This Row],[Responsavel pelo boletim]])</f>
        <v>-</v>
      </c>
      <c r="BG101" s="13"/>
      <c r="BH101" s="14"/>
      <c r="BI101" s="14"/>
      <c r="BJ101" s="209"/>
      <c r="BK101" s="14"/>
      <c r="BL101" s="13"/>
      <c r="BM101" s="12"/>
      <c r="BN101" s="12"/>
      <c r="BO101" s="130"/>
      <c r="BP101" s="14"/>
      <c r="BQ101" s="10" t="str">
        <f>IF(AND(BR101&lt;1,BS101&lt;1),"Produção e Intervalo",IF(BR101&lt;1,"Intervalo",IF(BS101&lt;1,"Produção","Aderente")))</f>
        <v>Aderente</v>
      </c>
      <c r="BR101" s="15" t="str">
        <f>IF(OR(B101="",F101=""),"*",AY101/P101)</f>
        <v>*</v>
      </c>
      <c r="BS101" s="15" t="str">
        <f>IF(OR(B101="",F101=""),"*",BA101/Q101)</f>
        <v>*</v>
      </c>
      <c r="BT101" s="157"/>
    </row>
    <row r="102" spans="1:72" hidden="1">
      <c r="A102" s="44" t="str">
        <f t="shared" si="7"/>
        <v>V8646064</v>
      </c>
      <c r="B102" s="133">
        <v>46064</v>
      </c>
      <c r="C102" s="7">
        <f>IF(BS_CONTROLE[[#This Row],[DATA]]="","",WEEKNUM(BS_CONTROLE[[#This Row],[DATA]]))</f>
        <v>7</v>
      </c>
      <c r="D102" s="45" t="s">
        <v>217</v>
      </c>
      <c r="E102" s="185">
        <v>119</v>
      </c>
      <c r="F102" s="134" t="s">
        <v>116</v>
      </c>
      <c r="G102" s="8" t="str">
        <f>IF(D102="","*",VLOOKUP(F102,BS_ATIVIDADE[#All],3,FALSE))</f>
        <v>MECANIZAÇÃO - SOCADORA</v>
      </c>
      <c r="H102" s="135" t="s">
        <v>649</v>
      </c>
      <c r="I102" s="135" t="s">
        <v>605</v>
      </c>
      <c r="J102" s="151">
        <v>98</v>
      </c>
      <c r="K102" s="151">
        <v>665.9</v>
      </c>
      <c r="L102" s="71">
        <v>664</v>
      </c>
      <c r="M102" s="149" t="str" cm="1">
        <f t="array" ref="M102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TBS-TAL</v>
      </c>
      <c r="N102" s="149" t="str" cm="1">
        <f t="array" ref="N102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TBS671</v>
      </c>
      <c r="O102" s="135">
        <v>0.4375</v>
      </c>
      <c r="P102" s="135">
        <v>0.125</v>
      </c>
      <c r="Q102" s="71">
        <v>1560</v>
      </c>
      <c r="R102" s="9" t="str">
        <f>IFERROR(_xlfn.XLOOKUP(F102, BS_ATIVIDADE[ATIVIDADE],BS_ATIVIDADE[UNIDADE] ), "*")</f>
        <v>M</v>
      </c>
      <c r="S102" s="180" t="str" cm="1">
        <f t="array" ref="S102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FERRONORTE</v>
      </c>
      <c r="T102" s="180" t="str" cm="1">
        <f t="array" ref="T102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TGR-TRO</v>
      </c>
      <c r="U102" s="199" t="str">
        <f>IFERROR(_xlfn.XLOOKUP(J102, BASE_MAPA!$B$2:$B$420, BASE_MAPA!$G$2:$G$420), "ERRO")</f>
        <v>ALTO ARAGUAIA - RONDONOPOLIS</v>
      </c>
      <c r="V102" s="143" t="s">
        <v>1272</v>
      </c>
      <c r="W102" s="135" t="s">
        <v>1273</v>
      </c>
      <c r="X102" s="152" t="s">
        <v>1000</v>
      </c>
      <c r="Y102" s="129" t="s">
        <v>999</v>
      </c>
      <c r="Z102" s="129"/>
      <c r="AA102" s="71">
        <v>1</v>
      </c>
      <c r="AB102" s="59" t="s">
        <v>997</v>
      </c>
      <c r="AC102" s="59"/>
      <c r="AD102" s="135">
        <v>0.29166666666666669</v>
      </c>
      <c r="AE102" s="71">
        <v>6236</v>
      </c>
      <c r="AF102" s="71">
        <v>6636</v>
      </c>
      <c r="AG102" s="71" t="s">
        <v>11</v>
      </c>
      <c r="AH102" s="42"/>
      <c r="AI102" s="119" t="str">
        <f>IF(BS_CONTROLE[[#This Row],[Atividade]]=0, "-", BS_CONTROLE[[#This Row],[Atividade]])</f>
        <v>MECANIZAÇÃO - SOCADORA</v>
      </c>
      <c r="AJ102" s="8" t="str">
        <f>IF(D102="","*",VLOOKUP(AI102,BS_ATIVIDADE[#Data],3,FALSE))</f>
        <v>MECANIZAÇÃO - SOCADORA</v>
      </c>
      <c r="AK102" s="175" t="str">
        <f>IF(BS_CONTROLE[[#This Row],[Local - Partida]]=0, "-", BS_CONTROLE[[#This Row],[Local - Partida]])</f>
        <v>TSF1</v>
      </c>
      <c r="AL102" s="175" t="str">
        <f>IF(BS_CONTROLE[[#This Row],[Local - Encerramento]]=0, "-", BS_CONTROLE[[#This Row],[Local - Encerramento]])</f>
        <v>TMJ1</v>
      </c>
      <c r="AM102" s="175" t="str">
        <f>IF(BS_CONTROLE[[#This Row],[Entre - Estações]]=0, "-", BS_CONTROLE[[#This Row],[Entre - Estações]])</f>
        <v>TBS-TAL</v>
      </c>
      <c r="AN102" s="175" t="str">
        <f>IF(BS_CONTROLE[[#This Row],[SB]]=0, "-", BS_CONTROLE[[#This Row],[SB]])</f>
        <v>TBS671</v>
      </c>
      <c r="AO102" s="176">
        <f>IF(BS_CONTROLE[[#This Row],[SUB]]=0, "-", BS_CONTROLE[[#This Row],[SUB]])</f>
        <v>98</v>
      </c>
      <c r="AP102" s="177">
        <f>IF(BS_CONTROLE[[#This Row],[KM - Inicio]]=0, "-", BS_CONTROLE[[#This Row],[KM - Inicio]])</f>
        <v>665.9</v>
      </c>
      <c r="AQ102" s="177">
        <f>IF(BS_CONTROLE[[#This Row],[KM - Fim]]=0, "-", BS_CONTROLE[[#This Row],[KM - Fim]])</f>
        <v>664</v>
      </c>
      <c r="AR102" s="32">
        <v>0.37361111111111112</v>
      </c>
      <c r="AS102" s="32">
        <v>0</v>
      </c>
      <c r="AT102" s="32">
        <v>0</v>
      </c>
      <c r="AU102" s="32"/>
      <c r="AV102" s="32"/>
      <c r="AW102" s="32"/>
      <c r="AX102" s="32"/>
      <c r="AY102" s="184">
        <f>IF(D102="","*",IFERROR(IF(ISODD(COUNT(AS102:AX104)),"ERRO",SUM((AT102-AS102),(AV102-AU102),(AX102-AW102))),"ERRO"))</f>
        <v>0</v>
      </c>
      <c r="AZ102" s="11"/>
      <c r="BA102" s="60">
        <v>0</v>
      </c>
      <c r="BB102" s="9" t="str">
        <f>IFERROR(_xlfn.XLOOKUP(AI102, BS_ATIVIDADE[ATIVIDADE],BS_ATIVIDADE[UNIDADE] ), "*")</f>
        <v>M</v>
      </c>
      <c r="BC102" s="59" t="str" cm="1">
        <f t="array" ref="BC102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FERRONORTE</v>
      </c>
      <c r="BD102" s="59" t="str" cm="1">
        <f t="array" ref="BD102" xml:space="preserve"> _xlfn.XLOOKUP(
  1,
  ( TabelaMap[SUB] = BS_CONTROLE[[#This Row],[SUB_5]]) *
  ( TabelaMap[KM Inicio] &lt;= BS_CONTROLE[[#This Row],[KM - Inicio]]) *
  ( TabelaMap[KM Fim]  &gt;= BS_CONTROLE[[#This Row],[KM - Inicio]]),
  TabelaMap[Trecho Coordenação],
  "-",
  0
)</f>
        <v>TGR-TRO</v>
      </c>
      <c r="BE102" s="200" t="str">
        <f>IFERROR(_xlfn.XLOOKUP(AO102, BASE_MAPA!$B$2:$B$420, BASE_MAPA!$G$2:$G$420), "ERRO")</f>
        <v>ALTO ARAGUAIA - RONDONOPOLIS</v>
      </c>
      <c r="BF102" s="178" t="str">
        <f>IF(BS_CONTROLE[[#This Row],[Responsavel pelo boletim]]=0, "-", BS_CONTROLE[[#This Row],[Responsavel pelo boletim]])</f>
        <v>Antonioni</v>
      </c>
      <c r="BG102" s="13"/>
      <c r="BH102" s="14">
        <v>0</v>
      </c>
      <c r="BI102" s="14"/>
      <c r="BJ102" s="14" t="s">
        <v>1469</v>
      </c>
      <c r="BK102" s="14" t="s">
        <v>1470</v>
      </c>
      <c r="BL102" s="13"/>
      <c r="BM102" s="12" t="s">
        <v>1024</v>
      </c>
      <c r="BN102" s="12" t="s">
        <v>1045</v>
      </c>
      <c r="BO102" s="130" t="s">
        <v>1155</v>
      </c>
      <c r="BP102" s="14"/>
      <c r="BQ102" s="10" t="str">
        <f t="shared" si="8"/>
        <v>Produção e Intervalo</v>
      </c>
      <c r="BR102" s="15">
        <f t="shared" si="9"/>
        <v>0</v>
      </c>
      <c r="BS102" s="15">
        <f t="shared" si="10"/>
        <v>0</v>
      </c>
      <c r="BT102" s="157" t="str">
        <f t="shared" si="11"/>
        <v>CCOCirculaçãoIntervaloContrato</v>
      </c>
    </row>
    <row r="103" spans="1:72" hidden="1">
      <c r="A103" s="44" t="str">
        <f t="shared" si="7"/>
        <v>FRANCISCO (TF-19)46064</v>
      </c>
      <c r="B103" s="133">
        <v>46064</v>
      </c>
      <c r="C103" s="7">
        <f>IF(BS_CONTROLE[[#This Row],[DATA]]="","",WEEKNUM(BS_CONTROLE[[#This Row],[DATA]]))</f>
        <v>7</v>
      </c>
      <c r="D103" s="45" t="s">
        <v>306</v>
      </c>
      <c r="E103" s="185">
        <v>120</v>
      </c>
      <c r="F103" s="134" t="s">
        <v>200</v>
      </c>
      <c r="G103" s="8" t="str">
        <f>IF(D103="","*",VLOOKUP(F103,BS_ATIVIDADE[#All],3,FALSE))</f>
        <v>TRILHO - SUBSTITUIÇÂO</v>
      </c>
      <c r="H103" s="149" t="str" cm="1">
        <f t="array" ref="H103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TEPPAT1</v>
      </c>
      <c r="I103" s="135" t="s">
        <v>11</v>
      </c>
      <c r="J103" s="151">
        <v>98</v>
      </c>
      <c r="K103" s="151">
        <v>565</v>
      </c>
      <c r="L103" s="71" t="s">
        <v>11</v>
      </c>
      <c r="M103" s="149" t="str" cm="1">
        <f t="array" ref="M103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TEP-TMJ</v>
      </c>
      <c r="N103" s="149" t="str" cm="1">
        <f t="array" ref="N103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TEPPAT1</v>
      </c>
      <c r="O103" s="135">
        <v>0.375</v>
      </c>
      <c r="P103" s="135">
        <v>4.1666666666666664E-2</v>
      </c>
      <c r="Q103" s="71">
        <v>20</v>
      </c>
      <c r="R103" s="9" t="str">
        <f>IFERROR(_xlfn.XLOOKUP(F103, BS_ATIVIDADE[ATIVIDADE],BS_ATIVIDADE[UNIDADE] ), "*")</f>
        <v>M</v>
      </c>
      <c r="S103" s="180" t="str" cm="1">
        <f t="array" ref="S103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FERRONORTE</v>
      </c>
      <c r="T103" s="180" t="str" cm="1">
        <f t="array" ref="T103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TGR-TRO</v>
      </c>
      <c r="U103" s="199" t="str">
        <f>IFERROR(_xlfn.XLOOKUP(J103, BASE_MAPA!$B$2:$B$420, BASE_MAPA!$G$2:$G$420), "ERRO")</f>
        <v>ALTO ARAGUAIA - RONDONOPOLIS</v>
      </c>
      <c r="V103" s="143" t="s">
        <v>1310</v>
      </c>
      <c r="W103" s="135" t="s">
        <v>1299</v>
      </c>
      <c r="X103" s="152" t="s">
        <v>1005</v>
      </c>
      <c r="Y103" s="129" t="s">
        <v>1008</v>
      </c>
      <c r="Z103" s="129"/>
      <c r="AA103" s="71"/>
      <c r="AB103" s="59"/>
      <c r="AC103" s="59"/>
      <c r="AD103" s="135" t="s">
        <v>11</v>
      </c>
      <c r="AE103" s="71" t="s">
        <v>11</v>
      </c>
      <c r="AF103" s="71" t="s">
        <v>11</v>
      </c>
      <c r="AG103" s="71" t="s">
        <v>11</v>
      </c>
      <c r="AH103" s="42"/>
      <c r="AI103" s="119" t="str">
        <f>IF(BS_CONTROLE[[#This Row],[Atividade]]=0, "-", BS_CONTROLE[[#This Row],[Atividade]])</f>
        <v>PDM - SUBSTITUIÇÃO - TRILHO</v>
      </c>
      <c r="AJ103" s="8" t="str">
        <f>IF(D103="","*",VLOOKUP(AI103,BS_ATIVIDADE[#Data],3,FALSE))</f>
        <v>TRILHO - SUBSTITUIÇÂO</v>
      </c>
      <c r="AK103" s="175" t="str">
        <f>IF(BS_CONTROLE[[#This Row],[Local - Partida]]=0, "-", BS_CONTROLE[[#This Row],[Local - Partida]])</f>
        <v>TEPPAT1</v>
      </c>
      <c r="AL103" s="175" t="str">
        <f>IF(BS_CONTROLE[[#This Row],[Local - Encerramento]]=0, "-", BS_CONTROLE[[#This Row],[Local - Encerramento]])</f>
        <v>-</v>
      </c>
      <c r="AM103" s="175" t="str">
        <f>IF(BS_CONTROLE[[#This Row],[Entre - Estações]]=0, "-", BS_CONTROLE[[#This Row],[Entre - Estações]])</f>
        <v>TEP-TMJ</v>
      </c>
      <c r="AN103" s="175" t="str">
        <f>IF(BS_CONTROLE[[#This Row],[SB]]=0, "-", BS_CONTROLE[[#This Row],[SB]])</f>
        <v>TEPPAT1</v>
      </c>
      <c r="AO103" s="176">
        <f>IF(BS_CONTROLE[[#This Row],[SUB]]=0, "-", BS_CONTROLE[[#This Row],[SUB]])</f>
        <v>98</v>
      </c>
      <c r="AP103" s="177">
        <f>IF(BS_CONTROLE[[#This Row],[KM - Inicio]]=0, "-", BS_CONTROLE[[#This Row],[KM - Inicio]])</f>
        <v>565</v>
      </c>
      <c r="AQ103" s="177" t="str">
        <f>IF(BS_CONTROLE[[#This Row],[KM - Fim]]=0, "-", BS_CONTROLE[[#This Row],[KM - Fim]])</f>
        <v>-</v>
      </c>
      <c r="AR103" s="32">
        <v>0.45833333333333331</v>
      </c>
      <c r="AS103" s="32">
        <v>0.49305555555555558</v>
      </c>
      <c r="AT103" s="32">
        <v>0.53472222222222221</v>
      </c>
      <c r="AU103" s="32"/>
      <c r="AV103" s="32"/>
      <c r="AW103" s="32"/>
      <c r="AX103" s="32"/>
      <c r="AY103" s="184">
        <f>IF(D103="","*",IFERROR(IF(ISODD(COUNT(AS103:AX105)),"ERRO",SUM((AT103-AS103),(AV103-AU103),(AX103-AW103))),"ERRO"))</f>
        <v>4.166666666666663E-2</v>
      </c>
      <c r="AZ103" s="11"/>
      <c r="BA103" s="60">
        <v>20</v>
      </c>
      <c r="BB103" s="9" t="str">
        <f>IFERROR(_xlfn.XLOOKUP(AI103, BS_ATIVIDADE[ATIVIDADE],BS_ATIVIDADE[UNIDADE] ), "*")</f>
        <v>M</v>
      </c>
      <c r="BC103" s="59" t="str" cm="1">
        <f t="array" ref="BC103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FERRONORTE</v>
      </c>
      <c r="BD103" s="59" t="str" cm="1">
        <f t="array" ref="BD103" xml:space="preserve"> _xlfn.XLOOKUP(
  1,
  ( TabelaMap[SUB] = BS_CONTROLE[[#This Row],[SUB_5]]) *
  ( TabelaMap[KM Inicio] &lt;= BS_CONTROLE[[#This Row],[KM - Inicio]]) *
  ( TabelaMap[KM Fim]  &gt;= BS_CONTROLE[[#This Row],[KM - Inicio]]),
  TabelaMap[Trecho Coordenação],
  "-",
  0
)</f>
        <v>TGR-TRO</v>
      </c>
      <c r="BE103" s="200" t="str">
        <f>IFERROR(_xlfn.XLOOKUP(AO103, BASE_MAPA!$B$2:$B$420, BASE_MAPA!$G$2:$G$420), "ERRO")</f>
        <v>ALTO ARAGUAIA - RONDONOPOLIS</v>
      </c>
      <c r="BF103" s="178" t="str">
        <f>IF(BS_CONTROLE[[#This Row],[Responsavel pelo boletim]]=0, "-", BS_CONTROLE[[#This Row],[Responsavel pelo boletim]])</f>
        <v>Francisco</v>
      </c>
      <c r="BG103" s="13"/>
      <c r="BH103" s="14">
        <v>2</v>
      </c>
      <c r="BI103" s="14"/>
      <c r="BJ103" s="14" t="s">
        <v>1471</v>
      </c>
      <c r="BK103" s="14" t="s">
        <v>1472</v>
      </c>
      <c r="BL103" s="13"/>
      <c r="BM103" s="12" t="s">
        <v>1029</v>
      </c>
      <c r="BN103" s="12" t="s">
        <v>1029</v>
      </c>
      <c r="BO103" s="130" t="s">
        <v>1029</v>
      </c>
      <c r="BP103" s="14"/>
      <c r="BQ103" s="10" t="str">
        <f t="shared" si="8"/>
        <v>Intervalo</v>
      </c>
      <c r="BR103" s="15">
        <f t="shared" si="9"/>
        <v>0.99999999999999911</v>
      </c>
      <c r="BS103" s="15">
        <f t="shared" si="10"/>
        <v>1</v>
      </c>
      <c r="BT103" s="157" t="str">
        <f t="shared" si="11"/>
        <v>OKOK</v>
      </c>
    </row>
    <row r="104" spans="1:72" hidden="1">
      <c r="A104" s="44" t="str">
        <f t="shared" si="7"/>
        <v>BRUNO (TF-525)46064</v>
      </c>
      <c r="B104" s="133">
        <v>46064</v>
      </c>
      <c r="C104" s="7">
        <f>IF(BS_CONTROLE[[#This Row],[DATA]]="","",WEEKNUM(BS_CONTROLE[[#This Row],[DATA]]))</f>
        <v>7</v>
      </c>
      <c r="D104" s="45" t="s">
        <v>278</v>
      </c>
      <c r="E104" s="185">
        <v>105</v>
      </c>
      <c r="F104" s="134" t="s">
        <v>193</v>
      </c>
      <c r="G104" s="8" t="str">
        <f>IF(D104="","*",VLOOKUP(F104,BS_ATIVIDADE[#All],3,FALSE))</f>
        <v>SOLDA</v>
      </c>
      <c r="H104" s="149" t="str" cm="1">
        <f t="array" ref="H104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TRM</v>
      </c>
      <c r="I104" s="135" t="s">
        <v>11</v>
      </c>
      <c r="J104" s="151">
        <v>98</v>
      </c>
      <c r="K104" s="151">
        <v>548.16</v>
      </c>
      <c r="L104" s="71" t="s">
        <v>11</v>
      </c>
      <c r="M104" s="149" t="str" cm="1">
        <f t="array" ref="M104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TRM</v>
      </c>
      <c r="N104" s="149" t="s">
        <v>1428</v>
      </c>
      <c r="O104" s="135">
        <v>0.33333333333333331</v>
      </c>
      <c r="P104" s="135">
        <v>5.5555555555555552E-2</v>
      </c>
      <c r="Q104" s="71">
        <v>1</v>
      </c>
      <c r="R104" s="9" t="str">
        <f>IFERROR(_xlfn.XLOOKUP(F104, BS_ATIVIDADE[ATIVIDADE],BS_ATIVIDADE[UNIDADE] ), "*")</f>
        <v>Nº DE SOLDA</v>
      </c>
      <c r="S104" s="180" t="str" cm="1">
        <f t="array" ref="S104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FERRONORTE</v>
      </c>
      <c r="T104" s="180" t="str" cm="1">
        <f t="array" ref="T104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TGR-TRO</v>
      </c>
      <c r="U104" s="199" t="str">
        <f>IFERROR(_xlfn.XLOOKUP(J104, BASE_MAPA!$B$2:$B$420, BASE_MAPA!$G$2:$G$420), "ERRO")</f>
        <v>ALTO ARAGUAIA - RONDONOPOLIS</v>
      </c>
      <c r="V104" s="143" t="s">
        <v>1314</v>
      </c>
      <c r="W104" s="135" t="s">
        <v>1315</v>
      </c>
      <c r="X104" s="152" t="s">
        <v>1005</v>
      </c>
      <c r="Y104" s="129" t="s">
        <v>1008</v>
      </c>
      <c r="Z104" s="129"/>
      <c r="AA104" s="71"/>
      <c r="AB104" s="59"/>
      <c r="AC104" s="59"/>
      <c r="AD104" s="135" t="s">
        <v>11</v>
      </c>
      <c r="AE104" s="71" t="s">
        <v>11</v>
      </c>
      <c r="AF104" s="71" t="s">
        <v>11</v>
      </c>
      <c r="AG104" s="71" t="s">
        <v>11</v>
      </c>
      <c r="AH104" s="42"/>
      <c r="AI104" s="119" t="str">
        <f>IF(BS_CONTROLE[[#This Row],[Atividade]]=0, "-", BS_CONTROLE[[#This Row],[Atividade]])</f>
        <v>PDM - SOLDA</v>
      </c>
      <c r="AJ104" s="8" t="str">
        <f>IF(D104="","*",VLOOKUP(AI104,BS_ATIVIDADE[#Data],3,FALSE))</f>
        <v>SOLDA</v>
      </c>
      <c r="AK104" s="175" t="str">
        <f>IF(BS_CONTROLE[[#This Row],[Local - Partida]]=0, "-", BS_CONTROLE[[#This Row],[Local - Partida]])</f>
        <v>TRM</v>
      </c>
      <c r="AL104" s="175" t="str">
        <f>IF(BS_CONTROLE[[#This Row],[Local - Encerramento]]=0, "-", BS_CONTROLE[[#This Row],[Local - Encerramento]])</f>
        <v>-</v>
      </c>
      <c r="AM104" s="175" t="str">
        <f>IF(BS_CONTROLE[[#This Row],[Entre - Estações]]=0, "-", BS_CONTROLE[[#This Row],[Entre - Estações]])</f>
        <v>TRM</v>
      </c>
      <c r="AN104" s="175" t="str">
        <f>IF(BS_CONTROLE[[#This Row],[SB]]=0, "-", BS_CONTROLE[[#This Row],[SB]])</f>
        <v>TRMS</v>
      </c>
      <c r="AO104" s="176">
        <f>IF(BS_CONTROLE[[#This Row],[SUB]]=0, "-", BS_CONTROLE[[#This Row],[SUB]])</f>
        <v>98</v>
      </c>
      <c r="AP104" s="177">
        <f>IF(BS_CONTROLE[[#This Row],[KM - Inicio]]=0, "-", BS_CONTROLE[[#This Row],[KM - Inicio]])</f>
        <v>548.16</v>
      </c>
      <c r="AQ104" s="177" t="str">
        <f>IF(BS_CONTROLE[[#This Row],[KM - Fim]]=0, "-", BS_CONTROLE[[#This Row],[KM - Fim]])</f>
        <v>-</v>
      </c>
      <c r="AR104" s="32">
        <v>0.30972222222222223</v>
      </c>
      <c r="AS104" s="32">
        <v>0.53333333333333333</v>
      </c>
      <c r="AT104" s="32">
        <v>0.58888888888888891</v>
      </c>
      <c r="AU104" s="32"/>
      <c r="AV104" s="32"/>
      <c r="AW104" s="32"/>
      <c r="AX104" s="32"/>
      <c r="AY104" s="184">
        <f>IF(D104="","*",IFERROR(IF(ISODD(COUNT(AS104:AX106)),"ERRO",SUM((AT104-AS104),(AV104-AU104),(AX104-AW104))),"ERRO"))</f>
        <v>5.555555555555558E-2</v>
      </c>
      <c r="AZ104" s="11"/>
      <c r="BA104" s="60">
        <v>2</v>
      </c>
      <c r="BB104" s="9" t="str">
        <f>IFERROR(_xlfn.XLOOKUP(AI104, BS_ATIVIDADE[ATIVIDADE],BS_ATIVIDADE[UNIDADE] ), "*")</f>
        <v>Nº DE SOLDA</v>
      </c>
      <c r="BC104" s="59" t="str" cm="1">
        <f t="array" ref="BC104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FERRONORTE</v>
      </c>
      <c r="BD104" s="59" t="str" cm="1">
        <f t="array" ref="BD104" xml:space="preserve"> _xlfn.XLOOKUP(
  1,
  ( TabelaMap[SUB] = BS_CONTROLE[[#This Row],[SUB_5]]) *
  ( TabelaMap[KM Inicio] &lt;= BS_CONTROLE[[#This Row],[KM - Inicio]]) *
  ( TabelaMap[KM Fim]  &gt;= BS_CONTROLE[[#This Row],[KM - Inicio]]),
  TabelaMap[Trecho Coordenação],
  "-",
  0
)</f>
        <v>TGR-TRO</v>
      </c>
      <c r="BE104" s="200" t="str">
        <f>IFERROR(_xlfn.XLOOKUP(AO104, BASE_MAPA!$B$2:$B$420, BASE_MAPA!$G$2:$G$420), "ERRO")</f>
        <v>ALTO ARAGUAIA - RONDONOPOLIS</v>
      </c>
      <c r="BF104" s="178" t="str">
        <f>IF(BS_CONTROLE[[#This Row],[Responsavel pelo boletim]]=0, "-", BS_CONTROLE[[#This Row],[Responsavel pelo boletim]])</f>
        <v>Bruno</v>
      </c>
      <c r="BG104" s="13"/>
      <c r="BH104" s="14">
        <v>2</v>
      </c>
      <c r="BI104" s="14"/>
      <c r="BJ104" s="14" t="s">
        <v>1473</v>
      </c>
      <c r="BK104" s="14" t="s">
        <v>1474</v>
      </c>
      <c r="BL104" s="13"/>
      <c r="BM104" s="12" t="s">
        <v>1029</v>
      </c>
      <c r="BN104" s="12" t="s">
        <v>1029</v>
      </c>
      <c r="BO104" s="130" t="s">
        <v>1029</v>
      </c>
      <c r="BP104" s="14"/>
      <c r="BQ104" s="10" t="str">
        <f t="shared" si="8"/>
        <v>Aderente</v>
      </c>
      <c r="BR104" s="15">
        <f t="shared" si="9"/>
        <v>1.0000000000000004</v>
      </c>
      <c r="BS104" s="15">
        <f t="shared" si="10"/>
        <v>2</v>
      </c>
      <c r="BT104" s="157" t="str">
        <f t="shared" si="11"/>
        <v>OKOK</v>
      </c>
    </row>
    <row r="105" spans="1:72" hidden="1">
      <c r="A105" s="44" t="str">
        <f t="shared" si="7"/>
        <v>W7046064</v>
      </c>
      <c r="B105" s="133">
        <v>46064</v>
      </c>
      <c r="C105" s="7">
        <f>IF(BS_CONTROLE[[#This Row],[DATA]]="","",WEEKNUM(BS_CONTROLE[[#This Row],[DATA]]))</f>
        <v>7</v>
      </c>
      <c r="D105" s="45" t="s">
        <v>249</v>
      </c>
      <c r="E105" s="185"/>
      <c r="F105" s="134" t="s">
        <v>25</v>
      </c>
      <c r="G105" s="8" t="str">
        <f>IF(D105="","*",VLOOKUP(F105,BS_ATIVIDADE[#All],3,FALSE))</f>
        <v>OUTROS</v>
      </c>
      <c r="H105" s="135" t="s">
        <v>574</v>
      </c>
      <c r="I105" s="135" t="s">
        <v>619</v>
      </c>
      <c r="J105" s="151">
        <v>98</v>
      </c>
      <c r="K105" s="151">
        <v>502</v>
      </c>
      <c r="L105" s="71" t="s">
        <v>11</v>
      </c>
      <c r="M105" s="149" t="s">
        <v>1261</v>
      </c>
      <c r="N105" s="149" t="s">
        <v>1262</v>
      </c>
      <c r="O105" s="135">
        <v>0.75</v>
      </c>
      <c r="P105" s="135">
        <v>4.1666666666666664E-2</v>
      </c>
      <c r="Q105" s="71">
        <v>1</v>
      </c>
      <c r="R105" s="9" t="str">
        <f>IFERROR(_xlfn.XLOOKUP(F105, BS_ATIVIDADE[ATIVIDADE],BS_ATIVIDADE[UNIDADE] ), "*")</f>
        <v>BINÁRIO</v>
      </c>
      <c r="S105" s="180" t="str" cm="1">
        <f t="array" ref="S105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FERRONORTE</v>
      </c>
      <c r="T105" s="180" t="str" cm="1">
        <f t="array" ref="T105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TGR-TRO</v>
      </c>
      <c r="U105" s="199" t="str">
        <f>IFERROR(_xlfn.XLOOKUP(J105, BASE_MAPA!$B$2:$B$420, BASE_MAPA!$G$2:$G$420), "ERRO")</f>
        <v>ALTO ARAGUAIA - RONDONOPOLIS</v>
      </c>
      <c r="V105" s="143" t="s">
        <v>1303</v>
      </c>
      <c r="W105" s="135" t="s">
        <v>1475</v>
      </c>
      <c r="X105" s="152" t="s">
        <v>1005</v>
      </c>
      <c r="Y105" s="129" t="s">
        <v>1008</v>
      </c>
      <c r="Z105" s="129"/>
      <c r="AA105" s="71">
        <v>2</v>
      </c>
      <c r="AB105" s="59" t="s">
        <v>997</v>
      </c>
      <c r="AC105" s="59"/>
      <c r="AD105" s="135">
        <v>0.75</v>
      </c>
      <c r="AE105" s="71">
        <v>9425</v>
      </c>
      <c r="AF105" s="71">
        <v>7632</v>
      </c>
      <c r="AG105" s="71" t="s">
        <v>11</v>
      </c>
      <c r="AH105" s="42"/>
      <c r="AI105" s="119" t="str">
        <f>IF(BS_CONTROLE[[#This Row],[Atividade]]=0, "-", BS_CONTROLE[[#This Row],[Atividade]])</f>
        <v>DESLOCAMENTO</v>
      </c>
      <c r="AJ105" s="8" t="str">
        <f>IF(D105="","*",VLOOKUP(AI105,BS_ATIVIDADE[#Data],3,FALSE))</f>
        <v>OUTROS</v>
      </c>
      <c r="AK105" s="175" t="str">
        <f>IF(BS_CONTROLE[[#This Row],[Local - Partida]]=0, "-", BS_CONTROLE[[#This Row],[Local - Partida]])</f>
        <v>TGR2</v>
      </c>
      <c r="AL105" s="175" t="str">
        <f>IF(BS_CONTROLE[[#This Row],[Local - Encerramento]]=0, "-", BS_CONTROLE[[#This Row],[Local - Encerramento]])</f>
        <v>TIQ2</v>
      </c>
      <c r="AM105" s="175" t="str">
        <f>IF(BS_CONTROLE[[#This Row],[Entre - Estações]]=0, "-", BS_CONTROLE[[#This Row],[Entre - Estações]])</f>
        <v>TGR-TIQ</v>
      </c>
      <c r="AN105" s="175" t="str">
        <f>IF(BS_CONTROLE[[#This Row],[SB]]=0, "-", BS_CONTROLE[[#This Row],[SB]])</f>
        <v>TGRTIQ</v>
      </c>
      <c r="AO105" s="176">
        <f>IF(BS_CONTROLE[[#This Row],[SUB]]=0, "-", BS_CONTROLE[[#This Row],[SUB]])</f>
        <v>98</v>
      </c>
      <c r="AP105" s="177">
        <f>IF(BS_CONTROLE[[#This Row],[KM - Inicio]]=0, "-", BS_CONTROLE[[#This Row],[KM - Inicio]])</f>
        <v>502</v>
      </c>
      <c r="AQ105" s="177" t="str">
        <f>IF(BS_CONTROLE[[#This Row],[KM - Fim]]=0, "-", BS_CONTROLE[[#This Row],[KM - Fim]])</f>
        <v>-</v>
      </c>
      <c r="AR105" s="32">
        <v>0.76180555555555551</v>
      </c>
      <c r="AS105" s="32">
        <v>0</v>
      </c>
      <c r="AT105" s="32">
        <v>4.1666666666666664E-2</v>
      </c>
      <c r="AU105" s="32"/>
      <c r="AV105" s="32"/>
      <c r="AW105" s="32"/>
      <c r="AX105" s="32"/>
      <c r="AY105" s="184">
        <f>IF(D105="","*",IFERROR(IF(ISODD(COUNT(AS105:AX107)),"ERRO",SUM((AT105-AS105),(AV105-AU105),(AX105-AW105))),"ERRO"))</f>
        <v>4.1666666666666664E-2</v>
      </c>
      <c r="AZ105" s="11"/>
      <c r="BA105" s="60">
        <v>1</v>
      </c>
      <c r="BB105" s="9" t="str">
        <f>IFERROR(_xlfn.XLOOKUP(AI105, BS_ATIVIDADE[ATIVIDADE],BS_ATIVIDADE[UNIDADE] ), "*")</f>
        <v>BINÁRIO</v>
      </c>
      <c r="BC105" s="59" t="str" cm="1">
        <f t="array" ref="BC105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FERRONORTE</v>
      </c>
      <c r="BD105" s="59" t="str" cm="1">
        <f t="array" ref="BD105" xml:space="preserve"> _xlfn.XLOOKUP(
  1,
  ( TabelaMap[SUB] = BS_CONTROLE[[#This Row],[SUB_5]]) *
  ( TabelaMap[KM Inicio] &lt;= BS_CONTROLE[[#This Row],[KM - Inicio]]) *
  ( TabelaMap[KM Fim]  &gt;= BS_CONTROLE[[#This Row],[KM - Inicio]]),
  TabelaMap[Trecho Coordenação],
  "-",
  0
)</f>
        <v>TGR-TRO</v>
      </c>
      <c r="BE105" s="200" t="str">
        <f>IFERROR(_xlfn.XLOOKUP(AO105, BASE_MAPA!$B$2:$B$420, BASE_MAPA!$G$2:$G$420), "ERRO")</f>
        <v>ALTO ARAGUAIA - RONDONOPOLIS</v>
      </c>
      <c r="BF105" s="178" t="str">
        <f>IF(BS_CONTROLE[[#This Row],[Responsavel pelo boletim]]=0, "-", BS_CONTROLE[[#This Row],[Responsavel pelo boletim]])</f>
        <v xml:space="preserve">Camila </v>
      </c>
      <c r="BG105" s="13"/>
      <c r="BH105" s="14">
        <v>2</v>
      </c>
      <c r="BI105" s="14"/>
      <c r="BJ105" s="14" t="s">
        <v>1476</v>
      </c>
      <c r="BK105" s="14" t="s">
        <v>1477</v>
      </c>
      <c r="BL105" s="13"/>
      <c r="BM105" s="12" t="s">
        <v>1029</v>
      </c>
      <c r="BN105" s="12" t="s">
        <v>1029</v>
      </c>
      <c r="BO105" s="130" t="s">
        <v>1029</v>
      </c>
      <c r="BP105" s="14"/>
      <c r="BQ105" s="10" t="str">
        <f t="shared" si="8"/>
        <v>Aderente</v>
      </c>
      <c r="BR105" s="15">
        <f t="shared" si="9"/>
        <v>1</v>
      </c>
      <c r="BS105" s="15">
        <f t="shared" si="10"/>
        <v>1</v>
      </c>
      <c r="BT105" s="157" t="str">
        <f t="shared" si="11"/>
        <v>OKOK</v>
      </c>
    </row>
    <row r="106" spans="1:72" hidden="1">
      <c r="A106" s="44" t="str">
        <f t="shared" si="7"/>
        <v>ELSON (TF-526)46064</v>
      </c>
      <c r="B106" s="133">
        <v>46064</v>
      </c>
      <c r="C106" s="7">
        <f>IF(BS_CONTROLE[[#This Row],[DATA]]="","",WEEKNUM(BS_CONTROLE[[#This Row],[DATA]]))</f>
        <v>7</v>
      </c>
      <c r="D106" s="45" t="s">
        <v>303</v>
      </c>
      <c r="E106" s="185">
        <v>106</v>
      </c>
      <c r="F106" s="134" t="s">
        <v>193</v>
      </c>
      <c r="G106" s="8" t="str">
        <f>IF(D106="","*",VLOOKUP(F106,BS_ATIVIDADE[#All],3,FALSE))</f>
        <v>SOLDA</v>
      </c>
      <c r="H106" s="135" t="s">
        <v>11</v>
      </c>
      <c r="I106" s="135" t="s">
        <v>11</v>
      </c>
      <c r="J106" s="151">
        <v>74</v>
      </c>
      <c r="K106" s="151">
        <v>430.26799999999997</v>
      </c>
      <c r="L106" s="71" t="s">
        <v>11</v>
      </c>
      <c r="M106" s="149" t="str" cm="1">
        <f t="array" ref="M106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TPC-TVL</v>
      </c>
      <c r="N106" s="149" t="str" cm="1">
        <f t="array" ref="N106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TPC440</v>
      </c>
      <c r="O106" s="135">
        <v>0.375</v>
      </c>
      <c r="P106" s="135">
        <v>0.125</v>
      </c>
      <c r="Q106" s="71">
        <v>2</v>
      </c>
      <c r="R106" s="9" t="str">
        <f>IFERROR(_xlfn.XLOOKUP(F106, BS_ATIVIDADE[ATIVIDADE],BS_ATIVIDADE[UNIDADE] ), "*")</f>
        <v>Nº DE SOLDA</v>
      </c>
      <c r="S106" s="180" t="str" cm="1">
        <f t="array" ref="S106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FERRONORTE</v>
      </c>
      <c r="T106" s="180" t="str" cm="1">
        <f t="array" ref="T106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TCS-TGR</v>
      </c>
      <c r="U106" s="199" t="str">
        <f>IFERROR(_xlfn.XLOOKUP(J106, BASE_MAPA!$B$2:$B$420, BASE_MAPA!$G$2:$G$420), "ERRO")</f>
        <v>MARCO INICIAL - ALTO ARAGUAIA</v>
      </c>
      <c r="V106" s="143" t="s">
        <v>1287</v>
      </c>
      <c r="W106" s="135" t="s">
        <v>1315</v>
      </c>
      <c r="X106" s="152" t="s">
        <v>1000</v>
      </c>
      <c r="Y106" s="129" t="s">
        <v>999</v>
      </c>
      <c r="Z106" s="129"/>
      <c r="AA106" s="71"/>
      <c r="AB106" s="59"/>
      <c r="AC106" s="59"/>
      <c r="AD106" s="135" t="s">
        <v>11</v>
      </c>
      <c r="AE106" s="71" t="s">
        <v>11</v>
      </c>
      <c r="AF106" s="71" t="s">
        <v>11</v>
      </c>
      <c r="AG106" s="71" t="s">
        <v>11</v>
      </c>
      <c r="AH106" s="42"/>
      <c r="AI106" s="119" t="str">
        <f>IF(BS_CONTROLE[[#This Row],[Atividade]]=0, "-", BS_CONTROLE[[#This Row],[Atividade]])</f>
        <v>PDM - SOLDA</v>
      </c>
      <c r="AJ106" s="8" t="str">
        <f>IF(D106="","*",VLOOKUP(AI106,BS_ATIVIDADE[#Data],3,FALSE))</f>
        <v>SOLDA</v>
      </c>
      <c r="AK106" s="175" t="str">
        <f>IF(BS_CONTROLE[[#This Row],[Local - Partida]]=0, "-", BS_CONTROLE[[#This Row],[Local - Partida]])</f>
        <v>-</v>
      </c>
      <c r="AL106" s="175" t="str">
        <f>IF(BS_CONTROLE[[#This Row],[Local - Encerramento]]=0, "-", BS_CONTROLE[[#This Row],[Local - Encerramento]])</f>
        <v>-</v>
      </c>
      <c r="AM106" s="175" t="str">
        <f>IF(BS_CONTROLE[[#This Row],[Entre - Estações]]=0, "-", BS_CONTROLE[[#This Row],[Entre - Estações]])</f>
        <v>TPC-TVL</v>
      </c>
      <c r="AN106" s="175" t="str">
        <f>IF(BS_CONTROLE[[#This Row],[SB]]=0, "-", BS_CONTROLE[[#This Row],[SB]])</f>
        <v>TPC440</v>
      </c>
      <c r="AO106" s="176">
        <f>IF(BS_CONTROLE[[#This Row],[SUB]]=0, "-", BS_CONTROLE[[#This Row],[SUB]])</f>
        <v>74</v>
      </c>
      <c r="AP106" s="177">
        <f>IF(BS_CONTROLE[[#This Row],[KM - Inicio]]=0, "-", BS_CONTROLE[[#This Row],[KM - Inicio]])</f>
        <v>430.26799999999997</v>
      </c>
      <c r="AQ106" s="177" t="s">
        <v>11</v>
      </c>
      <c r="AR106" s="32">
        <v>0.32291666666666669</v>
      </c>
      <c r="AS106" s="32">
        <v>0</v>
      </c>
      <c r="AT106" s="32">
        <v>0</v>
      </c>
      <c r="AU106" s="32"/>
      <c r="AV106" s="32"/>
      <c r="AW106" s="32"/>
      <c r="AX106" s="32"/>
      <c r="AY106" s="184">
        <f>IF(D106="","*",IFERROR(IF(ISODD(COUNT(AS106:AX109)),"ERRO",SUM((AT106-AS106),(AV106-AU106),(AX106-AW106))),"ERRO"))</f>
        <v>0</v>
      </c>
      <c r="AZ106" s="11"/>
      <c r="BA106" s="60">
        <v>0</v>
      </c>
      <c r="BB106" s="9" t="str">
        <f>IFERROR(_xlfn.XLOOKUP(AI106, BS_ATIVIDADE[ATIVIDADE],BS_ATIVIDADE[UNIDADE] ), "*")</f>
        <v>Nº DE SOLDA</v>
      </c>
      <c r="BC106" s="59" t="str" cm="1">
        <f t="array" ref="BC106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FERRONORTE</v>
      </c>
      <c r="BD106" s="59" t="str" cm="1">
        <f t="array" ref="BD106" xml:space="preserve"> _xlfn.XLOOKUP(
  1,
  ( TabelaMap[SUB] = BS_CONTROLE[[#This Row],[SUB_5]]) *
  ( TabelaMap[KM Inicio] &lt;= BS_CONTROLE[[#This Row],[KM - Inicio]]) *
  ( TabelaMap[KM Fim]  &gt;= BS_CONTROLE[[#This Row],[KM - Inicio]]),
  TabelaMap[Trecho Coordenação],
  "-",
  0
)</f>
        <v>TCS-TGR</v>
      </c>
      <c r="BE106" s="200" t="str">
        <f>IFERROR(_xlfn.XLOOKUP(AO106, BASE_MAPA!$B$2:$B$420, BASE_MAPA!$G$2:$G$420), "ERRO")</f>
        <v>MARCO INICIAL - ALTO ARAGUAIA</v>
      </c>
      <c r="BF106" s="178" t="str">
        <f>IF(BS_CONTROLE[[#This Row],[Responsavel pelo boletim]]=0, "-", BS_CONTROLE[[#This Row],[Responsavel pelo boletim]])</f>
        <v>Elson</v>
      </c>
      <c r="BG106" s="13"/>
      <c r="BH106" s="14">
        <v>0</v>
      </c>
      <c r="BI106" s="14"/>
      <c r="BJ106" s="14" t="s">
        <v>1478</v>
      </c>
      <c r="BK106" s="14" t="s">
        <v>1479</v>
      </c>
      <c r="BL106" s="13"/>
      <c r="BM106" s="12" t="s">
        <v>1031</v>
      </c>
      <c r="BN106" s="12" t="s">
        <v>1056</v>
      </c>
      <c r="BO106" s="130" t="s">
        <v>1056</v>
      </c>
      <c r="BP106" s="14"/>
      <c r="BQ106" s="10" t="str">
        <f t="shared" si="8"/>
        <v>Produção e Intervalo</v>
      </c>
      <c r="BR106" s="15">
        <f t="shared" si="9"/>
        <v>0</v>
      </c>
      <c r="BS106" s="15">
        <f t="shared" si="10"/>
        <v>0</v>
      </c>
      <c r="BT106" s="157" t="str">
        <f t="shared" si="11"/>
        <v>CondiçõesClimáticaChuva</v>
      </c>
    </row>
    <row r="107" spans="1:72" hidden="1">
      <c r="A107" s="44" t="str">
        <f t="shared" si="7"/>
        <v>A6046064</v>
      </c>
      <c r="B107" s="133">
        <v>46064</v>
      </c>
      <c r="C107" s="7">
        <f>IF(BS_CONTROLE[[#This Row],[DATA]]="","",WEEKNUM(BS_CONTROLE[[#This Row],[DATA]]))</f>
        <v>7</v>
      </c>
      <c r="D107" s="45" t="s">
        <v>106</v>
      </c>
      <c r="E107" s="185">
        <v>124</v>
      </c>
      <c r="F107" s="134" t="s">
        <v>32</v>
      </c>
      <c r="G107" s="8" t="str">
        <f>IF(D107="","*",VLOOKUP(F107,BS_ATIVIDADE[#All],3,FALSE))</f>
        <v>DETECÇÃO</v>
      </c>
      <c r="H107" s="135" t="s">
        <v>479</v>
      </c>
      <c r="I107" s="135" t="s">
        <v>576</v>
      </c>
      <c r="J107" s="151">
        <v>74</v>
      </c>
      <c r="K107" s="151">
        <v>290.74</v>
      </c>
      <c r="L107" s="71" t="s">
        <v>11</v>
      </c>
      <c r="M107" s="149" t="s">
        <v>480</v>
      </c>
      <c r="N107" s="149" t="s">
        <v>1480</v>
      </c>
      <c r="O107" s="135">
        <v>0.375</v>
      </c>
      <c r="P107" s="135">
        <v>4.1666666666666664E-2</v>
      </c>
      <c r="Q107" s="71">
        <v>210</v>
      </c>
      <c r="R107" s="9" t="str">
        <f>IFERROR(_xlfn.XLOOKUP(F107, BS_ATIVIDADE[ATIVIDADE],BS_ATIVIDADE[UNIDADE] ), "*")</f>
        <v>KM</v>
      </c>
      <c r="S107" s="180" t="str" cm="1">
        <f t="array" ref="S107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FERRONORTE</v>
      </c>
      <c r="T107" s="180" t="str" cm="1">
        <f t="array" ref="T107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TMI-TCS</v>
      </c>
      <c r="U107" s="199" t="str">
        <f>IFERROR(_xlfn.XLOOKUP(J107, BASE_MAPA!$B$2:$B$420, BASE_MAPA!$G$2:$G$420), "ERRO")</f>
        <v>MARCO INICIAL - ALTO ARAGUAIA</v>
      </c>
      <c r="V107" s="143" t="s">
        <v>1481</v>
      </c>
      <c r="W107" s="135" t="s">
        <v>1482</v>
      </c>
      <c r="X107" s="152" t="s">
        <v>1000</v>
      </c>
      <c r="Y107" s="129" t="s">
        <v>999</v>
      </c>
      <c r="Z107" s="129"/>
      <c r="AA107" s="71">
        <v>1</v>
      </c>
      <c r="AB107" s="59" t="s">
        <v>997</v>
      </c>
      <c r="AC107" s="59"/>
      <c r="AD107" s="135">
        <v>0.29166666666666669</v>
      </c>
      <c r="AE107" s="71">
        <v>5487</v>
      </c>
      <c r="AF107" s="71" t="s">
        <v>11</v>
      </c>
      <c r="AG107" s="71" t="s">
        <v>11</v>
      </c>
      <c r="AH107" s="42"/>
      <c r="AI107" s="119" t="str">
        <f>IF(BS_CONTROLE[[#This Row],[Atividade]]=0, "-", BS_CONTROLE[[#This Row],[Atividade]])</f>
        <v>DETECÇÃO - RONDA 7 DIAS</v>
      </c>
      <c r="AJ107" s="8" t="str">
        <f>IF(D107="","*",VLOOKUP(AI107,BS_ATIVIDADE[#Data],3,FALSE))</f>
        <v>DETECÇÃO</v>
      </c>
      <c r="AK107" s="175" t="str">
        <f>IF(BS_CONTROLE[[#This Row],[Local - Partida]]=0, "-", BS_CONTROLE[[#This Row],[Local - Partida]])</f>
        <v>TCS291</v>
      </c>
      <c r="AL107" s="175" t="str">
        <f>IF(BS_CONTROLE[[#This Row],[Local - Encerramento]]=0, "-", BS_CONTROLE[[#This Row],[Local - Encerramento]])</f>
        <v>TGR512</v>
      </c>
      <c r="AM107" s="175" t="str">
        <f>IF(BS_CONTROLE[[#This Row],[Entre - Estações]]=0, "-", BS_CONTROLE[[#This Row],[Entre - Estações]])</f>
        <v>TCS-TGR</v>
      </c>
      <c r="AN107" s="175" t="str">
        <f>IF(BS_CONTROLE[[#This Row],[SB]]=0, "-", BS_CONTROLE[[#This Row],[SB]])</f>
        <v>TCSTGR</v>
      </c>
      <c r="AO107" s="176">
        <f>IF(BS_CONTROLE[[#This Row],[SUB]]=0, "-", BS_CONTROLE[[#This Row],[SUB]])</f>
        <v>74</v>
      </c>
      <c r="AP107" s="177">
        <f>IF(BS_CONTROLE[[#This Row],[KM - Inicio]]=0, "-", BS_CONTROLE[[#This Row],[KM - Inicio]])</f>
        <v>290.74</v>
      </c>
      <c r="AQ107" s="177" t="str">
        <f>IF(BS_CONTROLE[[#This Row],[KM - Fim]]=0, "-", BS_CONTROLE[[#This Row],[KM - Fim]])</f>
        <v>-</v>
      </c>
      <c r="AR107" s="32">
        <v>0.34652777777777777</v>
      </c>
      <c r="AS107" s="32">
        <v>0.38611111111111113</v>
      </c>
      <c r="AT107" s="32">
        <v>0.42777777777777776</v>
      </c>
      <c r="AU107" s="32"/>
      <c r="AV107" s="32"/>
      <c r="AW107" s="32"/>
      <c r="AX107" s="32"/>
      <c r="AY107" s="184">
        <f>IF(D107="","*",IFERROR(IF(ISODD(COUNT(AS107:AX110)),"ERRO",SUM((AT107-AS107),(AV107-AU107),(AX107-AW107))),"ERRO"))</f>
        <v>4.166666666666663E-2</v>
      </c>
      <c r="AZ107" s="11"/>
      <c r="BA107" s="60">
        <v>210</v>
      </c>
      <c r="BB107" s="9" t="str">
        <f>IFERROR(_xlfn.XLOOKUP(AI107, BS_ATIVIDADE[ATIVIDADE],BS_ATIVIDADE[UNIDADE] ), "*")</f>
        <v>KM</v>
      </c>
      <c r="BC107" s="59" t="str" cm="1">
        <f t="array" ref="BC107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FERRONORTE</v>
      </c>
      <c r="BD107" s="59" t="str" cm="1">
        <f t="array" ref="BD107" xml:space="preserve"> _xlfn.XLOOKUP(
  1,
  ( TabelaMap[SUB] = BS_CONTROLE[[#This Row],[SUB_5]]) *
  ( TabelaMap[KM Inicio] &lt;= BS_CONTROLE[[#This Row],[KM - Inicio]]) *
  ( TabelaMap[KM Fim]  &gt;= BS_CONTROLE[[#This Row],[KM - Inicio]]),
  TabelaMap[Trecho Coordenação],
  "-",
  0
)</f>
        <v>TMI-TCS</v>
      </c>
      <c r="BE107" s="200" t="str">
        <f>IFERROR(_xlfn.XLOOKUP(AO107, BASE_MAPA!$B$2:$B$420, BASE_MAPA!$G$2:$G$420), "ERRO")</f>
        <v>MARCO INICIAL - ALTO ARAGUAIA</v>
      </c>
      <c r="BF107" s="178" t="str">
        <f>IF(BS_CONTROLE[[#This Row],[Responsavel pelo boletim]]=0, "-", BS_CONTROLE[[#This Row],[Responsavel pelo boletim]])</f>
        <v>Daniel</v>
      </c>
      <c r="BG107" s="13"/>
      <c r="BH107" s="14">
        <v>2</v>
      </c>
      <c r="BI107" s="14"/>
      <c r="BJ107" s="14" t="s">
        <v>1483</v>
      </c>
      <c r="BK107" s="14" t="s">
        <v>1484</v>
      </c>
      <c r="BL107" s="13"/>
      <c r="BM107" s="12" t="s">
        <v>1029</v>
      </c>
      <c r="BN107" s="12" t="s">
        <v>1029</v>
      </c>
      <c r="BO107" s="12" t="s">
        <v>1029</v>
      </c>
      <c r="BP107" s="14"/>
      <c r="BQ107" s="10" t="str">
        <f t="shared" si="8"/>
        <v>Intervalo</v>
      </c>
      <c r="BR107" s="15">
        <f t="shared" si="9"/>
        <v>0.99999999999999911</v>
      </c>
      <c r="BS107" s="15">
        <f t="shared" si="10"/>
        <v>1</v>
      </c>
      <c r="BT107" s="157" t="str">
        <f t="shared" si="11"/>
        <v>OKOK</v>
      </c>
    </row>
    <row r="108" spans="1:72" ht="15" hidden="1" customHeight="1">
      <c r="A108" s="202" t="str">
        <f>D108&amp;B108</f>
        <v>V6646064</v>
      </c>
      <c r="B108" s="203">
        <v>46064</v>
      </c>
      <c r="C108" s="7">
        <f>IF(BS_CONTROLE[[#This Row],[DATA]]="","",WEEKNUM(BS_CONTROLE[[#This Row],[DATA]]))</f>
        <v>7</v>
      </c>
      <c r="D108" s="45" t="s">
        <v>192</v>
      </c>
      <c r="E108" s="185"/>
      <c r="F108" s="134" t="s">
        <v>235</v>
      </c>
      <c r="G108" s="8" t="str">
        <f>IF(D108="","*",VLOOKUP(F108,BS_ATIVIDADE[#All],3,FALSE))</f>
        <v>MODERNIZAÇÃO</v>
      </c>
      <c r="H108" s="135" t="s">
        <v>451</v>
      </c>
      <c r="I108" s="135" t="s">
        <v>451</v>
      </c>
      <c r="J108" s="151">
        <v>74</v>
      </c>
      <c r="K108" s="151">
        <v>174</v>
      </c>
      <c r="L108" s="71">
        <v>175</v>
      </c>
      <c r="M108" s="149" t="str" cm="1">
        <f t="array" ref="M108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TCE-TID</v>
      </c>
      <c r="N108" s="204" t="str" cm="1">
        <f t="array" ref="N108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TCE177</v>
      </c>
      <c r="O108" s="135">
        <v>0.375</v>
      </c>
      <c r="P108" s="135">
        <v>4.1666666666666664E-2</v>
      </c>
      <c r="Q108" s="71">
        <v>500</v>
      </c>
      <c r="R108" s="9" t="str">
        <f>IFERROR(_xlfn.XLOOKUP(F108, BS_ATIVIDADE[ATIVIDADE],BS_ATIVIDADE[UNIDADE] ), "*")</f>
        <v>M</v>
      </c>
      <c r="S108" s="180" t="str" cm="1">
        <f t="array" ref="S108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FERRONORTE</v>
      </c>
      <c r="T108" s="180" t="str" cm="1">
        <f t="array" ref="T108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TMI-TCS</v>
      </c>
      <c r="U108" s="199" t="str">
        <f>IFERROR(_xlfn.XLOOKUP(J108, BASE_MAPA!$B$2:$B$420, BASE_MAPA!$G$2:$G$420), "ERRO")</f>
        <v>MARCO INICIAL - ALTO ARAGUAIA</v>
      </c>
      <c r="V108" s="205" t="s">
        <v>1358</v>
      </c>
      <c r="W108" s="206" t="s">
        <v>1420</v>
      </c>
      <c r="X108" s="152" t="s">
        <v>1009</v>
      </c>
      <c r="Y108" s="129"/>
      <c r="Z108" s="129"/>
      <c r="AA108" s="71">
        <v>1</v>
      </c>
      <c r="AB108" s="59" t="s">
        <v>997</v>
      </c>
      <c r="AC108" s="59"/>
      <c r="AD108" s="135">
        <v>0.29166666666666669</v>
      </c>
      <c r="AE108" s="71">
        <v>6066</v>
      </c>
      <c r="AF108" s="71"/>
      <c r="AG108" s="71"/>
      <c r="AH108" s="42"/>
      <c r="AI108" s="119" t="str">
        <f>IF(BS_CONTROLE[[#This Row],[Atividade]]=0, "-", BS_CONTROLE[[#This Row],[Atividade]])</f>
        <v>MODERNIZAÇÃO - REGULAGEM</v>
      </c>
      <c r="AJ108" s="8" t="str">
        <f>IF(D108="","*",VLOOKUP(AI108,BS_ATIVIDADE[#Data],3,FALSE))</f>
        <v>MODERNIZAÇÃO</v>
      </c>
      <c r="AK108" s="207" t="str">
        <f>IF(BS_CONTROLE[[#This Row],[Local - Partida]]=0, "-", BS_CONTROLE[[#This Row],[Local - Partida]])</f>
        <v>TID2</v>
      </c>
      <c r="AL108" s="207" t="str">
        <f>IF(BS_CONTROLE[[#This Row],[Local - Encerramento]]=0, "-", BS_CONTROLE[[#This Row],[Local - Encerramento]])</f>
        <v>TID2</v>
      </c>
      <c r="AM108" s="207" t="str">
        <f>IF(BS_CONTROLE[[#This Row],[Entre - Estações]]=0, "-", BS_CONTROLE[[#This Row],[Entre - Estações]])</f>
        <v>TCE-TID</v>
      </c>
      <c r="AN108" s="207" t="str">
        <f>IF(BS_CONTROLE[[#This Row],[SB]]=0, "-", BS_CONTROLE[[#This Row],[SB]])</f>
        <v>TCE177</v>
      </c>
      <c r="AO108" s="176">
        <f>IF(BS_CONTROLE[[#This Row],[SUB]]=0, "-", BS_CONTROLE[[#This Row],[SUB]])</f>
        <v>74</v>
      </c>
      <c r="AP108" s="177">
        <f>IF(BS_CONTROLE[[#This Row],[KM - Inicio]]=0, "-", BS_CONTROLE[[#This Row],[KM - Inicio]])</f>
        <v>174</v>
      </c>
      <c r="AQ108" s="177">
        <f>IF(BS_CONTROLE[[#This Row],[KM - Fim]]=0, "-", BS_CONTROLE[[#This Row],[KM - Fim]])</f>
        <v>175</v>
      </c>
      <c r="AR108" s="208">
        <v>0.37430555555555556</v>
      </c>
      <c r="AS108" s="208">
        <v>0.40902777777777777</v>
      </c>
      <c r="AT108" s="208">
        <v>0.46527777777777779</v>
      </c>
      <c r="AU108" s="208"/>
      <c r="AV108" s="208"/>
      <c r="AW108" s="208"/>
      <c r="AX108" s="32"/>
      <c r="AY108" s="184">
        <f>IF(D108="","*",IFERROR(IF(ISODD(COUNT(AS108:AX110)),"ERRO",SUM((AT108-AS108),(AV108-AU108),(AX108-AW108))),"ERRO"))</f>
        <v>5.6250000000000022E-2</v>
      </c>
      <c r="AZ108" s="11"/>
      <c r="BA108" s="236">
        <v>1000</v>
      </c>
      <c r="BB108" s="9" t="str">
        <f>IFERROR(_xlfn.XLOOKUP(AI108, BS_ATIVIDADE[ATIVIDADE],BS_ATIVIDADE[UNIDADE] ), "*")</f>
        <v>M</v>
      </c>
      <c r="BC108" s="59" t="str" cm="1">
        <f t="array" ref="BC108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FERRONORTE</v>
      </c>
      <c r="BD108" s="59" t="str" cm="1">
        <f t="array" ref="BD108" xml:space="preserve"> _xlfn.XLOOKUP(
  1,
  ( TabelaMap[SUB] = BS_CONTROLE[[#This Row],[SUB_5]]) *
  ( TabelaMap[KM Inicio] &lt;= BS_CONTROLE[[#This Row],[KM - Inicio]]) *
  ( TabelaMap[KM Fim]  &gt;= BS_CONTROLE[[#This Row],[KM - Inicio]]),
  TabelaMap[Trecho Coordenação],
  "-",
  0
)</f>
        <v>TMI-TCS</v>
      </c>
      <c r="BE108" s="200" t="str">
        <f>IFERROR(_xlfn.XLOOKUP(AO108, BASE_MAPA!$B$2:$B$420, BASE_MAPA!$G$2:$G$420), "ERRO")</f>
        <v>MARCO INICIAL - ALTO ARAGUAIA</v>
      </c>
      <c r="BF108" s="178" t="str">
        <f>IF(BS_CONTROLE[[#This Row],[Responsavel pelo boletim]]=0, "-", BS_CONTROLE[[#This Row],[Responsavel pelo boletim]])</f>
        <v>Augusto/ Efraim</v>
      </c>
      <c r="BG108" s="13"/>
      <c r="BH108" s="14">
        <v>2</v>
      </c>
      <c r="BI108" s="14"/>
      <c r="BJ108" s="232" t="s">
        <v>1485</v>
      </c>
      <c r="BK108" s="14" t="s">
        <v>1486</v>
      </c>
      <c r="BL108" s="13"/>
      <c r="BM108" s="12" t="s">
        <v>1029</v>
      </c>
      <c r="BN108" s="12" t="s">
        <v>1029</v>
      </c>
      <c r="BO108" s="130" t="s">
        <v>1029</v>
      </c>
      <c r="BP108" s="14"/>
      <c r="BQ108" s="10" t="str">
        <f>IF(AND(BR108&lt;1,BS108&lt;1),"Produção e Intervalo",IF(BR108&lt;1,"Intervalo",IF(BS108&lt;1,"Produção","Aderente")))</f>
        <v>Aderente</v>
      </c>
      <c r="BR108" s="15">
        <f>IF(OR(B108="",F108=""),"*",AY108/P108)</f>
        <v>1.3500000000000005</v>
      </c>
      <c r="BS108" s="15">
        <f>IF(OR(B108="",F108=""),"*",BA108/Q108)</f>
        <v>2</v>
      </c>
      <c r="BT108" s="157"/>
    </row>
    <row r="109" spans="1:72" ht="23.25" hidden="1">
      <c r="A109" s="44" t="str">
        <f t="shared" si="7"/>
        <v>W5046064</v>
      </c>
      <c r="B109" s="133">
        <v>46064</v>
      </c>
      <c r="C109" s="7">
        <f>IF(BS_CONTROLE[[#This Row],[DATA]]="","",WEEKNUM(BS_CONTROLE[[#This Row],[DATA]]))</f>
        <v>7</v>
      </c>
      <c r="D109" s="45" t="s">
        <v>240</v>
      </c>
      <c r="E109" s="185">
        <v>125</v>
      </c>
      <c r="F109" s="134" t="s">
        <v>140</v>
      </c>
      <c r="G109" s="8" t="str">
        <f>IF(D109="","*",VLOOKUP(F109,BS_ATIVIDADE[#All],3,FALSE))</f>
        <v>MODERNIZAÇÃO</v>
      </c>
      <c r="H109" s="135" t="s">
        <v>1487</v>
      </c>
      <c r="I109" s="135" t="s">
        <v>1487</v>
      </c>
      <c r="J109" s="151">
        <v>74</v>
      </c>
      <c r="K109" s="151">
        <v>250</v>
      </c>
      <c r="L109" s="71">
        <v>239</v>
      </c>
      <c r="M109" s="149" t="str" cm="1">
        <f t="array" ref="M109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TVI-TJA</v>
      </c>
      <c r="N109" s="149" cm="1">
        <f t="array" ref="N109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239251</v>
      </c>
      <c r="O109" s="135">
        <v>0.375</v>
      </c>
      <c r="P109" s="135">
        <v>8.3333333333333329E-2</v>
      </c>
      <c r="Q109" s="71">
        <v>15</v>
      </c>
      <c r="R109" s="9" t="str">
        <f>IFERROR(_xlfn.XLOOKUP(F109, BS_ATIVIDADE[ATIVIDADE],BS_ATIVIDADE[UNIDADE] ), "*")</f>
        <v>VAGÕES</v>
      </c>
      <c r="S109" s="180" t="str" cm="1">
        <f t="array" ref="S109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FERRONORTE</v>
      </c>
      <c r="T109" s="180" t="str" cm="1">
        <f t="array" ref="T109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TMI-TCS</v>
      </c>
      <c r="U109" s="199" t="str">
        <f>IFERROR(_xlfn.XLOOKUP(J109, BASE_MAPA!$B$2:$B$420, BASE_MAPA!$G$2:$G$420), "ERRO")</f>
        <v>MARCO INICIAL - ALTO ARAGUAIA</v>
      </c>
      <c r="V109" s="143" t="s">
        <v>1358</v>
      </c>
      <c r="W109" s="135" t="s">
        <v>1304</v>
      </c>
      <c r="X109" s="152" t="s">
        <v>1005</v>
      </c>
      <c r="Y109" s="129" t="s">
        <v>1008</v>
      </c>
      <c r="Z109" s="129"/>
      <c r="AA109" s="71" t="s">
        <v>1329</v>
      </c>
      <c r="AB109" s="59" t="s">
        <v>997</v>
      </c>
      <c r="AC109" s="59"/>
      <c r="AD109" s="135">
        <v>0.29166666666666669</v>
      </c>
      <c r="AE109" s="71">
        <v>7671</v>
      </c>
      <c r="AF109" s="71">
        <v>9322</v>
      </c>
      <c r="AG109" s="71" t="s">
        <v>11</v>
      </c>
      <c r="AH109" s="42"/>
      <c r="AI109" s="119" t="str">
        <f>IF(BS_CONTROLE[[#This Row],[Atividade]]=0, "-", BS_CONTROLE[[#This Row],[Atividade]])</f>
        <v>MODERNIZAÇÃO - PEDRA - DESCARGA</v>
      </c>
      <c r="AJ109" s="8" t="str">
        <f>IF(D109="","*",VLOOKUP(AI109,BS_ATIVIDADE[#Data],3,FALSE))</f>
        <v>MODERNIZAÇÃO</v>
      </c>
      <c r="AK109" s="175" t="str">
        <f>IF(BS_CONTROLE[[#This Row],[Local - Partida]]=0, "-", BS_CONTROLE[[#This Row],[Local - Partida]])</f>
        <v xml:space="preserve">TCS2 </v>
      </c>
      <c r="AL109" s="175" t="str">
        <f>IF(BS_CONTROLE[[#This Row],[Local - Encerramento]]=0, "-", BS_CONTROLE[[#This Row],[Local - Encerramento]])</f>
        <v xml:space="preserve">TCS2 </v>
      </c>
      <c r="AM109" s="175" t="str">
        <f>IF(BS_CONTROLE[[#This Row],[Entre - Estações]]=0, "-", BS_CONTROLE[[#This Row],[Entre - Estações]])</f>
        <v>TVI-TJA</v>
      </c>
      <c r="AN109" s="175">
        <f>IF(BS_CONTROLE[[#This Row],[SB]]=0, "-", BS_CONTROLE[[#This Row],[SB]])</f>
        <v>239251</v>
      </c>
      <c r="AO109" s="176">
        <f>IF(BS_CONTROLE[[#This Row],[SUB]]=0, "-", BS_CONTROLE[[#This Row],[SUB]])</f>
        <v>74</v>
      </c>
      <c r="AP109" s="177">
        <f>IF(BS_CONTROLE[[#This Row],[KM - Inicio]]=0, "-", BS_CONTROLE[[#This Row],[KM - Inicio]])</f>
        <v>250</v>
      </c>
      <c r="AQ109" s="177">
        <f>IF(BS_CONTROLE[[#This Row],[KM - Fim]]=0, "-", BS_CONTROLE[[#This Row],[KM - Fim]])</f>
        <v>239</v>
      </c>
      <c r="AR109" s="32">
        <v>0.35625000000000001</v>
      </c>
      <c r="AS109" s="32">
        <v>0</v>
      </c>
      <c r="AT109" s="32">
        <v>0</v>
      </c>
      <c r="AU109" s="32"/>
      <c r="AV109" s="32"/>
      <c r="AW109" s="32"/>
      <c r="AX109" s="32"/>
      <c r="AY109" s="184">
        <f>IF(D109="","*",IFERROR(IF(ISODD(COUNT(AS109:AX111)),"ERRO",SUM((AT109-AS109),(AV109-AU109),(AX109-AW109))),"ERRO"))</f>
        <v>0</v>
      </c>
      <c r="AZ109" s="11"/>
      <c r="BA109" s="60">
        <v>0</v>
      </c>
      <c r="BB109" s="9" t="str">
        <f>IFERROR(_xlfn.XLOOKUP(AI109, BS_ATIVIDADE[ATIVIDADE],BS_ATIVIDADE[UNIDADE] ), "*")</f>
        <v>VAGÕES</v>
      </c>
      <c r="BC109" s="59" t="str" cm="1">
        <f t="array" ref="BC109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FERRONORTE</v>
      </c>
      <c r="BD109" s="59" t="str" cm="1">
        <f t="array" ref="BD109" xml:space="preserve"> _xlfn.XLOOKUP(
  1,
  ( TabelaMap[SUB] = BS_CONTROLE[[#This Row],[SUB_5]]) *
  ( TabelaMap[KM Inicio] &lt;= BS_CONTROLE[[#This Row],[KM - Inicio]]) *
  ( TabelaMap[KM Fim]  &gt;= BS_CONTROLE[[#This Row],[KM - Inicio]]),
  TabelaMap[Trecho Coordenação],
  "-",
  0
)</f>
        <v>TMI-TCS</v>
      </c>
      <c r="BE109" s="200" t="str">
        <f>IFERROR(_xlfn.XLOOKUP(AO109, BASE_MAPA!$B$2:$B$420, BASE_MAPA!$G$2:$G$420), "ERRO")</f>
        <v>MARCO INICIAL - ALTO ARAGUAIA</v>
      </c>
      <c r="BF109" s="178" t="str">
        <f>IF(BS_CONTROLE[[#This Row],[Responsavel pelo boletim]]=0, "-", BS_CONTROLE[[#This Row],[Responsavel pelo boletim]])</f>
        <v>Augusto/ Efraim</v>
      </c>
      <c r="BG109" s="13"/>
      <c r="BH109" s="14">
        <v>0</v>
      </c>
      <c r="BI109" s="14"/>
      <c r="BJ109" s="14" t="s">
        <v>1488</v>
      </c>
      <c r="BK109" s="14" t="s">
        <v>1489</v>
      </c>
      <c r="BL109" s="13"/>
      <c r="BM109" s="12" t="s">
        <v>1024</v>
      </c>
      <c r="BN109" s="12" t="s">
        <v>1054</v>
      </c>
      <c r="BO109" s="130" t="s">
        <v>1116</v>
      </c>
      <c r="BP109" s="14"/>
      <c r="BQ109" s="10" t="str">
        <f t="shared" si="8"/>
        <v>Produção e Intervalo</v>
      </c>
      <c r="BR109" s="15">
        <f t="shared" si="9"/>
        <v>0</v>
      </c>
      <c r="BS109" s="15">
        <f t="shared" si="10"/>
        <v>0</v>
      </c>
      <c r="BT109" s="157" t="str">
        <f t="shared" si="11"/>
        <v>CCOCirculaçãoIntervaloOportunidade</v>
      </c>
    </row>
    <row r="110" spans="1:72" hidden="1">
      <c r="A110" s="44" t="str">
        <f t="shared" si="7"/>
        <v>MARCOS (TF-520)46064</v>
      </c>
      <c r="B110" s="133">
        <v>46064</v>
      </c>
      <c r="C110" s="7">
        <f>IF(BS_CONTROLE[[#This Row],[DATA]]="","",WEEKNUM(BS_CONTROLE[[#This Row],[DATA]]))</f>
        <v>7</v>
      </c>
      <c r="D110" s="45" t="s">
        <v>334</v>
      </c>
      <c r="E110" s="185">
        <v>126</v>
      </c>
      <c r="F110" s="134" t="s">
        <v>193</v>
      </c>
      <c r="G110" s="8" t="str">
        <f>IF(D110="","*",VLOOKUP(F110,BS_ATIVIDADE[#All],3,FALSE))</f>
        <v>SOLDA</v>
      </c>
      <c r="H110" s="149" t="str" cm="1">
        <f t="array" ref="H110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TAPK35</v>
      </c>
      <c r="I110" s="135" t="s">
        <v>11</v>
      </c>
      <c r="J110" s="151">
        <v>74</v>
      </c>
      <c r="K110" s="151">
        <v>27.555</v>
      </c>
      <c r="L110" s="151">
        <v>26.818999999999999</v>
      </c>
      <c r="M110" s="149" t="str" cm="1">
        <f t="array" ref="M110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TAP-TLG</v>
      </c>
      <c r="N110" s="149" t="str" cm="1">
        <f t="array" ref="N110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TAPK35</v>
      </c>
      <c r="O110" s="135">
        <v>0.375</v>
      </c>
      <c r="P110" s="135">
        <v>8.3333333333333329E-2</v>
      </c>
      <c r="Q110" s="71">
        <v>2</v>
      </c>
      <c r="R110" s="9" t="str">
        <f>IFERROR(_xlfn.XLOOKUP(F110, BS_ATIVIDADE[ATIVIDADE],BS_ATIVIDADE[UNIDADE] ), "*")</f>
        <v>Nº DE SOLDA</v>
      </c>
      <c r="S110" s="180" t="str" cm="1">
        <f t="array" ref="S110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FERRONORTE</v>
      </c>
      <c r="T110" s="180" t="str" cm="1">
        <f t="array" ref="T110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TMI-TCS</v>
      </c>
      <c r="U110" s="199" t="str">
        <f>IFERROR(_xlfn.XLOOKUP(J110, BASE_MAPA!$B$2:$B$420, BASE_MAPA!$G$2:$G$420), "ERRO")</f>
        <v>MARCO INICIAL - ALTO ARAGUAIA</v>
      </c>
      <c r="V110" s="143" t="s">
        <v>1325</v>
      </c>
      <c r="W110" s="135" t="s">
        <v>1490</v>
      </c>
      <c r="X110" s="152" t="s">
        <v>1005</v>
      </c>
      <c r="Y110" s="129" t="s">
        <v>1008</v>
      </c>
      <c r="Z110" s="129"/>
      <c r="AA110" s="71"/>
      <c r="AB110" s="59"/>
      <c r="AC110" s="59"/>
      <c r="AD110" s="135" t="s">
        <v>11</v>
      </c>
      <c r="AE110" s="71" t="s">
        <v>11</v>
      </c>
      <c r="AF110" s="71" t="s">
        <v>11</v>
      </c>
      <c r="AG110" s="71" t="s">
        <v>11</v>
      </c>
      <c r="AH110" s="42"/>
      <c r="AI110" s="119" t="str">
        <f>IF(BS_CONTROLE[[#This Row],[Atividade]]=0, "-", BS_CONTROLE[[#This Row],[Atividade]])</f>
        <v>PDM - SOLDA</v>
      </c>
      <c r="AJ110" s="8" t="str">
        <f>IF(D110="","*",VLOOKUP(AI110,BS_ATIVIDADE[#Data],3,FALSE))</f>
        <v>SOLDA</v>
      </c>
      <c r="AK110" s="175" t="str">
        <f>IF(BS_CONTROLE[[#This Row],[Local - Partida]]=0, "-", BS_CONTROLE[[#This Row],[Local - Partida]])</f>
        <v>TAPK35</v>
      </c>
      <c r="AL110" s="175" t="str">
        <f>IF(BS_CONTROLE[[#This Row],[Local - Encerramento]]=0, "-", BS_CONTROLE[[#This Row],[Local - Encerramento]])</f>
        <v>-</v>
      </c>
      <c r="AM110" s="175" t="str">
        <f>IF(BS_CONTROLE[[#This Row],[Entre - Estações]]=0, "-", BS_CONTROLE[[#This Row],[Entre - Estações]])</f>
        <v>TAP-TLG</v>
      </c>
      <c r="AN110" s="175" t="str">
        <f>IF(BS_CONTROLE[[#This Row],[SB]]=0, "-", BS_CONTROLE[[#This Row],[SB]])</f>
        <v>TAPK35</v>
      </c>
      <c r="AO110" s="176">
        <f>IF(BS_CONTROLE[[#This Row],[SUB]]=0, "-", BS_CONTROLE[[#This Row],[SUB]])</f>
        <v>74</v>
      </c>
      <c r="AP110" s="177">
        <f>IF(BS_CONTROLE[[#This Row],[KM - Inicio]]=0, "-", BS_CONTROLE[[#This Row],[KM - Inicio]])</f>
        <v>27.555</v>
      </c>
      <c r="AQ110" s="177">
        <f>IF(BS_CONTROLE[[#This Row],[KM - Fim]]=0, "-", BS_CONTROLE[[#This Row],[KM - Fim]])</f>
        <v>26.818999999999999</v>
      </c>
      <c r="AR110" s="32">
        <v>0.35347222222222224</v>
      </c>
      <c r="AS110" s="32">
        <v>0.5229166666666667</v>
      </c>
      <c r="AT110" s="32">
        <v>0.60624999999999996</v>
      </c>
      <c r="AU110" s="32"/>
      <c r="AV110" s="32"/>
      <c r="AW110" s="32"/>
      <c r="AX110" s="32"/>
      <c r="AY110" s="184">
        <f>IF(D110="","*",IFERROR(IF(ISODD(COUNT(AS110:AX112)),"ERRO",SUM((AT110-AS110),(AV110-AU110),(AX110-AW110))),"ERRO"))</f>
        <v>8.3333333333333259E-2</v>
      </c>
      <c r="AZ110" s="11"/>
      <c r="BA110" s="60">
        <v>2</v>
      </c>
      <c r="BB110" s="9" t="str">
        <f>IFERROR(_xlfn.XLOOKUP(AI110, BS_ATIVIDADE[ATIVIDADE],BS_ATIVIDADE[UNIDADE] ), "*")</f>
        <v>Nº DE SOLDA</v>
      </c>
      <c r="BC110" s="59" t="str" cm="1">
        <f t="array" ref="BC110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FERRONORTE</v>
      </c>
      <c r="BD110" s="59" t="str" cm="1">
        <f t="array" ref="BD110" xml:space="preserve"> _xlfn.XLOOKUP(
  1,
  ( TabelaMap[SUB] = BS_CONTROLE[[#This Row],[SUB_5]]) *
  ( TabelaMap[KM Inicio] &lt;= BS_CONTROLE[[#This Row],[KM - Inicio]]) *
  ( TabelaMap[KM Fim]  &gt;= BS_CONTROLE[[#This Row],[KM - Inicio]]),
  TabelaMap[Trecho Coordenação],
  "-",
  0
)</f>
        <v>TMI-TCS</v>
      </c>
      <c r="BE110" s="200" t="str">
        <f>IFERROR(_xlfn.XLOOKUP(AO110, BASE_MAPA!$B$2:$B$420, BASE_MAPA!$G$2:$G$420), "ERRO")</f>
        <v>MARCO INICIAL - ALTO ARAGUAIA</v>
      </c>
      <c r="BF110" s="178" t="str">
        <f>IF(BS_CONTROLE[[#This Row],[Responsavel pelo boletim]]=0, "-", BS_CONTROLE[[#This Row],[Responsavel pelo boletim]])</f>
        <v>Marcos Euzebio</v>
      </c>
      <c r="BG110" s="13"/>
      <c r="BH110" s="14">
        <v>2</v>
      </c>
      <c r="BI110" s="14"/>
      <c r="BJ110" s="14" t="s">
        <v>1491</v>
      </c>
      <c r="BK110" s="14" t="s">
        <v>1492</v>
      </c>
      <c r="BL110" s="13"/>
      <c r="BM110" s="12" t="s">
        <v>1029</v>
      </c>
      <c r="BN110" s="12" t="s">
        <v>1029</v>
      </c>
      <c r="BO110" s="130" t="s">
        <v>1029</v>
      </c>
      <c r="BP110" s="14"/>
      <c r="BQ110" s="10" t="str">
        <f t="shared" si="8"/>
        <v>Intervalo</v>
      </c>
      <c r="BR110" s="15">
        <f t="shared" si="9"/>
        <v>0.99999999999999911</v>
      </c>
      <c r="BS110" s="15">
        <f t="shared" si="10"/>
        <v>1</v>
      </c>
      <c r="BT110" s="157" t="str">
        <f t="shared" si="11"/>
        <v>OKOK</v>
      </c>
    </row>
    <row r="111" spans="1:72" hidden="1">
      <c r="A111" s="44" t="str">
        <f t="shared" si="7"/>
        <v>ANISIO (TF-514)46064</v>
      </c>
      <c r="B111" s="133">
        <v>46064</v>
      </c>
      <c r="C111" s="7">
        <f>IF(BS_CONTROLE[[#This Row],[DATA]]="","",WEEKNUM(BS_CONTROLE[[#This Row],[DATA]]))</f>
        <v>7</v>
      </c>
      <c r="D111" s="45" t="s">
        <v>273</v>
      </c>
      <c r="E111" s="185">
        <v>127</v>
      </c>
      <c r="F111" s="134" t="s">
        <v>200</v>
      </c>
      <c r="G111" s="8" t="str">
        <f>IF(D111="","*",VLOOKUP(F111,BS_ATIVIDADE[#All],3,FALSE))</f>
        <v>TRILHO - SUBSTITUIÇÂO</v>
      </c>
      <c r="H111" s="149" t="str" cm="1">
        <f t="array" ref="H111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TAPK35</v>
      </c>
      <c r="I111" s="135" t="s">
        <v>11</v>
      </c>
      <c r="J111" s="151">
        <v>74</v>
      </c>
      <c r="K111" s="151">
        <v>27.555</v>
      </c>
      <c r="L111" s="151">
        <v>26.818999999999999</v>
      </c>
      <c r="M111" s="149" t="str" cm="1">
        <f t="array" ref="M111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TAP-TLG</v>
      </c>
      <c r="N111" s="149" t="str" cm="1">
        <f t="array" ref="N111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TAPK35</v>
      </c>
      <c r="O111" s="135">
        <v>0.375</v>
      </c>
      <c r="P111" s="135">
        <v>8.3333333333333329E-2</v>
      </c>
      <c r="Q111" s="71">
        <v>125</v>
      </c>
      <c r="R111" s="9" t="str">
        <f>IFERROR(_xlfn.XLOOKUP(F111, BS_ATIVIDADE[ATIVIDADE],BS_ATIVIDADE[UNIDADE] ), "*")</f>
        <v>M</v>
      </c>
      <c r="S111" s="180" t="str" cm="1">
        <f t="array" ref="S111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FERRONORTE</v>
      </c>
      <c r="T111" s="180" t="str" cm="1">
        <f t="array" ref="T111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TMI-TCS</v>
      </c>
      <c r="U111" s="199" t="str">
        <f>IFERROR(_xlfn.XLOOKUP(J111, BASE_MAPA!$B$2:$B$420, BASE_MAPA!$G$2:$G$420), "ERRO")</f>
        <v>MARCO INICIAL - ALTO ARAGUAIA</v>
      </c>
      <c r="V111" s="143" t="s">
        <v>1440</v>
      </c>
      <c r="W111" s="135" t="s">
        <v>1493</v>
      </c>
      <c r="X111" s="152" t="s">
        <v>1005</v>
      </c>
      <c r="Y111" s="129" t="s">
        <v>1008</v>
      </c>
      <c r="Z111" s="129"/>
      <c r="AA111" s="71"/>
      <c r="AB111" s="59"/>
      <c r="AC111" s="59"/>
      <c r="AD111" s="135" t="s">
        <v>11</v>
      </c>
      <c r="AE111" s="71" t="s">
        <v>11</v>
      </c>
      <c r="AF111" s="71" t="s">
        <v>11</v>
      </c>
      <c r="AG111" s="71" t="s">
        <v>11</v>
      </c>
      <c r="AH111" s="42"/>
      <c r="AI111" s="119" t="str">
        <f>IF(BS_CONTROLE[[#This Row],[Atividade]]=0, "-", BS_CONTROLE[[#This Row],[Atividade]])</f>
        <v>PDM - SUBSTITUIÇÃO - TRILHO</v>
      </c>
      <c r="AJ111" s="8" t="str">
        <f>IF(D111="","*",VLOOKUP(AI111,BS_ATIVIDADE[#Data],3,FALSE))</f>
        <v>TRILHO - SUBSTITUIÇÂO</v>
      </c>
      <c r="AK111" s="175" t="str">
        <f>IF(BS_CONTROLE[[#This Row],[Local - Partida]]=0, "-", BS_CONTROLE[[#This Row],[Local - Partida]])</f>
        <v>TAPK35</v>
      </c>
      <c r="AL111" s="175" t="str">
        <f>IF(BS_CONTROLE[[#This Row],[Local - Encerramento]]=0, "-", BS_CONTROLE[[#This Row],[Local - Encerramento]])</f>
        <v>-</v>
      </c>
      <c r="AM111" s="175" t="str">
        <f>IF(BS_CONTROLE[[#This Row],[Entre - Estações]]=0, "-", BS_CONTROLE[[#This Row],[Entre - Estações]])</f>
        <v>TAP-TLG</v>
      </c>
      <c r="AN111" s="175" t="str">
        <f>IF(BS_CONTROLE[[#This Row],[SB]]=0, "-", BS_CONTROLE[[#This Row],[SB]])</f>
        <v>TAPK35</v>
      </c>
      <c r="AO111" s="176">
        <f>IF(BS_CONTROLE[[#This Row],[SUB]]=0, "-", BS_CONTROLE[[#This Row],[SUB]])</f>
        <v>74</v>
      </c>
      <c r="AP111" s="177">
        <f>IF(BS_CONTROLE[[#This Row],[KM - Inicio]]=0, "-", BS_CONTROLE[[#This Row],[KM - Inicio]])</f>
        <v>27.555</v>
      </c>
      <c r="AQ111" s="177">
        <f>IF(BS_CONTROLE[[#This Row],[KM - Fim]]=0, "-", BS_CONTROLE[[#This Row],[KM - Fim]])</f>
        <v>26.818999999999999</v>
      </c>
      <c r="AR111" s="32">
        <v>0.35347222222222224</v>
      </c>
      <c r="AS111" s="32">
        <v>0.5229166666666667</v>
      </c>
      <c r="AT111" s="32">
        <v>0.60624999999999996</v>
      </c>
      <c r="AU111" s="32"/>
      <c r="AV111" s="32"/>
      <c r="AW111" s="32"/>
      <c r="AX111" s="32"/>
      <c r="AY111" s="184">
        <f>IF(D111="","*",IFERROR(IF(ISODD(COUNT(AS111:AX113)),"ERRO",SUM((AT111-AS111),(AV111-AU111),(AX111-AW111))),"ERRO"))</f>
        <v>8.3333333333333259E-2</v>
      </c>
      <c r="AZ111" s="11"/>
      <c r="BA111" s="60">
        <v>125</v>
      </c>
      <c r="BB111" s="9" t="str">
        <f>IFERROR(_xlfn.XLOOKUP(AI111, BS_ATIVIDADE[ATIVIDADE],BS_ATIVIDADE[UNIDADE] ), "*")</f>
        <v>M</v>
      </c>
      <c r="BC111" s="59" t="str" cm="1">
        <f t="array" ref="BC111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FERRONORTE</v>
      </c>
      <c r="BD111" s="59" t="str" cm="1">
        <f t="array" ref="BD111" xml:space="preserve"> _xlfn.XLOOKUP(
  1,
  ( TabelaMap[SUB] = BS_CONTROLE[[#This Row],[SUB_5]]) *
  ( TabelaMap[KM Inicio] &lt;= BS_CONTROLE[[#This Row],[KM - Inicio]]) *
  ( TabelaMap[KM Fim]  &gt;= BS_CONTROLE[[#This Row],[KM - Inicio]]),
  TabelaMap[Trecho Coordenação],
  "-",
  0
)</f>
        <v>TMI-TCS</v>
      </c>
      <c r="BE111" s="200" t="str">
        <f>IFERROR(_xlfn.XLOOKUP(AO111, BASE_MAPA!$B$2:$B$420, BASE_MAPA!$G$2:$G$420), "ERRO")</f>
        <v>MARCO INICIAL - ALTO ARAGUAIA</v>
      </c>
      <c r="BF111" s="178" t="str">
        <f>IF(BS_CONTROLE[[#This Row],[Responsavel pelo boletim]]=0, "-", BS_CONTROLE[[#This Row],[Responsavel pelo boletim]])</f>
        <v>Anisio</v>
      </c>
      <c r="BG111" s="13"/>
      <c r="BH111" s="14">
        <v>2</v>
      </c>
      <c r="BI111" s="14"/>
      <c r="BJ111" s="14" t="s">
        <v>1491</v>
      </c>
      <c r="BK111" s="14" t="s">
        <v>1492</v>
      </c>
      <c r="BL111" s="13"/>
      <c r="BM111" s="12" t="s">
        <v>1029</v>
      </c>
      <c r="BN111" s="12" t="s">
        <v>1029</v>
      </c>
      <c r="BO111" s="130" t="s">
        <v>1029</v>
      </c>
      <c r="BP111" s="14"/>
      <c r="BQ111" s="10" t="str">
        <f t="shared" si="8"/>
        <v>Intervalo</v>
      </c>
      <c r="BR111" s="15">
        <f t="shared" si="9"/>
        <v>0.99999999999999911</v>
      </c>
      <c r="BS111" s="15">
        <f t="shared" si="10"/>
        <v>1</v>
      </c>
      <c r="BT111" s="157" t="str">
        <f t="shared" si="11"/>
        <v>OKOK</v>
      </c>
    </row>
    <row r="112" spans="1:72" hidden="1">
      <c r="A112" s="44" t="str">
        <f t="shared" si="7"/>
        <v>TURMA FIXA VIA 46064</v>
      </c>
      <c r="B112" s="133">
        <v>46064</v>
      </c>
      <c r="C112" s="7">
        <f>IF(BS_CONTROLE[[#This Row],[DATA]]="","",WEEKNUM(BS_CONTROLE[[#This Row],[DATA]]))</f>
        <v>7</v>
      </c>
      <c r="D112" s="45" t="s">
        <v>265</v>
      </c>
      <c r="E112" s="185">
        <v>128</v>
      </c>
      <c r="F112" s="134" t="s">
        <v>200</v>
      </c>
      <c r="G112" s="8" t="str">
        <f>IF(D112="","*",VLOOKUP(F112,BS_ATIVIDADE[#All],3,FALSE))</f>
        <v>TRILHO - SUBSTITUIÇÂO</v>
      </c>
      <c r="H112" s="135" t="s">
        <v>888</v>
      </c>
      <c r="I112" s="135" t="s">
        <v>11</v>
      </c>
      <c r="J112" s="151">
        <v>101</v>
      </c>
      <c r="K112" s="151">
        <v>1505.85</v>
      </c>
      <c r="L112" s="71" t="s">
        <v>11</v>
      </c>
      <c r="M112" s="149" t="str" cm="1">
        <f t="array" ref="M112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PJA-POV</v>
      </c>
      <c r="N112" s="149" t="str" cm="1">
        <f t="array" ref="N112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POVPJA</v>
      </c>
      <c r="O112" s="135">
        <v>0.41666666666666669</v>
      </c>
      <c r="P112" s="135">
        <v>8.3333333333333329E-2</v>
      </c>
      <c r="Q112" s="71">
        <v>8</v>
      </c>
      <c r="R112" s="9" t="str">
        <f>IFERROR(_xlfn.XLOOKUP(F112, BS_ATIVIDADE[ATIVIDADE],BS_ATIVIDADE[UNIDADE] ), "*")</f>
        <v>M</v>
      </c>
      <c r="S112" s="180" t="str" cm="1">
        <f t="array" ref="S112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MALHA CENTRAL</v>
      </c>
      <c r="T112" s="180" t="str" cm="1">
        <f t="array" ref="T112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PPN-POV</v>
      </c>
      <c r="U112" s="199" t="str">
        <f>IFERROR(_xlfn.XLOOKUP(J112, BASE_MAPA!$B$2:$B$420, BASE_MAPA!$G$2:$G$420), "ERRO")</f>
        <v>PORTO NACIONAL - OURO VERDE</v>
      </c>
      <c r="V112" s="143" t="s">
        <v>1367</v>
      </c>
      <c r="W112" s="135" t="s">
        <v>1368</v>
      </c>
      <c r="X112" s="152" t="s">
        <v>1005</v>
      </c>
      <c r="Y112" s="129"/>
      <c r="Z112" s="129"/>
      <c r="AA112" s="71"/>
      <c r="AB112" s="59"/>
      <c r="AC112" s="59"/>
      <c r="AD112" s="135"/>
      <c r="AE112" s="71"/>
      <c r="AF112" s="71"/>
      <c r="AG112" s="71"/>
      <c r="AH112" s="42"/>
      <c r="AI112" s="119" t="str">
        <f>IF(BS_CONTROLE[[#This Row],[Atividade]]=0, "-", BS_CONTROLE[[#This Row],[Atividade]])</f>
        <v>PDM - SUBSTITUIÇÃO - TRILHO</v>
      </c>
      <c r="AJ112" s="8" t="str">
        <f>IF(D112="","*",VLOOKUP(AI112,BS_ATIVIDADE[#Data],3,FALSE))</f>
        <v>TRILHO - SUBSTITUIÇÂO</v>
      </c>
      <c r="AK112" s="175" t="str">
        <f>IF(BS_CONTROLE[[#This Row],[Local - Partida]]=0, "-", BS_CONTROLE[[#This Row],[Local - Partida]])</f>
        <v>POVPJA</v>
      </c>
      <c r="AL112" s="175" t="str">
        <f>IF(BS_CONTROLE[[#This Row],[Local - Encerramento]]=0, "-", BS_CONTROLE[[#This Row],[Local - Encerramento]])</f>
        <v>-</v>
      </c>
      <c r="AM112" s="175" t="str">
        <f>IF(BS_CONTROLE[[#This Row],[Entre - Estações]]=0, "-", BS_CONTROLE[[#This Row],[Entre - Estações]])</f>
        <v>PJA-POV</v>
      </c>
      <c r="AN112" s="175" t="str">
        <f>IF(BS_CONTROLE[[#This Row],[SB]]=0, "-", BS_CONTROLE[[#This Row],[SB]])</f>
        <v>POVPJA</v>
      </c>
      <c r="AO112" s="176">
        <f>IF(BS_CONTROLE[[#This Row],[SUB]]=0, "-", BS_CONTROLE[[#This Row],[SUB]])</f>
        <v>101</v>
      </c>
      <c r="AP112" s="177">
        <f>IF(BS_CONTROLE[[#This Row],[KM - Inicio]]=0, "-", BS_CONTROLE[[#This Row],[KM - Inicio]])</f>
        <v>1505.85</v>
      </c>
      <c r="AQ112" s="177" t="str">
        <f>IF(BS_CONTROLE[[#This Row],[KM - Fim]]=0, "-", BS_CONTROLE[[#This Row],[KM - Fim]])</f>
        <v>-</v>
      </c>
      <c r="AR112" s="32">
        <v>0.45833333333333331</v>
      </c>
      <c r="AS112" s="32">
        <v>0.46111111111111114</v>
      </c>
      <c r="AT112" s="32">
        <v>0.5444444444444444</v>
      </c>
      <c r="AU112" s="32"/>
      <c r="AV112" s="32"/>
      <c r="AW112" s="32"/>
      <c r="AX112" s="32"/>
      <c r="AY112" s="184">
        <f>IF(D112="","*",IFERROR(IF(ISODD(COUNT(AS112:AX114)),"ERRO",SUM((AT112-AS112),(AV112-AU112),(AX112-AW112))),"ERRO"))</f>
        <v>8.3333333333333259E-2</v>
      </c>
      <c r="AZ112" s="11"/>
      <c r="BA112" s="60">
        <v>8</v>
      </c>
      <c r="BB112" s="9" t="str">
        <f>IFERROR(_xlfn.XLOOKUP(AI112, BS_ATIVIDADE[ATIVIDADE],BS_ATIVIDADE[UNIDADE] ), "*")</f>
        <v>M</v>
      </c>
      <c r="BC112" s="59" t="str" cm="1">
        <f t="array" ref="BC112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MALHA CENTRAL</v>
      </c>
      <c r="BD112" s="59" t="str" cm="1">
        <f t="array" ref="BD112" xml:space="preserve"> _xlfn.XLOOKUP(
  1,
  ( TabelaMap[SUB] = BS_CONTROLE[[#This Row],[SUB_5]]) *
  ( TabelaMap[KM Inicio] &lt;= BS_CONTROLE[[#This Row],[KM - Inicio]]) *
  ( TabelaMap[KM Fim]  &gt;= BS_CONTROLE[[#This Row],[KM - Inicio]]),
  TabelaMap[Trecho Coordenação],
  "-",
  0
)</f>
        <v>PPN-POV</v>
      </c>
      <c r="BE112" s="200" t="str">
        <f>IFERROR(_xlfn.XLOOKUP(AO112, BASE_MAPA!$B$2:$B$420, BASE_MAPA!$G$2:$G$420), "ERRO")</f>
        <v>PORTO NACIONAL - OURO VERDE</v>
      </c>
      <c r="BF112" s="178" t="str">
        <f>IF(BS_CONTROLE[[#This Row],[Responsavel pelo boletim]]=0, "-", BS_CONTROLE[[#This Row],[Responsavel pelo boletim]])</f>
        <v>Carlito</v>
      </c>
      <c r="BG112" s="13"/>
      <c r="BH112" s="14">
        <v>2</v>
      </c>
      <c r="BI112" s="14"/>
      <c r="BJ112" s="14" t="s">
        <v>1494</v>
      </c>
      <c r="BK112" s="14" t="s">
        <v>1495</v>
      </c>
      <c r="BL112" s="13"/>
      <c r="BM112" s="12" t="s">
        <v>1029</v>
      </c>
      <c r="BN112" s="12" t="s">
        <v>1029</v>
      </c>
      <c r="BO112" s="130" t="s">
        <v>1029</v>
      </c>
      <c r="BP112" s="14"/>
      <c r="BQ112" s="10" t="str">
        <f t="shared" si="8"/>
        <v>Intervalo</v>
      </c>
      <c r="BR112" s="15">
        <f t="shared" si="9"/>
        <v>0.99999999999999911</v>
      </c>
      <c r="BS112" s="15">
        <f t="shared" si="10"/>
        <v>1</v>
      </c>
      <c r="BT112" s="157" t="str">
        <f t="shared" si="11"/>
        <v>OKOK</v>
      </c>
    </row>
    <row r="113" spans="1:72" hidden="1">
      <c r="A113" s="44" t="str">
        <f t="shared" si="7"/>
        <v>E1446064</v>
      </c>
      <c r="B113" s="133">
        <v>46064</v>
      </c>
      <c r="C113" s="7">
        <f>IF(BS_CONTROLE[[#This Row],[DATA]]="","",WEEKNUM(BS_CONTROLE[[#This Row],[DATA]]))</f>
        <v>7</v>
      </c>
      <c r="D113" s="45" t="s">
        <v>149</v>
      </c>
      <c r="E113" s="185">
        <v>129</v>
      </c>
      <c r="F113" s="134" t="s">
        <v>25</v>
      </c>
      <c r="G113" s="8" t="str">
        <f>IF(D113="","*",VLOOKUP(F113,BS_ATIVIDADE[#All],3,FALSE))</f>
        <v>OUTROS</v>
      </c>
      <c r="H113" s="135" t="s">
        <v>849</v>
      </c>
      <c r="I113" s="135" t="s">
        <v>864</v>
      </c>
      <c r="J113" s="151">
        <v>101</v>
      </c>
      <c r="K113" s="151">
        <v>1142</v>
      </c>
      <c r="L113" s="71">
        <v>1290</v>
      </c>
      <c r="M113" s="149" t="str" cm="1">
        <f t="array" ref="M113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PPO-PPP</v>
      </c>
      <c r="N113" s="149" t="str" cm="1">
        <f t="array" ref="N113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PPPPPO</v>
      </c>
      <c r="O113" s="135">
        <v>0.83333333333333337</v>
      </c>
      <c r="P113" s="135">
        <v>4.1666666666666664E-2</v>
      </c>
      <c r="Q113" s="71">
        <v>1</v>
      </c>
      <c r="R113" s="9" t="str">
        <f>IFERROR(_xlfn.XLOOKUP(F113, BS_ATIVIDADE[ATIVIDADE],BS_ATIVIDADE[UNIDADE] ), "*")</f>
        <v>BINÁRIO</v>
      </c>
      <c r="S113" s="180" t="str" cm="1">
        <f t="array" ref="S113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MALHA CENTRAL</v>
      </c>
      <c r="T113" s="180" t="str" cm="1">
        <f t="array" ref="T113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PPN-POV</v>
      </c>
      <c r="U113" s="199" t="str">
        <f>IFERROR(_xlfn.XLOOKUP(J113, BASE_MAPA!$B$2:$B$420, BASE_MAPA!$G$2:$G$420), "ERRO")</f>
        <v>PORTO NACIONAL - OURO VERDE</v>
      </c>
      <c r="V113" s="143" t="s">
        <v>1442</v>
      </c>
      <c r="W113" s="135" t="s">
        <v>1496</v>
      </c>
      <c r="X113" s="152" t="s">
        <v>1005</v>
      </c>
      <c r="Y113" s="129"/>
      <c r="Z113" s="129"/>
      <c r="AA113" s="71"/>
      <c r="AB113" s="59"/>
      <c r="AC113" s="59"/>
      <c r="AD113" s="135"/>
      <c r="AE113" s="71"/>
      <c r="AF113" s="71"/>
      <c r="AG113" s="71"/>
      <c r="AH113" s="42"/>
      <c r="AI113" s="119" t="str">
        <f>IF(BS_CONTROLE[[#This Row],[Atividade]]=0, "-", BS_CONTROLE[[#This Row],[Atividade]])</f>
        <v>DESLOCAMENTO</v>
      </c>
      <c r="AJ113" s="8" t="str">
        <f>IF(D113="","*",VLOOKUP(AI113,BS_ATIVIDADE[#Data],3,FALSE))</f>
        <v>OUTROS</v>
      </c>
      <c r="AK113" s="175" t="str">
        <f>IF(BS_CONTROLE[[#This Row],[Local - Partida]]=0, "-", BS_CONTROLE[[#This Row],[Local - Partida]])</f>
        <v>PPP</v>
      </c>
      <c r="AL113" s="175" t="str">
        <f>IF(BS_CONTROLE[[#This Row],[Local - Encerramento]]=0, "-", BS_CONTROLE[[#This Row],[Local - Encerramento]])</f>
        <v>PUR</v>
      </c>
      <c r="AM113" s="175" t="str">
        <f>IF(BS_CONTROLE[[#This Row],[Entre - Estações]]=0, "-", BS_CONTROLE[[#This Row],[Entre - Estações]])</f>
        <v>PPO-PPP</v>
      </c>
      <c r="AN113" s="175" t="str">
        <f>IF(BS_CONTROLE[[#This Row],[SB]]=0, "-", BS_CONTROLE[[#This Row],[SB]])</f>
        <v>PPPPPO</v>
      </c>
      <c r="AO113" s="176">
        <f>IF(BS_CONTROLE[[#This Row],[SUB]]=0, "-", BS_CONTROLE[[#This Row],[SUB]])</f>
        <v>101</v>
      </c>
      <c r="AP113" s="177">
        <f>IF(BS_CONTROLE[[#This Row],[KM - Inicio]]=0, "-", BS_CONTROLE[[#This Row],[KM - Inicio]])</f>
        <v>1142</v>
      </c>
      <c r="AQ113" s="177">
        <f>IF(BS_CONTROLE[[#This Row],[KM - Fim]]=0, "-", BS_CONTROLE[[#This Row],[KM - Fim]])</f>
        <v>1290</v>
      </c>
      <c r="AR113" s="32">
        <v>0.82361111111111107</v>
      </c>
      <c r="AS113" s="32">
        <v>0</v>
      </c>
      <c r="AT113" s="32">
        <v>4.1666666666666664E-2</v>
      </c>
      <c r="AU113" s="32"/>
      <c r="AV113" s="32"/>
      <c r="AW113" s="32"/>
      <c r="AX113" s="32"/>
      <c r="AY113" s="184">
        <f>IF(D113="","*",IFERROR(IF(ISODD(COUNT(AS113:AX115)),"ERRO",SUM((AT113-AS113),(AV113-AU113),(AX113-AW113))),"ERRO"))</f>
        <v>4.1666666666666664E-2</v>
      </c>
      <c r="AZ113" s="11"/>
      <c r="BA113" s="60">
        <v>1</v>
      </c>
      <c r="BB113" s="9" t="str">
        <f>IFERROR(_xlfn.XLOOKUP(AI113, BS_ATIVIDADE[ATIVIDADE],BS_ATIVIDADE[UNIDADE] ), "*")</f>
        <v>BINÁRIO</v>
      </c>
      <c r="BC113" s="59" t="str" cm="1">
        <f t="array" ref="BC113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MALHA CENTRAL</v>
      </c>
      <c r="BD113" s="59" t="str" cm="1">
        <f t="array" ref="BD113" xml:space="preserve"> _xlfn.XLOOKUP(
  1,
  ( TabelaMap[SUB] = BS_CONTROLE[[#This Row],[SUB_5]]) *
  ( TabelaMap[KM Inicio] &lt;= BS_CONTROLE[[#This Row],[KM - Inicio]]) *
  ( TabelaMap[KM Fim]  &gt;= BS_CONTROLE[[#This Row],[KM - Inicio]]),
  TabelaMap[Trecho Coordenação],
  "-",
  0
)</f>
        <v>PPN-POV</v>
      </c>
      <c r="BE113" s="200" t="str">
        <f>IFERROR(_xlfn.XLOOKUP(AO113, BASE_MAPA!$B$2:$B$420, BASE_MAPA!$G$2:$G$420), "ERRO")</f>
        <v>PORTO NACIONAL - OURO VERDE</v>
      </c>
      <c r="BF113" s="178" t="str">
        <f>IF(BS_CONTROLE[[#This Row],[Responsavel pelo boletim]]=0, "-", BS_CONTROLE[[#This Row],[Responsavel pelo boletim]])</f>
        <v>Fernanda</v>
      </c>
      <c r="BG113" s="13"/>
      <c r="BH113" s="14"/>
      <c r="BI113" s="14"/>
      <c r="BJ113" s="14" t="s">
        <v>1497</v>
      </c>
      <c r="BK113" s="14" t="s">
        <v>1497</v>
      </c>
      <c r="BL113" s="13"/>
      <c r="BM113" s="12" t="s">
        <v>1029</v>
      </c>
      <c r="BN113" s="12" t="s">
        <v>1029</v>
      </c>
      <c r="BO113" s="130" t="s">
        <v>1029</v>
      </c>
      <c r="BP113" s="14"/>
      <c r="BQ113" s="10" t="str">
        <f t="shared" si="8"/>
        <v>Aderente</v>
      </c>
      <c r="BR113" s="15">
        <f t="shared" si="9"/>
        <v>1</v>
      </c>
      <c r="BS113" s="15">
        <f t="shared" si="10"/>
        <v>1</v>
      </c>
      <c r="BT113" s="157" t="str">
        <f t="shared" si="11"/>
        <v>OKOK</v>
      </c>
    </row>
    <row r="114" spans="1:72" hidden="1">
      <c r="A114" s="44" t="str">
        <f t="shared" ref="A114:A177" si="12">D114&amp;B114</f>
        <v/>
      </c>
      <c r="B114" s="133"/>
      <c r="C114" s="7" t="str">
        <f>IF(BS_CONTROLE[[#This Row],[DATA]]="","",WEEKNUM(BS_CONTROLE[[#This Row],[DATA]]))</f>
        <v/>
      </c>
      <c r="D114" s="45"/>
      <c r="E114" s="185">
        <v>130</v>
      </c>
      <c r="F114" s="134" t="s">
        <v>193</v>
      </c>
      <c r="G114" s="8" t="str">
        <f>IF(D114="","*",VLOOKUP(F114,BS_ATIVIDADE[#All],3,FALSE))</f>
        <v>*</v>
      </c>
      <c r="H114" s="135"/>
      <c r="I114" s="135"/>
      <c r="J114" s="151">
        <v>101</v>
      </c>
      <c r="K114" s="151">
        <v>1142.5</v>
      </c>
      <c r="L114" s="71">
        <v>1143</v>
      </c>
      <c r="M114" s="149" t="str" cm="1">
        <f t="array" ref="M114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PPO-PPP</v>
      </c>
      <c r="N114" s="149" t="str" cm="1">
        <f t="array" ref="N114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PPPPPO</v>
      </c>
      <c r="O114" s="135">
        <v>10</v>
      </c>
      <c r="P114" s="135"/>
      <c r="Q114" s="71"/>
      <c r="R114" s="9" t="str">
        <f>IFERROR(_xlfn.XLOOKUP(F114, BS_ATIVIDADE[ATIVIDADE],BS_ATIVIDADE[UNIDADE] ), "*")</f>
        <v>Nº DE SOLDA</v>
      </c>
      <c r="S114" s="180" t="str" cm="1">
        <f t="array" ref="S114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MALHA CENTRAL</v>
      </c>
      <c r="T114" s="180" t="str" cm="1">
        <f t="array" ref="T114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PPN-POV</v>
      </c>
      <c r="U114" s="199" t="str">
        <f>IFERROR(_xlfn.XLOOKUP(J114, BASE_MAPA!$B$2:$B$420, BASE_MAPA!$G$2:$G$420), "ERRO")</f>
        <v>PORTO NACIONAL - OURO VERDE</v>
      </c>
      <c r="V114" s="143"/>
      <c r="W114" s="135"/>
      <c r="X114" s="152"/>
      <c r="Y114" s="129"/>
      <c r="Z114" s="129"/>
      <c r="AA114" s="71"/>
      <c r="AB114" s="59"/>
      <c r="AC114" s="59"/>
      <c r="AD114" s="135"/>
      <c r="AE114" s="71"/>
      <c r="AF114" s="71"/>
      <c r="AG114" s="71"/>
      <c r="AH114" s="42"/>
      <c r="AI114" s="119" t="str">
        <f>IF(BS_CONTROLE[[#This Row],[Atividade]]=0, "-", BS_CONTROLE[[#This Row],[Atividade]])</f>
        <v>PDM - SOLDA</v>
      </c>
      <c r="AJ114" s="8" t="str">
        <f>IF(D114="","*",VLOOKUP(AI114,BS_ATIVIDADE[#Data],3,FALSE))</f>
        <v>*</v>
      </c>
      <c r="AK114" s="175" t="str">
        <f>IF(BS_CONTROLE[[#This Row],[Local - Partida]]=0, "-", BS_CONTROLE[[#This Row],[Local - Partida]])</f>
        <v>-</v>
      </c>
      <c r="AL114" s="175" t="str">
        <f>IF(BS_CONTROLE[[#This Row],[Local - Encerramento]]=0, "-", BS_CONTROLE[[#This Row],[Local - Encerramento]])</f>
        <v>-</v>
      </c>
      <c r="AM114" s="175" t="str">
        <f>IF(BS_CONTROLE[[#This Row],[Entre - Estações]]=0, "-", BS_CONTROLE[[#This Row],[Entre - Estações]])</f>
        <v>PPO-PPP</v>
      </c>
      <c r="AN114" s="175" t="str">
        <f>IF(BS_CONTROLE[[#This Row],[SB]]=0, "-", BS_CONTROLE[[#This Row],[SB]])</f>
        <v>PPPPPO</v>
      </c>
      <c r="AO114" s="176">
        <f>IF(BS_CONTROLE[[#This Row],[SUB]]=0, "-", BS_CONTROLE[[#This Row],[SUB]])</f>
        <v>101</v>
      </c>
      <c r="AP114" s="177">
        <f>IF(BS_CONTROLE[[#This Row],[KM - Inicio]]=0, "-", BS_CONTROLE[[#This Row],[KM - Inicio]])</f>
        <v>1142.5</v>
      </c>
      <c r="AQ114" s="177">
        <f>IF(BS_CONTROLE[[#This Row],[KM - Fim]]=0, "-", BS_CONTROLE[[#This Row],[KM - Fim]])</f>
        <v>1143</v>
      </c>
      <c r="AR114" s="32"/>
      <c r="AS114" s="32"/>
      <c r="AT114" s="32"/>
      <c r="AU114" s="32"/>
      <c r="AV114" s="32"/>
      <c r="AW114" s="32"/>
      <c r="AX114" s="32"/>
      <c r="AY114" s="184" t="str">
        <f>IF(D114="","*",IFERROR(IF(ISODD(COUNT(AS114:AX116)),"ERRO",SUM((AT114-AS114),(AV114-AU114),(AX114-AW114))),"ERRO"))</f>
        <v>*</v>
      </c>
      <c r="AZ114" s="11"/>
      <c r="BA114" s="60"/>
      <c r="BB114" s="9" t="str">
        <f>IFERROR(_xlfn.XLOOKUP(AI114, BS_ATIVIDADE[ATIVIDADE],BS_ATIVIDADE[UNIDADE] ), "*")</f>
        <v>Nº DE SOLDA</v>
      </c>
      <c r="BC114" s="59" t="str" cm="1">
        <f t="array" ref="BC114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MALHA CENTRAL</v>
      </c>
      <c r="BD114" s="59" t="str" cm="1">
        <f t="array" ref="BD114" xml:space="preserve"> _xlfn.XLOOKUP(
  1,
  ( TabelaMap[SUB] = BS_CONTROLE[[#This Row],[SUB_5]]) *
  ( TabelaMap[KM Inicio] &lt;= BS_CONTROLE[[#This Row],[KM - Inicio]]) *
  ( TabelaMap[KM Fim]  &gt;= BS_CONTROLE[[#This Row],[KM - Inicio]]),
  TabelaMap[Trecho Coordenação],
  "-",
  0
)</f>
        <v>PPN-POV</v>
      </c>
      <c r="BE114" s="200" t="str">
        <f>IFERROR(_xlfn.XLOOKUP(AO114, BASE_MAPA!$B$2:$B$420, BASE_MAPA!$G$2:$G$420), "ERRO")</f>
        <v>PORTO NACIONAL - OURO VERDE</v>
      </c>
      <c r="BF114" s="178" t="str">
        <f>IF(BS_CONTROLE[[#This Row],[Responsavel pelo boletim]]=0, "-", BS_CONTROLE[[#This Row],[Responsavel pelo boletim]])</f>
        <v>-</v>
      </c>
      <c r="BG114" s="13"/>
      <c r="BH114" s="14"/>
      <c r="BI114" s="14"/>
      <c r="BJ114" s="14"/>
      <c r="BK114" s="14"/>
      <c r="BL114" s="13"/>
      <c r="BM114" s="12"/>
      <c r="BN114" s="12"/>
      <c r="BO114" s="130"/>
      <c r="BP114" s="14"/>
      <c r="BQ114" s="10" t="str">
        <f t="shared" ref="BQ114:BQ177" si="13">IF(AND(BR114&lt;1,BS114&lt;1),"Produção e Intervalo",IF(BR114&lt;1,"Intervalo",IF(BS114&lt;1,"Produção","Aderente")))</f>
        <v>Aderente</v>
      </c>
      <c r="BR114" s="15" t="str">
        <f t="shared" ref="BR114:BR177" si="14">IF(OR(B114="",F114=""),"*",AY114/P114)</f>
        <v>*</v>
      </c>
      <c r="BS114" s="15" t="str">
        <f t="shared" ref="BS114:BS177" si="15">IF(OR(B114="",F114=""),"*",BA114/Q114)</f>
        <v>*</v>
      </c>
      <c r="BT114" s="157" t="str">
        <f t="shared" ref="BT114:BT177" si="16">IF(BN114="","",SUBSTITUTE(BM114," ","")&amp;SUBSTITUTE(BN114," ",""))</f>
        <v/>
      </c>
    </row>
    <row r="115" spans="1:72">
      <c r="A115" s="44" t="str">
        <f t="shared" si="12"/>
        <v>V8646065</v>
      </c>
      <c r="B115" s="133">
        <v>46065</v>
      </c>
      <c r="C115" s="7">
        <f>IF(BS_CONTROLE[[#This Row],[DATA]]="","",WEEKNUM(BS_CONTROLE[[#This Row],[DATA]]))</f>
        <v>7</v>
      </c>
      <c r="D115" s="45" t="s">
        <v>217</v>
      </c>
      <c r="E115" s="185">
        <v>131</v>
      </c>
      <c r="F115" s="134" t="s">
        <v>116</v>
      </c>
      <c r="G115" s="8" t="str">
        <f>IF(D115="","*",VLOOKUP(F115,BS_ATIVIDADE[#All],3,FALSE))</f>
        <v>MECANIZAÇÃO - SOCADORA</v>
      </c>
      <c r="H115" s="135" t="s">
        <v>649</v>
      </c>
      <c r="I115" s="135" t="s">
        <v>605</v>
      </c>
      <c r="J115" s="151">
        <v>98</v>
      </c>
      <c r="K115" s="234">
        <v>665.9</v>
      </c>
      <c r="L115" s="71">
        <v>664</v>
      </c>
      <c r="M115" s="149" t="str" cm="1">
        <f t="array" ref="M115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TBS-TAL</v>
      </c>
      <c r="N115" s="149" t="str" cm="1">
        <f t="array" ref="N115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TBS671</v>
      </c>
      <c r="O115" s="135">
        <v>0.4375</v>
      </c>
      <c r="P115" s="135">
        <v>0.125</v>
      </c>
      <c r="Q115" s="71">
        <v>1680</v>
      </c>
      <c r="R115" s="9" t="str">
        <f>IFERROR(_xlfn.XLOOKUP(F115, BS_ATIVIDADE[ATIVIDADE],BS_ATIVIDADE[UNIDADE] ), "*")</f>
        <v>M</v>
      </c>
      <c r="S115" s="180" t="str" cm="1">
        <f t="array" ref="S115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FERRONORTE</v>
      </c>
      <c r="T115" s="180" t="str" cm="1">
        <f t="array" ref="T115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TGR-TRO</v>
      </c>
      <c r="U115" s="199" t="str">
        <f>IFERROR(_xlfn.XLOOKUP(J115, BASE_MAPA!$B$2:$B$420, BASE_MAPA!$G$2:$G$420), "ERRO")</f>
        <v>ALTO ARAGUAIA - RONDONOPOLIS</v>
      </c>
      <c r="V115" s="143" t="s">
        <v>1272</v>
      </c>
      <c r="W115" s="135" t="s">
        <v>1273</v>
      </c>
      <c r="X115" s="152" t="s">
        <v>1005</v>
      </c>
      <c r="Y115" s="129" t="s">
        <v>1008</v>
      </c>
      <c r="Z115" s="129"/>
      <c r="AA115" s="71"/>
      <c r="AB115" s="59"/>
      <c r="AC115" s="59"/>
      <c r="AD115" s="135"/>
      <c r="AE115" s="71"/>
      <c r="AF115" s="71"/>
      <c r="AG115" s="71"/>
      <c r="AH115" s="42"/>
      <c r="AI115" s="119" t="str">
        <f>IF(BS_CONTROLE[[#This Row],[Atividade]]=0, "-", BS_CONTROLE[[#This Row],[Atividade]])</f>
        <v>MECANIZAÇÃO - SOCADORA</v>
      </c>
      <c r="AJ115" s="8" t="str">
        <f>IF(D115="","*",VLOOKUP(AI115,BS_ATIVIDADE[#Data],3,FALSE))</f>
        <v>MECANIZAÇÃO - SOCADORA</v>
      </c>
      <c r="AK115" s="175" t="str">
        <f>IF(BS_CONTROLE[[#This Row],[Local - Partida]]=0, "-", BS_CONTROLE[[#This Row],[Local - Partida]])</f>
        <v>TSF1</v>
      </c>
      <c r="AL115" s="175" t="str">
        <f>IF(BS_CONTROLE[[#This Row],[Local - Encerramento]]=0, "-", BS_CONTROLE[[#This Row],[Local - Encerramento]])</f>
        <v>TMJ1</v>
      </c>
      <c r="AM115" s="175" t="str">
        <f>IF(BS_CONTROLE[[#This Row],[Entre - Estações]]=0, "-", BS_CONTROLE[[#This Row],[Entre - Estações]])</f>
        <v>TBS-TAL</v>
      </c>
      <c r="AN115" s="175" t="str">
        <f>IF(BS_CONTROLE[[#This Row],[SB]]=0, "-", BS_CONTROLE[[#This Row],[SB]])</f>
        <v>TBS671</v>
      </c>
      <c r="AO115" s="176">
        <f>IF(BS_CONTROLE[[#This Row],[SUB]]=0, "-", BS_CONTROLE[[#This Row],[SUB]])</f>
        <v>98</v>
      </c>
      <c r="AP115" s="177">
        <f>IF(BS_CONTROLE[[#This Row],[KM - Inicio]]=0, "-", BS_CONTROLE[[#This Row],[KM - Inicio]])</f>
        <v>665.9</v>
      </c>
      <c r="AQ115" s="177">
        <f>IF(BS_CONTROLE[[#This Row],[KM - Fim]]=0, "-", BS_CONTROLE[[#This Row],[KM - Fim]])</f>
        <v>664</v>
      </c>
      <c r="AR115" s="32">
        <v>0</v>
      </c>
      <c r="AS115" s="32">
        <v>0</v>
      </c>
      <c r="AT115" s="32">
        <v>0</v>
      </c>
      <c r="AU115" s="32"/>
      <c r="AV115" s="32"/>
      <c r="AW115" s="32"/>
      <c r="AX115" s="32"/>
      <c r="AY115" s="184">
        <f>IF(D115="","*",IFERROR(IF(ISODD(COUNT(AS115:AX117)),"ERRO",SUM((AT115-AS115),(AV115-AU115),(AX115-AW115))),"ERRO"))</f>
        <v>0</v>
      </c>
      <c r="AZ115" s="11"/>
      <c r="BA115" s="60">
        <v>0</v>
      </c>
      <c r="BB115" s="9" t="str">
        <f>IFERROR(_xlfn.XLOOKUP(AI115, BS_ATIVIDADE[ATIVIDADE],BS_ATIVIDADE[UNIDADE] ), "*")</f>
        <v>M</v>
      </c>
      <c r="BC115" s="59" t="str" cm="1">
        <f t="array" ref="BC115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FERRONORTE</v>
      </c>
      <c r="BD115" s="59" t="str" cm="1">
        <f t="array" ref="BD115" xml:space="preserve"> _xlfn.XLOOKUP(
  1,
  ( TabelaMap[SUB] = BS_CONTROLE[[#This Row],[SUB_5]]) *
  ( TabelaMap[KM Inicio] &lt;= BS_CONTROLE[[#This Row],[KM - Inicio]]) *
  ( TabelaMap[KM Fim]  &gt;= BS_CONTROLE[[#This Row],[KM - Inicio]]),
  TabelaMap[Trecho Coordenação],
  "-",
  0
)</f>
        <v>TGR-TRO</v>
      </c>
      <c r="BE115" s="200" t="str">
        <f>IFERROR(_xlfn.XLOOKUP(AO115, BASE_MAPA!$B$2:$B$420, BASE_MAPA!$G$2:$G$420), "ERRO")</f>
        <v>ALTO ARAGUAIA - RONDONOPOLIS</v>
      </c>
      <c r="BF115" s="178" t="str">
        <f>IF(BS_CONTROLE[[#This Row],[Responsavel pelo boletim]]=0, "-", BS_CONTROLE[[#This Row],[Responsavel pelo boletim]])</f>
        <v>Antonioni</v>
      </c>
      <c r="BG115" s="13"/>
      <c r="BH115" s="14">
        <v>0</v>
      </c>
      <c r="BI115" s="14"/>
      <c r="BJ115" s="14" t="s">
        <v>1498</v>
      </c>
      <c r="BK115" s="14" t="s">
        <v>1498</v>
      </c>
      <c r="BL115" s="13"/>
      <c r="BM115" s="12" t="s">
        <v>1024</v>
      </c>
      <c r="BN115" s="12" t="s">
        <v>1054</v>
      </c>
      <c r="BO115" s="130" t="s">
        <v>1155</v>
      </c>
      <c r="BP115" s="14" t="s">
        <v>11</v>
      </c>
      <c r="BQ115" s="10" t="str">
        <f t="shared" si="13"/>
        <v>Produção e Intervalo</v>
      </c>
      <c r="BR115" s="15">
        <f t="shared" si="14"/>
        <v>0</v>
      </c>
      <c r="BS115" s="15">
        <f t="shared" si="15"/>
        <v>0</v>
      </c>
      <c r="BT115" s="157" t="str">
        <f t="shared" si="16"/>
        <v>CCOCirculaçãoIntervaloOportunidade</v>
      </c>
    </row>
    <row r="116" spans="1:72">
      <c r="A116" s="44" t="str">
        <f t="shared" si="12"/>
        <v>W7046065</v>
      </c>
      <c r="B116" s="133">
        <v>46065</v>
      </c>
      <c r="C116" s="7">
        <f>IF(BS_CONTROLE[[#This Row],[DATA]]="","",WEEKNUM(BS_CONTROLE[[#This Row],[DATA]]))</f>
        <v>7</v>
      </c>
      <c r="D116" s="45" t="s">
        <v>249</v>
      </c>
      <c r="E116" s="185">
        <v>132</v>
      </c>
      <c r="F116" s="134" t="s">
        <v>186</v>
      </c>
      <c r="G116" s="8" t="str">
        <f>IF(D116="","*",VLOOKUP(F116,BS_ATIVIDADE[#All],3,FALSE))</f>
        <v>PEDRA</v>
      </c>
      <c r="H116" s="135" t="s">
        <v>617</v>
      </c>
      <c r="I116" s="135" t="s">
        <v>619</v>
      </c>
      <c r="J116" s="151">
        <v>98</v>
      </c>
      <c r="K116" s="151">
        <v>659</v>
      </c>
      <c r="L116" s="71">
        <v>661</v>
      </c>
      <c r="M116" s="149" t="str" cm="1">
        <f t="array" ref="M116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TSA-TBS</v>
      </c>
      <c r="N116" s="149" t="str" cm="1">
        <f t="array" ref="N116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651TBS</v>
      </c>
      <c r="O116" s="135">
        <v>0.41666666666666669</v>
      </c>
      <c r="P116" s="135">
        <v>8.3333333333333329E-2</v>
      </c>
      <c r="Q116" s="71">
        <v>20</v>
      </c>
      <c r="R116" s="9" t="str">
        <f>IFERROR(_xlfn.XLOOKUP(F116, BS_ATIVIDADE[ATIVIDADE],BS_ATIVIDADE[UNIDADE] ), "*")</f>
        <v>VAGÕES</v>
      </c>
      <c r="S116" s="180" t="str" cm="1">
        <f t="array" ref="S116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FERRONORTE</v>
      </c>
      <c r="T116" s="180" t="str" cm="1">
        <f t="array" ref="T116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TGR-TRO</v>
      </c>
      <c r="U116" s="199" t="str">
        <f>IFERROR(_xlfn.XLOOKUP(J116, BASE_MAPA!$B$2:$B$420, BASE_MAPA!$G$2:$G$420), "ERRO")</f>
        <v>ALTO ARAGUAIA - RONDONOPOLIS</v>
      </c>
      <c r="V116" s="143" t="s">
        <v>1303</v>
      </c>
      <c r="W116" s="135" t="s">
        <v>1277</v>
      </c>
      <c r="X116" s="152" t="s">
        <v>1005</v>
      </c>
      <c r="Y116" s="129" t="s">
        <v>1008</v>
      </c>
      <c r="Z116" s="129"/>
      <c r="AA116" s="71"/>
      <c r="AB116" s="59"/>
      <c r="AC116" s="59"/>
      <c r="AD116" s="135"/>
      <c r="AE116" s="71"/>
      <c r="AF116" s="71"/>
      <c r="AG116" s="71"/>
      <c r="AH116" s="42"/>
      <c r="AI116" s="119" t="str">
        <f>IF(BS_CONTROLE[[#This Row],[Atividade]]=0, "-", BS_CONTROLE[[#This Row],[Atividade]])</f>
        <v>PDM - PEDRA - DESCARGA</v>
      </c>
      <c r="AJ116" s="8" t="str">
        <f>IF(D116="","*",VLOOKUP(AI116,BS_ATIVIDADE[#Data],3,FALSE))</f>
        <v>PEDRA</v>
      </c>
      <c r="AK116" s="175" t="str">
        <f>IF(BS_CONTROLE[[#This Row],[Local - Partida]]=0, "-", BS_CONTROLE[[#This Row],[Local - Partida]])</f>
        <v>TIQ</v>
      </c>
      <c r="AL116" s="175" t="str">
        <f>IF(BS_CONTROLE[[#This Row],[Local - Encerramento]]=0, "-", BS_CONTROLE[[#This Row],[Local - Encerramento]])</f>
        <v>TIQ2</v>
      </c>
      <c r="AM116" s="175" t="str">
        <f>IF(BS_CONTROLE[[#This Row],[Entre - Estações]]=0, "-", BS_CONTROLE[[#This Row],[Entre - Estações]])</f>
        <v>TSA-TBS</v>
      </c>
      <c r="AN116" s="175" t="str">
        <f>IF(BS_CONTROLE[[#This Row],[SB]]=0, "-", BS_CONTROLE[[#This Row],[SB]])</f>
        <v>651TBS</v>
      </c>
      <c r="AO116" s="176">
        <f>IF(BS_CONTROLE[[#This Row],[SUB]]=0, "-", BS_CONTROLE[[#This Row],[SUB]])</f>
        <v>98</v>
      </c>
      <c r="AP116" s="177">
        <f>IF(BS_CONTROLE[[#This Row],[KM - Inicio]]=0, "-", BS_CONTROLE[[#This Row],[KM - Inicio]])</f>
        <v>659</v>
      </c>
      <c r="AQ116" s="177">
        <f>IF(BS_CONTROLE[[#This Row],[KM - Fim]]=0, "-", BS_CONTROLE[[#This Row],[KM - Fim]])</f>
        <v>661</v>
      </c>
      <c r="AR116" s="32">
        <v>0</v>
      </c>
      <c r="AS116" s="32">
        <v>0</v>
      </c>
      <c r="AT116" s="32">
        <v>0</v>
      </c>
      <c r="AU116" s="32"/>
      <c r="AV116" s="32"/>
      <c r="AW116" s="32"/>
      <c r="AX116" s="32"/>
      <c r="AY116" s="184">
        <f>IF(D116="","*",IFERROR(IF(ISODD(COUNT(AS116:AX118)),"ERRO",SUM((AT116-AS116),(AV116-AU116),(AX116-AW116))),"ERRO"))</f>
        <v>0</v>
      </c>
      <c r="AZ116" s="11"/>
      <c r="BA116" s="60">
        <v>0</v>
      </c>
      <c r="BB116" s="9" t="str">
        <f>IFERROR(_xlfn.XLOOKUP(AI116, BS_ATIVIDADE[ATIVIDADE],BS_ATIVIDADE[UNIDADE] ), "*")</f>
        <v>VAGÕES</v>
      </c>
      <c r="BC116" s="59" t="str" cm="1">
        <f t="array" ref="BC116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FERRONORTE</v>
      </c>
      <c r="BD116" s="59" t="str" cm="1">
        <f t="array" ref="BD116" xml:space="preserve"> _xlfn.XLOOKUP(
  1,
  ( TabelaMap[SUB] = BS_CONTROLE[[#This Row],[SUB_5]]) *
  ( TabelaMap[KM Inicio] &lt;= BS_CONTROLE[[#This Row],[KM - Inicio]]) *
  ( TabelaMap[KM Fim]  &gt;= BS_CONTROLE[[#This Row],[KM - Inicio]]),
  TabelaMap[Trecho Coordenação],
  "-",
  0
)</f>
        <v>TGR-TRO</v>
      </c>
      <c r="BE116" s="200" t="str">
        <f>IFERROR(_xlfn.XLOOKUP(AO116, BASE_MAPA!$B$2:$B$420, BASE_MAPA!$G$2:$G$420), "ERRO")</f>
        <v>ALTO ARAGUAIA - RONDONOPOLIS</v>
      </c>
      <c r="BF116" s="178" t="str">
        <f>IF(BS_CONTROLE[[#This Row],[Responsavel pelo boletim]]=0, "-", BS_CONTROLE[[#This Row],[Responsavel pelo boletim]])</f>
        <v xml:space="preserve">Camila </v>
      </c>
      <c r="BG116" s="13"/>
      <c r="BH116" s="14">
        <v>0</v>
      </c>
      <c r="BI116" s="14"/>
      <c r="BJ116" s="14" t="s">
        <v>1499</v>
      </c>
      <c r="BK116" s="14" t="s">
        <v>1499</v>
      </c>
      <c r="BL116" s="13"/>
      <c r="BM116" s="12" t="s">
        <v>1024</v>
      </c>
      <c r="BN116" s="12" t="s">
        <v>1054</v>
      </c>
      <c r="BO116" s="130" t="s">
        <v>1155</v>
      </c>
      <c r="BP116" s="14" t="s">
        <v>11</v>
      </c>
      <c r="BQ116" s="10" t="str">
        <f t="shared" si="13"/>
        <v>Produção e Intervalo</v>
      </c>
      <c r="BR116" s="15">
        <f t="shared" si="14"/>
        <v>0</v>
      </c>
      <c r="BS116" s="15">
        <f t="shared" si="15"/>
        <v>0</v>
      </c>
      <c r="BT116" s="157" t="str">
        <f t="shared" si="16"/>
        <v>CCOCirculaçãoIntervaloOportunidade</v>
      </c>
    </row>
    <row r="117" spans="1:72" hidden="1">
      <c r="A117" s="44" t="str">
        <f t="shared" si="12"/>
        <v/>
      </c>
      <c r="B117" s="133"/>
      <c r="C117" s="7" t="str">
        <f>IF(BS_CONTROLE[[#This Row],[DATA]]="","",WEEKNUM(BS_CONTROLE[[#This Row],[DATA]]))</f>
        <v/>
      </c>
      <c r="D117" s="45"/>
      <c r="E117" s="185">
        <v>133</v>
      </c>
      <c r="F117" s="134"/>
      <c r="G117" s="8" t="str">
        <f>IF(D117="","*",VLOOKUP(F117,BS_ATIVIDADE[#All],3,FALSE))</f>
        <v>*</v>
      </c>
      <c r="H117" s="135"/>
      <c r="I117" s="135"/>
      <c r="J117" s="151"/>
      <c r="K117" s="151"/>
      <c r="L117" s="71" t="s">
        <v>11</v>
      </c>
      <c r="M117" s="149" t="str" cm="1">
        <f t="array" ref="M117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117" s="149" t="str" cm="1">
        <f t="array" ref="N117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117" s="135"/>
      <c r="P117" s="135"/>
      <c r="Q117" s="71"/>
      <c r="R117" s="9" t="str">
        <f>IFERROR(_xlfn.XLOOKUP(F117, BS_ATIVIDADE[ATIVIDADE],BS_ATIVIDADE[UNIDADE] ), "*")</f>
        <v>*</v>
      </c>
      <c r="S117" s="180" t="str" cm="1">
        <f t="array" ref="S117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117" s="180" t="str" cm="1">
        <f t="array" ref="T117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117" s="199" t="str">
        <f>IFERROR(_xlfn.XLOOKUP(J117, BASE_MAPA!$B$2:$B$420, BASE_MAPA!$G$2:$G$420), "ERRO")</f>
        <v>ERRO</v>
      </c>
      <c r="V117" s="143"/>
      <c r="W117" s="135"/>
      <c r="X117" s="152"/>
      <c r="Y117" s="129"/>
      <c r="Z117" s="129"/>
      <c r="AA117" s="71"/>
      <c r="AB117" s="59"/>
      <c r="AC117" s="59"/>
      <c r="AD117" s="135"/>
      <c r="AE117" s="71"/>
      <c r="AF117" s="71"/>
      <c r="AG117" s="71"/>
      <c r="AH117" s="42"/>
      <c r="AI117" s="119" t="str">
        <f>IF(BS_CONTROLE[[#This Row],[Atividade]]=0, "-", BS_CONTROLE[[#This Row],[Atividade]])</f>
        <v>-</v>
      </c>
      <c r="AJ117" s="8" t="str">
        <f>IF(D117="","*",VLOOKUP(AI117,BS_ATIVIDADE[#Data],3,FALSE))</f>
        <v>*</v>
      </c>
      <c r="AK117" s="175" t="str">
        <f>IF(BS_CONTROLE[[#This Row],[Local - Partida]]=0, "-", BS_CONTROLE[[#This Row],[Local - Partida]])</f>
        <v>-</v>
      </c>
      <c r="AL117" s="175" t="str">
        <f>IF(BS_CONTROLE[[#This Row],[Local - Encerramento]]=0, "-", BS_CONTROLE[[#This Row],[Local - Encerramento]])</f>
        <v>-</v>
      </c>
      <c r="AM117" s="175" t="str">
        <f>IF(BS_CONTROLE[[#This Row],[Entre - Estações]]=0, "-", BS_CONTROLE[[#This Row],[Entre - Estações]])</f>
        <v>-</v>
      </c>
      <c r="AN117" s="175" t="str">
        <f>IF(BS_CONTROLE[[#This Row],[SB]]=0, "-", BS_CONTROLE[[#This Row],[SB]])</f>
        <v>-</v>
      </c>
      <c r="AO117" s="176" t="str">
        <f>IF(BS_CONTROLE[[#This Row],[SUB]]=0, "-", BS_CONTROLE[[#This Row],[SUB]])</f>
        <v>-</v>
      </c>
      <c r="AP117" s="177" t="str">
        <f>IF(BS_CONTROLE[[#This Row],[KM - Inicio]]=0, "-", BS_CONTROLE[[#This Row],[KM - Inicio]])</f>
        <v>-</v>
      </c>
      <c r="AQ117" s="177" t="str">
        <f>IF(BS_CONTROLE[[#This Row],[KM - Fim]]=0, "-", BS_CONTROLE[[#This Row],[KM - Fim]])</f>
        <v>-</v>
      </c>
      <c r="AR117" s="32"/>
      <c r="AS117" s="32"/>
      <c r="AT117" s="32"/>
      <c r="AU117" s="32"/>
      <c r="AV117" s="32"/>
      <c r="AW117" s="32"/>
      <c r="AX117" s="32"/>
      <c r="AY117" s="184" t="str">
        <f>IF(D117="","*",IFERROR(IF(ISODD(COUNT(AS117:AX119)),"ERRO",SUM((AT117-AS117),(AV117-AU117),(AX117-AW117))),"ERRO"))</f>
        <v>*</v>
      </c>
      <c r="AZ117" s="11"/>
      <c r="BA117" s="60"/>
      <c r="BB117" s="9" t="str">
        <f>IFERROR(_xlfn.XLOOKUP(AI117, BS_ATIVIDADE[ATIVIDADE],BS_ATIVIDADE[UNIDADE] ), "*")</f>
        <v>*</v>
      </c>
      <c r="BC117" s="59" t="str" cm="1">
        <f t="array" ref="BC117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BD117" s="59" t="str" cm="1">
        <f t="array" ref="BD117" xml:space="preserve"> _xlfn.XLOOKUP(
  1,
  ( TabelaMap[SUB] = BS_CONTROLE[[#This Row],[SUB_5]]) *
  ( TabelaMap[KM Inicio] &lt;= BS_CONTROLE[[#This Row],[KM - Inicio]]) *
  ( TabelaMap[KM Fim]  &gt;= BS_CONTROLE[[#This Row],[KM - Inicio]]),
  TabelaMap[Trecho Coordenação],
  "-",
  0
)</f>
        <v>-</v>
      </c>
      <c r="BE117" s="200" t="str">
        <f>IFERROR(_xlfn.XLOOKUP(AO117, BASE_MAPA!$B$2:$B$420, BASE_MAPA!$G$2:$G$420), "ERRO")</f>
        <v>ERRO</v>
      </c>
      <c r="BF117" s="178" t="str">
        <f>IF(BS_CONTROLE[[#This Row],[Responsavel pelo boletim]]=0, "-", BS_CONTROLE[[#This Row],[Responsavel pelo boletim]])</f>
        <v>-</v>
      </c>
      <c r="BG117" s="13"/>
      <c r="BH117" s="14"/>
      <c r="BI117" s="14"/>
      <c r="BJ117" s="14"/>
      <c r="BK117" s="14"/>
      <c r="BL117" s="13"/>
      <c r="BM117" s="12"/>
      <c r="BN117" s="12"/>
      <c r="BO117" s="130"/>
      <c r="BP117" s="14"/>
      <c r="BQ117" s="10" t="str">
        <f t="shared" si="13"/>
        <v>Aderente</v>
      </c>
      <c r="BR117" s="15" t="str">
        <f t="shared" si="14"/>
        <v>*</v>
      </c>
      <c r="BS117" s="15" t="str">
        <f t="shared" si="15"/>
        <v>*</v>
      </c>
      <c r="BT117" s="157" t="str">
        <f t="shared" si="16"/>
        <v/>
      </c>
    </row>
    <row r="118" spans="1:72">
      <c r="A118" s="44" t="str">
        <f t="shared" si="12"/>
        <v>FERNANDO (TF-19)46065</v>
      </c>
      <c r="B118" s="133">
        <v>46065</v>
      </c>
      <c r="C118" s="7">
        <f>IF(BS_CONTROLE[[#This Row],[DATA]]="","",WEEKNUM(BS_CONTROLE[[#This Row],[DATA]]))</f>
        <v>7</v>
      </c>
      <c r="D118" s="45" t="s">
        <v>361</v>
      </c>
      <c r="E118" s="185">
        <v>134</v>
      </c>
      <c r="F118" s="134" t="s">
        <v>200</v>
      </c>
      <c r="G118" s="8" t="str">
        <f>IF(D118="","*",VLOOKUP(F118,BS_ATIVIDADE[#All],3,FALSE))</f>
        <v>TRILHO - SUBSTITUIÇÂO</v>
      </c>
      <c r="H118" s="135" t="s">
        <v>638</v>
      </c>
      <c r="I118" s="135" t="s">
        <v>11</v>
      </c>
      <c r="J118" s="151">
        <v>98</v>
      </c>
      <c r="K118" s="151">
        <v>662.65</v>
      </c>
      <c r="L118" s="71" t="s">
        <v>11</v>
      </c>
      <c r="M118" s="149" t="str" cm="1">
        <f t="array" ref="M118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TBS-TAL</v>
      </c>
      <c r="N118" s="149" t="str" cm="1">
        <f t="array" ref="N118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TBS671</v>
      </c>
      <c r="O118" s="135">
        <v>0.41666666666666669</v>
      </c>
      <c r="P118" s="135">
        <v>4.1666666666666664E-2</v>
      </c>
      <c r="Q118" s="233">
        <v>10</v>
      </c>
      <c r="R118" s="9" t="str">
        <f>IFERROR(_xlfn.XLOOKUP(F118, BS_ATIVIDADE[ATIVIDADE],BS_ATIVIDADE[UNIDADE] ), "*")</f>
        <v>M</v>
      </c>
      <c r="S118" s="180" t="str" cm="1">
        <f t="array" ref="S118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FERRONORTE</v>
      </c>
      <c r="T118" s="180" t="str" cm="1">
        <f t="array" ref="T118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TGR-TRO</v>
      </c>
      <c r="U118" s="199" t="str">
        <f>IFERROR(_xlfn.XLOOKUP(J118, BASE_MAPA!$B$2:$B$420, BASE_MAPA!$G$2:$G$420), "ERRO")</f>
        <v>ALTO ARAGUAIA - RONDONOPOLIS</v>
      </c>
      <c r="V118" s="143" t="s">
        <v>1303</v>
      </c>
      <c r="W118" s="135" t="s">
        <v>1299</v>
      </c>
      <c r="X118" s="152" t="s">
        <v>1005</v>
      </c>
      <c r="Y118" s="129" t="s">
        <v>1008</v>
      </c>
      <c r="Z118" s="129"/>
      <c r="AA118" s="71"/>
      <c r="AB118" s="59"/>
      <c r="AC118" s="59"/>
      <c r="AD118" s="135"/>
      <c r="AE118" s="71"/>
      <c r="AF118" s="71"/>
      <c r="AG118" s="71"/>
      <c r="AH118" s="42"/>
      <c r="AI118" s="119" t="str">
        <f>IF(BS_CONTROLE[[#This Row],[Atividade]]=0, "-", BS_CONTROLE[[#This Row],[Atividade]])</f>
        <v>PDM - SUBSTITUIÇÃO - TRILHO</v>
      </c>
      <c r="AJ118" s="8" t="str">
        <f>IF(D118="","*",VLOOKUP(AI118,BS_ATIVIDADE[#Data],3,FALSE))</f>
        <v>TRILHO - SUBSTITUIÇÂO</v>
      </c>
      <c r="AK118" s="175" t="str">
        <f>IF(BS_CONTROLE[[#This Row],[Local - Partida]]=0, "-", BS_CONTROLE[[#This Row],[Local - Partida]])</f>
        <v>TBS671</v>
      </c>
      <c r="AL118" s="175" t="str">
        <f>IF(BS_CONTROLE[[#This Row],[Local - Encerramento]]=0, "-", BS_CONTROLE[[#This Row],[Local - Encerramento]])</f>
        <v>-</v>
      </c>
      <c r="AM118" s="175" t="str">
        <f>IF(BS_CONTROLE[[#This Row],[Entre - Estações]]=0, "-", BS_CONTROLE[[#This Row],[Entre - Estações]])</f>
        <v>TBS-TAL</v>
      </c>
      <c r="AN118" s="175" t="str">
        <f>IF(BS_CONTROLE[[#This Row],[SB]]=0, "-", BS_CONTROLE[[#This Row],[SB]])</f>
        <v>TBS671</v>
      </c>
      <c r="AO118" s="176">
        <f>IF(BS_CONTROLE[[#This Row],[SUB]]=0, "-", BS_CONTROLE[[#This Row],[SUB]])</f>
        <v>98</v>
      </c>
      <c r="AP118" s="177">
        <f>IF(BS_CONTROLE[[#This Row],[KM - Inicio]]=0, "-", BS_CONTROLE[[#This Row],[KM - Inicio]])</f>
        <v>662.65</v>
      </c>
      <c r="AQ118" s="177" t="str">
        <f>IF(BS_CONTROLE[[#This Row],[KM - Fim]]=0, "-", BS_CONTROLE[[#This Row],[KM - Fim]])</f>
        <v>-</v>
      </c>
      <c r="AR118" s="32"/>
      <c r="AS118" s="32"/>
      <c r="AT118" s="32"/>
      <c r="AU118" s="32"/>
      <c r="AV118" s="32"/>
      <c r="AW118" s="32"/>
      <c r="AX118" s="32"/>
      <c r="AY118" s="184">
        <f>IF(D118="","*",IFERROR(IF(ISODD(COUNT(AS118:AX120)),"ERRO",SUM((AT118-AS118),(AV118-AU118),(AX118-AW118))),"ERRO"))</f>
        <v>0</v>
      </c>
      <c r="AZ118" s="11"/>
      <c r="BA118" s="60"/>
      <c r="BB118" s="9" t="str">
        <f>IFERROR(_xlfn.XLOOKUP(AI118, BS_ATIVIDADE[ATIVIDADE],BS_ATIVIDADE[UNIDADE] ), "*")</f>
        <v>M</v>
      </c>
      <c r="BC118" s="59" t="str" cm="1">
        <f t="array" ref="BC118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FERRONORTE</v>
      </c>
      <c r="BD118" s="59" t="str" cm="1">
        <f t="array" ref="BD118" xml:space="preserve"> _xlfn.XLOOKUP(
  1,
  ( TabelaMap[SUB] = BS_CONTROLE[[#This Row],[SUB_5]]) *
  ( TabelaMap[KM Inicio] &lt;= BS_CONTROLE[[#This Row],[KM - Inicio]]) *
  ( TabelaMap[KM Fim]  &gt;= BS_CONTROLE[[#This Row],[KM - Inicio]]),
  TabelaMap[Trecho Coordenação],
  "-",
  0
)</f>
        <v>TGR-TRO</v>
      </c>
      <c r="BE118" s="200" t="str">
        <f>IFERROR(_xlfn.XLOOKUP(AO118, BASE_MAPA!$B$2:$B$420, BASE_MAPA!$G$2:$G$420), "ERRO")</f>
        <v>ALTO ARAGUAIA - RONDONOPOLIS</v>
      </c>
      <c r="BF118" s="178" t="str">
        <f>IF(BS_CONTROLE[[#This Row],[Responsavel pelo boletim]]=0, "-", BS_CONTROLE[[#This Row],[Responsavel pelo boletim]])</f>
        <v xml:space="preserve">Camila </v>
      </c>
      <c r="BG118" s="13"/>
      <c r="BH118" s="14"/>
      <c r="BI118" s="14"/>
      <c r="BJ118" s="14" t="s">
        <v>1500</v>
      </c>
      <c r="BK118" s="14"/>
      <c r="BL118" s="13"/>
      <c r="BM118" s="12"/>
      <c r="BN118" s="12"/>
      <c r="BO118" s="130"/>
      <c r="BP118" s="14"/>
      <c r="BQ118" s="10" t="str">
        <f t="shared" si="13"/>
        <v>Produção e Intervalo</v>
      </c>
      <c r="BR118" s="15">
        <f t="shared" si="14"/>
        <v>0</v>
      </c>
      <c r="BS118" s="15">
        <f t="shared" si="15"/>
        <v>0</v>
      </c>
      <c r="BT118" s="157" t="str">
        <f t="shared" si="16"/>
        <v/>
      </c>
    </row>
    <row r="119" spans="1:72" hidden="1">
      <c r="A119" s="44" t="str">
        <f t="shared" si="12"/>
        <v/>
      </c>
      <c r="B119" s="133"/>
      <c r="C119" s="7" t="str">
        <f>IF(BS_CONTROLE[[#This Row],[DATA]]="","",WEEKNUM(BS_CONTROLE[[#This Row],[DATA]]))</f>
        <v/>
      </c>
      <c r="D119" s="45"/>
      <c r="E119" s="185">
        <v>135</v>
      </c>
      <c r="F119" s="134"/>
      <c r="G119" s="8" t="str">
        <f>IF(D119="","*",VLOOKUP(F119,BS_ATIVIDADE[#All],3,FALSE))</f>
        <v>*</v>
      </c>
      <c r="H119" s="135"/>
      <c r="I119" s="135"/>
      <c r="J119" s="151"/>
      <c r="K119" s="151"/>
      <c r="L119" s="71" t="s">
        <v>11</v>
      </c>
      <c r="M119" s="149" t="str" cm="1">
        <f t="array" ref="M119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119" s="149" t="str" cm="1">
        <f t="array" ref="N119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119" s="135"/>
      <c r="P119" s="135"/>
      <c r="Q119" s="71"/>
      <c r="R119" s="9" t="str">
        <f>IFERROR(_xlfn.XLOOKUP(F119, BS_ATIVIDADE[ATIVIDADE],BS_ATIVIDADE[UNIDADE] ), "*")</f>
        <v>*</v>
      </c>
      <c r="S119" s="180" t="str" cm="1">
        <f t="array" ref="S119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119" s="180" t="str" cm="1">
        <f t="array" ref="T119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119" s="199" t="str">
        <f>IFERROR(_xlfn.XLOOKUP(J119, BASE_MAPA!$B$2:$B$420, BASE_MAPA!$G$2:$G$420), "ERRO")</f>
        <v>ERRO</v>
      </c>
      <c r="V119" s="143"/>
      <c r="W119" s="135"/>
      <c r="X119" s="152"/>
      <c r="Y119" s="129"/>
      <c r="Z119" s="129"/>
      <c r="AA119" s="71"/>
      <c r="AB119" s="59"/>
      <c r="AC119" s="59"/>
      <c r="AD119" s="135"/>
      <c r="AE119" s="71"/>
      <c r="AF119" s="71"/>
      <c r="AG119" s="71"/>
      <c r="AH119" s="42"/>
      <c r="AI119" s="119" t="str">
        <f>IF(BS_CONTROLE[[#This Row],[Atividade]]=0, "-", BS_CONTROLE[[#This Row],[Atividade]])</f>
        <v>-</v>
      </c>
      <c r="AJ119" s="8" t="str">
        <f>IF(D119="","*",VLOOKUP(AI119,BS_ATIVIDADE[#Data],3,FALSE))</f>
        <v>*</v>
      </c>
      <c r="AK119" s="175" t="str">
        <f>IF(BS_CONTROLE[[#This Row],[Local - Partida]]=0, "-", BS_CONTROLE[[#This Row],[Local - Partida]])</f>
        <v>-</v>
      </c>
      <c r="AL119" s="175" t="str">
        <f>IF(BS_CONTROLE[[#This Row],[Local - Encerramento]]=0, "-", BS_CONTROLE[[#This Row],[Local - Encerramento]])</f>
        <v>-</v>
      </c>
      <c r="AM119" s="175" t="str">
        <f>IF(BS_CONTROLE[[#This Row],[Entre - Estações]]=0, "-", BS_CONTROLE[[#This Row],[Entre - Estações]])</f>
        <v>-</v>
      </c>
      <c r="AN119" s="175" t="str">
        <f>IF(BS_CONTROLE[[#This Row],[SB]]=0, "-", BS_CONTROLE[[#This Row],[SB]])</f>
        <v>-</v>
      </c>
      <c r="AO119" s="176" t="str">
        <f>IF(BS_CONTROLE[[#This Row],[SUB]]=0, "-", BS_CONTROLE[[#This Row],[SUB]])</f>
        <v>-</v>
      </c>
      <c r="AP119" s="177" t="str">
        <f>IF(BS_CONTROLE[[#This Row],[KM - Inicio]]=0, "-", BS_CONTROLE[[#This Row],[KM - Inicio]])</f>
        <v>-</v>
      </c>
      <c r="AQ119" s="177" t="str">
        <f>IF(BS_CONTROLE[[#This Row],[KM - Fim]]=0, "-", BS_CONTROLE[[#This Row],[KM - Fim]])</f>
        <v>-</v>
      </c>
      <c r="AR119" s="32"/>
      <c r="AS119" s="32"/>
      <c r="AT119" s="32"/>
      <c r="AU119" s="32"/>
      <c r="AV119" s="32"/>
      <c r="AW119" s="32"/>
      <c r="AX119" s="32"/>
      <c r="AY119" s="184" t="str">
        <f>IF(D119="","*",IFERROR(IF(ISODD(COUNT(AS119:AX121)),"ERRO",SUM((AT119-AS119),(AV119-AU119),(AX119-AW119))),"ERRO"))</f>
        <v>*</v>
      </c>
      <c r="AZ119" s="11"/>
      <c r="BA119" s="60"/>
      <c r="BB119" s="9" t="str">
        <f>IFERROR(_xlfn.XLOOKUP(AI119, BS_ATIVIDADE[ATIVIDADE],BS_ATIVIDADE[UNIDADE] ), "*")</f>
        <v>*</v>
      </c>
      <c r="BC119" s="59" t="str" cm="1">
        <f t="array" ref="BC119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BD119" s="59" t="str" cm="1">
        <f t="array" ref="BD119" xml:space="preserve"> _xlfn.XLOOKUP(
  1,
  ( TabelaMap[SUB] = BS_CONTROLE[[#This Row],[SUB_5]]) *
  ( TabelaMap[KM Inicio] &lt;= BS_CONTROLE[[#This Row],[KM - Inicio]]) *
  ( TabelaMap[KM Fim]  &gt;= BS_CONTROLE[[#This Row],[KM - Inicio]]),
  TabelaMap[Trecho Coordenação],
  "-",
  0
)</f>
        <v>-</v>
      </c>
      <c r="BE119" s="200" t="str">
        <f>IFERROR(_xlfn.XLOOKUP(AO119, BASE_MAPA!$B$2:$B$420, BASE_MAPA!$G$2:$G$420), "ERRO")</f>
        <v>ERRO</v>
      </c>
      <c r="BF119" s="178" t="str">
        <f>IF(BS_CONTROLE[[#This Row],[Responsavel pelo boletim]]=0, "-", BS_CONTROLE[[#This Row],[Responsavel pelo boletim]])</f>
        <v>-</v>
      </c>
      <c r="BG119" s="13"/>
      <c r="BH119" s="14"/>
      <c r="BI119" s="14"/>
      <c r="BJ119" s="14"/>
      <c r="BK119" s="14"/>
      <c r="BL119" s="13"/>
      <c r="BM119" s="12"/>
      <c r="BN119" s="12"/>
      <c r="BO119" s="130"/>
      <c r="BP119" s="14"/>
      <c r="BQ119" s="10" t="str">
        <f t="shared" si="13"/>
        <v>Aderente</v>
      </c>
      <c r="BR119" s="15" t="str">
        <f t="shared" si="14"/>
        <v>*</v>
      </c>
      <c r="BS119" s="15" t="str">
        <f t="shared" si="15"/>
        <v>*</v>
      </c>
      <c r="BT119" s="157" t="str">
        <f t="shared" si="16"/>
        <v/>
      </c>
    </row>
    <row r="120" spans="1:72">
      <c r="A120" s="44" t="str">
        <f t="shared" si="12"/>
        <v>BRUNO (TF-525)46065</v>
      </c>
      <c r="B120" s="133">
        <v>46065</v>
      </c>
      <c r="C120" s="7">
        <f>IF(BS_CONTROLE[[#This Row],[DATA]]="","",WEEKNUM(BS_CONTROLE[[#This Row],[DATA]]))</f>
        <v>7</v>
      </c>
      <c r="D120" s="45" t="s">
        <v>278</v>
      </c>
      <c r="E120" s="185">
        <v>136</v>
      </c>
      <c r="F120" s="134" t="s">
        <v>193</v>
      </c>
      <c r="G120" s="8" t="str">
        <f>IF(D120="","*",VLOOKUP(F120,BS_ATIVIDADE[#All],3,FALSE))</f>
        <v>SOLDA</v>
      </c>
      <c r="H120" s="135" t="s">
        <v>600</v>
      </c>
      <c r="I120" s="135" t="s">
        <v>11</v>
      </c>
      <c r="J120" s="151">
        <v>98</v>
      </c>
      <c r="K120" s="151">
        <v>565.44100000000003</v>
      </c>
      <c r="L120" s="71" t="s">
        <v>11</v>
      </c>
      <c r="M120" s="149" t="str" cm="1">
        <f t="array" ref="M120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TEP-TMJ</v>
      </c>
      <c r="N120" s="149" t="str" cm="1">
        <f t="array" ref="N120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TEPPAT1</v>
      </c>
      <c r="O120" s="135">
        <v>0.41666666666666669</v>
      </c>
      <c r="P120" s="135">
        <v>6.25E-2</v>
      </c>
      <c r="Q120" s="71">
        <v>1</v>
      </c>
      <c r="R120" s="9" t="str">
        <f>IFERROR(_xlfn.XLOOKUP(F120, BS_ATIVIDADE[ATIVIDADE],BS_ATIVIDADE[UNIDADE] ), "*")</f>
        <v>Nº DE SOLDA</v>
      </c>
      <c r="S120" s="180" t="str" cm="1">
        <f t="array" ref="S120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FERRONORTE</v>
      </c>
      <c r="T120" s="180" t="str" cm="1">
        <f t="array" ref="T120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TGR-TRO</v>
      </c>
      <c r="U120" s="199" t="str">
        <f>IFERROR(_xlfn.XLOOKUP(J120, BASE_MAPA!$B$2:$B$420, BASE_MAPA!$G$2:$G$420), "ERRO")</f>
        <v>ALTO ARAGUAIA - RONDONOPOLIS</v>
      </c>
      <c r="V120" s="143" t="s">
        <v>1303</v>
      </c>
      <c r="W120" s="135" t="s">
        <v>1285</v>
      </c>
      <c r="X120" s="152" t="s">
        <v>1005</v>
      </c>
      <c r="Y120" s="129" t="s">
        <v>1008</v>
      </c>
      <c r="Z120" s="129"/>
      <c r="AA120" s="71"/>
      <c r="AB120" s="59"/>
      <c r="AC120" s="59"/>
      <c r="AD120" s="135"/>
      <c r="AE120" s="71"/>
      <c r="AF120" s="71"/>
      <c r="AG120" s="71"/>
      <c r="AH120" s="42"/>
      <c r="AI120" s="119" t="str">
        <f>IF(BS_CONTROLE[[#This Row],[Atividade]]=0, "-", BS_CONTROLE[[#This Row],[Atividade]])</f>
        <v>PDM - SOLDA</v>
      </c>
      <c r="AJ120" s="8" t="str">
        <f>IF(D120="","*",VLOOKUP(AI120,BS_ATIVIDADE[#Data],3,FALSE))</f>
        <v>SOLDA</v>
      </c>
      <c r="AK120" s="175" t="str">
        <f>IF(BS_CONTROLE[[#This Row],[Local - Partida]]=0, "-", BS_CONTROLE[[#This Row],[Local - Partida]])</f>
        <v>TEPPAT1</v>
      </c>
      <c r="AL120" s="175" t="str">
        <f>IF(BS_CONTROLE[[#This Row],[Local - Encerramento]]=0, "-", BS_CONTROLE[[#This Row],[Local - Encerramento]])</f>
        <v>-</v>
      </c>
      <c r="AM120" s="175" t="str">
        <f>IF(BS_CONTROLE[[#This Row],[Entre - Estações]]=0, "-", BS_CONTROLE[[#This Row],[Entre - Estações]])</f>
        <v>TEP-TMJ</v>
      </c>
      <c r="AN120" s="175" t="str">
        <f>IF(BS_CONTROLE[[#This Row],[SB]]=0, "-", BS_CONTROLE[[#This Row],[SB]])</f>
        <v>TEPPAT1</v>
      </c>
      <c r="AO120" s="176">
        <f>IF(BS_CONTROLE[[#This Row],[SUB]]=0, "-", BS_CONTROLE[[#This Row],[SUB]])</f>
        <v>98</v>
      </c>
      <c r="AP120" s="177">
        <f>IF(BS_CONTROLE[[#This Row],[KM - Inicio]]=0, "-", BS_CONTROLE[[#This Row],[KM - Inicio]])</f>
        <v>565.44100000000003</v>
      </c>
      <c r="AQ120" s="177" t="str">
        <f>IF(BS_CONTROLE[[#This Row],[KM - Fim]]=0, "-", BS_CONTROLE[[#This Row],[KM - Fim]])</f>
        <v>-</v>
      </c>
      <c r="AR120" s="32">
        <v>0.29166666666666669</v>
      </c>
      <c r="AS120" s="32">
        <v>0.31874999999999998</v>
      </c>
      <c r="AT120" s="32">
        <v>0.36736111111111114</v>
      </c>
      <c r="AU120" s="32">
        <v>0.37222222222222223</v>
      </c>
      <c r="AV120" s="32">
        <v>0.43472222222222223</v>
      </c>
      <c r="AW120" s="32"/>
      <c r="AX120" s="32"/>
      <c r="AY120" s="184">
        <f>IF(D120="","*",IFERROR(IF(ISODD(COUNT(AS120:AX122)),"ERRO",SUM((AT120-AS120),(AV120-AU120),(AX120-AW120))),"ERRO"))</f>
        <v>0.11111111111111116</v>
      </c>
      <c r="AZ120" s="11"/>
      <c r="BA120" s="60">
        <v>1</v>
      </c>
      <c r="BB120" s="9" t="str">
        <f>IFERROR(_xlfn.XLOOKUP(AI120, BS_ATIVIDADE[ATIVIDADE],BS_ATIVIDADE[UNIDADE] ), "*")</f>
        <v>Nº DE SOLDA</v>
      </c>
      <c r="BC120" s="59" t="str" cm="1">
        <f t="array" ref="BC120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FERRONORTE</v>
      </c>
      <c r="BD120" s="59" t="str" cm="1">
        <f t="array" ref="BD120" xml:space="preserve"> _xlfn.XLOOKUP(
  1,
  ( TabelaMap[SUB] = BS_CONTROLE[[#This Row],[SUB_5]]) *
  ( TabelaMap[KM Inicio] &lt;= BS_CONTROLE[[#This Row],[KM - Inicio]]) *
  ( TabelaMap[KM Fim]  &gt;= BS_CONTROLE[[#This Row],[KM - Inicio]]),
  TabelaMap[Trecho Coordenação],
  "-",
  0
)</f>
        <v>TGR-TRO</v>
      </c>
      <c r="BE120" s="200" t="str">
        <f>IFERROR(_xlfn.XLOOKUP(AO120, BASE_MAPA!$B$2:$B$420, BASE_MAPA!$G$2:$G$420), "ERRO")</f>
        <v>ALTO ARAGUAIA - RONDONOPOLIS</v>
      </c>
      <c r="BF120" s="178" t="str">
        <f>IF(BS_CONTROLE[[#This Row],[Responsavel pelo boletim]]=0, "-", BS_CONTROLE[[#This Row],[Responsavel pelo boletim]])</f>
        <v xml:space="preserve">Camila </v>
      </c>
      <c r="BG120" s="13"/>
      <c r="BH120" s="14">
        <v>1</v>
      </c>
      <c r="BI120" s="14"/>
      <c r="BJ120" s="14" t="s">
        <v>1501</v>
      </c>
      <c r="BK120" s="14"/>
      <c r="BL120" s="13"/>
      <c r="BM120" s="12"/>
      <c r="BN120" s="12"/>
      <c r="BO120" s="130"/>
      <c r="BP120" s="14"/>
      <c r="BQ120" s="10" t="str">
        <f t="shared" si="13"/>
        <v>Aderente</v>
      </c>
      <c r="BR120" s="15">
        <f t="shared" si="14"/>
        <v>1.7777777777777786</v>
      </c>
      <c r="BS120" s="15">
        <f t="shared" si="15"/>
        <v>1</v>
      </c>
      <c r="BT120" s="157" t="str">
        <f t="shared" si="16"/>
        <v/>
      </c>
    </row>
    <row r="121" spans="1:72" hidden="1">
      <c r="A121" s="44" t="str">
        <f t="shared" si="12"/>
        <v/>
      </c>
      <c r="B121" s="133"/>
      <c r="C121" s="7" t="str">
        <f>IF(BS_CONTROLE[[#This Row],[DATA]]="","",WEEKNUM(BS_CONTROLE[[#This Row],[DATA]]))</f>
        <v/>
      </c>
      <c r="D121" s="45"/>
      <c r="E121" s="185">
        <v>137</v>
      </c>
      <c r="F121" s="134"/>
      <c r="G121" s="8" t="str">
        <f>IF(D121="","*",VLOOKUP(F121,BS_ATIVIDADE[#All],3,FALSE))</f>
        <v>*</v>
      </c>
      <c r="H121" s="135"/>
      <c r="I121" s="135"/>
      <c r="J121" s="151"/>
      <c r="K121" s="151"/>
      <c r="L121" s="71" t="s">
        <v>11</v>
      </c>
      <c r="M121" s="149" t="str" cm="1">
        <f t="array" ref="M121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121" s="149" t="str" cm="1">
        <f t="array" ref="N121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121" s="135"/>
      <c r="P121" s="135"/>
      <c r="Q121" s="71"/>
      <c r="R121" s="9" t="str">
        <f>IFERROR(_xlfn.XLOOKUP(F121, BS_ATIVIDADE[ATIVIDADE],BS_ATIVIDADE[UNIDADE] ), "*")</f>
        <v>*</v>
      </c>
      <c r="S121" s="180" t="str" cm="1">
        <f t="array" ref="S121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121" s="180" t="str" cm="1">
        <f t="array" ref="T121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121" s="199" t="str">
        <f>IFERROR(_xlfn.XLOOKUP(J121, BASE_MAPA!$B$2:$B$420, BASE_MAPA!$G$2:$G$420), "ERRO")</f>
        <v>ERRO</v>
      </c>
      <c r="V121" s="143"/>
      <c r="W121" s="135"/>
      <c r="X121" s="152"/>
      <c r="Y121" s="129"/>
      <c r="Z121" s="129"/>
      <c r="AA121" s="71"/>
      <c r="AB121" s="59"/>
      <c r="AC121" s="59"/>
      <c r="AD121" s="135"/>
      <c r="AE121" s="71"/>
      <c r="AF121" s="71"/>
      <c r="AG121" s="71"/>
      <c r="AH121" s="42"/>
      <c r="AI121" s="119" t="str">
        <f>IF(BS_CONTROLE[[#This Row],[Atividade]]=0, "-", BS_CONTROLE[[#This Row],[Atividade]])</f>
        <v>-</v>
      </c>
      <c r="AJ121" s="8" t="str">
        <f>IF(D121="","*",VLOOKUP(AI121,BS_ATIVIDADE[#Data],3,FALSE))</f>
        <v>*</v>
      </c>
      <c r="AK121" s="175" t="str">
        <f>IF(BS_CONTROLE[[#This Row],[Local - Partida]]=0, "-", BS_CONTROLE[[#This Row],[Local - Partida]])</f>
        <v>-</v>
      </c>
      <c r="AL121" s="175" t="str">
        <f>IF(BS_CONTROLE[[#This Row],[Local - Encerramento]]=0, "-", BS_CONTROLE[[#This Row],[Local - Encerramento]])</f>
        <v>-</v>
      </c>
      <c r="AM121" s="175" t="str">
        <f>IF(BS_CONTROLE[[#This Row],[Entre - Estações]]=0, "-", BS_CONTROLE[[#This Row],[Entre - Estações]])</f>
        <v>-</v>
      </c>
      <c r="AN121" s="175" t="str">
        <f>IF(BS_CONTROLE[[#This Row],[SB]]=0, "-", BS_CONTROLE[[#This Row],[SB]])</f>
        <v>-</v>
      </c>
      <c r="AO121" s="176" t="str">
        <f>IF(BS_CONTROLE[[#This Row],[SUB]]=0, "-", BS_CONTROLE[[#This Row],[SUB]])</f>
        <v>-</v>
      </c>
      <c r="AP121" s="177" t="str">
        <f>IF(BS_CONTROLE[[#This Row],[KM - Inicio]]=0, "-", BS_CONTROLE[[#This Row],[KM - Inicio]])</f>
        <v>-</v>
      </c>
      <c r="AQ121" s="177" t="str">
        <f>IF(BS_CONTROLE[[#This Row],[KM - Fim]]=0, "-", BS_CONTROLE[[#This Row],[KM - Fim]])</f>
        <v>-</v>
      </c>
      <c r="AR121" s="32"/>
      <c r="AS121" s="32"/>
      <c r="AT121" s="32"/>
      <c r="AU121" s="32"/>
      <c r="AV121" s="32"/>
      <c r="AW121" s="32"/>
      <c r="AX121" s="32"/>
      <c r="AY121" s="184" t="str">
        <f>IF(D121="","*",IFERROR(IF(ISODD(COUNT(AS121:AX123)),"ERRO",SUM((AT121-AS121),(AV121-AU121),(AX121-AW121))),"ERRO"))</f>
        <v>*</v>
      </c>
      <c r="AZ121" s="11"/>
      <c r="BA121" s="60"/>
      <c r="BB121" s="9" t="str">
        <f>IFERROR(_xlfn.XLOOKUP(AI121, BS_ATIVIDADE[ATIVIDADE],BS_ATIVIDADE[UNIDADE] ), "*")</f>
        <v>*</v>
      </c>
      <c r="BC121" s="59" t="str" cm="1">
        <f t="array" ref="BC121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BD121" s="59" t="str" cm="1">
        <f t="array" ref="BD121" xml:space="preserve"> _xlfn.XLOOKUP(
  1,
  ( TabelaMap[SUB] = BS_CONTROLE[[#This Row],[SUB_5]]) *
  ( TabelaMap[KM Inicio] &lt;= BS_CONTROLE[[#This Row],[KM - Inicio]]) *
  ( TabelaMap[KM Fim]  &gt;= BS_CONTROLE[[#This Row],[KM - Inicio]]),
  TabelaMap[Trecho Coordenação],
  "-",
  0
)</f>
        <v>-</v>
      </c>
      <c r="BE121" s="200" t="str">
        <f>IFERROR(_xlfn.XLOOKUP(AO121, BASE_MAPA!$B$2:$B$420, BASE_MAPA!$G$2:$G$420), "ERRO")</f>
        <v>ERRO</v>
      </c>
      <c r="BF121" s="178" t="str">
        <f>IF(BS_CONTROLE[[#This Row],[Responsavel pelo boletim]]=0, "-", BS_CONTROLE[[#This Row],[Responsavel pelo boletim]])</f>
        <v>-</v>
      </c>
      <c r="BG121" s="13"/>
      <c r="BH121" s="14"/>
      <c r="BI121" s="14"/>
      <c r="BJ121" s="14"/>
      <c r="BK121" s="14"/>
      <c r="BL121" s="13"/>
      <c r="BM121" s="12"/>
      <c r="BN121" s="12"/>
      <c r="BO121" s="130"/>
      <c r="BP121" s="14"/>
      <c r="BQ121" s="10" t="str">
        <f t="shared" si="13"/>
        <v>Aderente</v>
      </c>
      <c r="BR121" s="15" t="str">
        <f t="shared" si="14"/>
        <v>*</v>
      </c>
      <c r="BS121" s="15" t="str">
        <f t="shared" si="15"/>
        <v>*</v>
      </c>
      <c r="BT121" s="157" t="str">
        <f t="shared" si="16"/>
        <v/>
      </c>
    </row>
    <row r="122" spans="1:72">
      <c r="A122" s="44" t="str">
        <f t="shared" si="12"/>
        <v>W5046065</v>
      </c>
      <c r="B122" s="133">
        <v>46065</v>
      </c>
      <c r="C122" s="7">
        <f>IF(BS_CONTROLE[[#This Row],[DATA]]="","",WEEKNUM(BS_CONTROLE[[#This Row],[DATA]]))</f>
        <v>7</v>
      </c>
      <c r="D122" s="45" t="s">
        <v>240</v>
      </c>
      <c r="E122" s="185">
        <v>138</v>
      </c>
      <c r="F122" s="134" t="s">
        <v>140</v>
      </c>
      <c r="G122" s="8" t="s">
        <v>120</v>
      </c>
      <c r="H122" s="135" t="s">
        <v>1487</v>
      </c>
      <c r="I122" s="135" t="s">
        <v>1487</v>
      </c>
      <c r="J122" s="151">
        <v>74</v>
      </c>
      <c r="K122" s="151">
        <v>250</v>
      </c>
      <c r="L122" s="71">
        <v>239</v>
      </c>
      <c r="M122" s="149" t="s">
        <v>460</v>
      </c>
      <c r="N122" s="149">
        <v>239251</v>
      </c>
      <c r="O122" s="135">
        <v>0.375</v>
      </c>
      <c r="P122" s="135">
        <v>8.3333333333333329E-2</v>
      </c>
      <c r="Q122" s="71">
        <v>15</v>
      </c>
      <c r="R122" s="9" t="s">
        <v>62</v>
      </c>
      <c r="S122" s="180" t="s">
        <v>370</v>
      </c>
      <c r="T122" s="180" t="s">
        <v>374</v>
      </c>
      <c r="U122" s="199" t="s">
        <v>373</v>
      </c>
      <c r="V122" s="143" t="s">
        <v>1358</v>
      </c>
      <c r="W122" s="135" t="s">
        <v>1304</v>
      </c>
      <c r="X122" s="152" t="s">
        <v>1005</v>
      </c>
      <c r="Y122" s="129" t="s">
        <v>1008</v>
      </c>
      <c r="Z122" s="129"/>
      <c r="AA122" s="71"/>
      <c r="AB122" s="59"/>
      <c r="AC122" s="59"/>
      <c r="AD122" s="135"/>
      <c r="AE122" s="71"/>
      <c r="AF122" s="71"/>
      <c r="AG122" s="71"/>
      <c r="AH122" s="42"/>
      <c r="AI122" s="119" t="str">
        <f>IF(BS_CONTROLE[[#This Row],[Atividade]]=0, "-", BS_CONTROLE[[#This Row],[Atividade]])</f>
        <v>MODERNIZAÇÃO - PEDRA - DESCARGA</v>
      </c>
      <c r="AJ122" s="8" t="str">
        <f>IF(D122="","*",VLOOKUP(AI122,BS_ATIVIDADE[#Data],3,FALSE))</f>
        <v>MODERNIZAÇÃO</v>
      </c>
      <c r="AK122" s="175" t="str">
        <f>IF(BS_CONTROLE[[#This Row],[Local - Partida]]=0, "-", BS_CONTROLE[[#This Row],[Local - Partida]])</f>
        <v xml:space="preserve">TCS2 </v>
      </c>
      <c r="AL122" s="175" t="str">
        <f>IF(BS_CONTROLE[[#This Row],[Local - Encerramento]]=0, "-", BS_CONTROLE[[#This Row],[Local - Encerramento]])</f>
        <v xml:space="preserve">TCS2 </v>
      </c>
      <c r="AM122" s="175" t="str">
        <f>IF(BS_CONTROLE[[#This Row],[Entre - Estações]]=0, "-", BS_CONTROLE[[#This Row],[Entre - Estações]])</f>
        <v>TVI-TJA</v>
      </c>
      <c r="AN122" s="175">
        <f>IF(BS_CONTROLE[[#This Row],[SB]]=0, "-", BS_CONTROLE[[#This Row],[SB]])</f>
        <v>239251</v>
      </c>
      <c r="AO122" s="176">
        <f>IF(BS_CONTROLE[[#This Row],[SUB]]=0, "-", BS_CONTROLE[[#This Row],[SUB]])</f>
        <v>74</v>
      </c>
      <c r="AP122" s="177">
        <f>IF(BS_CONTROLE[[#This Row],[KM - Inicio]]=0, "-", BS_CONTROLE[[#This Row],[KM - Inicio]])</f>
        <v>250</v>
      </c>
      <c r="AQ122" s="177">
        <f>IF(BS_CONTROLE[[#This Row],[KM - Fim]]=0, "-", BS_CONTROLE[[#This Row],[KM - Fim]])</f>
        <v>239</v>
      </c>
      <c r="AR122" s="32">
        <v>0.34236111111111112</v>
      </c>
      <c r="AS122" s="32"/>
      <c r="AT122" s="32"/>
      <c r="AU122" s="32"/>
      <c r="AV122" s="32"/>
      <c r="AW122" s="32"/>
      <c r="AX122" s="32"/>
      <c r="AY122" s="184">
        <f>IF(D122="","*",IFERROR(IF(ISODD(COUNT(AS122:AX124)),"ERRO",SUM((AT122-AS122),(AV122-AU122),(AX122-AW122))),"ERRO"))</f>
        <v>0</v>
      </c>
      <c r="AZ122" s="11"/>
      <c r="BA122" s="60"/>
      <c r="BB122" s="9" t="str">
        <f>IFERROR(_xlfn.XLOOKUP(AI122, BS_ATIVIDADE[ATIVIDADE],BS_ATIVIDADE[UNIDADE] ), "*")</f>
        <v>VAGÕES</v>
      </c>
      <c r="BC122" s="59" t="str" cm="1">
        <f t="array" ref="BC122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FERRONORTE</v>
      </c>
      <c r="BD122" s="59" t="str" cm="1">
        <f t="array" ref="BD122" xml:space="preserve"> _xlfn.XLOOKUP(
  1,
  ( TabelaMap[SUB] = BS_CONTROLE[[#This Row],[SUB_5]]) *
  ( TabelaMap[KM Inicio] &lt;= BS_CONTROLE[[#This Row],[KM - Inicio]]) *
  ( TabelaMap[KM Fim]  &gt;= BS_CONTROLE[[#This Row],[KM - Inicio]]),
  TabelaMap[Trecho Coordenação],
  "-",
  0
)</f>
        <v>TMI-TCS</v>
      </c>
      <c r="BE122" s="200" t="str">
        <f>IFERROR(_xlfn.XLOOKUP(AO122, BASE_MAPA!$B$2:$B$420, BASE_MAPA!$G$2:$G$420), "ERRO")</f>
        <v>MARCO INICIAL - ALTO ARAGUAIA</v>
      </c>
      <c r="BF122" s="178" t="str">
        <f>IF(BS_CONTROLE[[#This Row],[Responsavel pelo boletim]]=0, "-", BS_CONTROLE[[#This Row],[Responsavel pelo boletim]])</f>
        <v>Augusto/ Efraim</v>
      </c>
      <c r="BG122" s="13"/>
      <c r="BH122" s="14"/>
      <c r="BI122" s="14"/>
      <c r="BJ122" s="14" t="s">
        <v>1502</v>
      </c>
      <c r="BK122" s="14"/>
      <c r="BL122" s="13"/>
      <c r="BM122" s="12"/>
      <c r="BN122" s="12"/>
      <c r="BO122" s="130"/>
      <c r="BP122" s="14"/>
      <c r="BQ122" s="10" t="str">
        <f t="shared" si="13"/>
        <v>Produção e Intervalo</v>
      </c>
      <c r="BR122" s="15">
        <f t="shared" si="14"/>
        <v>0</v>
      </c>
      <c r="BS122" s="15">
        <f t="shared" si="15"/>
        <v>0</v>
      </c>
      <c r="BT122" s="157" t="str">
        <f t="shared" si="16"/>
        <v/>
      </c>
    </row>
    <row r="123" spans="1:72" hidden="1">
      <c r="A123" s="44" t="str">
        <f t="shared" si="12"/>
        <v/>
      </c>
      <c r="B123" s="133"/>
      <c r="C123" s="7" t="str">
        <f>IF(BS_CONTROLE[[#This Row],[DATA]]="","",WEEKNUM(BS_CONTROLE[[#This Row],[DATA]]))</f>
        <v/>
      </c>
      <c r="D123" s="45"/>
      <c r="E123" s="185">
        <v>139</v>
      </c>
      <c r="F123" s="134"/>
      <c r="G123" s="8" t="str">
        <f>IF(D123="","*",VLOOKUP(F123,BS_ATIVIDADE[#All],3,FALSE))</f>
        <v>*</v>
      </c>
      <c r="H123" s="135"/>
      <c r="I123" s="135"/>
      <c r="J123" s="151"/>
      <c r="K123" s="151"/>
      <c r="L123" s="71" t="s">
        <v>11</v>
      </c>
      <c r="M123" s="149" t="str" cm="1">
        <f t="array" ref="M123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123" s="149" t="str" cm="1">
        <f t="array" ref="N123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123" s="135"/>
      <c r="P123" s="135"/>
      <c r="Q123" s="71"/>
      <c r="R123" s="9" t="str">
        <f>IFERROR(_xlfn.XLOOKUP(F123, BS_ATIVIDADE[ATIVIDADE],BS_ATIVIDADE[UNIDADE] ), "*")</f>
        <v>*</v>
      </c>
      <c r="S123" s="180" t="str" cm="1">
        <f t="array" ref="S123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123" s="180" t="str" cm="1">
        <f t="array" ref="T123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123" s="199" t="str">
        <f>IFERROR(_xlfn.XLOOKUP(J123, BASE_MAPA!$B$2:$B$420, BASE_MAPA!$G$2:$G$420), "ERRO")</f>
        <v>ERRO</v>
      </c>
      <c r="V123" s="143"/>
      <c r="W123" s="135"/>
      <c r="X123" s="152"/>
      <c r="Y123" s="129"/>
      <c r="Z123" s="129"/>
      <c r="AA123" s="71"/>
      <c r="AB123" s="59"/>
      <c r="AC123" s="59"/>
      <c r="AD123" s="135"/>
      <c r="AE123" s="71"/>
      <c r="AF123" s="71"/>
      <c r="AG123" s="71"/>
      <c r="AH123" s="42"/>
      <c r="AI123" s="119" t="str">
        <f>IF(BS_CONTROLE[[#This Row],[Atividade]]=0, "-", BS_CONTROLE[[#This Row],[Atividade]])</f>
        <v>-</v>
      </c>
      <c r="AJ123" s="8" t="str">
        <f>IF(D123="","*",VLOOKUP(AI123,BS_ATIVIDADE[#Data],3,FALSE))</f>
        <v>*</v>
      </c>
      <c r="AK123" s="175" t="str">
        <f>IF(BS_CONTROLE[[#This Row],[Local - Partida]]=0, "-", BS_CONTROLE[[#This Row],[Local - Partida]])</f>
        <v>-</v>
      </c>
      <c r="AL123" s="175" t="str">
        <f>IF(BS_CONTROLE[[#This Row],[Local - Encerramento]]=0, "-", BS_CONTROLE[[#This Row],[Local - Encerramento]])</f>
        <v>-</v>
      </c>
      <c r="AM123" s="175" t="str">
        <f>IF(BS_CONTROLE[[#This Row],[Entre - Estações]]=0, "-", BS_CONTROLE[[#This Row],[Entre - Estações]])</f>
        <v>-</v>
      </c>
      <c r="AN123" s="175" t="str">
        <f>IF(BS_CONTROLE[[#This Row],[SB]]=0, "-", BS_CONTROLE[[#This Row],[SB]])</f>
        <v>-</v>
      </c>
      <c r="AO123" s="176" t="str">
        <f>IF(BS_CONTROLE[[#This Row],[SUB]]=0, "-", BS_CONTROLE[[#This Row],[SUB]])</f>
        <v>-</v>
      </c>
      <c r="AP123" s="177" t="str">
        <f>IF(BS_CONTROLE[[#This Row],[KM - Inicio]]=0, "-", BS_CONTROLE[[#This Row],[KM - Inicio]])</f>
        <v>-</v>
      </c>
      <c r="AQ123" s="177" t="str">
        <f>IF(BS_CONTROLE[[#This Row],[KM - Fim]]=0, "-", BS_CONTROLE[[#This Row],[KM - Fim]])</f>
        <v>-</v>
      </c>
      <c r="AR123" s="32"/>
      <c r="AS123" s="32"/>
      <c r="AT123" s="32"/>
      <c r="AU123" s="32"/>
      <c r="AV123" s="32"/>
      <c r="AW123" s="32"/>
      <c r="AX123" s="32"/>
      <c r="AY123" s="184" t="str">
        <f>IF(D123="","*",IFERROR(IF(ISODD(COUNT(AS123:AX125)),"ERRO",SUM((AT123-AS123),(AV123-AU123),(AX123-AW123))),"ERRO"))</f>
        <v>*</v>
      </c>
      <c r="AZ123" s="11"/>
      <c r="BA123" s="60"/>
      <c r="BB123" s="9" t="str">
        <f>IFERROR(_xlfn.XLOOKUP(AI123, BS_ATIVIDADE[ATIVIDADE],BS_ATIVIDADE[UNIDADE] ), "*")</f>
        <v>*</v>
      </c>
      <c r="BC123" s="59" t="str" cm="1">
        <f t="array" ref="BC123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BD123" s="59" t="str" cm="1">
        <f t="array" ref="BD123" xml:space="preserve"> _xlfn.XLOOKUP(
  1,
  ( TabelaMap[SUB] = BS_CONTROLE[[#This Row],[SUB_5]]) *
  ( TabelaMap[KM Inicio] &lt;= BS_CONTROLE[[#This Row],[KM - Inicio]]) *
  ( TabelaMap[KM Fim]  &gt;= BS_CONTROLE[[#This Row],[KM - Inicio]]),
  TabelaMap[Trecho Coordenação],
  "-",
  0
)</f>
        <v>-</v>
      </c>
      <c r="BE123" s="200" t="str">
        <f>IFERROR(_xlfn.XLOOKUP(AO123, BASE_MAPA!$B$2:$B$420, BASE_MAPA!$G$2:$G$420), "ERRO")</f>
        <v>ERRO</v>
      </c>
      <c r="BF123" s="178" t="str">
        <f>IF(BS_CONTROLE[[#This Row],[Responsavel pelo boletim]]=0, "-", BS_CONTROLE[[#This Row],[Responsavel pelo boletim]])</f>
        <v>-</v>
      </c>
      <c r="BG123" s="13"/>
      <c r="BH123" s="14"/>
      <c r="BI123" s="14"/>
      <c r="BJ123" s="14"/>
      <c r="BK123" s="14"/>
      <c r="BL123" s="13"/>
      <c r="BM123" s="12"/>
      <c r="BN123" s="12"/>
      <c r="BO123" s="130"/>
      <c r="BP123" s="14"/>
      <c r="BQ123" s="10" t="str">
        <f t="shared" si="13"/>
        <v>Aderente</v>
      </c>
      <c r="BR123" s="15" t="str">
        <f t="shared" si="14"/>
        <v>*</v>
      </c>
      <c r="BS123" s="15" t="str">
        <f t="shared" si="15"/>
        <v>*</v>
      </c>
      <c r="BT123" s="157" t="str">
        <f t="shared" si="16"/>
        <v/>
      </c>
    </row>
    <row r="124" spans="1:72">
      <c r="A124" s="44" t="str">
        <f t="shared" si="12"/>
        <v>V6646065</v>
      </c>
      <c r="B124" s="133">
        <v>46065</v>
      </c>
      <c r="C124" s="7">
        <f>IF(BS_CONTROLE[[#This Row],[DATA]]="","",WEEKNUM(BS_CONTROLE[[#This Row],[DATA]]))</f>
        <v>7</v>
      </c>
      <c r="D124" s="45" t="s">
        <v>192</v>
      </c>
      <c r="E124" s="185">
        <v>140</v>
      </c>
      <c r="F124" s="134" t="s">
        <v>235</v>
      </c>
      <c r="G124" s="8" t="str">
        <f>IF(D124="","*",VLOOKUP(F124,BS_ATIVIDADE[#All],3,FALSE))</f>
        <v>MODERNIZAÇÃO</v>
      </c>
      <c r="H124" s="135" t="s">
        <v>451</v>
      </c>
      <c r="I124" s="135" t="s">
        <v>451</v>
      </c>
      <c r="J124" s="151">
        <v>74</v>
      </c>
      <c r="K124" s="151">
        <v>173</v>
      </c>
      <c r="L124" s="71">
        <v>174</v>
      </c>
      <c r="M124" s="149" t="str" cm="1">
        <f t="array" ref="M124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TCE-TID</v>
      </c>
      <c r="N124" s="149" t="str" cm="1">
        <f t="array" ref="N124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TCE177</v>
      </c>
      <c r="O124" s="135">
        <v>0.375</v>
      </c>
      <c r="P124" s="135">
        <v>8.3333333333333329E-2</v>
      </c>
      <c r="Q124" s="71">
        <v>500</v>
      </c>
      <c r="R124" s="9" t="str">
        <f>IFERROR(_xlfn.XLOOKUP(F124, BS_ATIVIDADE[ATIVIDADE],BS_ATIVIDADE[UNIDADE] ), "*")</f>
        <v>M</v>
      </c>
      <c r="S124" s="180" t="str" cm="1">
        <f t="array" ref="S124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FERRONORTE</v>
      </c>
      <c r="T124" s="180" t="str" cm="1">
        <f t="array" ref="T124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TMI-TCS</v>
      </c>
      <c r="U124" s="199" t="str">
        <f>IFERROR(_xlfn.XLOOKUP(J124, BASE_MAPA!$B$2:$B$420, BASE_MAPA!$G$2:$G$420), "ERRO")</f>
        <v>MARCO INICIAL - ALTO ARAGUAIA</v>
      </c>
      <c r="V124" s="143" t="s">
        <v>1358</v>
      </c>
      <c r="W124" s="135" t="s">
        <v>1420</v>
      </c>
      <c r="X124" s="152" t="s">
        <v>1005</v>
      </c>
      <c r="Y124" s="129" t="s">
        <v>1008</v>
      </c>
      <c r="Z124" s="129"/>
      <c r="AA124" s="71"/>
      <c r="AB124" s="59"/>
      <c r="AC124" s="59"/>
      <c r="AD124" s="135"/>
      <c r="AE124" s="71"/>
      <c r="AF124" s="71"/>
      <c r="AG124" s="71"/>
      <c r="AH124" s="42"/>
      <c r="AI124" s="119" t="str">
        <f>IF(BS_CONTROLE[[#This Row],[Atividade]]=0, "-", BS_CONTROLE[[#This Row],[Atividade]])</f>
        <v>MODERNIZAÇÃO - REGULAGEM</v>
      </c>
      <c r="AJ124" s="8" t="str">
        <f>IF(D124="","*",VLOOKUP(AI124,BS_ATIVIDADE[#Data],3,FALSE))</f>
        <v>MODERNIZAÇÃO</v>
      </c>
      <c r="AK124" s="175" t="str">
        <f>IF(BS_CONTROLE[[#This Row],[Local - Partida]]=0, "-", BS_CONTROLE[[#This Row],[Local - Partida]])</f>
        <v>TID2</v>
      </c>
      <c r="AL124" s="175" t="str">
        <f>IF(BS_CONTROLE[[#This Row],[Local - Encerramento]]=0, "-", BS_CONTROLE[[#This Row],[Local - Encerramento]])</f>
        <v>TID2</v>
      </c>
      <c r="AM124" s="175" t="str">
        <f>IF(BS_CONTROLE[[#This Row],[Entre - Estações]]=0, "-", BS_CONTROLE[[#This Row],[Entre - Estações]])</f>
        <v>TCE-TID</v>
      </c>
      <c r="AN124" s="175" t="str">
        <f>IF(BS_CONTROLE[[#This Row],[SB]]=0, "-", BS_CONTROLE[[#This Row],[SB]])</f>
        <v>TCE177</v>
      </c>
      <c r="AO124" s="176">
        <f>IF(BS_CONTROLE[[#This Row],[SUB]]=0, "-", BS_CONTROLE[[#This Row],[SUB]])</f>
        <v>74</v>
      </c>
      <c r="AP124" s="177">
        <f>IF(BS_CONTROLE[[#This Row],[KM - Inicio]]=0, "-", BS_CONTROLE[[#This Row],[KM - Inicio]])</f>
        <v>173</v>
      </c>
      <c r="AQ124" s="177">
        <f>IF(BS_CONTROLE[[#This Row],[KM - Fim]]=0, "-", BS_CONTROLE[[#This Row],[KM - Fim]])</f>
        <v>174</v>
      </c>
      <c r="AR124" s="32"/>
      <c r="AS124" s="32"/>
      <c r="AT124" s="32"/>
      <c r="AU124" s="32"/>
      <c r="AV124" s="32"/>
      <c r="AW124" s="32"/>
      <c r="AX124" s="32"/>
      <c r="AY124" s="184">
        <f>IF(D124="","*",IFERROR(IF(ISODD(COUNT(AS124:AX126)),"ERRO",SUM((AT124-AS124),(AV124-AU124),(AX124-AW124))),"ERRO"))</f>
        <v>0</v>
      </c>
      <c r="AZ124" s="11"/>
      <c r="BA124" s="60"/>
      <c r="BB124" s="9" t="str">
        <f>IFERROR(_xlfn.XLOOKUP(AI124, BS_ATIVIDADE[ATIVIDADE],BS_ATIVIDADE[UNIDADE] ), "*")</f>
        <v>M</v>
      </c>
      <c r="BC124" s="59" t="str" cm="1">
        <f t="array" ref="BC124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FERRONORTE</v>
      </c>
      <c r="BD124" s="59" t="str" cm="1">
        <f t="array" ref="BD124" xml:space="preserve"> _xlfn.XLOOKUP(
  1,
  ( TabelaMap[SUB] = BS_CONTROLE[[#This Row],[SUB_5]]) *
  ( TabelaMap[KM Inicio] &lt;= BS_CONTROLE[[#This Row],[KM - Inicio]]) *
  ( TabelaMap[KM Fim]  &gt;= BS_CONTROLE[[#This Row],[KM - Inicio]]),
  TabelaMap[Trecho Coordenação],
  "-",
  0
)</f>
        <v>TMI-TCS</v>
      </c>
      <c r="BE124" s="200" t="str">
        <f>IFERROR(_xlfn.XLOOKUP(AO124, BASE_MAPA!$B$2:$B$420, BASE_MAPA!$G$2:$G$420), "ERRO")</f>
        <v>MARCO INICIAL - ALTO ARAGUAIA</v>
      </c>
      <c r="BF124" s="178" t="str">
        <f>IF(BS_CONTROLE[[#This Row],[Responsavel pelo boletim]]=0, "-", BS_CONTROLE[[#This Row],[Responsavel pelo boletim]])</f>
        <v>Augusto/ Efraim</v>
      </c>
      <c r="BG124" s="13"/>
      <c r="BH124" s="14"/>
      <c r="BI124" s="14"/>
      <c r="BJ124" s="14" t="s">
        <v>1503</v>
      </c>
      <c r="BK124" s="14"/>
      <c r="BL124" s="13"/>
      <c r="BM124" s="12"/>
      <c r="BN124" s="12"/>
      <c r="BO124" s="130"/>
      <c r="BP124" s="14"/>
      <c r="BQ124" s="10" t="str">
        <f t="shared" si="13"/>
        <v>Produção e Intervalo</v>
      </c>
      <c r="BR124" s="15">
        <f t="shared" si="14"/>
        <v>0</v>
      </c>
      <c r="BS124" s="15">
        <f t="shared" si="15"/>
        <v>0</v>
      </c>
      <c r="BT124" s="157" t="str">
        <f t="shared" si="16"/>
        <v/>
      </c>
    </row>
    <row r="125" spans="1:72" hidden="1">
      <c r="A125" s="44" t="str">
        <f t="shared" si="12"/>
        <v>W48</v>
      </c>
      <c r="B125" s="133"/>
      <c r="C125" s="7" t="str">
        <f>IF(BS_CONTROLE[[#This Row],[DATA]]="","",WEEKNUM(BS_CONTROLE[[#This Row],[DATA]]))</f>
        <v/>
      </c>
      <c r="D125" s="45" t="s">
        <v>239</v>
      </c>
      <c r="E125" s="185">
        <v>141</v>
      </c>
      <c r="F125" s="134" t="s">
        <v>100</v>
      </c>
      <c r="G125" s="8" t="str">
        <f>IF(D125="","*",VLOOKUP(F125,BS_ATIVIDADE[#All],3,FALSE))</f>
        <v>MECANIZAÇÃO - DOL</v>
      </c>
      <c r="H125" s="135" t="s">
        <v>1504</v>
      </c>
      <c r="I125" s="135" t="s">
        <v>385</v>
      </c>
      <c r="J125" s="151">
        <v>74</v>
      </c>
      <c r="K125" s="151">
        <v>44.32</v>
      </c>
      <c r="L125" s="71">
        <v>41.1</v>
      </c>
      <c r="M125" s="149" t="str" cm="1">
        <f t="array" ref="M125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TLG-TQI</v>
      </c>
      <c r="N125" s="149" t="str" cm="1">
        <f t="array" ref="N125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TLGK52</v>
      </c>
      <c r="O125" s="135">
        <v>0.35416666666666669</v>
      </c>
      <c r="P125" s="135">
        <v>6.25E-2</v>
      </c>
      <c r="Q125" s="71">
        <v>100</v>
      </c>
      <c r="R125" s="9" t="str">
        <f>IFERROR(_xlfn.XLOOKUP(F125, BS_ATIVIDADE[ATIVIDADE],BS_ATIVIDADE[UNIDADE] ), "*")</f>
        <v>M</v>
      </c>
      <c r="S125" s="180" t="str" cm="1">
        <f t="array" ref="S125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FERRONORTE</v>
      </c>
      <c r="T125" s="180" t="str" cm="1">
        <f t="array" ref="T125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TMI-TCS</v>
      </c>
      <c r="U125" s="199" t="str">
        <f>IFERROR(_xlfn.XLOOKUP(J125, BASE_MAPA!$B$2:$B$420, BASE_MAPA!$G$2:$G$420), "ERRO")</f>
        <v>MARCO INICIAL - ALTO ARAGUAIA</v>
      </c>
      <c r="V125" s="143" t="s">
        <v>1505</v>
      </c>
      <c r="W125" s="135" t="s">
        <v>1506</v>
      </c>
      <c r="X125" s="152" t="s">
        <v>1005</v>
      </c>
      <c r="Y125" s="129" t="s">
        <v>1008</v>
      </c>
      <c r="Z125" s="129"/>
      <c r="AA125" s="71"/>
      <c r="AB125" s="59"/>
      <c r="AC125" s="59"/>
      <c r="AD125" s="135"/>
      <c r="AE125" s="71"/>
      <c r="AF125" s="71"/>
      <c r="AG125" s="71"/>
      <c r="AH125" s="42"/>
      <c r="AI125" s="119" t="str">
        <f>IF(BS_CONTROLE[[#This Row],[Atividade]]=0, "-", BS_CONTROLE[[#This Row],[Atividade]])</f>
        <v>MECANIZAÇÃO - DOL</v>
      </c>
      <c r="AJ125" s="8" t="str">
        <f>IF(D125="","*",VLOOKUP(AI125,BS_ATIVIDADE[#Data],3,FALSE))</f>
        <v>MECANIZAÇÃO - DOL</v>
      </c>
      <c r="AK125" s="175" t="str">
        <f>IF(BS_CONTROLE[[#This Row],[Local - Partida]]=0, "-", BS_CONTROLE[[#This Row],[Local - Partida]])</f>
        <v xml:space="preserve">TAP </v>
      </c>
      <c r="AL125" s="175" t="str">
        <f>IF(BS_CONTROLE[[#This Row],[Local - Encerramento]]=0, "-", BS_CONTROLE[[#This Row],[Local - Encerramento]])</f>
        <v>TAP</v>
      </c>
      <c r="AM125" s="175" t="str">
        <f>IF(BS_CONTROLE[[#This Row],[Entre - Estações]]=0, "-", BS_CONTROLE[[#This Row],[Entre - Estações]])</f>
        <v>TLG-TQI</v>
      </c>
      <c r="AN125" s="175" t="str">
        <f>IF(BS_CONTROLE[[#This Row],[SB]]=0, "-", BS_CONTROLE[[#This Row],[SB]])</f>
        <v>TLGK52</v>
      </c>
      <c r="AO125" s="176">
        <f>IF(BS_CONTROLE[[#This Row],[SUB]]=0, "-", BS_CONTROLE[[#This Row],[SUB]])</f>
        <v>74</v>
      </c>
      <c r="AP125" s="177">
        <f>IF(BS_CONTROLE[[#This Row],[KM - Inicio]]=0, "-", BS_CONTROLE[[#This Row],[KM - Inicio]])</f>
        <v>44.32</v>
      </c>
      <c r="AQ125" s="177">
        <f>IF(BS_CONTROLE[[#This Row],[KM - Fim]]=0, "-", BS_CONTROLE[[#This Row],[KM - Fim]])</f>
        <v>41.1</v>
      </c>
      <c r="AR125" s="32"/>
      <c r="AS125" s="32"/>
      <c r="AT125" s="32"/>
      <c r="AU125" s="32"/>
      <c r="AV125" s="32"/>
      <c r="AW125" s="32"/>
      <c r="AX125" s="32"/>
      <c r="AY125" s="184">
        <f>IF(D125="","*",IFERROR(IF(ISODD(COUNT(AS125:AX127)),"ERRO",SUM((AT125-AS125),(AV125-AU125),(AX125-AW125))),"ERRO"))</f>
        <v>0</v>
      </c>
      <c r="AZ125" s="11"/>
      <c r="BA125" s="60"/>
      <c r="BB125" s="9" t="str">
        <f>IFERROR(_xlfn.XLOOKUP(AI125, BS_ATIVIDADE[ATIVIDADE],BS_ATIVIDADE[UNIDADE] ), "*")</f>
        <v>M</v>
      </c>
      <c r="BC125" s="59" t="str" cm="1">
        <f t="array" ref="BC125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FERRONORTE</v>
      </c>
      <c r="BD125" s="59" t="str" cm="1">
        <f t="array" ref="BD125" xml:space="preserve"> _xlfn.XLOOKUP(
  1,
  ( TabelaMap[SUB] = BS_CONTROLE[[#This Row],[SUB_5]]) *
  ( TabelaMap[KM Inicio] &lt;= BS_CONTROLE[[#This Row],[KM - Inicio]]) *
  ( TabelaMap[KM Fim]  &gt;= BS_CONTROLE[[#This Row],[KM - Inicio]]),
  TabelaMap[Trecho Coordenação],
  "-",
  0
)</f>
        <v>TMI-TCS</v>
      </c>
      <c r="BE125" s="200" t="str">
        <f>IFERROR(_xlfn.XLOOKUP(AO125, BASE_MAPA!$B$2:$B$420, BASE_MAPA!$G$2:$G$420), "ERRO")</f>
        <v>MARCO INICIAL - ALTO ARAGUAIA</v>
      </c>
      <c r="BF125" s="178" t="str">
        <f>IF(BS_CONTROLE[[#This Row],[Responsavel pelo boletim]]=0, "-", BS_CONTROLE[[#This Row],[Responsavel pelo boletim]])</f>
        <v>Rodrigo</v>
      </c>
      <c r="BG125" s="13"/>
      <c r="BH125" s="14"/>
      <c r="BI125" s="14"/>
      <c r="BJ125" s="14"/>
      <c r="BK125" s="14"/>
      <c r="BL125" s="13"/>
      <c r="BM125" s="12"/>
      <c r="BN125" s="12"/>
      <c r="BO125" s="130"/>
      <c r="BP125" s="14"/>
      <c r="BQ125" s="10" t="str">
        <f t="shared" si="13"/>
        <v>Aderente</v>
      </c>
      <c r="BR125" s="15" t="str">
        <f t="shared" si="14"/>
        <v>*</v>
      </c>
      <c r="BS125" s="15" t="str">
        <f t="shared" si="15"/>
        <v>*</v>
      </c>
      <c r="BT125" s="157" t="str">
        <f t="shared" si="16"/>
        <v/>
      </c>
    </row>
    <row r="126" spans="1:72">
      <c r="A126" s="44" t="str">
        <f t="shared" si="12"/>
        <v>MARCOS (TF-520)46065</v>
      </c>
      <c r="B126" s="133">
        <v>46065</v>
      </c>
      <c r="C126" s="7">
        <f>IF(BS_CONTROLE[[#This Row],[DATA]]="","",WEEKNUM(BS_CONTROLE[[#This Row],[DATA]]))</f>
        <v>7</v>
      </c>
      <c r="D126" s="45" t="s">
        <v>334</v>
      </c>
      <c r="E126" s="185">
        <v>142</v>
      </c>
      <c r="F126" s="134" t="s">
        <v>193</v>
      </c>
      <c r="G126" s="8" t="str">
        <f>IF(D126="","*",VLOOKUP(F126,BS_ATIVIDADE[#All],3,FALSE))</f>
        <v>SOLDA</v>
      </c>
      <c r="H126" s="135" t="s">
        <v>391</v>
      </c>
      <c r="I126" s="135" t="s">
        <v>11</v>
      </c>
      <c r="J126" s="151">
        <v>74</v>
      </c>
      <c r="K126" s="151">
        <v>26.818999999999999</v>
      </c>
      <c r="L126" s="71" t="s">
        <v>11</v>
      </c>
      <c r="M126" s="149" t="str" cm="1">
        <f t="array" ref="M126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TAP-TLG</v>
      </c>
      <c r="N126" s="149" t="str" cm="1">
        <f t="array" ref="N126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TAPK35</v>
      </c>
      <c r="O126" s="135">
        <v>0.375</v>
      </c>
      <c r="P126" s="135">
        <v>8.3333333333333329E-2</v>
      </c>
      <c r="Q126" s="71">
        <v>2</v>
      </c>
      <c r="R126" s="9" t="str">
        <f>IFERROR(_xlfn.XLOOKUP(F126, BS_ATIVIDADE[ATIVIDADE],BS_ATIVIDADE[UNIDADE] ), "*")</f>
        <v>Nº DE SOLDA</v>
      </c>
      <c r="S126" s="180" t="str" cm="1">
        <f t="array" ref="S126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FERRONORTE</v>
      </c>
      <c r="T126" s="180" t="str" cm="1">
        <f t="array" ref="T126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TMI-TCS</v>
      </c>
      <c r="U126" s="199" t="str">
        <f>IFERROR(_xlfn.XLOOKUP(J126, BASE_MAPA!$B$2:$B$420, BASE_MAPA!$G$2:$G$420), "ERRO")</f>
        <v>MARCO INICIAL - ALTO ARAGUAIA</v>
      </c>
      <c r="V126" s="143" t="s">
        <v>1325</v>
      </c>
      <c r="W126" s="135" t="s">
        <v>1285</v>
      </c>
      <c r="X126" s="152" t="s">
        <v>1005</v>
      </c>
      <c r="Y126" s="129" t="s">
        <v>1008</v>
      </c>
      <c r="Z126" s="129"/>
      <c r="AA126" s="71"/>
      <c r="AB126" s="59"/>
      <c r="AC126" s="59"/>
      <c r="AD126" s="135"/>
      <c r="AE126" s="71"/>
      <c r="AF126" s="71"/>
      <c r="AG126" s="71"/>
      <c r="AH126" s="42"/>
      <c r="AI126" s="119" t="str">
        <f>IF(BS_CONTROLE[[#This Row],[Atividade]]=0, "-", BS_CONTROLE[[#This Row],[Atividade]])</f>
        <v>PDM - SOLDA</v>
      </c>
      <c r="AJ126" s="8" t="str">
        <f>IF(D126="","*",VLOOKUP(AI126,BS_ATIVIDADE[#Data],3,FALSE))</f>
        <v>SOLDA</v>
      </c>
      <c r="AK126" s="175" t="str">
        <f>IF(BS_CONTROLE[[#This Row],[Local - Partida]]=0, "-", BS_CONTROLE[[#This Row],[Local - Partida]])</f>
        <v>TAPK35</v>
      </c>
      <c r="AL126" s="175" t="str">
        <f>IF(BS_CONTROLE[[#This Row],[Local - Encerramento]]=0, "-", BS_CONTROLE[[#This Row],[Local - Encerramento]])</f>
        <v>-</v>
      </c>
      <c r="AM126" s="175" t="str">
        <f>IF(BS_CONTROLE[[#This Row],[Entre - Estações]]=0, "-", BS_CONTROLE[[#This Row],[Entre - Estações]])</f>
        <v>TAP-TLG</v>
      </c>
      <c r="AN126" s="175" t="str">
        <f>IF(BS_CONTROLE[[#This Row],[SB]]=0, "-", BS_CONTROLE[[#This Row],[SB]])</f>
        <v>TAPK35</v>
      </c>
      <c r="AO126" s="176">
        <f>IF(BS_CONTROLE[[#This Row],[SUB]]=0, "-", BS_CONTROLE[[#This Row],[SUB]])</f>
        <v>74</v>
      </c>
      <c r="AP126" s="177">
        <f>IF(BS_CONTROLE[[#This Row],[KM - Inicio]]=0, "-", BS_CONTROLE[[#This Row],[KM - Inicio]])</f>
        <v>26.818999999999999</v>
      </c>
      <c r="AQ126" s="177" t="str">
        <f>IF(BS_CONTROLE[[#This Row],[KM - Fim]]=0, "-", BS_CONTROLE[[#This Row],[KM - Fim]])</f>
        <v>-</v>
      </c>
      <c r="AR126" s="32">
        <v>0.29166666666666669</v>
      </c>
      <c r="AS126" s="32"/>
      <c r="AT126" s="32"/>
      <c r="AU126" s="32"/>
      <c r="AV126" s="32"/>
      <c r="AW126" s="32"/>
      <c r="AX126" s="32"/>
      <c r="AY126" s="184">
        <f>IF(D126="","*",IFERROR(IF(ISODD(COUNT(AS126:AX128)),"ERRO",SUM((AT126-AS126),(AV126-AU126),(AX126-AW126))),"ERRO"))</f>
        <v>0</v>
      </c>
      <c r="AZ126" s="11"/>
      <c r="BA126" s="60"/>
      <c r="BB126" s="9" t="str">
        <f>IFERROR(_xlfn.XLOOKUP(AI126, BS_ATIVIDADE[ATIVIDADE],BS_ATIVIDADE[UNIDADE] ), "*")</f>
        <v>Nº DE SOLDA</v>
      </c>
      <c r="BC126" s="59" t="str" cm="1">
        <f t="array" ref="BC126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FERRONORTE</v>
      </c>
      <c r="BD126" s="59" t="str" cm="1">
        <f t="array" ref="BD126" xml:space="preserve"> _xlfn.XLOOKUP(
  1,
  ( TabelaMap[SUB] = BS_CONTROLE[[#This Row],[SUB_5]]) *
  ( TabelaMap[KM Inicio] &lt;= BS_CONTROLE[[#This Row],[KM - Inicio]]) *
  ( TabelaMap[KM Fim]  &gt;= BS_CONTROLE[[#This Row],[KM - Inicio]]),
  TabelaMap[Trecho Coordenação],
  "-",
  0
)</f>
        <v>TMI-TCS</v>
      </c>
      <c r="BE126" s="200" t="str">
        <f>IFERROR(_xlfn.XLOOKUP(AO126, BASE_MAPA!$B$2:$B$420, BASE_MAPA!$G$2:$G$420), "ERRO")</f>
        <v>MARCO INICIAL - ALTO ARAGUAIA</v>
      </c>
      <c r="BF126" s="178" t="str">
        <f>IF(BS_CONTROLE[[#This Row],[Responsavel pelo boletim]]=0, "-", BS_CONTROLE[[#This Row],[Responsavel pelo boletim]])</f>
        <v>Marcos Euzebio</v>
      </c>
      <c r="BG126" s="13"/>
      <c r="BH126" s="14"/>
      <c r="BI126" s="14"/>
      <c r="BJ126" s="14" t="s">
        <v>1507</v>
      </c>
      <c r="BK126" s="14"/>
      <c r="BL126" s="13"/>
      <c r="BM126" s="12"/>
      <c r="BN126" s="12"/>
      <c r="BO126" s="130"/>
      <c r="BP126" s="14"/>
      <c r="BQ126" s="10" t="str">
        <f t="shared" si="13"/>
        <v>Produção e Intervalo</v>
      </c>
      <c r="BR126" s="15">
        <f t="shared" si="14"/>
        <v>0</v>
      </c>
      <c r="BS126" s="15">
        <f t="shared" si="15"/>
        <v>0</v>
      </c>
      <c r="BT126" s="157" t="str">
        <f t="shared" si="16"/>
        <v/>
      </c>
    </row>
    <row r="127" spans="1:72" hidden="1">
      <c r="A127" s="44" t="str">
        <f t="shared" si="12"/>
        <v/>
      </c>
      <c r="B127" s="133"/>
      <c r="C127" s="7" t="str">
        <f>IF(BS_CONTROLE[[#This Row],[DATA]]="","",WEEKNUM(BS_CONTROLE[[#This Row],[DATA]]))</f>
        <v/>
      </c>
      <c r="D127" s="45"/>
      <c r="E127" s="185">
        <v>143</v>
      </c>
      <c r="F127" s="134"/>
      <c r="G127" s="8" t="str">
        <f>IF(D127="","*",VLOOKUP(F127,BS_ATIVIDADE[#All],3,FALSE))</f>
        <v>*</v>
      </c>
      <c r="H127" s="135"/>
      <c r="I127" s="135"/>
      <c r="J127" s="151"/>
      <c r="K127" s="151"/>
      <c r="L127" s="71" t="s">
        <v>11</v>
      </c>
      <c r="M127" s="149" t="str" cm="1">
        <f t="array" ref="M127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127" s="149" t="str" cm="1">
        <f t="array" ref="N127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127" s="135"/>
      <c r="P127" s="135"/>
      <c r="Q127" s="71"/>
      <c r="R127" s="9" t="str">
        <f>IFERROR(_xlfn.XLOOKUP(F127, BS_ATIVIDADE[ATIVIDADE],BS_ATIVIDADE[UNIDADE] ), "*")</f>
        <v>*</v>
      </c>
      <c r="S127" s="180" t="str" cm="1">
        <f t="array" ref="S127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127" s="180" t="str" cm="1">
        <f t="array" ref="T127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127" s="199" t="str">
        <f>IFERROR(_xlfn.XLOOKUP(J127, BASE_MAPA!$B$2:$B$420, BASE_MAPA!$G$2:$G$420), "ERRO")</f>
        <v>ERRO</v>
      </c>
      <c r="V127" s="143"/>
      <c r="W127" s="135"/>
      <c r="X127" s="152"/>
      <c r="Y127" s="129"/>
      <c r="Z127" s="129"/>
      <c r="AA127" s="71"/>
      <c r="AB127" s="59"/>
      <c r="AC127" s="59"/>
      <c r="AD127" s="135"/>
      <c r="AE127" s="71"/>
      <c r="AF127" s="71"/>
      <c r="AG127" s="71"/>
      <c r="AH127" s="42"/>
      <c r="AI127" s="119" t="str">
        <f>IF(BS_CONTROLE[[#This Row],[Atividade]]=0, "-", BS_CONTROLE[[#This Row],[Atividade]])</f>
        <v>-</v>
      </c>
      <c r="AJ127" s="8" t="str">
        <f>IF(D127="","*",VLOOKUP(AI127,BS_ATIVIDADE[#Data],3,FALSE))</f>
        <v>*</v>
      </c>
      <c r="AK127" s="175" t="str">
        <f>IF(BS_CONTROLE[[#This Row],[Local - Partida]]=0, "-", BS_CONTROLE[[#This Row],[Local - Partida]])</f>
        <v>-</v>
      </c>
      <c r="AL127" s="175" t="str">
        <f>IF(BS_CONTROLE[[#This Row],[Local - Encerramento]]=0, "-", BS_CONTROLE[[#This Row],[Local - Encerramento]])</f>
        <v>-</v>
      </c>
      <c r="AM127" s="175" t="str">
        <f>IF(BS_CONTROLE[[#This Row],[Entre - Estações]]=0, "-", BS_CONTROLE[[#This Row],[Entre - Estações]])</f>
        <v>-</v>
      </c>
      <c r="AN127" s="175" t="str">
        <f>IF(BS_CONTROLE[[#This Row],[SB]]=0, "-", BS_CONTROLE[[#This Row],[SB]])</f>
        <v>-</v>
      </c>
      <c r="AO127" s="176" t="str">
        <f>IF(BS_CONTROLE[[#This Row],[SUB]]=0, "-", BS_CONTROLE[[#This Row],[SUB]])</f>
        <v>-</v>
      </c>
      <c r="AP127" s="177" t="str">
        <f>IF(BS_CONTROLE[[#This Row],[KM - Inicio]]=0, "-", BS_CONTROLE[[#This Row],[KM - Inicio]])</f>
        <v>-</v>
      </c>
      <c r="AQ127" s="177" t="str">
        <f>IF(BS_CONTROLE[[#This Row],[KM - Fim]]=0, "-", BS_CONTROLE[[#This Row],[KM - Fim]])</f>
        <v>-</v>
      </c>
      <c r="AR127" s="32"/>
      <c r="AS127" s="32"/>
      <c r="AT127" s="32"/>
      <c r="AU127" s="32"/>
      <c r="AV127" s="32"/>
      <c r="AW127" s="32"/>
      <c r="AX127" s="32"/>
      <c r="AY127" s="184" t="str">
        <f>IF(D127="","*",IFERROR(IF(ISODD(COUNT(AS127:AX129)),"ERRO",SUM((AT127-AS127),(AV127-AU127),(AX127-AW127))),"ERRO"))</f>
        <v>*</v>
      </c>
      <c r="AZ127" s="11"/>
      <c r="BA127" s="60"/>
      <c r="BB127" s="9" t="str">
        <f>IFERROR(_xlfn.XLOOKUP(AI127, BS_ATIVIDADE[ATIVIDADE],BS_ATIVIDADE[UNIDADE] ), "*")</f>
        <v>*</v>
      </c>
      <c r="BC127" s="59" t="str" cm="1">
        <f t="array" ref="BC127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BD127" s="59" t="str" cm="1">
        <f t="array" ref="BD127" xml:space="preserve"> _xlfn.XLOOKUP(
  1,
  ( TabelaMap[SUB] = BS_CONTROLE[[#This Row],[SUB_5]]) *
  ( TabelaMap[KM Inicio] &lt;= BS_CONTROLE[[#This Row],[KM - Inicio]]) *
  ( TabelaMap[KM Fim]  &gt;= BS_CONTROLE[[#This Row],[KM - Inicio]]),
  TabelaMap[Trecho Coordenação],
  "-",
  0
)</f>
        <v>-</v>
      </c>
      <c r="BE127" s="200" t="str">
        <f>IFERROR(_xlfn.XLOOKUP(AO127, BASE_MAPA!$B$2:$B$420, BASE_MAPA!$G$2:$G$420), "ERRO")</f>
        <v>ERRO</v>
      </c>
      <c r="BF127" s="178" t="str">
        <f>IF(BS_CONTROLE[[#This Row],[Responsavel pelo boletim]]=0, "-", BS_CONTROLE[[#This Row],[Responsavel pelo boletim]])</f>
        <v>-</v>
      </c>
      <c r="BG127" s="13"/>
      <c r="BH127" s="14"/>
      <c r="BI127" s="14"/>
      <c r="BJ127" s="14"/>
      <c r="BK127" s="14"/>
      <c r="BL127" s="13"/>
      <c r="BM127" s="12"/>
      <c r="BN127" s="12"/>
      <c r="BO127" s="130"/>
      <c r="BP127" s="14"/>
      <c r="BQ127" s="10" t="str">
        <f t="shared" si="13"/>
        <v>Aderente</v>
      </c>
      <c r="BR127" s="15" t="str">
        <f t="shared" si="14"/>
        <v>*</v>
      </c>
      <c r="BS127" s="15" t="str">
        <f t="shared" si="15"/>
        <v>*</v>
      </c>
      <c r="BT127" s="157" t="str">
        <f t="shared" si="16"/>
        <v/>
      </c>
    </row>
    <row r="128" spans="1:72">
      <c r="A128" s="44" t="str">
        <f t="shared" si="12"/>
        <v>ANISIO (TF-514)46065</v>
      </c>
      <c r="B128" s="133">
        <v>46065</v>
      </c>
      <c r="C128" s="7">
        <f>IF(BS_CONTROLE[[#This Row],[DATA]]="","",WEEKNUM(BS_CONTROLE[[#This Row],[DATA]]))</f>
        <v>7</v>
      </c>
      <c r="D128" s="45" t="s">
        <v>273</v>
      </c>
      <c r="E128" s="185">
        <v>144</v>
      </c>
      <c r="F128" s="134" t="s">
        <v>200</v>
      </c>
      <c r="G128" s="8" t="str">
        <f>IF(D128="","*",VLOOKUP(F128,BS_ATIVIDADE[#All],3,FALSE))</f>
        <v>TRILHO - SUBSTITUIÇÂO</v>
      </c>
      <c r="H128" s="135" t="s">
        <v>391</v>
      </c>
      <c r="I128" s="135" t="s">
        <v>11</v>
      </c>
      <c r="J128" s="151">
        <v>74</v>
      </c>
      <c r="K128" s="151">
        <v>26.818999999999999</v>
      </c>
      <c r="L128" s="71" t="s">
        <v>11</v>
      </c>
      <c r="M128" s="149" t="str" cm="1">
        <f t="array" ref="M128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TAP-TLG</v>
      </c>
      <c r="N128" s="149" t="str" cm="1">
        <f t="array" ref="N128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TAPK35</v>
      </c>
      <c r="O128" s="135">
        <v>0.375</v>
      </c>
      <c r="P128" s="135">
        <v>8.3333333333333329E-2</v>
      </c>
      <c r="Q128" s="71">
        <v>312</v>
      </c>
      <c r="R128" s="9" t="str">
        <f>IFERROR(_xlfn.XLOOKUP(F128, BS_ATIVIDADE[ATIVIDADE],BS_ATIVIDADE[UNIDADE] ), "*")</f>
        <v>M</v>
      </c>
      <c r="S128" s="180" t="str" cm="1">
        <f t="array" ref="S128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FERRONORTE</v>
      </c>
      <c r="T128" s="180" t="str" cm="1">
        <f t="array" ref="T128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TMI-TCS</v>
      </c>
      <c r="U128" s="199" t="str">
        <f>IFERROR(_xlfn.XLOOKUP(J128, BASE_MAPA!$B$2:$B$420, BASE_MAPA!$G$2:$G$420), "ERRO")</f>
        <v>MARCO INICIAL - ALTO ARAGUAIA</v>
      </c>
      <c r="V128" s="143" t="s">
        <v>1508</v>
      </c>
      <c r="W128" s="135" t="s">
        <v>1285</v>
      </c>
      <c r="X128" s="152" t="s">
        <v>1005</v>
      </c>
      <c r="Y128" s="129" t="s">
        <v>1008</v>
      </c>
      <c r="Z128" s="129"/>
      <c r="AA128" s="71"/>
      <c r="AB128" s="59"/>
      <c r="AC128" s="59"/>
      <c r="AD128" s="135"/>
      <c r="AE128" s="71"/>
      <c r="AF128" s="71"/>
      <c r="AG128" s="71"/>
      <c r="AH128" s="42"/>
      <c r="AI128" s="119" t="str">
        <f>IF(BS_CONTROLE[[#This Row],[Atividade]]=0, "-", BS_CONTROLE[[#This Row],[Atividade]])</f>
        <v>PDM - SUBSTITUIÇÃO - TRILHO</v>
      </c>
      <c r="AJ128" s="8" t="str">
        <f>IF(D128="","*",VLOOKUP(AI128,BS_ATIVIDADE[#Data],3,FALSE))</f>
        <v>TRILHO - SUBSTITUIÇÂO</v>
      </c>
      <c r="AK128" s="175" t="str">
        <f>IF(BS_CONTROLE[[#This Row],[Local - Partida]]=0, "-", BS_CONTROLE[[#This Row],[Local - Partida]])</f>
        <v>TAPK35</v>
      </c>
      <c r="AL128" s="175" t="str">
        <f>IF(BS_CONTROLE[[#This Row],[Local - Encerramento]]=0, "-", BS_CONTROLE[[#This Row],[Local - Encerramento]])</f>
        <v>-</v>
      </c>
      <c r="AM128" s="175" t="str">
        <f>IF(BS_CONTROLE[[#This Row],[Entre - Estações]]=0, "-", BS_CONTROLE[[#This Row],[Entre - Estações]])</f>
        <v>TAP-TLG</v>
      </c>
      <c r="AN128" s="175" t="str">
        <f>IF(BS_CONTROLE[[#This Row],[SB]]=0, "-", BS_CONTROLE[[#This Row],[SB]])</f>
        <v>TAPK35</v>
      </c>
      <c r="AO128" s="176">
        <f>IF(BS_CONTROLE[[#This Row],[SUB]]=0, "-", BS_CONTROLE[[#This Row],[SUB]])</f>
        <v>74</v>
      </c>
      <c r="AP128" s="177">
        <f>IF(BS_CONTROLE[[#This Row],[KM - Inicio]]=0, "-", BS_CONTROLE[[#This Row],[KM - Inicio]])</f>
        <v>26.818999999999999</v>
      </c>
      <c r="AQ128" s="177" t="str">
        <f>IF(BS_CONTROLE[[#This Row],[KM - Fim]]=0, "-", BS_CONTROLE[[#This Row],[KM - Fim]])</f>
        <v>-</v>
      </c>
      <c r="AR128" s="32">
        <v>0.29166666666666669</v>
      </c>
      <c r="AS128" s="32"/>
      <c r="AT128" s="32"/>
      <c r="AU128" s="32"/>
      <c r="AV128" s="32"/>
      <c r="AW128" s="32"/>
      <c r="AX128" s="32"/>
      <c r="AY128" s="184">
        <f>IF(D128="","*",IFERROR(IF(ISODD(COUNT(AS128:AX130)),"ERRO",SUM((AT128-AS128),(AV128-AU128),(AX128-AW128))),"ERRO"))</f>
        <v>0</v>
      </c>
      <c r="AZ128" s="11"/>
      <c r="BA128" s="60"/>
      <c r="BB128" s="9" t="str">
        <f>IFERROR(_xlfn.XLOOKUP(AI128, BS_ATIVIDADE[ATIVIDADE],BS_ATIVIDADE[UNIDADE] ), "*")</f>
        <v>M</v>
      </c>
      <c r="BC128" s="59" t="str" cm="1">
        <f t="array" ref="BC128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FERRONORTE</v>
      </c>
      <c r="BD128" s="59" t="str" cm="1">
        <f t="array" ref="BD128" xml:space="preserve"> _xlfn.XLOOKUP(
  1,
  ( TabelaMap[SUB] = BS_CONTROLE[[#This Row],[SUB_5]]) *
  ( TabelaMap[KM Inicio] &lt;= BS_CONTROLE[[#This Row],[KM - Inicio]]) *
  ( TabelaMap[KM Fim]  &gt;= BS_CONTROLE[[#This Row],[KM - Inicio]]),
  TabelaMap[Trecho Coordenação],
  "-",
  0
)</f>
        <v>TMI-TCS</v>
      </c>
      <c r="BE128" s="200" t="str">
        <f>IFERROR(_xlfn.XLOOKUP(AO128, BASE_MAPA!$B$2:$B$420, BASE_MAPA!$G$2:$G$420), "ERRO")</f>
        <v>MARCO INICIAL - ALTO ARAGUAIA</v>
      </c>
      <c r="BF128" s="178" t="str">
        <f>IF(BS_CONTROLE[[#This Row],[Responsavel pelo boletim]]=0, "-", BS_CONTROLE[[#This Row],[Responsavel pelo boletim]])</f>
        <v>Anísio</v>
      </c>
      <c r="BG128" s="13"/>
      <c r="BH128" s="14"/>
      <c r="BI128" s="14"/>
      <c r="BJ128" s="14" t="s">
        <v>1507</v>
      </c>
      <c r="BK128" s="14"/>
      <c r="BL128" s="13"/>
      <c r="BM128" s="12"/>
      <c r="BN128" s="12"/>
      <c r="BO128" s="130"/>
      <c r="BP128" s="14"/>
      <c r="BQ128" s="10" t="str">
        <f t="shared" si="13"/>
        <v>Produção e Intervalo</v>
      </c>
      <c r="BR128" s="15">
        <f t="shared" si="14"/>
        <v>0</v>
      </c>
      <c r="BS128" s="15">
        <f t="shared" si="15"/>
        <v>0</v>
      </c>
      <c r="BT128" s="157" t="str">
        <f t="shared" si="16"/>
        <v/>
      </c>
    </row>
    <row r="129" spans="1:72">
      <c r="A129" s="44" t="str">
        <f t="shared" si="12"/>
        <v>CARLOS NEVES (TP-521)46065</v>
      </c>
      <c r="B129" s="133">
        <v>46065</v>
      </c>
      <c r="C129" s="7">
        <f>IF(BS_CONTROLE[[#This Row],[DATA]]="","",WEEKNUM(BS_CONTROLE[[#This Row],[DATA]]))</f>
        <v>7</v>
      </c>
      <c r="D129" s="45" t="s">
        <v>284</v>
      </c>
      <c r="E129" s="185">
        <v>145</v>
      </c>
      <c r="F129" s="134" t="s">
        <v>193</v>
      </c>
      <c r="G129" s="8" t="str">
        <f>IF(D129="","*",VLOOKUP(F129,BS_ATIVIDADE[#All],3,FALSE))</f>
        <v>SOLDA</v>
      </c>
      <c r="H129" s="135" t="s">
        <v>11</v>
      </c>
      <c r="I129" s="135" t="s">
        <v>11</v>
      </c>
      <c r="J129" s="151">
        <v>101</v>
      </c>
      <c r="K129" s="151">
        <v>1143</v>
      </c>
      <c r="L129" s="71" t="s">
        <v>11</v>
      </c>
      <c r="M129" s="149" t="str" cm="1">
        <f t="array" ref="M129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PPP</v>
      </c>
      <c r="N129" s="149" t="s">
        <v>851</v>
      </c>
      <c r="O129" s="135">
        <v>0.33333333333333331</v>
      </c>
      <c r="P129" s="135">
        <v>0.16666666666666666</v>
      </c>
      <c r="Q129" s="71">
        <v>1</v>
      </c>
      <c r="R129" s="9" t="str">
        <f>IFERROR(_xlfn.XLOOKUP(F129, BS_ATIVIDADE[ATIVIDADE],BS_ATIVIDADE[UNIDADE] ), "*")</f>
        <v>Nº DE SOLDA</v>
      </c>
      <c r="S129" s="180" t="str" cm="1">
        <f t="array" ref="S129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MALHA CENTRAL</v>
      </c>
      <c r="T129" s="180" t="str" cm="1">
        <f t="array" ref="T129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PPN-POV</v>
      </c>
      <c r="U129" s="199" t="str">
        <f>IFERROR(_xlfn.XLOOKUP(J129, BASE_MAPA!$B$2:$B$420, BASE_MAPA!$G$2:$G$420), "ERRO")</f>
        <v>PORTO NACIONAL - OURO VERDE</v>
      </c>
      <c r="V129" s="143" t="s">
        <v>1445</v>
      </c>
      <c r="W129" s="135" t="s">
        <v>1315</v>
      </c>
      <c r="X129" s="152" t="s">
        <v>1009</v>
      </c>
      <c r="Y129" s="129"/>
      <c r="Z129" s="129"/>
      <c r="AA129" s="71"/>
      <c r="AB129" s="59"/>
      <c r="AC129" s="59"/>
      <c r="AD129" s="135"/>
      <c r="AE129" s="71"/>
      <c r="AF129" s="71"/>
      <c r="AG129" s="71"/>
      <c r="AH129" s="42"/>
      <c r="AI129" s="119" t="str">
        <f>IF(BS_CONTROLE[[#This Row],[Atividade]]=0, "-", BS_CONTROLE[[#This Row],[Atividade]])</f>
        <v>PDM - SOLDA</v>
      </c>
      <c r="AJ129" s="8" t="str">
        <f>IF(D129="","*",VLOOKUP(AI129,BS_ATIVIDADE[#Data],3,FALSE))</f>
        <v>SOLDA</v>
      </c>
      <c r="AK129" s="175" t="str">
        <f>IF(BS_CONTROLE[[#This Row],[Local - Partida]]=0, "-", BS_CONTROLE[[#This Row],[Local - Partida]])</f>
        <v>-</v>
      </c>
      <c r="AL129" s="175" t="str">
        <f>IF(BS_CONTROLE[[#This Row],[Local - Encerramento]]=0, "-", BS_CONTROLE[[#This Row],[Local - Encerramento]])</f>
        <v>-</v>
      </c>
      <c r="AM129" s="175" t="str">
        <f>IF(BS_CONTROLE[[#This Row],[Entre - Estações]]=0, "-", BS_CONTROLE[[#This Row],[Entre - Estações]])</f>
        <v>PPP</v>
      </c>
      <c r="AN129" s="175" t="str">
        <f>IF(BS_CONTROLE[[#This Row],[SB]]=0, "-", BS_CONTROLE[[#This Row],[SB]])</f>
        <v>PPP2</v>
      </c>
      <c r="AO129" s="176">
        <f>IF(BS_CONTROLE[[#This Row],[SUB]]=0, "-", BS_CONTROLE[[#This Row],[SUB]])</f>
        <v>101</v>
      </c>
      <c r="AP129" s="177">
        <f>IF(BS_CONTROLE[[#This Row],[KM - Inicio]]=0, "-", BS_CONTROLE[[#This Row],[KM - Inicio]])</f>
        <v>1143</v>
      </c>
      <c r="AQ129" s="177" t="str">
        <f>IF(BS_CONTROLE[[#This Row],[KM - Fim]]=0, "-", BS_CONTROLE[[#This Row],[KM - Fim]])</f>
        <v>-</v>
      </c>
      <c r="AR129" s="32">
        <v>0.29166666666666669</v>
      </c>
      <c r="AS129" s="32">
        <v>0.3125</v>
      </c>
      <c r="AT129" s="32">
        <v>0.5</v>
      </c>
      <c r="AU129" s="32"/>
      <c r="AV129" s="32"/>
      <c r="AW129" s="32"/>
      <c r="AX129" s="32"/>
      <c r="AY129" s="184">
        <f>IF(D129="","*",IFERROR(IF(ISODD(COUNT(AS129:AX131)),"ERRO",SUM((AT129-AS129),(AV129-AU129),(AX129-AW129))),"ERRO"))</f>
        <v>0.1875</v>
      </c>
      <c r="AZ129" s="11"/>
      <c r="BA129" s="60">
        <v>1</v>
      </c>
      <c r="BB129" s="9" t="str">
        <f>IFERROR(_xlfn.XLOOKUP(AI129, BS_ATIVIDADE[ATIVIDADE],BS_ATIVIDADE[UNIDADE] ), "*")</f>
        <v>Nº DE SOLDA</v>
      </c>
      <c r="BC129" s="59" t="str" cm="1">
        <f t="array" ref="BC129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MALHA CENTRAL</v>
      </c>
      <c r="BD129" s="59" t="str" cm="1">
        <f t="array" ref="BD129" xml:space="preserve"> _xlfn.XLOOKUP(
  1,
  ( TabelaMap[SUB] = BS_CONTROLE[[#This Row],[SUB_5]]) *
  ( TabelaMap[KM Inicio] &lt;= BS_CONTROLE[[#This Row],[KM - Inicio]]) *
  ( TabelaMap[KM Fim]  &gt;= BS_CONTROLE[[#This Row],[KM - Inicio]]),
  TabelaMap[Trecho Coordenação],
  "-",
  0
)</f>
        <v>PPN-POV</v>
      </c>
      <c r="BE129" s="200" t="str">
        <f>IFERROR(_xlfn.XLOOKUP(AO129, BASE_MAPA!$B$2:$B$420, BASE_MAPA!$G$2:$G$420), "ERRO")</f>
        <v>PORTO NACIONAL - OURO VERDE</v>
      </c>
      <c r="BF129" s="178" t="str">
        <f>IF(BS_CONTROLE[[#This Row],[Responsavel pelo boletim]]=0, "-", BS_CONTROLE[[#This Row],[Responsavel pelo boletim]])</f>
        <v xml:space="preserve">Carlos </v>
      </c>
      <c r="BG129" s="13"/>
      <c r="BH129" s="14">
        <v>1</v>
      </c>
      <c r="BI129" s="14"/>
      <c r="BJ129" s="14" t="s">
        <v>1509</v>
      </c>
      <c r="BK129" s="14"/>
      <c r="BL129" s="13"/>
      <c r="BM129" s="12"/>
      <c r="BN129" s="12"/>
      <c r="BO129" s="130"/>
      <c r="BP129" s="14"/>
      <c r="BQ129" s="10" t="str">
        <f t="shared" si="13"/>
        <v>Aderente</v>
      </c>
      <c r="BR129" s="15">
        <f t="shared" si="14"/>
        <v>1.125</v>
      </c>
      <c r="BS129" s="15">
        <f t="shared" si="15"/>
        <v>1</v>
      </c>
      <c r="BT129" s="157" t="str">
        <f t="shared" si="16"/>
        <v/>
      </c>
    </row>
    <row r="130" spans="1:72">
      <c r="A130" s="44" t="str">
        <f t="shared" si="12"/>
        <v>A8846065</v>
      </c>
      <c r="B130" s="133">
        <v>46065</v>
      </c>
      <c r="C130" s="7">
        <f>IF(BS_CONTROLE[[#This Row],[DATA]]="","",WEEKNUM(BS_CONTROLE[[#This Row],[DATA]]))</f>
        <v>7</v>
      </c>
      <c r="D130" s="45" t="s">
        <v>143</v>
      </c>
      <c r="E130" s="185">
        <v>146</v>
      </c>
      <c r="F130" s="134" t="s">
        <v>84</v>
      </c>
      <c r="G130" s="8" t="str">
        <f>IF(D130="","*",VLOOKUP(F130,BS_ATIVIDADE[#All],3,FALSE))</f>
        <v>OUTROS</v>
      </c>
      <c r="H130" s="135" t="s">
        <v>791</v>
      </c>
      <c r="I130" s="135" t="s">
        <v>760</v>
      </c>
      <c r="J130" s="151">
        <v>78</v>
      </c>
      <c r="K130" s="151">
        <v>334</v>
      </c>
      <c r="L130" s="71">
        <v>275</v>
      </c>
      <c r="M130" s="149" t="str" cm="1">
        <f t="array" ref="M130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ZAY-ZTP</v>
      </c>
      <c r="N130" s="149" t="str" cm="1">
        <f t="array" ref="N130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ZAYZTP</v>
      </c>
      <c r="O130" s="135">
        <v>0.33333333333333331</v>
      </c>
      <c r="P130" s="135">
        <v>4.1666666666666664E-2</v>
      </c>
      <c r="Q130" s="71">
        <v>1</v>
      </c>
      <c r="R130" s="9" t="str">
        <f>IFERROR(_xlfn.XLOOKUP(F130, BS_ATIVIDADE[ATIVIDADE],BS_ATIVIDADE[UNIDADE] ), "*")</f>
        <v>BINÁRIO</v>
      </c>
      <c r="S130" s="180" t="str" cm="1">
        <f t="array" ref="S130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MALHA CENTRAL</v>
      </c>
      <c r="T130" s="180" t="str" cm="1">
        <f t="array" ref="T130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RAMAL</v>
      </c>
      <c r="U130" s="199" t="str">
        <f>IFERROR(_xlfn.XLOOKUP(J130, BASE_MAPA!$B$2:$B$420, BASE_MAPA!$G$2:$G$420), "ERRO")</f>
        <v>ITIRAPINA - BAURU</v>
      </c>
      <c r="V130" s="143" t="s">
        <v>1390</v>
      </c>
      <c r="W130" s="135" t="s">
        <v>1510</v>
      </c>
      <c r="X130" s="152" t="s">
        <v>1005</v>
      </c>
      <c r="Y130" s="129" t="s">
        <v>1008</v>
      </c>
      <c r="Z130" s="129"/>
      <c r="AA130" s="71"/>
      <c r="AB130" s="59"/>
      <c r="AC130" s="59"/>
      <c r="AD130" s="135"/>
      <c r="AE130" s="71"/>
      <c r="AF130" s="71"/>
      <c r="AG130" s="71"/>
      <c r="AH130" s="42"/>
      <c r="AI130" s="119" t="str">
        <f>IF(BS_CONTROLE[[#This Row],[Atividade]]=0, "-", BS_CONTROLE[[#This Row],[Atividade]])</f>
        <v>INSPEÇÃO AUTO DE LINHA</v>
      </c>
      <c r="AJ130" s="8" t="str">
        <f>IF(D130="","*",VLOOKUP(AI130,BS_ATIVIDADE[#Data],3,FALSE))</f>
        <v>OUTROS</v>
      </c>
      <c r="AK130" s="175" t="str">
        <f>IF(BS_CONTROLE[[#This Row],[Local - Partida]]=0, "-", BS_CONTROLE[[#This Row],[Local - Partida]])</f>
        <v>ZTP</v>
      </c>
      <c r="AL130" s="175" t="str">
        <f>IF(BS_CONTROLE[[#This Row],[Local - Encerramento]]=0, "-", BS_CONTROLE[[#This Row],[Local - Encerramento]])</f>
        <v>ZJU</v>
      </c>
      <c r="AM130" s="175" t="str">
        <f>IF(BS_CONTROLE[[#This Row],[Entre - Estações]]=0, "-", BS_CONTROLE[[#This Row],[Entre - Estações]])</f>
        <v>ZAY-ZTP</v>
      </c>
      <c r="AN130" s="175" t="str">
        <f>IF(BS_CONTROLE[[#This Row],[SB]]=0, "-", BS_CONTROLE[[#This Row],[SB]])</f>
        <v>ZAYZTP</v>
      </c>
      <c r="AO130" s="176">
        <f>IF(BS_CONTROLE[[#This Row],[SUB]]=0, "-", BS_CONTROLE[[#This Row],[SUB]])</f>
        <v>78</v>
      </c>
      <c r="AP130" s="177">
        <f>IF(BS_CONTROLE[[#This Row],[KM - Inicio]]=0, "-", BS_CONTROLE[[#This Row],[KM - Inicio]])</f>
        <v>334</v>
      </c>
      <c r="AQ130" s="177">
        <f>IF(BS_CONTROLE[[#This Row],[KM - Fim]]=0, "-", BS_CONTROLE[[#This Row],[KM - Fim]])</f>
        <v>275</v>
      </c>
      <c r="AR130" s="32"/>
      <c r="AS130" s="32"/>
      <c r="AT130" s="32"/>
      <c r="AU130" s="32"/>
      <c r="AV130" s="32"/>
      <c r="AW130" s="32"/>
      <c r="AX130" s="32"/>
      <c r="AY130" s="184">
        <f>IF(D130="","*",IFERROR(IF(ISODD(COUNT(AS130:AX132)),"ERRO",SUM((AT130-AS130),(AV130-AU130),(AX130-AW130))),"ERRO"))</f>
        <v>0</v>
      </c>
      <c r="AZ130" s="11"/>
      <c r="BA130" s="60"/>
      <c r="BB130" s="9" t="str">
        <f>IFERROR(_xlfn.XLOOKUP(AI130, BS_ATIVIDADE[ATIVIDADE],BS_ATIVIDADE[UNIDADE] ), "*")</f>
        <v>BINÁRIO</v>
      </c>
      <c r="BC130" s="59" t="str" cm="1">
        <f t="array" ref="BC130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MALHA CENTRAL</v>
      </c>
      <c r="BD130" s="59" t="str" cm="1">
        <f t="array" ref="BD130" xml:space="preserve"> _xlfn.XLOOKUP(
  1,
  ( TabelaMap[SUB] = BS_CONTROLE[[#This Row],[SUB_5]]) *
  ( TabelaMap[KM Inicio] &lt;= BS_CONTROLE[[#This Row],[KM - Inicio]]) *
  ( TabelaMap[KM Fim]  &gt;= BS_CONTROLE[[#This Row],[KM - Inicio]]),
  TabelaMap[Trecho Coordenação],
  "-",
  0
)</f>
        <v>RAMAL</v>
      </c>
      <c r="BE130" s="200" t="str">
        <f>IFERROR(_xlfn.XLOOKUP(AO130, BASE_MAPA!$B$2:$B$420, BASE_MAPA!$G$2:$G$420), "ERRO")</f>
        <v>ITIRAPINA - BAURU</v>
      </c>
      <c r="BF130" s="178" t="str">
        <f>IF(BS_CONTROLE[[#This Row],[Responsavel pelo boletim]]=0, "-", BS_CONTROLE[[#This Row],[Responsavel pelo boletim]])</f>
        <v>Wesley</v>
      </c>
      <c r="BG130" s="13"/>
      <c r="BH130" s="14"/>
      <c r="BI130" s="14"/>
      <c r="BJ130" s="14" t="s">
        <v>1511</v>
      </c>
      <c r="BK130" s="14"/>
      <c r="BL130" s="13"/>
      <c r="BM130" s="12"/>
      <c r="BN130" s="12"/>
      <c r="BO130" s="130"/>
      <c r="BP130" s="14"/>
      <c r="BQ130" s="10" t="str">
        <f t="shared" si="13"/>
        <v>Produção e Intervalo</v>
      </c>
      <c r="BR130" s="15">
        <f t="shared" si="14"/>
        <v>0</v>
      </c>
      <c r="BS130" s="15">
        <f t="shared" si="15"/>
        <v>0</v>
      </c>
      <c r="BT130" s="157" t="str">
        <f t="shared" si="16"/>
        <v/>
      </c>
    </row>
    <row r="131" spans="1:72" hidden="1">
      <c r="A131" s="44" t="str">
        <f t="shared" si="12"/>
        <v/>
      </c>
      <c r="B131" s="133"/>
      <c r="C131" s="7" t="str">
        <f>IF(BS_CONTROLE[[#This Row],[DATA]]="","",WEEKNUM(BS_CONTROLE[[#This Row],[DATA]]))</f>
        <v/>
      </c>
      <c r="D131" s="45"/>
      <c r="E131" s="185">
        <v>147</v>
      </c>
      <c r="F131" s="134"/>
      <c r="G131" s="8" t="str">
        <f>IF(D131="","*",VLOOKUP(F131,BS_ATIVIDADE[#All],3,FALSE))</f>
        <v>*</v>
      </c>
      <c r="H131" s="135"/>
      <c r="I131" s="135"/>
      <c r="J131" s="151"/>
      <c r="K131" s="151"/>
      <c r="L131" s="71" t="s">
        <v>11</v>
      </c>
      <c r="M131" s="149" t="str" cm="1">
        <f t="array" ref="M131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131" s="149" t="str" cm="1">
        <f t="array" ref="N131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131" s="135"/>
      <c r="P131" s="135"/>
      <c r="Q131" s="71"/>
      <c r="R131" s="9" t="str">
        <f>IFERROR(_xlfn.XLOOKUP(F131, BS_ATIVIDADE[ATIVIDADE],BS_ATIVIDADE[UNIDADE] ), "*")</f>
        <v>*</v>
      </c>
      <c r="S131" s="180" t="str" cm="1">
        <f t="array" ref="S131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131" s="180" t="str" cm="1">
        <f t="array" ref="T131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131" s="199" t="str">
        <f>IFERROR(_xlfn.XLOOKUP(J131, BASE_MAPA!$B$2:$B$420, BASE_MAPA!$G$2:$G$420), "ERRO")</f>
        <v>ERRO</v>
      </c>
      <c r="V131" s="143"/>
      <c r="W131" s="135"/>
      <c r="X131" s="152"/>
      <c r="Y131" s="129"/>
      <c r="Z131" s="129"/>
      <c r="AA131" s="71"/>
      <c r="AB131" s="59"/>
      <c r="AC131" s="59"/>
      <c r="AD131" s="135"/>
      <c r="AE131" s="71"/>
      <c r="AF131" s="71"/>
      <c r="AG131" s="71"/>
      <c r="AH131" s="42"/>
      <c r="AI131" s="119" t="str">
        <f>IF(BS_CONTROLE[[#This Row],[Atividade]]=0, "-", BS_CONTROLE[[#This Row],[Atividade]])</f>
        <v>-</v>
      </c>
      <c r="AJ131" s="8" t="str">
        <f>IF(D131="","*",VLOOKUP(AI131,BS_ATIVIDADE[#Data],3,FALSE))</f>
        <v>*</v>
      </c>
      <c r="AK131" s="175" t="str">
        <f>IF(BS_CONTROLE[[#This Row],[Local - Partida]]=0, "-", BS_CONTROLE[[#This Row],[Local - Partida]])</f>
        <v>-</v>
      </c>
      <c r="AL131" s="175" t="str">
        <f>IF(BS_CONTROLE[[#This Row],[Local - Encerramento]]=0, "-", BS_CONTROLE[[#This Row],[Local - Encerramento]])</f>
        <v>-</v>
      </c>
      <c r="AM131" s="175" t="str">
        <f>IF(BS_CONTROLE[[#This Row],[Entre - Estações]]=0, "-", BS_CONTROLE[[#This Row],[Entre - Estações]])</f>
        <v>-</v>
      </c>
      <c r="AN131" s="175" t="str">
        <f>IF(BS_CONTROLE[[#This Row],[SB]]=0, "-", BS_CONTROLE[[#This Row],[SB]])</f>
        <v>-</v>
      </c>
      <c r="AO131" s="176" t="str">
        <f>IF(BS_CONTROLE[[#This Row],[SUB]]=0, "-", BS_CONTROLE[[#This Row],[SUB]])</f>
        <v>-</v>
      </c>
      <c r="AP131" s="177" t="str">
        <f>IF(BS_CONTROLE[[#This Row],[KM - Inicio]]=0, "-", BS_CONTROLE[[#This Row],[KM - Inicio]])</f>
        <v>-</v>
      </c>
      <c r="AQ131" s="177" t="str">
        <f>IF(BS_CONTROLE[[#This Row],[KM - Fim]]=0, "-", BS_CONTROLE[[#This Row],[KM - Fim]])</f>
        <v>-</v>
      </c>
      <c r="AR131" s="32"/>
      <c r="AS131" s="32"/>
      <c r="AT131" s="32"/>
      <c r="AU131" s="32"/>
      <c r="AV131" s="32"/>
      <c r="AW131" s="32"/>
      <c r="AX131" s="32"/>
      <c r="AY131" s="184" t="str">
        <f>IF(D131="","*",IFERROR(IF(ISODD(COUNT(AS131:AX133)),"ERRO",SUM((AT131-AS131),(AV131-AU131),(AX131-AW131))),"ERRO"))</f>
        <v>*</v>
      </c>
      <c r="AZ131" s="11"/>
      <c r="BA131" s="60"/>
      <c r="BB131" s="9" t="str">
        <f>IFERROR(_xlfn.XLOOKUP(AI131, BS_ATIVIDADE[ATIVIDADE],BS_ATIVIDADE[UNIDADE] ), "*")</f>
        <v>*</v>
      </c>
      <c r="BC131" s="59" t="str" cm="1">
        <f t="array" ref="BC131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BD131" s="59" t="str" cm="1">
        <f t="array" ref="BD131" xml:space="preserve"> _xlfn.XLOOKUP(
  1,
  ( TabelaMap[SUB] = BS_CONTROLE[[#This Row],[SUB_5]]) *
  ( TabelaMap[KM Inicio] &lt;= BS_CONTROLE[[#This Row],[KM - Inicio]]) *
  ( TabelaMap[KM Fim]  &gt;= BS_CONTROLE[[#This Row],[KM - Inicio]]),
  TabelaMap[Trecho Coordenação],
  "-",
  0
)</f>
        <v>-</v>
      </c>
      <c r="BE131" s="200" t="str">
        <f>IFERROR(_xlfn.XLOOKUP(AO131, BASE_MAPA!$B$2:$B$420, BASE_MAPA!$G$2:$G$420), "ERRO")</f>
        <v>ERRO</v>
      </c>
      <c r="BF131" s="178" t="str">
        <f>IF(BS_CONTROLE[[#This Row],[Responsavel pelo boletim]]=0, "-", BS_CONTROLE[[#This Row],[Responsavel pelo boletim]])</f>
        <v>-</v>
      </c>
      <c r="BG131" s="13"/>
      <c r="BH131" s="14"/>
      <c r="BI131" s="14"/>
      <c r="BJ131" s="14"/>
      <c r="BK131" s="14"/>
      <c r="BL131" s="13"/>
      <c r="BM131" s="12"/>
      <c r="BN131" s="12"/>
      <c r="BO131" s="130"/>
      <c r="BP131" s="14"/>
      <c r="BQ131" s="10" t="str">
        <f t="shared" si="13"/>
        <v>Aderente</v>
      </c>
      <c r="BR131" s="15" t="str">
        <f t="shared" si="14"/>
        <v>*</v>
      </c>
      <c r="BS131" s="15" t="str">
        <f t="shared" si="15"/>
        <v>*</v>
      </c>
      <c r="BT131" s="157" t="str">
        <f t="shared" si="16"/>
        <v/>
      </c>
    </row>
    <row r="132" spans="1:72" hidden="1">
      <c r="A132" s="44" t="str">
        <f t="shared" si="12"/>
        <v/>
      </c>
      <c r="B132" s="133"/>
      <c r="C132" s="7" t="str">
        <f>IF(BS_CONTROLE[[#This Row],[DATA]]="","",WEEKNUM(BS_CONTROLE[[#This Row],[DATA]]))</f>
        <v/>
      </c>
      <c r="D132" s="45"/>
      <c r="E132" s="185">
        <v>148</v>
      </c>
      <c r="F132" s="134"/>
      <c r="G132" s="8" t="str">
        <f>IF(D132="","*",VLOOKUP(F132,BS_ATIVIDADE[#All],3,FALSE))</f>
        <v>*</v>
      </c>
      <c r="H132" s="135"/>
      <c r="I132" s="135"/>
      <c r="J132" s="151"/>
      <c r="K132" s="151"/>
      <c r="L132" s="71" t="s">
        <v>11</v>
      </c>
      <c r="M132" s="149" t="str" cm="1">
        <f t="array" ref="M132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132" s="149" t="str" cm="1">
        <f t="array" ref="N132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132" s="135"/>
      <c r="P132" s="135"/>
      <c r="Q132" s="71"/>
      <c r="R132" s="9" t="str">
        <f>IFERROR(_xlfn.XLOOKUP(F132, BS_ATIVIDADE[ATIVIDADE],BS_ATIVIDADE[UNIDADE] ), "*")</f>
        <v>*</v>
      </c>
      <c r="S132" s="180" t="str" cm="1">
        <f t="array" ref="S132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132" s="180" t="str" cm="1">
        <f t="array" ref="T132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132" s="199" t="str">
        <f>IFERROR(_xlfn.XLOOKUP(J132, BASE_MAPA!$B$2:$B$420, BASE_MAPA!$G$2:$G$420), "ERRO")</f>
        <v>ERRO</v>
      </c>
      <c r="V132" s="143"/>
      <c r="W132" s="135"/>
      <c r="X132" s="152"/>
      <c r="Y132" s="129"/>
      <c r="Z132" s="129"/>
      <c r="AA132" s="71"/>
      <c r="AB132" s="59"/>
      <c r="AC132" s="59"/>
      <c r="AD132" s="135"/>
      <c r="AE132" s="71"/>
      <c r="AF132" s="71"/>
      <c r="AG132" s="71"/>
      <c r="AH132" s="42"/>
      <c r="AI132" s="119" t="str">
        <f>IF(BS_CONTROLE[[#This Row],[Atividade]]=0, "-", BS_CONTROLE[[#This Row],[Atividade]])</f>
        <v>-</v>
      </c>
      <c r="AJ132" s="8" t="str">
        <f>IF(D132="","*",VLOOKUP(AI132,BS_ATIVIDADE[#Data],3,FALSE))</f>
        <v>*</v>
      </c>
      <c r="AK132" s="175" t="str">
        <f>IF(BS_CONTROLE[[#This Row],[Local - Partida]]=0, "-", BS_CONTROLE[[#This Row],[Local - Partida]])</f>
        <v>-</v>
      </c>
      <c r="AL132" s="175" t="str">
        <f>IF(BS_CONTROLE[[#This Row],[Local - Encerramento]]=0, "-", BS_CONTROLE[[#This Row],[Local - Encerramento]])</f>
        <v>-</v>
      </c>
      <c r="AM132" s="175" t="str">
        <f>IF(BS_CONTROLE[[#This Row],[Entre - Estações]]=0, "-", BS_CONTROLE[[#This Row],[Entre - Estações]])</f>
        <v>-</v>
      </c>
      <c r="AN132" s="175" t="str">
        <f>IF(BS_CONTROLE[[#This Row],[SB]]=0, "-", BS_CONTROLE[[#This Row],[SB]])</f>
        <v>-</v>
      </c>
      <c r="AO132" s="176" t="str">
        <f>IF(BS_CONTROLE[[#This Row],[SUB]]=0, "-", BS_CONTROLE[[#This Row],[SUB]])</f>
        <v>-</v>
      </c>
      <c r="AP132" s="177" t="str">
        <f>IF(BS_CONTROLE[[#This Row],[KM - Inicio]]=0, "-", BS_CONTROLE[[#This Row],[KM - Inicio]])</f>
        <v>-</v>
      </c>
      <c r="AQ132" s="177" t="str">
        <f>IF(BS_CONTROLE[[#This Row],[KM - Fim]]=0, "-", BS_CONTROLE[[#This Row],[KM - Fim]])</f>
        <v>-</v>
      </c>
      <c r="AR132" s="32"/>
      <c r="AS132" s="32"/>
      <c r="AT132" s="32"/>
      <c r="AU132" s="32"/>
      <c r="AV132" s="32"/>
      <c r="AW132" s="32"/>
      <c r="AX132" s="32"/>
      <c r="AY132" s="184" t="str">
        <f>IF(D132="","*",IFERROR(IF(ISODD(COUNT(AS132:AX134)),"ERRO",SUM((AT132-AS132),(AV132-AU132),(AX132-AW132))),"ERRO"))</f>
        <v>*</v>
      </c>
      <c r="AZ132" s="11"/>
      <c r="BA132" s="60"/>
      <c r="BB132" s="9" t="str">
        <f>IFERROR(_xlfn.XLOOKUP(AI132, BS_ATIVIDADE[ATIVIDADE],BS_ATIVIDADE[UNIDADE] ), "*")</f>
        <v>*</v>
      </c>
      <c r="BC132" s="59" t="str" cm="1">
        <f t="array" ref="BC132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BD132" s="59" t="str" cm="1">
        <f t="array" ref="BD132" xml:space="preserve"> _xlfn.XLOOKUP(
  1,
  ( TabelaMap[SUB] = BS_CONTROLE[[#This Row],[SUB_5]]) *
  ( TabelaMap[KM Inicio] &lt;= BS_CONTROLE[[#This Row],[KM - Inicio]]) *
  ( TabelaMap[KM Fim]  &gt;= BS_CONTROLE[[#This Row],[KM - Inicio]]),
  TabelaMap[Trecho Coordenação],
  "-",
  0
)</f>
        <v>-</v>
      </c>
      <c r="BE132" s="200" t="str">
        <f>IFERROR(_xlfn.XLOOKUP(AO132, BASE_MAPA!$B$2:$B$420, BASE_MAPA!$G$2:$G$420), "ERRO")</f>
        <v>ERRO</v>
      </c>
      <c r="BF132" s="178" t="str">
        <f>IF(BS_CONTROLE[[#This Row],[Responsavel pelo boletim]]=0, "-", BS_CONTROLE[[#This Row],[Responsavel pelo boletim]])</f>
        <v>-</v>
      </c>
      <c r="BG132" s="13"/>
      <c r="BH132" s="14"/>
      <c r="BI132" s="14"/>
      <c r="BJ132" s="14"/>
      <c r="BK132" s="14"/>
      <c r="BL132" s="13"/>
      <c r="BM132" s="12"/>
      <c r="BN132" s="12"/>
      <c r="BO132" s="130"/>
      <c r="BP132" s="14"/>
      <c r="BQ132" s="10" t="str">
        <f t="shared" si="13"/>
        <v>Aderente</v>
      </c>
      <c r="BR132" s="15" t="str">
        <f t="shared" si="14"/>
        <v>*</v>
      </c>
      <c r="BS132" s="15" t="str">
        <f t="shared" si="15"/>
        <v>*</v>
      </c>
      <c r="BT132" s="157" t="str">
        <f t="shared" si="16"/>
        <v/>
      </c>
    </row>
    <row r="133" spans="1:72" hidden="1">
      <c r="A133" s="44" t="str">
        <f t="shared" si="12"/>
        <v/>
      </c>
      <c r="B133" s="133"/>
      <c r="C133" s="7" t="str">
        <f>IF(BS_CONTROLE[[#This Row],[DATA]]="","",WEEKNUM(BS_CONTROLE[[#This Row],[DATA]]))</f>
        <v/>
      </c>
      <c r="D133" s="45"/>
      <c r="E133" s="185">
        <v>149</v>
      </c>
      <c r="F133" s="134"/>
      <c r="G133" s="8" t="str">
        <f>IF(D133="","*",VLOOKUP(F133,BS_ATIVIDADE[#All],3,FALSE))</f>
        <v>*</v>
      </c>
      <c r="H133" s="135"/>
      <c r="I133" s="135"/>
      <c r="J133" s="151"/>
      <c r="K133" s="151"/>
      <c r="L133" s="71" t="s">
        <v>11</v>
      </c>
      <c r="M133" s="149" t="str" cm="1">
        <f t="array" ref="M133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133" s="149" t="str" cm="1">
        <f t="array" ref="N133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133" s="135"/>
      <c r="P133" s="135"/>
      <c r="Q133" s="71"/>
      <c r="R133" s="9" t="str">
        <f>IFERROR(_xlfn.XLOOKUP(F133, BS_ATIVIDADE[ATIVIDADE],BS_ATIVIDADE[UNIDADE] ), "*")</f>
        <v>*</v>
      </c>
      <c r="S133" s="180" t="str" cm="1">
        <f t="array" ref="S133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133" s="180" t="str" cm="1">
        <f t="array" ref="T133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133" s="199" t="str">
        <f>IFERROR(_xlfn.XLOOKUP(J133, BASE_MAPA!$B$2:$B$420, BASE_MAPA!$G$2:$G$420), "ERRO")</f>
        <v>ERRO</v>
      </c>
      <c r="V133" s="143"/>
      <c r="W133" s="135"/>
      <c r="X133" s="152"/>
      <c r="Y133" s="129"/>
      <c r="Z133" s="129"/>
      <c r="AA133" s="71"/>
      <c r="AB133" s="59"/>
      <c r="AC133" s="59"/>
      <c r="AD133" s="135"/>
      <c r="AE133" s="71"/>
      <c r="AF133" s="71"/>
      <c r="AG133" s="71"/>
      <c r="AH133" s="42"/>
      <c r="AI133" s="119" t="str">
        <f>IF(BS_CONTROLE[[#This Row],[Atividade]]=0, "-", BS_CONTROLE[[#This Row],[Atividade]])</f>
        <v>-</v>
      </c>
      <c r="AJ133" s="8" t="str">
        <f>IF(D133="","*",VLOOKUP(AI133,BS_ATIVIDADE[#Data],3,FALSE))</f>
        <v>*</v>
      </c>
      <c r="AK133" s="175" t="str">
        <f>IF(BS_CONTROLE[[#This Row],[Local - Partida]]=0, "-", BS_CONTROLE[[#This Row],[Local - Partida]])</f>
        <v>-</v>
      </c>
      <c r="AL133" s="175" t="str">
        <f>IF(BS_CONTROLE[[#This Row],[Local - Encerramento]]=0, "-", BS_CONTROLE[[#This Row],[Local - Encerramento]])</f>
        <v>-</v>
      </c>
      <c r="AM133" s="175" t="str">
        <f>IF(BS_CONTROLE[[#This Row],[Entre - Estações]]=0, "-", BS_CONTROLE[[#This Row],[Entre - Estações]])</f>
        <v>-</v>
      </c>
      <c r="AN133" s="175" t="str">
        <f>IF(BS_CONTROLE[[#This Row],[SB]]=0, "-", BS_CONTROLE[[#This Row],[SB]])</f>
        <v>-</v>
      </c>
      <c r="AO133" s="176" t="str">
        <f>IF(BS_CONTROLE[[#This Row],[SUB]]=0, "-", BS_CONTROLE[[#This Row],[SUB]])</f>
        <v>-</v>
      </c>
      <c r="AP133" s="177" t="str">
        <f>IF(BS_CONTROLE[[#This Row],[KM - Inicio]]=0, "-", BS_CONTROLE[[#This Row],[KM - Inicio]])</f>
        <v>-</v>
      </c>
      <c r="AQ133" s="177" t="str">
        <f>IF(BS_CONTROLE[[#This Row],[KM - Fim]]=0, "-", BS_CONTROLE[[#This Row],[KM - Fim]])</f>
        <v>-</v>
      </c>
      <c r="AR133" s="32"/>
      <c r="AS133" s="32"/>
      <c r="AT133" s="32"/>
      <c r="AU133" s="32"/>
      <c r="AV133" s="32"/>
      <c r="AW133" s="32"/>
      <c r="AX133" s="32"/>
      <c r="AY133" s="184" t="str">
        <f>IF(D133="","*",IFERROR(IF(ISODD(COUNT(AS133:AX135)),"ERRO",SUM((AT133-AS133),(AV133-AU133),(AX133-AW133))),"ERRO"))</f>
        <v>*</v>
      </c>
      <c r="AZ133" s="11"/>
      <c r="BA133" s="60"/>
      <c r="BB133" s="9" t="str">
        <f>IFERROR(_xlfn.XLOOKUP(AI133, BS_ATIVIDADE[ATIVIDADE],BS_ATIVIDADE[UNIDADE] ), "*")</f>
        <v>*</v>
      </c>
      <c r="BC133" s="59" t="str" cm="1">
        <f t="array" ref="BC133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BD133" s="59" t="str" cm="1">
        <f t="array" ref="BD133" xml:space="preserve"> _xlfn.XLOOKUP(
  1,
  ( TabelaMap[SUB] = BS_CONTROLE[[#This Row],[SUB_5]]) *
  ( TabelaMap[KM Inicio] &lt;= BS_CONTROLE[[#This Row],[KM - Inicio]]) *
  ( TabelaMap[KM Fim]  &gt;= BS_CONTROLE[[#This Row],[KM - Inicio]]),
  TabelaMap[Trecho Coordenação],
  "-",
  0
)</f>
        <v>-</v>
      </c>
      <c r="BE133" s="200" t="str">
        <f>IFERROR(_xlfn.XLOOKUP(AO133, BASE_MAPA!$B$2:$B$420, BASE_MAPA!$G$2:$G$420), "ERRO")</f>
        <v>ERRO</v>
      </c>
      <c r="BF133" s="178" t="str">
        <f>IF(BS_CONTROLE[[#This Row],[Responsavel pelo boletim]]=0, "-", BS_CONTROLE[[#This Row],[Responsavel pelo boletim]])</f>
        <v>-</v>
      </c>
      <c r="BG133" s="13"/>
      <c r="BH133" s="14"/>
      <c r="BI133" s="14"/>
      <c r="BJ133" s="14"/>
      <c r="BK133" s="14"/>
      <c r="BL133" s="13"/>
      <c r="BM133" s="12"/>
      <c r="BN133" s="12"/>
      <c r="BO133" s="130"/>
      <c r="BP133" s="14"/>
      <c r="BQ133" s="10" t="str">
        <f t="shared" si="13"/>
        <v>Aderente</v>
      </c>
      <c r="BR133" s="15" t="str">
        <f t="shared" si="14"/>
        <v>*</v>
      </c>
      <c r="BS133" s="15" t="str">
        <f t="shared" si="15"/>
        <v>*</v>
      </c>
      <c r="BT133" s="157" t="str">
        <f t="shared" si="16"/>
        <v/>
      </c>
    </row>
    <row r="134" spans="1:72" hidden="1">
      <c r="A134" s="44" t="str">
        <f t="shared" si="12"/>
        <v/>
      </c>
      <c r="B134" s="133"/>
      <c r="C134" s="7" t="str">
        <f>IF(BS_CONTROLE[[#This Row],[DATA]]="","",WEEKNUM(BS_CONTROLE[[#This Row],[DATA]]))</f>
        <v/>
      </c>
      <c r="D134" s="45"/>
      <c r="E134" s="185">
        <v>150</v>
      </c>
      <c r="F134" s="134"/>
      <c r="G134" s="8" t="str">
        <f>IF(D134="","*",VLOOKUP(F134,BS_ATIVIDADE[#All],3,FALSE))</f>
        <v>*</v>
      </c>
      <c r="H134" s="135"/>
      <c r="I134" s="135"/>
      <c r="J134" s="151"/>
      <c r="K134" s="151"/>
      <c r="L134" s="71" t="s">
        <v>11</v>
      </c>
      <c r="M134" s="149" t="str" cm="1">
        <f t="array" ref="M134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134" s="149" t="str" cm="1">
        <f t="array" ref="N134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134" s="135"/>
      <c r="P134" s="135"/>
      <c r="Q134" s="71"/>
      <c r="R134" s="9" t="str">
        <f>IFERROR(_xlfn.XLOOKUP(F134, BS_ATIVIDADE[ATIVIDADE],BS_ATIVIDADE[UNIDADE] ), "*")</f>
        <v>*</v>
      </c>
      <c r="S134" s="180" t="str" cm="1">
        <f t="array" ref="S134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134" s="180" t="str" cm="1">
        <f t="array" ref="T134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134" s="199" t="str">
        <f>IFERROR(_xlfn.XLOOKUP(J134, BASE_MAPA!$B$2:$B$420, BASE_MAPA!$G$2:$G$420), "ERRO")</f>
        <v>ERRO</v>
      </c>
      <c r="V134" s="143"/>
      <c r="W134" s="135"/>
      <c r="X134" s="152"/>
      <c r="Y134" s="129"/>
      <c r="Z134" s="129"/>
      <c r="AA134" s="71"/>
      <c r="AB134" s="59"/>
      <c r="AC134" s="59"/>
      <c r="AD134" s="135"/>
      <c r="AE134" s="71"/>
      <c r="AF134" s="71"/>
      <c r="AG134" s="71"/>
      <c r="AH134" s="42"/>
      <c r="AI134" s="119" t="str">
        <f>IF(BS_CONTROLE[[#This Row],[Atividade]]=0, "-", BS_CONTROLE[[#This Row],[Atividade]])</f>
        <v>-</v>
      </c>
      <c r="AJ134" s="8" t="str">
        <f>IF(D134="","*",VLOOKUP(AI134,BS_ATIVIDADE[#Data],3,FALSE))</f>
        <v>*</v>
      </c>
      <c r="AK134" s="175" t="str">
        <f>IF(BS_CONTROLE[[#This Row],[Local - Partida]]=0, "-", BS_CONTROLE[[#This Row],[Local - Partida]])</f>
        <v>-</v>
      </c>
      <c r="AL134" s="175" t="str">
        <f>IF(BS_CONTROLE[[#This Row],[Local - Encerramento]]=0, "-", BS_CONTROLE[[#This Row],[Local - Encerramento]])</f>
        <v>-</v>
      </c>
      <c r="AM134" s="175" t="str">
        <f>IF(BS_CONTROLE[[#This Row],[Entre - Estações]]=0, "-", BS_CONTROLE[[#This Row],[Entre - Estações]])</f>
        <v>-</v>
      </c>
      <c r="AN134" s="175" t="str">
        <f>IF(BS_CONTROLE[[#This Row],[SB]]=0, "-", BS_CONTROLE[[#This Row],[SB]])</f>
        <v>-</v>
      </c>
      <c r="AO134" s="176" t="str">
        <f>IF(BS_CONTROLE[[#This Row],[SUB]]=0, "-", BS_CONTROLE[[#This Row],[SUB]])</f>
        <v>-</v>
      </c>
      <c r="AP134" s="177" t="str">
        <f>IF(BS_CONTROLE[[#This Row],[KM - Inicio]]=0, "-", BS_CONTROLE[[#This Row],[KM - Inicio]])</f>
        <v>-</v>
      </c>
      <c r="AQ134" s="177" t="str">
        <f>IF(BS_CONTROLE[[#This Row],[KM - Fim]]=0, "-", BS_CONTROLE[[#This Row],[KM - Fim]])</f>
        <v>-</v>
      </c>
      <c r="AR134" s="32"/>
      <c r="AS134" s="32"/>
      <c r="AT134" s="32"/>
      <c r="AU134" s="32"/>
      <c r="AV134" s="32"/>
      <c r="AW134" s="32"/>
      <c r="AX134" s="32"/>
      <c r="AY134" s="184" t="str">
        <f>IF(D134="","*",IFERROR(IF(ISODD(COUNT(AS134:AX136)),"ERRO",SUM((AT134-AS134),(AV134-AU134),(AX134-AW134))),"ERRO"))</f>
        <v>*</v>
      </c>
      <c r="AZ134" s="11"/>
      <c r="BA134" s="60"/>
      <c r="BB134" s="9" t="str">
        <f>IFERROR(_xlfn.XLOOKUP(AI134, BS_ATIVIDADE[ATIVIDADE],BS_ATIVIDADE[UNIDADE] ), "*")</f>
        <v>*</v>
      </c>
      <c r="BC134" s="59" t="str" cm="1">
        <f t="array" ref="BC134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BD134" s="59" t="str" cm="1">
        <f t="array" ref="BD134" xml:space="preserve"> _xlfn.XLOOKUP(
  1,
  ( TabelaMap[SUB] = BS_CONTROLE[[#This Row],[SUB_5]]) *
  ( TabelaMap[KM Inicio] &lt;= BS_CONTROLE[[#This Row],[KM - Inicio]]) *
  ( TabelaMap[KM Fim]  &gt;= BS_CONTROLE[[#This Row],[KM - Inicio]]),
  TabelaMap[Trecho Coordenação],
  "-",
  0
)</f>
        <v>-</v>
      </c>
      <c r="BE134" s="200" t="str">
        <f>IFERROR(_xlfn.XLOOKUP(AO134, BASE_MAPA!$B$2:$B$420, BASE_MAPA!$G$2:$G$420), "ERRO")</f>
        <v>ERRO</v>
      </c>
      <c r="BF134" s="178" t="str">
        <f>IF(BS_CONTROLE[[#This Row],[Responsavel pelo boletim]]=0, "-", BS_CONTROLE[[#This Row],[Responsavel pelo boletim]])</f>
        <v>-</v>
      </c>
      <c r="BG134" s="13"/>
      <c r="BH134" s="14"/>
      <c r="BI134" s="14"/>
      <c r="BJ134" s="14"/>
      <c r="BK134" s="14"/>
      <c r="BL134" s="13"/>
      <c r="BM134" s="12"/>
      <c r="BN134" s="12"/>
      <c r="BO134" s="130"/>
      <c r="BP134" s="14"/>
      <c r="BQ134" s="10" t="str">
        <f t="shared" si="13"/>
        <v>Aderente</v>
      </c>
      <c r="BR134" s="15" t="str">
        <f t="shared" si="14"/>
        <v>*</v>
      </c>
      <c r="BS134" s="15" t="str">
        <f t="shared" si="15"/>
        <v>*</v>
      </c>
      <c r="BT134" s="157" t="str">
        <f t="shared" si="16"/>
        <v/>
      </c>
    </row>
    <row r="135" spans="1:72" hidden="1">
      <c r="A135" s="44" t="str">
        <f t="shared" si="12"/>
        <v/>
      </c>
      <c r="B135" s="133"/>
      <c r="C135" s="7" t="str">
        <f>IF(BS_CONTROLE[[#This Row],[DATA]]="","",WEEKNUM(BS_CONTROLE[[#This Row],[DATA]]))</f>
        <v/>
      </c>
      <c r="D135" s="45"/>
      <c r="E135" s="185">
        <v>151</v>
      </c>
      <c r="F135" s="134"/>
      <c r="G135" s="8" t="str">
        <f>IF(D135="","*",VLOOKUP(F135,BS_ATIVIDADE[#All],3,FALSE))</f>
        <v>*</v>
      </c>
      <c r="H135" s="135"/>
      <c r="I135" s="135"/>
      <c r="J135" s="151"/>
      <c r="K135" s="151"/>
      <c r="L135" s="71" t="s">
        <v>11</v>
      </c>
      <c r="M135" s="149" t="str" cm="1">
        <f t="array" ref="M135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135" s="149" t="str" cm="1">
        <f t="array" ref="N135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135" s="135"/>
      <c r="P135" s="135"/>
      <c r="Q135" s="71"/>
      <c r="R135" s="9" t="str">
        <f>IFERROR(_xlfn.XLOOKUP(F135, BS_ATIVIDADE[ATIVIDADE],BS_ATIVIDADE[UNIDADE] ), "*")</f>
        <v>*</v>
      </c>
      <c r="S135" s="180" t="str" cm="1">
        <f t="array" ref="S135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135" s="180" t="str" cm="1">
        <f t="array" ref="T135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135" s="199" t="str">
        <f>IFERROR(_xlfn.XLOOKUP(J135, BASE_MAPA!$B$2:$B$420, BASE_MAPA!$G$2:$G$420), "ERRO")</f>
        <v>ERRO</v>
      </c>
      <c r="V135" s="143"/>
      <c r="W135" s="135"/>
      <c r="X135" s="152"/>
      <c r="Y135" s="129"/>
      <c r="Z135" s="129"/>
      <c r="AA135" s="71"/>
      <c r="AB135" s="59"/>
      <c r="AC135" s="59"/>
      <c r="AD135" s="135"/>
      <c r="AE135" s="71"/>
      <c r="AF135" s="71"/>
      <c r="AG135" s="71"/>
      <c r="AH135" s="42"/>
      <c r="AI135" s="119" t="str">
        <f>IF(BS_CONTROLE[[#This Row],[Atividade]]=0, "-", BS_CONTROLE[[#This Row],[Atividade]])</f>
        <v>-</v>
      </c>
      <c r="AJ135" s="8" t="str">
        <f>IF(D135="","*",VLOOKUP(AI135,BS_ATIVIDADE[#Data],3,FALSE))</f>
        <v>*</v>
      </c>
      <c r="AK135" s="175" t="str">
        <f>IF(BS_CONTROLE[[#This Row],[Local - Partida]]=0, "-", BS_CONTROLE[[#This Row],[Local - Partida]])</f>
        <v>-</v>
      </c>
      <c r="AL135" s="175" t="str">
        <f>IF(BS_CONTROLE[[#This Row],[Local - Encerramento]]=0, "-", BS_CONTROLE[[#This Row],[Local - Encerramento]])</f>
        <v>-</v>
      </c>
      <c r="AM135" s="175" t="str">
        <f>IF(BS_CONTROLE[[#This Row],[Entre - Estações]]=0, "-", BS_CONTROLE[[#This Row],[Entre - Estações]])</f>
        <v>-</v>
      </c>
      <c r="AN135" s="175" t="str">
        <f>IF(BS_CONTROLE[[#This Row],[SB]]=0, "-", BS_CONTROLE[[#This Row],[SB]])</f>
        <v>-</v>
      </c>
      <c r="AO135" s="176" t="str">
        <f>IF(BS_CONTROLE[[#This Row],[SUB]]=0, "-", BS_CONTROLE[[#This Row],[SUB]])</f>
        <v>-</v>
      </c>
      <c r="AP135" s="177" t="str">
        <f>IF(BS_CONTROLE[[#This Row],[KM - Inicio]]=0, "-", BS_CONTROLE[[#This Row],[KM - Inicio]])</f>
        <v>-</v>
      </c>
      <c r="AQ135" s="177" t="str">
        <f>IF(BS_CONTROLE[[#This Row],[KM - Fim]]=0, "-", BS_CONTROLE[[#This Row],[KM - Fim]])</f>
        <v>-</v>
      </c>
      <c r="AR135" s="32"/>
      <c r="AS135" s="32"/>
      <c r="AT135" s="32"/>
      <c r="AU135" s="32"/>
      <c r="AV135" s="32"/>
      <c r="AW135" s="32"/>
      <c r="AX135" s="32"/>
      <c r="AY135" s="184" t="str">
        <f>IF(D135="","*",IFERROR(IF(ISODD(COUNT(AS135:AX137)),"ERRO",SUM((AT135-AS135),(AV135-AU135),(AX135-AW135))),"ERRO"))</f>
        <v>*</v>
      </c>
      <c r="AZ135" s="11"/>
      <c r="BA135" s="60"/>
      <c r="BB135" s="9" t="str">
        <f>IFERROR(_xlfn.XLOOKUP(AI135, BS_ATIVIDADE[ATIVIDADE],BS_ATIVIDADE[UNIDADE] ), "*")</f>
        <v>*</v>
      </c>
      <c r="BC135" s="59" t="str" cm="1">
        <f t="array" ref="BC135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BD135" s="59" t="str" cm="1">
        <f t="array" ref="BD135" xml:space="preserve"> _xlfn.XLOOKUP(
  1,
  ( TabelaMap[SUB] = BS_CONTROLE[[#This Row],[SUB_5]]) *
  ( TabelaMap[KM Inicio] &lt;= BS_CONTROLE[[#This Row],[KM - Inicio]]) *
  ( TabelaMap[KM Fim]  &gt;= BS_CONTROLE[[#This Row],[KM - Inicio]]),
  TabelaMap[Trecho Coordenação],
  "-",
  0
)</f>
        <v>-</v>
      </c>
      <c r="BE135" s="200" t="str">
        <f>IFERROR(_xlfn.XLOOKUP(AO135, BASE_MAPA!$B$2:$B$420, BASE_MAPA!$G$2:$G$420), "ERRO")</f>
        <v>ERRO</v>
      </c>
      <c r="BF135" s="178" t="str">
        <f>IF(BS_CONTROLE[[#This Row],[Responsavel pelo boletim]]=0, "-", BS_CONTROLE[[#This Row],[Responsavel pelo boletim]])</f>
        <v>-</v>
      </c>
      <c r="BG135" s="13"/>
      <c r="BH135" s="14"/>
      <c r="BI135" s="14"/>
      <c r="BJ135" s="14"/>
      <c r="BK135" s="14"/>
      <c r="BL135" s="13"/>
      <c r="BM135" s="12"/>
      <c r="BN135" s="12"/>
      <c r="BO135" s="130"/>
      <c r="BP135" s="14"/>
      <c r="BQ135" s="10" t="str">
        <f t="shared" si="13"/>
        <v>Aderente</v>
      </c>
      <c r="BR135" s="15" t="str">
        <f t="shared" si="14"/>
        <v>*</v>
      </c>
      <c r="BS135" s="15" t="str">
        <f t="shared" si="15"/>
        <v>*</v>
      </c>
      <c r="BT135" s="157" t="str">
        <f t="shared" si="16"/>
        <v/>
      </c>
    </row>
    <row r="136" spans="1:72" hidden="1">
      <c r="A136" s="44" t="str">
        <f t="shared" si="12"/>
        <v/>
      </c>
      <c r="B136" s="133"/>
      <c r="C136" s="7" t="str">
        <f>IF(BS_CONTROLE[[#This Row],[DATA]]="","",WEEKNUM(BS_CONTROLE[[#This Row],[DATA]]))</f>
        <v/>
      </c>
      <c r="D136" s="45"/>
      <c r="E136" s="185">
        <v>152</v>
      </c>
      <c r="F136" s="134"/>
      <c r="G136" s="8" t="str">
        <f>IF(D136="","*",VLOOKUP(F136,BS_ATIVIDADE[#All],3,FALSE))</f>
        <v>*</v>
      </c>
      <c r="H136" s="135"/>
      <c r="I136" s="135"/>
      <c r="J136" s="151"/>
      <c r="K136" s="151"/>
      <c r="L136" s="71" t="s">
        <v>11</v>
      </c>
      <c r="M136" s="149" t="str" cm="1">
        <f t="array" ref="M136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136" s="149" t="str" cm="1">
        <f t="array" ref="N136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136" s="135"/>
      <c r="P136" s="135"/>
      <c r="Q136" s="71"/>
      <c r="R136" s="9" t="str">
        <f>IFERROR(_xlfn.XLOOKUP(F136, BS_ATIVIDADE[ATIVIDADE],BS_ATIVIDADE[UNIDADE] ), "*")</f>
        <v>*</v>
      </c>
      <c r="S136" s="180" t="str" cm="1">
        <f t="array" ref="S136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136" s="180" t="str" cm="1">
        <f t="array" ref="T136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136" s="199" t="str">
        <f>IFERROR(_xlfn.XLOOKUP(J136, BASE_MAPA!$B$2:$B$420, BASE_MAPA!$G$2:$G$420), "ERRO")</f>
        <v>ERRO</v>
      </c>
      <c r="V136" s="143"/>
      <c r="W136" s="135"/>
      <c r="X136" s="152"/>
      <c r="Y136" s="129"/>
      <c r="Z136" s="129"/>
      <c r="AA136" s="71"/>
      <c r="AB136" s="59"/>
      <c r="AC136" s="59"/>
      <c r="AD136" s="135"/>
      <c r="AE136" s="71"/>
      <c r="AF136" s="71"/>
      <c r="AG136" s="71"/>
      <c r="AH136" s="42"/>
      <c r="AI136" s="119" t="str">
        <f>IF(BS_CONTROLE[[#This Row],[Atividade]]=0, "-", BS_CONTROLE[[#This Row],[Atividade]])</f>
        <v>-</v>
      </c>
      <c r="AJ136" s="8" t="str">
        <f>IF(D136="","*",VLOOKUP(AI136,BS_ATIVIDADE[#Data],3,FALSE))</f>
        <v>*</v>
      </c>
      <c r="AK136" s="175" t="str">
        <f>IF(BS_CONTROLE[[#This Row],[Local - Partida]]=0, "-", BS_CONTROLE[[#This Row],[Local - Partida]])</f>
        <v>-</v>
      </c>
      <c r="AL136" s="175" t="str">
        <f>IF(BS_CONTROLE[[#This Row],[Local - Encerramento]]=0, "-", BS_CONTROLE[[#This Row],[Local - Encerramento]])</f>
        <v>-</v>
      </c>
      <c r="AM136" s="175" t="str">
        <f>IF(BS_CONTROLE[[#This Row],[Entre - Estações]]=0, "-", BS_CONTROLE[[#This Row],[Entre - Estações]])</f>
        <v>-</v>
      </c>
      <c r="AN136" s="175" t="str">
        <f>IF(BS_CONTROLE[[#This Row],[SB]]=0, "-", BS_CONTROLE[[#This Row],[SB]])</f>
        <v>-</v>
      </c>
      <c r="AO136" s="176" t="str">
        <f>IF(BS_CONTROLE[[#This Row],[SUB]]=0, "-", BS_CONTROLE[[#This Row],[SUB]])</f>
        <v>-</v>
      </c>
      <c r="AP136" s="177" t="str">
        <f>IF(BS_CONTROLE[[#This Row],[KM - Inicio]]=0, "-", BS_CONTROLE[[#This Row],[KM - Inicio]])</f>
        <v>-</v>
      </c>
      <c r="AQ136" s="177" t="str">
        <f>IF(BS_CONTROLE[[#This Row],[KM - Fim]]=0, "-", BS_CONTROLE[[#This Row],[KM - Fim]])</f>
        <v>-</v>
      </c>
      <c r="AR136" s="32"/>
      <c r="AS136" s="32"/>
      <c r="AT136" s="32"/>
      <c r="AU136" s="32"/>
      <c r="AV136" s="32"/>
      <c r="AW136" s="32"/>
      <c r="AX136" s="32"/>
      <c r="AY136" s="184" t="str">
        <f>IF(D136="","*",IFERROR(IF(ISODD(COUNT(AS136:AX138)),"ERRO",SUM((AT136-AS136),(AV136-AU136),(AX136-AW136))),"ERRO"))</f>
        <v>*</v>
      </c>
      <c r="AZ136" s="11"/>
      <c r="BA136" s="60"/>
      <c r="BB136" s="9" t="str">
        <f>IFERROR(_xlfn.XLOOKUP(AI136, BS_ATIVIDADE[ATIVIDADE],BS_ATIVIDADE[UNIDADE] ), "*")</f>
        <v>*</v>
      </c>
      <c r="BC136" s="59" t="str" cm="1">
        <f t="array" ref="BC136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BD136" s="59" t="str" cm="1">
        <f t="array" ref="BD136" xml:space="preserve"> _xlfn.XLOOKUP(
  1,
  ( TabelaMap[SUB] = BS_CONTROLE[[#This Row],[SUB_5]]) *
  ( TabelaMap[KM Inicio] &lt;= BS_CONTROLE[[#This Row],[KM - Inicio]]) *
  ( TabelaMap[KM Fim]  &gt;= BS_CONTROLE[[#This Row],[KM - Inicio]]),
  TabelaMap[Trecho Coordenação],
  "-",
  0
)</f>
        <v>-</v>
      </c>
      <c r="BE136" s="200" t="str">
        <f>IFERROR(_xlfn.XLOOKUP(AO136, BASE_MAPA!$B$2:$B$420, BASE_MAPA!$G$2:$G$420), "ERRO")</f>
        <v>ERRO</v>
      </c>
      <c r="BF136" s="178" t="str">
        <f>IF(BS_CONTROLE[[#This Row],[Responsavel pelo boletim]]=0, "-", BS_CONTROLE[[#This Row],[Responsavel pelo boletim]])</f>
        <v>-</v>
      </c>
      <c r="BG136" s="13"/>
      <c r="BH136" s="14"/>
      <c r="BI136" s="14"/>
      <c r="BJ136" s="14"/>
      <c r="BK136" s="14"/>
      <c r="BL136" s="13"/>
      <c r="BM136" s="12"/>
      <c r="BN136" s="12"/>
      <c r="BO136" s="130"/>
      <c r="BP136" s="14"/>
      <c r="BQ136" s="10" t="str">
        <f t="shared" si="13"/>
        <v>Aderente</v>
      </c>
      <c r="BR136" s="15" t="str">
        <f t="shared" si="14"/>
        <v>*</v>
      </c>
      <c r="BS136" s="15" t="str">
        <f t="shared" si="15"/>
        <v>*</v>
      </c>
      <c r="BT136" s="157" t="str">
        <f t="shared" si="16"/>
        <v/>
      </c>
    </row>
    <row r="137" spans="1:72" hidden="1">
      <c r="A137" s="44" t="str">
        <f t="shared" si="12"/>
        <v/>
      </c>
      <c r="B137" s="133"/>
      <c r="C137" s="7" t="str">
        <f>IF(BS_CONTROLE[[#This Row],[DATA]]="","",WEEKNUM(BS_CONTROLE[[#This Row],[DATA]]))</f>
        <v/>
      </c>
      <c r="D137" s="45"/>
      <c r="E137" s="185">
        <v>153</v>
      </c>
      <c r="F137" s="134"/>
      <c r="G137" s="8" t="str">
        <f>IF(D137="","*",VLOOKUP(F137,BS_ATIVIDADE[#All],3,FALSE))</f>
        <v>*</v>
      </c>
      <c r="H137" s="135"/>
      <c r="I137" s="135"/>
      <c r="J137" s="151"/>
      <c r="K137" s="151"/>
      <c r="L137" s="71" t="s">
        <v>11</v>
      </c>
      <c r="M137" s="149" t="str" cm="1">
        <f t="array" ref="M137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137" s="149" t="str" cm="1">
        <f t="array" ref="N137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137" s="135"/>
      <c r="P137" s="135"/>
      <c r="Q137" s="71"/>
      <c r="R137" s="9" t="str">
        <f>IFERROR(_xlfn.XLOOKUP(F137, BS_ATIVIDADE[ATIVIDADE],BS_ATIVIDADE[UNIDADE] ), "*")</f>
        <v>*</v>
      </c>
      <c r="S137" s="180" t="str" cm="1">
        <f t="array" ref="S137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137" s="180" t="str" cm="1">
        <f t="array" ref="T137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137" s="199" t="str">
        <f>IFERROR(_xlfn.XLOOKUP(J137, BASE_MAPA!$B$2:$B$420, BASE_MAPA!$G$2:$G$420), "ERRO")</f>
        <v>ERRO</v>
      </c>
      <c r="V137" s="143"/>
      <c r="W137" s="135"/>
      <c r="X137" s="152"/>
      <c r="Y137" s="129"/>
      <c r="Z137" s="129"/>
      <c r="AA137" s="71"/>
      <c r="AB137" s="59"/>
      <c r="AC137" s="59"/>
      <c r="AD137" s="135"/>
      <c r="AE137" s="71"/>
      <c r="AF137" s="71"/>
      <c r="AG137" s="71"/>
      <c r="AH137" s="42"/>
      <c r="AI137" s="119" t="str">
        <f>IF(BS_CONTROLE[[#This Row],[Atividade]]=0, "-", BS_CONTROLE[[#This Row],[Atividade]])</f>
        <v>-</v>
      </c>
      <c r="AJ137" s="8" t="str">
        <f>IF(D137="","*",VLOOKUP(AI137,BS_ATIVIDADE[#Data],3,FALSE))</f>
        <v>*</v>
      </c>
      <c r="AK137" s="175" t="str">
        <f>IF(BS_CONTROLE[[#This Row],[Local - Partida]]=0, "-", BS_CONTROLE[[#This Row],[Local - Partida]])</f>
        <v>-</v>
      </c>
      <c r="AL137" s="175" t="str">
        <f>IF(BS_CONTROLE[[#This Row],[Local - Encerramento]]=0, "-", BS_CONTROLE[[#This Row],[Local - Encerramento]])</f>
        <v>-</v>
      </c>
      <c r="AM137" s="175" t="str">
        <f>IF(BS_CONTROLE[[#This Row],[Entre - Estações]]=0, "-", BS_CONTROLE[[#This Row],[Entre - Estações]])</f>
        <v>-</v>
      </c>
      <c r="AN137" s="175" t="str">
        <f>IF(BS_CONTROLE[[#This Row],[SB]]=0, "-", BS_CONTROLE[[#This Row],[SB]])</f>
        <v>-</v>
      </c>
      <c r="AO137" s="176" t="str">
        <f>IF(BS_CONTROLE[[#This Row],[SUB]]=0, "-", BS_CONTROLE[[#This Row],[SUB]])</f>
        <v>-</v>
      </c>
      <c r="AP137" s="177" t="str">
        <f>IF(BS_CONTROLE[[#This Row],[KM - Inicio]]=0, "-", BS_CONTROLE[[#This Row],[KM - Inicio]])</f>
        <v>-</v>
      </c>
      <c r="AQ137" s="177" t="str">
        <f>IF(BS_CONTROLE[[#This Row],[KM - Fim]]=0, "-", BS_CONTROLE[[#This Row],[KM - Fim]])</f>
        <v>-</v>
      </c>
      <c r="AR137" s="32"/>
      <c r="AS137" s="32"/>
      <c r="AT137" s="32"/>
      <c r="AU137" s="32"/>
      <c r="AV137" s="32"/>
      <c r="AW137" s="32"/>
      <c r="AX137" s="32"/>
      <c r="AY137" s="184" t="str">
        <f>IF(D137="","*",IFERROR(IF(ISODD(COUNT(AS137:AX139)),"ERRO",SUM((AT137-AS137),(AV137-AU137),(AX137-AW137))),"ERRO"))</f>
        <v>*</v>
      </c>
      <c r="AZ137" s="11"/>
      <c r="BA137" s="60"/>
      <c r="BB137" s="9" t="str">
        <f>IFERROR(_xlfn.XLOOKUP(AI137, BS_ATIVIDADE[ATIVIDADE],BS_ATIVIDADE[UNIDADE] ), "*")</f>
        <v>*</v>
      </c>
      <c r="BC137" s="59" t="str" cm="1">
        <f t="array" ref="BC137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BD137" s="59" t="str" cm="1">
        <f t="array" ref="BD137" xml:space="preserve"> _xlfn.XLOOKUP(
  1,
  ( TabelaMap[SUB] = BS_CONTROLE[[#This Row],[SUB_5]]) *
  ( TabelaMap[KM Inicio] &lt;= BS_CONTROLE[[#This Row],[KM - Inicio]]) *
  ( TabelaMap[KM Fim]  &gt;= BS_CONTROLE[[#This Row],[KM - Inicio]]),
  TabelaMap[Trecho Coordenação],
  "-",
  0
)</f>
        <v>-</v>
      </c>
      <c r="BE137" s="200" t="str">
        <f>IFERROR(_xlfn.XLOOKUP(AO137, BASE_MAPA!$B$2:$B$420, BASE_MAPA!$G$2:$G$420), "ERRO")</f>
        <v>ERRO</v>
      </c>
      <c r="BF137" s="178" t="str">
        <f>IF(BS_CONTROLE[[#This Row],[Responsavel pelo boletim]]=0, "-", BS_CONTROLE[[#This Row],[Responsavel pelo boletim]])</f>
        <v>-</v>
      </c>
      <c r="BG137" s="13"/>
      <c r="BH137" s="14"/>
      <c r="BI137" s="14"/>
      <c r="BJ137" s="14"/>
      <c r="BK137" s="14"/>
      <c r="BL137" s="13"/>
      <c r="BM137" s="12"/>
      <c r="BN137" s="12"/>
      <c r="BO137" s="130"/>
      <c r="BP137" s="14"/>
      <c r="BQ137" s="10" t="str">
        <f t="shared" si="13"/>
        <v>Aderente</v>
      </c>
      <c r="BR137" s="15" t="str">
        <f t="shared" si="14"/>
        <v>*</v>
      </c>
      <c r="BS137" s="15" t="str">
        <f t="shared" si="15"/>
        <v>*</v>
      </c>
      <c r="BT137" s="157" t="str">
        <f t="shared" si="16"/>
        <v/>
      </c>
    </row>
    <row r="138" spans="1:72" hidden="1">
      <c r="A138" s="44" t="str">
        <f t="shared" si="12"/>
        <v/>
      </c>
      <c r="B138" s="133"/>
      <c r="C138" s="7" t="str">
        <f>IF(BS_CONTROLE[[#This Row],[DATA]]="","",WEEKNUM(BS_CONTROLE[[#This Row],[DATA]]))</f>
        <v/>
      </c>
      <c r="D138" s="45"/>
      <c r="E138" s="185">
        <v>154</v>
      </c>
      <c r="F138" s="134"/>
      <c r="G138" s="8" t="str">
        <f>IF(D138="","*",VLOOKUP(F138,BS_ATIVIDADE[#All],3,FALSE))</f>
        <v>*</v>
      </c>
      <c r="H138" s="135"/>
      <c r="I138" s="135"/>
      <c r="J138" s="151"/>
      <c r="K138" s="151"/>
      <c r="L138" s="71" t="s">
        <v>11</v>
      </c>
      <c r="M138" s="149" t="str" cm="1">
        <f t="array" ref="M138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138" s="149" t="str" cm="1">
        <f t="array" ref="N138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138" s="135"/>
      <c r="P138" s="135"/>
      <c r="Q138" s="71"/>
      <c r="R138" s="9" t="str">
        <f>IFERROR(_xlfn.XLOOKUP(F138, BS_ATIVIDADE[ATIVIDADE],BS_ATIVIDADE[UNIDADE] ), "*")</f>
        <v>*</v>
      </c>
      <c r="S138" s="180" t="str" cm="1">
        <f t="array" ref="S138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138" s="180" t="str" cm="1">
        <f t="array" ref="T138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138" s="199" t="str">
        <f>IFERROR(_xlfn.XLOOKUP(J138, BASE_MAPA!$B$2:$B$420, BASE_MAPA!$G$2:$G$420), "ERRO")</f>
        <v>ERRO</v>
      </c>
      <c r="V138" s="143"/>
      <c r="W138" s="135"/>
      <c r="X138" s="152"/>
      <c r="Y138" s="129"/>
      <c r="Z138" s="129"/>
      <c r="AA138" s="71"/>
      <c r="AB138" s="59"/>
      <c r="AC138" s="59"/>
      <c r="AD138" s="135"/>
      <c r="AE138" s="71"/>
      <c r="AF138" s="71"/>
      <c r="AG138" s="71"/>
      <c r="AH138" s="42"/>
      <c r="AI138" s="119" t="str">
        <f>IF(BS_CONTROLE[[#This Row],[Atividade]]=0, "-", BS_CONTROLE[[#This Row],[Atividade]])</f>
        <v>-</v>
      </c>
      <c r="AJ138" s="8" t="str">
        <f>IF(D138="","*",VLOOKUP(AI138,BS_ATIVIDADE[#Data],3,FALSE))</f>
        <v>*</v>
      </c>
      <c r="AK138" s="175" t="str">
        <f>IF(BS_CONTROLE[[#This Row],[Local - Partida]]=0, "-", BS_CONTROLE[[#This Row],[Local - Partida]])</f>
        <v>-</v>
      </c>
      <c r="AL138" s="175" t="str">
        <f>IF(BS_CONTROLE[[#This Row],[Local - Encerramento]]=0, "-", BS_CONTROLE[[#This Row],[Local - Encerramento]])</f>
        <v>-</v>
      </c>
      <c r="AM138" s="175" t="str">
        <f>IF(BS_CONTROLE[[#This Row],[Entre - Estações]]=0, "-", BS_CONTROLE[[#This Row],[Entre - Estações]])</f>
        <v>-</v>
      </c>
      <c r="AN138" s="175" t="str">
        <f>IF(BS_CONTROLE[[#This Row],[SB]]=0, "-", BS_CONTROLE[[#This Row],[SB]])</f>
        <v>-</v>
      </c>
      <c r="AO138" s="176" t="str">
        <f>IF(BS_CONTROLE[[#This Row],[SUB]]=0, "-", BS_CONTROLE[[#This Row],[SUB]])</f>
        <v>-</v>
      </c>
      <c r="AP138" s="177" t="str">
        <f>IF(BS_CONTROLE[[#This Row],[KM - Inicio]]=0, "-", BS_CONTROLE[[#This Row],[KM - Inicio]])</f>
        <v>-</v>
      </c>
      <c r="AQ138" s="177" t="str">
        <f>IF(BS_CONTROLE[[#This Row],[KM - Fim]]=0, "-", BS_CONTROLE[[#This Row],[KM - Fim]])</f>
        <v>-</v>
      </c>
      <c r="AR138" s="32"/>
      <c r="AS138" s="32"/>
      <c r="AT138" s="32"/>
      <c r="AU138" s="32"/>
      <c r="AV138" s="32"/>
      <c r="AW138" s="32"/>
      <c r="AX138" s="32"/>
      <c r="AY138" s="184" t="str">
        <f>IF(D138="","*",IFERROR(IF(ISODD(COUNT(AS138:AX140)),"ERRO",SUM((AT138-AS138),(AV138-AU138),(AX138-AW138))),"ERRO"))</f>
        <v>*</v>
      </c>
      <c r="AZ138" s="11"/>
      <c r="BA138" s="60"/>
      <c r="BB138" s="9" t="str">
        <f>IFERROR(_xlfn.XLOOKUP(AI138, BS_ATIVIDADE[ATIVIDADE],BS_ATIVIDADE[UNIDADE] ), "*")</f>
        <v>*</v>
      </c>
      <c r="BC138" s="59" t="str" cm="1">
        <f t="array" ref="BC138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BD138" s="59" t="str" cm="1">
        <f t="array" ref="BD138" xml:space="preserve"> _xlfn.XLOOKUP(
  1,
  ( TabelaMap[SUB] = BS_CONTROLE[[#This Row],[SUB_5]]) *
  ( TabelaMap[KM Inicio] &lt;= BS_CONTROLE[[#This Row],[KM - Inicio]]) *
  ( TabelaMap[KM Fim]  &gt;= BS_CONTROLE[[#This Row],[KM - Inicio]]),
  TabelaMap[Trecho Coordenação],
  "-",
  0
)</f>
        <v>-</v>
      </c>
      <c r="BE138" s="200" t="str">
        <f>IFERROR(_xlfn.XLOOKUP(AO138, BASE_MAPA!$B$2:$B$420, BASE_MAPA!$G$2:$G$420), "ERRO")</f>
        <v>ERRO</v>
      </c>
      <c r="BF138" s="178" t="str">
        <f>IF(BS_CONTROLE[[#This Row],[Responsavel pelo boletim]]=0, "-", BS_CONTROLE[[#This Row],[Responsavel pelo boletim]])</f>
        <v>-</v>
      </c>
      <c r="BG138" s="13"/>
      <c r="BH138" s="14"/>
      <c r="BI138" s="14"/>
      <c r="BJ138" s="14"/>
      <c r="BK138" s="14"/>
      <c r="BL138" s="13"/>
      <c r="BM138" s="12"/>
      <c r="BN138" s="12"/>
      <c r="BO138" s="130"/>
      <c r="BP138" s="14"/>
      <c r="BQ138" s="10" t="str">
        <f t="shared" si="13"/>
        <v>Aderente</v>
      </c>
      <c r="BR138" s="15" t="str">
        <f t="shared" si="14"/>
        <v>*</v>
      </c>
      <c r="BS138" s="15" t="str">
        <f t="shared" si="15"/>
        <v>*</v>
      </c>
      <c r="BT138" s="157" t="str">
        <f t="shared" si="16"/>
        <v/>
      </c>
    </row>
    <row r="139" spans="1:72" hidden="1">
      <c r="A139" s="44" t="str">
        <f t="shared" si="12"/>
        <v/>
      </c>
      <c r="B139" s="133"/>
      <c r="C139" s="7" t="str">
        <f>IF(BS_CONTROLE[[#This Row],[DATA]]="","",WEEKNUM(BS_CONTROLE[[#This Row],[DATA]]))</f>
        <v/>
      </c>
      <c r="D139" s="45"/>
      <c r="E139" s="185">
        <v>155</v>
      </c>
      <c r="F139" s="134"/>
      <c r="G139" s="8" t="str">
        <f>IF(D139="","*",VLOOKUP(F139,BS_ATIVIDADE[#All],3,FALSE))</f>
        <v>*</v>
      </c>
      <c r="H139" s="135"/>
      <c r="I139" s="135"/>
      <c r="J139" s="151"/>
      <c r="K139" s="151"/>
      <c r="L139" s="71" t="s">
        <v>11</v>
      </c>
      <c r="M139" s="149" t="str" cm="1">
        <f t="array" ref="M139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139" s="149" t="str" cm="1">
        <f t="array" ref="N139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139" s="135"/>
      <c r="P139" s="135"/>
      <c r="Q139" s="71"/>
      <c r="R139" s="9" t="str">
        <f>IFERROR(_xlfn.XLOOKUP(F139, BS_ATIVIDADE[ATIVIDADE],BS_ATIVIDADE[UNIDADE] ), "*")</f>
        <v>*</v>
      </c>
      <c r="S139" s="180" t="str" cm="1">
        <f t="array" ref="S139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139" s="180" t="str" cm="1">
        <f t="array" ref="T139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139" s="199" t="str">
        <f>IFERROR(_xlfn.XLOOKUP(J139, BASE_MAPA!$B$2:$B$420, BASE_MAPA!$G$2:$G$420), "ERRO")</f>
        <v>ERRO</v>
      </c>
      <c r="V139" s="143"/>
      <c r="W139" s="135"/>
      <c r="X139" s="152"/>
      <c r="Y139" s="129"/>
      <c r="Z139" s="129"/>
      <c r="AA139" s="71"/>
      <c r="AB139" s="59"/>
      <c r="AC139" s="59"/>
      <c r="AD139" s="135"/>
      <c r="AE139" s="71"/>
      <c r="AF139" s="71"/>
      <c r="AG139" s="71"/>
      <c r="AH139" s="42"/>
      <c r="AI139" s="119" t="str">
        <f>IF(BS_CONTROLE[[#This Row],[Atividade]]=0, "-", BS_CONTROLE[[#This Row],[Atividade]])</f>
        <v>-</v>
      </c>
      <c r="AJ139" s="8" t="str">
        <f>IF(D139="","*",VLOOKUP(AI139,BS_ATIVIDADE[#Data],3,FALSE))</f>
        <v>*</v>
      </c>
      <c r="AK139" s="175" t="str">
        <f>IF(BS_CONTROLE[[#This Row],[Local - Partida]]=0, "-", BS_CONTROLE[[#This Row],[Local - Partida]])</f>
        <v>-</v>
      </c>
      <c r="AL139" s="175" t="str">
        <f>IF(BS_CONTROLE[[#This Row],[Local - Encerramento]]=0, "-", BS_CONTROLE[[#This Row],[Local - Encerramento]])</f>
        <v>-</v>
      </c>
      <c r="AM139" s="175" t="str">
        <f>IF(BS_CONTROLE[[#This Row],[Entre - Estações]]=0, "-", BS_CONTROLE[[#This Row],[Entre - Estações]])</f>
        <v>-</v>
      </c>
      <c r="AN139" s="175" t="str">
        <f>IF(BS_CONTROLE[[#This Row],[SB]]=0, "-", BS_CONTROLE[[#This Row],[SB]])</f>
        <v>-</v>
      </c>
      <c r="AO139" s="176" t="str">
        <f>IF(BS_CONTROLE[[#This Row],[SUB]]=0, "-", BS_CONTROLE[[#This Row],[SUB]])</f>
        <v>-</v>
      </c>
      <c r="AP139" s="177" t="str">
        <f>IF(BS_CONTROLE[[#This Row],[KM - Inicio]]=0, "-", BS_CONTROLE[[#This Row],[KM - Inicio]])</f>
        <v>-</v>
      </c>
      <c r="AQ139" s="177" t="str">
        <f>IF(BS_CONTROLE[[#This Row],[KM - Fim]]=0, "-", BS_CONTROLE[[#This Row],[KM - Fim]])</f>
        <v>-</v>
      </c>
      <c r="AR139" s="32"/>
      <c r="AS139" s="32"/>
      <c r="AT139" s="32"/>
      <c r="AU139" s="32"/>
      <c r="AV139" s="32"/>
      <c r="AW139" s="32"/>
      <c r="AX139" s="32"/>
      <c r="AY139" s="184" t="str">
        <f>IF(D139="","*",IFERROR(IF(ISODD(COUNT(AS139:AX141)),"ERRO",SUM((AT139-AS139),(AV139-AU139),(AX139-AW139))),"ERRO"))</f>
        <v>*</v>
      </c>
      <c r="AZ139" s="11"/>
      <c r="BA139" s="60"/>
      <c r="BB139" s="9" t="str">
        <f>IFERROR(_xlfn.XLOOKUP(AI139, BS_ATIVIDADE[ATIVIDADE],BS_ATIVIDADE[UNIDADE] ), "*")</f>
        <v>*</v>
      </c>
      <c r="BC139" s="59" t="str" cm="1">
        <f t="array" ref="BC139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BD139" s="59" t="str" cm="1">
        <f t="array" ref="BD139" xml:space="preserve"> _xlfn.XLOOKUP(
  1,
  ( TabelaMap[SUB] = BS_CONTROLE[[#This Row],[SUB_5]]) *
  ( TabelaMap[KM Inicio] &lt;= BS_CONTROLE[[#This Row],[KM - Inicio]]) *
  ( TabelaMap[KM Fim]  &gt;= BS_CONTROLE[[#This Row],[KM - Inicio]]),
  TabelaMap[Trecho Coordenação],
  "-",
  0
)</f>
        <v>-</v>
      </c>
      <c r="BE139" s="200" t="str">
        <f>IFERROR(_xlfn.XLOOKUP(AO139, BASE_MAPA!$B$2:$B$420, BASE_MAPA!$G$2:$G$420), "ERRO")</f>
        <v>ERRO</v>
      </c>
      <c r="BF139" s="178" t="str">
        <f>IF(BS_CONTROLE[[#This Row],[Responsavel pelo boletim]]=0, "-", BS_CONTROLE[[#This Row],[Responsavel pelo boletim]])</f>
        <v>-</v>
      </c>
      <c r="BG139" s="13"/>
      <c r="BH139" s="14"/>
      <c r="BI139" s="14"/>
      <c r="BJ139" s="14"/>
      <c r="BK139" s="14"/>
      <c r="BL139" s="13"/>
      <c r="BM139" s="12"/>
      <c r="BN139" s="12"/>
      <c r="BO139" s="130"/>
      <c r="BP139" s="14"/>
      <c r="BQ139" s="10" t="str">
        <f t="shared" si="13"/>
        <v>Aderente</v>
      </c>
      <c r="BR139" s="15" t="str">
        <f t="shared" si="14"/>
        <v>*</v>
      </c>
      <c r="BS139" s="15" t="str">
        <f t="shared" si="15"/>
        <v>*</v>
      </c>
      <c r="BT139" s="157" t="str">
        <f t="shared" si="16"/>
        <v/>
      </c>
    </row>
    <row r="140" spans="1:72" hidden="1">
      <c r="A140" s="44" t="str">
        <f t="shared" si="12"/>
        <v/>
      </c>
      <c r="B140" s="133"/>
      <c r="C140" s="7" t="str">
        <f>IF(BS_CONTROLE[[#This Row],[DATA]]="","",WEEKNUM(BS_CONTROLE[[#This Row],[DATA]]))</f>
        <v/>
      </c>
      <c r="D140" s="45"/>
      <c r="E140" s="185">
        <v>156</v>
      </c>
      <c r="F140" s="134"/>
      <c r="G140" s="8" t="str">
        <f>IF(D140="","*",VLOOKUP(F140,BS_ATIVIDADE[#All],3,FALSE))</f>
        <v>*</v>
      </c>
      <c r="H140" s="135"/>
      <c r="I140" s="135"/>
      <c r="J140" s="151"/>
      <c r="K140" s="151"/>
      <c r="L140" s="71" t="s">
        <v>11</v>
      </c>
      <c r="M140" s="149" t="str" cm="1">
        <f t="array" ref="M140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140" s="149" t="str" cm="1">
        <f t="array" ref="N140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140" s="135"/>
      <c r="P140" s="135"/>
      <c r="Q140" s="71"/>
      <c r="R140" s="9" t="str">
        <f>IFERROR(_xlfn.XLOOKUP(F140, BS_ATIVIDADE[ATIVIDADE],BS_ATIVIDADE[UNIDADE] ), "*")</f>
        <v>*</v>
      </c>
      <c r="S140" s="180" t="str" cm="1">
        <f t="array" ref="S140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140" s="180" t="str" cm="1">
        <f t="array" ref="T140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140" s="199" t="str">
        <f>IFERROR(_xlfn.XLOOKUP(J140, BASE_MAPA!$B$2:$B$420, BASE_MAPA!$G$2:$G$420), "ERRO")</f>
        <v>ERRO</v>
      </c>
      <c r="V140" s="143"/>
      <c r="W140" s="135"/>
      <c r="X140" s="152"/>
      <c r="Y140" s="129"/>
      <c r="Z140" s="129"/>
      <c r="AA140" s="71"/>
      <c r="AB140" s="59"/>
      <c r="AC140" s="59"/>
      <c r="AD140" s="135"/>
      <c r="AE140" s="71"/>
      <c r="AF140" s="71"/>
      <c r="AG140" s="71"/>
      <c r="AH140" s="42"/>
      <c r="AI140" s="119" t="str">
        <f>IF(BS_CONTROLE[[#This Row],[Atividade]]=0, "-", BS_CONTROLE[[#This Row],[Atividade]])</f>
        <v>-</v>
      </c>
      <c r="AJ140" s="8" t="str">
        <f>IF(D140="","*",VLOOKUP(AI140,BS_ATIVIDADE[#Data],3,FALSE))</f>
        <v>*</v>
      </c>
      <c r="AK140" s="175" t="str">
        <f>IF(BS_CONTROLE[[#This Row],[Local - Partida]]=0, "-", BS_CONTROLE[[#This Row],[Local - Partida]])</f>
        <v>-</v>
      </c>
      <c r="AL140" s="175" t="str">
        <f>IF(BS_CONTROLE[[#This Row],[Local - Encerramento]]=0, "-", BS_CONTROLE[[#This Row],[Local - Encerramento]])</f>
        <v>-</v>
      </c>
      <c r="AM140" s="175" t="str">
        <f>IF(BS_CONTROLE[[#This Row],[Entre - Estações]]=0, "-", BS_CONTROLE[[#This Row],[Entre - Estações]])</f>
        <v>-</v>
      </c>
      <c r="AN140" s="175" t="str">
        <f>IF(BS_CONTROLE[[#This Row],[SB]]=0, "-", BS_CONTROLE[[#This Row],[SB]])</f>
        <v>-</v>
      </c>
      <c r="AO140" s="176" t="str">
        <f>IF(BS_CONTROLE[[#This Row],[SUB]]=0, "-", BS_CONTROLE[[#This Row],[SUB]])</f>
        <v>-</v>
      </c>
      <c r="AP140" s="177" t="str">
        <f>IF(BS_CONTROLE[[#This Row],[KM - Inicio]]=0, "-", BS_CONTROLE[[#This Row],[KM - Inicio]])</f>
        <v>-</v>
      </c>
      <c r="AQ140" s="177" t="str">
        <f>IF(BS_CONTROLE[[#This Row],[KM - Fim]]=0, "-", BS_CONTROLE[[#This Row],[KM - Fim]])</f>
        <v>-</v>
      </c>
      <c r="AR140" s="32"/>
      <c r="AS140" s="32"/>
      <c r="AT140" s="32"/>
      <c r="AU140" s="32"/>
      <c r="AV140" s="32"/>
      <c r="AW140" s="32"/>
      <c r="AX140" s="32"/>
      <c r="AY140" s="184" t="str">
        <f>IF(D140="","*",IFERROR(IF(ISODD(COUNT(AS140:AX142)),"ERRO",SUM((AT140-AS140),(AV140-AU140),(AX140-AW140))),"ERRO"))</f>
        <v>*</v>
      </c>
      <c r="AZ140" s="11"/>
      <c r="BA140" s="60"/>
      <c r="BB140" s="9" t="str">
        <f>IFERROR(_xlfn.XLOOKUP(AI140, BS_ATIVIDADE[ATIVIDADE],BS_ATIVIDADE[UNIDADE] ), "*")</f>
        <v>*</v>
      </c>
      <c r="BC140" s="59" t="str" cm="1">
        <f t="array" ref="BC140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BD140" s="59" t="str" cm="1">
        <f t="array" ref="BD140" xml:space="preserve"> _xlfn.XLOOKUP(
  1,
  ( TabelaMap[SUB] = BS_CONTROLE[[#This Row],[SUB_5]]) *
  ( TabelaMap[KM Inicio] &lt;= BS_CONTROLE[[#This Row],[KM - Inicio]]) *
  ( TabelaMap[KM Fim]  &gt;= BS_CONTROLE[[#This Row],[KM - Inicio]]),
  TabelaMap[Trecho Coordenação],
  "-",
  0
)</f>
        <v>-</v>
      </c>
      <c r="BE140" s="200" t="str">
        <f>IFERROR(_xlfn.XLOOKUP(AO140, BASE_MAPA!$B$2:$B$420, BASE_MAPA!$G$2:$G$420), "ERRO")</f>
        <v>ERRO</v>
      </c>
      <c r="BF140" s="178" t="str">
        <f>IF(BS_CONTROLE[[#This Row],[Responsavel pelo boletim]]=0, "-", BS_CONTROLE[[#This Row],[Responsavel pelo boletim]])</f>
        <v>-</v>
      </c>
      <c r="BG140" s="13"/>
      <c r="BH140" s="14"/>
      <c r="BI140" s="14"/>
      <c r="BJ140" s="14"/>
      <c r="BK140" s="14"/>
      <c r="BL140" s="13"/>
      <c r="BM140" s="12"/>
      <c r="BN140" s="12"/>
      <c r="BO140" s="130"/>
      <c r="BP140" s="14"/>
      <c r="BQ140" s="10" t="str">
        <f t="shared" si="13"/>
        <v>Aderente</v>
      </c>
      <c r="BR140" s="15" t="str">
        <f t="shared" si="14"/>
        <v>*</v>
      </c>
      <c r="BS140" s="15" t="str">
        <f t="shared" si="15"/>
        <v>*</v>
      </c>
      <c r="BT140" s="157" t="str">
        <f t="shared" si="16"/>
        <v/>
      </c>
    </row>
    <row r="141" spans="1:72" hidden="1">
      <c r="A141" s="44" t="str">
        <f t="shared" si="12"/>
        <v/>
      </c>
      <c r="B141" s="133"/>
      <c r="C141" s="7" t="str">
        <f>IF(BS_CONTROLE[[#This Row],[DATA]]="","",WEEKNUM(BS_CONTROLE[[#This Row],[DATA]]))</f>
        <v/>
      </c>
      <c r="D141" s="45"/>
      <c r="E141" s="185">
        <v>157</v>
      </c>
      <c r="F141" s="134"/>
      <c r="G141" s="8" t="str">
        <f>IF(D141="","*",VLOOKUP(F141,BS_ATIVIDADE[#All],3,FALSE))</f>
        <v>*</v>
      </c>
      <c r="H141" s="135"/>
      <c r="I141" s="135"/>
      <c r="J141" s="151"/>
      <c r="K141" s="151"/>
      <c r="L141" s="71" t="s">
        <v>11</v>
      </c>
      <c r="M141" s="149" t="str" cm="1">
        <f t="array" ref="M141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141" s="149" t="str" cm="1">
        <f t="array" ref="N141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141" s="135"/>
      <c r="P141" s="135"/>
      <c r="Q141" s="71"/>
      <c r="R141" s="9" t="str">
        <f>IFERROR(_xlfn.XLOOKUP(F141, BS_ATIVIDADE[ATIVIDADE],BS_ATIVIDADE[UNIDADE] ), "*")</f>
        <v>*</v>
      </c>
      <c r="S141" s="180" t="str" cm="1">
        <f t="array" ref="S141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141" s="180" t="str" cm="1">
        <f t="array" ref="T141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141" s="199" t="str">
        <f>IFERROR(_xlfn.XLOOKUP(J141, BASE_MAPA!$B$2:$B$420, BASE_MAPA!$G$2:$G$420), "ERRO")</f>
        <v>ERRO</v>
      </c>
      <c r="V141" s="143"/>
      <c r="W141" s="135"/>
      <c r="X141" s="152"/>
      <c r="Y141" s="129"/>
      <c r="Z141" s="129"/>
      <c r="AA141" s="71"/>
      <c r="AB141" s="59"/>
      <c r="AC141" s="59"/>
      <c r="AD141" s="135"/>
      <c r="AE141" s="71"/>
      <c r="AF141" s="71"/>
      <c r="AG141" s="71"/>
      <c r="AH141" s="42"/>
      <c r="AI141" s="119" t="str">
        <f>IF(BS_CONTROLE[[#This Row],[Atividade]]=0, "-", BS_CONTROLE[[#This Row],[Atividade]])</f>
        <v>-</v>
      </c>
      <c r="AJ141" s="8" t="str">
        <f>IF(D141="","*",VLOOKUP(AI141,BS_ATIVIDADE[#Data],3,FALSE))</f>
        <v>*</v>
      </c>
      <c r="AK141" s="175" t="str">
        <f>IF(BS_CONTROLE[[#This Row],[Local - Partida]]=0, "-", BS_CONTROLE[[#This Row],[Local - Partida]])</f>
        <v>-</v>
      </c>
      <c r="AL141" s="175" t="str">
        <f>IF(BS_CONTROLE[[#This Row],[Local - Encerramento]]=0, "-", BS_CONTROLE[[#This Row],[Local - Encerramento]])</f>
        <v>-</v>
      </c>
      <c r="AM141" s="175" t="str">
        <f>IF(BS_CONTROLE[[#This Row],[Entre - Estações]]=0, "-", BS_CONTROLE[[#This Row],[Entre - Estações]])</f>
        <v>-</v>
      </c>
      <c r="AN141" s="175" t="str">
        <f>IF(BS_CONTROLE[[#This Row],[SB]]=0, "-", BS_CONTROLE[[#This Row],[SB]])</f>
        <v>-</v>
      </c>
      <c r="AO141" s="176" t="str">
        <f>IF(BS_CONTROLE[[#This Row],[SUB]]=0, "-", BS_CONTROLE[[#This Row],[SUB]])</f>
        <v>-</v>
      </c>
      <c r="AP141" s="177" t="str">
        <f>IF(BS_CONTROLE[[#This Row],[KM - Inicio]]=0, "-", BS_CONTROLE[[#This Row],[KM - Inicio]])</f>
        <v>-</v>
      </c>
      <c r="AQ141" s="177" t="str">
        <f>IF(BS_CONTROLE[[#This Row],[KM - Fim]]=0, "-", BS_CONTROLE[[#This Row],[KM - Fim]])</f>
        <v>-</v>
      </c>
      <c r="AR141" s="32"/>
      <c r="AS141" s="32"/>
      <c r="AT141" s="32"/>
      <c r="AU141" s="32"/>
      <c r="AV141" s="32"/>
      <c r="AW141" s="32"/>
      <c r="AX141" s="32"/>
      <c r="AY141" s="184" t="str">
        <f>IF(D141="","*",IFERROR(IF(ISODD(COUNT(AS141:AX143)),"ERRO",SUM((AT141-AS141),(AV141-AU141),(AX141-AW141))),"ERRO"))</f>
        <v>*</v>
      </c>
      <c r="AZ141" s="11"/>
      <c r="BA141" s="60"/>
      <c r="BB141" s="9" t="str">
        <f>IFERROR(_xlfn.XLOOKUP(AI141, BS_ATIVIDADE[ATIVIDADE],BS_ATIVIDADE[UNIDADE] ), "*")</f>
        <v>*</v>
      </c>
      <c r="BC141" s="59" t="str" cm="1">
        <f t="array" ref="BC141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BD141" s="59" t="str" cm="1">
        <f t="array" ref="BD141" xml:space="preserve"> _xlfn.XLOOKUP(
  1,
  ( TabelaMap[SUB] = BS_CONTROLE[[#This Row],[SUB_5]]) *
  ( TabelaMap[KM Inicio] &lt;= BS_CONTROLE[[#This Row],[KM - Inicio]]) *
  ( TabelaMap[KM Fim]  &gt;= BS_CONTROLE[[#This Row],[KM - Inicio]]),
  TabelaMap[Trecho Coordenação],
  "-",
  0
)</f>
        <v>-</v>
      </c>
      <c r="BE141" s="200" t="str">
        <f>IFERROR(_xlfn.XLOOKUP(AO141, BASE_MAPA!$B$2:$B$420, BASE_MAPA!$G$2:$G$420), "ERRO")</f>
        <v>ERRO</v>
      </c>
      <c r="BF141" s="178" t="str">
        <f>IF(BS_CONTROLE[[#This Row],[Responsavel pelo boletim]]=0, "-", BS_CONTROLE[[#This Row],[Responsavel pelo boletim]])</f>
        <v>-</v>
      </c>
      <c r="BG141" s="13"/>
      <c r="BH141" s="14"/>
      <c r="BI141" s="14"/>
      <c r="BJ141" s="14"/>
      <c r="BK141" s="14"/>
      <c r="BL141" s="13"/>
      <c r="BM141" s="12"/>
      <c r="BN141" s="12"/>
      <c r="BO141" s="130"/>
      <c r="BP141" s="14"/>
      <c r="BQ141" s="10" t="str">
        <f t="shared" si="13"/>
        <v>Aderente</v>
      </c>
      <c r="BR141" s="15" t="str">
        <f t="shared" si="14"/>
        <v>*</v>
      </c>
      <c r="BS141" s="15" t="str">
        <f t="shared" si="15"/>
        <v>*</v>
      </c>
      <c r="BT141" s="157" t="str">
        <f t="shared" si="16"/>
        <v/>
      </c>
    </row>
    <row r="142" spans="1:72" hidden="1">
      <c r="A142" s="44" t="str">
        <f t="shared" si="12"/>
        <v/>
      </c>
      <c r="B142" s="133"/>
      <c r="C142" s="7" t="str">
        <f>IF(BS_CONTROLE[[#This Row],[DATA]]="","",WEEKNUM(BS_CONTROLE[[#This Row],[DATA]]))</f>
        <v/>
      </c>
      <c r="D142" s="45"/>
      <c r="E142" s="185">
        <v>158</v>
      </c>
      <c r="F142" s="134"/>
      <c r="G142" s="8" t="str">
        <f>IF(D142="","*",VLOOKUP(F142,BS_ATIVIDADE[#All],3,FALSE))</f>
        <v>*</v>
      </c>
      <c r="H142" s="135"/>
      <c r="I142" s="135"/>
      <c r="J142" s="151"/>
      <c r="K142" s="151"/>
      <c r="L142" s="71" t="s">
        <v>11</v>
      </c>
      <c r="M142" s="149" t="str" cm="1">
        <f t="array" ref="M142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142" s="149" t="str" cm="1">
        <f t="array" ref="N142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142" s="135"/>
      <c r="P142" s="135"/>
      <c r="Q142" s="71"/>
      <c r="R142" s="9" t="str">
        <f>IFERROR(_xlfn.XLOOKUP(F142, BS_ATIVIDADE[ATIVIDADE],BS_ATIVIDADE[UNIDADE] ), "*")</f>
        <v>*</v>
      </c>
      <c r="S142" s="180" t="str" cm="1">
        <f t="array" ref="S142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142" s="180" t="str" cm="1">
        <f t="array" ref="T142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142" s="199" t="str">
        <f>IFERROR(_xlfn.XLOOKUP(J142, BASE_MAPA!$B$2:$B$420, BASE_MAPA!$G$2:$G$420), "ERRO")</f>
        <v>ERRO</v>
      </c>
      <c r="V142" s="143"/>
      <c r="W142" s="135"/>
      <c r="X142" s="152"/>
      <c r="Y142" s="129"/>
      <c r="Z142" s="129"/>
      <c r="AA142" s="71"/>
      <c r="AB142" s="59"/>
      <c r="AC142" s="59"/>
      <c r="AD142" s="135"/>
      <c r="AE142" s="71"/>
      <c r="AF142" s="71"/>
      <c r="AG142" s="71"/>
      <c r="AH142" s="42"/>
      <c r="AI142" s="119" t="str">
        <f>IF(BS_CONTROLE[[#This Row],[Atividade]]=0, "-", BS_CONTROLE[[#This Row],[Atividade]])</f>
        <v>-</v>
      </c>
      <c r="AJ142" s="8" t="str">
        <f>IF(D142="","*",VLOOKUP(AI142,BS_ATIVIDADE[#Data],3,FALSE))</f>
        <v>*</v>
      </c>
      <c r="AK142" s="175" t="str">
        <f>IF(BS_CONTROLE[[#This Row],[Local - Partida]]=0, "-", BS_CONTROLE[[#This Row],[Local - Partida]])</f>
        <v>-</v>
      </c>
      <c r="AL142" s="175" t="str">
        <f>IF(BS_CONTROLE[[#This Row],[Local - Encerramento]]=0, "-", BS_CONTROLE[[#This Row],[Local - Encerramento]])</f>
        <v>-</v>
      </c>
      <c r="AM142" s="175" t="str">
        <f>IF(BS_CONTROLE[[#This Row],[Entre - Estações]]=0, "-", BS_CONTROLE[[#This Row],[Entre - Estações]])</f>
        <v>-</v>
      </c>
      <c r="AN142" s="175" t="str">
        <f>IF(BS_CONTROLE[[#This Row],[SB]]=0, "-", BS_CONTROLE[[#This Row],[SB]])</f>
        <v>-</v>
      </c>
      <c r="AO142" s="176" t="str">
        <f>IF(BS_CONTROLE[[#This Row],[SUB]]=0, "-", BS_CONTROLE[[#This Row],[SUB]])</f>
        <v>-</v>
      </c>
      <c r="AP142" s="177" t="str">
        <f>IF(BS_CONTROLE[[#This Row],[KM - Inicio]]=0, "-", BS_CONTROLE[[#This Row],[KM - Inicio]])</f>
        <v>-</v>
      </c>
      <c r="AQ142" s="177" t="str">
        <f>IF(BS_CONTROLE[[#This Row],[KM - Fim]]=0, "-", BS_CONTROLE[[#This Row],[KM - Fim]])</f>
        <v>-</v>
      </c>
      <c r="AR142" s="32"/>
      <c r="AS142" s="32"/>
      <c r="AT142" s="32"/>
      <c r="AU142" s="32"/>
      <c r="AV142" s="32"/>
      <c r="AW142" s="32"/>
      <c r="AX142" s="32"/>
      <c r="AY142" s="184" t="str">
        <f>IF(D142="","*",IFERROR(IF(ISODD(COUNT(AS142:AX144)),"ERRO",SUM((AT142-AS142),(AV142-AU142),(AX142-AW142))),"ERRO"))</f>
        <v>*</v>
      </c>
      <c r="AZ142" s="11"/>
      <c r="BA142" s="60"/>
      <c r="BB142" s="9" t="str">
        <f>IFERROR(_xlfn.XLOOKUP(AI142, BS_ATIVIDADE[ATIVIDADE],BS_ATIVIDADE[UNIDADE] ), "*")</f>
        <v>*</v>
      </c>
      <c r="BC142" s="59" t="str" cm="1">
        <f t="array" ref="BC142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BD142" s="59" t="str" cm="1">
        <f t="array" ref="BD142" xml:space="preserve"> _xlfn.XLOOKUP(
  1,
  ( TabelaMap[SUB] = BS_CONTROLE[[#This Row],[SUB_5]]) *
  ( TabelaMap[KM Inicio] &lt;= BS_CONTROLE[[#This Row],[KM - Inicio]]) *
  ( TabelaMap[KM Fim]  &gt;= BS_CONTROLE[[#This Row],[KM - Inicio]]),
  TabelaMap[Trecho Coordenação],
  "-",
  0
)</f>
        <v>-</v>
      </c>
      <c r="BE142" s="200" t="str">
        <f>IFERROR(_xlfn.XLOOKUP(AO142, BASE_MAPA!$B$2:$B$420, BASE_MAPA!$G$2:$G$420), "ERRO")</f>
        <v>ERRO</v>
      </c>
      <c r="BF142" s="178" t="str">
        <f>IF(BS_CONTROLE[[#This Row],[Responsavel pelo boletim]]=0, "-", BS_CONTROLE[[#This Row],[Responsavel pelo boletim]])</f>
        <v>-</v>
      </c>
      <c r="BG142" s="13"/>
      <c r="BH142" s="14"/>
      <c r="BI142" s="14"/>
      <c r="BJ142" s="14"/>
      <c r="BK142" s="14"/>
      <c r="BL142" s="13"/>
      <c r="BM142" s="12"/>
      <c r="BN142" s="12"/>
      <c r="BO142" s="130"/>
      <c r="BP142" s="14"/>
      <c r="BQ142" s="10" t="str">
        <f t="shared" si="13"/>
        <v>Aderente</v>
      </c>
      <c r="BR142" s="15" t="str">
        <f t="shared" si="14"/>
        <v>*</v>
      </c>
      <c r="BS142" s="15" t="str">
        <f t="shared" si="15"/>
        <v>*</v>
      </c>
      <c r="BT142" s="157" t="str">
        <f t="shared" si="16"/>
        <v/>
      </c>
    </row>
    <row r="143" spans="1:72" hidden="1">
      <c r="A143" s="44" t="str">
        <f t="shared" si="12"/>
        <v/>
      </c>
      <c r="B143" s="133"/>
      <c r="C143" s="7" t="str">
        <f>IF(BS_CONTROLE[[#This Row],[DATA]]="","",WEEKNUM(BS_CONTROLE[[#This Row],[DATA]]))</f>
        <v/>
      </c>
      <c r="D143" s="45"/>
      <c r="E143" s="185">
        <v>159</v>
      </c>
      <c r="F143" s="134"/>
      <c r="G143" s="8" t="str">
        <f>IF(D143="","*",VLOOKUP(F143,BS_ATIVIDADE[#All],3,FALSE))</f>
        <v>*</v>
      </c>
      <c r="H143" s="135"/>
      <c r="I143" s="135"/>
      <c r="J143" s="151"/>
      <c r="K143" s="151"/>
      <c r="L143" s="71" t="s">
        <v>11</v>
      </c>
      <c r="M143" s="149" t="str" cm="1">
        <f t="array" ref="M143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143" s="149" t="str" cm="1">
        <f t="array" ref="N143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143" s="135"/>
      <c r="P143" s="135"/>
      <c r="Q143" s="71"/>
      <c r="R143" s="9" t="str">
        <f>IFERROR(_xlfn.XLOOKUP(F143, BS_ATIVIDADE[ATIVIDADE],BS_ATIVIDADE[UNIDADE] ), "*")</f>
        <v>*</v>
      </c>
      <c r="S143" s="180" t="str" cm="1">
        <f t="array" ref="S143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143" s="180" t="str" cm="1">
        <f t="array" ref="T143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143" s="199" t="str">
        <f>IFERROR(_xlfn.XLOOKUP(J143, BASE_MAPA!$B$2:$B$420, BASE_MAPA!$G$2:$G$420), "ERRO")</f>
        <v>ERRO</v>
      </c>
      <c r="V143" s="143"/>
      <c r="W143" s="135"/>
      <c r="X143" s="152"/>
      <c r="Y143" s="129"/>
      <c r="Z143" s="129"/>
      <c r="AA143" s="71"/>
      <c r="AB143" s="59"/>
      <c r="AC143" s="59"/>
      <c r="AD143" s="135"/>
      <c r="AE143" s="71"/>
      <c r="AF143" s="71"/>
      <c r="AG143" s="71"/>
      <c r="AH143" s="42"/>
      <c r="AI143" s="119" t="str">
        <f>IF(BS_CONTROLE[[#This Row],[Atividade]]=0, "-", BS_CONTROLE[[#This Row],[Atividade]])</f>
        <v>-</v>
      </c>
      <c r="AJ143" s="8" t="str">
        <f>IF(D143="","*",VLOOKUP(AI143,BS_ATIVIDADE[#Data],3,FALSE))</f>
        <v>*</v>
      </c>
      <c r="AK143" s="175" t="str">
        <f>IF(BS_CONTROLE[[#This Row],[Local - Partida]]=0, "-", BS_CONTROLE[[#This Row],[Local - Partida]])</f>
        <v>-</v>
      </c>
      <c r="AL143" s="175" t="str">
        <f>IF(BS_CONTROLE[[#This Row],[Local - Encerramento]]=0, "-", BS_CONTROLE[[#This Row],[Local - Encerramento]])</f>
        <v>-</v>
      </c>
      <c r="AM143" s="175" t="str">
        <f>IF(BS_CONTROLE[[#This Row],[Entre - Estações]]=0, "-", BS_CONTROLE[[#This Row],[Entre - Estações]])</f>
        <v>-</v>
      </c>
      <c r="AN143" s="175" t="str">
        <f>IF(BS_CONTROLE[[#This Row],[SB]]=0, "-", BS_CONTROLE[[#This Row],[SB]])</f>
        <v>-</v>
      </c>
      <c r="AO143" s="176" t="str">
        <f>IF(BS_CONTROLE[[#This Row],[SUB]]=0, "-", BS_CONTROLE[[#This Row],[SUB]])</f>
        <v>-</v>
      </c>
      <c r="AP143" s="177" t="str">
        <f>IF(BS_CONTROLE[[#This Row],[KM - Inicio]]=0, "-", BS_CONTROLE[[#This Row],[KM - Inicio]])</f>
        <v>-</v>
      </c>
      <c r="AQ143" s="177" t="str">
        <f>IF(BS_CONTROLE[[#This Row],[KM - Fim]]=0, "-", BS_CONTROLE[[#This Row],[KM - Fim]])</f>
        <v>-</v>
      </c>
      <c r="AR143" s="32"/>
      <c r="AS143" s="32"/>
      <c r="AT143" s="32"/>
      <c r="AU143" s="32"/>
      <c r="AV143" s="32"/>
      <c r="AW143" s="32"/>
      <c r="AX143" s="32"/>
      <c r="AY143" s="184" t="str">
        <f>IF(D143="","*",IFERROR(IF(ISODD(COUNT(AS143:AX145)),"ERRO",SUM((AT143-AS143),(AV143-AU143),(AX143-AW143))),"ERRO"))</f>
        <v>*</v>
      </c>
      <c r="AZ143" s="11"/>
      <c r="BA143" s="60"/>
      <c r="BB143" s="9" t="str">
        <f>IFERROR(_xlfn.XLOOKUP(AI143, BS_ATIVIDADE[ATIVIDADE],BS_ATIVIDADE[UNIDADE] ), "*")</f>
        <v>*</v>
      </c>
      <c r="BC143" s="59" t="str" cm="1">
        <f t="array" ref="BC143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BD143" s="59" t="str" cm="1">
        <f t="array" ref="BD143" xml:space="preserve"> _xlfn.XLOOKUP(
  1,
  ( TabelaMap[SUB] = BS_CONTROLE[[#This Row],[SUB_5]]) *
  ( TabelaMap[KM Inicio] &lt;= BS_CONTROLE[[#This Row],[KM - Inicio]]) *
  ( TabelaMap[KM Fim]  &gt;= BS_CONTROLE[[#This Row],[KM - Inicio]]),
  TabelaMap[Trecho Coordenação],
  "-",
  0
)</f>
        <v>-</v>
      </c>
      <c r="BE143" s="200" t="str">
        <f>IFERROR(_xlfn.XLOOKUP(AO143, BASE_MAPA!$B$2:$B$420, BASE_MAPA!$G$2:$G$420), "ERRO")</f>
        <v>ERRO</v>
      </c>
      <c r="BF143" s="178" t="str">
        <f>IF(BS_CONTROLE[[#This Row],[Responsavel pelo boletim]]=0, "-", BS_CONTROLE[[#This Row],[Responsavel pelo boletim]])</f>
        <v>-</v>
      </c>
      <c r="BG143" s="13"/>
      <c r="BH143" s="14"/>
      <c r="BI143" s="14"/>
      <c r="BJ143" s="14"/>
      <c r="BK143" s="14"/>
      <c r="BL143" s="13"/>
      <c r="BM143" s="12"/>
      <c r="BN143" s="12"/>
      <c r="BO143" s="130"/>
      <c r="BP143" s="14"/>
      <c r="BQ143" s="10" t="str">
        <f t="shared" si="13"/>
        <v>Aderente</v>
      </c>
      <c r="BR143" s="15" t="str">
        <f t="shared" si="14"/>
        <v>*</v>
      </c>
      <c r="BS143" s="15" t="str">
        <f t="shared" si="15"/>
        <v>*</v>
      </c>
      <c r="BT143" s="157" t="str">
        <f t="shared" si="16"/>
        <v/>
      </c>
    </row>
    <row r="144" spans="1:72" hidden="1">
      <c r="A144" s="44" t="str">
        <f t="shared" si="12"/>
        <v/>
      </c>
      <c r="B144" s="133"/>
      <c r="C144" s="7" t="str">
        <f>IF(BS_CONTROLE[[#This Row],[DATA]]="","",WEEKNUM(BS_CONTROLE[[#This Row],[DATA]]))</f>
        <v/>
      </c>
      <c r="D144" s="45"/>
      <c r="E144" s="185">
        <v>160</v>
      </c>
      <c r="F144" s="134"/>
      <c r="G144" s="8" t="str">
        <f>IF(D144="","*",VLOOKUP(F144,BS_ATIVIDADE[#All],3,FALSE))</f>
        <v>*</v>
      </c>
      <c r="H144" s="135"/>
      <c r="I144" s="135"/>
      <c r="J144" s="151"/>
      <c r="K144" s="151"/>
      <c r="L144" s="71" t="s">
        <v>11</v>
      </c>
      <c r="M144" s="149" t="str" cm="1">
        <f t="array" ref="M144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144" s="149" t="str" cm="1">
        <f t="array" ref="N144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144" s="135"/>
      <c r="P144" s="135"/>
      <c r="Q144" s="71"/>
      <c r="R144" s="9" t="str">
        <f>IFERROR(_xlfn.XLOOKUP(F144, BS_ATIVIDADE[ATIVIDADE],BS_ATIVIDADE[UNIDADE] ), "*")</f>
        <v>*</v>
      </c>
      <c r="S144" s="180" t="str" cm="1">
        <f t="array" ref="S144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144" s="180" t="str" cm="1">
        <f t="array" ref="T144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144" s="199" t="str">
        <f>IFERROR(_xlfn.XLOOKUP(J144, BASE_MAPA!$B$2:$B$420, BASE_MAPA!$G$2:$G$420), "ERRO")</f>
        <v>ERRO</v>
      </c>
      <c r="V144" s="143"/>
      <c r="W144" s="135"/>
      <c r="X144" s="152"/>
      <c r="Y144" s="129"/>
      <c r="Z144" s="129"/>
      <c r="AA144" s="71"/>
      <c r="AB144" s="59"/>
      <c r="AC144" s="59"/>
      <c r="AD144" s="135"/>
      <c r="AE144" s="71"/>
      <c r="AF144" s="71"/>
      <c r="AG144" s="71"/>
      <c r="AH144" s="42"/>
      <c r="AI144" s="119" t="str">
        <f>IF(BS_CONTROLE[[#This Row],[Atividade]]=0, "-", BS_CONTROLE[[#This Row],[Atividade]])</f>
        <v>-</v>
      </c>
      <c r="AJ144" s="8" t="str">
        <f>IF(D144="","*",VLOOKUP(AI144,BS_ATIVIDADE[#Data],3,FALSE))</f>
        <v>*</v>
      </c>
      <c r="AK144" s="175" t="str">
        <f>IF(BS_CONTROLE[[#This Row],[Local - Partida]]=0, "-", BS_CONTROLE[[#This Row],[Local - Partida]])</f>
        <v>-</v>
      </c>
      <c r="AL144" s="175" t="str">
        <f>IF(BS_CONTROLE[[#This Row],[Local - Encerramento]]=0, "-", BS_CONTROLE[[#This Row],[Local - Encerramento]])</f>
        <v>-</v>
      </c>
      <c r="AM144" s="175" t="str">
        <f>IF(BS_CONTROLE[[#This Row],[Entre - Estações]]=0, "-", BS_CONTROLE[[#This Row],[Entre - Estações]])</f>
        <v>-</v>
      </c>
      <c r="AN144" s="175" t="str">
        <f>IF(BS_CONTROLE[[#This Row],[SB]]=0, "-", BS_CONTROLE[[#This Row],[SB]])</f>
        <v>-</v>
      </c>
      <c r="AO144" s="176" t="str">
        <f>IF(BS_CONTROLE[[#This Row],[SUB]]=0, "-", BS_CONTROLE[[#This Row],[SUB]])</f>
        <v>-</v>
      </c>
      <c r="AP144" s="177" t="str">
        <f>IF(BS_CONTROLE[[#This Row],[KM - Inicio]]=0, "-", BS_CONTROLE[[#This Row],[KM - Inicio]])</f>
        <v>-</v>
      </c>
      <c r="AQ144" s="177" t="str">
        <f>IF(BS_CONTROLE[[#This Row],[KM - Fim]]=0, "-", BS_CONTROLE[[#This Row],[KM - Fim]])</f>
        <v>-</v>
      </c>
      <c r="AR144" s="32"/>
      <c r="AS144" s="32"/>
      <c r="AT144" s="32"/>
      <c r="AU144" s="32"/>
      <c r="AV144" s="32"/>
      <c r="AW144" s="32"/>
      <c r="AX144" s="32"/>
      <c r="AY144" s="184" t="str">
        <f>IF(D144="","*",IFERROR(IF(ISODD(COUNT(AS144:AX146)),"ERRO",SUM((AT144-AS144),(AV144-AU144),(AX144-AW144))),"ERRO"))</f>
        <v>*</v>
      </c>
      <c r="AZ144" s="11"/>
      <c r="BA144" s="60"/>
      <c r="BB144" s="9" t="str">
        <f>IFERROR(_xlfn.XLOOKUP(AI144, BS_ATIVIDADE[ATIVIDADE],BS_ATIVIDADE[UNIDADE] ), "*")</f>
        <v>*</v>
      </c>
      <c r="BC144" s="59" t="str" cm="1">
        <f t="array" ref="BC144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BD144" s="59" t="str" cm="1">
        <f t="array" ref="BD144" xml:space="preserve"> _xlfn.XLOOKUP(
  1,
  ( TabelaMap[SUB] = BS_CONTROLE[[#This Row],[SUB_5]]) *
  ( TabelaMap[KM Inicio] &lt;= BS_CONTROLE[[#This Row],[KM - Inicio]]) *
  ( TabelaMap[KM Fim]  &gt;= BS_CONTROLE[[#This Row],[KM - Inicio]]),
  TabelaMap[Trecho Coordenação],
  "-",
  0
)</f>
        <v>-</v>
      </c>
      <c r="BE144" s="200" t="str">
        <f>IFERROR(_xlfn.XLOOKUP(AO144, BASE_MAPA!$B$2:$B$420, BASE_MAPA!$G$2:$G$420), "ERRO")</f>
        <v>ERRO</v>
      </c>
      <c r="BF144" s="178" t="str">
        <f>IF(BS_CONTROLE[[#This Row],[Responsavel pelo boletim]]=0, "-", BS_CONTROLE[[#This Row],[Responsavel pelo boletim]])</f>
        <v>-</v>
      </c>
      <c r="BG144" s="13"/>
      <c r="BH144" s="14"/>
      <c r="BI144" s="14"/>
      <c r="BJ144" s="14"/>
      <c r="BK144" s="14"/>
      <c r="BL144" s="13"/>
      <c r="BM144" s="12"/>
      <c r="BN144" s="12"/>
      <c r="BO144" s="130"/>
      <c r="BP144" s="14"/>
      <c r="BQ144" s="10" t="str">
        <f t="shared" si="13"/>
        <v>Aderente</v>
      </c>
      <c r="BR144" s="15" t="str">
        <f t="shared" si="14"/>
        <v>*</v>
      </c>
      <c r="BS144" s="15" t="str">
        <f t="shared" si="15"/>
        <v>*</v>
      </c>
      <c r="BT144" s="157" t="str">
        <f t="shared" si="16"/>
        <v/>
      </c>
    </row>
    <row r="145" spans="1:72" hidden="1">
      <c r="A145" s="44" t="str">
        <f t="shared" si="12"/>
        <v/>
      </c>
      <c r="B145" s="133"/>
      <c r="C145" s="7" t="str">
        <f>IF(BS_CONTROLE[[#This Row],[DATA]]="","",WEEKNUM(BS_CONTROLE[[#This Row],[DATA]]))</f>
        <v/>
      </c>
      <c r="D145" s="45"/>
      <c r="E145" s="185">
        <v>161</v>
      </c>
      <c r="F145" s="134"/>
      <c r="G145" s="8" t="str">
        <f>IF(D145="","*",VLOOKUP(F145,BS_ATIVIDADE[#All],3,FALSE))</f>
        <v>*</v>
      </c>
      <c r="H145" s="135"/>
      <c r="I145" s="135"/>
      <c r="J145" s="151"/>
      <c r="K145" s="151"/>
      <c r="L145" s="71" t="s">
        <v>11</v>
      </c>
      <c r="M145" s="149" t="str" cm="1">
        <f t="array" ref="M145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145" s="149" t="str" cm="1">
        <f t="array" ref="N145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145" s="135"/>
      <c r="P145" s="135"/>
      <c r="Q145" s="71"/>
      <c r="R145" s="9" t="str">
        <f>IFERROR(_xlfn.XLOOKUP(F145, BS_ATIVIDADE[ATIVIDADE],BS_ATIVIDADE[UNIDADE] ), "*")</f>
        <v>*</v>
      </c>
      <c r="S145" s="180" t="str" cm="1">
        <f t="array" ref="S145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145" s="180" t="str" cm="1">
        <f t="array" ref="T145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145" s="199" t="str">
        <f>IFERROR(_xlfn.XLOOKUP(J145, BASE_MAPA!$B$2:$B$420, BASE_MAPA!$G$2:$G$420), "ERRO")</f>
        <v>ERRO</v>
      </c>
      <c r="V145" s="143"/>
      <c r="W145" s="135"/>
      <c r="X145" s="152"/>
      <c r="Y145" s="129"/>
      <c r="Z145" s="129"/>
      <c r="AA145" s="71"/>
      <c r="AB145" s="59"/>
      <c r="AC145" s="59"/>
      <c r="AD145" s="135"/>
      <c r="AE145" s="71"/>
      <c r="AF145" s="71"/>
      <c r="AG145" s="71"/>
      <c r="AH145" s="42"/>
      <c r="AI145" s="119" t="str">
        <f>IF(BS_CONTROLE[[#This Row],[Atividade]]=0, "-", BS_CONTROLE[[#This Row],[Atividade]])</f>
        <v>-</v>
      </c>
      <c r="AJ145" s="8" t="str">
        <f>IF(D145="","*",VLOOKUP(AI145,BS_ATIVIDADE[#Data],3,FALSE))</f>
        <v>*</v>
      </c>
      <c r="AK145" s="175" t="str">
        <f>IF(BS_CONTROLE[[#This Row],[Local - Partida]]=0, "-", BS_CONTROLE[[#This Row],[Local - Partida]])</f>
        <v>-</v>
      </c>
      <c r="AL145" s="175" t="str">
        <f>IF(BS_CONTROLE[[#This Row],[Local - Encerramento]]=0, "-", BS_CONTROLE[[#This Row],[Local - Encerramento]])</f>
        <v>-</v>
      </c>
      <c r="AM145" s="175" t="str">
        <f>IF(BS_CONTROLE[[#This Row],[Entre - Estações]]=0, "-", BS_CONTROLE[[#This Row],[Entre - Estações]])</f>
        <v>-</v>
      </c>
      <c r="AN145" s="175" t="str">
        <f>IF(BS_CONTROLE[[#This Row],[SB]]=0, "-", BS_CONTROLE[[#This Row],[SB]])</f>
        <v>-</v>
      </c>
      <c r="AO145" s="176" t="str">
        <f>IF(BS_CONTROLE[[#This Row],[SUB]]=0, "-", BS_CONTROLE[[#This Row],[SUB]])</f>
        <v>-</v>
      </c>
      <c r="AP145" s="177" t="str">
        <f>IF(BS_CONTROLE[[#This Row],[KM - Inicio]]=0, "-", BS_CONTROLE[[#This Row],[KM - Inicio]])</f>
        <v>-</v>
      </c>
      <c r="AQ145" s="177" t="str">
        <f>IF(BS_CONTROLE[[#This Row],[KM - Fim]]=0, "-", BS_CONTROLE[[#This Row],[KM - Fim]])</f>
        <v>-</v>
      </c>
      <c r="AR145" s="32"/>
      <c r="AS145" s="32"/>
      <c r="AT145" s="32"/>
      <c r="AU145" s="32"/>
      <c r="AV145" s="32"/>
      <c r="AW145" s="32"/>
      <c r="AX145" s="32"/>
      <c r="AY145" s="184" t="str">
        <f>IF(D145="","*",IFERROR(IF(ISODD(COUNT(AS145:AX147)),"ERRO",SUM((AT145-AS145),(AV145-AU145),(AX145-AW145))),"ERRO"))</f>
        <v>*</v>
      </c>
      <c r="AZ145" s="11"/>
      <c r="BA145" s="60"/>
      <c r="BB145" s="9" t="str">
        <f>IFERROR(_xlfn.XLOOKUP(AI145, BS_ATIVIDADE[ATIVIDADE],BS_ATIVIDADE[UNIDADE] ), "*")</f>
        <v>*</v>
      </c>
      <c r="BC145" s="59" t="str" cm="1">
        <f t="array" ref="BC145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BD145" s="59" t="str" cm="1">
        <f t="array" ref="BD145" xml:space="preserve"> _xlfn.XLOOKUP(
  1,
  ( TabelaMap[SUB] = BS_CONTROLE[[#This Row],[SUB_5]]) *
  ( TabelaMap[KM Inicio] &lt;= BS_CONTROLE[[#This Row],[KM - Inicio]]) *
  ( TabelaMap[KM Fim]  &gt;= BS_CONTROLE[[#This Row],[KM - Inicio]]),
  TabelaMap[Trecho Coordenação],
  "-",
  0
)</f>
        <v>-</v>
      </c>
      <c r="BE145" s="200" t="str">
        <f>IFERROR(_xlfn.XLOOKUP(AO145, BASE_MAPA!$B$2:$B$420, BASE_MAPA!$G$2:$G$420), "ERRO")</f>
        <v>ERRO</v>
      </c>
      <c r="BF145" s="178" t="str">
        <f>IF(BS_CONTROLE[[#This Row],[Responsavel pelo boletim]]=0, "-", BS_CONTROLE[[#This Row],[Responsavel pelo boletim]])</f>
        <v>-</v>
      </c>
      <c r="BG145" s="13"/>
      <c r="BH145" s="14"/>
      <c r="BI145" s="14"/>
      <c r="BJ145" s="14"/>
      <c r="BK145" s="14"/>
      <c r="BL145" s="13"/>
      <c r="BM145" s="12"/>
      <c r="BN145" s="12"/>
      <c r="BO145" s="130"/>
      <c r="BP145" s="14"/>
      <c r="BQ145" s="10" t="str">
        <f t="shared" si="13"/>
        <v>Aderente</v>
      </c>
      <c r="BR145" s="15" t="str">
        <f t="shared" si="14"/>
        <v>*</v>
      </c>
      <c r="BS145" s="15" t="str">
        <f t="shared" si="15"/>
        <v>*</v>
      </c>
      <c r="BT145" s="157" t="str">
        <f t="shared" si="16"/>
        <v/>
      </c>
    </row>
    <row r="146" spans="1:72" hidden="1">
      <c r="A146" s="44" t="str">
        <f t="shared" si="12"/>
        <v/>
      </c>
      <c r="B146" s="133"/>
      <c r="C146" s="7" t="str">
        <f>IF(BS_CONTROLE[[#This Row],[DATA]]="","",WEEKNUM(BS_CONTROLE[[#This Row],[DATA]]))</f>
        <v/>
      </c>
      <c r="D146" s="45"/>
      <c r="E146" s="185">
        <v>162</v>
      </c>
      <c r="F146" s="134"/>
      <c r="G146" s="8" t="str">
        <f>IF(D146="","*",VLOOKUP(F146,BS_ATIVIDADE[#All],3,FALSE))</f>
        <v>*</v>
      </c>
      <c r="H146" s="135"/>
      <c r="I146" s="135"/>
      <c r="J146" s="151"/>
      <c r="K146" s="151"/>
      <c r="L146" s="71" t="s">
        <v>11</v>
      </c>
      <c r="M146" s="149" t="str" cm="1">
        <f t="array" ref="M146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146" s="149" t="str" cm="1">
        <f t="array" ref="N146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146" s="135"/>
      <c r="P146" s="135"/>
      <c r="Q146" s="71"/>
      <c r="R146" s="9" t="str">
        <f>IFERROR(_xlfn.XLOOKUP(F146, BS_ATIVIDADE[ATIVIDADE],BS_ATIVIDADE[UNIDADE] ), "*")</f>
        <v>*</v>
      </c>
      <c r="S146" s="180" t="str" cm="1">
        <f t="array" ref="S146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146" s="180" t="str" cm="1">
        <f t="array" ref="T146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146" s="199" t="str">
        <f>IFERROR(_xlfn.XLOOKUP(J146, BASE_MAPA!$B$2:$B$420, BASE_MAPA!$G$2:$G$420), "ERRO")</f>
        <v>ERRO</v>
      </c>
      <c r="V146" s="143"/>
      <c r="W146" s="135"/>
      <c r="X146" s="152"/>
      <c r="Y146" s="129"/>
      <c r="Z146" s="129"/>
      <c r="AA146" s="71"/>
      <c r="AB146" s="59"/>
      <c r="AC146" s="59"/>
      <c r="AD146" s="135"/>
      <c r="AE146" s="71"/>
      <c r="AF146" s="71"/>
      <c r="AG146" s="71"/>
      <c r="AH146" s="42"/>
      <c r="AI146" s="119" t="str">
        <f>IF(BS_CONTROLE[[#This Row],[Atividade]]=0, "-", BS_CONTROLE[[#This Row],[Atividade]])</f>
        <v>-</v>
      </c>
      <c r="AJ146" s="8" t="str">
        <f>IF(D146="","*",VLOOKUP(AI146,BS_ATIVIDADE[#Data],3,FALSE))</f>
        <v>*</v>
      </c>
      <c r="AK146" s="175" t="str">
        <f>IF(BS_CONTROLE[[#This Row],[Local - Partida]]=0, "-", BS_CONTROLE[[#This Row],[Local - Partida]])</f>
        <v>-</v>
      </c>
      <c r="AL146" s="175" t="str">
        <f>IF(BS_CONTROLE[[#This Row],[Local - Encerramento]]=0, "-", BS_CONTROLE[[#This Row],[Local - Encerramento]])</f>
        <v>-</v>
      </c>
      <c r="AM146" s="175" t="str">
        <f>IF(BS_CONTROLE[[#This Row],[Entre - Estações]]=0, "-", BS_CONTROLE[[#This Row],[Entre - Estações]])</f>
        <v>-</v>
      </c>
      <c r="AN146" s="175" t="str">
        <f>IF(BS_CONTROLE[[#This Row],[SB]]=0, "-", BS_CONTROLE[[#This Row],[SB]])</f>
        <v>-</v>
      </c>
      <c r="AO146" s="176" t="str">
        <f>IF(BS_CONTROLE[[#This Row],[SUB]]=0, "-", BS_CONTROLE[[#This Row],[SUB]])</f>
        <v>-</v>
      </c>
      <c r="AP146" s="177" t="str">
        <f>IF(BS_CONTROLE[[#This Row],[KM - Inicio]]=0, "-", BS_CONTROLE[[#This Row],[KM - Inicio]])</f>
        <v>-</v>
      </c>
      <c r="AQ146" s="177" t="str">
        <f>IF(BS_CONTROLE[[#This Row],[KM - Fim]]=0, "-", BS_CONTROLE[[#This Row],[KM - Fim]])</f>
        <v>-</v>
      </c>
      <c r="AR146" s="32"/>
      <c r="AS146" s="32"/>
      <c r="AT146" s="32"/>
      <c r="AU146" s="32"/>
      <c r="AV146" s="32"/>
      <c r="AW146" s="32"/>
      <c r="AX146" s="32"/>
      <c r="AY146" s="184" t="str">
        <f>IF(D146="","*",IFERROR(IF(ISODD(COUNT(AS146:AX148)),"ERRO",SUM((AT146-AS146),(AV146-AU146),(AX146-AW146))),"ERRO"))</f>
        <v>*</v>
      </c>
      <c r="AZ146" s="11"/>
      <c r="BA146" s="60"/>
      <c r="BB146" s="9" t="str">
        <f>IFERROR(_xlfn.XLOOKUP(AI146, BS_ATIVIDADE[ATIVIDADE],BS_ATIVIDADE[UNIDADE] ), "*")</f>
        <v>*</v>
      </c>
      <c r="BC146" s="59" t="str" cm="1">
        <f t="array" ref="BC146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BD146" s="59" t="str" cm="1">
        <f t="array" ref="BD146" xml:space="preserve"> _xlfn.XLOOKUP(
  1,
  ( TabelaMap[SUB] = BS_CONTROLE[[#This Row],[SUB_5]]) *
  ( TabelaMap[KM Inicio] &lt;= BS_CONTROLE[[#This Row],[KM - Inicio]]) *
  ( TabelaMap[KM Fim]  &gt;= BS_CONTROLE[[#This Row],[KM - Inicio]]),
  TabelaMap[Trecho Coordenação],
  "-",
  0
)</f>
        <v>-</v>
      </c>
      <c r="BE146" s="200" t="str">
        <f>IFERROR(_xlfn.XLOOKUP(AO146, BASE_MAPA!$B$2:$B$420, BASE_MAPA!$G$2:$G$420), "ERRO")</f>
        <v>ERRO</v>
      </c>
      <c r="BF146" s="178" t="str">
        <f>IF(BS_CONTROLE[[#This Row],[Responsavel pelo boletim]]=0, "-", BS_CONTROLE[[#This Row],[Responsavel pelo boletim]])</f>
        <v>-</v>
      </c>
      <c r="BG146" s="13"/>
      <c r="BH146" s="14"/>
      <c r="BI146" s="14"/>
      <c r="BJ146" s="14"/>
      <c r="BK146" s="14"/>
      <c r="BL146" s="13"/>
      <c r="BM146" s="12"/>
      <c r="BN146" s="12"/>
      <c r="BO146" s="130"/>
      <c r="BP146" s="14"/>
      <c r="BQ146" s="10" t="str">
        <f t="shared" si="13"/>
        <v>Aderente</v>
      </c>
      <c r="BR146" s="15" t="str">
        <f t="shared" si="14"/>
        <v>*</v>
      </c>
      <c r="BS146" s="15" t="str">
        <f t="shared" si="15"/>
        <v>*</v>
      </c>
      <c r="BT146" s="157" t="str">
        <f t="shared" si="16"/>
        <v/>
      </c>
    </row>
    <row r="147" spans="1:72" hidden="1">
      <c r="A147" s="44" t="str">
        <f t="shared" si="12"/>
        <v/>
      </c>
      <c r="B147" s="133"/>
      <c r="C147" s="7" t="str">
        <f>IF(BS_CONTROLE[[#This Row],[DATA]]="","",WEEKNUM(BS_CONTROLE[[#This Row],[DATA]]))</f>
        <v/>
      </c>
      <c r="D147" s="45"/>
      <c r="E147" s="185">
        <v>163</v>
      </c>
      <c r="F147" s="134"/>
      <c r="G147" s="8" t="str">
        <f>IF(D147="","*",VLOOKUP(F147,BS_ATIVIDADE[#All],3,FALSE))</f>
        <v>*</v>
      </c>
      <c r="H147" s="135"/>
      <c r="I147" s="135"/>
      <c r="J147" s="151"/>
      <c r="K147" s="151"/>
      <c r="L147" s="71" t="s">
        <v>11</v>
      </c>
      <c r="M147" s="149" t="str" cm="1">
        <f t="array" ref="M147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147" s="149" t="str" cm="1">
        <f t="array" ref="N147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147" s="135"/>
      <c r="P147" s="135"/>
      <c r="Q147" s="71"/>
      <c r="R147" s="9" t="str">
        <f>IFERROR(_xlfn.XLOOKUP(F147, BS_ATIVIDADE[ATIVIDADE],BS_ATIVIDADE[UNIDADE] ), "*")</f>
        <v>*</v>
      </c>
      <c r="S147" s="180" t="str" cm="1">
        <f t="array" ref="S147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147" s="180" t="str" cm="1">
        <f t="array" ref="T147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147" s="199" t="str">
        <f>IFERROR(_xlfn.XLOOKUP(J147, BASE_MAPA!$B$2:$B$420, BASE_MAPA!$G$2:$G$420), "ERRO")</f>
        <v>ERRO</v>
      </c>
      <c r="V147" s="143"/>
      <c r="W147" s="135"/>
      <c r="X147" s="152"/>
      <c r="Y147" s="129"/>
      <c r="Z147" s="129"/>
      <c r="AA147" s="71"/>
      <c r="AB147" s="59"/>
      <c r="AC147" s="59"/>
      <c r="AD147" s="135"/>
      <c r="AE147" s="71"/>
      <c r="AF147" s="71"/>
      <c r="AG147" s="71"/>
      <c r="AH147" s="42"/>
      <c r="AI147" s="119" t="str">
        <f>IF(BS_CONTROLE[[#This Row],[Atividade]]=0, "-", BS_CONTROLE[[#This Row],[Atividade]])</f>
        <v>-</v>
      </c>
      <c r="AJ147" s="8" t="str">
        <f>IF(D147="","*",VLOOKUP(AI147,BS_ATIVIDADE[#Data],3,FALSE))</f>
        <v>*</v>
      </c>
      <c r="AK147" s="175" t="str">
        <f>IF(BS_CONTROLE[[#This Row],[Local - Partida]]=0, "-", BS_CONTROLE[[#This Row],[Local - Partida]])</f>
        <v>-</v>
      </c>
      <c r="AL147" s="175" t="str">
        <f>IF(BS_CONTROLE[[#This Row],[Local - Encerramento]]=0, "-", BS_CONTROLE[[#This Row],[Local - Encerramento]])</f>
        <v>-</v>
      </c>
      <c r="AM147" s="175" t="str">
        <f>IF(BS_CONTROLE[[#This Row],[Entre - Estações]]=0, "-", BS_CONTROLE[[#This Row],[Entre - Estações]])</f>
        <v>-</v>
      </c>
      <c r="AN147" s="175" t="str">
        <f>IF(BS_CONTROLE[[#This Row],[SB]]=0, "-", BS_CONTROLE[[#This Row],[SB]])</f>
        <v>-</v>
      </c>
      <c r="AO147" s="176" t="str">
        <f>IF(BS_CONTROLE[[#This Row],[SUB]]=0, "-", BS_CONTROLE[[#This Row],[SUB]])</f>
        <v>-</v>
      </c>
      <c r="AP147" s="177" t="str">
        <f>IF(BS_CONTROLE[[#This Row],[KM - Inicio]]=0, "-", BS_CONTROLE[[#This Row],[KM - Inicio]])</f>
        <v>-</v>
      </c>
      <c r="AQ147" s="177" t="str">
        <f>IF(BS_CONTROLE[[#This Row],[KM - Fim]]=0, "-", BS_CONTROLE[[#This Row],[KM - Fim]])</f>
        <v>-</v>
      </c>
      <c r="AR147" s="32"/>
      <c r="AS147" s="32"/>
      <c r="AT147" s="32"/>
      <c r="AU147" s="32"/>
      <c r="AV147" s="32"/>
      <c r="AW147" s="32"/>
      <c r="AX147" s="32"/>
      <c r="AY147" s="184" t="str">
        <f>IF(D147="","*",IFERROR(IF(ISODD(COUNT(AS147:AX149)),"ERRO",SUM((AT147-AS147),(AV147-AU147),(AX147-AW147))),"ERRO"))</f>
        <v>*</v>
      </c>
      <c r="AZ147" s="11"/>
      <c r="BA147" s="60"/>
      <c r="BB147" s="9" t="str">
        <f>IFERROR(_xlfn.XLOOKUP(AI147, BS_ATIVIDADE[ATIVIDADE],BS_ATIVIDADE[UNIDADE] ), "*")</f>
        <v>*</v>
      </c>
      <c r="BC147" s="59" t="str" cm="1">
        <f t="array" ref="BC147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BD147" s="59" t="str" cm="1">
        <f t="array" ref="BD147" xml:space="preserve"> _xlfn.XLOOKUP(
  1,
  ( TabelaMap[SUB] = BS_CONTROLE[[#This Row],[SUB_5]]) *
  ( TabelaMap[KM Inicio] &lt;= BS_CONTROLE[[#This Row],[KM - Inicio]]) *
  ( TabelaMap[KM Fim]  &gt;= BS_CONTROLE[[#This Row],[KM - Inicio]]),
  TabelaMap[Trecho Coordenação],
  "-",
  0
)</f>
        <v>-</v>
      </c>
      <c r="BE147" s="200" t="str">
        <f>IFERROR(_xlfn.XLOOKUP(AO147, BASE_MAPA!$B$2:$B$420, BASE_MAPA!$G$2:$G$420), "ERRO")</f>
        <v>ERRO</v>
      </c>
      <c r="BF147" s="178" t="str">
        <f>IF(BS_CONTROLE[[#This Row],[Responsavel pelo boletim]]=0, "-", BS_CONTROLE[[#This Row],[Responsavel pelo boletim]])</f>
        <v>-</v>
      </c>
      <c r="BG147" s="13"/>
      <c r="BH147" s="14"/>
      <c r="BI147" s="14"/>
      <c r="BJ147" s="14"/>
      <c r="BK147" s="14"/>
      <c r="BL147" s="13"/>
      <c r="BM147" s="12"/>
      <c r="BN147" s="12"/>
      <c r="BO147" s="130"/>
      <c r="BP147" s="14"/>
      <c r="BQ147" s="10" t="str">
        <f t="shared" si="13"/>
        <v>Aderente</v>
      </c>
      <c r="BR147" s="15" t="str">
        <f t="shared" si="14"/>
        <v>*</v>
      </c>
      <c r="BS147" s="15" t="str">
        <f t="shared" si="15"/>
        <v>*</v>
      </c>
      <c r="BT147" s="157" t="str">
        <f t="shared" si="16"/>
        <v/>
      </c>
    </row>
    <row r="148" spans="1:72" hidden="1">
      <c r="A148" s="44" t="str">
        <f t="shared" si="12"/>
        <v/>
      </c>
      <c r="B148" s="133"/>
      <c r="C148" s="7" t="str">
        <f>IF(BS_CONTROLE[[#This Row],[DATA]]="","",WEEKNUM(BS_CONTROLE[[#This Row],[DATA]]))</f>
        <v/>
      </c>
      <c r="D148" s="45"/>
      <c r="E148" s="185">
        <v>164</v>
      </c>
      <c r="F148" s="134"/>
      <c r="G148" s="8" t="str">
        <f>IF(D148="","*",VLOOKUP(F148,BS_ATIVIDADE[#All],3,FALSE))</f>
        <v>*</v>
      </c>
      <c r="H148" s="135"/>
      <c r="I148" s="135"/>
      <c r="J148" s="151"/>
      <c r="K148" s="151"/>
      <c r="L148" s="71" t="s">
        <v>11</v>
      </c>
      <c r="M148" s="149" t="str" cm="1">
        <f t="array" ref="M148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148" s="149" t="str" cm="1">
        <f t="array" ref="N148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148" s="135"/>
      <c r="P148" s="135"/>
      <c r="Q148" s="71"/>
      <c r="R148" s="9" t="str">
        <f>IFERROR(_xlfn.XLOOKUP(F148, BS_ATIVIDADE[ATIVIDADE],BS_ATIVIDADE[UNIDADE] ), "*")</f>
        <v>*</v>
      </c>
      <c r="S148" s="180" t="str" cm="1">
        <f t="array" ref="S148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148" s="180" t="str" cm="1">
        <f t="array" ref="T148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148" s="199" t="str">
        <f>IFERROR(_xlfn.XLOOKUP(J148, BASE_MAPA!$B$2:$B$420, BASE_MAPA!$G$2:$G$420), "ERRO")</f>
        <v>ERRO</v>
      </c>
      <c r="V148" s="143"/>
      <c r="W148" s="135"/>
      <c r="X148" s="152"/>
      <c r="Y148" s="129"/>
      <c r="Z148" s="129"/>
      <c r="AA148" s="71"/>
      <c r="AB148" s="59"/>
      <c r="AC148" s="59"/>
      <c r="AD148" s="135"/>
      <c r="AE148" s="71"/>
      <c r="AF148" s="71"/>
      <c r="AG148" s="71"/>
      <c r="AH148" s="42"/>
      <c r="AI148" s="119" t="str">
        <f>IF(BS_CONTROLE[[#This Row],[Atividade]]=0, "-", BS_CONTROLE[[#This Row],[Atividade]])</f>
        <v>-</v>
      </c>
      <c r="AJ148" s="8" t="str">
        <f>IF(D148="","*",VLOOKUP(AI148,BS_ATIVIDADE[#Data],3,FALSE))</f>
        <v>*</v>
      </c>
      <c r="AK148" s="175" t="str">
        <f>IF(BS_CONTROLE[[#This Row],[Local - Partida]]=0, "-", BS_CONTROLE[[#This Row],[Local - Partida]])</f>
        <v>-</v>
      </c>
      <c r="AL148" s="175" t="str">
        <f>IF(BS_CONTROLE[[#This Row],[Local - Encerramento]]=0, "-", BS_CONTROLE[[#This Row],[Local - Encerramento]])</f>
        <v>-</v>
      </c>
      <c r="AM148" s="175" t="str">
        <f>IF(BS_CONTROLE[[#This Row],[Entre - Estações]]=0, "-", BS_CONTROLE[[#This Row],[Entre - Estações]])</f>
        <v>-</v>
      </c>
      <c r="AN148" s="175" t="str">
        <f>IF(BS_CONTROLE[[#This Row],[SB]]=0, "-", BS_CONTROLE[[#This Row],[SB]])</f>
        <v>-</v>
      </c>
      <c r="AO148" s="176" t="str">
        <f>IF(BS_CONTROLE[[#This Row],[SUB]]=0, "-", BS_CONTROLE[[#This Row],[SUB]])</f>
        <v>-</v>
      </c>
      <c r="AP148" s="177" t="str">
        <f>IF(BS_CONTROLE[[#This Row],[KM - Inicio]]=0, "-", BS_CONTROLE[[#This Row],[KM - Inicio]])</f>
        <v>-</v>
      </c>
      <c r="AQ148" s="177" t="str">
        <f>IF(BS_CONTROLE[[#This Row],[KM - Fim]]=0, "-", BS_CONTROLE[[#This Row],[KM - Fim]])</f>
        <v>-</v>
      </c>
      <c r="AR148" s="32"/>
      <c r="AS148" s="32"/>
      <c r="AT148" s="32"/>
      <c r="AU148" s="32"/>
      <c r="AV148" s="32"/>
      <c r="AW148" s="32"/>
      <c r="AX148" s="32"/>
      <c r="AY148" s="184" t="str">
        <f>IF(D148="","*",IFERROR(IF(ISODD(COUNT(AS148:AX150)),"ERRO",SUM((AT148-AS148),(AV148-AU148),(AX148-AW148))),"ERRO"))</f>
        <v>*</v>
      </c>
      <c r="AZ148" s="11"/>
      <c r="BA148" s="60"/>
      <c r="BB148" s="9" t="str">
        <f>IFERROR(_xlfn.XLOOKUP(AI148, BS_ATIVIDADE[ATIVIDADE],BS_ATIVIDADE[UNIDADE] ), "*")</f>
        <v>*</v>
      </c>
      <c r="BC148" s="59" t="str" cm="1">
        <f t="array" ref="BC148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BD148" s="59" t="str" cm="1">
        <f t="array" ref="BD148" xml:space="preserve"> _xlfn.XLOOKUP(
  1,
  ( TabelaMap[SUB] = BS_CONTROLE[[#This Row],[SUB_5]]) *
  ( TabelaMap[KM Inicio] &lt;= BS_CONTROLE[[#This Row],[KM - Inicio]]) *
  ( TabelaMap[KM Fim]  &gt;= BS_CONTROLE[[#This Row],[KM - Inicio]]),
  TabelaMap[Trecho Coordenação],
  "-",
  0
)</f>
        <v>-</v>
      </c>
      <c r="BE148" s="200" t="str">
        <f>IFERROR(_xlfn.XLOOKUP(AO148, BASE_MAPA!$B$2:$B$420, BASE_MAPA!$G$2:$G$420), "ERRO")</f>
        <v>ERRO</v>
      </c>
      <c r="BF148" s="178" t="str">
        <f>IF(BS_CONTROLE[[#This Row],[Responsavel pelo boletim]]=0, "-", BS_CONTROLE[[#This Row],[Responsavel pelo boletim]])</f>
        <v>-</v>
      </c>
      <c r="BG148" s="13"/>
      <c r="BH148" s="14"/>
      <c r="BI148" s="14"/>
      <c r="BJ148" s="14"/>
      <c r="BK148" s="14"/>
      <c r="BL148" s="13"/>
      <c r="BM148" s="12"/>
      <c r="BN148" s="12"/>
      <c r="BO148" s="130"/>
      <c r="BP148" s="14"/>
      <c r="BQ148" s="10" t="str">
        <f t="shared" si="13"/>
        <v>Aderente</v>
      </c>
      <c r="BR148" s="15" t="str">
        <f t="shared" si="14"/>
        <v>*</v>
      </c>
      <c r="BS148" s="15" t="str">
        <f t="shared" si="15"/>
        <v>*</v>
      </c>
      <c r="BT148" s="157" t="str">
        <f t="shared" si="16"/>
        <v/>
      </c>
    </row>
    <row r="149" spans="1:72" hidden="1">
      <c r="A149" s="44" t="str">
        <f t="shared" si="12"/>
        <v/>
      </c>
      <c r="B149" s="133"/>
      <c r="C149" s="7" t="str">
        <f>IF(BS_CONTROLE[[#This Row],[DATA]]="","",WEEKNUM(BS_CONTROLE[[#This Row],[DATA]]))</f>
        <v/>
      </c>
      <c r="D149" s="45"/>
      <c r="E149" s="185">
        <v>165</v>
      </c>
      <c r="F149" s="134"/>
      <c r="G149" s="8" t="str">
        <f>IF(D149="","*",VLOOKUP(F149,BS_ATIVIDADE[#All],3,FALSE))</f>
        <v>*</v>
      </c>
      <c r="H149" s="135"/>
      <c r="I149" s="135"/>
      <c r="J149" s="151"/>
      <c r="K149" s="151"/>
      <c r="L149" s="71" t="s">
        <v>11</v>
      </c>
      <c r="M149" s="149" t="str" cm="1">
        <f t="array" ref="M149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149" s="149" t="str" cm="1">
        <f t="array" ref="N149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149" s="135"/>
      <c r="P149" s="135"/>
      <c r="Q149" s="71"/>
      <c r="R149" s="9" t="str">
        <f>IFERROR(_xlfn.XLOOKUP(F149, BS_ATIVIDADE[ATIVIDADE],BS_ATIVIDADE[UNIDADE] ), "*")</f>
        <v>*</v>
      </c>
      <c r="S149" s="180" t="str" cm="1">
        <f t="array" ref="S149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149" s="180" t="str" cm="1">
        <f t="array" ref="T149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149" s="199" t="str">
        <f>IFERROR(_xlfn.XLOOKUP(J149, BASE_MAPA!$B$2:$B$420, BASE_MAPA!$G$2:$G$420), "ERRO")</f>
        <v>ERRO</v>
      </c>
      <c r="V149" s="143"/>
      <c r="W149" s="135"/>
      <c r="X149" s="152"/>
      <c r="Y149" s="129"/>
      <c r="Z149" s="129"/>
      <c r="AA149" s="71"/>
      <c r="AB149" s="59"/>
      <c r="AC149" s="59"/>
      <c r="AD149" s="135"/>
      <c r="AE149" s="71"/>
      <c r="AF149" s="71"/>
      <c r="AG149" s="71"/>
      <c r="AH149" s="42"/>
      <c r="AI149" s="119" t="str">
        <f>IF(BS_CONTROLE[[#This Row],[Atividade]]=0, "-", BS_CONTROLE[[#This Row],[Atividade]])</f>
        <v>-</v>
      </c>
      <c r="AJ149" s="8" t="str">
        <f>IF(D149="","*",VLOOKUP(AI149,BS_ATIVIDADE[#Data],3,FALSE))</f>
        <v>*</v>
      </c>
      <c r="AK149" s="175" t="str">
        <f>IF(BS_CONTROLE[[#This Row],[Local - Partida]]=0, "-", BS_CONTROLE[[#This Row],[Local - Partida]])</f>
        <v>-</v>
      </c>
      <c r="AL149" s="175" t="str">
        <f>IF(BS_CONTROLE[[#This Row],[Local - Encerramento]]=0, "-", BS_CONTROLE[[#This Row],[Local - Encerramento]])</f>
        <v>-</v>
      </c>
      <c r="AM149" s="175" t="str">
        <f>IF(BS_CONTROLE[[#This Row],[Entre - Estações]]=0, "-", BS_CONTROLE[[#This Row],[Entre - Estações]])</f>
        <v>-</v>
      </c>
      <c r="AN149" s="175" t="str">
        <f>IF(BS_CONTROLE[[#This Row],[SB]]=0, "-", BS_CONTROLE[[#This Row],[SB]])</f>
        <v>-</v>
      </c>
      <c r="AO149" s="176" t="str">
        <f>IF(BS_CONTROLE[[#This Row],[SUB]]=0, "-", BS_CONTROLE[[#This Row],[SUB]])</f>
        <v>-</v>
      </c>
      <c r="AP149" s="177" t="str">
        <f>IF(BS_CONTROLE[[#This Row],[KM - Inicio]]=0, "-", BS_CONTROLE[[#This Row],[KM - Inicio]])</f>
        <v>-</v>
      </c>
      <c r="AQ149" s="177" t="str">
        <f>IF(BS_CONTROLE[[#This Row],[KM - Fim]]=0, "-", BS_CONTROLE[[#This Row],[KM - Fim]])</f>
        <v>-</v>
      </c>
      <c r="AR149" s="32"/>
      <c r="AS149" s="32"/>
      <c r="AT149" s="32"/>
      <c r="AU149" s="32"/>
      <c r="AV149" s="32"/>
      <c r="AW149" s="32"/>
      <c r="AX149" s="32"/>
      <c r="AY149" s="184" t="str">
        <f>IF(D149="","*",IFERROR(IF(ISODD(COUNT(AS149:AX151)),"ERRO",SUM((AT149-AS149),(AV149-AU149),(AX149-AW149))),"ERRO"))</f>
        <v>*</v>
      </c>
      <c r="AZ149" s="11"/>
      <c r="BA149" s="60"/>
      <c r="BB149" s="9" t="str">
        <f>IFERROR(_xlfn.XLOOKUP(AI149, BS_ATIVIDADE[ATIVIDADE],BS_ATIVIDADE[UNIDADE] ), "*")</f>
        <v>*</v>
      </c>
      <c r="BC149" s="59" t="str" cm="1">
        <f t="array" ref="BC149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BD149" s="59" t="str" cm="1">
        <f t="array" ref="BD149" xml:space="preserve"> _xlfn.XLOOKUP(
  1,
  ( TabelaMap[SUB] = BS_CONTROLE[[#This Row],[SUB_5]]) *
  ( TabelaMap[KM Inicio] &lt;= BS_CONTROLE[[#This Row],[KM - Inicio]]) *
  ( TabelaMap[KM Fim]  &gt;= BS_CONTROLE[[#This Row],[KM - Inicio]]),
  TabelaMap[Trecho Coordenação],
  "-",
  0
)</f>
        <v>-</v>
      </c>
      <c r="BE149" s="200" t="str">
        <f>IFERROR(_xlfn.XLOOKUP(AO149, BASE_MAPA!$B$2:$B$420, BASE_MAPA!$G$2:$G$420), "ERRO")</f>
        <v>ERRO</v>
      </c>
      <c r="BF149" s="178" t="str">
        <f>IF(BS_CONTROLE[[#This Row],[Responsavel pelo boletim]]=0, "-", BS_CONTROLE[[#This Row],[Responsavel pelo boletim]])</f>
        <v>-</v>
      </c>
      <c r="BG149" s="13"/>
      <c r="BH149" s="14"/>
      <c r="BI149" s="14"/>
      <c r="BJ149" s="14"/>
      <c r="BK149" s="14"/>
      <c r="BL149" s="13"/>
      <c r="BM149" s="12"/>
      <c r="BN149" s="12"/>
      <c r="BO149" s="130"/>
      <c r="BP149" s="14"/>
      <c r="BQ149" s="10" t="str">
        <f t="shared" si="13"/>
        <v>Aderente</v>
      </c>
      <c r="BR149" s="15" t="str">
        <f t="shared" si="14"/>
        <v>*</v>
      </c>
      <c r="BS149" s="15" t="str">
        <f t="shared" si="15"/>
        <v>*</v>
      </c>
      <c r="BT149" s="157" t="str">
        <f t="shared" si="16"/>
        <v/>
      </c>
    </row>
    <row r="150" spans="1:72" hidden="1">
      <c r="A150" s="44" t="str">
        <f t="shared" si="12"/>
        <v/>
      </c>
      <c r="B150" s="133"/>
      <c r="C150" s="7" t="str">
        <f>IF(BS_CONTROLE[[#This Row],[DATA]]="","",WEEKNUM(BS_CONTROLE[[#This Row],[DATA]]))</f>
        <v/>
      </c>
      <c r="D150" s="45"/>
      <c r="E150" s="185">
        <v>166</v>
      </c>
      <c r="F150" s="134"/>
      <c r="G150" s="8" t="str">
        <f>IF(D150="","*",VLOOKUP(F150,BS_ATIVIDADE[#All],3,FALSE))</f>
        <v>*</v>
      </c>
      <c r="H150" s="135"/>
      <c r="I150" s="135"/>
      <c r="J150" s="151"/>
      <c r="K150" s="151"/>
      <c r="L150" s="71" t="s">
        <v>11</v>
      </c>
      <c r="M150" s="149" t="str" cm="1">
        <f t="array" ref="M150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150" s="149" t="str" cm="1">
        <f t="array" ref="N150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150" s="135"/>
      <c r="P150" s="135"/>
      <c r="Q150" s="71"/>
      <c r="R150" s="9" t="str">
        <f>IFERROR(_xlfn.XLOOKUP(F150, BS_ATIVIDADE[ATIVIDADE],BS_ATIVIDADE[UNIDADE] ), "*")</f>
        <v>*</v>
      </c>
      <c r="S150" s="180" t="str" cm="1">
        <f t="array" ref="S150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150" s="180" t="str" cm="1">
        <f t="array" ref="T150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150" s="199" t="str">
        <f>IFERROR(_xlfn.XLOOKUP(J150, BASE_MAPA!$B$2:$B$420, BASE_MAPA!$G$2:$G$420), "ERRO")</f>
        <v>ERRO</v>
      </c>
      <c r="V150" s="143"/>
      <c r="W150" s="135"/>
      <c r="X150" s="152"/>
      <c r="Y150" s="129"/>
      <c r="Z150" s="129"/>
      <c r="AA150" s="71"/>
      <c r="AB150" s="59"/>
      <c r="AC150" s="59"/>
      <c r="AD150" s="135"/>
      <c r="AE150" s="71"/>
      <c r="AF150" s="71"/>
      <c r="AG150" s="71"/>
      <c r="AH150" s="42"/>
      <c r="AI150" s="119" t="str">
        <f>IF(BS_CONTROLE[[#This Row],[Atividade]]=0, "-", BS_CONTROLE[[#This Row],[Atividade]])</f>
        <v>-</v>
      </c>
      <c r="AJ150" s="8" t="str">
        <f>IF(D150="","*",VLOOKUP(AI150,BS_ATIVIDADE[#Data],3,FALSE))</f>
        <v>*</v>
      </c>
      <c r="AK150" s="175" t="str">
        <f>IF(BS_CONTROLE[[#This Row],[Local - Partida]]=0, "-", BS_CONTROLE[[#This Row],[Local - Partida]])</f>
        <v>-</v>
      </c>
      <c r="AL150" s="175" t="str">
        <f>IF(BS_CONTROLE[[#This Row],[Local - Encerramento]]=0, "-", BS_CONTROLE[[#This Row],[Local - Encerramento]])</f>
        <v>-</v>
      </c>
      <c r="AM150" s="175" t="str">
        <f>IF(BS_CONTROLE[[#This Row],[Entre - Estações]]=0, "-", BS_CONTROLE[[#This Row],[Entre - Estações]])</f>
        <v>-</v>
      </c>
      <c r="AN150" s="175" t="str">
        <f>IF(BS_CONTROLE[[#This Row],[SB]]=0, "-", BS_CONTROLE[[#This Row],[SB]])</f>
        <v>-</v>
      </c>
      <c r="AO150" s="176" t="str">
        <f>IF(BS_CONTROLE[[#This Row],[SUB]]=0, "-", BS_CONTROLE[[#This Row],[SUB]])</f>
        <v>-</v>
      </c>
      <c r="AP150" s="177" t="str">
        <f>IF(BS_CONTROLE[[#This Row],[KM - Inicio]]=0, "-", BS_CONTROLE[[#This Row],[KM - Inicio]])</f>
        <v>-</v>
      </c>
      <c r="AQ150" s="177" t="str">
        <f>IF(BS_CONTROLE[[#This Row],[KM - Fim]]=0, "-", BS_CONTROLE[[#This Row],[KM - Fim]])</f>
        <v>-</v>
      </c>
      <c r="AR150" s="32"/>
      <c r="AS150" s="32"/>
      <c r="AT150" s="32"/>
      <c r="AU150" s="32"/>
      <c r="AV150" s="32"/>
      <c r="AW150" s="32"/>
      <c r="AX150" s="32"/>
      <c r="AY150" s="184" t="str">
        <f>IF(D150="","*",IFERROR(IF(ISODD(COUNT(AS150:AX152)),"ERRO",SUM((AT150-AS150),(AV150-AU150),(AX150-AW150))),"ERRO"))</f>
        <v>*</v>
      </c>
      <c r="AZ150" s="11"/>
      <c r="BA150" s="60"/>
      <c r="BB150" s="9" t="str">
        <f>IFERROR(_xlfn.XLOOKUP(AI150, BS_ATIVIDADE[ATIVIDADE],BS_ATIVIDADE[UNIDADE] ), "*")</f>
        <v>*</v>
      </c>
      <c r="BC150" s="59" t="str" cm="1">
        <f t="array" ref="BC150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BD150" s="59" t="str" cm="1">
        <f t="array" ref="BD150" xml:space="preserve"> _xlfn.XLOOKUP(
  1,
  ( TabelaMap[SUB] = BS_CONTROLE[[#This Row],[SUB_5]]) *
  ( TabelaMap[KM Inicio] &lt;= BS_CONTROLE[[#This Row],[KM - Inicio]]) *
  ( TabelaMap[KM Fim]  &gt;= BS_CONTROLE[[#This Row],[KM - Inicio]]),
  TabelaMap[Trecho Coordenação],
  "-",
  0
)</f>
        <v>-</v>
      </c>
      <c r="BE150" s="200" t="str">
        <f>IFERROR(_xlfn.XLOOKUP(AO150, BASE_MAPA!$B$2:$B$420, BASE_MAPA!$G$2:$G$420), "ERRO")</f>
        <v>ERRO</v>
      </c>
      <c r="BF150" s="178" t="str">
        <f>IF(BS_CONTROLE[[#This Row],[Responsavel pelo boletim]]=0, "-", BS_CONTROLE[[#This Row],[Responsavel pelo boletim]])</f>
        <v>-</v>
      </c>
      <c r="BG150" s="13"/>
      <c r="BH150" s="14"/>
      <c r="BI150" s="14"/>
      <c r="BJ150" s="14"/>
      <c r="BK150" s="14"/>
      <c r="BL150" s="13"/>
      <c r="BM150" s="12"/>
      <c r="BN150" s="12"/>
      <c r="BO150" s="130"/>
      <c r="BP150" s="14"/>
      <c r="BQ150" s="10" t="str">
        <f t="shared" si="13"/>
        <v>Aderente</v>
      </c>
      <c r="BR150" s="15" t="str">
        <f t="shared" si="14"/>
        <v>*</v>
      </c>
      <c r="BS150" s="15" t="str">
        <f t="shared" si="15"/>
        <v>*</v>
      </c>
      <c r="BT150" s="157" t="str">
        <f t="shared" si="16"/>
        <v/>
      </c>
    </row>
    <row r="151" spans="1:72" hidden="1">
      <c r="A151" s="44" t="str">
        <f t="shared" si="12"/>
        <v/>
      </c>
      <c r="B151" s="133"/>
      <c r="C151" s="7" t="str">
        <f>IF(BS_CONTROLE[[#This Row],[DATA]]="","",WEEKNUM(BS_CONTROLE[[#This Row],[DATA]]))</f>
        <v/>
      </c>
      <c r="D151" s="45"/>
      <c r="E151" s="185">
        <v>167</v>
      </c>
      <c r="F151" s="134"/>
      <c r="G151" s="8" t="str">
        <f>IF(D151="","*",VLOOKUP(F151,BS_ATIVIDADE[#All],3,FALSE))</f>
        <v>*</v>
      </c>
      <c r="H151" s="135"/>
      <c r="I151" s="135"/>
      <c r="J151" s="151"/>
      <c r="K151" s="151"/>
      <c r="L151" s="71" t="s">
        <v>11</v>
      </c>
      <c r="M151" s="149" t="str" cm="1">
        <f t="array" ref="M151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151" s="149" t="str" cm="1">
        <f t="array" ref="N151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151" s="135"/>
      <c r="P151" s="135"/>
      <c r="Q151" s="71"/>
      <c r="R151" s="9" t="str">
        <f>IFERROR(_xlfn.XLOOKUP(F151, BS_ATIVIDADE[ATIVIDADE],BS_ATIVIDADE[UNIDADE] ), "*")</f>
        <v>*</v>
      </c>
      <c r="S151" s="180" t="str" cm="1">
        <f t="array" ref="S151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151" s="180" t="str" cm="1">
        <f t="array" ref="T151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151" s="199" t="str">
        <f>IFERROR(_xlfn.XLOOKUP(J151, BASE_MAPA!$B$2:$B$420, BASE_MAPA!$G$2:$G$420), "ERRO")</f>
        <v>ERRO</v>
      </c>
      <c r="V151" s="143"/>
      <c r="W151" s="135"/>
      <c r="X151" s="152"/>
      <c r="Y151" s="129"/>
      <c r="Z151" s="129"/>
      <c r="AA151" s="71"/>
      <c r="AB151" s="59"/>
      <c r="AC151" s="59"/>
      <c r="AD151" s="135"/>
      <c r="AE151" s="71"/>
      <c r="AF151" s="71"/>
      <c r="AG151" s="71"/>
      <c r="AH151" s="42"/>
      <c r="AI151" s="119" t="str">
        <f>IF(BS_CONTROLE[[#This Row],[Atividade]]=0, "-", BS_CONTROLE[[#This Row],[Atividade]])</f>
        <v>-</v>
      </c>
      <c r="AJ151" s="8" t="str">
        <f>IF(D151="","*",VLOOKUP(AI151,BS_ATIVIDADE[#Data],3,FALSE))</f>
        <v>*</v>
      </c>
      <c r="AK151" s="175" t="str">
        <f>IF(BS_CONTROLE[[#This Row],[Local - Partida]]=0, "-", BS_CONTROLE[[#This Row],[Local - Partida]])</f>
        <v>-</v>
      </c>
      <c r="AL151" s="175" t="str">
        <f>IF(BS_CONTROLE[[#This Row],[Local - Encerramento]]=0, "-", BS_CONTROLE[[#This Row],[Local - Encerramento]])</f>
        <v>-</v>
      </c>
      <c r="AM151" s="175" t="str">
        <f>IF(BS_CONTROLE[[#This Row],[Entre - Estações]]=0, "-", BS_CONTROLE[[#This Row],[Entre - Estações]])</f>
        <v>-</v>
      </c>
      <c r="AN151" s="175" t="str">
        <f>IF(BS_CONTROLE[[#This Row],[SB]]=0, "-", BS_CONTROLE[[#This Row],[SB]])</f>
        <v>-</v>
      </c>
      <c r="AO151" s="176" t="str">
        <f>IF(BS_CONTROLE[[#This Row],[SUB]]=0, "-", BS_CONTROLE[[#This Row],[SUB]])</f>
        <v>-</v>
      </c>
      <c r="AP151" s="177" t="str">
        <f>IF(BS_CONTROLE[[#This Row],[KM - Inicio]]=0, "-", BS_CONTROLE[[#This Row],[KM - Inicio]])</f>
        <v>-</v>
      </c>
      <c r="AQ151" s="177" t="str">
        <f>IF(BS_CONTROLE[[#This Row],[KM - Fim]]=0, "-", BS_CONTROLE[[#This Row],[KM - Fim]])</f>
        <v>-</v>
      </c>
      <c r="AR151" s="32"/>
      <c r="AS151" s="32"/>
      <c r="AT151" s="32"/>
      <c r="AU151" s="32"/>
      <c r="AV151" s="32"/>
      <c r="AW151" s="32"/>
      <c r="AX151" s="32"/>
      <c r="AY151" s="184" t="str">
        <f>IF(D151="","*",IFERROR(IF(ISODD(COUNT(AS151:AX153)),"ERRO",SUM((AT151-AS151),(AV151-AU151),(AX151-AW151))),"ERRO"))</f>
        <v>*</v>
      </c>
      <c r="AZ151" s="11"/>
      <c r="BA151" s="60"/>
      <c r="BB151" s="9" t="str">
        <f>IFERROR(_xlfn.XLOOKUP(AI151, BS_ATIVIDADE[ATIVIDADE],BS_ATIVIDADE[UNIDADE] ), "*")</f>
        <v>*</v>
      </c>
      <c r="BC151" s="59" t="str" cm="1">
        <f t="array" ref="BC151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BD151" s="59" t="str" cm="1">
        <f t="array" ref="BD151" xml:space="preserve"> _xlfn.XLOOKUP(
  1,
  ( TabelaMap[SUB] = BS_CONTROLE[[#This Row],[SUB_5]]) *
  ( TabelaMap[KM Inicio] &lt;= BS_CONTROLE[[#This Row],[KM - Inicio]]) *
  ( TabelaMap[KM Fim]  &gt;= BS_CONTROLE[[#This Row],[KM - Inicio]]),
  TabelaMap[Trecho Coordenação],
  "-",
  0
)</f>
        <v>-</v>
      </c>
      <c r="BE151" s="200" t="str">
        <f>IFERROR(_xlfn.XLOOKUP(AO151, BASE_MAPA!$B$2:$B$420, BASE_MAPA!$G$2:$G$420), "ERRO")</f>
        <v>ERRO</v>
      </c>
      <c r="BF151" s="178" t="str">
        <f>IF(BS_CONTROLE[[#This Row],[Responsavel pelo boletim]]=0, "-", BS_CONTROLE[[#This Row],[Responsavel pelo boletim]])</f>
        <v>-</v>
      </c>
      <c r="BG151" s="13"/>
      <c r="BH151" s="14"/>
      <c r="BI151" s="14"/>
      <c r="BJ151" s="14"/>
      <c r="BK151" s="14"/>
      <c r="BL151" s="13"/>
      <c r="BM151" s="12"/>
      <c r="BN151" s="12"/>
      <c r="BO151" s="130"/>
      <c r="BP151" s="14"/>
      <c r="BQ151" s="10" t="str">
        <f t="shared" si="13"/>
        <v>Aderente</v>
      </c>
      <c r="BR151" s="15" t="str">
        <f t="shared" si="14"/>
        <v>*</v>
      </c>
      <c r="BS151" s="15" t="str">
        <f t="shared" si="15"/>
        <v>*</v>
      </c>
      <c r="BT151" s="157" t="str">
        <f t="shared" si="16"/>
        <v/>
      </c>
    </row>
    <row r="152" spans="1:72" hidden="1">
      <c r="A152" s="44" t="str">
        <f t="shared" si="12"/>
        <v/>
      </c>
      <c r="B152" s="133"/>
      <c r="C152" s="7" t="str">
        <f>IF(BS_CONTROLE[[#This Row],[DATA]]="","",WEEKNUM(BS_CONTROLE[[#This Row],[DATA]]))</f>
        <v/>
      </c>
      <c r="D152" s="45"/>
      <c r="E152" s="185">
        <v>168</v>
      </c>
      <c r="F152" s="134"/>
      <c r="G152" s="8" t="str">
        <f>IF(D152="","*",VLOOKUP(F152,BS_ATIVIDADE[#All],3,FALSE))</f>
        <v>*</v>
      </c>
      <c r="H152" s="135"/>
      <c r="I152" s="135"/>
      <c r="J152" s="151"/>
      <c r="K152" s="151"/>
      <c r="L152" s="71" t="s">
        <v>11</v>
      </c>
      <c r="M152" s="149" t="str" cm="1">
        <f t="array" ref="M152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152" s="149" t="str" cm="1">
        <f t="array" ref="N152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152" s="135"/>
      <c r="P152" s="135"/>
      <c r="Q152" s="71"/>
      <c r="R152" s="9" t="str">
        <f>IFERROR(_xlfn.XLOOKUP(F152, BS_ATIVIDADE[ATIVIDADE],BS_ATIVIDADE[UNIDADE] ), "*")</f>
        <v>*</v>
      </c>
      <c r="S152" s="180" t="str" cm="1">
        <f t="array" ref="S152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152" s="180" t="str" cm="1">
        <f t="array" ref="T152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152" s="199" t="str">
        <f>IFERROR(_xlfn.XLOOKUP(J152, BASE_MAPA!$B$2:$B$420, BASE_MAPA!$G$2:$G$420), "ERRO")</f>
        <v>ERRO</v>
      </c>
      <c r="V152" s="143"/>
      <c r="W152" s="135"/>
      <c r="X152" s="152"/>
      <c r="Y152" s="129"/>
      <c r="Z152" s="129"/>
      <c r="AA152" s="71"/>
      <c r="AB152" s="59"/>
      <c r="AC152" s="59"/>
      <c r="AD152" s="135"/>
      <c r="AE152" s="71"/>
      <c r="AF152" s="71"/>
      <c r="AG152" s="71"/>
      <c r="AH152" s="42"/>
      <c r="AI152" s="119" t="str">
        <f>IF(BS_CONTROLE[[#This Row],[Atividade]]=0, "-", BS_CONTROLE[[#This Row],[Atividade]])</f>
        <v>-</v>
      </c>
      <c r="AJ152" s="8" t="str">
        <f>IF(D152="","*",VLOOKUP(AI152,BS_ATIVIDADE[#Data],3,FALSE))</f>
        <v>*</v>
      </c>
      <c r="AK152" s="175" t="str">
        <f>IF(BS_CONTROLE[[#This Row],[Local - Partida]]=0, "-", BS_CONTROLE[[#This Row],[Local - Partida]])</f>
        <v>-</v>
      </c>
      <c r="AL152" s="175" t="str">
        <f>IF(BS_CONTROLE[[#This Row],[Local - Encerramento]]=0, "-", BS_CONTROLE[[#This Row],[Local - Encerramento]])</f>
        <v>-</v>
      </c>
      <c r="AM152" s="175" t="str">
        <f>IF(BS_CONTROLE[[#This Row],[Entre - Estações]]=0, "-", BS_CONTROLE[[#This Row],[Entre - Estações]])</f>
        <v>-</v>
      </c>
      <c r="AN152" s="175" t="str">
        <f>IF(BS_CONTROLE[[#This Row],[SB]]=0, "-", BS_CONTROLE[[#This Row],[SB]])</f>
        <v>-</v>
      </c>
      <c r="AO152" s="176" t="str">
        <f>IF(BS_CONTROLE[[#This Row],[SUB]]=0, "-", BS_CONTROLE[[#This Row],[SUB]])</f>
        <v>-</v>
      </c>
      <c r="AP152" s="177" t="str">
        <f>IF(BS_CONTROLE[[#This Row],[KM - Inicio]]=0, "-", BS_CONTROLE[[#This Row],[KM - Inicio]])</f>
        <v>-</v>
      </c>
      <c r="AQ152" s="177" t="str">
        <f>IF(BS_CONTROLE[[#This Row],[KM - Fim]]=0, "-", BS_CONTROLE[[#This Row],[KM - Fim]])</f>
        <v>-</v>
      </c>
      <c r="AR152" s="32"/>
      <c r="AS152" s="32"/>
      <c r="AT152" s="32"/>
      <c r="AU152" s="32"/>
      <c r="AV152" s="32"/>
      <c r="AW152" s="32"/>
      <c r="AX152" s="32"/>
      <c r="AY152" s="184" t="str">
        <f>IF(D152="","*",IFERROR(IF(ISODD(COUNT(AS152:AX154)),"ERRO",SUM((AT152-AS152),(AV152-AU152),(AX152-AW152))),"ERRO"))</f>
        <v>*</v>
      </c>
      <c r="AZ152" s="11"/>
      <c r="BA152" s="60"/>
      <c r="BB152" s="9" t="str">
        <f>IFERROR(_xlfn.XLOOKUP(AI152, BS_ATIVIDADE[ATIVIDADE],BS_ATIVIDADE[UNIDADE] ), "*")</f>
        <v>*</v>
      </c>
      <c r="BC152" s="59" t="str" cm="1">
        <f t="array" ref="BC152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BD152" s="59" t="str" cm="1">
        <f t="array" ref="BD152" xml:space="preserve"> _xlfn.XLOOKUP(
  1,
  ( TabelaMap[SUB] = BS_CONTROLE[[#This Row],[SUB_5]]) *
  ( TabelaMap[KM Inicio] &lt;= BS_CONTROLE[[#This Row],[KM - Inicio]]) *
  ( TabelaMap[KM Fim]  &gt;= BS_CONTROLE[[#This Row],[KM - Inicio]]),
  TabelaMap[Trecho Coordenação],
  "-",
  0
)</f>
        <v>-</v>
      </c>
      <c r="BE152" s="200" t="str">
        <f>IFERROR(_xlfn.XLOOKUP(AO152, BASE_MAPA!$B$2:$B$420, BASE_MAPA!$G$2:$G$420), "ERRO")</f>
        <v>ERRO</v>
      </c>
      <c r="BF152" s="178" t="str">
        <f>IF(BS_CONTROLE[[#This Row],[Responsavel pelo boletim]]=0, "-", BS_CONTROLE[[#This Row],[Responsavel pelo boletim]])</f>
        <v>-</v>
      </c>
      <c r="BG152" s="13"/>
      <c r="BH152" s="14"/>
      <c r="BI152" s="14"/>
      <c r="BJ152" s="14"/>
      <c r="BK152" s="14"/>
      <c r="BL152" s="13"/>
      <c r="BM152" s="12"/>
      <c r="BN152" s="12"/>
      <c r="BO152" s="130"/>
      <c r="BP152" s="14"/>
      <c r="BQ152" s="10" t="str">
        <f t="shared" si="13"/>
        <v>Aderente</v>
      </c>
      <c r="BR152" s="15" t="str">
        <f t="shared" si="14"/>
        <v>*</v>
      </c>
      <c r="BS152" s="15" t="str">
        <f t="shared" si="15"/>
        <v>*</v>
      </c>
      <c r="BT152" s="157" t="str">
        <f t="shared" si="16"/>
        <v/>
      </c>
    </row>
    <row r="153" spans="1:72" hidden="1">
      <c r="A153" s="44" t="str">
        <f t="shared" si="12"/>
        <v/>
      </c>
      <c r="B153" s="133"/>
      <c r="C153" s="7" t="str">
        <f>IF(BS_CONTROLE[[#This Row],[DATA]]="","",WEEKNUM(BS_CONTROLE[[#This Row],[DATA]]))</f>
        <v/>
      </c>
      <c r="D153" s="45"/>
      <c r="E153" s="185">
        <v>169</v>
      </c>
      <c r="F153" s="134"/>
      <c r="G153" s="8" t="str">
        <f>IF(D153="","*",VLOOKUP(F153,BS_ATIVIDADE[#All],3,FALSE))</f>
        <v>*</v>
      </c>
      <c r="H153" s="135"/>
      <c r="I153" s="135"/>
      <c r="J153" s="151"/>
      <c r="K153" s="151"/>
      <c r="L153" s="71" t="s">
        <v>11</v>
      </c>
      <c r="M153" s="149" t="str" cm="1">
        <f t="array" ref="M153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153" s="149" t="str" cm="1">
        <f t="array" ref="N153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153" s="135"/>
      <c r="P153" s="135"/>
      <c r="Q153" s="71"/>
      <c r="R153" s="9" t="str">
        <f>IFERROR(_xlfn.XLOOKUP(F153, BS_ATIVIDADE[ATIVIDADE],BS_ATIVIDADE[UNIDADE] ), "*")</f>
        <v>*</v>
      </c>
      <c r="S153" s="180" t="str" cm="1">
        <f t="array" ref="S153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153" s="180" t="str" cm="1">
        <f t="array" ref="T153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153" s="199" t="str">
        <f>IFERROR(_xlfn.XLOOKUP(J153, BASE_MAPA!$B$2:$B$420, BASE_MAPA!$G$2:$G$420), "ERRO")</f>
        <v>ERRO</v>
      </c>
      <c r="V153" s="143"/>
      <c r="W153" s="135"/>
      <c r="X153" s="152"/>
      <c r="Y153" s="129"/>
      <c r="Z153" s="129"/>
      <c r="AA153" s="71"/>
      <c r="AB153" s="59"/>
      <c r="AC153" s="59"/>
      <c r="AD153" s="135"/>
      <c r="AE153" s="71"/>
      <c r="AF153" s="71"/>
      <c r="AG153" s="71"/>
      <c r="AH153" s="42"/>
      <c r="AI153" s="119" t="str">
        <f>IF(BS_CONTROLE[[#This Row],[Atividade]]=0, "-", BS_CONTROLE[[#This Row],[Atividade]])</f>
        <v>-</v>
      </c>
      <c r="AJ153" s="8" t="str">
        <f>IF(D153="","*",VLOOKUP(AI153,BS_ATIVIDADE[#Data],3,FALSE))</f>
        <v>*</v>
      </c>
      <c r="AK153" s="175" t="str">
        <f>IF(BS_CONTROLE[[#This Row],[Local - Partida]]=0, "-", BS_CONTROLE[[#This Row],[Local - Partida]])</f>
        <v>-</v>
      </c>
      <c r="AL153" s="175" t="str">
        <f>IF(BS_CONTROLE[[#This Row],[Local - Encerramento]]=0, "-", BS_CONTROLE[[#This Row],[Local - Encerramento]])</f>
        <v>-</v>
      </c>
      <c r="AM153" s="175" t="str">
        <f>IF(BS_CONTROLE[[#This Row],[Entre - Estações]]=0, "-", BS_CONTROLE[[#This Row],[Entre - Estações]])</f>
        <v>-</v>
      </c>
      <c r="AN153" s="175" t="str">
        <f>IF(BS_CONTROLE[[#This Row],[SB]]=0, "-", BS_CONTROLE[[#This Row],[SB]])</f>
        <v>-</v>
      </c>
      <c r="AO153" s="176" t="str">
        <f>IF(BS_CONTROLE[[#This Row],[SUB]]=0, "-", BS_CONTROLE[[#This Row],[SUB]])</f>
        <v>-</v>
      </c>
      <c r="AP153" s="177" t="str">
        <f>IF(BS_CONTROLE[[#This Row],[KM - Inicio]]=0, "-", BS_CONTROLE[[#This Row],[KM - Inicio]])</f>
        <v>-</v>
      </c>
      <c r="AQ153" s="177" t="str">
        <f>IF(BS_CONTROLE[[#This Row],[KM - Fim]]=0, "-", BS_CONTROLE[[#This Row],[KM - Fim]])</f>
        <v>-</v>
      </c>
      <c r="AR153" s="32"/>
      <c r="AS153" s="32"/>
      <c r="AT153" s="32"/>
      <c r="AU153" s="32"/>
      <c r="AV153" s="32"/>
      <c r="AW153" s="32"/>
      <c r="AX153" s="32"/>
      <c r="AY153" s="184" t="str">
        <f>IF(D153="","*",IFERROR(IF(ISODD(COUNT(AS153:AX155)),"ERRO",SUM((AT153-AS153),(AV153-AU153),(AX153-AW153))),"ERRO"))</f>
        <v>*</v>
      </c>
      <c r="AZ153" s="11"/>
      <c r="BA153" s="60"/>
      <c r="BB153" s="9" t="str">
        <f>IFERROR(_xlfn.XLOOKUP(AI153, BS_ATIVIDADE[ATIVIDADE],BS_ATIVIDADE[UNIDADE] ), "*")</f>
        <v>*</v>
      </c>
      <c r="BC153" s="59" t="str" cm="1">
        <f t="array" ref="BC153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BD153" s="59" t="str" cm="1">
        <f t="array" ref="BD153" xml:space="preserve"> _xlfn.XLOOKUP(
  1,
  ( TabelaMap[SUB] = BS_CONTROLE[[#This Row],[SUB_5]]) *
  ( TabelaMap[KM Inicio] &lt;= BS_CONTROLE[[#This Row],[KM - Inicio]]) *
  ( TabelaMap[KM Fim]  &gt;= BS_CONTROLE[[#This Row],[KM - Inicio]]),
  TabelaMap[Trecho Coordenação],
  "-",
  0
)</f>
        <v>-</v>
      </c>
      <c r="BE153" s="200" t="str">
        <f>IFERROR(_xlfn.XLOOKUP(AO153, BASE_MAPA!$B$2:$B$420, BASE_MAPA!$G$2:$G$420), "ERRO")</f>
        <v>ERRO</v>
      </c>
      <c r="BF153" s="178" t="str">
        <f>IF(BS_CONTROLE[[#This Row],[Responsavel pelo boletim]]=0, "-", BS_CONTROLE[[#This Row],[Responsavel pelo boletim]])</f>
        <v>-</v>
      </c>
      <c r="BG153" s="13"/>
      <c r="BH153" s="14"/>
      <c r="BI153" s="14"/>
      <c r="BJ153" s="14"/>
      <c r="BK153" s="14"/>
      <c r="BL153" s="13"/>
      <c r="BM153" s="12"/>
      <c r="BN153" s="12"/>
      <c r="BO153" s="130"/>
      <c r="BP153" s="14"/>
      <c r="BQ153" s="10" t="str">
        <f t="shared" si="13"/>
        <v>Aderente</v>
      </c>
      <c r="BR153" s="15" t="str">
        <f t="shared" si="14"/>
        <v>*</v>
      </c>
      <c r="BS153" s="15" t="str">
        <f t="shared" si="15"/>
        <v>*</v>
      </c>
      <c r="BT153" s="157" t="str">
        <f t="shared" si="16"/>
        <v/>
      </c>
    </row>
    <row r="154" spans="1:72" hidden="1">
      <c r="A154" s="44" t="str">
        <f t="shared" si="12"/>
        <v/>
      </c>
      <c r="B154" s="133"/>
      <c r="C154" s="7" t="str">
        <f>IF(BS_CONTROLE[[#This Row],[DATA]]="","",WEEKNUM(BS_CONTROLE[[#This Row],[DATA]]))</f>
        <v/>
      </c>
      <c r="D154" s="45"/>
      <c r="E154" s="185">
        <v>170</v>
      </c>
      <c r="F154" s="134"/>
      <c r="G154" s="8" t="str">
        <f>IF(D154="","*",VLOOKUP(F154,BS_ATIVIDADE[#All],3,FALSE))</f>
        <v>*</v>
      </c>
      <c r="H154" s="135"/>
      <c r="I154" s="135"/>
      <c r="J154" s="151"/>
      <c r="K154" s="151"/>
      <c r="L154" s="71" t="s">
        <v>11</v>
      </c>
      <c r="M154" s="149" t="str" cm="1">
        <f t="array" ref="M154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154" s="149" t="str" cm="1">
        <f t="array" ref="N154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154" s="135"/>
      <c r="P154" s="135"/>
      <c r="Q154" s="71"/>
      <c r="R154" s="9" t="str">
        <f>IFERROR(_xlfn.XLOOKUP(F154, BS_ATIVIDADE[ATIVIDADE],BS_ATIVIDADE[UNIDADE] ), "*")</f>
        <v>*</v>
      </c>
      <c r="S154" s="180" t="str" cm="1">
        <f t="array" ref="S154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154" s="180" t="str" cm="1">
        <f t="array" ref="T154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154" s="199" t="str">
        <f>IFERROR(_xlfn.XLOOKUP(J154, BASE_MAPA!$B$2:$B$420, BASE_MAPA!$G$2:$G$420), "ERRO")</f>
        <v>ERRO</v>
      </c>
      <c r="V154" s="143"/>
      <c r="W154" s="135"/>
      <c r="X154" s="152"/>
      <c r="Y154" s="129"/>
      <c r="Z154" s="129"/>
      <c r="AA154" s="71"/>
      <c r="AB154" s="59"/>
      <c r="AC154" s="59"/>
      <c r="AD154" s="135"/>
      <c r="AE154" s="71"/>
      <c r="AF154" s="71"/>
      <c r="AG154" s="71"/>
      <c r="AH154" s="42"/>
      <c r="AI154" s="119" t="str">
        <f>IF(BS_CONTROLE[[#This Row],[Atividade]]=0, "-", BS_CONTROLE[[#This Row],[Atividade]])</f>
        <v>-</v>
      </c>
      <c r="AJ154" s="8" t="str">
        <f>IF(D154="","*",VLOOKUP(AI154,BS_ATIVIDADE[#Data],3,FALSE))</f>
        <v>*</v>
      </c>
      <c r="AK154" s="175" t="str">
        <f>IF(BS_CONTROLE[[#This Row],[Local - Partida]]=0, "-", BS_CONTROLE[[#This Row],[Local - Partida]])</f>
        <v>-</v>
      </c>
      <c r="AL154" s="175" t="str">
        <f>IF(BS_CONTROLE[[#This Row],[Local - Encerramento]]=0, "-", BS_CONTROLE[[#This Row],[Local - Encerramento]])</f>
        <v>-</v>
      </c>
      <c r="AM154" s="175" t="str">
        <f>IF(BS_CONTROLE[[#This Row],[Entre - Estações]]=0, "-", BS_CONTROLE[[#This Row],[Entre - Estações]])</f>
        <v>-</v>
      </c>
      <c r="AN154" s="175" t="str">
        <f>IF(BS_CONTROLE[[#This Row],[SB]]=0, "-", BS_CONTROLE[[#This Row],[SB]])</f>
        <v>-</v>
      </c>
      <c r="AO154" s="176" t="str">
        <f>IF(BS_CONTROLE[[#This Row],[SUB]]=0, "-", BS_CONTROLE[[#This Row],[SUB]])</f>
        <v>-</v>
      </c>
      <c r="AP154" s="177" t="str">
        <f>IF(BS_CONTROLE[[#This Row],[KM - Inicio]]=0, "-", BS_CONTROLE[[#This Row],[KM - Inicio]])</f>
        <v>-</v>
      </c>
      <c r="AQ154" s="177" t="str">
        <f>IF(BS_CONTROLE[[#This Row],[KM - Fim]]=0, "-", BS_CONTROLE[[#This Row],[KM - Fim]])</f>
        <v>-</v>
      </c>
      <c r="AR154" s="32"/>
      <c r="AS154" s="32"/>
      <c r="AT154" s="32"/>
      <c r="AU154" s="32"/>
      <c r="AV154" s="32"/>
      <c r="AW154" s="32"/>
      <c r="AX154" s="32"/>
      <c r="AY154" s="184" t="str">
        <f>IF(D154="","*",IFERROR(IF(ISODD(COUNT(AS154:AX156)),"ERRO",SUM((AT154-AS154),(AV154-AU154),(AX154-AW154))),"ERRO"))</f>
        <v>*</v>
      </c>
      <c r="AZ154" s="11"/>
      <c r="BA154" s="60"/>
      <c r="BB154" s="9" t="str">
        <f>IFERROR(_xlfn.XLOOKUP(AI154, BS_ATIVIDADE[ATIVIDADE],BS_ATIVIDADE[UNIDADE] ), "*")</f>
        <v>*</v>
      </c>
      <c r="BC154" s="59" t="str" cm="1">
        <f t="array" ref="BC154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BD154" s="59" t="str" cm="1">
        <f t="array" ref="BD154" xml:space="preserve"> _xlfn.XLOOKUP(
  1,
  ( TabelaMap[SUB] = BS_CONTROLE[[#This Row],[SUB_5]]) *
  ( TabelaMap[KM Inicio] &lt;= BS_CONTROLE[[#This Row],[KM - Inicio]]) *
  ( TabelaMap[KM Fim]  &gt;= BS_CONTROLE[[#This Row],[KM - Inicio]]),
  TabelaMap[Trecho Coordenação],
  "-",
  0
)</f>
        <v>-</v>
      </c>
      <c r="BE154" s="200" t="str">
        <f>IFERROR(_xlfn.XLOOKUP(AO154, BASE_MAPA!$B$2:$B$420, BASE_MAPA!$G$2:$G$420), "ERRO")</f>
        <v>ERRO</v>
      </c>
      <c r="BF154" s="178" t="str">
        <f>IF(BS_CONTROLE[[#This Row],[Responsavel pelo boletim]]=0, "-", BS_CONTROLE[[#This Row],[Responsavel pelo boletim]])</f>
        <v>-</v>
      </c>
      <c r="BG154" s="13"/>
      <c r="BH154" s="14"/>
      <c r="BI154" s="14"/>
      <c r="BJ154" s="14"/>
      <c r="BK154" s="14"/>
      <c r="BL154" s="13"/>
      <c r="BM154" s="12"/>
      <c r="BN154" s="12"/>
      <c r="BO154" s="130"/>
      <c r="BP154" s="14"/>
      <c r="BQ154" s="10" t="str">
        <f t="shared" si="13"/>
        <v>Aderente</v>
      </c>
      <c r="BR154" s="15" t="str">
        <f t="shared" si="14"/>
        <v>*</v>
      </c>
      <c r="BS154" s="15" t="str">
        <f t="shared" si="15"/>
        <v>*</v>
      </c>
      <c r="BT154" s="157" t="str">
        <f t="shared" si="16"/>
        <v/>
      </c>
    </row>
    <row r="155" spans="1:72" hidden="1">
      <c r="A155" s="44" t="str">
        <f t="shared" si="12"/>
        <v/>
      </c>
      <c r="B155" s="133"/>
      <c r="C155" s="7" t="str">
        <f>IF(BS_CONTROLE[[#This Row],[DATA]]="","",WEEKNUM(BS_CONTROLE[[#This Row],[DATA]]))</f>
        <v/>
      </c>
      <c r="D155" s="45"/>
      <c r="E155" s="185">
        <v>171</v>
      </c>
      <c r="F155" s="134"/>
      <c r="G155" s="8" t="str">
        <f>IF(D155="","*",VLOOKUP(F155,BS_ATIVIDADE[#All],3,FALSE))</f>
        <v>*</v>
      </c>
      <c r="H155" s="135"/>
      <c r="I155" s="135"/>
      <c r="J155" s="151"/>
      <c r="K155" s="151"/>
      <c r="L155" s="71" t="s">
        <v>11</v>
      </c>
      <c r="M155" s="149" t="str" cm="1">
        <f t="array" ref="M155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155" s="149" t="str" cm="1">
        <f t="array" ref="N155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155" s="135"/>
      <c r="P155" s="135"/>
      <c r="Q155" s="71"/>
      <c r="R155" s="9" t="str">
        <f>IFERROR(_xlfn.XLOOKUP(F155, BS_ATIVIDADE[ATIVIDADE],BS_ATIVIDADE[UNIDADE] ), "*")</f>
        <v>*</v>
      </c>
      <c r="S155" s="180" t="str" cm="1">
        <f t="array" ref="S155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155" s="180" t="str" cm="1">
        <f t="array" ref="T155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155" s="199" t="str">
        <f>IFERROR(_xlfn.XLOOKUP(J155, BASE_MAPA!$B$2:$B$420, BASE_MAPA!$G$2:$G$420), "ERRO")</f>
        <v>ERRO</v>
      </c>
      <c r="V155" s="143"/>
      <c r="W155" s="135"/>
      <c r="X155" s="152"/>
      <c r="Y155" s="129"/>
      <c r="Z155" s="129"/>
      <c r="AA155" s="71"/>
      <c r="AB155" s="59"/>
      <c r="AC155" s="59"/>
      <c r="AD155" s="135"/>
      <c r="AE155" s="71"/>
      <c r="AF155" s="71"/>
      <c r="AG155" s="71"/>
      <c r="AH155" s="42"/>
      <c r="AI155" s="119" t="str">
        <f>IF(BS_CONTROLE[[#This Row],[Atividade]]=0, "-", BS_CONTROLE[[#This Row],[Atividade]])</f>
        <v>-</v>
      </c>
      <c r="AJ155" s="8" t="str">
        <f>IF(D155="","*",VLOOKUP(AI155,BS_ATIVIDADE[#Data],3,FALSE))</f>
        <v>*</v>
      </c>
      <c r="AK155" s="175" t="str">
        <f>IF(BS_CONTROLE[[#This Row],[Local - Partida]]=0, "-", BS_CONTROLE[[#This Row],[Local - Partida]])</f>
        <v>-</v>
      </c>
      <c r="AL155" s="175" t="str">
        <f>IF(BS_CONTROLE[[#This Row],[Local - Encerramento]]=0, "-", BS_CONTROLE[[#This Row],[Local - Encerramento]])</f>
        <v>-</v>
      </c>
      <c r="AM155" s="175" t="str">
        <f>IF(BS_CONTROLE[[#This Row],[Entre - Estações]]=0, "-", BS_CONTROLE[[#This Row],[Entre - Estações]])</f>
        <v>-</v>
      </c>
      <c r="AN155" s="175" t="str">
        <f>IF(BS_CONTROLE[[#This Row],[SB]]=0, "-", BS_CONTROLE[[#This Row],[SB]])</f>
        <v>-</v>
      </c>
      <c r="AO155" s="176" t="str">
        <f>IF(BS_CONTROLE[[#This Row],[SUB]]=0, "-", BS_CONTROLE[[#This Row],[SUB]])</f>
        <v>-</v>
      </c>
      <c r="AP155" s="177" t="str">
        <f>IF(BS_CONTROLE[[#This Row],[KM - Inicio]]=0, "-", BS_CONTROLE[[#This Row],[KM - Inicio]])</f>
        <v>-</v>
      </c>
      <c r="AQ155" s="177" t="str">
        <f>IF(BS_CONTROLE[[#This Row],[KM - Fim]]=0, "-", BS_CONTROLE[[#This Row],[KM - Fim]])</f>
        <v>-</v>
      </c>
      <c r="AR155" s="32"/>
      <c r="AS155" s="32"/>
      <c r="AT155" s="32"/>
      <c r="AU155" s="32"/>
      <c r="AV155" s="32"/>
      <c r="AW155" s="32"/>
      <c r="AX155" s="32"/>
      <c r="AY155" s="184" t="str">
        <f>IF(D155="","*",IFERROR(IF(ISODD(COUNT(AS155:AX157)),"ERRO",SUM((AT155-AS155),(AV155-AU155),(AX155-AW155))),"ERRO"))</f>
        <v>*</v>
      </c>
      <c r="AZ155" s="11"/>
      <c r="BA155" s="60"/>
      <c r="BB155" s="9" t="str">
        <f>IFERROR(_xlfn.XLOOKUP(AI155, BS_ATIVIDADE[ATIVIDADE],BS_ATIVIDADE[UNIDADE] ), "*")</f>
        <v>*</v>
      </c>
      <c r="BC155" s="59" t="str" cm="1">
        <f t="array" ref="BC155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BD155" s="59" t="str" cm="1">
        <f t="array" ref="BD155" xml:space="preserve"> _xlfn.XLOOKUP(
  1,
  ( TabelaMap[SUB] = BS_CONTROLE[[#This Row],[SUB_5]]) *
  ( TabelaMap[KM Inicio] &lt;= BS_CONTROLE[[#This Row],[KM - Inicio]]) *
  ( TabelaMap[KM Fim]  &gt;= BS_CONTROLE[[#This Row],[KM - Inicio]]),
  TabelaMap[Trecho Coordenação],
  "-",
  0
)</f>
        <v>-</v>
      </c>
      <c r="BE155" s="200" t="str">
        <f>IFERROR(_xlfn.XLOOKUP(AO155, BASE_MAPA!$B$2:$B$420, BASE_MAPA!$G$2:$G$420), "ERRO")</f>
        <v>ERRO</v>
      </c>
      <c r="BF155" s="178" t="str">
        <f>IF(BS_CONTROLE[[#This Row],[Responsavel pelo boletim]]=0, "-", BS_CONTROLE[[#This Row],[Responsavel pelo boletim]])</f>
        <v>-</v>
      </c>
      <c r="BG155" s="13"/>
      <c r="BH155" s="14"/>
      <c r="BI155" s="14"/>
      <c r="BJ155" s="14"/>
      <c r="BK155" s="14"/>
      <c r="BL155" s="13"/>
      <c r="BM155" s="12"/>
      <c r="BN155" s="12"/>
      <c r="BO155" s="130"/>
      <c r="BP155" s="14"/>
      <c r="BQ155" s="10" t="str">
        <f t="shared" si="13"/>
        <v>Aderente</v>
      </c>
      <c r="BR155" s="15" t="str">
        <f t="shared" si="14"/>
        <v>*</v>
      </c>
      <c r="BS155" s="15" t="str">
        <f t="shared" si="15"/>
        <v>*</v>
      </c>
      <c r="BT155" s="157" t="str">
        <f t="shared" si="16"/>
        <v/>
      </c>
    </row>
    <row r="156" spans="1:72" hidden="1">
      <c r="A156" s="44" t="str">
        <f t="shared" si="12"/>
        <v/>
      </c>
      <c r="B156" s="133"/>
      <c r="C156" s="7" t="str">
        <f>IF(BS_CONTROLE[[#This Row],[DATA]]="","",WEEKNUM(BS_CONTROLE[[#This Row],[DATA]]))</f>
        <v/>
      </c>
      <c r="D156" s="45"/>
      <c r="E156" s="185">
        <v>172</v>
      </c>
      <c r="F156" s="134"/>
      <c r="G156" s="8" t="str">
        <f>IF(D156="","*",VLOOKUP(F156,BS_ATIVIDADE[#All],3,FALSE))</f>
        <v>*</v>
      </c>
      <c r="H156" s="135"/>
      <c r="I156" s="135"/>
      <c r="J156" s="151"/>
      <c r="K156" s="151"/>
      <c r="L156" s="71" t="s">
        <v>11</v>
      </c>
      <c r="M156" s="149" t="str" cm="1">
        <f t="array" ref="M156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156" s="149" t="str" cm="1">
        <f t="array" ref="N156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156" s="135"/>
      <c r="P156" s="135"/>
      <c r="Q156" s="71"/>
      <c r="R156" s="9" t="str">
        <f>IFERROR(_xlfn.XLOOKUP(F156, BS_ATIVIDADE[ATIVIDADE],BS_ATIVIDADE[UNIDADE] ), "*")</f>
        <v>*</v>
      </c>
      <c r="S156" s="180" t="str" cm="1">
        <f t="array" ref="S156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156" s="180" t="str" cm="1">
        <f t="array" ref="T156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156" s="199" t="str">
        <f>IFERROR(_xlfn.XLOOKUP(J156, BASE_MAPA!$B$2:$B$420, BASE_MAPA!$G$2:$G$420), "ERRO")</f>
        <v>ERRO</v>
      </c>
      <c r="V156" s="143"/>
      <c r="W156" s="135"/>
      <c r="X156" s="152"/>
      <c r="Y156" s="129"/>
      <c r="Z156" s="129"/>
      <c r="AA156" s="71"/>
      <c r="AB156" s="59"/>
      <c r="AC156" s="59"/>
      <c r="AD156" s="135"/>
      <c r="AE156" s="71"/>
      <c r="AF156" s="71"/>
      <c r="AG156" s="71"/>
      <c r="AH156" s="42"/>
      <c r="AI156" s="119" t="str">
        <f>IF(BS_CONTROLE[[#This Row],[Atividade]]=0, "-", BS_CONTROLE[[#This Row],[Atividade]])</f>
        <v>-</v>
      </c>
      <c r="AJ156" s="8" t="str">
        <f>IF(D156="","*",VLOOKUP(AI156,BS_ATIVIDADE[#Data],3,FALSE))</f>
        <v>*</v>
      </c>
      <c r="AK156" s="175" t="str">
        <f>IF(BS_CONTROLE[[#This Row],[Local - Partida]]=0, "-", BS_CONTROLE[[#This Row],[Local - Partida]])</f>
        <v>-</v>
      </c>
      <c r="AL156" s="175" t="str">
        <f>IF(BS_CONTROLE[[#This Row],[Local - Encerramento]]=0, "-", BS_CONTROLE[[#This Row],[Local - Encerramento]])</f>
        <v>-</v>
      </c>
      <c r="AM156" s="175" t="str">
        <f>IF(BS_CONTROLE[[#This Row],[Entre - Estações]]=0, "-", BS_CONTROLE[[#This Row],[Entre - Estações]])</f>
        <v>-</v>
      </c>
      <c r="AN156" s="175" t="str">
        <f>IF(BS_CONTROLE[[#This Row],[SB]]=0, "-", BS_CONTROLE[[#This Row],[SB]])</f>
        <v>-</v>
      </c>
      <c r="AO156" s="176" t="str">
        <f>IF(BS_CONTROLE[[#This Row],[SUB]]=0, "-", BS_CONTROLE[[#This Row],[SUB]])</f>
        <v>-</v>
      </c>
      <c r="AP156" s="177" t="str">
        <f>IF(BS_CONTROLE[[#This Row],[KM - Inicio]]=0, "-", BS_CONTROLE[[#This Row],[KM - Inicio]])</f>
        <v>-</v>
      </c>
      <c r="AQ156" s="177" t="str">
        <f>IF(BS_CONTROLE[[#This Row],[KM - Fim]]=0, "-", BS_CONTROLE[[#This Row],[KM - Fim]])</f>
        <v>-</v>
      </c>
      <c r="AR156" s="32"/>
      <c r="AS156" s="32"/>
      <c r="AT156" s="32"/>
      <c r="AU156" s="32"/>
      <c r="AV156" s="32"/>
      <c r="AW156" s="32"/>
      <c r="AX156" s="32"/>
      <c r="AY156" s="184" t="str">
        <f>IF(D156="","*",IFERROR(IF(ISODD(COUNT(AS156:AX158)),"ERRO",SUM((AT156-AS156),(AV156-AU156),(AX156-AW156))),"ERRO"))</f>
        <v>*</v>
      </c>
      <c r="AZ156" s="11"/>
      <c r="BA156" s="60"/>
      <c r="BB156" s="9" t="str">
        <f>IFERROR(_xlfn.XLOOKUP(AI156, BS_ATIVIDADE[ATIVIDADE],BS_ATIVIDADE[UNIDADE] ), "*")</f>
        <v>*</v>
      </c>
      <c r="BC156" s="59" t="str" cm="1">
        <f t="array" ref="BC156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BD156" s="59" t="str" cm="1">
        <f t="array" ref="BD156" xml:space="preserve"> _xlfn.XLOOKUP(
  1,
  ( TabelaMap[SUB] = BS_CONTROLE[[#This Row],[SUB_5]]) *
  ( TabelaMap[KM Inicio] &lt;= BS_CONTROLE[[#This Row],[KM - Inicio]]) *
  ( TabelaMap[KM Fim]  &gt;= BS_CONTROLE[[#This Row],[KM - Inicio]]),
  TabelaMap[Trecho Coordenação],
  "-",
  0
)</f>
        <v>-</v>
      </c>
      <c r="BE156" s="200" t="str">
        <f>IFERROR(_xlfn.XLOOKUP(AO156, BASE_MAPA!$B$2:$B$420, BASE_MAPA!$G$2:$G$420), "ERRO")</f>
        <v>ERRO</v>
      </c>
      <c r="BF156" s="178" t="str">
        <f>IF(BS_CONTROLE[[#This Row],[Responsavel pelo boletim]]=0, "-", BS_CONTROLE[[#This Row],[Responsavel pelo boletim]])</f>
        <v>-</v>
      </c>
      <c r="BG156" s="13"/>
      <c r="BH156" s="14"/>
      <c r="BI156" s="14"/>
      <c r="BJ156" s="14"/>
      <c r="BK156" s="14"/>
      <c r="BL156" s="13"/>
      <c r="BM156" s="12"/>
      <c r="BN156" s="12"/>
      <c r="BO156" s="130"/>
      <c r="BP156" s="14"/>
      <c r="BQ156" s="10" t="str">
        <f t="shared" si="13"/>
        <v>Aderente</v>
      </c>
      <c r="BR156" s="15" t="str">
        <f t="shared" si="14"/>
        <v>*</v>
      </c>
      <c r="BS156" s="15" t="str">
        <f t="shared" si="15"/>
        <v>*</v>
      </c>
      <c r="BT156" s="157" t="str">
        <f t="shared" si="16"/>
        <v/>
      </c>
    </row>
    <row r="157" spans="1:72" hidden="1">
      <c r="A157" s="44" t="str">
        <f t="shared" si="12"/>
        <v/>
      </c>
      <c r="B157" s="133"/>
      <c r="C157" s="7" t="str">
        <f>IF(BS_CONTROLE[[#This Row],[DATA]]="","",WEEKNUM(BS_CONTROLE[[#This Row],[DATA]]))</f>
        <v/>
      </c>
      <c r="D157" s="45"/>
      <c r="E157" s="185">
        <v>173</v>
      </c>
      <c r="F157" s="134"/>
      <c r="G157" s="8" t="str">
        <f>IF(D157="","*",VLOOKUP(F157,BS_ATIVIDADE[#All],3,FALSE))</f>
        <v>*</v>
      </c>
      <c r="H157" s="135"/>
      <c r="I157" s="135"/>
      <c r="J157" s="151"/>
      <c r="K157" s="151"/>
      <c r="L157" s="71" t="s">
        <v>11</v>
      </c>
      <c r="M157" s="149" t="str" cm="1">
        <f t="array" ref="M157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157" s="149" t="str" cm="1">
        <f t="array" ref="N157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157" s="135"/>
      <c r="P157" s="135"/>
      <c r="Q157" s="71"/>
      <c r="R157" s="9" t="str">
        <f>IFERROR(_xlfn.XLOOKUP(F157, BS_ATIVIDADE[ATIVIDADE],BS_ATIVIDADE[UNIDADE] ), "*")</f>
        <v>*</v>
      </c>
      <c r="S157" s="180" t="str" cm="1">
        <f t="array" ref="S157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157" s="180" t="str" cm="1">
        <f t="array" ref="T157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157" s="199" t="str">
        <f>IFERROR(_xlfn.XLOOKUP(J157, BASE_MAPA!$B$2:$B$420, BASE_MAPA!$G$2:$G$420), "ERRO")</f>
        <v>ERRO</v>
      </c>
      <c r="V157" s="143"/>
      <c r="W157" s="135"/>
      <c r="X157" s="152"/>
      <c r="Y157" s="129"/>
      <c r="Z157" s="129"/>
      <c r="AA157" s="71"/>
      <c r="AB157" s="59"/>
      <c r="AC157" s="59"/>
      <c r="AD157" s="135"/>
      <c r="AE157" s="71"/>
      <c r="AF157" s="71"/>
      <c r="AG157" s="71"/>
      <c r="AH157" s="42"/>
      <c r="AI157" s="119" t="str">
        <f>IF(BS_CONTROLE[[#This Row],[Atividade]]=0, "-", BS_CONTROLE[[#This Row],[Atividade]])</f>
        <v>-</v>
      </c>
      <c r="AJ157" s="8" t="str">
        <f>IF(D157="","*",VLOOKUP(AI157,BS_ATIVIDADE[#Data],3,FALSE))</f>
        <v>*</v>
      </c>
      <c r="AK157" s="175" t="str">
        <f>IF(BS_CONTROLE[[#This Row],[Local - Partida]]=0, "-", BS_CONTROLE[[#This Row],[Local - Partida]])</f>
        <v>-</v>
      </c>
      <c r="AL157" s="175" t="str">
        <f>IF(BS_CONTROLE[[#This Row],[Local - Encerramento]]=0, "-", BS_CONTROLE[[#This Row],[Local - Encerramento]])</f>
        <v>-</v>
      </c>
      <c r="AM157" s="175" t="str">
        <f>IF(BS_CONTROLE[[#This Row],[Entre - Estações]]=0, "-", BS_CONTROLE[[#This Row],[Entre - Estações]])</f>
        <v>-</v>
      </c>
      <c r="AN157" s="175" t="str">
        <f>IF(BS_CONTROLE[[#This Row],[SB]]=0, "-", BS_CONTROLE[[#This Row],[SB]])</f>
        <v>-</v>
      </c>
      <c r="AO157" s="176" t="str">
        <f>IF(BS_CONTROLE[[#This Row],[SUB]]=0, "-", BS_CONTROLE[[#This Row],[SUB]])</f>
        <v>-</v>
      </c>
      <c r="AP157" s="177" t="str">
        <f>IF(BS_CONTROLE[[#This Row],[KM - Inicio]]=0, "-", BS_CONTROLE[[#This Row],[KM - Inicio]])</f>
        <v>-</v>
      </c>
      <c r="AQ157" s="177" t="str">
        <f>IF(BS_CONTROLE[[#This Row],[KM - Fim]]=0, "-", BS_CONTROLE[[#This Row],[KM - Fim]])</f>
        <v>-</v>
      </c>
      <c r="AR157" s="32"/>
      <c r="AS157" s="32"/>
      <c r="AT157" s="32"/>
      <c r="AU157" s="32"/>
      <c r="AV157" s="32"/>
      <c r="AW157" s="32"/>
      <c r="AX157" s="32"/>
      <c r="AY157" s="184" t="str">
        <f>IF(D157="","*",IFERROR(IF(ISODD(COUNT(AS157:AX159)),"ERRO",SUM((AT157-AS157),(AV157-AU157),(AX157-AW157))),"ERRO"))</f>
        <v>*</v>
      </c>
      <c r="AZ157" s="11"/>
      <c r="BA157" s="60"/>
      <c r="BB157" s="9" t="str">
        <f>IFERROR(_xlfn.XLOOKUP(AI157, BS_ATIVIDADE[ATIVIDADE],BS_ATIVIDADE[UNIDADE] ), "*")</f>
        <v>*</v>
      </c>
      <c r="BC157" s="59" t="str" cm="1">
        <f t="array" ref="BC157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BD157" s="59" t="str" cm="1">
        <f t="array" ref="BD157" xml:space="preserve"> _xlfn.XLOOKUP(
  1,
  ( TabelaMap[SUB] = BS_CONTROLE[[#This Row],[SUB_5]]) *
  ( TabelaMap[KM Inicio] &lt;= BS_CONTROLE[[#This Row],[KM - Inicio]]) *
  ( TabelaMap[KM Fim]  &gt;= BS_CONTROLE[[#This Row],[KM - Inicio]]),
  TabelaMap[Trecho Coordenação],
  "-",
  0
)</f>
        <v>-</v>
      </c>
      <c r="BE157" s="200" t="str">
        <f>IFERROR(_xlfn.XLOOKUP(AO157, BASE_MAPA!$B$2:$B$420, BASE_MAPA!$G$2:$G$420), "ERRO")</f>
        <v>ERRO</v>
      </c>
      <c r="BF157" s="178" t="str">
        <f>IF(BS_CONTROLE[[#This Row],[Responsavel pelo boletim]]=0, "-", BS_CONTROLE[[#This Row],[Responsavel pelo boletim]])</f>
        <v>-</v>
      </c>
      <c r="BG157" s="13"/>
      <c r="BH157" s="14"/>
      <c r="BI157" s="14"/>
      <c r="BJ157" s="14"/>
      <c r="BK157" s="14"/>
      <c r="BL157" s="13"/>
      <c r="BM157" s="12"/>
      <c r="BN157" s="12"/>
      <c r="BO157" s="130"/>
      <c r="BP157" s="14"/>
      <c r="BQ157" s="10" t="str">
        <f t="shared" si="13"/>
        <v>Aderente</v>
      </c>
      <c r="BR157" s="15" t="str">
        <f t="shared" si="14"/>
        <v>*</v>
      </c>
      <c r="BS157" s="15" t="str">
        <f t="shared" si="15"/>
        <v>*</v>
      </c>
      <c r="BT157" s="157" t="str">
        <f t="shared" si="16"/>
        <v/>
      </c>
    </row>
    <row r="158" spans="1:72" hidden="1">
      <c r="A158" s="44" t="str">
        <f t="shared" si="12"/>
        <v/>
      </c>
      <c r="B158" s="133"/>
      <c r="C158" s="7" t="str">
        <f>IF(BS_CONTROLE[[#This Row],[DATA]]="","",WEEKNUM(BS_CONTROLE[[#This Row],[DATA]]))</f>
        <v/>
      </c>
      <c r="D158" s="45"/>
      <c r="E158" s="185">
        <v>174</v>
      </c>
      <c r="F158" s="134"/>
      <c r="G158" s="8" t="str">
        <f>IF(D158="","*",VLOOKUP(F158,BS_ATIVIDADE[#All],3,FALSE))</f>
        <v>*</v>
      </c>
      <c r="H158" s="135"/>
      <c r="I158" s="135"/>
      <c r="J158" s="151"/>
      <c r="K158" s="151"/>
      <c r="L158" s="71" t="s">
        <v>11</v>
      </c>
      <c r="M158" s="149" t="str" cm="1">
        <f t="array" ref="M158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158" s="149" t="str" cm="1">
        <f t="array" ref="N158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158" s="135"/>
      <c r="P158" s="135"/>
      <c r="Q158" s="71"/>
      <c r="R158" s="9" t="str">
        <f>IFERROR(_xlfn.XLOOKUP(F158, BS_ATIVIDADE[ATIVIDADE],BS_ATIVIDADE[UNIDADE] ), "*")</f>
        <v>*</v>
      </c>
      <c r="S158" s="180" t="str" cm="1">
        <f t="array" ref="S158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158" s="180" t="str" cm="1">
        <f t="array" ref="T158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158" s="199" t="str">
        <f>IFERROR(_xlfn.XLOOKUP(J158, BASE_MAPA!$B$2:$B$420, BASE_MAPA!$G$2:$G$420), "ERRO")</f>
        <v>ERRO</v>
      </c>
      <c r="V158" s="143"/>
      <c r="W158" s="135"/>
      <c r="X158" s="152"/>
      <c r="Y158" s="129"/>
      <c r="Z158" s="129"/>
      <c r="AA158" s="71"/>
      <c r="AB158" s="59"/>
      <c r="AC158" s="59"/>
      <c r="AD158" s="135"/>
      <c r="AE158" s="71"/>
      <c r="AF158" s="71"/>
      <c r="AG158" s="71"/>
      <c r="AH158" s="42"/>
      <c r="AI158" s="119" t="str">
        <f>IF(BS_CONTROLE[[#This Row],[Atividade]]=0, "-", BS_CONTROLE[[#This Row],[Atividade]])</f>
        <v>-</v>
      </c>
      <c r="AJ158" s="8" t="str">
        <f>IF(D158="","*",VLOOKUP(AI158,BS_ATIVIDADE[#Data],3,FALSE))</f>
        <v>*</v>
      </c>
      <c r="AK158" s="175" t="str">
        <f>IF(BS_CONTROLE[[#This Row],[Local - Partida]]=0, "-", BS_CONTROLE[[#This Row],[Local - Partida]])</f>
        <v>-</v>
      </c>
      <c r="AL158" s="175" t="str">
        <f>IF(BS_CONTROLE[[#This Row],[Local - Encerramento]]=0, "-", BS_CONTROLE[[#This Row],[Local - Encerramento]])</f>
        <v>-</v>
      </c>
      <c r="AM158" s="175" t="str">
        <f>IF(BS_CONTROLE[[#This Row],[Entre - Estações]]=0, "-", BS_CONTROLE[[#This Row],[Entre - Estações]])</f>
        <v>-</v>
      </c>
      <c r="AN158" s="175" t="str">
        <f>IF(BS_CONTROLE[[#This Row],[SB]]=0, "-", BS_CONTROLE[[#This Row],[SB]])</f>
        <v>-</v>
      </c>
      <c r="AO158" s="176" t="str">
        <f>IF(BS_CONTROLE[[#This Row],[SUB]]=0, "-", BS_CONTROLE[[#This Row],[SUB]])</f>
        <v>-</v>
      </c>
      <c r="AP158" s="177" t="str">
        <f>IF(BS_CONTROLE[[#This Row],[KM - Inicio]]=0, "-", BS_CONTROLE[[#This Row],[KM - Inicio]])</f>
        <v>-</v>
      </c>
      <c r="AQ158" s="177" t="str">
        <f>IF(BS_CONTROLE[[#This Row],[KM - Fim]]=0, "-", BS_CONTROLE[[#This Row],[KM - Fim]])</f>
        <v>-</v>
      </c>
      <c r="AR158" s="32"/>
      <c r="AS158" s="32"/>
      <c r="AT158" s="32"/>
      <c r="AU158" s="32"/>
      <c r="AV158" s="32"/>
      <c r="AW158" s="32"/>
      <c r="AX158" s="32"/>
      <c r="AY158" s="184" t="str">
        <f>IF(D158="","*",IFERROR(IF(ISODD(COUNT(AS158:AX160)),"ERRO",SUM((AT158-AS158),(AV158-AU158),(AX158-AW158))),"ERRO"))</f>
        <v>*</v>
      </c>
      <c r="AZ158" s="11"/>
      <c r="BA158" s="60"/>
      <c r="BB158" s="9" t="str">
        <f>IFERROR(_xlfn.XLOOKUP(AI158, BS_ATIVIDADE[ATIVIDADE],BS_ATIVIDADE[UNIDADE] ), "*")</f>
        <v>*</v>
      </c>
      <c r="BC158" s="59" t="str" cm="1">
        <f t="array" ref="BC158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BD158" s="59" t="str" cm="1">
        <f t="array" ref="BD158" xml:space="preserve"> _xlfn.XLOOKUP(
  1,
  ( TabelaMap[SUB] = BS_CONTROLE[[#This Row],[SUB_5]]) *
  ( TabelaMap[KM Inicio] &lt;= BS_CONTROLE[[#This Row],[KM - Inicio]]) *
  ( TabelaMap[KM Fim]  &gt;= BS_CONTROLE[[#This Row],[KM - Inicio]]),
  TabelaMap[Trecho Coordenação],
  "-",
  0
)</f>
        <v>-</v>
      </c>
      <c r="BE158" s="200" t="str">
        <f>IFERROR(_xlfn.XLOOKUP(AO158, BASE_MAPA!$B$2:$B$420, BASE_MAPA!$G$2:$G$420), "ERRO")</f>
        <v>ERRO</v>
      </c>
      <c r="BF158" s="178" t="str">
        <f>IF(BS_CONTROLE[[#This Row],[Responsavel pelo boletim]]=0, "-", BS_CONTROLE[[#This Row],[Responsavel pelo boletim]])</f>
        <v>-</v>
      </c>
      <c r="BG158" s="13"/>
      <c r="BH158" s="14"/>
      <c r="BI158" s="14"/>
      <c r="BJ158" s="14"/>
      <c r="BK158" s="14"/>
      <c r="BL158" s="13"/>
      <c r="BM158" s="12"/>
      <c r="BN158" s="12"/>
      <c r="BO158" s="130"/>
      <c r="BP158" s="14"/>
      <c r="BQ158" s="10" t="str">
        <f t="shared" si="13"/>
        <v>Aderente</v>
      </c>
      <c r="BR158" s="15" t="str">
        <f t="shared" si="14"/>
        <v>*</v>
      </c>
      <c r="BS158" s="15" t="str">
        <f t="shared" si="15"/>
        <v>*</v>
      </c>
      <c r="BT158" s="157" t="str">
        <f t="shared" si="16"/>
        <v/>
      </c>
    </row>
    <row r="159" spans="1:72" hidden="1">
      <c r="A159" s="44" t="str">
        <f t="shared" si="12"/>
        <v/>
      </c>
      <c r="B159" s="133"/>
      <c r="C159" s="7" t="str">
        <f>IF(BS_CONTROLE[[#This Row],[DATA]]="","",WEEKNUM(BS_CONTROLE[[#This Row],[DATA]]))</f>
        <v/>
      </c>
      <c r="D159" s="45"/>
      <c r="E159" s="185">
        <v>175</v>
      </c>
      <c r="F159" s="134"/>
      <c r="G159" s="8" t="str">
        <f>IF(D159="","*",VLOOKUP(F159,BS_ATIVIDADE[#All],3,FALSE))</f>
        <v>*</v>
      </c>
      <c r="H159" s="135"/>
      <c r="I159" s="135"/>
      <c r="J159" s="151"/>
      <c r="K159" s="151"/>
      <c r="L159" s="71" t="s">
        <v>11</v>
      </c>
      <c r="M159" s="149" t="str" cm="1">
        <f t="array" ref="M159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159" s="149" t="str" cm="1">
        <f t="array" ref="N159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159" s="135"/>
      <c r="P159" s="135"/>
      <c r="Q159" s="71"/>
      <c r="R159" s="9" t="str">
        <f>IFERROR(_xlfn.XLOOKUP(F159, BS_ATIVIDADE[ATIVIDADE],BS_ATIVIDADE[UNIDADE] ), "*")</f>
        <v>*</v>
      </c>
      <c r="S159" s="180" t="str" cm="1">
        <f t="array" ref="S159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159" s="180" t="str" cm="1">
        <f t="array" ref="T159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159" s="199" t="str">
        <f>IFERROR(_xlfn.XLOOKUP(J159, BASE_MAPA!$B$2:$B$420, BASE_MAPA!$G$2:$G$420), "ERRO")</f>
        <v>ERRO</v>
      </c>
      <c r="V159" s="143"/>
      <c r="W159" s="135"/>
      <c r="X159" s="152"/>
      <c r="Y159" s="129"/>
      <c r="Z159" s="129"/>
      <c r="AA159" s="71"/>
      <c r="AB159" s="59"/>
      <c r="AC159" s="59"/>
      <c r="AD159" s="135"/>
      <c r="AE159" s="71"/>
      <c r="AF159" s="71"/>
      <c r="AG159" s="71"/>
      <c r="AH159" s="42"/>
      <c r="AI159" s="119" t="str">
        <f>IF(BS_CONTROLE[[#This Row],[Atividade]]=0, "-", BS_CONTROLE[[#This Row],[Atividade]])</f>
        <v>-</v>
      </c>
      <c r="AJ159" s="8" t="str">
        <f>IF(D159="","*",VLOOKUP(AI159,BS_ATIVIDADE[#Data],3,FALSE))</f>
        <v>*</v>
      </c>
      <c r="AK159" s="175" t="str">
        <f>IF(BS_CONTROLE[[#This Row],[Local - Partida]]=0, "-", BS_CONTROLE[[#This Row],[Local - Partida]])</f>
        <v>-</v>
      </c>
      <c r="AL159" s="175" t="str">
        <f>IF(BS_CONTROLE[[#This Row],[Local - Encerramento]]=0, "-", BS_CONTROLE[[#This Row],[Local - Encerramento]])</f>
        <v>-</v>
      </c>
      <c r="AM159" s="175" t="str">
        <f>IF(BS_CONTROLE[[#This Row],[Entre - Estações]]=0, "-", BS_CONTROLE[[#This Row],[Entre - Estações]])</f>
        <v>-</v>
      </c>
      <c r="AN159" s="175" t="str">
        <f>IF(BS_CONTROLE[[#This Row],[SB]]=0, "-", BS_CONTROLE[[#This Row],[SB]])</f>
        <v>-</v>
      </c>
      <c r="AO159" s="176" t="str">
        <f>IF(BS_CONTROLE[[#This Row],[SUB]]=0, "-", BS_CONTROLE[[#This Row],[SUB]])</f>
        <v>-</v>
      </c>
      <c r="AP159" s="177" t="str">
        <f>IF(BS_CONTROLE[[#This Row],[KM - Inicio]]=0, "-", BS_CONTROLE[[#This Row],[KM - Inicio]])</f>
        <v>-</v>
      </c>
      <c r="AQ159" s="177" t="str">
        <f>IF(BS_CONTROLE[[#This Row],[KM - Fim]]=0, "-", BS_CONTROLE[[#This Row],[KM - Fim]])</f>
        <v>-</v>
      </c>
      <c r="AR159" s="32"/>
      <c r="AS159" s="32"/>
      <c r="AT159" s="32"/>
      <c r="AU159" s="32"/>
      <c r="AV159" s="32"/>
      <c r="AW159" s="32"/>
      <c r="AX159" s="32"/>
      <c r="AY159" s="184" t="str">
        <f>IF(D159="","*",IFERROR(IF(ISODD(COUNT(AS159:AX161)),"ERRO",SUM((AT159-AS159),(AV159-AU159),(AX159-AW159))),"ERRO"))</f>
        <v>*</v>
      </c>
      <c r="AZ159" s="11"/>
      <c r="BA159" s="60"/>
      <c r="BB159" s="9" t="str">
        <f>IFERROR(_xlfn.XLOOKUP(AI159, BS_ATIVIDADE[ATIVIDADE],BS_ATIVIDADE[UNIDADE] ), "*")</f>
        <v>*</v>
      </c>
      <c r="BC159" s="59" t="str" cm="1">
        <f t="array" ref="BC159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BD159" s="59" t="str" cm="1">
        <f t="array" ref="BD159" xml:space="preserve"> _xlfn.XLOOKUP(
  1,
  ( TabelaMap[SUB] = BS_CONTROLE[[#This Row],[SUB_5]]) *
  ( TabelaMap[KM Inicio] &lt;= BS_CONTROLE[[#This Row],[KM - Inicio]]) *
  ( TabelaMap[KM Fim]  &gt;= BS_CONTROLE[[#This Row],[KM - Inicio]]),
  TabelaMap[Trecho Coordenação],
  "-",
  0
)</f>
        <v>-</v>
      </c>
      <c r="BE159" s="200" t="str">
        <f>IFERROR(_xlfn.XLOOKUP(AO159, BASE_MAPA!$B$2:$B$420, BASE_MAPA!$G$2:$G$420), "ERRO")</f>
        <v>ERRO</v>
      </c>
      <c r="BF159" s="178" t="str">
        <f>IF(BS_CONTROLE[[#This Row],[Responsavel pelo boletim]]=0, "-", BS_CONTROLE[[#This Row],[Responsavel pelo boletim]])</f>
        <v>-</v>
      </c>
      <c r="BG159" s="13"/>
      <c r="BH159" s="14"/>
      <c r="BI159" s="14"/>
      <c r="BJ159" s="14"/>
      <c r="BK159" s="14"/>
      <c r="BL159" s="13"/>
      <c r="BM159" s="12"/>
      <c r="BN159" s="12"/>
      <c r="BO159" s="130"/>
      <c r="BP159" s="14"/>
      <c r="BQ159" s="10" t="str">
        <f t="shared" si="13"/>
        <v>Aderente</v>
      </c>
      <c r="BR159" s="15" t="str">
        <f t="shared" si="14"/>
        <v>*</v>
      </c>
      <c r="BS159" s="15" t="str">
        <f t="shared" si="15"/>
        <v>*</v>
      </c>
      <c r="BT159" s="157" t="str">
        <f t="shared" si="16"/>
        <v/>
      </c>
    </row>
    <row r="160" spans="1:72" hidden="1">
      <c r="A160" s="44" t="str">
        <f t="shared" si="12"/>
        <v/>
      </c>
      <c r="B160" s="133"/>
      <c r="C160" s="7" t="str">
        <f>IF(BS_CONTROLE[[#This Row],[DATA]]="","",WEEKNUM(BS_CONTROLE[[#This Row],[DATA]]))</f>
        <v/>
      </c>
      <c r="D160" s="45"/>
      <c r="E160" s="185">
        <v>176</v>
      </c>
      <c r="F160" s="134"/>
      <c r="G160" s="8" t="str">
        <f>IF(D160="","*",VLOOKUP(F160,BS_ATIVIDADE[#All],3,FALSE))</f>
        <v>*</v>
      </c>
      <c r="H160" s="135"/>
      <c r="I160" s="135"/>
      <c r="J160" s="151"/>
      <c r="K160" s="151"/>
      <c r="L160" s="71" t="s">
        <v>11</v>
      </c>
      <c r="M160" s="149" t="str" cm="1">
        <f t="array" ref="M160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160" s="149" t="str" cm="1">
        <f t="array" ref="N160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160" s="135"/>
      <c r="P160" s="135"/>
      <c r="Q160" s="71"/>
      <c r="R160" s="9" t="str">
        <f>IFERROR(_xlfn.XLOOKUP(F160, BS_ATIVIDADE[ATIVIDADE],BS_ATIVIDADE[UNIDADE] ), "*")</f>
        <v>*</v>
      </c>
      <c r="S160" s="180" t="str" cm="1">
        <f t="array" ref="S160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160" s="180" t="str" cm="1">
        <f t="array" ref="T160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160" s="199" t="str">
        <f>IFERROR(_xlfn.XLOOKUP(J160, BASE_MAPA!$B$2:$B$420, BASE_MAPA!$G$2:$G$420), "ERRO")</f>
        <v>ERRO</v>
      </c>
      <c r="V160" s="143"/>
      <c r="W160" s="135"/>
      <c r="X160" s="152"/>
      <c r="Y160" s="129"/>
      <c r="Z160" s="129"/>
      <c r="AA160" s="71"/>
      <c r="AB160" s="59"/>
      <c r="AC160" s="59"/>
      <c r="AD160" s="135"/>
      <c r="AE160" s="71"/>
      <c r="AF160" s="71"/>
      <c r="AG160" s="71"/>
      <c r="AH160" s="42"/>
      <c r="AI160" s="119" t="str">
        <f>IF(BS_CONTROLE[[#This Row],[Atividade]]=0, "-", BS_CONTROLE[[#This Row],[Atividade]])</f>
        <v>-</v>
      </c>
      <c r="AJ160" s="8" t="str">
        <f>IF(D160="","*",VLOOKUP(AI160,BS_ATIVIDADE[#Data],3,FALSE))</f>
        <v>*</v>
      </c>
      <c r="AK160" s="175" t="str">
        <f>IF(BS_CONTROLE[[#This Row],[Local - Partida]]=0, "-", BS_CONTROLE[[#This Row],[Local - Partida]])</f>
        <v>-</v>
      </c>
      <c r="AL160" s="175" t="str">
        <f>IF(BS_CONTROLE[[#This Row],[Local - Encerramento]]=0, "-", BS_CONTROLE[[#This Row],[Local - Encerramento]])</f>
        <v>-</v>
      </c>
      <c r="AM160" s="175" t="str">
        <f>IF(BS_CONTROLE[[#This Row],[Entre - Estações]]=0, "-", BS_CONTROLE[[#This Row],[Entre - Estações]])</f>
        <v>-</v>
      </c>
      <c r="AN160" s="175" t="str">
        <f>IF(BS_CONTROLE[[#This Row],[SB]]=0, "-", BS_CONTROLE[[#This Row],[SB]])</f>
        <v>-</v>
      </c>
      <c r="AO160" s="176" t="str">
        <f>IF(BS_CONTROLE[[#This Row],[SUB]]=0, "-", BS_CONTROLE[[#This Row],[SUB]])</f>
        <v>-</v>
      </c>
      <c r="AP160" s="177" t="str">
        <f>IF(BS_CONTROLE[[#This Row],[KM - Inicio]]=0, "-", BS_CONTROLE[[#This Row],[KM - Inicio]])</f>
        <v>-</v>
      </c>
      <c r="AQ160" s="177" t="str">
        <f>IF(BS_CONTROLE[[#This Row],[KM - Fim]]=0, "-", BS_CONTROLE[[#This Row],[KM - Fim]])</f>
        <v>-</v>
      </c>
      <c r="AR160" s="32"/>
      <c r="AS160" s="32"/>
      <c r="AT160" s="32"/>
      <c r="AU160" s="32"/>
      <c r="AV160" s="32"/>
      <c r="AW160" s="32"/>
      <c r="AX160" s="32"/>
      <c r="AY160" s="184" t="str">
        <f>IF(D160="","*",IFERROR(IF(ISODD(COUNT(AS160:AX162)),"ERRO",SUM((AT160-AS160),(AV160-AU160),(AX160-AW160))),"ERRO"))</f>
        <v>*</v>
      </c>
      <c r="AZ160" s="11"/>
      <c r="BA160" s="60"/>
      <c r="BB160" s="9" t="str">
        <f>IFERROR(_xlfn.XLOOKUP(AI160, BS_ATIVIDADE[ATIVIDADE],BS_ATIVIDADE[UNIDADE] ), "*")</f>
        <v>*</v>
      </c>
      <c r="BC160" s="59" t="str" cm="1">
        <f t="array" ref="BC160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BD160" s="59" t="str" cm="1">
        <f t="array" ref="BD160" xml:space="preserve"> _xlfn.XLOOKUP(
  1,
  ( TabelaMap[SUB] = BS_CONTROLE[[#This Row],[SUB_5]]) *
  ( TabelaMap[KM Inicio] &lt;= BS_CONTROLE[[#This Row],[KM - Inicio]]) *
  ( TabelaMap[KM Fim]  &gt;= BS_CONTROLE[[#This Row],[KM - Inicio]]),
  TabelaMap[Trecho Coordenação],
  "-",
  0
)</f>
        <v>-</v>
      </c>
      <c r="BE160" s="200" t="str">
        <f>IFERROR(_xlfn.XLOOKUP(AO160, BASE_MAPA!$B$2:$B$420, BASE_MAPA!$G$2:$G$420), "ERRO")</f>
        <v>ERRO</v>
      </c>
      <c r="BF160" s="178" t="str">
        <f>IF(BS_CONTROLE[[#This Row],[Responsavel pelo boletim]]=0, "-", BS_CONTROLE[[#This Row],[Responsavel pelo boletim]])</f>
        <v>-</v>
      </c>
      <c r="BG160" s="13"/>
      <c r="BH160" s="14"/>
      <c r="BI160" s="14"/>
      <c r="BJ160" s="14"/>
      <c r="BK160" s="14"/>
      <c r="BL160" s="13"/>
      <c r="BM160" s="12"/>
      <c r="BN160" s="12"/>
      <c r="BO160" s="130"/>
      <c r="BP160" s="14"/>
      <c r="BQ160" s="10" t="str">
        <f t="shared" si="13"/>
        <v>Aderente</v>
      </c>
      <c r="BR160" s="15" t="str">
        <f t="shared" si="14"/>
        <v>*</v>
      </c>
      <c r="BS160" s="15" t="str">
        <f t="shared" si="15"/>
        <v>*</v>
      </c>
      <c r="BT160" s="157" t="str">
        <f t="shared" si="16"/>
        <v/>
      </c>
    </row>
    <row r="161" spans="1:72" hidden="1">
      <c r="A161" s="44" t="str">
        <f t="shared" si="12"/>
        <v/>
      </c>
      <c r="B161" s="133"/>
      <c r="C161" s="7" t="str">
        <f>IF(BS_CONTROLE[[#This Row],[DATA]]="","",WEEKNUM(BS_CONTROLE[[#This Row],[DATA]]))</f>
        <v/>
      </c>
      <c r="D161" s="45"/>
      <c r="E161" s="185">
        <v>177</v>
      </c>
      <c r="F161" s="134"/>
      <c r="G161" s="8" t="str">
        <f>IF(D161="","*",VLOOKUP(F161,BS_ATIVIDADE[#All],3,FALSE))</f>
        <v>*</v>
      </c>
      <c r="H161" s="135"/>
      <c r="I161" s="135"/>
      <c r="J161" s="151"/>
      <c r="K161" s="151"/>
      <c r="L161" s="71" t="s">
        <v>11</v>
      </c>
      <c r="M161" s="149" t="str" cm="1">
        <f t="array" ref="M161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161" s="149" t="str" cm="1">
        <f t="array" ref="N161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161" s="135"/>
      <c r="P161" s="135"/>
      <c r="Q161" s="71"/>
      <c r="R161" s="9" t="str">
        <f>IFERROR(_xlfn.XLOOKUP(F161, BS_ATIVIDADE[ATIVIDADE],BS_ATIVIDADE[UNIDADE] ), "*")</f>
        <v>*</v>
      </c>
      <c r="S161" s="180" t="str" cm="1">
        <f t="array" ref="S161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161" s="180" t="str" cm="1">
        <f t="array" ref="T161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161" s="199" t="str">
        <f>IFERROR(_xlfn.XLOOKUP(J161, BASE_MAPA!$B$2:$B$420, BASE_MAPA!$G$2:$G$420), "ERRO")</f>
        <v>ERRO</v>
      </c>
      <c r="V161" s="143"/>
      <c r="W161" s="135"/>
      <c r="X161" s="152"/>
      <c r="Y161" s="129"/>
      <c r="Z161" s="129"/>
      <c r="AA161" s="71"/>
      <c r="AB161" s="59"/>
      <c r="AC161" s="59"/>
      <c r="AD161" s="135"/>
      <c r="AE161" s="71"/>
      <c r="AF161" s="71"/>
      <c r="AG161" s="71"/>
      <c r="AH161" s="42"/>
      <c r="AI161" s="119" t="str">
        <f>IF(BS_CONTROLE[[#This Row],[Atividade]]=0, "-", BS_CONTROLE[[#This Row],[Atividade]])</f>
        <v>-</v>
      </c>
      <c r="AJ161" s="8" t="str">
        <f>IF(D161="","*",VLOOKUP(AI161,BS_ATIVIDADE[#Data],3,FALSE))</f>
        <v>*</v>
      </c>
      <c r="AK161" s="175" t="str">
        <f>IF(BS_CONTROLE[[#This Row],[Local - Partida]]=0, "-", BS_CONTROLE[[#This Row],[Local - Partida]])</f>
        <v>-</v>
      </c>
      <c r="AL161" s="175" t="str">
        <f>IF(BS_CONTROLE[[#This Row],[Local - Encerramento]]=0, "-", BS_CONTROLE[[#This Row],[Local - Encerramento]])</f>
        <v>-</v>
      </c>
      <c r="AM161" s="175" t="str">
        <f>IF(BS_CONTROLE[[#This Row],[Entre - Estações]]=0, "-", BS_CONTROLE[[#This Row],[Entre - Estações]])</f>
        <v>-</v>
      </c>
      <c r="AN161" s="175" t="str">
        <f>IF(BS_CONTROLE[[#This Row],[SB]]=0, "-", BS_CONTROLE[[#This Row],[SB]])</f>
        <v>-</v>
      </c>
      <c r="AO161" s="176" t="str">
        <f>IF(BS_CONTROLE[[#This Row],[SUB]]=0, "-", BS_CONTROLE[[#This Row],[SUB]])</f>
        <v>-</v>
      </c>
      <c r="AP161" s="177" t="str">
        <f>IF(BS_CONTROLE[[#This Row],[KM - Inicio]]=0, "-", BS_CONTROLE[[#This Row],[KM - Inicio]])</f>
        <v>-</v>
      </c>
      <c r="AQ161" s="177" t="str">
        <f>IF(BS_CONTROLE[[#This Row],[KM - Fim]]=0, "-", BS_CONTROLE[[#This Row],[KM - Fim]])</f>
        <v>-</v>
      </c>
      <c r="AR161" s="32"/>
      <c r="AS161" s="32"/>
      <c r="AT161" s="32"/>
      <c r="AU161" s="32"/>
      <c r="AV161" s="32"/>
      <c r="AW161" s="32"/>
      <c r="AX161" s="32"/>
      <c r="AY161" s="184" t="str">
        <f>IF(D161="","*",IFERROR(IF(ISODD(COUNT(AS161:AX163)),"ERRO",SUM((AT161-AS161),(AV161-AU161),(AX161-AW161))),"ERRO"))</f>
        <v>*</v>
      </c>
      <c r="AZ161" s="11"/>
      <c r="BA161" s="60"/>
      <c r="BB161" s="9" t="str">
        <f>IFERROR(_xlfn.XLOOKUP(AI161, BS_ATIVIDADE[ATIVIDADE],BS_ATIVIDADE[UNIDADE] ), "*")</f>
        <v>*</v>
      </c>
      <c r="BC161" s="59" t="str" cm="1">
        <f t="array" ref="BC161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BD161" s="59" t="str" cm="1">
        <f t="array" ref="BD161" xml:space="preserve"> _xlfn.XLOOKUP(
  1,
  ( TabelaMap[SUB] = BS_CONTROLE[[#This Row],[SUB_5]]) *
  ( TabelaMap[KM Inicio] &lt;= BS_CONTROLE[[#This Row],[KM - Inicio]]) *
  ( TabelaMap[KM Fim]  &gt;= BS_CONTROLE[[#This Row],[KM - Inicio]]),
  TabelaMap[Trecho Coordenação],
  "-",
  0
)</f>
        <v>-</v>
      </c>
      <c r="BE161" s="200" t="str">
        <f>IFERROR(_xlfn.XLOOKUP(AO161, BASE_MAPA!$B$2:$B$420, BASE_MAPA!$G$2:$G$420), "ERRO")</f>
        <v>ERRO</v>
      </c>
      <c r="BF161" s="178" t="str">
        <f>IF(BS_CONTROLE[[#This Row],[Responsavel pelo boletim]]=0, "-", BS_CONTROLE[[#This Row],[Responsavel pelo boletim]])</f>
        <v>-</v>
      </c>
      <c r="BG161" s="13"/>
      <c r="BH161" s="14"/>
      <c r="BI161" s="14"/>
      <c r="BJ161" s="14"/>
      <c r="BK161" s="14"/>
      <c r="BL161" s="13"/>
      <c r="BM161" s="12"/>
      <c r="BN161" s="12"/>
      <c r="BO161" s="130"/>
      <c r="BP161" s="14"/>
      <c r="BQ161" s="10" t="str">
        <f t="shared" si="13"/>
        <v>Aderente</v>
      </c>
      <c r="BR161" s="15" t="str">
        <f t="shared" si="14"/>
        <v>*</v>
      </c>
      <c r="BS161" s="15" t="str">
        <f t="shared" si="15"/>
        <v>*</v>
      </c>
      <c r="BT161" s="157" t="str">
        <f t="shared" si="16"/>
        <v/>
      </c>
    </row>
    <row r="162" spans="1:72" hidden="1">
      <c r="A162" s="44" t="str">
        <f t="shared" si="12"/>
        <v/>
      </c>
      <c r="B162" s="133"/>
      <c r="C162" s="7" t="str">
        <f>IF(BS_CONTROLE[[#This Row],[DATA]]="","",WEEKNUM(BS_CONTROLE[[#This Row],[DATA]]))</f>
        <v/>
      </c>
      <c r="D162" s="45"/>
      <c r="E162" s="185">
        <v>178</v>
      </c>
      <c r="F162" s="134"/>
      <c r="G162" s="8" t="str">
        <f>IF(D162="","*",VLOOKUP(F162,BS_ATIVIDADE[#All],3,FALSE))</f>
        <v>*</v>
      </c>
      <c r="H162" s="135"/>
      <c r="I162" s="135"/>
      <c r="J162" s="151"/>
      <c r="K162" s="151"/>
      <c r="L162" s="71" t="s">
        <v>11</v>
      </c>
      <c r="M162" s="149" t="str" cm="1">
        <f t="array" ref="M162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162" s="149" t="str" cm="1">
        <f t="array" ref="N162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162" s="135"/>
      <c r="P162" s="135"/>
      <c r="Q162" s="71"/>
      <c r="R162" s="9" t="str">
        <f>IFERROR(_xlfn.XLOOKUP(F162, BS_ATIVIDADE[ATIVIDADE],BS_ATIVIDADE[UNIDADE] ), "*")</f>
        <v>*</v>
      </c>
      <c r="S162" s="180" t="str" cm="1">
        <f t="array" ref="S162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162" s="180" t="str" cm="1">
        <f t="array" ref="T162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162" s="199" t="str">
        <f>IFERROR(_xlfn.XLOOKUP(J162, BASE_MAPA!$B$2:$B$420, BASE_MAPA!$G$2:$G$420), "ERRO")</f>
        <v>ERRO</v>
      </c>
      <c r="V162" s="143"/>
      <c r="W162" s="135"/>
      <c r="X162" s="152"/>
      <c r="Y162" s="129"/>
      <c r="Z162" s="129"/>
      <c r="AA162" s="71"/>
      <c r="AB162" s="59"/>
      <c r="AC162" s="59"/>
      <c r="AD162" s="135"/>
      <c r="AE162" s="71"/>
      <c r="AF162" s="71"/>
      <c r="AG162" s="71"/>
      <c r="AH162" s="42"/>
      <c r="AI162" s="119" t="str">
        <f>IF(BS_CONTROLE[[#This Row],[Atividade]]=0, "-", BS_CONTROLE[[#This Row],[Atividade]])</f>
        <v>-</v>
      </c>
      <c r="AJ162" s="8" t="str">
        <f>IF(D162="","*",VLOOKUP(AI162,BS_ATIVIDADE[#Data],3,FALSE))</f>
        <v>*</v>
      </c>
      <c r="AK162" s="175" t="str">
        <f>IF(BS_CONTROLE[[#This Row],[Local - Partida]]=0, "-", BS_CONTROLE[[#This Row],[Local - Partida]])</f>
        <v>-</v>
      </c>
      <c r="AL162" s="175" t="str">
        <f>IF(BS_CONTROLE[[#This Row],[Local - Encerramento]]=0, "-", BS_CONTROLE[[#This Row],[Local - Encerramento]])</f>
        <v>-</v>
      </c>
      <c r="AM162" s="175" t="str">
        <f>IF(BS_CONTROLE[[#This Row],[Entre - Estações]]=0, "-", BS_CONTROLE[[#This Row],[Entre - Estações]])</f>
        <v>-</v>
      </c>
      <c r="AN162" s="175" t="str">
        <f>IF(BS_CONTROLE[[#This Row],[SB]]=0, "-", BS_CONTROLE[[#This Row],[SB]])</f>
        <v>-</v>
      </c>
      <c r="AO162" s="176" t="str">
        <f>IF(BS_CONTROLE[[#This Row],[SUB]]=0, "-", BS_CONTROLE[[#This Row],[SUB]])</f>
        <v>-</v>
      </c>
      <c r="AP162" s="177" t="str">
        <f>IF(BS_CONTROLE[[#This Row],[KM - Inicio]]=0, "-", BS_CONTROLE[[#This Row],[KM - Inicio]])</f>
        <v>-</v>
      </c>
      <c r="AQ162" s="177" t="str">
        <f>IF(BS_CONTROLE[[#This Row],[KM - Fim]]=0, "-", BS_CONTROLE[[#This Row],[KM - Fim]])</f>
        <v>-</v>
      </c>
      <c r="AR162" s="32"/>
      <c r="AS162" s="32"/>
      <c r="AT162" s="32"/>
      <c r="AU162" s="32"/>
      <c r="AV162" s="32"/>
      <c r="AW162" s="32"/>
      <c r="AX162" s="32"/>
      <c r="AY162" s="184" t="str">
        <f>IF(D162="","*",IFERROR(IF(ISODD(COUNT(AS162:AX164)),"ERRO",SUM((AT162-AS162),(AV162-AU162),(AX162-AW162))),"ERRO"))</f>
        <v>*</v>
      </c>
      <c r="AZ162" s="11"/>
      <c r="BA162" s="60"/>
      <c r="BB162" s="9" t="str">
        <f>IFERROR(_xlfn.XLOOKUP(AI162, BS_ATIVIDADE[ATIVIDADE],BS_ATIVIDADE[UNIDADE] ), "*")</f>
        <v>*</v>
      </c>
      <c r="BC162" s="59" t="str" cm="1">
        <f t="array" ref="BC162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BD162" s="59" t="str" cm="1">
        <f t="array" ref="BD162" xml:space="preserve"> _xlfn.XLOOKUP(
  1,
  ( TabelaMap[SUB] = BS_CONTROLE[[#This Row],[SUB_5]]) *
  ( TabelaMap[KM Inicio] &lt;= BS_CONTROLE[[#This Row],[KM - Inicio]]) *
  ( TabelaMap[KM Fim]  &gt;= BS_CONTROLE[[#This Row],[KM - Inicio]]),
  TabelaMap[Trecho Coordenação],
  "-",
  0
)</f>
        <v>-</v>
      </c>
      <c r="BE162" s="200" t="str">
        <f>IFERROR(_xlfn.XLOOKUP(AO162, BASE_MAPA!$B$2:$B$420, BASE_MAPA!$G$2:$G$420), "ERRO")</f>
        <v>ERRO</v>
      </c>
      <c r="BF162" s="178" t="str">
        <f>IF(BS_CONTROLE[[#This Row],[Responsavel pelo boletim]]=0, "-", BS_CONTROLE[[#This Row],[Responsavel pelo boletim]])</f>
        <v>-</v>
      </c>
      <c r="BG162" s="13"/>
      <c r="BH162" s="14"/>
      <c r="BI162" s="14"/>
      <c r="BJ162" s="14"/>
      <c r="BK162" s="14"/>
      <c r="BL162" s="13"/>
      <c r="BM162" s="12"/>
      <c r="BN162" s="12"/>
      <c r="BO162" s="130"/>
      <c r="BP162" s="14"/>
      <c r="BQ162" s="10" t="str">
        <f t="shared" si="13"/>
        <v>Aderente</v>
      </c>
      <c r="BR162" s="15" t="str">
        <f t="shared" si="14"/>
        <v>*</v>
      </c>
      <c r="BS162" s="15" t="str">
        <f t="shared" si="15"/>
        <v>*</v>
      </c>
      <c r="BT162" s="157" t="str">
        <f t="shared" si="16"/>
        <v/>
      </c>
    </row>
    <row r="163" spans="1:72" hidden="1">
      <c r="A163" s="44" t="str">
        <f t="shared" si="12"/>
        <v/>
      </c>
      <c r="B163" s="133"/>
      <c r="C163" s="7" t="str">
        <f>IF(BS_CONTROLE[[#This Row],[DATA]]="","",WEEKNUM(BS_CONTROLE[[#This Row],[DATA]]))</f>
        <v/>
      </c>
      <c r="D163" s="45"/>
      <c r="E163" s="185">
        <v>179</v>
      </c>
      <c r="F163" s="134"/>
      <c r="G163" s="8" t="str">
        <f>IF(D163="","*",VLOOKUP(F163,BS_ATIVIDADE[#All],3,FALSE))</f>
        <v>*</v>
      </c>
      <c r="H163" s="135"/>
      <c r="I163" s="135"/>
      <c r="J163" s="151"/>
      <c r="K163" s="151"/>
      <c r="L163" s="71" t="s">
        <v>11</v>
      </c>
      <c r="M163" s="149" t="str" cm="1">
        <f t="array" ref="M163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163" s="149" t="str" cm="1">
        <f t="array" ref="N163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163" s="135"/>
      <c r="P163" s="135"/>
      <c r="Q163" s="71"/>
      <c r="R163" s="9" t="str">
        <f>IFERROR(_xlfn.XLOOKUP(F163, BS_ATIVIDADE[ATIVIDADE],BS_ATIVIDADE[UNIDADE] ), "*")</f>
        <v>*</v>
      </c>
      <c r="S163" s="180" t="str" cm="1">
        <f t="array" ref="S163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163" s="180" t="str" cm="1">
        <f t="array" ref="T163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163" s="199" t="str">
        <f>IFERROR(_xlfn.XLOOKUP(J163, BASE_MAPA!$B$2:$B$420, BASE_MAPA!$G$2:$G$420), "ERRO")</f>
        <v>ERRO</v>
      </c>
      <c r="V163" s="143"/>
      <c r="W163" s="135"/>
      <c r="X163" s="152"/>
      <c r="Y163" s="129"/>
      <c r="Z163" s="129"/>
      <c r="AA163" s="71"/>
      <c r="AB163" s="59"/>
      <c r="AC163" s="59"/>
      <c r="AD163" s="135"/>
      <c r="AE163" s="71"/>
      <c r="AF163" s="71"/>
      <c r="AG163" s="71"/>
      <c r="AH163" s="42"/>
      <c r="AI163" s="119" t="str">
        <f>IF(BS_CONTROLE[[#This Row],[Atividade]]=0, "-", BS_CONTROLE[[#This Row],[Atividade]])</f>
        <v>-</v>
      </c>
      <c r="AJ163" s="8" t="str">
        <f>IF(D163="","*",VLOOKUP(AI163,BS_ATIVIDADE[#Data],3,FALSE))</f>
        <v>*</v>
      </c>
      <c r="AK163" s="175" t="str">
        <f>IF(BS_CONTROLE[[#This Row],[Local - Partida]]=0, "-", BS_CONTROLE[[#This Row],[Local - Partida]])</f>
        <v>-</v>
      </c>
      <c r="AL163" s="175" t="str">
        <f>IF(BS_CONTROLE[[#This Row],[Local - Encerramento]]=0, "-", BS_CONTROLE[[#This Row],[Local - Encerramento]])</f>
        <v>-</v>
      </c>
      <c r="AM163" s="175" t="str">
        <f>IF(BS_CONTROLE[[#This Row],[Entre - Estações]]=0, "-", BS_CONTROLE[[#This Row],[Entre - Estações]])</f>
        <v>-</v>
      </c>
      <c r="AN163" s="175" t="str">
        <f>IF(BS_CONTROLE[[#This Row],[SB]]=0, "-", BS_CONTROLE[[#This Row],[SB]])</f>
        <v>-</v>
      </c>
      <c r="AO163" s="176" t="str">
        <f>IF(BS_CONTROLE[[#This Row],[SUB]]=0, "-", BS_CONTROLE[[#This Row],[SUB]])</f>
        <v>-</v>
      </c>
      <c r="AP163" s="177" t="str">
        <f>IF(BS_CONTROLE[[#This Row],[KM - Inicio]]=0, "-", BS_CONTROLE[[#This Row],[KM - Inicio]])</f>
        <v>-</v>
      </c>
      <c r="AQ163" s="177" t="str">
        <f>IF(BS_CONTROLE[[#This Row],[KM - Fim]]=0, "-", BS_CONTROLE[[#This Row],[KM - Fim]])</f>
        <v>-</v>
      </c>
      <c r="AR163" s="32"/>
      <c r="AS163" s="32"/>
      <c r="AT163" s="32"/>
      <c r="AU163" s="32"/>
      <c r="AV163" s="32"/>
      <c r="AW163" s="32"/>
      <c r="AX163" s="32"/>
      <c r="AY163" s="184" t="str">
        <f>IF(D163="","*",IFERROR(IF(ISODD(COUNT(AS163:AX165)),"ERRO",SUM((AT163-AS163),(AV163-AU163),(AX163-AW163))),"ERRO"))</f>
        <v>*</v>
      </c>
      <c r="AZ163" s="11"/>
      <c r="BA163" s="60"/>
      <c r="BB163" s="9" t="str">
        <f>IFERROR(_xlfn.XLOOKUP(AI163, BS_ATIVIDADE[ATIVIDADE],BS_ATIVIDADE[UNIDADE] ), "*")</f>
        <v>*</v>
      </c>
      <c r="BC163" s="59" t="str" cm="1">
        <f t="array" ref="BC163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BD163" s="59" t="str" cm="1">
        <f t="array" ref="BD163" xml:space="preserve"> _xlfn.XLOOKUP(
  1,
  ( TabelaMap[SUB] = BS_CONTROLE[[#This Row],[SUB_5]]) *
  ( TabelaMap[KM Inicio] &lt;= BS_CONTROLE[[#This Row],[KM - Inicio]]) *
  ( TabelaMap[KM Fim]  &gt;= BS_CONTROLE[[#This Row],[KM - Inicio]]),
  TabelaMap[Trecho Coordenação],
  "-",
  0
)</f>
        <v>-</v>
      </c>
      <c r="BE163" s="200" t="str">
        <f>IFERROR(_xlfn.XLOOKUP(AO163, BASE_MAPA!$B$2:$B$420, BASE_MAPA!$G$2:$G$420), "ERRO")</f>
        <v>ERRO</v>
      </c>
      <c r="BF163" s="178" t="str">
        <f>IF(BS_CONTROLE[[#This Row],[Responsavel pelo boletim]]=0, "-", BS_CONTROLE[[#This Row],[Responsavel pelo boletim]])</f>
        <v>-</v>
      </c>
      <c r="BG163" s="13"/>
      <c r="BH163" s="14"/>
      <c r="BI163" s="14"/>
      <c r="BJ163" s="14"/>
      <c r="BK163" s="14"/>
      <c r="BL163" s="13"/>
      <c r="BM163" s="12"/>
      <c r="BN163" s="12"/>
      <c r="BO163" s="130"/>
      <c r="BP163" s="14"/>
      <c r="BQ163" s="10" t="str">
        <f t="shared" si="13"/>
        <v>Aderente</v>
      </c>
      <c r="BR163" s="15" t="str">
        <f t="shared" si="14"/>
        <v>*</v>
      </c>
      <c r="BS163" s="15" t="str">
        <f t="shared" si="15"/>
        <v>*</v>
      </c>
      <c r="BT163" s="157" t="str">
        <f t="shared" si="16"/>
        <v/>
      </c>
    </row>
    <row r="164" spans="1:72" hidden="1">
      <c r="A164" s="44" t="str">
        <f t="shared" si="12"/>
        <v/>
      </c>
      <c r="B164" s="133"/>
      <c r="C164" s="7" t="str">
        <f>IF(BS_CONTROLE[[#This Row],[DATA]]="","",WEEKNUM(BS_CONTROLE[[#This Row],[DATA]]))</f>
        <v/>
      </c>
      <c r="D164" s="45"/>
      <c r="E164" s="185">
        <v>180</v>
      </c>
      <c r="F164" s="134"/>
      <c r="G164" s="8" t="str">
        <f>IF(D164="","*",VLOOKUP(F164,BS_ATIVIDADE[#All],3,FALSE))</f>
        <v>*</v>
      </c>
      <c r="H164" s="135"/>
      <c r="I164" s="135"/>
      <c r="J164" s="151"/>
      <c r="K164" s="151"/>
      <c r="L164" s="71" t="s">
        <v>11</v>
      </c>
      <c r="M164" s="149" t="str" cm="1">
        <f t="array" ref="M164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164" s="149" t="str" cm="1">
        <f t="array" ref="N164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164" s="135"/>
      <c r="P164" s="135"/>
      <c r="Q164" s="71"/>
      <c r="R164" s="9" t="str">
        <f>IFERROR(_xlfn.XLOOKUP(F164, BS_ATIVIDADE[ATIVIDADE],BS_ATIVIDADE[UNIDADE] ), "*")</f>
        <v>*</v>
      </c>
      <c r="S164" s="180" t="str" cm="1">
        <f t="array" ref="S164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164" s="180" t="str" cm="1">
        <f t="array" ref="T164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164" s="199" t="str">
        <f>IFERROR(_xlfn.XLOOKUP(J164, BASE_MAPA!$B$2:$B$420, BASE_MAPA!$G$2:$G$420), "ERRO")</f>
        <v>ERRO</v>
      </c>
      <c r="V164" s="143"/>
      <c r="W164" s="135"/>
      <c r="X164" s="152"/>
      <c r="Y164" s="129"/>
      <c r="Z164" s="129"/>
      <c r="AA164" s="71"/>
      <c r="AB164" s="59"/>
      <c r="AC164" s="59"/>
      <c r="AD164" s="135"/>
      <c r="AE164" s="71"/>
      <c r="AF164" s="71"/>
      <c r="AG164" s="71"/>
      <c r="AH164" s="42"/>
      <c r="AI164" s="119" t="str">
        <f>IF(BS_CONTROLE[[#This Row],[Atividade]]=0, "-", BS_CONTROLE[[#This Row],[Atividade]])</f>
        <v>-</v>
      </c>
      <c r="AJ164" s="8" t="str">
        <f>IF(D164="","*",VLOOKUP(AI164,BS_ATIVIDADE[#Data],3,FALSE))</f>
        <v>*</v>
      </c>
      <c r="AK164" s="175" t="str">
        <f>IF(BS_CONTROLE[[#This Row],[Local - Partida]]=0, "-", BS_CONTROLE[[#This Row],[Local - Partida]])</f>
        <v>-</v>
      </c>
      <c r="AL164" s="175" t="str">
        <f>IF(BS_CONTROLE[[#This Row],[Local - Encerramento]]=0, "-", BS_CONTROLE[[#This Row],[Local - Encerramento]])</f>
        <v>-</v>
      </c>
      <c r="AM164" s="175" t="str">
        <f>IF(BS_CONTROLE[[#This Row],[Entre - Estações]]=0, "-", BS_CONTROLE[[#This Row],[Entre - Estações]])</f>
        <v>-</v>
      </c>
      <c r="AN164" s="175" t="str">
        <f>IF(BS_CONTROLE[[#This Row],[SB]]=0, "-", BS_CONTROLE[[#This Row],[SB]])</f>
        <v>-</v>
      </c>
      <c r="AO164" s="176" t="str">
        <f>IF(BS_CONTROLE[[#This Row],[SUB]]=0, "-", BS_CONTROLE[[#This Row],[SUB]])</f>
        <v>-</v>
      </c>
      <c r="AP164" s="177" t="str">
        <f>IF(BS_CONTROLE[[#This Row],[KM - Inicio]]=0, "-", BS_CONTROLE[[#This Row],[KM - Inicio]])</f>
        <v>-</v>
      </c>
      <c r="AQ164" s="177" t="str">
        <f>IF(BS_CONTROLE[[#This Row],[KM - Fim]]=0, "-", BS_CONTROLE[[#This Row],[KM - Fim]])</f>
        <v>-</v>
      </c>
      <c r="AR164" s="32"/>
      <c r="AS164" s="32"/>
      <c r="AT164" s="32"/>
      <c r="AU164" s="32"/>
      <c r="AV164" s="32"/>
      <c r="AW164" s="32"/>
      <c r="AX164" s="32"/>
      <c r="AY164" s="184" t="str">
        <f>IF(D164="","*",IFERROR(IF(ISODD(COUNT(AS164:AX166)),"ERRO",SUM((AT164-AS164),(AV164-AU164),(AX164-AW164))),"ERRO"))</f>
        <v>*</v>
      </c>
      <c r="AZ164" s="11"/>
      <c r="BA164" s="60"/>
      <c r="BB164" s="9" t="str">
        <f>IFERROR(_xlfn.XLOOKUP(AI164, BS_ATIVIDADE[ATIVIDADE],BS_ATIVIDADE[UNIDADE] ), "*")</f>
        <v>*</v>
      </c>
      <c r="BC164" s="59" t="str" cm="1">
        <f t="array" ref="BC164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BD164" s="59" t="str" cm="1">
        <f t="array" ref="BD164" xml:space="preserve"> _xlfn.XLOOKUP(
  1,
  ( TabelaMap[SUB] = BS_CONTROLE[[#This Row],[SUB_5]]) *
  ( TabelaMap[KM Inicio] &lt;= BS_CONTROLE[[#This Row],[KM - Inicio]]) *
  ( TabelaMap[KM Fim]  &gt;= BS_CONTROLE[[#This Row],[KM - Inicio]]),
  TabelaMap[Trecho Coordenação],
  "-",
  0
)</f>
        <v>-</v>
      </c>
      <c r="BE164" s="200" t="str">
        <f>IFERROR(_xlfn.XLOOKUP(AO164, BASE_MAPA!$B$2:$B$420, BASE_MAPA!$G$2:$G$420), "ERRO")</f>
        <v>ERRO</v>
      </c>
      <c r="BF164" s="178" t="str">
        <f>IF(BS_CONTROLE[[#This Row],[Responsavel pelo boletim]]=0, "-", BS_CONTROLE[[#This Row],[Responsavel pelo boletim]])</f>
        <v>-</v>
      </c>
      <c r="BG164" s="13"/>
      <c r="BH164" s="14"/>
      <c r="BI164" s="14"/>
      <c r="BJ164" s="14"/>
      <c r="BK164" s="14"/>
      <c r="BL164" s="13"/>
      <c r="BM164" s="12"/>
      <c r="BN164" s="12"/>
      <c r="BO164" s="130"/>
      <c r="BP164" s="14"/>
      <c r="BQ164" s="10" t="str">
        <f t="shared" si="13"/>
        <v>Aderente</v>
      </c>
      <c r="BR164" s="15" t="str">
        <f t="shared" si="14"/>
        <v>*</v>
      </c>
      <c r="BS164" s="15" t="str">
        <f t="shared" si="15"/>
        <v>*</v>
      </c>
      <c r="BT164" s="157" t="str">
        <f t="shared" si="16"/>
        <v/>
      </c>
    </row>
    <row r="165" spans="1:72" hidden="1">
      <c r="A165" s="44" t="str">
        <f t="shared" si="12"/>
        <v/>
      </c>
      <c r="B165" s="133"/>
      <c r="C165" s="7" t="str">
        <f>IF(BS_CONTROLE[[#This Row],[DATA]]="","",WEEKNUM(BS_CONTROLE[[#This Row],[DATA]]))</f>
        <v/>
      </c>
      <c r="D165" s="45"/>
      <c r="E165" s="185">
        <v>181</v>
      </c>
      <c r="F165" s="134"/>
      <c r="G165" s="8" t="str">
        <f>IF(D165="","*",VLOOKUP(F165,BS_ATIVIDADE[#All],3,FALSE))</f>
        <v>*</v>
      </c>
      <c r="H165" s="135"/>
      <c r="I165" s="135"/>
      <c r="J165" s="151"/>
      <c r="K165" s="151"/>
      <c r="L165" s="71" t="s">
        <v>11</v>
      </c>
      <c r="M165" s="149" t="str" cm="1">
        <f t="array" ref="M165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165" s="149" t="str" cm="1">
        <f t="array" ref="N165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165" s="135"/>
      <c r="P165" s="135"/>
      <c r="Q165" s="71"/>
      <c r="R165" s="9" t="str">
        <f>IFERROR(_xlfn.XLOOKUP(F165, BS_ATIVIDADE[ATIVIDADE],BS_ATIVIDADE[UNIDADE] ), "*")</f>
        <v>*</v>
      </c>
      <c r="S165" s="180" t="str" cm="1">
        <f t="array" ref="S165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165" s="180" t="str" cm="1">
        <f t="array" ref="T165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165" s="199" t="str">
        <f>IFERROR(_xlfn.XLOOKUP(J165, BASE_MAPA!$B$2:$B$420, BASE_MAPA!$G$2:$G$420), "ERRO")</f>
        <v>ERRO</v>
      </c>
      <c r="V165" s="143"/>
      <c r="W165" s="135"/>
      <c r="X165" s="152"/>
      <c r="Y165" s="129"/>
      <c r="Z165" s="129"/>
      <c r="AA165" s="71"/>
      <c r="AB165" s="59"/>
      <c r="AC165" s="59"/>
      <c r="AD165" s="135"/>
      <c r="AE165" s="71"/>
      <c r="AF165" s="71"/>
      <c r="AG165" s="71"/>
      <c r="AH165" s="42"/>
      <c r="AI165" s="119" t="str">
        <f>IF(BS_CONTROLE[[#This Row],[Atividade]]=0, "-", BS_CONTROLE[[#This Row],[Atividade]])</f>
        <v>-</v>
      </c>
      <c r="AJ165" s="8" t="str">
        <f>IF(D165="","*",VLOOKUP(AI165,BS_ATIVIDADE[#Data],3,FALSE))</f>
        <v>*</v>
      </c>
      <c r="AK165" s="175" t="str">
        <f>IF(BS_CONTROLE[[#This Row],[Local - Partida]]=0, "-", BS_CONTROLE[[#This Row],[Local - Partida]])</f>
        <v>-</v>
      </c>
      <c r="AL165" s="175" t="str">
        <f>IF(BS_CONTROLE[[#This Row],[Local - Encerramento]]=0, "-", BS_CONTROLE[[#This Row],[Local - Encerramento]])</f>
        <v>-</v>
      </c>
      <c r="AM165" s="175" t="str">
        <f>IF(BS_CONTROLE[[#This Row],[Entre - Estações]]=0, "-", BS_CONTROLE[[#This Row],[Entre - Estações]])</f>
        <v>-</v>
      </c>
      <c r="AN165" s="175" t="str">
        <f>IF(BS_CONTROLE[[#This Row],[SB]]=0, "-", BS_CONTROLE[[#This Row],[SB]])</f>
        <v>-</v>
      </c>
      <c r="AO165" s="176" t="str">
        <f>IF(BS_CONTROLE[[#This Row],[SUB]]=0, "-", BS_CONTROLE[[#This Row],[SUB]])</f>
        <v>-</v>
      </c>
      <c r="AP165" s="177" t="str">
        <f>IF(BS_CONTROLE[[#This Row],[KM - Inicio]]=0, "-", BS_CONTROLE[[#This Row],[KM - Inicio]])</f>
        <v>-</v>
      </c>
      <c r="AQ165" s="177" t="str">
        <f>IF(BS_CONTROLE[[#This Row],[KM - Fim]]=0, "-", BS_CONTROLE[[#This Row],[KM - Fim]])</f>
        <v>-</v>
      </c>
      <c r="AR165" s="32"/>
      <c r="AS165" s="32"/>
      <c r="AT165" s="32"/>
      <c r="AU165" s="32"/>
      <c r="AV165" s="32"/>
      <c r="AW165" s="32"/>
      <c r="AX165" s="32"/>
      <c r="AY165" s="184" t="str">
        <f>IF(D165="","*",IFERROR(IF(ISODD(COUNT(AS165:AX167)),"ERRO",SUM((AT165-AS165),(AV165-AU165),(AX165-AW165))),"ERRO"))</f>
        <v>*</v>
      </c>
      <c r="AZ165" s="11"/>
      <c r="BA165" s="60"/>
      <c r="BB165" s="9" t="str">
        <f>IFERROR(_xlfn.XLOOKUP(AI165, BS_ATIVIDADE[ATIVIDADE],BS_ATIVIDADE[UNIDADE] ), "*")</f>
        <v>*</v>
      </c>
      <c r="BC165" s="59" t="str" cm="1">
        <f t="array" ref="BC165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BD165" s="59" t="str" cm="1">
        <f t="array" ref="BD165" xml:space="preserve"> _xlfn.XLOOKUP(
  1,
  ( TabelaMap[SUB] = BS_CONTROLE[[#This Row],[SUB_5]]) *
  ( TabelaMap[KM Inicio] &lt;= BS_CONTROLE[[#This Row],[KM - Inicio]]) *
  ( TabelaMap[KM Fim]  &gt;= BS_CONTROLE[[#This Row],[KM - Inicio]]),
  TabelaMap[Trecho Coordenação],
  "-",
  0
)</f>
        <v>-</v>
      </c>
      <c r="BE165" s="200" t="str">
        <f>IFERROR(_xlfn.XLOOKUP(AO165, BASE_MAPA!$B$2:$B$420, BASE_MAPA!$G$2:$G$420), "ERRO")</f>
        <v>ERRO</v>
      </c>
      <c r="BF165" s="178" t="str">
        <f>IF(BS_CONTROLE[[#This Row],[Responsavel pelo boletim]]=0, "-", BS_CONTROLE[[#This Row],[Responsavel pelo boletim]])</f>
        <v>-</v>
      </c>
      <c r="BG165" s="13"/>
      <c r="BH165" s="14"/>
      <c r="BI165" s="14"/>
      <c r="BJ165" s="14"/>
      <c r="BK165" s="14"/>
      <c r="BL165" s="13"/>
      <c r="BM165" s="12"/>
      <c r="BN165" s="12"/>
      <c r="BO165" s="130"/>
      <c r="BP165" s="14"/>
      <c r="BQ165" s="10" t="str">
        <f t="shared" si="13"/>
        <v>Aderente</v>
      </c>
      <c r="BR165" s="15" t="str">
        <f t="shared" si="14"/>
        <v>*</v>
      </c>
      <c r="BS165" s="15" t="str">
        <f t="shared" si="15"/>
        <v>*</v>
      </c>
      <c r="BT165" s="157" t="str">
        <f t="shared" si="16"/>
        <v/>
      </c>
    </row>
    <row r="166" spans="1:72" hidden="1">
      <c r="A166" s="44" t="str">
        <f t="shared" si="12"/>
        <v/>
      </c>
      <c r="B166" s="133"/>
      <c r="C166" s="7" t="str">
        <f>IF(BS_CONTROLE[[#This Row],[DATA]]="","",WEEKNUM(BS_CONTROLE[[#This Row],[DATA]]))</f>
        <v/>
      </c>
      <c r="D166" s="45"/>
      <c r="E166" s="185">
        <v>182</v>
      </c>
      <c r="F166" s="134"/>
      <c r="G166" s="8" t="str">
        <f>IF(D166="","*",VLOOKUP(F166,BS_ATIVIDADE[#All],3,FALSE))</f>
        <v>*</v>
      </c>
      <c r="H166" s="135"/>
      <c r="I166" s="135"/>
      <c r="J166" s="151"/>
      <c r="K166" s="151"/>
      <c r="L166" s="71" t="s">
        <v>11</v>
      </c>
      <c r="M166" s="149" t="str" cm="1">
        <f t="array" ref="M166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166" s="149" t="str" cm="1">
        <f t="array" ref="N166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166" s="135"/>
      <c r="P166" s="135"/>
      <c r="Q166" s="71"/>
      <c r="R166" s="9" t="str">
        <f>IFERROR(_xlfn.XLOOKUP(F166, BS_ATIVIDADE[ATIVIDADE],BS_ATIVIDADE[UNIDADE] ), "*")</f>
        <v>*</v>
      </c>
      <c r="S166" s="180" t="str" cm="1">
        <f t="array" ref="S166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166" s="180" t="str" cm="1">
        <f t="array" ref="T166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166" s="199" t="str">
        <f>IFERROR(_xlfn.XLOOKUP(J166, BASE_MAPA!$B$2:$B$420, BASE_MAPA!$G$2:$G$420), "ERRO")</f>
        <v>ERRO</v>
      </c>
      <c r="V166" s="143"/>
      <c r="W166" s="135"/>
      <c r="X166" s="152"/>
      <c r="Y166" s="129"/>
      <c r="Z166" s="129"/>
      <c r="AA166" s="71"/>
      <c r="AB166" s="59"/>
      <c r="AC166" s="59"/>
      <c r="AD166" s="135"/>
      <c r="AE166" s="71"/>
      <c r="AF166" s="71"/>
      <c r="AG166" s="71"/>
      <c r="AH166" s="42"/>
      <c r="AI166" s="119" t="str">
        <f>IF(BS_CONTROLE[[#This Row],[Atividade]]=0, "-", BS_CONTROLE[[#This Row],[Atividade]])</f>
        <v>-</v>
      </c>
      <c r="AJ166" s="8" t="str">
        <f>IF(D166="","*",VLOOKUP(AI166,BS_ATIVIDADE[#Data],3,FALSE))</f>
        <v>*</v>
      </c>
      <c r="AK166" s="175" t="str">
        <f>IF(BS_CONTROLE[[#This Row],[Local - Partida]]=0, "-", BS_CONTROLE[[#This Row],[Local - Partida]])</f>
        <v>-</v>
      </c>
      <c r="AL166" s="175" t="str">
        <f>IF(BS_CONTROLE[[#This Row],[Local - Encerramento]]=0, "-", BS_CONTROLE[[#This Row],[Local - Encerramento]])</f>
        <v>-</v>
      </c>
      <c r="AM166" s="175" t="str">
        <f>IF(BS_CONTROLE[[#This Row],[Entre - Estações]]=0, "-", BS_CONTROLE[[#This Row],[Entre - Estações]])</f>
        <v>-</v>
      </c>
      <c r="AN166" s="175" t="str">
        <f>IF(BS_CONTROLE[[#This Row],[SB]]=0, "-", BS_CONTROLE[[#This Row],[SB]])</f>
        <v>-</v>
      </c>
      <c r="AO166" s="176" t="str">
        <f>IF(BS_CONTROLE[[#This Row],[SUB]]=0, "-", BS_CONTROLE[[#This Row],[SUB]])</f>
        <v>-</v>
      </c>
      <c r="AP166" s="177" t="str">
        <f>IF(BS_CONTROLE[[#This Row],[KM - Inicio]]=0, "-", BS_CONTROLE[[#This Row],[KM - Inicio]])</f>
        <v>-</v>
      </c>
      <c r="AQ166" s="177" t="str">
        <f>IF(BS_CONTROLE[[#This Row],[KM - Fim]]=0, "-", BS_CONTROLE[[#This Row],[KM - Fim]])</f>
        <v>-</v>
      </c>
      <c r="AR166" s="32"/>
      <c r="AS166" s="32"/>
      <c r="AT166" s="32"/>
      <c r="AU166" s="32"/>
      <c r="AV166" s="32"/>
      <c r="AW166" s="32"/>
      <c r="AX166" s="32"/>
      <c r="AY166" s="184" t="str">
        <f>IF(D166="","*",IFERROR(IF(ISODD(COUNT(AS166:AX168)),"ERRO",SUM((AT166-AS166),(AV166-AU166),(AX166-AW166))),"ERRO"))</f>
        <v>*</v>
      </c>
      <c r="AZ166" s="11"/>
      <c r="BA166" s="60"/>
      <c r="BB166" s="9" t="str">
        <f>IFERROR(_xlfn.XLOOKUP(AI166, BS_ATIVIDADE[ATIVIDADE],BS_ATIVIDADE[UNIDADE] ), "*")</f>
        <v>*</v>
      </c>
      <c r="BC166" s="59" t="str" cm="1">
        <f t="array" ref="BC166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BD166" s="59" t="str" cm="1">
        <f t="array" ref="BD166" xml:space="preserve"> _xlfn.XLOOKUP(
  1,
  ( TabelaMap[SUB] = BS_CONTROLE[[#This Row],[SUB_5]]) *
  ( TabelaMap[KM Inicio] &lt;= BS_CONTROLE[[#This Row],[KM - Inicio]]) *
  ( TabelaMap[KM Fim]  &gt;= BS_CONTROLE[[#This Row],[KM - Inicio]]),
  TabelaMap[Trecho Coordenação],
  "-",
  0
)</f>
        <v>-</v>
      </c>
      <c r="BE166" s="200" t="str">
        <f>IFERROR(_xlfn.XLOOKUP(AO166, BASE_MAPA!$B$2:$B$420, BASE_MAPA!$G$2:$G$420), "ERRO")</f>
        <v>ERRO</v>
      </c>
      <c r="BF166" s="178" t="str">
        <f>IF(BS_CONTROLE[[#This Row],[Responsavel pelo boletim]]=0, "-", BS_CONTROLE[[#This Row],[Responsavel pelo boletim]])</f>
        <v>-</v>
      </c>
      <c r="BG166" s="13"/>
      <c r="BH166" s="14"/>
      <c r="BI166" s="14"/>
      <c r="BJ166" s="14"/>
      <c r="BK166" s="14"/>
      <c r="BL166" s="13"/>
      <c r="BM166" s="12"/>
      <c r="BN166" s="12"/>
      <c r="BO166" s="130"/>
      <c r="BP166" s="14"/>
      <c r="BQ166" s="10" t="str">
        <f t="shared" si="13"/>
        <v>Aderente</v>
      </c>
      <c r="BR166" s="15" t="str">
        <f t="shared" si="14"/>
        <v>*</v>
      </c>
      <c r="BS166" s="15" t="str">
        <f t="shared" si="15"/>
        <v>*</v>
      </c>
      <c r="BT166" s="157" t="str">
        <f t="shared" si="16"/>
        <v/>
      </c>
    </row>
    <row r="167" spans="1:72" hidden="1">
      <c r="A167" s="44" t="str">
        <f t="shared" si="12"/>
        <v/>
      </c>
      <c r="B167" s="133"/>
      <c r="C167" s="7" t="str">
        <f>IF(BS_CONTROLE[[#This Row],[DATA]]="","",WEEKNUM(BS_CONTROLE[[#This Row],[DATA]]))</f>
        <v/>
      </c>
      <c r="D167" s="45"/>
      <c r="E167" s="185">
        <v>183</v>
      </c>
      <c r="F167" s="134"/>
      <c r="G167" s="8" t="str">
        <f>IF(D167="","*",VLOOKUP(F167,BS_ATIVIDADE[#All],3,FALSE))</f>
        <v>*</v>
      </c>
      <c r="H167" s="135"/>
      <c r="I167" s="135"/>
      <c r="J167" s="151"/>
      <c r="K167" s="151"/>
      <c r="L167" s="71" t="s">
        <v>11</v>
      </c>
      <c r="M167" s="149" t="str" cm="1">
        <f t="array" ref="M167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167" s="149" t="str" cm="1">
        <f t="array" ref="N167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167" s="135"/>
      <c r="P167" s="135"/>
      <c r="Q167" s="71"/>
      <c r="R167" s="9" t="str">
        <f>IFERROR(_xlfn.XLOOKUP(F167, BS_ATIVIDADE[ATIVIDADE],BS_ATIVIDADE[UNIDADE] ), "*")</f>
        <v>*</v>
      </c>
      <c r="S167" s="180" t="str" cm="1">
        <f t="array" ref="S167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167" s="180" t="str" cm="1">
        <f t="array" ref="T167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167" s="199" t="str">
        <f>IFERROR(_xlfn.XLOOKUP(J167, BASE_MAPA!$B$2:$B$420, BASE_MAPA!$G$2:$G$420), "ERRO")</f>
        <v>ERRO</v>
      </c>
      <c r="V167" s="143"/>
      <c r="W167" s="135"/>
      <c r="X167" s="152"/>
      <c r="Y167" s="129"/>
      <c r="Z167" s="129"/>
      <c r="AA167" s="71"/>
      <c r="AB167" s="59"/>
      <c r="AC167" s="59"/>
      <c r="AD167" s="135"/>
      <c r="AE167" s="71"/>
      <c r="AF167" s="71"/>
      <c r="AG167" s="71"/>
      <c r="AH167" s="42"/>
      <c r="AI167" s="119" t="str">
        <f>IF(BS_CONTROLE[[#This Row],[Atividade]]=0, "-", BS_CONTROLE[[#This Row],[Atividade]])</f>
        <v>-</v>
      </c>
      <c r="AJ167" s="8" t="str">
        <f>IF(D167="","*",VLOOKUP(AI167,BS_ATIVIDADE[#Data],3,FALSE))</f>
        <v>*</v>
      </c>
      <c r="AK167" s="175" t="str">
        <f>IF(BS_CONTROLE[[#This Row],[Local - Partida]]=0, "-", BS_CONTROLE[[#This Row],[Local - Partida]])</f>
        <v>-</v>
      </c>
      <c r="AL167" s="175" t="str">
        <f>IF(BS_CONTROLE[[#This Row],[Local - Encerramento]]=0, "-", BS_CONTROLE[[#This Row],[Local - Encerramento]])</f>
        <v>-</v>
      </c>
      <c r="AM167" s="175" t="str">
        <f>IF(BS_CONTROLE[[#This Row],[Entre - Estações]]=0, "-", BS_CONTROLE[[#This Row],[Entre - Estações]])</f>
        <v>-</v>
      </c>
      <c r="AN167" s="175" t="str">
        <f>IF(BS_CONTROLE[[#This Row],[SB]]=0, "-", BS_CONTROLE[[#This Row],[SB]])</f>
        <v>-</v>
      </c>
      <c r="AO167" s="176" t="str">
        <f>IF(BS_CONTROLE[[#This Row],[SUB]]=0, "-", BS_CONTROLE[[#This Row],[SUB]])</f>
        <v>-</v>
      </c>
      <c r="AP167" s="177" t="str">
        <f>IF(BS_CONTROLE[[#This Row],[KM - Inicio]]=0, "-", BS_CONTROLE[[#This Row],[KM - Inicio]])</f>
        <v>-</v>
      </c>
      <c r="AQ167" s="177" t="str">
        <f>IF(BS_CONTROLE[[#This Row],[KM - Fim]]=0, "-", BS_CONTROLE[[#This Row],[KM - Fim]])</f>
        <v>-</v>
      </c>
      <c r="AR167" s="32"/>
      <c r="AS167" s="32"/>
      <c r="AT167" s="32"/>
      <c r="AU167" s="32"/>
      <c r="AV167" s="32"/>
      <c r="AW167" s="32"/>
      <c r="AX167" s="32"/>
      <c r="AY167" s="184" t="str">
        <f>IF(D167="","*",IFERROR(IF(ISODD(COUNT(AS167:AX169)),"ERRO",SUM((AT167-AS167),(AV167-AU167),(AX167-AW167))),"ERRO"))</f>
        <v>*</v>
      </c>
      <c r="AZ167" s="11"/>
      <c r="BA167" s="60"/>
      <c r="BB167" s="9" t="str">
        <f>IFERROR(_xlfn.XLOOKUP(AI167, BS_ATIVIDADE[ATIVIDADE],BS_ATIVIDADE[UNIDADE] ), "*")</f>
        <v>*</v>
      </c>
      <c r="BC167" s="59" t="str" cm="1">
        <f t="array" ref="BC167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BD167" s="59" t="str" cm="1">
        <f t="array" ref="BD167" xml:space="preserve"> _xlfn.XLOOKUP(
  1,
  ( TabelaMap[SUB] = BS_CONTROLE[[#This Row],[SUB_5]]) *
  ( TabelaMap[KM Inicio] &lt;= BS_CONTROLE[[#This Row],[KM - Inicio]]) *
  ( TabelaMap[KM Fim]  &gt;= BS_CONTROLE[[#This Row],[KM - Inicio]]),
  TabelaMap[Trecho Coordenação],
  "-",
  0
)</f>
        <v>-</v>
      </c>
      <c r="BE167" s="200" t="str">
        <f>IFERROR(_xlfn.XLOOKUP(AO167, BASE_MAPA!$B$2:$B$420, BASE_MAPA!$G$2:$G$420), "ERRO")</f>
        <v>ERRO</v>
      </c>
      <c r="BF167" s="178" t="str">
        <f>IF(BS_CONTROLE[[#This Row],[Responsavel pelo boletim]]=0, "-", BS_CONTROLE[[#This Row],[Responsavel pelo boletim]])</f>
        <v>-</v>
      </c>
      <c r="BG167" s="13"/>
      <c r="BH167" s="14"/>
      <c r="BI167" s="14"/>
      <c r="BJ167" s="14"/>
      <c r="BK167" s="14"/>
      <c r="BL167" s="13"/>
      <c r="BM167" s="12"/>
      <c r="BN167" s="12"/>
      <c r="BO167" s="130"/>
      <c r="BP167" s="14"/>
      <c r="BQ167" s="10" t="str">
        <f t="shared" si="13"/>
        <v>Aderente</v>
      </c>
      <c r="BR167" s="15" t="str">
        <f t="shared" si="14"/>
        <v>*</v>
      </c>
      <c r="BS167" s="15" t="str">
        <f t="shared" si="15"/>
        <v>*</v>
      </c>
      <c r="BT167" s="157" t="str">
        <f t="shared" si="16"/>
        <v/>
      </c>
    </row>
    <row r="168" spans="1:72" hidden="1">
      <c r="A168" s="44" t="str">
        <f t="shared" si="12"/>
        <v/>
      </c>
      <c r="B168" s="133"/>
      <c r="C168" s="7" t="str">
        <f>IF(BS_CONTROLE[[#This Row],[DATA]]="","",WEEKNUM(BS_CONTROLE[[#This Row],[DATA]]))</f>
        <v/>
      </c>
      <c r="D168" s="45"/>
      <c r="E168" s="185">
        <v>184</v>
      </c>
      <c r="F168" s="134"/>
      <c r="G168" s="8" t="str">
        <f>IF(D168="","*",VLOOKUP(F168,BS_ATIVIDADE[#All],3,FALSE))</f>
        <v>*</v>
      </c>
      <c r="H168" s="135"/>
      <c r="I168" s="135"/>
      <c r="J168" s="151"/>
      <c r="K168" s="151"/>
      <c r="L168" s="71" t="s">
        <v>11</v>
      </c>
      <c r="M168" s="149" t="str" cm="1">
        <f t="array" ref="M168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168" s="149" t="str" cm="1">
        <f t="array" ref="N168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168" s="135"/>
      <c r="P168" s="135"/>
      <c r="Q168" s="71"/>
      <c r="R168" s="9" t="str">
        <f>IFERROR(_xlfn.XLOOKUP(F168, BS_ATIVIDADE[ATIVIDADE],BS_ATIVIDADE[UNIDADE] ), "*")</f>
        <v>*</v>
      </c>
      <c r="S168" s="180" t="str" cm="1">
        <f t="array" ref="S168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168" s="180" t="str" cm="1">
        <f t="array" ref="T168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168" s="199" t="str">
        <f>IFERROR(_xlfn.XLOOKUP(J168, BASE_MAPA!$B$2:$B$420, BASE_MAPA!$G$2:$G$420), "ERRO")</f>
        <v>ERRO</v>
      </c>
      <c r="V168" s="143"/>
      <c r="W168" s="135"/>
      <c r="X168" s="152"/>
      <c r="Y168" s="129"/>
      <c r="Z168" s="129"/>
      <c r="AA168" s="71"/>
      <c r="AB168" s="59"/>
      <c r="AC168" s="59"/>
      <c r="AD168" s="135"/>
      <c r="AE168" s="71"/>
      <c r="AF168" s="71"/>
      <c r="AG168" s="71"/>
      <c r="AH168" s="42"/>
      <c r="AI168" s="119" t="str">
        <f>IF(BS_CONTROLE[[#This Row],[Atividade]]=0, "-", BS_CONTROLE[[#This Row],[Atividade]])</f>
        <v>-</v>
      </c>
      <c r="AJ168" s="8" t="str">
        <f>IF(D168="","*",VLOOKUP(AI168,BS_ATIVIDADE[#Data],3,FALSE))</f>
        <v>*</v>
      </c>
      <c r="AK168" s="175" t="str">
        <f>IF(BS_CONTROLE[[#This Row],[Local - Partida]]=0, "-", BS_CONTROLE[[#This Row],[Local - Partida]])</f>
        <v>-</v>
      </c>
      <c r="AL168" s="175" t="str">
        <f>IF(BS_CONTROLE[[#This Row],[Local - Encerramento]]=0, "-", BS_CONTROLE[[#This Row],[Local - Encerramento]])</f>
        <v>-</v>
      </c>
      <c r="AM168" s="175" t="str">
        <f>IF(BS_CONTROLE[[#This Row],[Entre - Estações]]=0, "-", BS_CONTROLE[[#This Row],[Entre - Estações]])</f>
        <v>-</v>
      </c>
      <c r="AN168" s="175" t="str">
        <f>IF(BS_CONTROLE[[#This Row],[SB]]=0, "-", BS_CONTROLE[[#This Row],[SB]])</f>
        <v>-</v>
      </c>
      <c r="AO168" s="176" t="str">
        <f>IF(BS_CONTROLE[[#This Row],[SUB]]=0, "-", BS_CONTROLE[[#This Row],[SUB]])</f>
        <v>-</v>
      </c>
      <c r="AP168" s="177" t="str">
        <f>IF(BS_CONTROLE[[#This Row],[KM - Inicio]]=0, "-", BS_CONTROLE[[#This Row],[KM - Inicio]])</f>
        <v>-</v>
      </c>
      <c r="AQ168" s="177" t="str">
        <f>IF(BS_CONTROLE[[#This Row],[KM - Fim]]=0, "-", BS_CONTROLE[[#This Row],[KM - Fim]])</f>
        <v>-</v>
      </c>
      <c r="AR168" s="32"/>
      <c r="AS168" s="32"/>
      <c r="AT168" s="32"/>
      <c r="AU168" s="32"/>
      <c r="AV168" s="32"/>
      <c r="AW168" s="32"/>
      <c r="AX168" s="32"/>
      <c r="AY168" s="184" t="str">
        <f>IF(D168="","*",IFERROR(IF(ISODD(COUNT(AS168:AX170)),"ERRO",SUM((AT168-AS168),(AV168-AU168),(AX168-AW168))),"ERRO"))</f>
        <v>*</v>
      </c>
      <c r="AZ168" s="11"/>
      <c r="BA168" s="60"/>
      <c r="BB168" s="9" t="str">
        <f>IFERROR(_xlfn.XLOOKUP(AI168, BS_ATIVIDADE[ATIVIDADE],BS_ATIVIDADE[UNIDADE] ), "*")</f>
        <v>*</v>
      </c>
      <c r="BC168" s="59" t="str" cm="1">
        <f t="array" ref="BC168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BD168" s="59" t="str" cm="1">
        <f t="array" ref="BD168" xml:space="preserve"> _xlfn.XLOOKUP(
  1,
  ( TabelaMap[SUB] = BS_CONTROLE[[#This Row],[SUB_5]]) *
  ( TabelaMap[KM Inicio] &lt;= BS_CONTROLE[[#This Row],[KM - Inicio]]) *
  ( TabelaMap[KM Fim]  &gt;= BS_CONTROLE[[#This Row],[KM - Inicio]]),
  TabelaMap[Trecho Coordenação],
  "-",
  0
)</f>
        <v>-</v>
      </c>
      <c r="BE168" s="200" t="str">
        <f>IFERROR(_xlfn.XLOOKUP(AO168, BASE_MAPA!$B$2:$B$420, BASE_MAPA!$G$2:$G$420), "ERRO")</f>
        <v>ERRO</v>
      </c>
      <c r="BF168" s="178" t="str">
        <f>IF(BS_CONTROLE[[#This Row],[Responsavel pelo boletim]]=0, "-", BS_CONTROLE[[#This Row],[Responsavel pelo boletim]])</f>
        <v>-</v>
      </c>
      <c r="BG168" s="13"/>
      <c r="BH168" s="14"/>
      <c r="BI168" s="14"/>
      <c r="BJ168" s="14"/>
      <c r="BK168" s="14"/>
      <c r="BL168" s="13"/>
      <c r="BM168" s="12"/>
      <c r="BN168" s="12"/>
      <c r="BO168" s="130"/>
      <c r="BP168" s="14"/>
      <c r="BQ168" s="10" t="str">
        <f t="shared" si="13"/>
        <v>Aderente</v>
      </c>
      <c r="BR168" s="15" t="str">
        <f t="shared" si="14"/>
        <v>*</v>
      </c>
      <c r="BS168" s="15" t="str">
        <f t="shared" si="15"/>
        <v>*</v>
      </c>
      <c r="BT168" s="157" t="str">
        <f t="shared" si="16"/>
        <v/>
      </c>
    </row>
    <row r="169" spans="1:72" hidden="1">
      <c r="A169" s="44" t="str">
        <f t="shared" si="12"/>
        <v/>
      </c>
      <c r="B169" s="133"/>
      <c r="C169" s="7" t="str">
        <f>IF(BS_CONTROLE[[#This Row],[DATA]]="","",WEEKNUM(BS_CONTROLE[[#This Row],[DATA]]))</f>
        <v/>
      </c>
      <c r="D169" s="45"/>
      <c r="E169" s="185">
        <v>185</v>
      </c>
      <c r="F169" s="134"/>
      <c r="G169" s="8" t="str">
        <f>IF(D169="","*",VLOOKUP(F169,BS_ATIVIDADE[#All],3,FALSE))</f>
        <v>*</v>
      </c>
      <c r="H169" s="135"/>
      <c r="I169" s="135"/>
      <c r="J169" s="151"/>
      <c r="K169" s="151"/>
      <c r="L169" s="71" t="s">
        <v>11</v>
      </c>
      <c r="M169" s="149" t="str" cm="1">
        <f t="array" ref="M169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169" s="149" t="str" cm="1">
        <f t="array" ref="N169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169" s="135"/>
      <c r="P169" s="135"/>
      <c r="Q169" s="71"/>
      <c r="R169" s="9" t="str">
        <f>IFERROR(_xlfn.XLOOKUP(F169, BS_ATIVIDADE[ATIVIDADE],BS_ATIVIDADE[UNIDADE] ), "*")</f>
        <v>*</v>
      </c>
      <c r="S169" s="180" t="str" cm="1">
        <f t="array" ref="S169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169" s="180" t="str" cm="1">
        <f t="array" ref="T169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169" s="199" t="str">
        <f>IFERROR(_xlfn.XLOOKUP(J169, BASE_MAPA!$B$2:$B$420, BASE_MAPA!$G$2:$G$420), "ERRO")</f>
        <v>ERRO</v>
      </c>
      <c r="V169" s="143"/>
      <c r="W169" s="135"/>
      <c r="X169" s="152"/>
      <c r="Y169" s="129"/>
      <c r="Z169" s="129"/>
      <c r="AA169" s="71"/>
      <c r="AB169" s="59"/>
      <c r="AC169" s="59"/>
      <c r="AD169" s="135"/>
      <c r="AE169" s="71"/>
      <c r="AF169" s="71"/>
      <c r="AG169" s="71"/>
      <c r="AH169" s="42"/>
      <c r="AI169" s="119" t="str">
        <f>IF(BS_CONTROLE[[#This Row],[Atividade]]=0, "-", BS_CONTROLE[[#This Row],[Atividade]])</f>
        <v>-</v>
      </c>
      <c r="AJ169" s="8" t="str">
        <f>IF(D169="","*",VLOOKUP(AI169,BS_ATIVIDADE[#Data],3,FALSE))</f>
        <v>*</v>
      </c>
      <c r="AK169" s="175" t="str">
        <f>IF(BS_CONTROLE[[#This Row],[Local - Partida]]=0, "-", BS_CONTROLE[[#This Row],[Local - Partida]])</f>
        <v>-</v>
      </c>
      <c r="AL169" s="175" t="str">
        <f>IF(BS_CONTROLE[[#This Row],[Local - Encerramento]]=0, "-", BS_CONTROLE[[#This Row],[Local - Encerramento]])</f>
        <v>-</v>
      </c>
      <c r="AM169" s="175" t="str">
        <f>IF(BS_CONTROLE[[#This Row],[Entre - Estações]]=0, "-", BS_CONTROLE[[#This Row],[Entre - Estações]])</f>
        <v>-</v>
      </c>
      <c r="AN169" s="175" t="str">
        <f>IF(BS_CONTROLE[[#This Row],[SB]]=0, "-", BS_CONTROLE[[#This Row],[SB]])</f>
        <v>-</v>
      </c>
      <c r="AO169" s="176" t="str">
        <f>IF(BS_CONTROLE[[#This Row],[SUB]]=0, "-", BS_CONTROLE[[#This Row],[SUB]])</f>
        <v>-</v>
      </c>
      <c r="AP169" s="177" t="str">
        <f>IF(BS_CONTROLE[[#This Row],[KM - Inicio]]=0, "-", BS_CONTROLE[[#This Row],[KM - Inicio]])</f>
        <v>-</v>
      </c>
      <c r="AQ169" s="177" t="str">
        <f>IF(BS_CONTROLE[[#This Row],[KM - Fim]]=0, "-", BS_CONTROLE[[#This Row],[KM - Fim]])</f>
        <v>-</v>
      </c>
      <c r="AR169" s="32"/>
      <c r="AS169" s="32"/>
      <c r="AT169" s="32"/>
      <c r="AU169" s="32"/>
      <c r="AV169" s="32"/>
      <c r="AW169" s="32"/>
      <c r="AX169" s="32"/>
      <c r="AY169" s="184" t="str">
        <f>IF(D169="","*",IFERROR(IF(ISODD(COUNT(AS169:AX171)),"ERRO",SUM((AT169-AS169),(AV169-AU169),(AX169-AW169))),"ERRO"))</f>
        <v>*</v>
      </c>
      <c r="AZ169" s="11"/>
      <c r="BA169" s="60"/>
      <c r="BB169" s="9" t="str">
        <f>IFERROR(_xlfn.XLOOKUP(AI169, BS_ATIVIDADE[ATIVIDADE],BS_ATIVIDADE[UNIDADE] ), "*")</f>
        <v>*</v>
      </c>
      <c r="BC169" s="59" t="str" cm="1">
        <f t="array" ref="BC169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BD169" s="59" t="str" cm="1">
        <f t="array" ref="BD169" xml:space="preserve"> _xlfn.XLOOKUP(
  1,
  ( TabelaMap[SUB] = BS_CONTROLE[[#This Row],[SUB_5]]) *
  ( TabelaMap[KM Inicio] &lt;= BS_CONTROLE[[#This Row],[KM - Inicio]]) *
  ( TabelaMap[KM Fim]  &gt;= BS_CONTROLE[[#This Row],[KM - Inicio]]),
  TabelaMap[Trecho Coordenação],
  "-",
  0
)</f>
        <v>-</v>
      </c>
      <c r="BE169" s="200" t="str">
        <f>IFERROR(_xlfn.XLOOKUP(AO169, BASE_MAPA!$B$2:$B$420, BASE_MAPA!$G$2:$G$420), "ERRO")</f>
        <v>ERRO</v>
      </c>
      <c r="BF169" s="178" t="str">
        <f>IF(BS_CONTROLE[[#This Row],[Responsavel pelo boletim]]=0, "-", BS_CONTROLE[[#This Row],[Responsavel pelo boletim]])</f>
        <v>-</v>
      </c>
      <c r="BG169" s="13"/>
      <c r="BH169" s="14"/>
      <c r="BI169" s="14"/>
      <c r="BJ169" s="14"/>
      <c r="BK169" s="14"/>
      <c r="BL169" s="13"/>
      <c r="BM169" s="12"/>
      <c r="BN169" s="12"/>
      <c r="BO169" s="130"/>
      <c r="BP169" s="14"/>
      <c r="BQ169" s="10" t="str">
        <f t="shared" si="13"/>
        <v>Aderente</v>
      </c>
      <c r="BR169" s="15" t="str">
        <f t="shared" si="14"/>
        <v>*</v>
      </c>
      <c r="BS169" s="15" t="str">
        <f t="shared" si="15"/>
        <v>*</v>
      </c>
      <c r="BT169" s="157" t="str">
        <f t="shared" si="16"/>
        <v/>
      </c>
    </row>
    <row r="170" spans="1:72" hidden="1">
      <c r="A170" s="44" t="str">
        <f t="shared" si="12"/>
        <v/>
      </c>
      <c r="B170" s="133"/>
      <c r="C170" s="7" t="str">
        <f>IF(BS_CONTROLE[[#This Row],[DATA]]="","",WEEKNUM(BS_CONTROLE[[#This Row],[DATA]]))</f>
        <v/>
      </c>
      <c r="D170" s="45"/>
      <c r="E170" s="185">
        <v>186</v>
      </c>
      <c r="F170" s="134"/>
      <c r="G170" s="8" t="str">
        <f>IF(D170="","*",VLOOKUP(F170,BS_ATIVIDADE[#All],3,FALSE))</f>
        <v>*</v>
      </c>
      <c r="H170" s="135"/>
      <c r="I170" s="135"/>
      <c r="J170" s="151"/>
      <c r="K170" s="151"/>
      <c r="L170" s="71" t="s">
        <v>11</v>
      </c>
      <c r="M170" s="149" t="str" cm="1">
        <f t="array" ref="M170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170" s="149" t="str" cm="1">
        <f t="array" ref="N170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170" s="135"/>
      <c r="P170" s="135"/>
      <c r="Q170" s="71"/>
      <c r="R170" s="9" t="str">
        <f>IFERROR(_xlfn.XLOOKUP(F170, BS_ATIVIDADE[ATIVIDADE],BS_ATIVIDADE[UNIDADE] ), "*")</f>
        <v>*</v>
      </c>
      <c r="S170" s="180" t="str" cm="1">
        <f t="array" ref="S170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170" s="180" t="str" cm="1">
        <f t="array" ref="T170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170" s="199" t="str">
        <f>IFERROR(_xlfn.XLOOKUP(J170, BASE_MAPA!$B$2:$B$420, BASE_MAPA!$G$2:$G$420), "ERRO")</f>
        <v>ERRO</v>
      </c>
      <c r="V170" s="143"/>
      <c r="W170" s="135"/>
      <c r="X170" s="152"/>
      <c r="Y170" s="129"/>
      <c r="Z170" s="129"/>
      <c r="AA170" s="71"/>
      <c r="AB170" s="59"/>
      <c r="AC170" s="59"/>
      <c r="AD170" s="135"/>
      <c r="AE170" s="71"/>
      <c r="AF170" s="71"/>
      <c r="AG170" s="71"/>
      <c r="AH170" s="42"/>
      <c r="AI170" s="119" t="str">
        <f>IF(BS_CONTROLE[[#This Row],[Atividade]]=0, "-", BS_CONTROLE[[#This Row],[Atividade]])</f>
        <v>-</v>
      </c>
      <c r="AJ170" s="8" t="str">
        <f>IF(D170="","*",VLOOKUP(AI170,BS_ATIVIDADE[#Data],3,FALSE))</f>
        <v>*</v>
      </c>
      <c r="AK170" s="175" t="str">
        <f>IF(BS_CONTROLE[[#This Row],[Local - Partida]]=0, "-", BS_CONTROLE[[#This Row],[Local - Partida]])</f>
        <v>-</v>
      </c>
      <c r="AL170" s="175" t="str">
        <f>IF(BS_CONTROLE[[#This Row],[Local - Encerramento]]=0, "-", BS_CONTROLE[[#This Row],[Local - Encerramento]])</f>
        <v>-</v>
      </c>
      <c r="AM170" s="175" t="str">
        <f>IF(BS_CONTROLE[[#This Row],[Entre - Estações]]=0, "-", BS_CONTROLE[[#This Row],[Entre - Estações]])</f>
        <v>-</v>
      </c>
      <c r="AN170" s="175" t="str">
        <f>IF(BS_CONTROLE[[#This Row],[SB]]=0, "-", BS_CONTROLE[[#This Row],[SB]])</f>
        <v>-</v>
      </c>
      <c r="AO170" s="176" t="str">
        <f>IF(BS_CONTROLE[[#This Row],[SUB]]=0, "-", BS_CONTROLE[[#This Row],[SUB]])</f>
        <v>-</v>
      </c>
      <c r="AP170" s="177" t="str">
        <f>IF(BS_CONTROLE[[#This Row],[KM - Inicio]]=0, "-", BS_CONTROLE[[#This Row],[KM - Inicio]])</f>
        <v>-</v>
      </c>
      <c r="AQ170" s="177" t="str">
        <f>IF(BS_CONTROLE[[#This Row],[KM - Fim]]=0, "-", BS_CONTROLE[[#This Row],[KM - Fim]])</f>
        <v>-</v>
      </c>
      <c r="AR170" s="32"/>
      <c r="AS170" s="32"/>
      <c r="AT170" s="32"/>
      <c r="AU170" s="32"/>
      <c r="AV170" s="32"/>
      <c r="AW170" s="32"/>
      <c r="AX170" s="32"/>
      <c r="AY170" s="184" t="str">
        <f>IF(D170="","*",IFERROR(IF(ISODD(COUNT(AS170:AX172)),"ERRO",SUM((AT170-AS170),(AV170-AU170),(AX170-AW170))),"ERRO"))</f>
        <v>*</v>
      </c>
      <c r="AZ170" s="11"/>
      <c r="BA170" s="60"/>
      <c r="BB170" s="9" t="str">
        <f>IFERROR(_xlfn.XLOOKUP(AI170, BS_ATIVIDADE[ATIVIDADE],BS_ATIVIDADE[UNIDADE] ), "*")</f>
        <v>*</v>
      </c>
      <c r="BC170" s="59" t="str" cm="1">
        <f t="array" ref="BC170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BD170" s="59" t="str" cm="1">
        <f t="array" ref="BD170" xml:space="preserve"> _xlfn.XLOOKUP(
  1,
  ( TabelaMap[SUB] = BS_CONTROLE[[#This Row],[SUB_5]]) *
  ( TabelaMap[KM Inicio] &lt;= BS_CONTROLE[[#This Row],[KM - Inicio]]) *
  ( TabelaMap[KM Fim]  &gt;= BS_CONTROLE[[#This Row],[KM - Inicio]]),
  TabelaMap[Trecho Coordenação],
  "-",
  0
)</f>
        <v>-</v>
      </c>
      <c r="BE170" s="200" t="str">
        <f>IFERROR(_xlfn.XLOOKUP(AO170, BASE_MAPA!$B$2:$B$420, BASE_MAPA!$G$2:$G$420), "ERRO")</f>
        <v>ERRO</v>
      </c>
      <c r="BF170" s="178" t="str">
        <f>IF(BS_CONTROLE[[#This Row],[Responsavel pelo boletim]]=0, "-", BS_CONTROLE[[#This Row],[Responsavel pelo boletim]])</f>
        <v>-</v>
      </c>
      <c r="BG170" s="13"/>
      <c r="BH170" s="14"/>
      <c r="BI170" s="14"/>
      <c r="BJ170" s="14"/>
      <c r="BK170" s="14"/>
      <c r="BL170" s="13"/>
      <c r="BM170" s="12"/>
      <c r="BN170" s="12"/>
      <c r="BO170" s="130"/>
      <c r="BP170" s="14"/>
      <c r="BQ170" s="10" t="str">
        <f t="shared" si="13"/>
        <v>Aderente</v>
      </c>
      <c r="BR170" s="15" t="str">
        <f t="shared" si="14"/>
        <v>*</v>
      </c>
      <c r="BS170" s="15" t="str">
        <f t="shared" si="15"/>
        <v>*</v>
      </c>
      <c r="BT170" s="157" t="str">
        <f t="shared" si="16"/>
        <v/>
      </c>
    </row>
    <row r="171" spans="1:72" hidden="1">
      <c r="A171" s="44" t="str">
        <f t="shared" si="12"/>
        <v/>
      </c>
      <c r="B171" s="133"/>
      <c r="C171" s="7" t="str">
        <f>IF(BS_CONTROLE[[#This Row],[DATA]]="","",WEEKNUM(BS_CONTROLE[[#This Row],[DATA]]))</f>
        <v/>
      </c>
      <c r="D171" s="45"/>
      <c r="E171" s="185">
        <v>187</v>
      </c>
      <c r="F171" s="134"/>
      <c r="G171" s="8" t="str">
        <f>IF(D171="","*",VLOOKUP(F171,BS_ATIVIDADE[#All],3,FALSE))</f>
        <v>*</v>
      </c>
      <c r="H171" s="135"/>
      <c r="I171" s="135"/>
      <c r="J171" s="151"/>
      <c r="K171" s="151"/>
      <c r="L171" s="71" t="s">
        <v>11</v>
      </c>
      <c r="M171" s="149" t="str" cm="1">
        <f t="array" ref="M171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171" s="149" t="str" cm="1">
        <f t="array" ref="N171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171" s="135"/>
      <c r="P171" s="135"/>
      <c r="Q171" s="71"/>
      <c r="R171" s="9" t="str">
        <f>IFERROR(_xlfn.XLOOKUP(F171, BS_ATIVIDADE[ATIVIDADE],BS_ATIVIDADE[UNIDADE] ), "*")</f>
        <v>*</v>
      </c>
      <c r="S171" s="180" t="str" cm="1">
        <f t="array" ref="S171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171" s="180" t="str" cm="1">
        <f t="array" ref="T171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171" s="199" t="str">
        <f>IFERROR(_xlfn.XLOOKUP(J171, BASE_MAPA!$B$2:$B$420, BASE_MAPA!$G$2:$G$420), "ERRO")</f>
        <v>ERRO</v>
      </c>
      <c r="V171" s="143"/>
      <c r="W171" s="135"/>
      <c r="X171" s="152"/>
      <c r="Y171" s="129"/>
      <c r="Z171" s="129"/>
      <c r="AA171" s="71"/>
      <c r="AB171" s="59"/>
      <c r="AC171" s="59"/>
      <c r="AD171" s="135"/>
      <c r="AE171" s="71"/>
      <c r="AF171" s="71"/>
      <c r="AG171" s="71"/>
      <c r="AH171" s="42"/>
      <c r="AI171" s="119" t="str">
        <f>IF(BS_CONTROLE[[#This Row],[Atividade]]=0, "-", BS_CONTROLE[[#This Row],[Atividade]])</f>
        <v>-</v>
      </c>
      <c r="AJ171" s="8" t="str">
        <f>IF(D171="","*",VLOOKUP(AI171,BS_ATIVIDADE[#Data],3,FALSE))</f>
        <v>*</v>
      </c>
      <c r="AK171" s="175" t="str">
        <f>IF(BS_CONTROLE[[#This Row],[Local - Partida]]=0, "-", BS_CONTROLE[[#This Row],[Local - Partida]])</f>
        <v>-</v>
      </c>
      <c r="AL171" s="175" t="str">
        <f>IF(BS_CONTROLE[[#This Row],[Local - Encerramento]]=0, "-", BS_CONTROLE[[#This Row],[Local - Encerramento]])</f>
        <v>-</v>
      </c>
      <c r="AM171" s="175" t="str">
        <f>IF(BS_CONTROLE[[#This Row],[Entre - Estações]]=0, "-", BS_CONTROLE[[#This Row],[Entre - Estações]])</f>
        <v>-</v>
      </c>
      <c r="AN171" s="175" t="str">
        <f>IF(BS_CONTROLE[[#This Row],[SB]]=0, "-", BS_CONTROLE[[#This Row],[SB]])</f>
        <v>-</v>
      </c>
      <c r="AO171" s="176" t="str">
        <f>IF(BS_CONTROLE[[#This Row],[SUB]]=0, "-", BS_CONTROLE[[#This Row],[SUB]])</f>
        <v>-</v>
      </c>
      <c r="AP171" s="177" t="str">
        <f>IF(BS_CONTROLE[[#This Row],[KM - Inicio]]=0, "-", BS_CONTROLE[[#This Row],[KM - Inicio]])</f>
        <v>-</v>
      </c>
      <c r="AQ171" s="177" t="str">
        <f>IF(BS_CONTROLE[[#This Row],[KM - Fim]]=0, "-", BS_CONTROLE[[#This Row],[KM - Fim]])</f>
        <v>-</v>
      </c>
      <c r="AR171" s="32"/>
      <c r="AS171" s="32"/>
      <c r="AT171" s="32"/>
      <c r="AU171" s="32"/>
      <c r="AV171" s="32"/>
      <c r="AW171" s="32"/>
      <c r="AX171" s="32"/>
      <c r="AY171" s="184" t="str">
        <f>IF(D171="","*",IFERROR(IF(ISODD(COUNT(AS171:AX173)),"ERRO",SUM((AT171-AS171),(AV171-AU171),(AX171-AW171))),"ERRO"))</f>
        <v>*</v>
      </c>
      <c r="AZ171" s="11"/>
      <c r="BA171" s="60"/>
      <c r="BB171" s="9" t="str">
        <f>IFERROR(_xlfn.XLOOKUP(AI171, BS_ATIVIDADE[ATIVIDADE],BS_ATIVIDADE[UNIDADE] ), "*")</f>
        <v>*</v>
      </c>
      <c r="BC171" s="59" t="str" cm="1">
        <f t="array" ref="BC171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BD171" s="59" t="str" cm="1">
        <f t="array" ref="BD171" xml:space="preserve"> _xlfn.XLOOKUP(
  1,
  ( TabelaMap[SUB] = BS_CONTROLE[[#This Row],[SUB_5]]) *
  ( TabelaMap[KM Inicio] &lt;= BS_CONTROLE[[#This Row],[KM - Inicio]]) *
  ( TabelaMap[KM Fim]  &gt;= BS_CONTROLE[[#This Row],[KM - Inicio]]),
  TabelaMap[Trecho Coordenação],
  "-",
  0
)</f>
        <v>-</v>
      </c>
      <c r="BE171" s="200" t="str">
        <f>IFERROR(_xlfn.XLOOKUP(AO171, BASE_MAPA!$B$2:$B$420, BASE_MAPA!$G$2:$G$420), "ERRO")</f>
        <v>ERRO</v>
      </c>
      <c r="BF171" s="178" t="str">
        <f>IF(BS_CONTROLE[[#This Row],[Responsavel pelo boletim]]=0, "-", BS_CONTROLE[[#This Row],[Responsavel pelo boletim]])</f>
        <v>-</v>
      </c>
      <c r="BG171" s="13"/>
      <c r="BH171" s="14"/>
      <c r="BI171" s="14"/>
      <c r="BJ171" s="14"/>
      <c r="BK171" s="14"/>
      <c r="BL171" s="13"/>
      <c r="BM171" s="12"/>
      <c r="BN171" s="12"/>
      <c r="BO171" s="130"/>
      <c r="BP171" s="14"/>
      <c r="BQ171" s="10" t="str">
        <f t="shared" si="13"/>
        <v>Aderente</v>
      </c>
      <c r="BR171" s="15" t="str">
        <f t="shared" si="14"/>
        <v>*</v>
      </c>
      <c r="BS171" s="15" t="str">
        <f t="shared" si="15"/>
        <v>*</v>
      </c>
      <c r="BT171" s="157" t="str">
        <f t="shared" si="16"/>
        <v/>
      </c>
    </row>
    <row r="172" spans="1:72" hidden="1">
      <c r="A172" s="44" t="str">
        <f t="shared" si="12"/>
        <v/>
      </c>
      <c r="B172" s="133"/>
      <c r="C172" s="7" t="str">
        <f>IF(BS_CONTROLE[[#This Row],[DATA]]="","",WEEKNUM(BS_CONTROLE[[#This Row],[DATA]]))</f>
        <v/>
      </c>
      <c r="D172" s="45"/>
      <c r="E172" s="185">
        <v>188</v>
      </c>
      <c r="F172" s="134"/>
      <c r="G172" s="8" t="str">
        <f>IF(D172="","*",VLOOKUP(F172,BS_ATIVIDADE[#All],3,FALSE))</f>
        <v>*</v>
      </c>
      <c r="H172" s="135"/>
      <c r="I172" s="135"/>
      <c r="J172" s="151"/>
      <c r="K172" s="151"/>
      <c r="L172" s="71" t="s">
        <v>11</v>
      </c>
      <c r="M172" s="149" t="str" cm="1">
        <f t="array" ref="M172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172" s="149" t="str" cm="1">
        <f t="array" ref="N172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172" s="135"/>
      <c r="P172" s="135"/>
      <c r="Q172" s="71"/>
      <c r="R172" s="9" t="str">
        <f>IFERROR(_xlfn.XLOOKUP(F172, BS_ATIVIDADE[ATIVIDADE],BS_ATIVIDADE[UNIDADE] ), "*")</f>
        <v>*</v>
      </c>
      <c r="S172" s="180" t="str" cm="1">
        <f t="array" ref="S172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172" s="180" t="str" cm="1">
        <f t="array" ref="T172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172" s="199" t="str">
        <f>IFERROR(_xlfn.XLOOKUP(J172, BASE_MAPA!$B$2:$B$420, BASE_MAPA!$G$2:$G$420), "ERRO")</f>
        <v>ERRO</v>
      </c>
      <c r="V172" s="143"/>
      <c r="W172" s="135"/>
      <c r="X172" s="152"/>
      <c r="Y172" s="129"/>
      <c r="Z172" s="129"/>
      <c r="AA172" s="71"/>
      <c r="AB172" s="59"/>
      <c r="AC172" s="59"/>
      <c r="AD172" s="135"/>
      <c r="AE172" s="71"/>
      <c r="AF172" s="71"/>
      <c r="AG172" s="71"/>
      <c r="AH172" s="42"/>
      <c r="AI172" s="119" t="str">
        <f>IF(BS_CONTROLE[[#This Row],[Atividade]]=0, "-", BS_CONTROLE[[#This Row],[Atividade]])</f>
        <v>-</v>
      </c>
      <c r="AJ172" s="8" t="str">
        <f>IF(D172="","*",VLOOKUP(AI172,BS_ATIVIDADE[#Data],3,FALSE))</f>
        <v>*</v>
      </c>
      <c r="AK172" s="175" t="str">
        <f>IF(BS_CONTROLE[[#This Row],[Local - Partida]]=0, "-", BS_CONTROLE[[#This Row],[Local - Partida]])</f>
        <v>-</v>
      </c>
      <c r="AL172" s="175" t="str">
        <f>IF(BS_CONTROLE[[#This Row],[Local - Encerramento]]=0, "-", BS_CONTROLE[[#This Row],[Local - Encerramento]])</f>
        <v>-</v>
      </c>
      <c r="AM172" s="175" t="str">
        <f>IF(BS_CONTROLE[[#This Row],[Entre - Estações]]=0, "-", BS_CONTROLE[[#This Row],[Entre - Estações]])</f>
        <v>-</v>
      </c>
      <c r="AN172" s="175" t="str">
        <f>IF(BS_CONTROLE[[#This Row],[SB]]=0, "-", BS_CONTROLE[[#This Row],[SB]])</f>
        <v>-</v>
      </c>
      <c r="AO172" s="176" t="str">
        <f>IF(BS_CONTROLE[[#This Row],[SUB]]=0, "-", BS_CONTROLE[[#This Row],[SUB]])</f>
        <v>-</v>
      </c>
      <c r="AP172" s="177" t="str">
        <f>IF(BS_CONTROLE[[#This Row],[KM - Inicio]]=0, "-", BS_CONTROLE[[#This Row],[KM - Inicio]])</f>
        <v>-</v>
      </c>
      <c r="AQ172" s="177" t="str">
        <f>IF(BS_CONTROLE[[#This Row],[KM - Fim]]=0, "-", BS_CONTROLE[[#This Row],[KM - Fim]])</f>
        <v>-</v>
      </c>
      <c r="AR172" s="32"/>
      <c r="AS172" s="32"/>
      <c r="AT172" s="32"/>
      <c r="AU172" s="32"/>
      <c r="AV172" s="32"/>
      <c r="AW172" s="32"/>
      <c r="AX172" s="32"/>
      <c r="AY172" s="184" t="str">
        <f>IF(D172="","*",IFERROR(IF(ISODD(COUNT(AS172:AX174)),"ERRO",SUM((AT172-AS172),(AV172-AU172),(AX172-AW172))),"ERRO"))</f>
        <v>*</v>
      </c>
      <c r="AZ172" s="11"/>
      <c r="BA172" s="60"/>
      <c r="BB172" s="9" t="str">
        <f>IFERROR(_xlfn.XLOOKUP(AI172, BS_ATIVIDADE[ATIVIDADE],BS_ATIVIDADE[UNIDADE] ), "*")</f>
        <v>*</v>
      </c>
      <c r="BC172" s="59" t="str" cm="1">
        <f t="array" ref="BC172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BD172" s="59" t="str" cm="1">
        <f t="array" ref="BD172" xml:space="preserve"> _xlfn.XLOOKUP(
  1,
  ( TabelaMap[SUB] = BS_CONTROLE[[#This Row],[SUB_5]]) *
  ( TabelaMap[KM Inicio] &lt;= BS_CONTROLE[[#This Row],[KM - Inicio]]) *
  ( TabelaMap[KM Fim]  &gt;= BS_CONTROLE[[#This Row],[KM - Inicio]]),
  TabelaMap[Trecho Coordenação],
  "-",
  0
)</f>
        <v>-</v>
      </c>
      <c r="BE172" s="200" t="str">
        <f>IFERROR(_xlfn.XLOOKUP(AO172, BASE_MAPA!$B$2:$B$420, BASE_MAPA!$G$2:$G$420), "ERRO")</f>
        <v>ERRO</v>
      </c>
      <c r="BF172" s="178" t="str">
        <f>IF(BS_CONTROLE[[#This Row],[Responsavel pelo boletim]]=0, "-", BS_CONTROLE[[#This Row],[Responsavel pelo boletim]])</f>
        <v>-</v>
      </c>
      <c r="BG172" s="13"/>
      <c r="BH172" s="14"/>
      <c r="BI172" s="14"/>
      <c r="BJ172" s="14"/>
      <c r="BK172" s="14"/>
      <c r="BL172" s="13"/>
      <c r="BM172" s="12"/>
      <c r="BN172" s="12"/>
      <c r="BO172" s="130"/>
      <c r="BP172" s="14"/>
      <c r="BQ172" s="10" t="str">
        <f t="shared" si="13"/>
        <v>Aderente</v>
      </c>
      <c r="BR172" s="15" t="str">
        <f t="shared" si="14"/>
        <v>*</v>
      </c>
      <c r="BS172" s="15" t="str">
        <f t="shared" si="15"/>
        <v>*</v>
      </c>
      <c r="BT172" s="157" t="str">
        <f t="shared" si="16"/>
        <v/>
      </c>
    </row>
    <row r="173" spans="1:72" hidden="1">
      <c r="A173" s="44" t="str">
        <f t="shared" si="12"/>
        <v/>
      </c>
      <c r="B173" s="133"/>
      <c r="C173" s="7" t="str">
        <f>IF(BS_CONTROLE[[#This Row],[DATA]]="","",WEEKNUM(BS_CONTROLE[[#This Row],[DATA]]))</f>
        <v/>
      </c>
      <c r="D173" s="45"/>
      <c r="E173" s="185">
        <v>189</v>
      </c>
      <c r="F173" s="134"/>
      <c r="G173" s="8" t="str">
        <f>IF(D173="","*",VLOOKUP(F173,BS_ATIVIDADE[#All],3,FALSE))</f>
        <v>*</v>
      </c>
      <c r="H173" s="135"/>
      <c r="I173" s="135"/>
      <c r="J173" s="151"/>
      <c r="K173" s="151"/>
      <c r="L173" s="71" t="s">
        <v>11</v>
      </c>
      <c r="M173" s="149" t="str" cm="1">
        <f t="array" ref="M173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173" s="149" t="str" cm="1">
        <f t="array" ref="N173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173" s="135"/>
      <c r="P173" s="135"/>
      <c r="Q173" s="71"/>
      <c r="R173" s="9" t="str">
        <f>IFERROR(_xlfn.XLOOKUP(F173, BS_ATIVIDADE[ATIVIDADE],BS_ATIVIDADE[UNIDADE] ), "*")</f>
        <v>*</v>
      </c>
      <c r="S173" s="180" t="str" cm="1">
        <f t="array" ref="S173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173" s="180" t="str" cm="1">
        <f t="array" ref="T173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173" s="199" t="str">
        <f>IFERROR(_xlfn.XLOOKUP(J173, BASE_MAPA!$B$2:$B$420, BASE_MAPA!$G$2:$G$420), "ERRO")</f>
        <v>ERRO</v>
      </c>
      <c r="V173" s="143"/>
      <c r="W173" s="135"/>
      <c r="X173" s="152"/>
      <c r="Y173" s="129"/>
      <c r="Z173" s="129"/>
      <c r="AA173" s="71"/>
      <c r="AB173" s="59"/>
      <c r="AC173" s="59"/>
      <c r="AD173" s="135"/>
      <c r="AE173" s="71"/>
      <c r="AF173" s="71"/>
      <c r="AG173" s="71"/>
      <c r="AH173" s="42"/>
      <c r="AI173" s="119" t="str">
        <f>IF(BS_CONTROLE[[#This Row],[Atividade]]=0, "-", BS_CONTROLE[[#This Row],[Atividade]])</f>
        <v>-</v>
      </c>
      <c r="AJ173" s="8" t="str">
        <f>IF(D173="","*",VLOOKUP(AI173,BS_ATIVIDADE[#Data],3,FALSE))</f>
        <v>*</v>
      </c>
      <c r="AK173" s="175" t="str">
        <f>IF(BS_CONTROLE[[#This Row],[Local - Partida]]=0, "-", BS_CONTROLE[[#This Row],[Local - Partida]])</f>
        <v>-</v>
      </c>
      <c r="AL173" s="175" t="str">
        <f>IF(BS_CONTROLE[[#This Row],[Local - Encerramento]]=0, "-", BS_CONTROLE[[#This Row],[Local - Encerramento]])</f>
        <v>-</v>
      </c>
      <c r="AM173" s="175" t="str">
        <f>IF(BS_CONTROLE[[#This Row],[Entre - Estações]]=0, "-", BS_CONTROLE[[#This Row],[Entre - Estações]])</f>
        <v>-</v>
      </c>
      <c r="AN173" s="175" t="str">
        <f>IF(BS_CONTROLE[[#This Row],[SB]]=0, "-", BS_CONTROLE[[#This Row],[SB]])</f>
        <v>-</v>
      </c>
      <c r="AO173" s="176" t="str">
        <f>IF(BS_CONTROLE[[#This Row],[SUB]]=0, "-", BS_CONTROLE[[#This Row],[SUB]])</f>
        <v>-</v>
      </c>
      <c r="AP173" s="177" t="str">
        <f>IF(BS_CONTROLE[[#This Row],[KM - Inicio]]=0, "-", BS_CONTROLE[[#This Row],[KM - Inicio]])</f>
        <v>-</v>
      </c>
      <c r="AQ173" s="177" t="str">
        <f>IF(BS_CONTROLE[[#This Row],[KM - Fim]]=0, "-", BS_CONTROLE[[#This Row],[KM - Fim]])</f>
        <v>-</v>
      </c>
      <c r="AR173" s="32"/>
      <c r="AS173" s="32"/>
      <c r="AT173" s="32"/>
      <c r="AU173" s="32"/>
      <c r="AV173" s="32"/>
      <c r="AW173" s="32"/>
      <c r="AX173" s="32"/>
      <c r="AY173" s="184" t="str">
        <f>IF(D173="","*",IFERROR(IF(ISODD(COUNT(AS173:AX175)),"ERRO",SUM((AT173-AS173),(AV173-AU173),(AX173-AW173))),"ERRO"))</f>
        <v>*</v>
      </c>
      <c r="AZ173" s="11"/>
      <c r="BA173" s="60"/>
      <c r="BB173" s="9" t="str">
        <f>IFERROR(_xlfn.XLOOKUP(AI173, BS_ATIVIDADE[ATIVIDADE],BS_ATIVIDADE[UNIDADE] ), "*")</f>
        <v>*</v>
      </c>
      <c r="BC173" s="59" t="str" cm="1">
        <f t="array" ref="BC173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BD173" s="59" t="str" cm="1">
        <f t="array" ref="BD173" xml:space="preserve"> _xlfn.XLOOKUP(
  1,
  ( TabelaMap[SUB] = BS_CONTROLE[[#This Row],[SUB_5]]) *
  ( TabelaMap[KM Inicio] &lt;= BS_CONTROLE[[#This Row],[KM - Inicio]]) *
  ( TabelaMap[KM Fim]  &gt;= BS_CONTROLE[[#This Row],[KM - Inicio]]),
  TabelaMap[Trecho Coordenação],
  "-",
  0
)</f>
        <v>-</v>
      </c>
      <c r="BE173" s="200" t="str">
        <f>IFERROR(_xlfn.XLOOKUP(AO173, BASE_MAPA!$B$2:$B$420, BASE_MAPA!$G$2:$G$420), "ERRO")</f>
        <v>ERRO</v>
      </c>
      <c r="BF173" s="178" t="str">
        <f>IF(BS_CONTROLE[[#This Row],[Responsavel pelo boletim]]=0, "-", BS_CONTROLE[[#This Row],[Responsavel pelo boletim]])</f>
        <v>-</v>
      </c>
      <c r="BG173" s="13"/>
      <c r="BH173" s="14"/>
      <c r="BI173" s="14"/>
      <c r="BJ173" s="14"/>
      <c r="BK173" s="14"/>
      <c r="BL173" s="13"/>
      <c r="BM173" s="12"/>
      <c r="BN173" s="12"/>
      <c r="BO173" s="130"/>
      <c r="BP173" s="14"/>
      <c r="BQ173" s="10" t="str">
        <f t="shared" si="13"/>
        <v>Aderente</v>
      </c>
      <c r="BR173" s="15" t="str">
        <f t="shared" si="14"/>
        <v>*</v>
      </c>
      <c r="BS173" s="15" t="str">
        <f t="shared" si="15"/>
        <v>*</v>
      </c>
      <c r="BT173" s="157" t="str">
        <f t="shared" si="16"/>
        <v/>
      </c>
    </row>
    <row r="174" spans="1:72" hidden="1">
      <c r="A174" s="44" t="str">
        <f t="shared" si="12"/>
        <v/>
      </c>
      <c r="B174" s="133"/>
      <c r="C174" s="7" t="str">
        <f>IF(BS_CONTROLE[[#This Row],[DATA]]="","",WEEKNUM(BS_CONTROLE[[#This Row],[DATA]]))</f>
        <v/>
      </c>
      <c r="D174" s="45"/>
      <c r="E174" s="185">
        <v>190</v>
      </c>
      <c r="F174" s="134"/>
      <c r="G174" s="8" t="str">
        <f>IF(D174="","*",VLOOKUP(F174,BS_ATIVIDADE[#All],3,FALSE))</f>
        <v>*</v>
      </c>
      <c r="H174" s="135"/>
      <c r="I174" s="135"/>
      <c r="J174" s="151"/>
      <c r="K174" s="151"/>
      <c r="L174" s="71" t="s">
        <v>11</v>
      </c>
      <c r="M174" s="149" t="str" cm="1">
        <f t="array" ref="M174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174" s="149" t="str" cm="1">
        <f t="array" ref="N174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174" s="135"/>
      <c r="P174" s="135"/>
      <c r="Q174" s="71"/>
      <c r="R174" s="9" t="str">
        <f>IFERROR(_xlfn.XLOOKUP(F174, BS_ATIVIDADE[ATIVIDADE],BS_ATIVIDADE[UNIDADE] ), "*")</f>
        <v>*</v>
      </c>
      <c r="S174" s="180" t="str" cm="1">
        <f t="array" ref="S174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174" s="180" t="str" cm="1">
        <f t="array" ref="T174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174" s="199" t="str">
        <f>IFERROR(_xlfn.XLOOKUP(J174, BASE_MAPA!$B$2:$B$420, BASE_MAPA!$G$2:$G$420), "ERRO")</f>
        <v>ERRO</v>
      </c>
      <c r="V174" s="143"/>
      <c r="W174" s="135"/>
      <c r="X174" s="152"/>
      <c r="Y174" s="129"/>
      <c r="Z174" s="129"/>
      <c r="AA174" s="71"/>
      <c r="AB174" s="59"/>
      <c r="AC174" s="59"/>
      <c r="AD174" s="135"/>
      <c r="AE174" s="71"/>
      <c r="AF174" s="71"/>
      <c r="AG174" s="71"/>
      <c r="AH174" s="42"/>
      <c r="AI174" s="119" t="str">
        <f>IF(BS_CONTROLE[[#This Row],[Atividade]]=0, "-", BS_CONTROLE[[#This Row],[Atividade]])</f>
        <v>-</v>
      </c>
      <c r="AJ174" s="8" t="str">
        <f>IF(D174="","*",VLOOKUP(AI174,BS_ATIVIDADE[#Data],3,FALSE))</f>
        <v>*</v>
      </c>
      <c r="AK174" s="175" t="str">
        <f>IF(BS_CONTROLE[[#This Row],[Local - Partida]]=0, "-", BS_CONTROLE[[#This Row],[Local - Partida]])</f>
        <v>-</v>
      </c>
      <c r="AL174" s="175" t="str">
        <f>IF(BS_CONTROLE[[#This Row],[Local - Encerramento]]=0, "-", BS_CONTROLE[[#This Row],[Local - Encerramento]])</f>
        <v>-</v>
      </c>
      <c r="AM174" s="175" t="str">
        <f>IF(BS_CONTROLE[[#This Row],[Entre - Estações]]=0, "-", BS_CONTROLE[[#This Row],[Entre - Estações]])</f>
        <v>-</v>
      </c>
      <c r="AN174" s="175" t="str">
        <f>IF(BS_CONTROLE[[#This Row],[SB]]=0, "-", BS_CONTROLE[[#This Row],[SB]])</f>
        <v>-</v>
      </c>
      <c r="AO174" s="176" t="str">
        <f>IF(BS_CONTROLE[[#This Row],[SUB]]=0, "-", BS_CONTROLE[[#This Row],[SUB]])</f>
        <v>-</v>
      </c>
      <c r="AP174" s="177" t="str">
        <f>IF(BS_CONTROLE[[#This Row],[KM - Inicio]]=0, "-", BS_CONTROLE[[#This Row],[KM - Inicio]])</f>
        <v>-</v>
      </c>
      <c r="AQ174" s="177" t="str">
        <f>IF(BS_CONTROLE[[#This Row],[KM - Fim]]=0, "-", BS_CONTROLE[[#This Row],[KM - Fim]])</f>
        <v>-</v>
      </c>
      <c r="AR174" s="32"/>
      <c r="AS174" s="32"/>
      <c r="AT174" s="32"/>
      <c r="AU174" s="32"/>
      <c r="AV174" s="32"/>
      <c r="AW174" s="32"/>
      <c r="AX174" s="32"/>
      <c r="AY174" s="184" t="str">
        <f>IF(D174="","*",IFERROR(IF(ISODD(COUNT(AS174:AX176)),"ERRO",SUM((AT174-AS174),(AV174-AU174),(AX174-AW174))),"ERRO"))</f>
        <v>*</v>
      </c>
      <c r="AZ174" s="11"/>
      <c r="BA174" s="60"/>
      <c r="BB174" s="9" t="str">
        <f>IFERROR(_xlfn.XLOOKUP(AI174, BS_ATIVIDADE[ATIVIDADE],BS_ATIVIDADE[UNIDADE] ), "*")</f>
        <v>*</v>
      </c>
      <c r="BC174" s="59" t="str" cm="1">
        <f t="array" ref="BC174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BD174" s="59" t="str" cm="1">
        <f t="array" ref="BD174" xml:space="preserve"> _xlfn.XLOOKUP(
  1,
  ( TabelaMap[SUB] = BS_CONTROLE[[#This Row],[SUB_5]]) *
  ( TabelaMap[KM Inicio] &lt;= BS_CONTROLE[[#This Row],[KM - Inicio]]) *
  ( TabelaMap[KM Fim]  &gt;= BS_CONTROLE[[#This Row],[KM - Inicio]]),
  TabelaMap[Trecho Coordenação],
  "-",
  0
)</f>
        <v>-</v>
      </c>
      <c r="BE174" s="200" t="str">
        <f>IFERROR(_xlfn.XLOOKUP(AO174, BASE_MAPA!$B$2:$B$420, BASE_MAPA!$G$2:$G$420), "ERRO")</f>
        <v>ERRO</v>
      </c>
      <c r="BF174" s="178" t="str">
        <f>IF(BS_CONTROLE[[#This Row],[Responsavel pelo boletim]]=0, "-", BS_CONTROLE[[#This Row],[Responsavel pelo boletim]])</f>
        <v>-</v>
      </c>
      <c r="BG174" s="13"/>
      <c r="BH174" s="14"/>
      <c r="BI174" s="14"/>
      <c r="BJ174" s="14"/>
      <c r="BK174" s="14"/>
      <c r="BL174" s="13"/>
      <c r="BM174" s="12"/>
      <c r="BN174" s="12"/>
      <c r="BO174" s="130"/>
      <c r="BP174" s="14"/>
      <c r="BQ174" s="10" t="str">
        <f t="shared" si="13"/>
        <v>Aderente</v>
      </c>
      <c r="BR174" s="15" t="str">
        <f t="shared" si="14"/>
        <v>*</v>
      </c>
      <c r="BS174" s="15" t="str">
        <f t="shared" si="15"/>
        <v>*</v>
      </c>
      <c r="BT174" s="157" t="str">
        <f t="shared" si="16"/>
        <v/>
      </c>
    </row>
    <row r="175" spans="1:72" hidden="1">
      <c r="A175" s="44" t="str">
        <f t="shared" si="12"/>
        <v/>
      </c>
      <c r="B175" s="133"/>
      <c r="C175" s="7" t="str">
        <f>IF(BS_CONTROLE[[#This Row],[DATA]]="","",WEEKNUM(BS_CONTROLE[[#This Row],[DATA]]))</f>
        <v/>
      </c>
      <c r="D175" s="45"/>
      <c r="E175" s="185">
        <v>191</v>
      </c>
      <c r="F175" s="134"/>
      <c r="G175" s="8" t="str">
        <f>IF(D175="","*",VLOOKUP(F175,BS_ATIVIDADE[#All],3,FALSE))</f>
        <v>*</v>
      </c>
      <c r="H175" s="135"/>
      <c r="I175" s="135"/>
      <c r="J175" s="151"/>
      <c r="K175" s="151"/>
      <c r="L175" s="71" t="s">
        <v>11</v>
      </c>
      <c r="M175" s="149" t="str" cm="1">
        <f t="array" ref="M175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175" s="149" t="str" cm="1">
        <f t="array" ref="N175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175" s="135"/>
      <c r="P175" s="135"/>
      <c r="Q175" s="71"/>
      <c r="R175" s="9" t="str">
        <f>IFERROR(_xlfn.XLOOKUP(F175, BS_ATIVIDADE[ATIVIDADE],BS_ATIVIDADE[UNIDADE] ), "*")</f>
        <v>*</v>
      </c>
      <c r="S175" s="180" t="str" cm="1">
        <f t="array" ref="S175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175" s="180" t="str" cm="1">
        <f t="array" ref="T175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175" s="199" t="str">
        <f>IFERROR(_xlfn.XLOOKUP(J175, BASE_MAPA!$B$2:$B$420, BASE_MAPA!$G$2:$G$420), "ERRO")</f>
        <v>ERRO</v>
      </c>
      <c r="V175" s="143"/>
      <c r="W175" s="135"/>
      <c r="X175" s="152"/>
      <c r="Y175" s="129"/>
      <c r="Z175" s="129"/>
      <c r="AA175" s="71"/>
      <c r="AB175" s="59"/>
      <c r="AC175" s="59"/>
      <c r="AD175" s="135"/>
      <c r="AE175" s="71"/>
      <c r="AF175" s="71"/>
      <c r="AG175" s="71"/>
      <c r="AH175" s="42"/>
      <c r="AI175" s="119" t="str">
        <f>IF(BS_CONTROLE[[#This Row],[Atividade]]=0, "-", BS_CONTROLE[[#This Row],[Atividade]])</f>
        <v>-</v>
      </c>
      <c r="AJ175" s="8" t="str">
        <f>IF(D175="","*",VLOOKUP(AI175,BS_ATIVIDADE[#Data],3,FALSE))</f>
        <v>*</v>
      </c>
      <c r="AK175" s="175" t="str">
        <f>IF(BS_CONTROLE[[#This Row],[Local - Partida]]=0, "-", BS_CONTROLE[[#This Row],[Local - Partida]])</f>
        <v>-</v>
      </c>
      <c r="AL175" s="175" t="str">
        <f>IF(BS_CONTROLE[[#This Row],[Local - Encerramento]]=0, "-", BS_CONTROLE[[#This Row],[Local - Encerramento]])</f>
        <v>-</v>
      </c>
      <c r="AM175" s="175" t="str">
        <f>IF(BS_CONTROLE[[#This Row],[Entre - Estações]]=0, "-", BS_CONTROLE[[#This Row],[Entre - Estações]])</f>
        <v>-</v>
      </c>
      <c r="AN175" s="175" t="str">
        <f>IF(BS_CONTROLE[[#This Row],[SB]]=0, "-", BS_CONTROLE[[#This Row],[SB]])</f>
        <v>-</v>
      </c>
      <c r="AO175" s="176" t="str">
        <f>IF(BS_CONTROLE[[#This Row],[SUB]]=0, "-", BS_CONTROLE[[#This Row],[SUB]])</f>
        <v>-</v>
      </c>
      <c r="AP175" s="177" t="str">
        <f>IF(BS_CONTROLE[[#This Row],[KM - Inicio]]=0, "-", BS_CONTROLE[[#This Row],[KM - Inicio]])</f>
        <v>-</v>
      </c>
      <c r="AQ175" s="177" t="str">
        <f>IF(BS_CONTROLE[[#This Row],[KM - Fim]]=0, "-", BS_CONTROLE[[#This Row],[KM - Fim]])</f>
        <v>-</v>
      </c>
      <c r="AR175" s="32"/>
      <c r="AS175" s="32"/>
      <c r="AT175" s="32"/>
      <c r="AU175" s="32"/>
      <c r="AV175" s="32"/>
      <c r="AW175" s="32"/>
      <c r="AX175" s="32"/>
      <c r="AY175" s="184" t="str">
        <f>IF(D175="","*",IFERROR(IF(ISODD(COUNT(AS175:AX177)),"ERRO",SUM((AT175-AS175),(AV175-AU175),(AX175-AW175))),"ERRO"))</f>
        <v>*</v>
      </c>
      <c r="AZ175" s="11"/>
      <c r="BA175" s="60"/>
      <c r="BB175" s="9" t="str">
        <f>IFERROR(_xlfn.XLOOKUP(AI175, BS_ATIVIDADE[ATIVIDADE],BS_ATIVIDADE[UNIDADE] ), "*")</f>
        <v>*</v>
      </c>
      <c r="BC175" s="59" t="str" cm="1">
        <f t="array" ref="BC175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BD175" s="59" t="str" cm="1">
        <f t="array" ref="BD175" xml:space="preserve"> _xlfn.XLOOKUP(
  1,
  ( TabelaMap[SUB] = BS_CONTROLE[[#This Row],[SUB_5]]) *
  ( TabelaMap[KM Inicio] &lt;= BS_CONTROLE[[#This Row],[KM - Inicio]]) *
  ( TabelaMap[KM Fim]  &gt;= BS_CONTROLE[[#This Row],[KM - Inicio]]),
  TabelaMap[Trecho Coordenação],
  "-",
  0
)</f>
        <v>-</v>
      </c>
      <c r="BE175" s="200" t="str">
        <f>IFERROR(_xlfn.XLOOKUP(AO175, BASE_MAPA!$B$2:$B$420, BASE_MAPA!$G$2:$G$420), "ERRO")</f>
        <v>ERRO</v>
      </c>
      <c r="BF175" s="178" t="str">
        <f>IF(BS_CONTROLE[[#This Row],[Responsavel pelo boletim]]=0, "-", BS_CONTROLE[[#This Row],[Responsavel pelo boletim]])</f>
        <v>-</v>
      </c>
      <c r="BG175" s="13"/>
      <c r="BH175" s="14"/>
      <c r="BI175" s="14"/>
      <c r="BJ175" s="14"/>
      <c r="BK175" s="14"/>
      <c r="BL175" s="13"/>
      <c r="BM175" s="12"/>
      <c r="BN175" s="12"/>
      <c r="BO175" s="130"/>
      <c r="BP175" s="14"/>
      <c r="BQ175" s="10" t="str">
        <f t="shared" si="13"/>
        <v>Aderente</v>
      </c>
      <c r="BR175" s="15" t="str">
        <f t="shared" si="14"/>
        <v>*</v>
      </c>
      <c r="BS175" s="15" t="str">
        <f t="shared" si="15"/>
        <v>*</v>
      </c>
      <c r="BT175" s="157" t="str">
        <f t="shared" si="16"/>
        <v/>
      </c>
    </row>
    <row r="176" spans="1:72" hidden="1">
      <c r="A176" s="44" t="str">
        <f t="shared" si="12"/>
        <v/>
      </c>
      <c r="B176" s="133"/>
      <c r="C176" s="7" t="str">
        <f>IF(BS_CONTROLE[[#This Row],[DATA]]="","",WEEKNUM(BS_CONTROLE[[#This Row],[DATA]]))</f>
        <v/>
      </c>
      <c r="D176" s="45"/>
      <c r="E176" s="185">
        <v>192</v>
      </c>
      <c r="F176" s="134"/>
      <c r="G176" s="8" t="str">
        <f>IF(D176="","*",VLOOKUP(F176,BS_ATIVIDADE[#All],3,FALSE))</f>
        <v>*</v>
      </c>
      <c r="H176" s="135"/>
      <c r="I176" s="135"/>
      <c r="J176" s="151"/>
      <c r="K176" s="151"/>
      <c r="L176" s="71" t="s">
        <v>11</v>
      </c>
      <c r="M176" s="149" t="str" cm="1">
        <f t="array" ref="M176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176" s="149" t="str" cm="1">
        <f t="array" ref="N176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176" s="135"/>
      <c r="P176" s="135"/>
      <c r="Q176" s="71"/>
      <c r="R176" s="9" t="str">
        <f>IFERROR(_xlfn.XLOOKUP(F176, BS_ATIVIDADE[ATIVIDADE],BS_ATIVIDADE[UNIDADE] ), "*")</f>
        <v>*</v>
      </c>
      <c r="S176" s="180" t="str" cm="1">
        <f t="array" ref="S176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176" s="180" t="str" cm="1">
        <f t="array" ref="T176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176" s="199" t="str">
        <f>IFERROR(_xlfn.XLOOKUP(J176, BASE_MAPA!$B$2:$B$420, BASE_MAPA!$G$2:$G$420), "ERRO")</f>
        <v>ERRO</v>
      </c>
      <c r="V176" s="143"/>
      <c r="W176" s="135"/>
      <c r="X176" s="152"/>
      <c r="Y176" s="129"/>
      <c r="Z176" s="129"/>
      <c r="AA176" s="71"/>
      <c r="AB176" s="59"/>
      <c r="AC176" s="59"/>
      <c r="AD176" s="135"/>
      <c r="AE176" s="71"/>
      <c r="AF176" s="71"/>
      <c r="AG176" s="71"/>
      <c r="AH176" s="42"/>
      <c r="AI176" s="119" t="str">
        <f>IF(BS_CONTROLE[[#This Row],[Atividade]]=0, "-", BS_CONTROLE[[#This Row],[Atividade]])</f>
        <v>-</v>
      </c>
      <c r="AJ176" s="8" t="str">
        <f>IF(D176="","*",VLOOKUP(AI176,BS_ATIVIDADE[#Data],3,FALSE))</f>
        <v>*</v>
      </c>
      <c r="AK176" s="175" t="str">
        <f>IF(BS_CONTROLE[[#This Row],[Local - Partida]]=0, "-", BS_CONTROLE[[#This Row],[Local - Partida]])</f>
        <v>-</v>
      </c>
      <c r="AL176" s="175" t="str">
        <f>IF(BS_CONTROLE[[#This Row],[Local - Encerramento]]=0, "-", BS_CONTROLE[[#This Row],[Local - Encerramento]])</f>
        <v>-</v>
      </c>
      <c r="AM176" s="175" t="str">
        <f>IF(BS_CONTROLE[[#This Row],[Entre - Estações]]=0, "-", BS_CONTROLE[[#This Row],[Entre - Estações]])</f>
        <v>-</v>
      </c>
      <c r="AN176" s="175" t="str">
        <f>IF(BS_CONTROLE[[#This Row],[SB]]=0, "-", BS_CONTROLE[[#This Row],[SB]])</f>
        <v>-</v>
      </c>
      <c r="AO176" s="176" t="str">
        <f>IF(BS_CONTROLE[[#This Row],[SUB]]=0, "-", BS_CONTROLE[[#This Row],[SUB]])</f>
        <v>-</v>
      </c>
      <c r="AP176" s="177" t="str">
        <f>IF(BS_CONTROLE[[#This Row],[KM - Inicio]]=0, "-", BS_CONTROLE[[#This Row],[KM - Inicio]])</f>
        <v>-</v>
      </c>
      <c r="AQ176" s="177" t="str">
        <f>IF(BS_CONTROLE[[#This Row],[KM - Fim]]=0, "-", BS_CONTROLE[[#This Row],[KM - Fim]])</f>
        <v>-</v>
      </c>
      <c r="AR176" s="32"/>
      <c r="AS176" s="32"/>
      <c r="AT176" s="32"/>
      <c r="AU176" s="32"/>
      <c r="AV176" s="32"/>
      <c r="AW176" s="32"/>
      <c r="AX176" s="32"/>
      <c r="AY176" s="184" t="str">
        <f>IF(D176="","*",IFERROR(IF(ISODD(COUNT(AS176:AX178)),"ERRO",SUM((AT176-AS176),(AV176-AU176),(AX176-AW176))),"ERRO"))</f>
        <v>*</v>
      </c>
      <c r="AZ176" s="11"/>
      <c r="BA176" s="60"/>
      <c r="BB176" s="9" t="str">
        <f>IFERROR(_xlfn.XLOOKUP(AI176, BS_ATIVIDADE[ATIVIDADE],BS_ATIVIDADE[UNIDADE] ), "*")</f>
        <v>*</v>
      </c>
      <c r="BC176" s="59" t="str" cm="1">
        <f t="array" ref="BC176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BD176" s="59" t="str" cm="1">
        <f t="array" ref="BD176" xml:space="preserve"> _xlfn.XLOOKUP(
  1,
  ( TabelaMap[SUB] = BS_CONTROLE[[#This Row],[SUB_5]]) *
  ( TabelaMap[KM Inicio] &lt;= BS_CONTROLE[[#This Row],[KM - Inicio]]) *
  ( TabelaMap[KM Fim]  &gt;= BS_CONTROLE[[#This Row],[KM - Inicio]]),
  TabelaMap[Trecho Coordenação],
  "-",
  0
)</f>
        <v>-</v>
      </c>
      <c r="BE176" s="200" t="str">
        <f>IFERROR(_xlfn.XLOOKUP(AO176, BASE_MAPA!$B$2:$B$420, BASE_MAPA!$G$2:$G$420), "ERRO")</f>
        <v>ERRO</v>
      </c>
      <c r="BF176" s="178" t="str">
        <f>IF(BS_CONTROLE[[#This Row],[Responsavel pelo boletim]]=0, "-", BS_CONTROLE[[#This Row],[Responsavel pelo boletim]])</f>
        <v>-</v>
      </c>
      <c r="BG176" s="13"/>
      <c r="BH176" s="14"/>
      <c r="BI176" s="14"/>
      <c r="BJ176" s="14"/>
      <c r="BK176" s="14"/>
      <c r="BL176" s="13"/>
      <c r="BM176" s="12"/>
      <c r="BN176" s="12"/>
      <c r="BO176" s="130"/>
      <c r="BP176" s="14"/>
      <c r="BQ176" s="10" t="str">
        <f t="shared" si="13"/>
        <v>Aderente</v>
      </c>
      <c r="BR176" s="15" t="str">
        <f t="shared" si="14"/>
        <v>*</v>
      </c>
      <c r="BS176" s="15" t="str">
        <f t="shared" si="15"/>
        <v>*</v>
      </c>
      <c r="BT176" s="157" t="str">
        <f t="shared" si="16"/>
        <v/>
      </c>
    </row>
    <row r="177" spans="1:72" hidden="1">
      <c r="A177" s="44" t="str">
        <f t="shared" si="12"/>
        <v/>
      </c>
      <c r="B177" s="133"/>
      <c r="C177" s="7" t="str">
        <f>IF(BS_CONTROLE[[#This Row],[DATA]]="","",WEEKNUM(BS_CONTROLE[[#This Row],[DATA]]))</f>
        <v/>
      </c>
      <c r="D177" s="45"/>
      <c r="E177" s="185">
        <v>193</v>
      </c>
      <c r="F177" s="134"/>
      <c r="G177" s="8" t="str">
        <f>IF(D177="","*",VLOOKUP(F177,BS_ATIVIDADE[#All],3,FALSE))</f>
        <v>*</v>
      </c>
      <c r="H177" s="135"/>
      <c r="I177" s="135"/>
      <c r="J177" s="151"/>
      <c r="K177" s="151"/>
      <c r="L177" s="71" t="s">
        <v>11</v>
      </c>
      <c r="M177" s="149" t="str" cm="1">
        <f t="array" ref="M177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177" s="149" t="str" cm="1">
        <f t="array" ref="N177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177" s="135"/>
      <c r="P177" s="135"/>
      <c r="Q177" s="71"/>
      <c r="R177" s="9" t="str">
        <f>IFERROR(_xlfn.XLOOKUP(F177, BS_ATIVIDADE[ATIVIDADE],BS_ATIVIDADE[UNIDADE] ), "*")</f>
        <v>*</v>
      </c>
      <c r="S177" s="180" t="str" cm="1">
        <f t="array" ref="S177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177" s="180" t="str" cm="1">
        <f t="array" ref="T177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177" s="199" t="str">
        <f>IFERROR(_xlfn.XLOOKUP(J177, BASE_MAPA!$B$2:$B$420, BASE_MAPA!$G$2:$G$420), "ERRO")</f>
        <v>ERRO</v>
      </c>
      <c r="V177" s="143"/>
      <c r="W177" s="135"/>
      <c r="X177" s="152"/>
      <c r="Y177" s="129"/>
      <c r="Z177" s="129"/>
      <c r="AA177" s="71"/>
      <c r="AB177" s="59"/>
      <c r="AC177" s="59"/>
      <c r="AD177" s="135"/>
      <c r="AE177" s="71"/>
      <c r="AF177" s="71"/>
      <c r="AG177" s="71"/>
      <c r="AH177" s="42"/>
      <c r="AI177" s="119" t="str">
        <f>IF(BS_CONTROLE[[#This Row],[Atividade]]=0, "-", BS_CONTROLE[[#This Row],[Atividade]])</f>
        <v>-</v>
      </c>
      <c r="AJ177" s="8" t="str">
        <f>IF(D177="","*",VLOOKUP(AI177,BS_ATIVIDADE[#Data],3,FALSE))</f>
        <v>*</v>
      </c>
      <c r="AK177" s="175" t="str">
        <f>IF(BS_CONTROLE[[#This Row],[Local - Partida]]=0, "-", BS_CONTROLE[[#This Row],[Local - Partida]])</f>
        <v>-</v>
      </c>
      <c r="AL177" s="175" t="str">
        <f>IF(BS_CONTROLE[[#This Row],[Local - Encerramento]]=0, "-", BS_CONTROLE[[#This Row],[Local - Encerramento]])</f>
        <v>-</v>
      </c>
      <c r="AM177" s="175" t="str">
        <f>IF(BS_CONTROLE[[#This Row],[Entre - Estações]]=0, "-", BS_CONTROLE[[#This Row],[Entre - Estações]])</f>
        <v>-</v>
      </c>
      <c r="AN177" s="175" t="str">
        <f>IF(BS_CONTROLE[[#This Row],[SB]]=0, "-", BS_CONTROLE[[#This Row],[SB]])</f>
        <v>-</v>
      </c>
      <c r="AO177" s="176" t="str">
        <f>IF(BS_CONTROLE[[#This Row],[SUB]]=0, "-", BS_CONTROLE[[#This Row],[SUB]])</f>
        <v>-</v>
      </c>
      <c r="AP177" s="177" t="str">
        <f>IF(BS_CONTROLE[[#This Row],[KM - Inicio]]=0, "-", BS_CONTROLE[[#This Row],[KM - Inicio]])</f>
        <v>-</v>
      </c>
      <c r="AQ177" s="177" t="str">
        <f>IF(BS_CONTROLE[[#This Row],[KM - Fim]]=0, "-", BS_CONTROLE[[#This Row],[KM - Fim]])</f>
        <v>-</v>
      </c>
      <c r="AR177" s="32"/>
      <c r="AS177" s="32"/>
      <c r="AT177" s="32"/>
      <c r="AU177" s="32"/>
      <c r="AV177" s="32"/>
      <c r="AW177" s="32"/>
      <c r="AX177" s="32"/>
      <c r="AY177" s="184" t="str">
        <f>IF(D177="","*",IFERROR(IF(ISODD(COUNT(AS177:AX179)),"ERRO",SUM((AT177-AS177),(AV177-AU177),(AX177-AW177))),"ERRO"))</f>
        <v>*</v>
      </c>
      <c r="AZ177" s="11"/>
      <c r="BA177" s="60"/>
      <c r="BB177" s="9" t="str">
        <f>IFERROR(_xlfn.XLOOKUP(AI177, BS_ATIVIDADE[ATIVIDADE],BS_ATIVIDADE[UNIDADE] ), "*")</f>
        <v>*</v>
      </c>
      <c r="BC177" s="59" t="str" cm="1">
        <f t="array" ref="BC177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BD177" s="59" t="str" cm="1">
        <f t="array" ref="BD177" xml:space="preserve"> _xlfn.XLOOKUP(
  1,
  ( TabelaMap[SUB] = BS_CONTROLE[[#This Row],[SUB_5]]) *
  ( TabelaMap[KM Inicio] &lt;= BS_CONTROLE[[#This Row],[KM - Inicio]]) *
  ( TabelaMap[KM Fim]  &gt;= BS_CONTROLE[[#This Row],[KM - Inicio]]),
  TabelaMap[Trecho Coordenação],
  "-",
  0
)</f>
        <v>-</v>
      </c>
      <c r="BE177" s="200" t="str">
        <f>IFERROR(_xlfn.XLOOKUP(AO177, BASE_MAPA!$B$2:$B$420, BASE_MAPA!$G$2:$G$420), "ERRO")</f>
        <v>ERRO</v>
      </c>
      <c r="BF177" s="178" t="str">
        <f>IF(BS_CONTROLE[[#This Row],[Responsavel pelo boletim]]=0, "-", BS_CONTROLE[[#This Row],[Responsavel pelo boletim]])</f>
        <v>-</v>
      </c>
      <c r="BG177" s="13"/>
      <c r="BH177" s="14"/>
      <c r="BI177" s="14"/>
      <c r="BJ177" s="14"/>
      <c r="BK177" s="14"/>
      <c r="BL177" s="13"/>
      <c r="BM177" s="12"/>
      <c r="BN177" s="12"/>
      <c r="BO177" s="130"/>
      <c r="BP177" s="14"/>
      <c r="BQ177" s="10" t="str">
        <f t="shared" si="13"/>
        <v>Aderente</v>
      </c>
      <c r="BR177" s="15" t="str">
        <f t="shared" si="14"/>
        <v>*</v>
      </c>
      <c r="BS177" s="15" t="str">
        <f t="shared" si="15"/>
        <v>*</v>
      </c>
      <c r="BT177" s="157" t="str">
        <f t="shared" si="16"/>
        <v/>
      </c>
    </row>
    <row r="178" spans="1:72" hidden="1">
      <c r="A178" s="44" t="str">
        <f t="shared" ref="A178:A241" si="17">D178&amp;B178</f>
        <v/>
      </c>
      <c r="B178" s="133"/>
      <c r="C178" s="7" t="str">
        <f>IF(BS_CONTROLE[[#This Row],[DATA]]="","",WEEKNUM(BS_CONTROLE[[#This Row],[DATA]]))</f>
        <v/>
      </c>
      <c r="D178" s="45"/>
      <c r="E178" s="185">
        <v>194</v>
      </c>
      <c r="F178" s="134"/>
      <c r="G178" s="8" t="str">
        <f>IF(D178="","*",VLOOKUP(F178,BS_ATIVIDADE[#All],3,FALSE))</f>
        <v>*</v>
      </c>
      <c r="H178" s="135"/>
      <c r="I178" s="135"/>
      <c r="J178" s="151"/>
      <c r="K178" s="151"/>
      <c r="L178" s="71" t="s">
        <v>11</v>
      </c>
      <c r="M178" s="149" t="str" cm="1">
        <f t="array" ref="M178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178" s="149" t="str" cm="1">
        <f t="array" ref="N178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178" s="135"/>
      <c r="P178" s="135"/>
      <c r="Q178" s="71"/>
      <c r="R178" s="9" t="str">
        <f>IFERROR(_xlfn.XLOOKUP(F178, BS_ATIVIDADE[ATIVIDADE],BS_ATIVIDADE[UNIDADE] ), "*")</f>
        <v>*</v>
      </c>
      <c r="S178" s="180" t="str" cm="1">
        <f t="array" ref="S178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178" s="180" t="str" cm="1">
        <f t="array" ref="T178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178" s="199" t="str">
        <f>IFERROR(_xlfn.XLOOKUP(J178, BASE_MAPA!$B$2:$B$420, BASE_MAPA!$G$2:$G$420), "ERRO")</f>
        <v>ERRO</v>
      </c>
      <c r="V178" s="143"/>
      <c r="W178" s="135"/>
      <c r="X178" s="152"/>
      <c r="Y178" s="129"/>
      <c r="Z178" s="129"/>
      <c r="AA178" s="71"/>
      <c r="AB178" s="59"/>
      <c r="AC178" s="59"/>
      <c r="AD178" s="135"/>
      <c r="AE178" s="71"/>
      <c r="AF178" s="71"/>
      <c r="AG178" s="71"/>
      <c r="AH178" s="42"/>
      <c r="AI178" s="119" t="str">
        <f>IF(BS_CONTROLE[[#This Row],[Atividade]]=0, "-", BS_CONTROLE[[#This Row],[Atividade]])</f>
        <v>-</v>
      </c>
      <c r="AJ178" s="8" t="str">
        <f>IF(D178="","*",VLOOKUP(AI178,BS_ATIVIDADE[#Data],3,FALSE))</f>
        <v>*</v>
      </c>
      <c r="AK178" s="175" t="str">
        <f>IF(BS_CONTROLE[[#This Row],[Local - Partida]]=0, "-", BS_CONTROLE[[#This Row],[Local - Partida]])</f>
        <v>-</v>
      </c>
      <c r="AL178" s="175" t="str">
        <f>IF(BS_CONTROLE[[#This Row],[Local - Encerramento]]=0, "-", BS_CONTROLE[[#This Row],[Local - Encerramento]])</f>
        <v>-</v>
      </c>
      <c r="AM178" s="175" t="str">
        <f>IF(BS_CONTROLE[[#This Row],[Entre - Estações]]=0, "-", BS_CONTROLE[[#This Row],[Entre - Estações]])</f>
        <v>-</v>
      </c>
      <c r="AN178" s="175" t="str">
        <f>IF(BS_CONTROLE[[#This Row],[SB]]=0, "-", BS_CONTROLE[[#This Row],[SB]])</f>
        <v>-</v>
      </c>
      <c r="AO178" s="176" t="str">
        <f>IF(BS_CONTROLE[[#This Row],[SUB]]=0, "-", BS_CONTROLE[[#This Row],[SUB]])</f>
        <v>-</v>
      </c>
      <c r="AP178" s="177" t="str">
        <f>IF(BS_CONTROLE[[#This Row],[KM - Inicio]]=0, "-", BS_CONTROLE[[#This Row],[KM - Inicio]])</f>
        <v>-</v>
      </c>
      <c r="AQ178" s="177" t="str">
        <f>IF(BS_CONTROLE[[#This Row],[KM - Fim]]=0, "-", BS_CONTROLE[[#This Row],[KM - Fim]])</f>
        <v>-</v>
      </c>
      <c r="AR178" s="32"/>
      <c r="AS178" s="32"/>
      <c r="AT178" s="32"/>
      <c r="AU178" s="32"/>
      <c r="AV178" s="32"/>
      <c r="AW178" s="32"/>
      <c r="AX178" s="32"/>
      <c r="AY178" s="184" t="str">
        <f>IF(D178="","*",IFERROR(IF(ISODD(COUNT(AS178:AX180)),"ERRO",SUM((AT178-AS178),(AV178-AU178),(AX178-AW178))),"ERRO"))</f>
        <v>*</v>
      </c>
      <c r="AZ178" s="11"/>
      <c r="BA178" s="60"/>
      <c r="BB178" s="9" t="str">
        <f>IFERROR(_xlfn.XLOOKUP(AI178, BS_ATIVIDADE[ATIVIDADE],BS_ATIVIDADE[UNIDADE] ), "*")</f>
        <v>*</v>
      </c>
      <c r="BC178" s="59" t="str" cm="1">
        <f t="array" ref="BC178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BD178" s="59" t="str" cm="1">
        <f t="array" ref="BD178" xml:space="preserve"> _xlfn.XLOOKUP(
  1,
  ( TabelaMap[SUB] = BS_CONTROLE[[#This Row],[SUB_5]]) *
  ( TabelaMap[KM Inicio] &lt;= BS_CONTROLE[[#This Row],[KM - Inicio]]) *
  ( TabelaMap[KM Fim]  &gt;= BS_CONTROLE[[#This Row],[KM - Inicio]]),
  TabelaMap[Trecho Coordenação],
  "-",
  0
)</f>
        <v>-</v>
      </c>
      <c r="BE178" s="200" t="str">
        <f>IFERROR(_xlfn.XLOOKUP(AO178, BASE_MAPA!$B$2:$B$420, BASE_MAPA!$G$2:$G$420), "ERRO")</f>
        <v>ERRO</v>
      </c>
      <c r="BF178" s="178" t="str">
        <f>IF(BS_CONTROLE[[#This Row],[Responsavel pelo boletim]]=0, "-", BS_CONTROLE[[#This Row],[Responsavel pelo boletim]])</f>
        <v>-</v>
      </c>
      <c r="BG178" s="13"/>
      <c r="BH178" s="14"/>
      <c r="BI178" s="14"/>
      <c r="BJ178" s="14"/>
      <c r="BK178" s="14"/>
      <c r="BL178" s="13"/>
      <c r="BM178" s="12"/>
      <c r="BN178" s="12"/>
      <c r="BO178" s="130"/>
      <c r="BP178" s="14"/>
      <c r="BQ178" s="10" t="str">
        <f t="shared" ref="BQ178:BQ241" si="18">IF(AND(BR178&lt;1,BS178&lt;1),"Produção e Intervalo",IF(BR178&lt;1,"Intervalo",IF(BS178&lt;1,"Produção","Aderente")))</f>
        <v>Aderente</v>
      </c>
      <c r="BR178" s="15" t="str">
        <f t="shared" ref="BR178:BR241" si="19">IF(OR(B178="",F178=""),"*",AY178/P178)</f>
        <v>*</v>
      </c>
      <c r="BS178" s="15" t="str">
        <f t="shared" ref="BS178:BS241" si="20">IF(OR(B178="",F178=""),"*",BA178/Q178)</f>
        <v>*</v>
      </c>
      <c r="BT178" s="157" t="str">
        <f t="shared" ref="BT178:BT241" si="21">IF(BN178="","",SUBSTITUTE(BM178," ","")&amp;SUBSTITUTE(BN178," ",""))</f>
        <v/>
      </c>
    </row>
    <row r="179" spans="1:72" hidden="1">
      <c r="A179" s="44" t="str">
        <f t="shared" si="17"/>
        <v/>
      </c>
      <c r="B179" s="133"/>
      <c r="C179" s="7" t="str">
        <f>IF(BS_CONTROLE[[#This Row],[DATA]]="","",WEEKNUM(BS_CONTROLE[[#This Row],[DATA]]))</f>
        <v/>
      </c>
      <c r="D179" s="45"/>
      <c r="E179" s="185">
        <v>195</v>
      </c>
      <c r="F179" s="134"/>
      <c r="G179" s="8" t="str">
        <f>IF(D179="","*",VLOOKUP(F179,BS_ATIVIDADE[#All],3,FALSE))</f>
        <v>*</v>
      </c>
      <c r="H179" s="135"/>
      <c r="I179" s="135"/>
      <c r="J179" s="151"/>
      <c r="K179" s="151"/>
      <c r="L179" s="71" t="s">
        <v>11</v>
      </c>
      <c r="M179" s="149" t="str" cm="1">
        <f t="array" ref="M179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179" s="149" t="str" cm="1">
        <f t="array" ref="N179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179" s="135"/>
      <c r="P179" s="135"/>
      <c r="Q179" s="71"/>
      <c r="R179" s="9" t="str">
        <f>IFERROR(_xlfn.XLOOKUP(F179, BS_ATIVIDADE[ATIVIDADE],BS_ATIVIDADE[UNIDADE] ), "*")</f>
        <v>*</v>
      </c>
      <c r="S179" s="180" t="str" cm="1">
        <f t="array" ref="S179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179" s="180" t="str" cm="1">
        <f t="array" ref="T179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179" s="199" t="str">
        <f>IFERROR(_xlfn.XLOOKUP(J179, BASE_MAPA!$B$2:$B$420, BASE_MAPA!$G$2:$G$420), "ERRO")</f>
        <v>ERRO</v>
      </c>
      <c r="V179" s="143"/>
      <c r="W179" s="135"/>
      <c r="X179" s="152"/>
      <c r="Y179" s="129"/>
      <c r="Z179" s="129"/>
      <c r="AA179" s="71"/>
      <c r="AB179" s="59"/>
      <c r="AC179" s="59"/>
      <c r="AD179" s="135"/>
      <c r="AE179" s="71"/>
      <c r="AF179" s="71"/>
      <c r="AG179" s="71"/>
      <c r="AH179" s="42"/>
      <c r="AI179" s="119" t="str">
        <f>IF(BS_CONTROLE[[#This Row],[Atividade]]=0, "-", BS_CONTROLE[[#This Row],[Atividade]])</f>
        <v>-</v>
      </c>
      <c r="AJ179" s="8" t="str">
        <f>IF(D179="","*",VLOOKUP(AI179,BS_ATIVIDADE[#Data],3,FALSE))</f>
        <v>*</v>
      </c>
      <c r="AK179" s="175" t="str">
        <f>IF(BS_CONTROLE[[#This Row],[Local - Partida]]=0, "-", BS_CONTROLE[[#This Row],[Local - Partida]])</f>
        <v>-</v>
      </c>
      <c r="AL179" s="175" t="str">
        <f>IF(BS_CONTROLE[[#This Row],[Local - Encerramento]]=0, "-", BS_CONTROLE[[#This Row],[Local - Encerramento]])</f>
        <v>-</v>
      </c>
      <c r="AM179" s="175" t="str">
        <f>IF(BS_CONTROLE[[#This Row],[Entre - Estações]]=0, "-", BS_CONTROLE[[#This Row],[Entre - Estações]])</f>
        <v>-</v>
      </c>
      <c r="AN179" s="175" t="str">
        <f>IF(BS_CONTROLE[[#This Row],[SB]]=0, "-", BS_CONTROLE[[#This Row],[SB]])</f>
        <v>-</v>
      </c>
      <c r="AO179" s="176" t="str">
        <f>IF(BS_CONTROLE[[#This Row],[SUB]]=0, "-", BS_CONTROLE[[#This Row],[SUB]])</f>
        <v>-</v>
      </c>
      <c r="AP179" s="177" t="str">
        <f>IF(BS_CONTROLE[[#This Row],[KM - Inicio]]=0, "-", BS_CONTROLE[[#This Row],[KM - Inicio]])</f>
        <v>-</v>
      </c>
      <c r="AQ179" s="177" t="str">
        <f>IF(BS_CONTROLE[[#This Row],[KM - Fim]]=0, "-", BS_CONTROLE[[#This Row],[KM - Fim]])</f>
        <v>-</v>
      </c>
      <c r="AR179" s="32"/>
      <c r="AS179" s="32"/>
      <c r="AT179" s="32"/>
      <c r="AU179" s="32"/>
      <c r="AV179" s="32"/>
      <c r="AW179" s="32"/>
      <c r="AX179" s="32"/>
      <c r="AY179" s="184" t="str">
        <f>IF(D179="","*",IFERROR(IF(ISODD(COUNT(AS179:AX181)),"ERRO",SUM((AT179-AS179),(AV179-AU179),(AX179-AW179))),"ERRO"))</f>
        <v>*</v>
      </c>
      <c r="AZ179" s="11"/>
      <c r="BA179" s="60"/>
      <c r="BB179" s="9" t="str">
        <f>IFERROR(_xlfn.XLOOKUP(AI179, BS_ATIVIDADE[ATIVIDADE],BS_ATIVIDADE[UNIDADE] ), "*")</f>
        <v>*</v>
      </c>
      <c r="BC179" s="59" t="str" cm="1">
        <f t="array" ref="BC179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BD179" s="59" t="str" cm="1">
        <f t="array" ref="BD179" xml:space="preserve"> _xlfn.XLOOKUP(
  1,
  ( TabelaMap[SUB] = BS_CONTROLE[[#This Row],[SUB_5]]) *
  ( TabelaMap[KM Inicio] &lt;= BS_CONTROLE[[#This Row],[KM - Inicio]]) *
  ( TabelaMap[KM Fim]  &gt;= BS_CONTROLE[[#This Row],[KM - Inicio]]),
  TabelaMap[Trecho Coordenação],
  "-",
  0
)</f>
        <v>-</v>
      </c>
      <c r="BE179" s="200" t="str">
        <f>IFERROR(_xlfn.XLOOKUP(AO179, BASE_MAPA!$B$2:$B$420, BASE_MAPA!$G$2:$G$420), "ERRO")</f>
        <v>ERRO</v>
      </c>
      <c r="BF179" s="178" t="str">
        <f>IF(BS_CONTROLE[[#This Row],[Responsavel pelo boletim]]=0, "-", BS_CONTROLE[[#This Row],[Responsavel pelo boletim]])</f>
        <v>-</v>
      </c>
      <c r="BG179" s="13"/>
      <c r="BH179" s="14"/>
      <c r="BI179" s="14"/>
      <c r="BJ179" s="14"/>
      <c r="BK179" s="14"/>
      <c r="BL179" s="13"/>
      <c r="BM179" s="12"/>
      <c r="BN179" s="12"/>
      <c r="BO179" s="130"/>
      <c r="BP179" s="14"/>
      <c r="BQ179" s="10" t="str">
        <f t="shared" si="18"/>
        <v>Aderente</v>
      </c>
      <c r="BR179" s="15" t="str">
        <f t="shared" si="19"/>
        <v>*</v>
      </c>
      <c r="BS179" s="15" t="str">
        <f t="shared" si="20"/>
        <v>*</v>
      </c>
      <c r="BT179" s="157" t="str">
        <f t="shared" si="21"/>
        <v/>
      </c>
    </row>
    <row r="180" spans="1:72" hidden="1">
      <c r="A180" s="44" t="str">
        <f t="shared" si="17"/>
        <v/>
      </c>
      <c r="B180" s="133"/>
      <c r="C180" s="7" t="str">
        <f>IF(BS_CONTROLE[[#This Row],[DATA]]="","",WEEKNUM(BS_CONTROLE[[#This Row],[DATA]]))</f>
        <v/>
      </c>
      <c r="D180" s="45"/>
      <c r="E180" s="185">
        <v>196</v>
      </c>
      <c r="F180" s="134"/>
      <c r="G180" s="8" t="str">
        <f>IF(D180="","*",VLOOKUP(F180,BS_ATIVIDADE[#All],3,FALSE))</f>
        <v>*</v>
      </c>
      <c r="H180" s="135"/>
      <c r="I180" s="135"/>
      <c r="J180" s="151"/>
      <c r="K180" s="151"/>
      <c r="L180" s="71" t="s">
        <v>11</v>
      </c>
      <c r="M180" s="149" t="str" cm="1">
        <f t="array" ref="M180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180" s="149" t="str" cm="1">
        <f t="array" ref="N180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180" s="135"/>
      <c r="P180" s="135"/>
      <c r="Q180" s="71"/>
      <c r="R180" s="9" t="str">
        <f>IFERROR(_xlfn.XLOOKUP(F180, BS_ATIVIDADE[ATIVIDADE],BS_ATIVIDADE[UNIDADE] ), "*")</f>
        <v>*</v>
      </c>
      <c r="S180" s="180" t="str" cm="1">
        <f t="array" ref="S180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180" s="180" t="str" cm="1">
        <f t="array" ref="T180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180" s="199" t="str">
        <f>IFERROR(_xlfn.XLOOKUP(J180, BASE_MAPA!$B$2:$B$420, BASE_MAPA!$G$2:$G$420), "ERRO")</f>
        <v>ERRO</v>
      </c>
      <c r="V180" s="143"/>
      <c r="W180" s="135"/>
      <c r="X180" s="152"/>
      <c r="Y180" s="129"/>
      <c r="Z180" s="129"/>
      <c r="AA180" s="71"/>
      <c r="AB180" s="59"/>
      <c r="AC180" s="59"/>
      <c r="AD180" s="135"/>
      <c r="AE180" s="71"/>
      <c r="AF180" s="71"/>
      <c r="AG180" s="71"/>
      <c r="AH180" s="42"/>
      <c r="AI180" s="119" t="str">
        <f>IF(BS_CONTROLE[[#This Row],[Atividade]]=0, "-", BS_CONTROLE[[#This Row],[Atividade]])</f>
        <v>-</v>
      </c>
      <c r="AJ180" s="8" t="str">
        <f>IF(D180="","*",VLOOKUP(AI180,BS_ATIVIDADE[#Data],3,FALSE))</f>
        <v>*</v>
      </c>
      <c r="AK180" s="175" t="str">
        <f>IF(BS_CONTROLE[[#This Row],[Local - Partida]]=0, "-", BS_CONTROLE[[#This Row],[Local - Partida]])</f>
        <v>-</v>
      </c>
      <c r="AL180" s="175" t="str">
        <f>IF(BS_CONTROLE[[#This Row],[Local - Encerramento]]=0, "-", BS_CONTROLE[[#This Row],[Local - Encerramento]])</f>
        <v>-</v>
      </c>
      <c r="AM180" s="175" t="str">
        <f>IF(BS_CONTROLE[[#This Row],[Entre - Estações]]=0, "-", BS_CONTROLE[[#This Row],[Entre - Estações]])</f>
        <v>-</v>
      </c>
      <c r="AN180" s="175" t="str">
        <f>IF(BS_CONTROLE[[#This Row],[SB]]=0, "-", BS_CONTROLE[[#This Row],[SB]])</f>
        <v>-</v>
      </c>
      <c r="AO180" s="176" t="str">
        <f>IF(BS_CONTROLE[[#This Row],[SUB]]=0, "-", BS_CONTROLE[[#This Row],[SUB]])</f>
        <v>-</v>
      </c>
      <c r="AP180" s="177" t="str">
        <f>IF(BS_CONTROLE[[#This Row],[KM - Inicio]]=0, "-", BS_CONTROLE[[#This Row],[KM - Inicio]])</f>
        <v>-</v>
      </c>
      <c r="AQ180" s="177" t="str">
        <f>IF(BS_CONTROLE[[#This Row],[KM - Fim]]=0, "-", BS_CONTROLE[[#This Row],[KM - Fim]])</f>
        <v>-</v>
      </c>
      <c r="AR180" s="32"/>
      <c r="AS180" s="32"/>
      <c r="AT180" s="32"/>
      <c r="AU180" s="32"/>
      <c r="AV180" s="32"/>
      <c r="AW180" s="32"/>
      <c r="AX180" s="32"/>
      <c r="AY180" s="184" t="str">
        <f>IF(D180="","*",IFERROR(IF(ISODD(COUNT(AS180:AX182)),"ERRO",SUM((AT180-AS180),(AV180-AU180),(AX180-AW180))),"ERRO"))</f>
        <v>*</v>
      </c>
      <c r="AZ180" s="11"/>
      <c r="BA180" s="60"/>
      <c r="BB180" s="9" t="str">
        <f>IFERROR(_xlfn.XLOOKUP(AI180, BS_ATIVIDADE[ATIVIDADE],BS_ATIVIDADE[UNIDADE] ), "*")</f>
        <v>*</v>
      </c>
      <c r="BC180" s="59" t="str" cm="1">
        <f t="array" ref="BC180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BD180" s="59" t="str" cm="1">
        <f t="array" ref="BD180" xml:space="preserve"> _xlfn.XLOOKUP(
  1,
  ( TabelaMap[SUB] = BS_CONTROLE[[#This Row],[SUB_5]]) *
  ( TabelaMap[KM Inicio] &lt;= BS_CONTROLE[[#This Row],[KM - Inicio]]) *
  ( TabelaMap[KM Fim]  &gt;= BS_CONTROLE[[#This Row],[KM - Inicio]]),
  TabelaMap[Trecho Coordenação],
  "-",
  0
)</f>
        <v>-</v>
      </c>
      <c r="BE180" s="200" t="str">
        <f>IFERROR(_xlfn.XLOOKUP(AO180, BASE_MAPA!$B$2:$B$420, BASE_MAPA!$G$2:$G$420), "ERRO")</f>
        <v>ERRO</v>
      </c>
      <c r="BF180" s="178" t="str">
        <f>IF(BS_CONTROLE[[#This Row],[Responsavel pelo boletim]]=0, "-", BS_CONTROLE[[#This Row],[Responsavel pelo boletim]])</f>
        <v>-</v>
      </c>
      <c r="BG180" s="13"/>
      <c r="BH180" s="14"/>
      <c r="BI180" s="14"/>
      <c r="BJ180" s="14"/>
      <c r="BK180" s="14"/>
      <c r="BL180" s="13"/>
      <c r="BM180" s="12"/>
      <c r="BN180" s="12"/>
      <c r="BO180" s="130"/>
      <c r="BP180" s="14"/>
      <c r="BQ180" s="10" t="str">
        <f t="shared" si="18"/>
        <v>Aderente</v>
      </c>
      <c r="BR180" s="15" t="str">
        <f t="shared" si="19"/>
        <v>*</v>
      </c>
      <c r="BS180" s="15" t="str">
        <f t="shared" si="20"/>
        <v>*</v>
      </c>
      <c r="BT180" s="157" t="str">
        <f t="shared" si="21"/>
        <v/>
      </c>
    </row>
    <row r="181" spans="1:72" hidden="1">
      <c r="A181" s="44" t="str">
        <f t="shared" si="17"/>
        <v/>
      </c>
      <c r="B181" s="133"/>
      <c r="C181" s="7" t="str">
        <f>IF(BS_CONTROLE[[#This Row],[DATA]]="","",WEEKNUM(BS_CONTROLE[[#This Row],[DATA]]))</f>
        <v/>
      </c>
      <c r="D181" s="45"/>
      <c r="E181" s="185">
        <v>197</v>
      </c>
      <c r="F181" s="134"/>
      <c r="G181" s="8" t="str">
        <f>IF(D181="","*",VLOOKUP(F181,BS_ATIVIDADE[#All],3,FALSE))</f>
        <v>*</v>
      </c>
      <c r="H181" s="135"/>
      <c r="I181" s="135"/>
      <c r="J181" s="151"/>
      <c r="K181" s="151"/>
      <c r="L181" s="71" t="s">
        <v>11</v>
      </c>
      <c r="M181" s="149" t="str" cm="1">
        <f t="array" ref="M181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181" s="149" t="str" cm="1">
        <f t="array" ref="N181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181" s="135"/>
      <c r="P181" s="135"/>
      <c r="Q181" s="71"/>
      <c r="R181" s="9" t="str">
        <f>IFERROR(_xlfn.XLOOKUP(F181, BS_ATIVIDADE[ATIVIDADE],BS_ATIVIDADE[UNIDADE] ), "*")</f>
        <v>*</v>
      </c>
      <c r="S181" s="180" t="str" cm="1">
        <f t="array" ref="S181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181" s="180" t="str" cm="1">
        <f t="array" ref="T181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181" s="199" t="str">
        <f>IFERROR(_xlfn.XLOOKUP(J181, BASE_MAPA!$B$2:$B$420, BASE_MAPA!$G$2:$G$420), "ERRO")</f>
        <v>ERRO</v>
      </c>
      <c r="V181" s="143"/>
      <c r="W181" s="135"/>
      <c r="X181" s="152"/>
      <c r="Y181" s="129"/>
      <c r="Z181" s="129"/>
      <c r="AA181" s="71"/>
      <c r="AB181" s="59"/>
      <c r="AC181" s="59"/>
      <c r="AD181" s="135"/>
      <c r="AE181" s="71"/>
      <c r="AF181" s="71"/>
      <c r="AG181" s="71"/>
      <c r="AH181" s="42"/>
      <c r="AI181" s="119" t="str">
        <f>IF(BS_CONTROLE[[#This Row],[Atividade]]=0, "-", BS_CONTROLE[[#This Row],[Atividade]])</f>
        <v>-</v>
      </c>
      <c r="AJ181" s="8" t="str">
        <f>IF(D181="","*",VLOOKUP(AI181,BS_ATIVIDADE[#Data],3,FALSE))</f>
        <v>*</v>
      </c>
      <c r="AK181" s="175" t="str">
        <f>IF(BS_CONTROLE[[#This Row],[Local - Partida]]=0, "-", BS_CONTROLE[[#This Row],[Local - Partida]])</f>
        <v>-</v>
      </c>
      <c r="AL181" s="175" t="str">
        <f>IF(BS_CONTROLE[[#This Row],[Local - Encerramento]]=0, "-", BS_CONTROLE[[#This Row],[Local - Encerramento]])</f>
        <v>-</v>
      </c>
      <c r="AM181" s="175" t="str">
        <f>IF(BS_CONTROLE[[#This Row],[Entre - Estações]]=0, "-", BS_CONTROLE[[#This Row],[Entre - Estações]])</f>
        <v>-</v>
      </c>
      <c r="AN181" s="175" t="str">
        <f>IF(BS_CONTROLE[[#This Row],[SB]]=0, "-", BS_CONTROLE[[#This Row],[SB]])</f>
        <v>-</v>
      </c>
      <c r="AO181" s="176" t="str">
        <f>IF(BS_CONTROLE[[#This Row],[SUB]]=0, "-", BS_CONTROLE[[#This Row],[SUB]])</f>
        <v>-</v>
      </c>
      <c r="AP181" s="177" t="str">
        <f>IF(BS_CONTROLE[[#This Row],[KM - Inicio]]=0, "-", BS_CONTROLE[[#This Row],[KM - Inicio]])</f>
        <v>-</v>
      </c>
      <c r="AQ181" s="177" t="str">
        <f>IF(BS_CONTROLE[[#This Row],[KM - Fim]]=0, "-", BS_CONTROLE[[#This Row],[KM - Fim]])</f>
        <v>-</v>
      </c>
      <c r="AR181" s="32"/>
      <c r="AS181" s="32"/>
      <c r="AT181" s="32"/>
      <c r="AU181" s="32"/>
      <c r="AV181" s="32"/>
      <c r="AW181" s="32"/>
      <c r="AX181" s="32"/>
      <c r="AY181" s="184" t="str">
        <f>IF(D181="","*",IFERROR(IF(ISODD(COUNT(AS181:AX183)),"ERRO",SUM((AT181-AS181),(AV181-AU181),(AX181-AW181))),"ERRO"))</f>
        <v>*</v>
      </c>
      <c r="AZ181" s="11"/>
      <c r="BA181" s="60"/>
      <c r="BB181" s="9" t="str">
        <f>IFERROR(_xlfn.XLOOKUP(AI181, BS_ATIVIDADE[ATIVIDADE],BS_ATIVIDADE[UNIDADE] ), "*")</f>
        <v>*</v>
      </c>
      <c r="BC181" s="59" t="str" cm="1">
        <f t="array" ref="BC181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BD181" s="59" t="str" cm="1">
        <f t="array" ref="BD181" xml:space="preserve"> _xlfn.XLOOKUP(
  1,
  ( TabelaMap[SUB] = BS_CONTROLE[[#This Row],[SUB_5]]) *
  ( TabelaMap[KM Inicio] &lt;= BS_CONTROLE[[#This Row],[KM - Inicio]]) *
  ( TabelaMap[KM Fim]  &gt;= BS_CONTROLE[[#This Row],[KM - Inicio]]),
  TabelaMap[Trecho Coordenação],
  "-",
  0
)</f>
        <v>-</v>
      </c>
      <c r="BE181" s="200" t="str">
        <f>IFERROR(_xlfn.XLOOKUP(AO181, BASE_MAPA!$B$2:$B$420, BASE_MAPA!$G$2:$G$420), "ERRO")</f>
        <v>ERRO</v>
      </c>
      <c r="BF181" s="178" t="str">
        <f>IF(BS_CONTROLE[[#This Row],[Responsavel pelo boletim]]=0, "-", BS_CONTROLE[[#This Row],[Responsavel pelo boletim]])</f>
        <v>-</v>
      </c>
      <c r="BG181" s="13"/>
      <c r="BH181" s="14"/>
      <c r="BI181" s="14"/>
      <c r="BJ181" s="14"/>
      <c r="BK181" s="14"/>
      <c r="BL181" s="13"/>
      <c r="BM181" s="12"/>
      <c r="BN181" s="12"/>
      <c r="BO181" s="130"/>
      <c r="BP181" s="14"/>
      <c r="BQ181" s="10" t="str">
        <f t="shared" si="18"/>
        <v>Aderente</v>
      </c>
      <c r="BR181" s="15" t="str">
        <f t="shared" si="19"/>
        <v>*</v>
      </c>
      <c r="BS181" s="15" t="str">
        <f t="shared" si="20"/>
        <v>*</v>
      </c>
      <c r="BT181" s="157" t="str">
        <f t="shared" si="21"/>
        <v/>
      </c>
    </row>
    <row r="182" spans="1:72" hidden="1">
      <c r="A182" s="44" t="str">
        <f t="shared" si="17"/>
        <v/>
      </c>
      <c r="B182" s="133"/>
      <c r="C182" s="7" t="str">
        <f>IF(BS_CONTROLE[[#This Row],[DATA]]="","",WEEKNUM(BS_CONTROLE[[#This Row],[DATA]]))</f>
        <v/>
      </c>
      <c r="D182" s="45"/>
      <c r="E182" s="185">
        <v>198</v>
      </c>
      <c r="F182" s="134"/>
      <c r="G182" s="8" t="str">
        <f>IF(D182="","*",VLOOKUP(F182,BS_ATIVIDADE[#All],3,FALSE))</f>
        <v>*</v>
      </c>
      <c r="H182" s="135"/>
      <c r="I182" s="135"/>
      <c r="J182" s="151"/>
      <c r="K182" s="151"/>
      <c r="L182" s="71" t="s">
        <v>11</v>
      </c>
      <c r="M182" s="149" t="str" cm="1">
        <f t="array" ref="M182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182" s="149" t="str" cm="1">
        <f t="array" ref="N182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182" s="135"/>
      <c r="P182" s="135"/>
      <c r="Q182" s="71"/>
      <c r="R182" s="9" t="str">
        <f>IFERROR(_xlfn.XLOOKUP(F182, BS_ATIVIDADE[ATIVIDADE],BS_ATIVIDADE[UNIDADE] ), "*")</f>
        <v>*</v>
      </c>
      <c r="S182" s="180" t="str" cm="1">
        <f t="array" ref="S182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182" s="180" t="str" cm="1">
        <f t="array" ref="T182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182" s="199" t="str">
        <f>IFERROR(_xlfn.XLOOKUP(J182, BASE_MAPA!$B$2:$B$420, BASE_MAPA!$G$2:$G$420), "ERRO")</f>
        <v>ERRO</v>
      </c>
      <c r="V182" s="143"/>
      <c r="W182" s="135"/>
      <c r="X182" s="152"/>
      <c r="Y182" s="129"/>
      <c r="Z182" s="129"/>
      <c r="AA182" s="71"/>
      <c r="AB182" s="59"/>
      <c r="AC182" s="59"/>
      <c r="AD182" s="135"/>
      <c r="AE182" s="71"/>
      <c r="AF182" s="71"/>
      <c r="AG182" s="71"/>
      <c r="AH182" s="42"/>
      <c r="AI182" s="119" t="str">
        <f>IF(BS_CONTROLE[[#This Row],[Atividade]]=0, "-", BS_CONTROLE[[#This Row],[Atividade]])</f>
        <v>-</v>
      </c>
      <c r="AJ182" s="8" t="str">
        <f>IF(D182="","*",VLOOKUP(AI182,BS_ATIVIDADE[#Data],3,FALSE))</f>
        <v>*</v>
      </c>
      <c r="AK182" s="175" t="str">
        <f>IF(BS_CONTROLE[[#This Row],[Local - Partida]]=0, "-", BS_CONTROLE[[#This Row],[Local - Partida]])</f>
        <v>-</v>
      </c>
      <c r="AL182" s="175" t="str">
        <f>IF(BS_CONTROLE[[#This Row],[Local - Encerramento]]=0, "-", BS_CONTROLE[[#This Row],[Local - Encerramento]])</f>
        <v>-</v>
      </c>
      <c r="AM182" s="175" t="str">
        <f>IF(BS_CONTROLE[[#This Row],[Entre - Estações]]=0, "-", BS_CONTROLE[[#This Row],[Entre - Estações]])</f>
        <v>-</v>
      </c>
      <c r="AN182" s="175" t="str">
        <f>IF(BS_CONTROLE[[#This Row],[SB]]=0, "-", BS_CONTROLE[[#This Row],[SB]])</f>
        <v>-</v>
      </c>
      <c r="AO182" s="176" t="str">
        <f>IF(BS_CONTROLE[[#This Row],[SUB]]=0, "-", BS_CONTROLE[[#This Row],[SUB]])</f>
        <v>-</v>
      </c>
      <c r="AP182" s="177" t="str">
        <f>IF(BS_CONTROLE[[#This Row],[KM - Inicio]]=0, "-", BS_CONTROLE[[#This Row],[KM - Inicio]])</f>
        <v>-</v>
      </c>
      <c r="AQ182" s="177" t="str">
        <f>IF(BS_CONTROLE[[#This Row],[KM - Fim]]=0, "-", BS_CONTROLE[[#This Row],[KM - Fim]])</f>
        <v>-</v>
      </c>
      <c r="AR182" s="32"/>
      <c r="AS182" s="32"/>
      <c r="AT182" s="32"/>
      <c r="AU182" s="32"/>
      <c r="AV182" s="32"/>
      <c r="AW182" s="32"/>
      <c r="AX182" s="32"/>
      <c r="AY182" s="184" t="str">
        <f>IF(D182="","*",IFERROR(IF(ISODD(COUNT(AS182:AX184)),"ERRO",SUM((AT182-AS182),(AV182-AU182),(AX182-AW182))),"ERRO"))</f>
        <v>*</v>
      </c>
      <c r="AZ182" s="11"/>
      <c r="BA182" s="60"/>
      <c r="BB182" s="9" t="str">
        <f>IFERROR(_xlfn.XLOOKUP(AI182, BS_ATIVIDADE[ATIVIDADE],BS_ATIVIDADE[UNIDADE] ), "*")</f>
        <v>*</v>
      </c>
      <c r="BC182" s="59" t="str" cm="1">
        <f t="array" ref="BC182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BD182" s="59" t="str" cm="1">
        <f t="array" ref="BD182" xml:space="preserve"> _xlfn.XLOOKUP(
  1,
  ( TabelaMap[SUB] = BS_CONTROLE[[#This Row],[SUB_5]]) *
  ( TabelaMap[KM Inicio] &lt;= BS_CONTROLE[[#This Row],[KM - Inicio]]) *
  ( TabelaMap[KM Fim]  &gt;= BS_CONTROLE[[#This Row],[KM - Inicio]]),
  TabelaMap[Trecho Coordenação],
  "-",
  0
)</f>
        <v>-</v>
      </c>
      <c r="BE182" s="200" t="str">
        <f>IFERROR(_xlfn.XLOOKUP(AO182, BASE_MAPA!$B$2:$B$420, BASE_MAPA!$G$2:$G$420), "ERRO")</f>
        <v>ERRO</v>
      </c>
      <c r="BF182" s="178" t="str">
        <f>IF(BS_CONTROLE[[#This Row],[Responsavel pelo boletim]]=0, "-", BS_CONTROLE[[#This Row],[Responsavel pelo boletim]])</f>
        <v>-</v>
      </c>
      <c r="BG182" s="13"/>
      <c r="BH182" s="14"/>
      <c r="BI182" s="14"/>
      <c r="BJ182" s="14"/>
      <c r="BK182" s="14"/>
      <c r="BL182" s="13"/>
      <c r="BM182" s="12"/>
      <c r="BN182" s="12"/>
      <c r="BO182" s="130"/>
      <c r="BP182" s="14"/>
      <c r="BQ182" s="10" t="str">
        <f t="shared" si="18"/>
        <v>Aderente</v>
      </c>
      <c r="BR182" s="15" t="str">
        <f t="shared" si="19"/>
        <v>*</v>
      </c>
      <c r="BS182" s="15" t="str">
        <f t="shared" si="20"/>
        <v>*</v>
      </c>
      <c r="BT182" s="157" t="str">
        <f t="shared" si="21"/>
        <v/>
      </c>
    </row>
    <row r="183" spans="1:72" hidden="1">
      <c r="A183" s="44" t="str">
        <f t="shared" si="17"/>
        <v/>
      </c>
      <c r="B183" s="133"/>
      <c r="C183" s="7" t="str">
        <f>IF(BS_CONTROLE[[#This Row],[DATA]]="","",WEEKNUM(BS_CONTROLE[[#This Row],[DATA]]))</f>
        <v/>
      </c>
      <c r="D183" s="45"/>
      <c r="E183" s="185">
        <v>199</v>
      </c>
      <c r="F183" s="134"/>
      <c r="G183" s="8" t="str">
        <f>IF(D183="","*",VLOOKUP(F183,BS_ATIVIDADE[#All],3,FALSE))</f>
        <v>*</v>
      </c>
      <c r="H183" s="135"/>
      <c r="I183" s="135"/>
      <c r="J183" s="151"/>
      <c r="K183" s="151"/>
      <c r="L183" s="71" t="s">
        <v>11</v>
      </c>
      <c r="M183" s="149" t="str" cm="1">
        <f t="array" ref="M183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183" s="149" t="str" cm="1">
        <f t="array" ref="N183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183" s="135"/>
      <c r="P183" s="135"/>
      <c r="Q183" s="71"/>
      <c r="R183" s="9" t="str">
        <f>IFERROR(_xlfn.XLOOKUP(F183, BS_ATIVIDADE[ATIVIDADE],BS_ATIVIDADE[UNIDADE] ), "*")</f>
        <v>*</v>
      </c>
      <c r="S183" s="180" t="str" cm="1">
        <f t="array" ref="S183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183" s="180" t="str" cm="1">
        <f t="array" ref="T183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183" s="199" t="str">
        <f>IFERROR(_xlfn.XLOOKUP(J183, BASE_MAPA!$B$2:$B$420, BASE_MAPA!$G$2:$G$420), "ERRO")</f>
        <v>ERRO</v>
      </c>
      <c r="V183" s="143"/>
      <c r="W183" s="135"/>
      <c r="X183" s="152"/>
      <c r="Y183" s="129"/>
      <c r="Z183" s="129"/>
      <c r="AA183" s="71"/>
      <c r="AB183" s="59"/>
      <c r="AC183" s="59"/>
      <c r="AD183" s="135"/>
      <c r="AE183" s="71"/>
      <c r="AF183" s="71"/>
      <c r="AG183" s="71"/>
      <c r="AH183" s="42"/>
      <c r="AI183" s="119" t="str">
        <f>IF(BS_CONTROLE[[#This Row],[Atividade]]=0, "-", BS_CONTROLE[[#This Row],[Atividade]])</f>
        <v>-</v>
      </c>
      <c r="AJ183" s="8" t="str">
        <f>IF(D183="","*",VLOOKUP(AI183,BS_ATIVIDADE[#Data],3,FALSE))</f>
        <v>*</v>
      </c>
      <c r="AK183" s="175" t="str">
        <f>IF(BS_CONTROLE[[#This Row],[Local - Partida]]=0, "-", BS_CONTROLE[[#This Row],[Local - Partida]])</f>
        <v>-</v>
      </c>
      <c r="AL183" s="175" t="str">
        <f>IF(BS_CONTROLE[[#This Row],[Local - Encerramento]]=0, "-", BS_CONTROLE[[#This Row],[Local - Encerramento]])</f>
        <v>-</v>
      </c>
      <c r="AM183" s="175" t="str">
        <f>IF(BS_CONTROLE[[#This Row],[Entre - Estações]]=0, "-", BS_CONTROLE[[#This Row],[Entre - Estações]])</f>
        <v>-</v>
      </c>
      <c r="AN183" s="175" t="str">
        <f>IF(BS_CONTROLE[[#This Row],[SB]]=0, "-", BS_CONTROLE[[#This Row],[SB]])</f>
        <v>-</v>
      </c>
      <c r="AO183" s="176" t="str">
        <f>IF(BS_CONTROLE[[#This Row],[SUB]]=0, "-", BS_CONTROLE[[#This Row],[SUB]])</f>
        <v>-</v>
      </c>
      <c r="AP183" s="177" t="str">
        <f>IF(BS_CONTROLE[[#This Row],[KM - Inicio]]=0, "-", BS_CONTROLE[[#This Row],[KM - Inicio]])</f>
        <v>-</v>
      </c>
      <c r="AQ183" s="177" t="str">
        <f>IF(BS_CONTROLE[[#This Row],[KM - Fim]]=0, "-", BS_CONTROLE[[#This Row],[KM - Fim]])</f>
        <v>-</v>
      </c>
      <c r="AR183" s="32"/>
      <c r="AS183" s="32"/>
      <c r="AT183" s="32"/>
      <c r="AU183" s="32"/>
      <c r="AV183" s="32"/>
      <c r="AW183" s="32"/>
      <c r="AX183" s="32"/>
      <c r="AY183" s="184" t="str">
        <f>IF(D183="","*",IFERROR(IF(ISODD(COUNT(AS183:AX185)),"ERRO",SUM((AT183-AS183),(AV183-AU183),(AX183-AW183))),"ERRO"))</f>
        <v>*</v>
      </c>
      <c r="AZ183" s="11"/>
      <c r="BA183" s="60"/>
      <c r="BB183" s="9" t="str">
        <f>IFERROR(_xlfn.XLOOKUP(AI183, BS_ATIVIDADE[ATIVIDADE],BS_ATIVIDADE[UNIDADE] ), "*")</f>
        <v>*</v>
      </c>
      <c r="BC183" s="59" t="str" cm="1">
        <f t="array" ref="BC183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BD183" s="59" t="str" cm="1">
        <f t="array" ref="BD183" xml:space="preserve"> _xlfn.XLOOKUP(
  1,
  ( TabelaMap[SUB] = BS_CONTROLE[[#This Row],[SUB_5]]) *
  ( TabelaMap[KM Inicio] &lt;= BS_CONTROLE[[#This Row],[KM - Inicio]]) *
  ( TabelaMap[KM Fim]  &gt;= BS_CONTROLE[[#This Row],[KM - Inicio]]),
  TabelaMap[Trecho Coordenação],
  "-",
  0
)</f>
        <v>-</v>
      </c>
      <c r="BE183" s="200" t="str">
        <f>IFERROR(_xlfn.XLOOKUP(AO183, BASE_MAPA!$B$2:$B$420, BASE_MAPA!$G$2:$G$420), "ERRO")</f>
        <v>ERRO</v>
      </c>
      <c r="BF183" s="178" t="str">
        <f>IF(BS_CONTROLE[[#This Row],[Responsavel pelo boletim]]=0, "-", BS_CONTROLE[[#This Row],[Responsavel pelo boletim]])</f>
        <v>-</v>
      </c>
      <c r="BG183" s="13"/>
      <c r="BH183" s="14"/>
      <c r="BI183" s="14"/>
      <c r="BJ183" s="14"/>
      <c r="BK183" s="14"/>
      <c r="BL183" s="13"/>
      <c r="BM183" s="12"/>
      <c r="BN183" s="12"/>
      <c r="BO183" s="130"/>
      <c r="BP183" s="14"/>
      <c r="BQ183" s="10" t="str">
        <f t="shared" si="18"/>
        <v>Aderente</v>
      </c>
      <c r="BR183" s="15" t="str">
        <f t="shared" si="19"/>
        <v>*</v>
      </c>
      <c r="BS183" s="15" t="str">
        <f t="shared" si="20"/>
        <v>*</v>
      </c>
      <c r="BT183" s="157" t="str">
        <f t="shared" si="21"/>
        <v/>
      </c>
    </row>
    <row r="184" spans="1:72" hidden="1">
      <c r="A184" s="44" t="str">
        <f t="shared" si="17"/>
        <v/>
      </c>
      <c r="B184" s="133"/>
      <c r="C184" s="7" t="str">
        <f>IF(BS_CONTROLE[[#This Row],[DATA]]="","",WEEKNUM(BS_CONTROLE[[#This Row],[DATA]]))</f>
        <v/>
      </c>
      <c r="D184" s="45"/>
      <c r="E184" s="185">
        <v>200</v>
      </c>
      <c r="F184" s="134"/>
      <c r="G184" s="8" t="str">
        <f>IF(D184="","*",VLOOKUP(F184,BS_ATIVIDADE[#All],3,FALSE))</f>
        <v>*</v>
      </c>
      <c r="H184" s="135"/>
      <c r="I184" s="135"/>
      <c r="J184" s="151"/>
      <c r="K184" s="151"/>
      <c r="L184" s="71" t="s">
        <v>11</v>
      </c>
      <c r="M184" s="149" t="str" cm="1">
        <f t="array" ref="M184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184" s="149" t="str" cm="1">
        <f t="array" ref="N184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184" s="135"/>
      <c r="P184" s="135"/>
      <c r="Q184" s="71"/>
      <c r="R184" s="9" t="str">
        <f>IFERROR(_xlfn.XLOOKUP(F184, BS_ATIVIDADE[ATIVIDADE],BS_ATIVIDADE[UNIDADE] ), "*")</f>
        <v>*</v>
      </c>
      <c r="S184" s="180" t="str" cm="1">
        <f t="array" ref="S184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184" s="180" t="str" cm="1">
        <f t="array" ref="T184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184" s="199" t="str">
        <f>IFERROR(_xlfn.XLOOKUP(J184, BASE_MAPA!$B$2:$B$420, BASE_MAPA!$G$2:$G$420), "ERRO")</f>
        <v>ERRO</v>
      </c>
      <c r="V184" s="143"/>
      <c r="W184" s="135"/>
      <c r="X184" s="152"/>
      <c r="Y184" s="129"/>
      <c r="Z184" s="129"/>
      <c r="AA184" s="71"/>
      <c r="AB184" s="59"/>
      <c r="AC184" s="59"/>
      <c r="AD184" s="135"/>
      <c r="AE184" s="71"/>
      <c r="AF184" s="71"/>
      <c r="AG184" s="71"/>
      <c r="AH184" s="42"/>
      <c r="AI184" s="119" t="str">
        <f>IF(BS_CONTROLE[[#This Row],[Atividade]]=0, "-", BS_CONTROLE[[#This Row],[Atividade]])</f>
        <v>-</v>
      </c>
      <c r="AJ184" s="8" t="str">
        <f>IF(D184="","*",VLOOKUP(AI184,BS_ATIVIDADE[#Data],3,FALSE))</f>
        <v>*</v>
      </c>
      <c r="AK184" s="175" t="str">
        <f>IF(BS_CONTROLE[[#This Row],[Local - Partida]]=0, "-", BS_CONTROLE[[#This Row],[Local - Partida]])</f>
        <v>-</v>
      </c>
      <c r="AL184" s="175" t="str">
        <f>IF(BS_CONTROLE[[#This Row],[Local - Encerramento]]=0, "-", BS_CONTROLE[[#This Row],[Local - Encerramento]])</f>
        <v>-</v>
      </c>
      <c r="AM184" s="175" t="str">
        <f>IF(BS_CONTROLE[[#This Row],[Entre - Estações]]=0, "-", BS_CONTROLE[[#This Row],[Entre - Estações]])</f>
        <v>-</v>
      </c>
      <c r="AN184" s="175" t="str">
        <f>IF(BS_CONTROLE[[#This Row],[SB]]=0, "-", BS_CONTROLE[[#This Row],[SB]])</f>
        <v>-</v>
      </c>
      <c r="AO184" s="176" t="str">
        <f>IF(BS_CONTROLE[[#This Row],[SUB]]=0, "-", BS_CONTROLE[[#This Row],[SUB]])</f>
        <v>-</v>
      </c>
      <c r="AP184" s="177" t="str">
        <f>IF(BS_CONTROLE[[#This Row],[KM - Inicio]]=0, "-", BS_CONTROLE[[#This Row],[KM - Inicio]])</f>
        <v>-</v>
      </c>
      <c r="AQ184" s="177" t="str">
        <f>IF(BS_CONTROLE[[#This Row],[KM - Fim]]=0, "-", BS_CONTROLE[[#This Row],[KM - Fim]])</f>
        <v>-</v>
      </c>
      <c r="AR184" s="32"/>
      <c r="AS184" s="32"/>
      <c r="AT184" s="32"/>
      <c r="AU184" s="32"/>
      <c r="AV184" s="32"/>
      <c r="AW184" s="32"/>
      <c r="AX184" s="32"/>
      <c r="AY184" s="184" t="str">
        <f>IF(D184="","*",IFERROR(IF(ISODD(COUNT(AS184:AX186)),"ERRO",SUM((AT184-AS184),(AV184-AU184),(AX184-AW184))),"ERRO"))</f>
        <v>*</v>
      </c>
      <c r="AZ184" s="11"/>
      <c r="BA184" s="60"/>
      <c r="BB184" s="9" t="str">
        <f>IFERROR(_xlfn.XLOOKUP(AI184, BS_ATIVIDADE[ATIVIDADE],BS_ATIVIDADE[UNIDADE] ), "*")</f>
        <v>*</v>
      </c>
      <c r="BC184" s="59" t="str" cm="1">
        <f t="array" ref="BC184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BD184" s="59" t="str" cm="1">
        <f t="array" ref="BD184" xml:space="preserve"> _xlfn.XLOOKUP(
  1,
  ( TabelaMap[SUB] = BS_CONTROLE[[#This Row],[SUB_5]]) *
  ( TabelaMap[KM Inicio] &lt;= BS_CONTROLE[[#This Row],[KM - Inicio]]) *
  ( TabelaMap[KM Fim]  &gt;= BS_CONTROLE[[#This Row],[KM - Inicio]]),
  TabelaMap[Trecho Coordenação],
  "-",
  0
)</f>
        <v>-</v>
      </c>
      <c r="BE184" s="200" t="str">
        <f>IFERROR(_xlfn.XLOOKUP(AO184, BASE_MAPA!$B$2:$B$420, BASE_MAPA!$G$2:$G$420), "ERRO")</f>
        <v>ERRO</v>
      </c>
      <c r="BF184" s="178" t="str">
        <f>IF(BS_CONTROLE[[#This Row],[Responsavel pelo boletim]]=0, "-", BS_CONTROLE[[#This Row],[Responsavel pelo boletim]])</f>
        <v>-</v>
      </c>
      <c r="BG184" s="13"/>
      <c r="BH184" s="14"/>
      <c r="BI184" s="14"/>
      <c r="BJ184" s="14"/>
      <c r="BK184" s="14"/>
      <c r="BL184" s="13"/>
      <c r="BM184" s="12"/>
      <c r="BN184" s="12"/>
      <c r="BO184" s="130"/>
      <c r="BP184" s="14"/>
      <c r="BQ184" s="10" t="str">
        <f t="shared" si="18"/>
        <v>Aderente</v>
      </c>
      <c r="BR184" s="15" t="str">
        <f t="shared" si="19"/>
        <v>*</v>
      </c>
      <c r="BS184" s="15" t="str">
        <f t="shared" si="20"/>
        <v>*</v>
      </c>
      <c r="BT184" s="157" t="str">
        <f t="shared" si="21"/>
        <v/>
      </c>
    </row>
    <row r="185" spans="1:72" hidden="1">
      <c r="A185" s="44" t="str">
        <f t="shared" si="17"/>
        <v/>
      </c>
      <c r="B185" s="133"/>
      <c r="C185" s="7" t="str">
        <f>IF(BS_CONTROLE[[#This Row],[DATA]]="","",WEEKNUM(BS_CONTROLE[[#This Row],[DATA]]))</f>
        <v/>
      </c>
      <c r="D185" s="45"/>
      <c r="E185" s="185">
        <v>201</v>
      </c>
      <c r="F185" s="134"/>
      <c r="G185" s="8" t="str">
        <f>IF(D185="","*",VLOOKUP(F185,BS_ATIVIDADE[#All],3,FALSE))</f>
        <v>*</v>
      </c>
      <c r="H185" s="135"/>
      <c r="I185" s="135"/>
      <c r="J185" s="151"/>
      <c r="K185" s="151"/>
      <c r="L185" s="71" t="s">
        <v>11</v>
      </c>
      <c r="M185" s="149" t="str" cm="1">
        <f t="array" ref="M185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185" s="149" t="str" cm="1">
        <f t="array" ref="N185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185" s="135"/>
      <c r="P185" s="135"/>
      <c r="Q185" s="71"/>
      <c r="R185" s="9" t="str">
        <f>IFERROR(_xlfn.XLOOKUP(F185, BS_ATIVIDADE[ATIVIDADE],BS_ATIVIDADE[UNIDADE] ), "*")</f>
        <v>*</v>
      </c>
      <c r="S185" s="180" t="str" cm="1">
        <f t="array" ref="S185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185" s="180" t="str" cm="1">
        <f t="array" ref="T185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185" s="199" t="str">
        <f>IFERROR(_xlfn.XLOOKUP(J185, BASE_MAPA!$B$2:$B$420, BASE_MAPA!$G$2:$G$420), "ERRO")</f>
        <v>ERRO</v>
      </c>
      <c r="V185" s="143"/>
      <c r="W185" s="135"/>
      <c r="X185" s="152"/>
      <c r="Y185" s="129"/>
      <c r="Z185" s="129"/>
      <c r="AA185" s="71"/>
      <c r="AB185" s="59"/>
      <c r="AC185" s="59"/>
      <c r="AD185" s="135"/>
      <c r="AE185" s="71"/>
      <c r="AF185" s="71"/>
      <c r="AG185" s="71"/>
      <c r="AH185" s="42"/>
      <c r="AI185" s="119" t="str">
        <f>IF(BS_CONTROLE[[#This Row],[Atividade]]=0, "-", BS_CONTROLE[[#This Row],[Atividade]])</f>
        <v>-</v>
      </c>
      <c r="AJ185" s="8" t="str">
        <f>IF(D185="","*",VLOOKUP(AI185,BS_ATIVIDADE[#Data],3,FALSE))</f>
        <v>*</v>
      </c>
      <c r="AK185" s="175" t="str">
        <f>IF(BS_CONTROLE[[#This Row],[Local - Partida]]=0, "-", BS_CONTROLE[[#This Row],[Local - Partida]])</f>
        <v>-</v>
      </c>
      <c r="AL185" s="175" t="str">
        <f>IF(BS_CONTROLE[[#This Row],[Local - Encerramento]]=0, "-", BS_CONTROLE[[#This Row],[Local - Encerramento]])</f>
        <v>-</v>
      </c>
      <c r="AM185" s="175" t="str">
        <f>IF(BS_CONTROLE[[#This Row],[Entre - Estações]]=0, "-", BS_CONTROLE[[#This Row],[Entre - Estações]])</f>
        <v>-</v>
      </c>
      <c r="AN185" s="175" t="str">
        <f>IF(BS_CONTROLE[[#This Row],[SB]]=0, "-", BS_CONTROLE[[#This Row],[SB]])</f>
        <v>-</v>
      </c>
      <c r="AO185" s="176" t="str">
        <f>IF(BS_CONTROLE[[#This Row],[SUB]]=0, "-", BS_CONTROLE[[#This Row],[SUB]])</f>
        <v>-</v>
      </c>
      <c r="AP185" s="177" t="str">
        <f>IF(BS_CONTROLE[[#This Row],[KM - Inicio]]=0, "-", BS_CONTROLE[[#This Row],[KM - Inicio]])</f>
        <v>-</v>
      </c>
      <c r="AQ185" s="177" t="str">
        <f>IF(BS_CONTROLE[[#This Row],[KM - Fim]]=0, "-", BS_CONTROLE[[#This Row],[KM - Fim]])</f>
        <v>-</v>
      </c>
      <c r="AR185" s="32"/>
      <c r="AS185" s="32"/>
      <c r="AT185" s="32"/>
      <c r="AU185" s="32"/>
      <c r="AV185" s="32"/>
      <c r="AW185" s="32"/>
      <c r="AX185" s="32"/>
      <c r="AY185" s="184" t="str">
        <f>IF(D185="","*",IFERROR(IF(ISODD(COUNT(AS185:AX187)),"ERRO",SUM((AT185-AS185),(AV185-AU185),(AX185-AW185))),"ERRO"))</f>
        <v>*</v>
      </c>
      <c r="AZ185" s="11"/>
      <c r="BA185" s="60"/>
      <c r="BB185" s="9" t="str">
        <f>IFERROR(_xlfn.XLOOKUP(AI185, BS_ATIVIDADE[ATIVIDADE],BS_ATIVIDADE[UNIDADE] ), "*")</f>
        <v>*</v>
      </c>
      <c r="BC185" s="59" t="str" cm="1">
        <f t="array" ref="BC185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BD185" s="59" t="str" cm="1">
        <f t="array" ref="BD185" xml:space="preserve"> _xlfn.XLOOKUP(
  1,
  ( TabelaMap[SUB] = BS_CONTROLE[[#This Row],[SUB_5]]) *
  ( TabelaMap[KM Inicio] &lt;= BS_CONTROLE[[#This Row],[KM - Inicio]]) *
  ( TabelaMap[KM Fim]  &gt;= BS_CONTROLE[[#This Row],[KM - Inicio]]),
  TabelaMap[Trecho Coordenação],
  "-",
  0
)</f>
        <v>-</v>
      </c>
      <c r="BE185" s="200" t="str">
        <f>IFERROR(_xlfn.XLOOKUP(AO185, BASE_MAPA!$B$2:$B$420, BASE_MAPA!$G$2:$G$420), "ERRO")</f>
        <v>ERRO</v>
      </c>
      <c r="BF185" s="178" t="str">
        <f>IF(BS_CONTROLE[[#This Row],[Responsavel pelo boletim]]=0, "-", BS_CONTROLE[[#This Row],[Responsavel pelo boletim]])</f>
        <v>-</v>
      </c>
      <c r="BG185" s="13"/>
      <c r="BH185" s="14"/>
      <c r="BI185" s="14"/>
      <c r="BJ185" s="14"/>
      <c r="BK185" s="14"/>
      <c r="BL185" s="13"/>
      <c r="BM185" s="12"/>
      <c r="BN185" s="12"/>
      <c r="BO185" s="130"/>
      <c r="BP185" s="14"/>
      <c r="BQ185" s="10" t="str">
        <f t="shared" si="18"/>
        <v>Aderente</v>
      </c>
      <c r="BR185" s="15" t="str">
        <f t="shared" si="19"/>
        <v>*</v>
      </c>
      <c r="BS185" s="15" t="str">
        <f t="shared" si="20"/>
        <v>*</v>
      </c>
      <c r="BT185" s="157" t="str">
        <f t="shared" si="21"/>
        <v/>
      </c>
    </row>
    <row r="186" spans="1:72" hidden="1">
      <c r="A186" s="44" t="str">
        <f t="shared" si="17"/>
        <v/>
      </c>
      <c r="B186" s="133"/>
      <c r="C186" s="7" t="str">
        <f>IF(BS_CONTROLE[[#This Row],[DATA]]="","",WEEKNUM(BS_CONTROLE[[#This Row],[DATA]]))</f>
        <v/>
      </c>
      <c r="D186" s="45"/>
      <c r="E186" s="185">
        <v>202</v>
      </c>
      <c r="F186" s="134"/>
      <c r="G186" s="8" t="str">
        <f>IF(D186="","*",VLOOKUP(F186,BS_ATIVIDADE[#All],3,FALSE))</f>
        <v>*</v>
      </c>
      <c r="H186" s="135"/>
      <c r="I186" s="135"/>
      <c r="J186" s="151"/>
      <c r="K186" s="151"/>
      <c r="L186" s="71" t="s">
        <v>11</v>
      </c>
      <c r="M186" s="149" t="str" cm="1">
        <f t="array" ref="M186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186" s="149" t="str" cm="1">
        <f t="array" ref="N186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186" s="135"/>
      <c r="P186" s="135"/>
      <c r="Q186" s="71"/>
      <c r="R186" s="9" t="str">
        <f>IFERROR(_xlfn.XLOOKUP(F186, BS_ATIVIDADE[ATIVIDADE],BS_ATIVIDADE[UNIDADE] ), "*")</f>
        <v>*</v>
      </c>
      <c r="S186" s="180" t="str" cm="1">
        <f t="array" ref="S186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186" s="180" t="str" cm="1">
        <f t="array" ref="T186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186" s="199" t="str">
        <f>IFERROR(_xlfn.XLOOKUP(J186, BASE_MAPA!$B$2:$B$420, BASE_MAPA!$G$2:$G$420), "ERRO")</f>
        <v>ERRO</v>
      </c>
      <c r="V186" s="143"/>
      <c r="W186" s="135"/>
      <c r="X186" s="152"/>
      <c r="Y186" s="129"/>
      <c r="Z186" s="129"/>
      <c r="AA186" s="71"/>
      <c r="AB186" s="59"/>
      <c r="AC186" s="59"/>
      <c r="AD186" s="135"/>
      <c r="AE186" s="71"/>
      <c r="AF186" s="71"/>
      <c r="AG186" s="71"/>
      <c r="AH186" s="42"/>
      <c r="AI186" s="119" t="str">
        <f>IF(BS_CONTROLE[[#This Row],[Atividade]]=0, "-", BS_CONTROLE[[#This Row],[Atividade]])</f>
        <v>-</v>
      </c>
      <c r="AJ186" s="8" t="str">
        <f>IF(D186="","*",VLOOKUP(AI186,BS_ATIVIDADE[#Data],3,FALSE))</f>
        <v>*</v>
      </c>
      <c r="AK186" s="175" t="str">
        <f>IF(BS_CONTROLE[[#This Row],[Local - Partida]]=0, "-", BS_CONTROLE[[#This Row],[Local - Partida]])</f>
        <v>-</v>
      </c>
      <c r="AL186" s="175" t="str">
        <f>IF(BS_CONTROLE[[#This Row],[Local - Encerramento]]=0, "-", BS_CONTROLE[[#This Row],[Local - Encerramento]])</f>
        <v>-</v>
      </c>
      <c r="AM186" s="175" t="str">
        <f>IF(BS_CONTROLE[[#This Row],[Entre - Estações]]=0, "-", BS_CONTROLE[[#This Row],[Entre - Estações]])</f>
        <v>-</v>
      </c>
      <c r="AN186" s="175" t="str">
        <f>IF(BS_CONTROLE[[#This Row],[SB]]=0, "-", BS_CONTROLE[[#This Row],[SB]])</f>
        <v>-</v>
      </c>
      <c r="AO186" s="176" t="str">
        <f>IF(BS_CONTROLE[[#This Row],[SUB]]=0, "-", BS_CONTROLE[[#This Row],[SUB]])</f>
        <v>-</v>
      </c>
      <c r="AP186" s="177" t="str">
        <f>IF(BS_CONTROLE[[#This Row],[KM - Inicio]]=0, "-", BS_CONTROLE[[#This Row],[KM - Inicio]])</f>
        <v>-</v>
      </c>
      <c r="AQ186" s="177" t="str">
        <f>IF(BS_CONTROLE[[#This Row],[KM - Fim]]=0, "-", BS_CONTROLE[[#This Row],[KM - Fim]])</f>
        <v>-</v>
      </c>
      <c r="AR186" s="32"/>
      <c r="AS186" s="32"/>
      <c r="AT186" s="32"/>
      <c r="AU186" s="32"/>
      <c r="AV186" s="32"/>
      <c r="AW186" s="32"/>
      <c r="AX186" s="32"/>
      <c r="AY186" s="184" t="str">
        <f>IF(D186="","*",IFERROR(IF(ISODD(COUNT(AS186:AX188)),"ERRO",SUM((AT186-AS186),(AV186-AU186),(AX186-AW186))),"ERRO"))</f>
        <v>*</v>
      </c>
      <c r="AZ186" s="11"/>
      <c r="BA186" s="60"/>
      <c r="BB186" s="9" t="str">
        <f>IFERROR(_xlfn.XLOOKUP(AI186, BS_ATIVIDADE[ATIVIDADE],BS_ATIVIDADE[UNIDADE] ), "*")</f>
        <v>*</v>
      </c>
      <c r="BC186" s="59" t="str" cm="1">
        <f t="array" ref="BC186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BD186" s="59" t="str" cm="1">
        <f t="array" ref="BD186" xml:space="preserve"> _xlfn.XLOOKUP(
  1,
  ( TabelaMap[SUB] = BS_CONTROLE[[#This Row],[SUB_5]]) *
  ( TabelaMap[KM Inicio] &lt;= BS_CONTROLE[[#This Row],[KM - Inicio]]) *
  ( TabelaMap[KM Fim]  &gt;= BS_CONTROLE[[#This Row],[KM - Inicio]]),
  TabelaMap[Trecho Coordenação],
  "-",
  0
)</f>
        <v>-</v>
      </c>
      <c r="BE186" s="200" t="str">
        <f>IFERROR(_xlfn.XLOOKUP(AO186, BASE_MAPA!$B$2:$B$420, BASE_MAPA!$G$2:$G$420), "ERRO")</f>
        <v>ERRO</v>
      </c>
      <c r="BF186" s="178" t="str">
        <f>IF(BS_CONTROLE[[#This Row],[Responsavel pelo boletim]]=0, "-", BS_CONTROLE[[#This Row],[Responsavel pelo boletim]])</f>
        <v>-</v>
      </c>
      <c r="BG186" s="13"/>
      <c r="BH186" s="14"/>
      <c r="BI186" s="14"/>
      <c r="BJ186" s="14"/>
      <c r="BK186" s="14"/>
      <c r="BL186" s="13"/>
      <c r="BM186" s="12"/>
      <c r="BN186" s="12"/>
      <c r="BO186" s="130"/>
      <c r="BP186" s="14"/>
      <c r="BQ186" s="10" t="str">
        <f t="shared" si="18"/>
        <v>Aderente</v>
      </c>
      <c r="BR186" s="15" t="str">
        <f t="shared" si="19"/>
        <v>*</v>
      </c>
      <c r="BS186" s="15" t="str">
        <f t="shared" si="20"/>
        <v>*</v>
      </c>
      <c r="BT186" s="157" t="str">
        <f t="shared" si="21"/>
        <v/>
      </c>
    </row>
    <row r="187" spans="1:72" hidden="1">
      <c r="A187" s="44" t="str">
        <f t="shared" si="17"/>
        <v/>
      </c>
      <c r="B187" s="133"/>
      <c r="C187" s="7" t="str">
        <f>IF(BS_CONTROLE[[#This Row],[DATA]]="","",WEEKNUM(BS_CONTROLE[[#This Row],[DATA]]))</f>
        <v/>
      </c>
      <c r="D187" s="45"/>
      <c r="E187" s="185">
        <v>203</v>
      </c>
      <c r="F187" s="134"/>
      <c r="G187" s="8" t="str">
        <f>IF(D187="","*",VLOOKUP(F187,BS_ATIVIDADE[#All],3,FALSE))</f>
        <v>*</v>
      </c>
      <c r="H187" s="135"/>
      <c r="I187" s="135"/>
      <c r="J187" s="151"/>
      <c r="K187" s="151"/>
      <c r="L187" s="71" t="s">
        <v>11</v>
      </c>
      <c r="M187" s="149" t="str" cm="1">
        <f t="array" ref="M187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187" s="149" t="str" cm="1">
        <f t="array" ref="N187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187" s="135"/>
      <c r="P187" s="135"/>
      <c r="Q187" s="71"/>
      <c r="R187" s="9" t="str">
        <f>IFERROR(_xlfn.XLOOKUP(F187, BS_ATIVIDADE[ATIVIDADE],BS_ATIVIDADE[UNIDADE] ), "*")</f>
        <v>*</v>
      </c>
      <c r="S187" s="180" t="str" cm="1">
        <f t="array" ref="S187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187" s="180" t="str" cm="1">
        <f t="array" ref="T187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187" s="199" t="str">
        <f>IFERROR(_xlfn.XLOOKUP(J187, BASE_MAPA!$B$2:$B$420, BASE_MAPA!$G$2:$G$420), "ERRO")</f>
        <v>ERRO</v>
      </c>
      <c r="V187" s="143"/>
      <c r="W187" s="135"/>
      <c r="X187" s="152"/>
      <c r="Y187" s="129"/>
      <c r="Z187" s="129"/>
      <c r="AA187" s="71"/>
      <c r="AB187" s="59"/>
      <c r="AC187" s="59"/>
      <c r="AD187" s="135"/>
      <c r="AE187" s="71"/>
      <c r="AF187" s="71"/>
      <c r="AG187" s="71"/>
      <c r="AH187" s="42"/>
      <c r="AI187" s="119" t="str">
        <f>IF(BS_CONTROLE[[#This Row],[Atividade]]=0, "-", BS_CONTROLE[[#This Row],[Atividade]])</f>
        <v>-</v>
      </c>
      <c r="AJ187" s="8" t="str">
        <f>IF(D187="","*",VLOOKUP(AI187,BS_ATIVIDADE[#Data],3,FALSE))</f>
        <v>*</v>
      </c>
      <c r="AK187" s="175" t="str">
        <f>IF(BS_CONTROLE[[#This Row],[Local - Partida]]=0, "-", BS_CONTROLE[[#This Row],[Local - Partida]])</f>
        <v>-</v>
      </c>
      <c r="AL187" s="175" t="str">
        <f>IF(BS_CONTROLE[[#This Row],[Local - Encerramento]]=0, "-", BS_CONTROLE[[#This Row],[Local - Encerramento]])</f>
        <v>-</v>
      </c>
      <c r="AM187" s="175" t="str">
        <f>IF(BS_CONTROLE[[#This Row],[Entre - Estações]]=0, "-", BS_CONTROLE[[#This Row],[Entre - Estações]])</f>
        <v>-</v>
      </c>
      <c r="AN187" s="175" t="str">
        <f>IF(BS_CONTROLE[[#This Row],[SB]]=0, "-", BS_CONTROLE[[#This Row],[SB]])</f>
        <v>-</v>
      </c>
      <c r="AO187" s="176" t="str">
        <f>IF(BS_CONTROLE[[#This Row],[SUB]]=0, "-", BS_CONTROLE[[#This Row],[SUB]])</f>
        <v>-</v>
      </c>
      <c r="AP187" s="177" t="str">
        <f>IF(BS_CONTROLE[[#This Row],[KM - Inicio]]=0, "-", BS_CONTROLE[[#This Row],[KM - Inicio]])</f>
        <v>-</v>
      </c>
      <c r="AQ187" s="177" t="str">
        <f>IF(BS_CONTROLE[[#This Row],[KM - Fim]]=0, "-", BS_CONTROLE[[#This Row],[KM - Fim]])</f>
        <v>-</v>
      </c>
      <c r="AR187" s="32"/>
      <c r="AS187" s="32"/>
      <c r="AT187" s="32"/>
      <c r="AU187" s="32"/>
      <c r="AV187" s="32"/>
      <c r="AW187" s="32"/>
      <c r="AX187" s="32"/>
      <c r="AY187" s="184" t="str">
        <f>IF(D187="","*",IFERROR(IF(ISODD(COUNT(AS187:AX189)),"ERRO",SUM((AT187-AS187),(AV187-AU187),(AX187-AW187))),"ERRO"))</f>
        <v>*</v>
      </c>
      <c r="AZ187" s="11"/>
      <c r="BA187" s="60"/>
      <c r="BB187" s="9" t="str">
        <f>IFERROR(_xlfn.XLOOKUP(AI187, BS_ATIVIDADE[ATIVIDADE],BS_ATIVIDADE[UNIDADE] ), "*")</f>
        <v>*</v>
      </c>
      <c r="BC187" s="59" t="str" cm="1">
        <f t="array" ref="BC187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BD187" s="59" t="str" cm="1">
        <f t="array" ref="BD187" xml:space="preserve"> _xlfn.XLOOKUP(
  1,
  ( TabelaMap[SUB] = BS_CONTROLE[[#This Row],[SUB_5]]) *
  ( TabelaMap[KM Inicio] &lt;= BS_CONTROLE[[#This Row],[KM - Inicio]]) *
  ( TabelaMap[KM Fim]  &gt;= BS_CONTROLE[[#This Row],[KM - Inicio]]),
  TabelaMap[Trecho Coordenação],
  "-",
  0
)</f>
        <v>-</v>
      </c>
      <c r="BE187" s="200" t="str">
        <f>IFERROR(_xlfn.XLOOKUP(AO187, BASE_MAPA!$B$2:$B$420, BASE_MAPA!$G$2:$G$420), "ERRO")</f>
        <v>ERRO</v>
      </c>
      <c r="BF187" s="178" t="str">
        <f>IF(BS_CONTROLE[[#This Row],[Responsavel pelo boletim]]=0, "-", BS_CONTROLE[[#This Row],[Responsavel pelo boletim]])</f>
        <v>-</v>
      </c>
      <c r="BG187" s="13"/>
      <c r="BH187" s="14"/>
      <c r="BI187" s="14"/>
      <c r="BJ187" s="14"/>
      <c r="BK187" s="14"/>
      <c r="BL187" s="13"/>
      <c r="BM187" s="12"/>
      <c r="BN187" s="12"/>
      <c r="BO187" s="130"/>
      <c r="BP187" s="14"/>
      <c r="BQ187" s="10" t="str">
        <f t="shared" si="18"/>
        <v>Aderente</v>
      </c>
      <c r="BR187" s="15" t="str">
        <f t="shared" si="19"/>
        <v>*</v>
      </c>
      <c r="BS187" s="15" t="str">
        <f t="shared" si="20"/>
        <v>*</v>
      </c>
      <c r="BT187" s="157" t="str">
        <f t="shared" si="21"/>
        <v/>
      </c>
    </row>
    <row r="188" spans="1:72" hidden="1">
      <c r="A188" s="44" t="str">
        <f t="shared" si="17"/>
        <v/>
      </c>
      <c r="B188" s="133"/>
      <c r="C188" s="7" t="str">
        <f>IF(BS_CONTROLE[[#This Row],[DATA]]="","",WEEKNUM(BS_CONTROLE[[#This Row],[DATA]]))</f>
        <v/>
      </c>
      <c r="D188" s="45"/>
      <c r="E188" s="185">
        <v>204</v>
      </c>
      <c r="F188" s="134"/>
      <c r="G188" s="8" t="str">
        <f>IF(D188="","*",VLOOKUP(F188,BS_ATIVIDADE[#All],3,FALSE))</f>
        <v>*</v>
      </c>
      <c r="H188" s="135"/>
      <c r="I188" s="135"/>
      <c r="J188" s="151"/>
      <c r="K188" s="151"/>
      <c r="L188" s="71" t="s">
        <v>11</v>
      </c>
      <c r="M188" s="149" t="str" cm="1">
        <f t="array" ref="M188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188" s="149" t="str" cm="1">
        <f t="array" ref="N188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188" s="135"/>
      <c r="P188" s="135"/>
      <c r="Q188" s="71"/>
      <c r="R188" s="9" t="str">
        <f>IFERROR(_xlfn.XLOOKUP(F188, BS_ATIVIDADE[ATIVIDADE],BS_ATIVIDADE[UNIDADE] ), "*")</f>
        <v>*</v>
      </c>
      <c r="S188" s="180" t="str" cm="1">
        <f t="array" ref="S188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188" s="180" t="str" cm="1">
        <f t="array" ref="T188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188" s="199" t="str">
        <f>IFERROR(_xlfn.XLOOKUP(J188, BASE_MAPA!$B$2:$B$420, BASE_MAPA!$G$2:$G$420), "ERRO")</f>
        <v>ERRO</v>
      </c>
      <c r="V188" s="143"/>
      <c r="W188" s="135"/>
      <c r="X188" s="152"/>
      <c r="Y188" s="129"/>
      <c r="Z188" s="129"/>
      <c r="AA188" s="71"/>
      <c r="AB188" s="59"/>
      <c r="AC188" s="59"/>
      <c r="AD188" s="135"/>
      <c r="AE188" s="71"/>
      <c r="AF188" s="71"/>
      <c r="AG188" s="71"/>
      <c r="AH188" s="42"/>
      <c r="AI188" s="119" t="str">
        <f>IF(BS_CONTROLE[[#This Row],[Atividade]]=0, "-", BS_CONTROLE[[#This Row],[Atividade]])</f>
        <v>-</v>
      </c>
      <c r="AJ188" s="8" t="str">
        <f>IF(D188="","*",VLOOKUP(AI188,BS_ATIVIDADE[#Data],3,FALSE))</f>
        <v>*</v>
      </c>
      <c r="AK188" s="175" t="str">
        <f>IF(BS_CONTROLE[[#This Row],[Local - Partida]]=0, "-", BS_CONTROLE[[#This Row],[Local - Partida]])</f>
        <v>-</v>
      </c>
      <c r="AL188" s="175" t="str">
        <f>IF(BS_CONTROLE[[#This Row],[Local - Encerramento]]=0, "-", BS_CONTROLE[[#This Row],[Local - Encerramento]])</f>
        <v>-</v>
      </c>
      <c r="AM188" s="175" t="str">
        <f>IF(BS_CONTROLE[[#This Row],[Entre - Estações]]=0, "-", BS_CONTROLE[[#This Row],[Entre - Estações]])</f>
        <v>-</v>
      </c>
      <c r="AN188" s="175" t="str">
        <f>IF(BS_CONTROLE[[#This Row],[SB]]=0, "-", BS_CONTROLE[[#This Row],[SB]])</f>
        <v>-</v>
      </c>
      <c r="AO188" s="176" t="str">
        <f>IF(BS_CONTROLE[[#This Row],[SUB]]=0, "-", BS_CONTROLE[[#This Row],[SUB]])</f>
        <v>-</v>
      </c>
      <c r="AP188" s="177" t="str">
        <f>IF(BS_CONTROLE[[#This Row],[KM - Inicio]]=0, "-", BS_CONTROLE[[#This Row],[KM - Inicio]])</f>
        <v>-</v>
      </c>
      <c r="AQ188" s="177" t="str">
        <f>IF(BS_CONTROLE[[#This Row],[KM - Fim]]=0, "-", BS_CONTROLE[[#This Row],[KM - Fim]])</f>
        <v>-</v>
      </c>
      <c r="AR188" s="32"/>
      <c r="AS188" s="32"/>
      <c r="AT188" s="32"/>
      <c r="AU188" s="32"/>
      <c r="AV188" s="32"/>
      <c r="AW188" s="32"/>
      <c r="AX188" s="32"/>
      <c r="AY188" s="184" t="str">
        <f>IF(D188="","*",IFERROR(IF(ISODD(COUNT(AS188:AX190)),"ERRO",SUM((AT188-AS188),(AV188-AU188),(AX188-AW188))),"ERRO"))</f>
        <v>*</v>
      </c>
      <c r="AZ188" s="11"/>
      <c r="BA188" s="60"/>
      <c r="BB188" s="9" t="str">
        <f>IFERROR(_xlfn.XLOOKUP(AI188, BS_ATIVIDADE[ATIVIDADE],BS_ATIVIDADE[UNIDADE] ), "*")</f>
        <v>*</v>
      </c>
      <c r="BC188" s="59" t="str" cm="1">
        <f t="array" ref="BC188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BD188" s="59" t="str" cm="1">
        <f t="array" ref="BD188" xml:space="preserve"> _xlfn.XLOOKUP(
  1,
  ( TabelaMap[SUB] = BS_CONTROLE[[#This Row],[SUB_5]]) *
  ( TabelaMap[KM Inicio] &lt;= BS_CONTROLE[[#This Row],[KM - Inicio]]) *
  ( TabelaMap[KM Fim]  &gt;= BS_CONTROLE[[#This Row],[KM - Inicio]]),
  TabelaMap[Trecho Coordenação],
  "-",
  0
)</f>
        <v>-</v>
      </c>
      <c r="BE188" s="200" t="str">
        <f>IFERROR(_xlfn.XLOOKUP(AO188, BASE_MAPA!$B$2:$B$420, BASE_MAPA!$G$2:$G$420), "ERRO")</f>
        <v>ERRO</v>
      </c>
      <c r="BF188" s="178" t="str">
        <f>IF(BS_CONTROLE[[#This Row],[Responsavel pelo boletim]]=0, "-", BS_CONTROLE[[#This Row],[Responsavel pelo boletim]])</f>
        <v>-</v>
      </c>
      <c r="BG188" s="13"/>
      <c r="BH188" s="14"/>
      <c r="BI188" s="14"/>
      <c r="BJ188" s="14"/>
      <c r="BK188" s="14"/>
      <c r="BL188" s="13"/>
      <c r="BM188" s="12"/>
      <c r="BN188" s="12"/>
      <c r="BO188" s="130"/>
      <c r="BP188" s="14"/>
      <c r="BQ188" s="10" t="str">
        <f t="shared" si="18"/>
        <v>Aderente</v>
      </c>
      <c r="BR188" s="15" t="str">
        <f t="shared" si="19"/>
        <v>*</v>
      </c>
      <c r="BS188" s="15" t="str">
        <f t="shared" si="20"/>
        <v>*</v>
      </c>
      <c r="BT188" s="157" t="str">
        <f t="shared" si="21"/>
        <v/>
      </c>
    </row>
    <row r="189" spans="1:72" hidden="1">
      <c r="A189" s="44" t="str">
        <f t="shared" si="17"/>
        <v/>
      </c>
      <c r="B189" s="133"/>
      <c r="C189" s="7" t="str">
        <f>IF(BS_CONTROLE[[#This Row],[DATA]]="","",WEEKNUM(BS_CONTROLE[[#This Row],[DATA]]))</f>
        <v/>
      </c>
      <c r="D189" s="45"/>
      <c r="E189" s="185">
        <v>205</v>
      </c>
      <c r="F189" s="134"/>
      <c r="G189" s="8" t="str">
        <f>IF(D189="","*",VLOOKUP(F189,BS_ATIVIDADE[#All],3,FALSE))</f>
        <v>*</v>
      </c>
      <c r="H189" s="135"/>
      <c r="I189" s="135"/>
      <c r="J189" s="151"/>
      <c r="K189" s="151"/>
      <c r="L189" s="71" t="s">
        <v>11</v>
      </c>
      <c r="M189" s="149" t="str" cm="1">
        <f t="array" ref="M189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189" s="149" t="str" cm="1">
        <f t="array" ref="N189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189" s="135"/>
      <c r="P189" s="135"/>
      <c r="Q189" s="71"/>
      <c r="R189" s="9" t="str">
        <f>IFERROR(_xlfn.XLOOKUP(F189, BS_ATIVIDADE[ATIVIDADE],BS_ATIVIDADE[UNIDADE] ), "*")</f>
        <v>*</v>
      </c>
      <c r="S189" s="180" t="str" cm="1">
        <f t="array" ref="S189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189" s="180" t="str" cm="1">
        <f t="array" ref="T189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189" s="199" t="str">
        <f>IFERROR(_xlfn.XLOOKUP(J189, BASE_MAPA!$B$2:$B$420, BASE_MAPA!$G$2:$G$420), "ERRO")</f>
        <v>ERRO</v>
      </c>
      <c r="V189" s="143"/>
      <c r="W189" s="135"/>
      <c r="X189" s="152"/>
      <c r="Y189" s="129"/>
      <c r="Z189" s="129"/>
      <c r="AA189" s="71"/>
      <c r="AB189" s="59"/>
      <c r="AC189" s="59"/>
      <c r="AD189" s="135"/>
      <c r="AE189" s="71"/>
      <c r="AF189" s="71"/>
      <c r="AG189" s="71"/>
      <c r="AH189" s="42"/>
      <c r="AI189" s="119" t="str">
        <f>IF(BS_CONTROLE[[#This Row],[Atividade]]=0, "-", BS_CONTROLE[[#This Row],[Atividade]])</f>
        <v>-</v>
      </c>
      <c r="AJ189" s="8" t="str">
        <f>IF(D189="","*",VLOOKUP(AI189,BS_ATIVIDADE[#Data],3,FALSE))</f>
        <v>*</v>
      </c>
      <c r="AK189" s="175" t="str">
        <f>IF(BS_CONTROLE[[#This Row],[Local - Partida]]=0, "-", BS_CONTROLE[[#This Row],[Local - Partida]])</f>
        <v>-</v>
      </c>
      <c r="AL189" s="175" t="str">
        <f>IF(BS_CONTROLE[[#This Row],[Local - Encerramento]]=0, "-", BS_CONTROLE[[#This Row],[Local - Encerramento]])</f>
        <v>-</v>
      </c>
      <c r="AM189" s="175" t="str">
        <f>IF(BS_CONTROLE[[#This Row],[Entre - Estações]]=0, "-", BS_CONTROLE[[#This Row],[Entre - Estações]])</f>
        <v>-</v>
      </c>
      <c r="AN189" s="175" t="str">
        <f>IF(BS_CONTROLE[[#This Row],[SB]]=0, "-", BS_CONTROLE[[#This Row],[SB]])</f>
        <v>-</v>
      </c>
      <c r="AO189" s="176" t="str">
        <f>IF(BS_CONTROLE[[#This Row],[SUB]]=0, "-", BS_CONTROLE[[#This Row],[SUB]])</f>
        <v>-</v>
      </c>
      <c r="AP189" s="177" t="str">
        <f>IF(BS_CONTROLE[[#This Row],[KM - Inicio]]=0, "-", BS_CONTROLE[[#This Row],[KM - Inicio]])</f>
        <v>-</v>
      </c>
      <c r="AQ189" s="177" t="str">
        <f>IF(BS_CONTROLE[[#This Row],[KM - Fim]]=0, "-", BS_CONTROLE[[#This Row],[KM - Fim]])</f>
        <v>-</v>
      </c>
      <c r="AR189" s="32"/>
      <c r="AS189" s="32"/>
      <c r="AT189" s="32"/>
      <c r="AU189" s="32"/>
      <c r="AV189" s="32"/>
      <c r="AW189" s="32"/>
      <c r="AX189" s="32"/>
      <c r="AY189" s="184" t="str">
        <f>IF(D189="","*",IFERROR(IF(ISODD(COUNT(AS189:AX191)),"ERRO",SUM((AT189-AS189),(AV189-AU189),(AX189-AW189))),"ERRO"))</f>
        <v>*</v>
      </c>
      <c r="AZ189" s="11"/>
      <c r="BA189" s="60"/>
      <c r="BB189" s="9" t="str">
        <f>IFERROR(_xlfn.XLOOKUP(AI189, BS_ATIVIDADE[ATIVIDADE],BS_ATIVIDADE[UNIDADE] ), "*")</f>
        <v>*</v>
      </c>
      <c r="BC189" s="59" t="str" cm="1">
        <f t="array" ref="BC189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BD189" s="59" t="str" cm="1">
        <f t="array" ref="BD189" xml:space="preserve"> _xlfn.XLOOKUP(
  1,
  ( TabelaMap[SUB] = BS_CONTROLE[[#This Row],[SUB_5]]) *
  ( TabelaMap[KM Inicio] &lt;= BS_CONTROLE[[#This Row],[KM - Inicio]]) *
  ( TabelaMap[KM Fim]  &gt;= BS_CONTROLE[[#This Row],[KM - Inicio]]),
  TabelaMap[Trecho Coordenação],
  "-",
  0
)</f>
        <v>-</v>
      </c>
      <c r="BE189" s="200" t="str">
        <f>IFERROR(_xlfn.XLOOKUP(AO189, BASE_MAPA!$B$2:$B$420, BASE_MAPA!$G$2:$G$420), "ERRO")</f>
        <v>ERRO</v>
      </c>
      <c r="BF189" s="178" t="str">
        <f>IF(BS_CONTROLE[[#This Row],[Responsavel pelo boletim]]=0, "-", BS_CONTROLE[[#This Row],[Responsavel pelo boletim]])</f>
        <v>-</v>
      </c>
      <c r="BG189" s="13"/>
      <c r="BH189" s="14"/>
      <c r="BI189" s="14"/>
      <c r="BJ189" s="14"/>
      <c r="BK189" s="14"/>
      <c r="BL189" s="13"/>
      <c r="BM189" s="12"/>
      <c r="BN189" s="12"/>
      <c r="BO189" s="130"/>
      <c r="BP189" s="14"/>
      <c r="BQ189" s="10" t="str">
        <f t="shared" si="18"/>
        <v>Aderente</v>
      </c>
      <c r="BR189" s="15" t="str">
        <f t="shared" si="19"/>
        <v>*</v>
      </c>
      <c r="BS189" s="15" t="str">
        <f t="shared" si="20"/>
        <v>*</v>
      </c>
      <c r="BT189" s="157" t="str">
        <f t="shared" si="21"/>
        <v/>
      </c>
    </row>
    <row r="190" spans="1:72" hidden="1">
      <c r="A190" s="44" t="str">
        <f t="shared" si="17"/>
        <v/>
      </c>
      <c r="B190" s="133"/>
      <c r="C190" s="7" t="str">
        <f>IF(BS_CONTROLE[[#This Row],[DATA]]="","",WEEKNUM(BS_CONTROLE[[#This Row],[DATA]]))</f>
        <v/>
      </c>
      <c r="D190" s="45"/>
      <c r="E190" s="185">
        <v>206</v>
      </c>
      <c r="F190" s="134"/>
      <c r="G190" s="8" t="str">
        <f>IF(D190="","*",VLOOKUP(F190,BS_ATIVIDADE[#All],3,FALSE))</f>
        <v>*</v>
      </c>
      <c r="H190" s="135"/>
      <c r="I190" s="135"/>
      <c r="J190" s="151"/>
      <c r="K190" s="151"/>
      <c r="L190" s="71" t="s">
        <v>11</v>
      </c>
      <c r="M190" s="149" t="str" cm="1">
        <f t="array" ref="M190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190" s="149" t="str" cm="1">
        <f t="array" ref="N190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190" s="135"/>
      <c r="P190" s="135"/>
      <c r="Q190" s="71"/>
      <c r="R190" s="9" t="str">
        <f>IFERROR(_xlfn.XLOOKUP(F190, BS_ATIVIDADE[ATIVIDADE],BS_ATIVIDADE[UNIDADE] ), "*")</f>
        <v>*</v>
      </c>
      <c r="S190" s="180" t="str" cm="1">
        <f t="array" ref="S190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190" s="180" t="str" cm="1">
        <f t="array" ref="T190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190" s="199" t="str">
        <f>IFERROR(_xlfn.XLOOKUP(J190, BASE_MAPA!$B$2:$B$420, BASE_MAPA!$G$2:$G$420), "ERRO")</f>
        <v>ERRO</v>
      </c>
      <c r="V190" s="143"/>
      <c r="W190" s="135"/>
      <c r="X190" s="152"/>
      <c r="Y190" s="129"/>
      <c r="Z190" s="129"/>
      <c r="AA190" s="71"/>
      <c r="AB190" s="59"/>
      <c r="AC190" s="59"/>
      <c r="AD190" s="135"/>
      <c r="AE190" s="71"/>
      <c r="AF190" s="71"/>
      <c r="AG190" s="71"/>
      <c r="AH190" s="42"/>
      <c r="AI190" s="119" t="str">
        <f>IF(BS_CONTROLE[[#This Row],[Atividade]]=0, "-", BS_CONTROLE[[#This Row],[Atividade]])</f>
        <v>-</v>
      </c>
      <c r="AJ190" s="8" t="str">
        <f>IF(D190="","*",VLOOKUP(AI190,BS_ATIVIDADE[#Data],3,FALSE))</f>
        <v>*</v>
      </c>
      <c r="AK190" s="175" t="str">
        <f>IF(BS_CONTROLE[[#This Row],[Local - Partida]]=0, "-", BS_CONTROLE[[#This Row],[Local - Partida]])</f>
        <v>-</v>
      </c>
      <c r="AL190" s="175" t="str">
        <f>IF(BS_CONTROLE[[#This Row],[Local - Encerramento]]=0, "-", BS_CONTROLE[[#This Row],[Local - Encerramento]])</f>
        <v>-</v>
      </c>
      <c r="AM190" s="175" t="str">
        <f>IF(BS_CONTROLE[[#This Row],[Entre - Estações]]=0, "-", BS_CONTROLE[[#This Row],[Entre - Estações]])</f>
        <v>-</v>
      </c>
      <c r="AN190" s="175" t="str">
        <f>IF(BS_CONTROLE[[#This Row],[SB]]=0, "-", BS_CONTROLE[[#This Row],[SB]])</f>
        <v>-</v>
      </c>
      <c r="AO190" s="176" t="str">
        <f>IF(BS_CONTROLE[[#This Row],[SUB]]=0, "-", BS_CONTROLE[[#This Row],[SUB]])</f>
        <v>-</v>
      </c>
      <c r="AP190" s="177" t="str">
        <f>IF(BS_CONTROLE[[#This Row],[KM - Inicio]]=0, "-", BS_CONTROLE[[#This Row],[KM - Inicio]])</f>
        <v>-</v>
      </c>
      <c r="AQ190" s="177" t="str">
        <f>IF(BS_CONTROLE[[#This Row],[KM - Fim]]=0, "-", BS_CONTROLE[[#This Row],[KM - Fim]])</f>
        <v>-</v>
      </c>
      <c r="AR190" s="32"/>
      <c r="AS190" s="32"/>
      <c r="AT190" s="32"/>
      <c r="AU190" s="32"/>
      <c r="AV190" s="32"/>
      <c r="AW190" s="32"/>
      <c r="AX190" s="32"/>
      <c r="AY190" s="184" t="str">
        <f>IF(D190="","*",IFERROR(IF(ISODD(COUNT(AS190:AX192)),"ERRO",SUM((AT190-AS190),(AV190-AU190),(AX190-AW190))),"ERRO"))</f>
        <v>*</v>
      </c>
      <c r="AZ190" s="11"/>
      <c r="BA190" s="60"/>
      <c r="BB190" s="9" t="str">
        <f>IFERROR(_xlfn.XLOOKUP(AI190, BS_ATIVIDADE[ATIVIDADE],BS_ATIVIDADE[UNIDADE] ), "*")</f>
        <v>*</v>
      </c>
      <c r="BC190" s="59" t="str" cm="1">
        <f t="array" ref="BC190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BD190" s="59" t="str" cm="1">
        <f t="array" ref="BD190" xml:space="preserve"> _xlfn.XLOOKUP(
  1,
  ( TabelaMap[SUB] = BS_CONTROLE[[#This Row],[SUB_5]]) *
  ( TabelaMap[KM Inicio] &lt;= BS_CONTROLE[[#This Row],[KM - Inicio]]) *
  ( TabelaMap[KM Fim]  &gt;= BS_CONTROLE[[#This Row],[KM - Inicio]]),
  TabelaMap[Trecho Coordenação],
  "-",
  0
)</f>
        <v>-</v>
      </c>
      <c r="BE190" s="200" t="str">
        <f>IFERROR(_xlfn.XLOOKUP(AO190, BASE_MAPA!$B$2:$B$420, BASE_MAPA!$G$2:$G$420), "ERRO")</f>
        <v>ERRO</v>
      </c>
      <c r="BF190" s="178" t="str">
        <f>IF(BS_CONTROLE[[#This Row],[Responsavel pelo boletim]]=0, "-", BS_CONTROLE[[#This Row],[Responsavel pelo boletim]])</f>
        <v>-</v>
      </c>
      <c r="BG190" s="13"/>
      <c r="BH190" s="14"/>
      <c r="BI190" s="14"/>
      <c r="BJ190" s="14"/>
      <c r="BK190" s="14"/>
      <c r="BL190" s="13"/>
      <c r="BM190" s="12"/>
      <c r="BN190" s="12"/>
      <c r="BO190" s="130"/>
      <c r="BP190" s="14"/>
      <c r="BQ190" s="10" t="str">
        <f t="shared" si="18"/>
        <v>Aderente</v>
      </c>
      <c r="BR190" s="15" t="str">
        <f t="shared" si="19"/>
        <v>*</v>
      </c>
      <c r="BS190" s="15" t="str">
        <f t="shared" si="20"/>
        <v>*</v>
      </c>
      <c r="BT190" s="157" t="str">
        <f t="shared" si="21"/>
        <v/>
      </c>
    </row>
    <row r="191" spans="1:72" hidden="1">
      <c r="A191" s="44" t="str">
        <f t="shared" si="17"/>
        <v/>
      </c>
      <c r="B191" s="133"/>
      <c r="C191" s="7" t="str">
        <f>IF(BS_CONTROLE[[#This Row],[DATA]]="","",WEEKNUM(BS_CONTROLE[[#This Row],[DATA]]))</f>
        <v/>
      </c>
      <c r="D191" s="45"/>
      <c r="E191" s="185">
        <v>207</v>
      </c>
      <c r="F191" s="134"/>
      <c r="G191" s="8" t="str">
        <f>IF(D191="","*",VLOOKUP(F191,BS_ATIVIDADE[#All],3,FALSE))</f>
        <v>*</v>
      </c>
      <c r="H191" s="135"/>
      <c r="I191" s="135"/>
      <c r="J191" s="151"/>
      <c r="K191" s="151"/>
      <c r="L191" s="71" t="s">
        <v>11</v>
      </c>
      <c r="M191" s="149" t="str" cm="1">
        <f t="array" ref="M191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191" s="149" t="str" cm="1">
        <f t="array" ref="N191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191" s="135"/>
      <c r="P191" s="135"/>
      <c r="Q191" s="71"/>
      <c r="R191" s="9" t="str">
        <f>IFERROR(_xlfn.XLOOKUP(F191, BS_ATIVIDADE[ATIVIDADE],BS_ATIVIDADE[UNIDADE] ), "*")</f>
        <v>*</v>
      </c>
      <c r="S191" s="180" t="str" cm="1">
        <f t="array" ref="S191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191" s="180" t="str" cm="1">
        <f t="array" ref="T191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191" s="199" t="str">
        <f>IFERROR(_xlfn.XLOOKUP(J191, BASE_MAPA!$B$2:$B$420, BASE_MAPA!$G$2:$G$420), "ERRO")</f>
        <v>ERRO</v>
      </c>
      <c r="V191" s="143"/>
      <c r="W191" s="135"/>
      <c r="X191" s="152"/>
      <c r="Y191" s="129"/>
      <c r="Z191" s="129"/>
      <c r="AA191" s="71"/>
      <c r="AB191" s="59"/>
      <c r="AC191" s="59"/>
      <c r="AD191" s="135"/>
      <c r="AE191" s="71"/>
      <c r="AF191" s="71"/>
      <c r="AG191" s="71"/>
      <c r="AH191" s="42"/>
      <c r="AI191" s="119" t="str">
        <f>IF(BS_CONTROLE[[#This Row],[Atividade]]=0, "-", BS_CONTROLE[[#This Row],[Atividade]])</f>
        <v>-</v>
      </c>
      <c r="AJ191" s="8" t="str">
        <f>IF(D191="","*",VLOOKUP(AI191,BS_ATIVIDADE[#Data],3,FALSE))</f>
        <v>*</v>
      </c>
      <c r="AK191" s="175" t="str">
        <f>IF(BS_CONTROLE[[#This Row],[Local - Partida]]=0, "-", BS_CONTROLE[[#This Row],[Local - Partida]])</f>
        <v>-</v>
      </c>
      <c r="AL191" s="175" t="str">
        <f>IF(BS_CONTROLE[[#This Row],[Local - Encerramento]]=0, "-", BS_CONTROLE[[#This Row],[Local - Encerramento]])</f>
        <v>-</v>
      </c>
      <c r="AM191" s="175" t="str">
        <f>IF(BS_CONTROLE[[#This Row],[Entre - Estações]]=0, "-", BS_CONTROLE[[#This Row],[Entre - Estações]])</f>
        <v>-</v>
      </c>
      <c r="AN191" s="175" t="str">
        <f>IF(BS_CONTROLE[[#This Row],[SB]]=0, "-", BS_CONTROLE[[#This Row],[SB]])</f>
        <v>-</v>
      </c>
      <c r="AO191" s="176" t="str">
        <f>IF(BS_CONTROLE[[#This Row],[SUB]]=0, "-", BS_CONTROLE[[#This Row],[SUB]])</f>
        <v>-</v>
      </c>
      <c r="AP191" s="177" t="str">
        <f>IF(BS_CONTROLE[[#This Row],[KM - Inicio]]=0, "-", BS_CONTROLE[[#This Row],[KM - Inicio]])</f>
        <v>-</v>
      </c>
      <c r="AQ191" s="177" t="str">
        <f>IF(BS_CONTROLE[[#This Row],[KM - Fim]]=0, "-", BS_CONTROLE[[#This Row],[KM - Fim]])</f>
        <v>-</v>
      </c>
      <c r="AR191" s="32"/>
      <c r="AS191" s="32"/>
      <c r="AT191" s="32"/>
      <c r="AU191" s="32"/>
      <c r="AV191" s="32"/>
      <c r="AW191" s="32"/>
      <c r="AX191" s="32"/>
      <c r="AY191" s="184" t="str">
        <f>IF(D191="","*",IFERROR(IF(ISODD(COUNT(AS191:AX193)),"ERRO",SUM((AT191-AS191),(AV191-AU191),(AX191-AW191))),"ERRO"))</f>
        <v>*</v>
      </c>
      <c r="AZ191" s="11"/>
      <c r="BA191" s="60"/>
      <c r="BB191" s="9" t="str">
        <f>IFERROR(_xlfn.XLOOKUP(AI191, BS_ATIVIDADE[ATIVIDADE],BS_ATIVIDADE[UNIDADE] ), "*")</f>
        <v>*</v>
      </c>
      <c r="BC191" s="59" t="str" cm="1">
        <f t="array" ref="BC191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BD191" s="59" t="str" cm="1">
        <f t="array" ref="BD191" xml:space="preserve"> _xlfn.XLOOKUP(
  1,
  ( TabelaMap[SUB] = BS_CONTROLE[[#This Row],[SUB_5]]) *
  ( TabelaMap[KM Inicio] &lt;= BS_CONTROLE[[#This Row],[KM - Inicio]]) *
  ( TabelaMap[KM Fim]  &gt;= BS_CONTROLE[[#This Row],[KM - Inicio]]),
  TabelaMap[Trecho Coordenação],
  "-",
  0
)</f>
        <v>-</v>
      </c>
      <c r="BE191" s="200" t="str">
        <f>IFERROR(_xlfn.XLOOKUP(AO191, BASE_MAPA!$B$2:$B$420, BASE_MAPA!$G$2:$G$420), "ERRO")</f>
        <v>ERRO</v>
      </c>
      <c r="BF191" s="178" t="str">
        <f>IF(BS_CONTROLE[[#This Row],[Responsavel pelo boletim]]=0, "-", BS_CONTROLE[[#This Row],[Responsavel pelo boletim]])</f>
        <v>-</v>
      </c>
      <c r="BG191" s="13"/>
      <c r="BH191" s="14"/>
      <c r="BI191" s="14"/>
      <c r="BJ191" s="14"/>
      <c r="BK191" s="14"/>
      <c r="BL191" s="13"/>
      <c r="BM191" s="12"/>
      <c r="BN191" s="12"/>
      <c r="BO191" s="130"/>
      <c r="BP191" s="14"/>
      <c r="BQ191" s="10" t="str">
        <f t="shared" si="18"/>
        <v>Aderente</v>
      </c>
      <c r="BR191" s="15" t="str">
        <f t="shared" si="19"/>
        <v>*</v>
      </c>
      <c r="BS191" s="15" t="str">
        <f t="shared" si="20"/>
        <v>*</v>
      </c>
      <c r="BT191" s="157" t="str">
        <f t="shared" si="21"/>
        <v/>
      </c>
    </row>
    <row r="192" spans="1:72" hidden="1">
      <c r="A192" s="44" t="str">
        <f t="shared" si="17"/>
        <v/>
      </c>
      <c r="B192" s="133"/>
      <c r="C192" s="7" t="str">
        <f>IF(BS_CONTROLE[[#This Row],[DATA]]="","",WEEKNUM(BS_CONTROLE[[#This Row],[DATA]]))</f>
        <v/>
      </c>
      <c r="D192" s="45"/>
      <c r="E192" s="185">
        <v>208</v>
      </c>
      <c r="F192" s="134"/>
      <c r="G192" s="8" t="str">
        <f>IF(D192="","*",VLOOKUP(F192,BS_ATIVIDADE[#All],3,FALSE))</f>
        <v>*</v>
      </c>
      <c r="H192" s="135"/>
      <c r="I192" s="135"/>
      <c r="J192" s="151"/>
      <c r="K192" s="151"/>
      <c r="L192" s="71" t="s">
        <v>11</v>
      </c>
      <c r="M192" s="149" t="str" cm="1">
        <f t="array" ref="M192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192" s="149" t="str" cm="1">
        <f t="array" ref="N192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192" s="135"/>
      <c r="P192" s="135"/>
      <c r="Q192" s="71"/>
      <c r="R192" s="9" t="str">
        <f>IFERROR(_xlfn.XLOOKUP(F192, BS_ATIVIDADE[ATIVIDADE],BS_ATIVIDADE[UNIDADE] ), "*")</f>
        <v>*</v>
      </c>
      <c r="S192" s="180" t="str" cm="1">
        <f t="array" ref="S192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192" s="180" t="str" cm="1">
        <f t="array" ref="T192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192" s="199" t="str">
        <f>IFERROR(_xlfn.XLOOKUP(J192, BASE_MAPA!$B$2:$B$420, BASE_MAPA!$G$2:$G$420), "ERRO")</f>
        <v>ERRO</v>
      </c>
      <c r="V192" s="143"/>
      <c r="W192" s="135"/>
      <c r="X192" s="152"/>
      <c r="Y192" s="129"/>
      <c r="Z192" s="129"/>
      <c r="AA192" s="71"/>
      <c r="AB192" s="59"/>
      <c r="AC192" s="59"/>
      <c r="AD192" s="135"/>
      <c r="AE192" s="71"/>
      <c r="AF192" s="71"/>
      <c r="AG192" s="71"/>
      <c r="AH192" s="42"/>
      <c r="AI192" s="119" t="str">
        <f>IF(BS_CONTROLE[[#This Row],[Atividade]]=0, "-", BS_CONTROLE[[#This Row],[Atividade]])</f>
        <v>-</v>
      </c>
      <c r="AJ192" s="8" t="str">
        <f>IF(D192="","*",VLOOKUP(AI192,BS_ATIVIDADE[#Data],3,FALSE))</f>
        <v>*</v>
      </c>
      <c r="AK192" s="175" t="str">
        <f>IF(BS_CONTROLE[[#This Row],[Local - Partida]]=0, "-", BS_CONTROLE[[#This Row],[Local - Partida]])</f>
        <v>-</v>
      </c>
      <c r="AL192" s="175" t="str">
        <f>IF(BS_CONTROLE[[#This Row],[Local - Encerramento]]=0, "-", BS_CONTROLE[[#This Row],[Local - Encerramento]])</f>
        <v>-</v>
      </c>
      <c r="AM192" s="175" t="str">
        <f>IF(BS_CONTROLE[[#This Row],[Entre - Estações]]=0, "-", BS_CONTROLE[[#This Row],[Entre - Estações]])</f>
        <v>-</v>
      </c>
      <c r="AN192" s="175" t="str">
        <f>IF(BS_CONTROLE[[#This Row],[SB]]=0, "-", BS_CONTROLE[[#This Row],[SB]])</f>
        <v>-</v>
      </c>
      <c r="AO192" s="176" t="str">
        <f>IF(BS_CONTROLE[[#This Row],[SUB]]=0, "-", BS_CONTROLE[[#This Row],[SUB]])</f>
        <v>-</v>
      </c>
      <c r="AP192" s="177" t="str">
        <f>IF(BS_CONTROLE[[#This Row],[KM - Inicio]]=0, "-", BS_CONTROLE[[#This Row],[KM - Inicio]])</f>
        <v>-</v>
      </c>
      <c r="AQ192" s="177" t="str">
        <f>IF(BS_CONTROLE[[#This Row],[KM - Fim]]=0, "-", BS_CONTROLE[[#This Row],[KM - Fim]])</f>
        <v>-</v>
      </c>
      <c r="AR192" s="32"/>
      <c r="AS192" s="32"/>
      <c r="AT192" s="32"/>
      <c r="AU192" s="32"/>
      <c r="AV192" s="32"/>
      <c r="AW192" s="32"/>
      <c r="AX192" s="32"/>
      <c r="AY192" s="184" t="str">
        <f>IF(D192="","*",IFERROR(IF(ISODD(COUNT(AS192:AX194)),"ERRO",SUM((AT192-AS192),(AV192-AU192),(AX192-AW192))),"ERRO"))</f>
        <v>*</v>
      </c>
      <c r="AZ192" s="11"/>
      <c r="BA192" s="60"/>
      <c r="BB192" s="9" t="str">
        <f>IFERROR(_xlfn.XLOOKUP(AI192, BS_ATIVIDADE[ATIVIDADE],BS_ATIVIDADE[UNIDADE] ), "*")</f>
        <v>*</v>
      </c>
      <c r="BC192" s="59" t="str" cm="1">
        <f t="array" ref="BC192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BD192" s="59" t="str" cm="1">
        <f t="array" ref="BD192" xml:space="preserve"> _xlfn.XLOOKUP(
  1,
  ( TabelaMap[SUB] = BS_CONTROLE[[#This Row],[SUB_5]]) *
  ( TabelaMap[KM Inicio] &lt;= BS_CONTROLE[[#This Row],[KM - Inicio]]) *
  ( TabelaMap[KM Fim]  &gt;= BS_CONTROLE[[#This Row],[KM - Inicio]]),
  TabelaMap[Trecho Coordenação],
  "-",
  0
)</f>
        <v>-</v>
      </c>
      <c r="BE192" s="200" t="str">
        <f>IFERROR(_xlfn.XLOOKUP(AO192, BASE_MAPA!$B$2:$B$420, BASE_MAPA!$G$2:$G$420), "ERRO")</f>
        <v>ERRO</v>
      </c>
      <c r="BF192" s="178" t="str">
        <f>IF(BS_CONTROLE[[#This Row],[Responsavel pelo boletim]]=0, "-", BS_CONTROLE[[#This Row],[Responsavel pelo boletim]])</f>
        <v>-</v>
      </c>
      <c r="BG192" s="13"/>
      <c r="BH192" s="14"/>
      <c r="BI192" s="14"/>
      <c r="BJ192" s="14"/>
      <c r="BK192" s="14"/>
      <c r="BL192" s="13"/>
      <c r="BM192" s="12"/>
      <c r="BN192" s="12"/>
      <c r="BO192" s="130"/>
      <c r="BP192" s="14"/>
      <c r="BQ192" s="10" t="str">
        <f t="shared" si="18"/>
        <v>Aderente</v>
      </c>
      <c r="BR192" s="15" t="str">
        <f t="shared" si="19"/>
        <v>*</v>
      </c>
      <c r="BS192" s="15" t="str">
        <f t="shared" si="20"/>
        <v>*</v>
      </c>
      <c r="BT192" s="157" t="str">
        <f t="shared" si="21"/>
        <v/>
      </c>
    </row>
    <row r="193" spans="1:72" hidden="1">
      <c r="A193" s="44" t="str">
        <f t="shared" si="17"/>
        <v/>
      </c>
      <c r="B193" s="133"/>
      <c r="C193" s="7" t="str">
        <f>IF(BS_CONTROLE[[#This Row],[DATA]]="","",WEEKNUM(BS_CONTROLE[[#This Row],[DATA]]))</f>
        <v/>
      </c>
      <c r="D193" s="45"/>
      <c r="E193" s="185">
        <v>209</v>
      </c>
      <c r="F193" s="134"/>
      <c r="G193" s="8" t="str">
        <f>IF(D193="","*",VLOOKUP(F193,BS_ATIVIDADE[#All],3,FALSE))</f>
        <v>*</v>
      </c>
      <c r="H193" s="135"/>
      <c r="I193" s="135"/>
      <c r="J193" s="151"/>
      <c r="K193" s="151"/>
      <c r="L193" s="71" t="s">
        <v>11</v>
      </c>
      <c r="M193" s="149" t="str" cm="1">
        <f t="array" ref="M193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193" s="149" t="str" cm="1">
        <f t="array" ref="N193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193" s="135"/>
      <c r="P193" s="135"/>
      <c r="Q193" s="71"/>
      <c r="R193" s="9" t="str">
        <f>IFERROR(_xlfn.XLOOKUP(F193, BS_ATIVIDADE[ATIVIDADE],BS_ATIVIDADE[UNIDADE] ), "*")</f>
        <v>*</v>
      </c>
      <c r="S193" s="180" t="str" cm="1">
        <f t="array" ref="S193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193" s="180" t="str" cm="1">
        <f t="array" ref="T193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193" s="199" t="str">
        <f>IFERROR(_xlfn.XLOOKUP(J193, BASE_MAPA!$B$2:$B$420, BASE_MAPA!$G$2:$G$420), "ERRO")</f>
        <v>ERRO</v>
      </c>
      <c r="V193" s="143"/>
      <c r="W193" s="135"/>
      <c r="X193" s="152"/>
      <c r="Y193" s="129"/>
      <c r="Z193" s="129"/>
      <c r="AA193" s="71"/>
      <c r="AB193" s="59"/>
      <c r="AC193" s="59"/>
      <c r="AD193" s="135"/>
      <c r="AE193" s="71"/>
      <c r="AF193" s="71"/>
      <c r="AG193" s="71"/>
      <c r="AH193" s="42"/>
      <c r="AI193" s="119" t="str">
        <f>IF(BS_CONTROLE[[#This Row],[Atividade]]=0, "-", BS_CONTROLE[[#This Row],[Atividade]])</f>
        <v>-</v>
      </c>
      <c r="AJ193" s="8" t="str">
        <f>IF(D193="","*",VLOOKUP(AI193,BS_ATIVIDADE[#Data],3,FALSE))</f>
        <v>*</v>
      </c>
      <c r="AK193" s="175" t="str">
        <f>IF(BS_CONTROLE[[#This Row],[Local - Partida]]=0, "-", BS_CONTROLE[[#This Row],[Local - Partida]])</f>
        <v>-</v>
      </c>
      <c r="AL193" s="175" t="str">
        <f>IF(BS_CONTROLE[[#This Row],[Local - Encerramento]]=0, "-", BS_CONTROLE[[#This Row],[Local - Encerramento]])</f>
        <v>-</v>
      </c>
      <c r="AM193" s="175" t="str">
        <f>IF(BS_CONTROLE[[#This Row],[Entre - Estações]]=0, "-", BS_CONTROLE[[#This Row],[Entre - Estações]])</f>
        <v>-</v>
      </c>
      <c r="AN193" s="175" t="str">
        <f>IF(BS_CONTROLE[[#This Row],[SB]]=0, "-", BS_CONTROLE[[#This Row],[SB]])</f>
        <v>-</v>
      </c>
      <c r="AO193" s="176" t="str">
        <f>IF(BS_CONTROLE[[#This Row],[SUB]]=0, "-", BS_CONTROLE[[#This Row],[SUB]])</f>
        <v>-</v>
      </c>
      <c r="AP193" s="177" t="str">
        <f>IF(BS_CONTROLE[[#This Row],[KM - Inicio]]=0, "-", BS_CONTROLE[[#This Row],[KM - Inicio]])</f>
        <v>-</v>
      </c>
      <c r="AQ193" s="177" t="str">
        <f>IF(BS_CONTROLE[[#This Row],[KM - Fim]]=0, "-", BS_CONTROLE[[#This Row],[KM - Fim]])</f>
        <v>-</v>
      </c>
      <c r="AR193" s="32"/>
      <c r="AS193" s="32"/>
      <c r="AT193" s="32"/>
      <c r="AU193" s="32"/>
      <c r="AV193" s="32"/>
      <c r="AW193" s="32"/>
      <c r="AX193" s="32"/>
      <c r="AY193" s="184" t="str">
        <f>IF(D193="","*",IFERROR(IF(ISODD(COUNT(AS193:AX195)),"ERRO",SUM((AT193-AS193),(AV193-AU193),(AX193-AW193))),"ERRO"))</f>
        <v>*</v>
      </c>
      <c r="AZ193" s="11"/>
      <c r="BA193" s="60"/>
      <c r="BB193" s="9" t="str">
        <f>IFERROR(_xlfn.XLOOKUP(AI193, BS_ATIVIDADE[ATIVIDADE],BS_ATIVIDADE[UNIDADE] ), "*")</f>
        <v>*</v>
      </c>
      <c r="BC193" s="59" t="str" cm="1">
        <f t="array" ref="BC193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BD193" s="59" t="str" cm="1">
        <f t="array" ref="BD193" xml:space="preserve"> _xlfn.XLOOKUP(
  1,
  ( TabelaMap[SUB] = BS_CONTROLE[[#This Row],[SUB_5]]) *
  ( TabelaMap[KM Inicio] &lt;= BS_CONTROLE[[#This Row],[KM - Inicio]]) *
  ( TabelaMap[KM Fim]  &gt;= BS_CONTROLE[[#This Row],[KM - Inicio]]),
  TabelaMap[Trecho Coordenação],
  "-",
  0
)</f>
        <v>-</v>
      </c>
      <c r="BE193" s="200" t="str">
        <f>IFERROR(_xlfn.XLOOKUP(AO193, BASE_MAPA!$B$2:$B$420, BASE_MAPA!$G$2:$G$420), "ERRO")</f>
        <v>ERRO</v>
      </c>
      <c r="BF193" s="178" t="str">
        <f>IF(BS_CONTROLE[[#This Row],[Responsavel pelo boletim]]=0, "-", BS_CONTROLE[[#This Row],[Responsavel pelo boletim]])</f>
        <v>-</v>
      </c>
      <c r="BG193" s="13"/>
      <c r="BH193" s="14"/>
      <c r="BI193" s="14"/>
      <c r="BJ193" s="14"/>
      <c r="BK193" s="14"/>
      <c r="BL193" s="13"/>
      <c r="BM193" s="12"/>
      <c r="BN193" s="12"/>
      <c r="BO193" s="130"/>
      <c r="BP193" s="14"/>
      <c r="BQ193" s="10" t="str">
        <f t="shared" si="18"/>
        <v>Aderente</v>
      </c>
      <c r="BR193" s="15" t="str">
        <f t="shared" si="19"/>
        <v>*</v>
      </c>
      <c r="BS193" s="15" t="str">
        <f t="shared" si="20"/>
        <v>*</v>
      </c>
      <c r="BT193" s="157" t="str">
        <f t="shared" si="21"/>
        <v/>
      </c>
    </row>
    <row r="194" spans="1:72" hidden="1">
      <c r="A194" s="44" t="str">
        <f t="shared" si="17"/>
        <v/>
      </c>
      <c r="B194" s="133"/>
      <c r="C194" s="7" t="str">
        <f>IF(BS_CONTROLE[[#This Row],[DATA]]="","",WEEKNUM(BS_CONTROLE[[#This Row],[DATA]]))</f>
        <v/>
      </c>
      <c r="D194" s="45"/>
      <c r="E194" s="185">
        <v>210</v>
      </c>
      <c r="F194" s="134"/>
      <c r="G194" s="8" t="str">
        <f>IF(D194="","*",VLOOKUP(F194,BS_ATIVIDADE[#All],3,FALSE))</f>
        <v>*</v>
      </c>
      <c r="H194" s="135"/>
      <c r="I194" s="135"/>
      <c r="J194" s="151"/>
      <c r="K194" s="151"/>
      <c r="L194" s="71" t="s">
        <v>11</v>
      </c>
      <c r="M194" s="149" t="str" cm="1">
        <f t="array" ref="M194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194" s="149" t="str" cm="1">
        <f t="array" ref="N194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194" s="135"/>
      <c r="P194" s="135"/>
      <c r="Q194" s="71"/>
      <c r="R194" s="9" t="str">
        <f>IFERROR(_xlfn.XLOOKUP(F194, BS_ATIVIDADE[ATIVIDADE],BS_ATIVIDADE[UNIDADE] ), "*")</f>
        <v>*</v>
      </c>
      <c r="S194" s="180" t="str" cm="1">
        <f t="array" ref="S194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194" s="180" t="str" cm="1">
        <f t="array" ref="T194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194" s="199" t="str">
        <f>IFERROR(_xlfn.XLOOKUP(J194, BASE_MAPA!$B$2:$B$420, BASE_MAPA!$G$2:$G$420), "ERRO")</f>
        <v>ERRO</v>
      </c>
      <c r="V194" s="143"/>
      <c r="W194" s="135"/>
      <c r="X194" s="152"/>
      <c r="Y194" s="129"/>
      <c r="Z194" s="129"/>
      <c r="AA194" s="71"/>
      <c r="AB194" s="59"/>
      <c r="AC194" s="59"/>
      <c r="AD194" s="135"/>
      <c r="AE194" s="71"/>
      <c r="AF194" s="71"/>
      <c r="AG194" s="71"/>
      <c r="AH194" s="42"/>
      <c r="AI194" s="119" t="str">
        <f>IF(BS_CONTROLE[[#This Row],[Atividade]]=0, "-", BS_CONTROLE[[#This Row],[Atividade]])</f>
        <v>-</v>
      </c>
      <c r="AJ194" s="8" t="str">
        <f>IF(D194="","*",VLOOKUP(AI194,BS_ATIVIDADE[#Data],3,FALSE))</f>
        <v>*</v>
      </c>
      <c r="AK194" s="175" t="str">
        <f>IF(BS_CONTROLE[[#This Row],[Local - Partida]]=0, "-", BS_CONTROLE[[#This Row],[Local - Partida]])</f>
        <v>-</v>
      </c>
      <c r="AL194" s="175" t="str">
        <f>IF(BS_CONTROLE[[#This Row],[Local - Encerramento]]=0, "-", BS_CONTROLE[[#This Row],[Local - Encerramento]])</f>
        <v>-</v>
      </c>
      <c r="AM194" s="175" t="str">
        <f>IF(BS_CONTROLE[[#This Row],[Entre - Estações]]=0, "-", BS_CONTROLE[[#This Row],[Entre - Estações]])</f>
        <v>-</v>
      </c>
      <c r="AN194" s="175" t="str">
        <f>IF(BS_CONTROLE[[#This Row],[SB]]=0, "-", BS_CONTROLE[[#This Row],[SB]])</f>
        <v>-</v>
      </c>
      <c r="AO194" s="176" t="str">
        <f>IF(BS_CONTROLE[[#This Row],[SUB]]=0, "-", BS_CONTROLE[[#This Row],[SUB]])</f>
        <v>-</v>
      </c>
      <c r="AP194" s="177" t="str">
        <f>IF(BS_CONTROLE[[#This Row],[KM - Inicio]]=0, "-", BS_CONTROLE[[#This Row],[KM - Inicio]])</f>
        <v>-</v>
      </c>
      <c r="AQ194" s="177" t="str">
        <f>IF(BS_CONTROLE[[#This Row],[KM - Fim]]=0, "-", BS_CONTROLE[[#This Row],[KM - Fim]])</f>
        <v>-</v>
      </c>
      <c r="AR194" s="32"/>
      <c r="AS194" s="32"/>
      <c r="AT194" s="32"/>
      <c r="AU194" s="32"/>
      <c r="AV194" s="32"/>
      <c r="AW194" s="32"/>
      <c r="AX194" s="32"/>
      <c r="AY194" s="184" t="str">
        <f>IF(D194="","*",IFERROR(IF(ISODD(COUNT(AS194:AX196)),"ERRO",SUM((AT194-AS194),(AV194-AU194),(AX194-AW194))),"ERRO"))</f>
        <v>*</v>
      </c>
      <c r="AZ194" s="11"/>
      <c r="BA194" s="60"/>
      <c r="BB194" s="9" t="str">
        <f>IFERROR(_xlfn.XLOOKUP(AI194, BS_ATIVIDADE[ATIVIDADE],BS_ATIVIDADE[UNIDADE] ), "*")</f>
        <v>*</v>
      </c>
      <c r="BC194" s="59" t="str" cm="1">
        <f t="array" ref="BC194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BD194" s="59" t="str" cm="1">
        <f t="array" ref="BD194" xml:space="preserve"> _xlfn.XLOOKUP(
  1,
  ( TabelaMap[SUB] = BS_CONTROLE[[#This Row],[SUB_5]]) *
  ( TabelaMap[KM Inicio] &lt;= BS_CONTROLE[[#This Row],[KM - Inicio]]) *
  ( TabelaMap[KM Fim]  &gt;= BS_CONTROLE[[#This Row],[KM - Inicio]]),
  TabelaMap[Trecho Coordenação],
  "-",
  0
)</f>
        <v>-</v>
      </c>
      <c r="BE194" s="200" t="str">
        <f>IFERROR(_xlfn.XLOOKUP(AO194, BASE_MAPA!$B$2:$B$420, BASE_MAPA!$G$2:$G$420), "ERRO")</f>
        <v>ERRO</v>
      </c>
      <c r="BF194" s="178" t="str">
        <f>IF(BS_CONTROLE[[#This Row],[Responsavel pelo boletim]]=0, "-", BS_CONTROLE[[#This Row],[Responsavel pelo boletim]])</f>
        <v>-</v>
      </c>
      <c r="BG194" s="13"/>
      <c r="BH194" s="14"/>
      <c r="BI194" s="14"/>
      <c r="BJ194" s="14"/>
      <c r="BK194" s="14"/>
      <c r="BL194" s="13"/>
      <c r="BM194" s="12"/>
      <c r="BN194" s="12"/>
      <c r="BO194" s="130"/>
      <c r="BP194" s="14"/>
      <c r="BQ194" s="10" t="str">
        <f t="shared" si="18"/>
        <v>Aderente</v>
      </c>
      <c r="BR194" s="15" t="str">
        <f t="shared" si="19"/>
        <v>*</v>
      </c>
      <c r="BS194" s="15" t="str">
        <f t="shared" si="20"/>
        <v>*</v>
      </c>
      <c r="BT194" s="157" t="str">
        <f t="shared" si="21"/>
        <v/>
      </c>
    </row>
    <row r="195" spans="1:72" hidden="1">
      <c r="A195" s="44" t="str">
        <f t="shared" si="17"/>
        <v/>
      </c>
      <c r="B195" s="133"/>
      <c r="C195" s="7" t="str">
        <f>IF(BS_CONTROLE[[#This Row],[DATA]]="","",WEEKNUM(BS_CONTROLE[[#This Row],[DATA]]))</f>
        <v/>
      </c>
      <c r="D195" s="45"/>
      <c r="E195" s="185">
        <v>211</v>
      </c>
      <c r="F195" s="134"/>
      <c r="G195" s="8" t="str">
        <f>IF(D195="","*",VLOOKUP(F195,BS_ATIVIDADE[#All],3,FALSE))</f>
        <v>*</v>
      </c>
      <c r="H195" s="135"/>
      <c r="I195" s="135"/>
      <c r="J195" s="151"/>
      <c r="K195" s="151"/>
      <c r="L195" s="71" t="s">
        <v>11</v>
      </c>
      <c r="M195" s="149" t="str" cm="1">
        <f t="array" ref="M195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195" s="149" t="str" cm="1">
        <f t="array" ref="N195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195" s="135"/>
      <c r="P195" s="135"/>
      <c r="Q195" s="71"/>
      <c r="R195" s="9" t="str">
        <f>IFERROR(_xlfn.XLOOKUP(F195, BS_ATIVIDADE[ATIVIDADE],BS_ATIVIDADE[UNIDADE] ), "*")</f>
        <v>*</v>
      </c>
      <c r="S195" s="180" t="str" cm="1">
        <f t="array" ref="S195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195" s="180" t="str" cm="1">
        <f t="array" ref="T195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195" s="199" t="str">
        <f>IFERROR(_xlfn.XLOOKUP(J195, BASE_MAPA!$B$2:$B$420, BASE_MAPA!$G$2:$G$420), "ERRO")</f>
        <v>ERRO</v>
      </c>
      <c r="V195" s="143"/>
      <c r="W195" s="135"/>
      <c r="X195" s="152"/>
      <c r="Y195" s="129"/>
      <c r="Z195" s="129"/>
      <c r="AA195" s="71"/>
      <c r="AB195" s="59"/>
      <c r="AC195" s="59"/>
      <c r="AD195" s="135"/>
      <c r="AE195" s="71"/>
      <c r="AF195" s="71"/>
      <c r="AG195" s="71"/>
      <c r="AH195" s="42"/>
      <c r="AI195" s="119" t="str">
        <f>IF(BS_CONTROLE[[#This Row],[Atividade]]=0, "-", BS_CONTROLE[[#This Row],[Atividade]])</f>
        <v>-</v>
      </c>
      <c r="AJ195" s="8" t="str">
        <f>IF(D195="","*",VLOOKUP(AI195,BS_ATIVIDADE[#Data],3,FALSE))</f>
        <v>*</v>
      </c>
      <c r="AK195" s="175" t="str">
        <f>IF(BS_CONTROLE[[#This Row],[Local - Partida]]=0, "-", BS_CONTROLE[[#This Row],[Local - Partida]])</f>
        <v>-</v>
      </c>
      <c r="AL195" s="175" t="str">
        <f>IF(BS_CONTROLE[[#This Row],[Local - Encerramento]]=0, "-", BS_CONTROLE[[#This Row],[Local - Encerramento]])</f>
        <v>-</v>
      </c>
      <c r="AM195" s="175" t="str">
        <f>IF(BS_CONTROLE[[#This Row],[Entre - Estações]]=0, "-", BS_CONTROLE[[#This Row],[Entre - Estações]])</f>
        <v>-</v>
      </c>
      <c r="AN195" s="175" t="str">
        <f>IF(BS_CONTROLE[[#This Row],[SB]]=0, "-", BS_CONTROLE[[#This Row],[SB]])</f>
        <v>-</v>
      </c>
      <c r="AO195" s="176" t="str">
        <f>IF(BS_CONTROLE[[#This Row],[SUB]]=0, "-", BS_CONTROLE[[#This Row],[SUB]])</f>
        <v>-</v>
      </c>
      <c r="AP195" s="177" t="str">
        <f>IF(BS_CONTROLE[[#This Row],[KM - Inicio]]=0, "-", BS_CONTROLE[[#This Row],[KM - Inicio]])</f>
        <v>-</v>
      </c>
      <c r="AQ195" s="177" t="str">
        <f>IF(BS_CONTROLE[[#This Row],[KM - Fim]]=0, "-", BS_CONTROLE[[#This Row],[KM - Fim]])</f>
        <v>-</v>
      </c>
      <c r="AR195" s="32"/>
      <c r="AS195" s="32"/>
      <c r="AT195" s="32"/>
      <c r="AU195" s="32"/>
      <c r="AV195" s="32"/>
      <c r="AW195" s="32"/>
      <c r="AX195" s="32"/>
      <c r="AY195" s="184" t="str">
        <f>IF(D195="","*",IFERROR(IF(ISODD(COUNT(AS195:AX197)),"ERRO",SUM((AT195-AS195),(AV195-AU195),(AX195-AW195))),"ERRO"))</f>
        <v>*</v>
      </c>
      <c r="AZ195" s="11"/>
      <c r="BA195" s="60"/>
      <c r="BB195" s="9" t="str">
        <f>IFERROR(_xlfn.XLOOKUP(AI195, BS_ATIVIDADE[ATIVIDADE],BS_ATIVIDADE[UNIDADE] ), "*")</f>
        <v>*</v>
      </c>
      <c r="BC195" s="59" t="str" cm="1">
        <f t="array" ref="BC195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BD195" s="59" t="str" cm="1">
        <f t="array" ref="BD195" xml:space="preserve"> _xlfn.XLOOKUP(
  1,
  ( TabelaMap[SUB] = BS_CONTROLE[[#This Row],[SUB_5]]) *
  ( TabelaMap[KM Inicio] &lt;= BS_CONTROLE[[#This Row],[KM - Inicio]]) *
  ( TabelaMap[KM Fim]  &gt;= BS_CONTROLE[[#This Row],[KM - Inicio]]),
  TabelaMap[Trecho Coordenação],
  "-",
  0
)</f>
        <v>-</v>
      </c>
      <c r="BE195" s="200" t="str">
        <f>IFERROR(_xlfn.XLOOKUP(AO195, BASE_MAPA!$B$2:$B$420, BASE_MAPA!$G$2:$G$420), "ERRO")</f>
        <v>ERRO</v>
      </c>
      <c r="BF195" s="178" t="str">
        <f>IF(BS_CONTROLE[[#This Row],[Responsavel pelo boletim]]=0, "-", BS_CONTROLE[[#This Row],[Responsavel pelo boletim]])</f>
        <v>-</v>
      </c>
      <c r="BG195" s="13"/>
      <c r="BH195" s="14"/>
      <c r="BI195" s="14"/>
      <c r="BJ195" s="14"/>
      <c r="BK195" s="14"/>
      <c r="BL195" s="13"/>
      <c r="BM195" s="12"/>
      <c r="BN195" s="12"/>
      <c r="BO195" s="130"/>
      <c r="BP195" s="14"/>
      <c r="BQ195" s="10" t="str">
        <f t="shared" si="18"/>
        <v>Aderente</v>
      </c>
      <c r="BR195" s="15" t="str">
        <f t="shared" si="19"/>
        <v>*</v>
      </c>
      <c r="BS195" s="15" t="str">
        <f t="shared" si="20"/>
        <v>*</v>
      </c>
      <c r="BT195" s="157" t="str">
        <f t="shared" si="21"/>
        <v/>
      </c>
    </row>
    <row r="196" spans="1:72" hidden="1">
      <c r="A196" s="44" t="str">
        <f t="shared" si="17"/>
        <v/>
      </c>
      <c r="B196" s="133"/>
      <c r="C196" s="7" t="str">
        <f>IF(BS_CONTROLE[[#This Row],[DATA]]="","",WEEKNUM(BS_CONTROLE[[#This Row],[DATA]]))</f>
        <v/>
      </c>
      <c r="D196" s="45"/>
      <c r="E196" s="185">
        <v>212</v>
      </c>
      <c r="F196" s="134"/>
      <c r="G196" s="8" t="str">
        <f>IF(D196="","*",VLOOKUP(F196,BS_ATIVIDADE[#All],3,FALSE))</f>
        <v>*</v>
      </c>
      <c r="H196" s="135"/>
      <c r="I196" s="135"/>
      <c r="J196" s="151"/>
      <c r="K196" s="151"/>
      <c r="L196" s="71" t="s">
        <v>11</v>
      </c>
      <c r="M196" s="149" t="str" cm="1">
        <f t="array" ref="M196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196" s="149" t="str" cm="1">
        <f t="array" ref="N196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196" s="135"/>
      <c r="P196" s="135"/>
      <c r="Q196" s="71"/>
      <c r="R196" s="9" t="str">
        <f>IFERROR(_xlfn.XLOOKUP(F196, BS_ATIVIDADE[ATIVIDADE],BS_ATIVIDADE[UNIDADE] ), "*")</f>
        <v>*</v>
      </c>
      <c r="S196" s="180" t="str" cm="1">
        <f t="array" ref="S196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196" s="180" t="str" cm="1">
        <f t="array" ref="T196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196" s="199" t="str">
        <f>IFERROR(_xlfn.XLOOKUP(J196, BASE_MAPA!$B$2:$B$420, BASE_MAPA!$G$2:$G$420), "ERRO")</f>
        <v>ERRO</v>
      </c>
      <c r="V196" s="143"/>
      <c r="W196" s="135"/>
      <c r="X196" s="152"/>
      <c r="Y196" s="129"/>
      <c r="Z196" s="129"/>
      <c r="AA196" s="71"/>
      <c r="AB196" s="59"/>
      <c r="AC196" s="59"/>
      <c r="AD196" s="135"/>
      <c r="AE196" s="71"/>
      <c r="AF196" s="71"/>
      <c r="AG196" s="71"/>
      <c r="AH196" s="42"/>
      <c r="AI196" s="119" t="str">
        <f>IF(BS_CONTROLE[[#This Row],[Atividade]]=0, "-", BS_CONTROLE[[#This Row],[Atividade]])</f>
        <v>-</v>
      </c>
      <c r="AJ196" s="8" t="str">
        <f>IF(D196="","*",VLOOKUP(AI196,BS_ATIVIDADE[#Data],3,FALSE))</f>
        <v>*</v>
      </c>
      <c r="AK196" s="175" t="str">
        <f>IF(BS_CONTROLE[[#This Row],[Local - Partida]]=0, "-", BS_CONTROLE[[#This Row],[Local - Partida]])</f>
        <v>-</v>
      </c>
      <c r="AL196" s="175" t="str">
        <f>IF(BS_CONTROLE[[#This Row],[Local - Encerramento]]=0, "-", BS_CONTROLE[[#This Row],[Local - Encerramento]])</f>
        <v>-</v>
      </c>
      <c r="AM196" s="175" t="str">
        <f>IF(BS_CONTROLE[[#This Row],[Entre - Estações]]=0, "-", BS_CONTROLE[[#This Row],[Entre - Estações]])</f>
        <v>-</v>
      </c>
      <c r="AN196" s="175" t="str">
        <f>IF(BS_CONTROLE[[#This Row],[SB]]=0, "-", BS_CONTROLE[[#This Row],[SB]])</f>
        <v>-</v>
      </c>
      <c r="AO196" s="176" t="str">
        <f>IF(BS_CONTROLE[[#This Row],[SUB]]=0, "-", BS_CONTROLE[[#This Row],[SUB]])</f>
        <v>-</v>
      </c>
      <c r="AP196" s="177" t="str">
        <f>IF(BS_CONTROLE[[#This Row],[KM - Inicio]]=0, "-", BS_CONTROLE[[#This Row],[KM - Inicio]])</f>
        <v>-</v>
      </c>
      <c r="AQ196" s="177" t="str">
        <f>IF(BS_CONTROLE[[#This Row],[KM - Fim]]=0, "-", BS_CONTROLE[[#This Row],[KM - Fim]])</f>
        <v>-</v>
      </c>
      <c r="AR196" s="32"/>
      <c r="AS196" s="32"/>
      <c r="AT196" s="32"/>
      <c r="AU196" s="32"/>
      <c r="AV196" s="32"/>
      <c r="AW196" s="32"/>
      <c r="AX196" s="32"/>
      <c r="AY196" s="184" t="str">
        <f>IF(D196="","*",IFERROR(IF(ISODD(COUNT(AS196:AX198)),"ERRO",SUM((AT196-AS196),(AV196-AU196),(AX196-AW196))),"ERRO"))</f>
        <v>*</v>
      </c>
      <c r="AZ196" s="11"/>
      <c r="BA196" s="60"/>
      <c r="BB196" s="9" t="str">
        <f>IFERROR(_xlfn.XLOOKUP(AI196, BS_ATIVIDADE[ATIVIDADE],BS_ATIVIDADE[UNIDADE] ), "*")</f>
        <v>*</v>
      </c>
      <c r="BC196" s="59" t="str" cm="1">
        <f t="array" ref="BC196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BD196" s="59" t="str" cm="1">
        <f t="array" ref="BD196" xml:space="preserve"> _xlfn.XLOOKUP(
  1,
  ( TabelaMap[SUB] = BS_CONTROLE[[#This Row],[SUB_5]]) *
  ( TabelaMap[KM Inicio] &lt;= BS_CONTROLE[[#This Row],[KM - Inicio]]) *
  ( TabelaMap[KM Fim]  &gt;= BS_CONTROLE[[#This Row],[KM - Inicio]]),
  TabelaMap[Trecho Coordenação],
  "-",
  0
)</f>
        <v>-</v>
      </c>
      <c r="BE196" s="200" t="str">
        <f>IFERROR(_xlfn.XLOOKUP(AO196, BASE_MAPA!$B$2:$B$420, BASE_MAPA!$G$2:$G$420), "ERRO")</f>
        <v>ERRO</v>
      </c>
      <c r="BF196" s="178" t="str">
        <f>IF(BS_CONTROLE[[#This Row],[Responsavel pelo boletim]]=0, "-", BS_CONTROLE[[#This Row],[Responsavel pelo boletim]])</f>
        <v>-</v>
      </c>
      <c r="BG196" s="13"/>
      <c r="BH196" s="14"/>
      <c r="BI196" s="14"/>
      <c r="BJ196" s="14"/>
      <c r="BK196" s="14"/>
      <c r="BL196" s="13"/>
      <c r="BM196" s="12"/>
      <c r="BN196" s="12"/>
      <c r="BO196" s="130"/>
      <c r="BP196" s="14"/>
      <c r="BQ196" s="10" t="str">
        <f t="shared" si="18"/>
        <v>Aderente</v>
      </c>
      <c r="BR196" s="15" t="str">
        <f t="shared" si="19"/>
        <v>*</v>
      </c>
      <c r="BS196" s="15" t="str">
        <f t="shared" si="20"/>
        <v>*</v>
      </c>
      <c r="BT196" s="157" t="str">
        <f t="shared" si="21"/>
        <v/>
      </c>
    </row>
    <row r="197" spans="1:72" hidden="1">
      <c r="A197" s="44" t="str">
        <f t="shared" si="17"/>
        <v/>
      </c>
      <c r="B197" s="133"/>
      <c r="C197" s="7" t="str">
        <f>IF(BS_CONTROLE[[#This Row],[DATA]]="","",WEEKNUM(BS_CONTROLE[[#This Row],[DATA]]))</f>
        <v/>
      </c>
      <c r="D197" s="45"/>
      <c r="E197" s="185">
        <v>213</v>
      </c>
      <c r="F197" s="134"/>
      <c r="G197" s="8" t="str">
        <f>IF(D197="","*",VLOOKUP(F197,BS_ATIVIDADE[#All],3,FALSE))</f>
        <v>*</v>
      </c>
      <c r="H197" s="135"/>
      <c r="I197" s="135"/>
      <c r="J197" s="151"/>
      <c r="K197" s="151"/>
      <c r="L197" s="71" t="s">
        <v>11</v>
      </c>
      <c r="M197" s="149" t="str" cm="1">
        <f t="array" ref="M197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197" s="149" t="str" cm="1">
        <f t="array" ref="N197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197" s="135"/>
      <c r="P197" s="135"/>
      <c r="Q197" s="71"/>
      <c r="R197" s="9" t="str">
        <f>IFERROR(_xlfn.XLOOKUP(F197, BS_ATIVIDADE[ATIVIDADE],BS_ATIVIDADE[UNIDADE] ), "*")</f>
        <v>*</v>
      </c>
      <c r="S197" s="180" t="str" cm="1">
        <f t="array" ref="S197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197" s="180" t="str" cm="1">
        <f t="array" ref="T197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197" s="199" t="str">
        <f>IFERROR(_xlfn.XLOOKUP(J197, BASE_MAPA!$B$2:$B$420, BASE_MAPA!$G$2:$G$420), "ERRO")</f>
        <v>ERRO</v>
      </c>
      <c r="V197" s="143"/>
      <c r="W197" s="135"/>
      <c r="X197" s="152"/>
      <c r="Y197" s="129"/>
      <c r="Z197" s="129"/>
      <c r="AA197" s="71"/>
      <c r="AB197" s="59"/>
      <c r="AC197" s="59"/>
      <c r="AD197" s="135"/>
      <c r="AE197" s="71"/>
      <c r="AF197" s="71"/>
      <c r="AG197" s="71"/>
      <c r="AH197" s="42"/>
      <c r="AI197" s="119" t="str">
        <f>IF(BS_CONTROLE[[#This Row],[Atividade]]=0, "-", BS_CONTROLE[[#This Row],[Atividade]])</f>
        <v>-</v>
      </c>
      <c r="AJ197" s="8" t="str">
        <f>IF(D197="","*",VLOOKUP(AI197,BS_ATIVIDADE[#Data],3,FALSE))</f>
        <v>*</v>
      </c>
      <c r="AK197" s="175" t="str">
        <f>IF(BS_CONTROLE[[#This Row],[Local - Partida]]=0, "-", BS_CONTROLE[[#This Row],[Local - Partida]])</f>
        <v>-</v>
      </c>
      <c r="AL197" s="175" t="str">
        <f>IF(BS_CONTROLE[[#This Row],[Local - Encerramento]]=0, "-", BS_CONTROLE[[#This Row],[Local - Encerramento]])</f>
        <v>-</v>
      </c>
      <c r="AM197" s="175" t="str">
        <f>IF(BS_CONTROLE[[#This Row],[Entre - Estações]]=0, "-", BS_CONTROLE[[#This Row],[Entre - Estações]])</f>
        <v>-</v>
      </c>
      <c r="AN197" s="175" t="str">
        <f>IF(BS_CONTROLE[[#This Row],[SB]]=0, "-", BS_CONTROLE[[#This Row],[SB]])</f>
        <v>-</v>
      </c>
      <c r="AO197" s="176" t="str">
        <f>IF(BS_CONTROLE[[#This Row],[SUB]]=0, "-", BS_CONTROLE[[#This Row],[SUB]])</f>
        <v>-</v>
      </c>
      <c r="AP197" s="177" t="str">
        <f>IF(BS_CONTROLE[[#This Row],[KM - Inicio]]=0, "-", BS_CONTROLE[[#This Row],[KM - Inicio]])</f>
        <v>-</v>
      </c>
      <c r="AQ197" s="177" t="str">
        <f>IF(BS_CONTROLE[[#This Row],[KM - Fim]]=0, "-", BS_CONTROLE[[#This Row],[KM - Fim]])</f>
        <v>-</v>
      </c>
      <c r="AR197" s="32"/>
      <c r="AS197" s="32"/>
      <c r="AT197" s="32"/>
      <c r="AU197" s="32"/>
      <c r="AV197" s="32"/>
      <c r="AW197" s="32"/>
      <c r="AX197" s="32"/>
      <c r="AY197" s="184" t="str">
        <f>IF(D197="","*",IFERROR(IF(ISODD(COUNT(AS197:AX199)),"ERRO",SUM((AT197-AS197),(AV197-AU197),(AX197-AW197))),"ERRO"))</f>
        <v>*</v>
      </c>
      <c r="AZ197" s="11"/>
      <c r="BA197" s="60"/>
      <c r="BB197" s="9" t="str">
        <f>IFERROR(_xlfn.XLOOKUP(AI197, BS_ATIVIDADE[ATIVIDADE],BS_ATIVIDADE[UNIDADE] ), "*")</f>
        <v>*</v>
      </c>
      <c r="BC197" s="59" t="str" cm="1">
        <f t="array" ref="BC197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BD197" s="59" t="str" cm="1">
        <f t="array" ref="BD197" xml:space="preserve"> _xlfn.XLOOKUP(
  1,
  ( TabelaMap[SUB] = BS_CONTROLE[[#This Row],[SUB_5]]) *
  ( TabelaMap[KM Inicio] &lt;= BS_CONTROLE[[#This Row],[KM - Inicio]]) *
  ( TabelaMap[KM Fim]  &gt;= BS_CONTROLE[[#This Row],[KM - Inicio]]),
  TabelaMap[Trecho Coordenação],
  "-",
  0
)</f>
        <v>-</v>
      </c>
      <c r="BE197" s="200" t="str">
        <f>IFERROR(_xlfn.XLOOKUP(AO197, BASE_MAPA!$B$2:$B$420, BASE_MAPA!$G$2:$G$420), "ERRO")</f>
        <v>ERRO</v>
      </c>
      <c r="BF197" s="178" t="str">
        <f>IF(BS_CONTROLE[[#This Row],[Responsavel pelo boletim]]=0, "-", BS_CONTROLE[[#This Row],[Responsavel pelo boletim]])</f>
        <v>-</v>
      </c>
      <c r="BG197" s="13"/>
      <c r="BH197" s="14"/>
      <c r="BI197" s="14"/>
      <c r="BJ197" s="14"/>
      <c r="BK197" s="14"/>
      <c r="BL197" s="13"/>
      <c r="BM197" s="12"/>
      <c r="BN197" s="12"/>
      <c r="BO197" s="130"/>
      <c r="BP197" s="14"/>
      <c r="BQ197" s="10" t="str">
        <f t="shared" si="18"/>
        <v>Aderente</v>
      </c>
      <c r="BR197" s="15" t="str">
        <f t="shared" si="19"/>
        <v>*</v>
      </c>
      <c r="BS197" s="15" t="str">
        <f t="shared" si="20"/>
        <v>*</v>
      </c>
      <c r="BT197" s="157" t="str">
        <f t="shared" si="21"/>
        <v/>
      </c>
    </row>
    <row r="198" spans="1:72" hidden="1">
      <c r="A198" s="44" t="str">
        <f t="shared" si="17"/>
        <v/>
      </c>
      <c r="B198" s="133"/>
      <c r="C198" s="7" t="str">
        <f>IF(BS_CONTROLE[[#This Row],[DATA]]="","",WEEKNUM(BS_CONTROLE[[#This Row],[DATA]]))</f>
        <v/>
      </c>
      <c r="D198" s="45"/>
      <c r="E198" s="185">
        <v>214</v>
      </c>
      <c r="F198" s="134"/>
      <c r="G198" s="8" t="str">
        <f>IF(D198="","*",VLOOKUP(F198,BS_ATIVIDADE[#All],3,FALSE))</f>
        <v>*</v>
      </c>
      <c r="H198" s="135"/>
      <c r="I198" s="135"/>
      <c r="J198" s="151"/>
      <c r="K198" s="151"/>
      <c r="L198" s="71" t="s">
        <v>11</v>
      </c>
      <c r="M198" s="149" t="str" cm="1">
        <f t="array" ref="M198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198" s="149" t="str" cm="1">
        <f t="array" ref="N198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198" s="135"/>
      <c r="P198" s="135"/>
      <c r="Q198" s="71"/>
      <c r="R198" s="9" t="str">
        <f>IFERROR(_xlfn.XLOOKUP(F198, BS_ATIVIDADE[ATIVIDADE],BS_ATIVIDADE[UNIDADE] ), "*")</f>
        <v>*</v>
      </c>
      <c r="S198" s="180" t="str" cm="1">
        <f t="array" ref="S198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198" s="180" t="str" cm="1">
        <f t="array" ref="T198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198" s="199" t="str">
        <f>IFERROR(_xlfn.XLOOKUP(J198, BASE_MAPA!$B$2:$B$420, BASE_MAPA!$G$2:$G$420), "ERRO")</f>
        <v>ERRO</v>
      </c>
      <c r="V198" s="143"/>
      <c r="W198" s="135"/>
      <c r="X198" s="152"/>
      <c r="Y198" s="129"/>
      <c r="Z198" s="129"/>
      <c r="AA198" s="71"/>
      <c r="AB198" s="59"/>
      <c r="AC198" s="59"/>
      <c r="AD198" s="135"/>
      <c r="AE198" s="71"/>
      <c r="AF198" s="71"/>
      <c r="AG198" s="71"/>
      <c r="AH198" s="42"/>
      <c r="AI198" s="119" t="str">
        <f>IF(BS_CONTROLE[[#This Row],[Atividade]]=0, "-", BS_CONTROLE[[#This Row],[Atividade]])</f>
        <v>-</v>
      </c>
      <c r="AJ198" s="8" t="str">
        <f>IF(D198="","*",VLOOKUP(AI198,BS_ATIVIDADE[#Data],3,FALSE))</f>
        <v>*</v>
      </c>
      <c r="AK198" s="175" t="str">
        <f>IF(BS_CONTROLE[[#This Row],[Local - Partida]]=0, "-", BS_CONTROLE[[#This Row],[Local - Partida]])</f>
        <v>-</v>
      </c>
      <c r="AL198" s="175" t="str">
        <f>IF(BS_CONTROLE[[#This Row],[Local - Encerramento]]=0, "-", BS_CONTROLE[[#This Row],[Local - Encerramento]])</f>
        <v>-</v>
      </c>
      <c r="AM198" s="175" t="str">
        <f>IF(BS_CONTROLE[[#This Row],[Entre - Estações]]=0, "-", BS_CONTROLE[[#This Row],[Entre - Estações]])</f>
        <v>-</v>
      </c>
      <c r="AN198" s="175" t="str">
        <f>IF(BS_CONTROLE[[#This Row],[SB]]=0, "-", BS_CONTROLE[[#This Row],[SB]])</f>
        <v>-</v>
      </c>
      <c r="AO198" s="176" t="str">
        <f>IF(BS_CONTROLE[[#This Row],[SUB]]=0, "-", BS_CONTROLE[[#This Row],[SUB]])</f>
        <v>-</v>
      </c>
      <c r="AP198" s="177" t="str">
        <f>IF(BS_CONTROLE[[#This Row],[KM - Inicio]]=0, "-", BS_CONTROLE[[#This Row],[KM - Inicio]])</f>
        <v>-</v>
      </c>
      <c r="AQ198" s="177" t="str">
        <f>IF(BS_CONTROLE[[#This Row],[KM - Fim]]=0, "-", BS_CONTROLE[[#This Row],[KM - Fim]])</f>
        <v>-</v>
      </c>
      <c r="AR198" s="32"/>
      <c r="AS198" s="32"/>
      <c r="AT198" s="32"/>
      <c r="AU198" s="32"/>
      <c r="AV198" s="32"/>
      <c r="AW198" s="32"/>
      <c r="AX198" s="32"/>
      <c r="AY198" s="184" t="str">
        <f>IF(D198="","*",IFERROR(IF(ISODD(COUNT(AS198:AX200)),"ERRO",SUM((AT198-AS198),(AV198-AU198),(AX198-AW198))),"ERRO"))</f>
        <v>*</v>
      </c>
      <c r="AZ198" s="11"/>
      <c r="BA198" s="60"/>
      <c r="BB198" s="9" t="str">
        <f>IFERROR(_xlfn.XLOOKUP(AI198, BS_ATIVIDADE[ATIVIDADE],BS_ATIVIDADE[UNIDADE] ), "*")</f>
        <v>*</v>
      </c>
      <c r="BC198" s="59" t="str" cm="1">
        <f t="array" ref="BC198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BD198" s="59" t="str" cm="1">
        <f t="array" ref="BD198" xml:space="preserve"> _xlfn.XLOOKUP(
  1,
  ( TabelaMap[SUB] = BS_CONTROLE[[#This Row],[SUB_5]]) *
  ( TabelaMap[KM Inicio] &lt;= BS_CONTROLE[[#This Row],[KM - Inicio]]) *
  ( TabelaMap[KM Fim]  &gt;= BS_CONTROLE[[#This Row],[KM - Inicio]]),
  TabelaMap[Trecho Coordenação],
  "-",
  0
)</f>
        <v>-</v>
      </c>
      <c r="BE198" s="200" t="str">
        <f>IFERROR(_xlfn.XLOOKUP(AO198, BASE_MAPA!$B$2:$B$420, BASE_MAPA!$G$2:$G$420), "ERRO")</f>
        <v>ERRO</v>
      </c>
      <c r="BF198" s="178" t="str">
        <f>IF(BS_CONTROLE[[#This Row],[Responsavel pelo boletim]]=0, "-", BS_CONTROLE[[#This Row],[Responsavel pelo boletim]])</f>
        <v>-</v>
      </c>
      <c r="BG198" s="13"/>
      <c r="BH198" s="14"/>
      <c r="BI198" s="14"/>
      <c r="BJ198" s="14"/>
      <c r="BK198" s="14"/>
      <c r="BL198" s="13"/>
      <c r="BM198" s="12"/>
      <c r="BN198" s="12"/>
      <c r="BO198" s="130"/>
      <c r="BP198" s="14"/>
      <c r="BQ198" s="10" t="str">
        <f t="shared" si="18"/>
        <v>Aderente</v>
      </c>
      <c r="BR198" s="15" t="str">
        <f t="shared" si="19"/>
        <v>*</v>
      </c>
      <c r="BS198" s="15" t="str">
        <f t="shared" si="20"/>
        <v>*</v>
      </c>
      <c r="BT198" s="157" t="str">
        <f t="shared" si="21"/>
        <v/>
      </c>
    </row>
    <row r="199" spans="1:72" hidden="1">
      <c r="A199" s="44" t="str">
        <f t="shared" si="17"/>
        <v/>
      </c>
      <c r="B199" s="133"/>
      <c r="C199" s="7" t="str">
        <f>IF(BS_CONTROLE[[#This Row],[DATA]]="","",WEEKNUM(BS_CONTROLE[[#This Row],[DATA]]))</f>
        <v/>
      </c>
      <c r="D199" s="45"/>
      <c r="E199" s="185">
        <v>215</v>
      </c>
      <c r="F199" s="134"/>
      <c r="G199" s="8" t="str">
        <f>IF(D199="","*",VLOOKUP(F199,BS_ATIVIDADE[#All],3,FALSE))</f>
        <v>*</v>
      </c>
      <c r="H199" s="135"/>
      <c r="I199" s="135"/>
      <c r="J199" s="151"/>
      <c r="K199" s="151"/>
      <c r="L199" s="71" t="s">
        <v>11</v>
      </c>
      <c r="M199" s="149" t="str" cm="1">
        <f t="array" ref="M199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199" s="149" t="str" cm="1">
        <f t="array" ref="N199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199" s="135"/>
      <c r="P199" s="135"/>
      <c r="Q199" s="71"/>
      <c r="R199" s="9" t="str">
        <f>IFERROR(_xlfn.XLOOKUP(F199, BS_ATIVIDADE[ATIVIDADE],BS_ATIVIDADE[UNIDADE] ), "*")</f>
        <v>*</v>
      </c>
      <c r="S199" s="180" t="str" cm="1">
        <f t="array" ref="S199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199" s="180" t="str" cm="1">
        <f t="array" ref="T199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199" s="199" t="str">
        <f>IFERROR(_xlfn.XLOOKUP(J199, BASE_MAPA!$B$2:$B$420, BASE_MAPA!$G$2:$G$420), "ERRO")</f>
        <v>ERRO</v>
      </c>
      <c r="V199" s="143"/>
      <c r="W199" s="135"/>
      <c r="X199" s="152"/>
      <c r="Y199" s="129"/>
      <c r="Z199" s="129"/>
      <c r="AA199" s="71"/>
      <c r="AB199" s="59"/>
      <c r="AC199" s="59"/>
      <c r="AD199" s="135"/>
      <c r="AE199" s="71"/>
      <c r="AF199" s="71"/>
      <c r="AG199" s="71"/>
      <c r="AH199" s="42"/>
      <c r="AI199" s="119" t="str">
        <f>IF(BS_CONTROLE[[#This Row],[Atividade]]=0, "-", BS_CONTROLE[[#This Row],[Atividade]])</f>
        <v>-</v>
      </c>
      <c r="AJ199" s="8" t="str">
        <f>IF(D199="","*",VLOOKUP(AI199,BS_ATIVIDADE[#Data],3,FALSE))</f>
        <v>*</v>
      </c>
      <c r="AK199" s="175" t="str">
        <f>IF(BS_CONTROLE[[#This Row],[Local - Partida]]=0, "-", BS_CONTROLE[[#This Row],[Local - Partida]])</f>
        <v>-</v>
      </c>
      <c r="AL199" s="175" t="str">
        <f>IF(BS_CONTROLE[[#This Row],[Local - Encerramento]]=0, "-", BS_CONTROLE[[#This Row],[Local - Encerramento]])</f>
        <v>-</v>
      </c>
      <c r="AM199" s="175" t="str">
        <f>IF(BS_CONTROLE[[#This Row],[Entre - Estações]]=0, "-", BS_CONTROLE[[#This Row],[Entre - Estações]])</f>
        <v>-</v>
      </c>
      <c r="AN199" s="175" t="str">
        <f>IF(BS_CONTROLE[[#This Row],[SB]]=0, "-", BS_CONTROLE[[#This Row],[SB]])</f>
        <v>-</v>
      </c>
      <c r="AO199" s="176" t="str">
        <f>IF(BS_CONTROLE[[#This Row],[SUB]]=0, "-", BS_CONTROLE[[#This Row],[SUB]])</f>
        <v>-</v>
      </c>
      <c r="AP199" s="177" t="str">
        <f>IF(BS_CONTROLE[[#This Row],[KM - Inicio]]=0, "-", BS_CONTROLE[[#This Row],[KM - Inicio]])</f>
        <v>-</v>
      </c>
      <c r="AQ199" s="177" t="str">
        <f>IF(BS_CONTROLE[[#This Row],[KM - Fim]]=0, "-", BS_CONTROLE[[#This Row],[KM - Fim]])</f>
        <v>-</v>
      </c>
      <c r="AR199" s="32"/>
      <c r="AS199" s="32"/>
      <c r="AT199" s="32"/>
      <c r="AU199" s="32"/>
      <c r="AV199" s="32"/>
      <c r="AW199" s="32"/>
      <c r="AX199" s="32"/>
      <c r="AY199" s="184" t="str">
        <f>IF(D199="","*",IFERROR(IF(ISODD(COUNT(AS199:AX201)),"ERRO",SUM((AT199-AS199),(AV199-AU199),(AX199-AW199))),"ERRO"))</f>
        <v>*</v>
      </c>
      <c r="AZ199" s="11"/>
      <c r="BA199" s="60"/>
      <c r="BB199" s="9" t="str">
        <f>IFERROR(_xlfn.XLOOKUP(AI199, BS_ATIVIDADE[ATIVIDADE],BS_ATIVIDADE[UNIDADE] ), "*")</f>
        <v>*</v>
      </c>
      <c r="BC199" s="59" t="str" cm="1">
        <f t="array" ref="BC199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BD199" s="59" t="str" cm="1">
        <f t="array" ref="BD199" xml:space="preserve"> _xlfn.XLOOKUP(
  1,
  ( TabelaMap[SUB] = BS_CONTROLE[[#This Row],[SUB_5]]) *
  ( TabelaMap[KM Inicio] &lt;= BS_CONTROLE[[#This Row],[KM - Inicio]]) *
  ( TabelaMap[KM Fim]  &gt;= BS_CONTROLE[[#This Row],[KM - Inicio]]),
  TabelaMap[Trecho Coordenação],
  "-",
  0
)</f>
        <v>-</v>
      </c>
      <c r="BE199" s="200" t="str">
        <f>IFERROR(_xlfn.XLOOKUP(AO199, BASE_MAPA!$B$2:$B$420, BASE_MAPA!$G$2:$G$420), "ERRO")</f>
        <v>ERRO</v>
      </c>
      <c r="BF199" s="178" t="str">
        <f>IF(BS_CONTROLE[[#This Row],[Responsavel pelo boletim]]=0, "-", BS_CONTROLE[[#This Row],[Responsavel pelo boletim]])</f>
        <v>-</v>
      </c>
      <c r="BG199" s="13"/>
      <c r="BH199" s="14"/>
      <c r="BI199" s="14"/>
      <c r="BJ199" s="14"/>
      <c r="BK199" s="14"/>
      <c r="BL199" s="13"/>
      <c r="BM199" s="12"/>
      <c r="BN199" s="12"/>
      <c r="BO199" s="130"/>
      <c r="BP199" s="14"/>
      <c r="BQ199" s="10" t="str">
        <f t="shared" si="18"/>
        <v>Aderente</v>
      </c>
      <c r="BR199" s="15" t="str">
        <f t="shared" si="19"/>
        <v>*</v>
      </c>
      <c r="BS199" s="15" t="str">
        <f t="shared" si="20"/>
        <v>*</v>
      </c>
      <c r="BT199" s="157" t="str">
        <f t="shared" si="21"/>
        <v/>
      </c>
    </row>
    <row r="200" spans="1:72" hidden="1">
      <c r="A200" s="44" t="str">
        <f t="shared" si="17"/>
        <v/>
      </c>
      <c r="B200" s="133"/>
      <c r="C200" s="7" t="str">
        <f>IF(BS_CONTROLE[[#This Row],[DATA]]="","",WEEKNUM(BS_CONTROLE[[#This Row],[DATA]]))</f>
        <v/>
      </c>
      <c r="D200" s="45"/>
      <c r="E200" s="185">
        <v>216</v>
      </c>
      <c r="F200" s="134"/>
      <c r="G200" s="8" t="str">
        <f>IF(D200="","*",VLOOKUP(F200,BS_ATIVIDADE[#All],3,FALSE))</f>
        <v>*</v>
      </c>
      <c r="H200" s="135"/>
      <c r="I200" s="135"/>
      <c r="J200" s="151"/>
      <c r="K200" s="151"/>
      <c r="L200" s="71" t="s">
        <v>11</v>
      </c>
      <c r="M200" s="149" t="str" cm="1">
        <f t="array" ref="M200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200" s="149" t="str" cm="1">
        <f t="array" ref="N200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200" s="135"/>
      <c r="P200" s="135"/>
      <c r="Q200" s="71"/>
      <c r="R200" s="9" t="str">
        <f>IFERROR(_xlfn.XLOOKUP(F200, BS_ATIVIDADE[ATIVIDADE],BS_ATIVIDADE[UNIDADE] ), "*")</f>
        <v>*</v>
      </c>
      <c r="S200" s="180" t="str" cm="1">
        <f t="array" ref="S200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200" s="180" t="str" cm="1">
        <f t="array" ref="T200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200" s="199" t="str">
        <f>IFERROR(_xlfn.XLOOKUP(J200, BASE_MAPA!$B$2:$B$420, BASE_MAPA!$G$2:$G$420), "ERRO")</f>
        <v>ERRO</v>
      </c>
      <c r="V200" s="143"/>
      <c r="W200" s="135"/>
      <c r="X200" s="152"/>
      <c r="Y200" s="129"/>
      <c r="Z200" s="129"/>
      <c r="AA200" s="71"/>
      <c r="AB200" s="59"/>
      <c r="AC200" s="59"/>
      <c r="AD200" s="135"/>
      <c r="AE200" s="71"/>
      <c r="AF200" s="71"/>
      <c r="AG200" s="71"/>
      <c r="AH200" s="42"/>
      <c r="AI200" s="119" t="str">
        <f>IF(BS_CONTROLE[[#This Row],[Atividade]]=0, "-", BS_CONTROLE[[#This Row],[Atividade]])</f>
        <v>-</v>
      </c>
      <c r="AJ200" s="8" t="str">
        <f>IF(D200="","*",VLOOKUP(AI200,BS_ATIVIDADE[#Data],3,FALSE))</f>
        <v>*</v>
      </c>
      <c r="AK200" s="175" t="str">
        <f>IF(BS_CONTROLE[[#This Row],[Local - Partida]]=0, "-", BS_CONTROLE[[#This Row],[Local - Partida]])</f>
        <v>-</v>
      </c>
      <c r="AL200" s="175" t="str">
        <f>IF(BS_CONTROLE[[#This Row],[Local - Encerramento]]=0, "-", BS_CONTROLE[[#This Row],[Local - Encerramento]])</f>
        <v>-</v>
      </c>
      <c r="AM200" s="175" t="str">
        <f>IF(BS_CONTROLE[[#This Row],[Entre - Estações]]=0, "-", BS_CONTROLE[[#This Row],[Entre - Estações]])</f>
        <v>-</v>
      </c>
      <c r="AN200" s="175" t="str">
        <f>IF(BS_CONTROLE[[#This Row],[SB]]=0, "-", BS_CONTROLE[[#This Row],[SB]])</f>
        <v>-</v>
      </c>
      <c r="AO200" s="176" t="str">
        <f>IF(BS_CONTROLE[[#This Row],[SUB]]=0, "-", BS_CONTROLE[[#This Row],[SUB]])</f>
        <v>-</v>
      </c>
      <c r="AP200" s="177" t="str">
        <f>IF(BS_CONTROLE[[#This Row],[KM - Inicio]]=0, "-", BS_CONTROLE[[#This Row],[KM - Inicio]])</f>
        <v>-</v>
      </c>
      <c r="AQ200" s="177" t="str">
        <f>IF(BS_CONTROLE[[#This Row],[KM - Fim]]=0, "-", BS_CONTROLE[[#This Row],[KM - Fim]])</f>
        <v>-</v>
      </c>
      <c r="AR200" s="32"/>
      <c r="AS200" s="32"/>
      <c r="AT200" s="32"/>
      <c r="AU200" s="32"/>
      <c r="AV200" s="32"/>
      <c r="AW200" s="32"/>
      <c r="AX200" s="32"/>
      <c r="AY200" s="184" t="str">
        <f>IF(D200="","*",IFERROR(IF(ISODD(COUNT(AS200:AX202)),"ERRO",SUM((AT200-AS200),(AV200-AU200),(AX200-AW200))),"ERRO"))</f>
        <v>*</v>
      </c>
      <c r="AZ200" s="11"/>
      <c r="BA200" s="60"/>
      <c r="BB200" s="9" t="str">
        <f>IFERROR(_xlfn.XLOOKUP(AI200, BS_ATIVIDADE[ATIVIDADE],BS_ATIVIDADE[UNIDADE] ), "*")</f>
        <v>*</v>
      </c>
      <c r="BC200" s="59" t="str" cm="1">
        <f t="array" ref="BC200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BD200" s="59" t="str" cm="1">
        <f t="array" ref="BD200" xml:space="preserve"> _xlfn.XLOOKUP(
  1,
  ( TabelaMap[SUB] = BS_CONTROLE[[#This Row],[SUB_5]]) *
  ( TabelaMap[KM Inicio] &lt;= BS_CONTROLE[[#This Row],[KM - Inicio]]) *
  ( TabelaMap[KM Fim]  &gt;= BS_CONTROLE[[#This Row],[KM - Inicio]]),
  TabelaMap[Trecho Coordenação],
  "-",
  0
)</f>
        <v>-</v>
      </c>
      <c r="BE200" s="200" t="str">
        <f>IFERROR(_xlfn.XLOOKUP(AO200, BASE_MAPA!$B$2:$B$420, BASE_MAPA!$G$2:$G$420), "ERRO")</f>
        <v>ERRO</v>
      </c>
      <c r="BF200" s="178" t="str">
        <f>IF(BS_CONTROLE[[#This Row],[Responsavel pelo boletim]]=0, "-", BS_CONTROLE[[#This Row],[Responsavel pelo boletim]])</f>
        <v>-</v>
      </c>
      <c r="BG200" s="13"/>
      <c r="BH200" s="14"/>
      <c r="BI200" s="14"/>
      <c r="BJ200" s="14"/>
      <c r="BK200" s="14"/>
      <c r="BL200" s="13"/>
      <c r="BM200" s="12"/>
      <c r="BN200" s="12"/>
      <c r="BO200" s="130"/>
      <c r="BP200" s="14"/>
      <c r="BQ200" s="10" t="str">
        <f t="shared" si="18"/>
        <v>Aderente</v>
      </c>
      <c r="BR200" s="15" t="str">
        <f t="shared" si="19"/>
        <v>*</v>
      </c>
      <c r="BS200" s="15" t="str">
        <f t="shared" si="20"/>
        <v>*</v>
      </c>
      <c r="BT200" s="157" t="str">
        <f t="shared" si="21"/>
        <v/>
      </c>
    </row>
    <row r="201" spans="1:72" hidden="1">
      <c r="A201" s="44" t="str">
        <f t="shared" si="17"/>
        <v/>
      </c>
      <c r="B201" s="133"/>
      <c r="C201" s="7" t="str">
        <f>IF(BS_CONTROLE[[#This Row],[DATA]]="","",WEEKNUM(BS_CONTROLE[[#This Row],[DATA]]))</f>
        <v/>
      </c>
      <c r="D201" s="45"/>
      <c r="E201" s="185">
        <v>217</v>
      </c>
      <c r="F201" s="134"/>
      <c r="G201" s="8" t="str">
        <f>IF(D201="","*",VLOOKUP(F201,BS_ATIVIDADE[#All],3,FALSE))</f>
        <v>*</v>
      </c>
      <c r="H201" s="135"/>
      <c r="I201" s="135"/>
      <c r="J201" s="151"/>
      <c r="K201" s="151"/>
      <c r="L201" s="71" t="s">
        <v>11</v>
      </c>
      <c r="M201" s="149" t="str" cm="1">
        <f t="array" ref="M201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201" s="149" t="str" cm="1">
        <f t="array" ref="N201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201" s="135"/>
      <c r="P201" s="135"/>
      <c r="Q201" s="71"/>
      <c r="R201" s="9" t="str">
        <f>IFERROR(_xlfn.XLOOKUP(F201, BS_ATIVIDADE[ATIVIDADE],BS_ATIVIDADE[UNIDADE] ), "*")</f>
        <v>*</v>
      </c>
      <c r="S201" s="180" t="str" cm="1">
        <f t="array" ref="S201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201" s="180" t="str" cm="1">
        <f t="array" ref="T201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201" s="199" t="str">
        <f>IFERROR(_xlfn.XLOOKUP(J201, BASE_MAPA!$B$2:$B$420, BASE_MAPA!$G$2:$G$420), "ERRO")</f>
        <v>ERRO</v>
      </c>
      <c r="V201" s="143"/>
      <c r="W201" s="135"/>
      <c r="X201" s="152"/>
      <c r="Y201" s="129"/>
      <c r="Z201" s="129"/>
      <c r="AA201" s="71"/>
      <c r="AB201" s="59"/>
      <c r="AC201" s="59"/>
      <c r="AD201" s="135"/>
      <c r="AE201" s="71"/>
      <c r="AF201" s="71"/>
      <c r="AG201" s="71"/>
      <c r="AH201" s="42"/>
      <c r="AI201" s="119" t="str">
        <f>IF(BS_CONTROLE[[#This Row],[Atividade]]=0, "-", BS_CONTROLE[[#This Row],[Atividade]])</f>
        <v>-</v>
      </c>
      <c r="AJ201" s="8" t="str">
        <f>IF(D201="","*",VLOOKUP(AI201,BS_ATIVIDADE[#Data],3,FALSE))</f>
        <v>*</v>
      </c>
      <c r="AK201" s="175" t="str">
        <f>IF(BS_CONTROLE[[#This Row],[Local - Partida]]=0, "-", BS_CONTROLE[[#This Row],[Local - Partida]])</f>
        <v>-</v>
      </c>
      <c r="AL201" s="175" t="str">
        <f>IF(BS_CONTROLE[[#This Row],[Local - Encerramento]]=0, "-", BS_CONTROLE[[#This Row],[Local - Encerramento]])</f>
        <v>-</v>
      </c>
      <c r="AM201" s="175" t="str">
        <f>IF(BS_CONTROLE[[#This Row],[Entre - Estações]]=0, "-", BS_CONTROLE[[#This Row],[Entre - Estações]])</f>
        <v>-</v>
      </c>
      <c r="AN201" s="175" t="str">
        <f>IF(BS_CONTROLE[[#This Row],[SB]]=0, "-", BS_CONTROLE[[#This Row],[SB]])</f>
        <v>-</v>
      </c>
      <c r="AO201" s="176" t="str">
        <f>IF(BS_CONTROLE[[#This Row],[SUB]]=0, "-", BS_CONTROLE[[#This Row],[SUB]])</f>
        <v>-</v>
      </c>
      <c r="AP201" s="177" t="str">
        <f>IF(BS_CONTROLE[[#This Row],[KM - Inicio]]=0, "-", BS_CONTROLE[[#This Row],[KM - Inicio]])</f>
        <v>-</v>
      </c>
      <c r="AQ201" s="177" t="str">
        <f>IF(BS_CONTROLE[[#This Row],[KM - Fim]]=0, "-", BS_CONTROLE[[#This Row],[KM - Fim]])</f>
        <v>-</v>
      </c>
      <c r="AR201" s="32"/>
      <c r="AS201" s="32"/>
      <c r="AT201" s="32"/>
      <c r="AU201" s="32"/>
      <c r="AV201" s="32"/>
      <c r="AW201" s="32"/>
      <c r="AX201" s="32"/>
      <c r="AY201" s="184" t="str">
        <f>IF(D201="","*",IFERROR(IF(ISODD(COUNT(AS201:AX203)),"ERRO",SUM((AT201-AS201),(AV201-AU201),(AX201-AW201))),"ERRO"))</f>
        <v>*</v>
      </c>
      <c r="AZ201" s="11"/>
      <c r="BA201" s="60"/>
      <c r="BB201" s="9" t="str">
        <f>IFERROR(_xlfn.XLOOKUP(AI201, BS_ATIVIDADE[ATIVIDADE],BS_ATIVIDADE[UNIDADE] ), "*")</f>
        <v>*</v>
      </c>
      <c r="BC201" s="59" t="str" cm="1">
        <f t="array" ref="BC201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BD201" s="59" t="str" cm="1">
        <f t="array" ref="BD201" xml:space="preserve"> _xlfn.XLOOKUP(
  1,
  ( TabelaMap[SUB] = BS_CONTROLE[[#This Row],[SUB_5]]) *
  ( TabelaMap[KM Inicio] &lt;= BS_CONTROLE[[#This Row],[KM - Inicio]]) *
  ( TabelaMap[KM Fim]  &gt;= BS_CONTROLE[[#This Row],[KM - Inicio]]),
  TabelaMap[Trecho Coordenação],
  "-",
  0
)</f>
        <v>-</v>
      </c>
      <c r="BE201" s="200" t="str">
        <f>IFERROR(_xlfn.XLOOKUP(AO201, BASE_MAPA!$B$2:$B$420, BASE_MAPA!$G$2:$G$420), "ERRO")</f>
        <v>ERRO</v>
      </c>
      <c r="BF201" s="178" t="str">
        <f>IF(BS_CONTROLE[[#This Row],[Responsavel pelo boletim]]=0, "-", BS_CONTROLE[[#This Row],[Responsavel pelo boletim]])</f>
        <v>-</v>
      </c>
      <c r="BG201" s="13"/>
      <c r="BH201" s="14"/>
      <c r="BI201" s="14"/>
      <c r="BJ201" s="14"/>
      <c r="BK201" s="14"/>
      <c r="BL201" s="13"/>
      <c r="BM201" s="12"/>
      <c r="BN201" s="12"/>
      <c r="BO201" s="130"/>
      <c r="BP201" s="14"/>
      <c r="BQ201" s="10" t="str">
        <f t="shared" si="18"/>
        <v>Aderente</v>
      </c>
      <c r="BR201" s="15" t="str">
        <f t="shared" si="19"/>
        <v>*</v>
      </c>
      <c r="BS201" s="15" t="str">
        <f t="shared" si="20"/>
        <v>*</v>
      </c>
      <c r="BT201" s="157" t="str">
        <f t="shared" si="21"/>
        <v/>
      </c>
    </row>
    <row r="202" spans="1:72" hidden="1">
      <c r="A202" s="44" t="str">
        <f t="shared" si="17"/>
        <v/>
      </c>
      <c r="B202" s="133"/>
      <c r="C202" s="7" t="str">
        <f>IF(BS_CONTROLE[[#This Row],[DATA]]="","",WEEKNUM(BS_CONTROLE[[#This Row],[DATA]]))</f>
        <v/>
      </c>
      <c r="D202" s="45"/>
      <c r="E202" s="185">
        <v>218</v>
      </c>
      <c r="F202" s="134"/>
      <c r="G202" s="8" t="str">
        <f>IF(D202="","*",VLOOKUP(F202,BS_ATIVIDADE[#All],3,FALSE))</f>
        <v>*</v>
      </c>
      <c r="H202" s="135"/>
      <c r="I202" s="135"/>
      <c r="J202" s="151"/>
      <c r="K202" s="151"/>
      <c r="L202" s="71" t="s">
        <v>11</v>
      </c>
      <c r="M202" s="149" t="str" cm="1">
        <f t="array" ref="M202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202" s="149" t="str" cm="1">
        <f t="array" ref="N202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202" s="135"/>
      <c r="P202" s="135"/>
      <c r="Q202" s="71"/>
      <c r="R202" s="9" t="str">
        <f>IFERROR(_xlfn.XLOOKUP(F202, BS_ATIVIDADE[ATIVIDADE],BS_ATIVIDADE[UNIDADE] ), "*")</f>
        <v>*</v>
      </c>
      <c r="S202" s="180" t="str" cm="1">
        <f t="array" ref="S202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202" s="180" t="str" cm="1">
        <f t="array" ref="T202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202" s="199" t="str">
        <f>IFERROR(_xlfn.XLOOKUP(J202, BASE_MAPA!$B$2:$B$420, BASE_MAPA!$G$2:$G$420), "ERRO")</f>
        <v>ERRO</v>
      </c>
      <c r="V202" s="143"/>
      <c r="W202" s="135"/>
      <c r="X202" s="152"/>
      <c r="Y202" s="129"/>
      <c r="Z202" s="129"/>
      <c r="AA202" s="71"/>
      <c r="AB202" s="59"/>
      <c r="AC202" s="59"/>
      <c r="AD202" s="135"/>
      <c r="AE202" s="71"/>
      <c r="AF202" s="71"/>
      <c r="AG202" s="71"/>
      <c r="AH202" s="42"/>
      <c r="AI202" s="119" t="str">
        <f>IF(BS_CONTROLE[[#This Row],[Atividade]]=0, "-", BS_CONTROLE[[#This Row],[Atividade]])</f>
        <v>-</v>
      </c>
      <c r="AJ202" s="8" t="str">
        <f>IF(D202="","*",VLOOKUP(AI202,BS_ATIVIDADE[#Data],3,FALSE))</f>
        <v>*</v>
      </c>
      <c r="AK202" s="175" t="str">
        <f>IF(BS_CONTROLE[[#This Row],[Local - Partida]]=0, "-", BS_CONTROLE[[#This Row],[Local - Partida]])</f>
        <v>-</v>
      </c>
      <c r="AL202" s="175" t="str">
        <f>IF(BS_CONTROLE[[#This Row],[Local - Encerramento]]=0, "-", BS_CONTROLE[[#This Row],[Local - Encerramento]])</f>
        <v>-</v>
      </c>
      <c r="AM202" s="175" t="str">
        <f>IF(BS_CONTROLE[[#This Row],[Entre - Estações]]=0, "-", BS_CONTROLE[[#This Row],[Entre - Estações]])</f>
        <v>-</v>
      </c>
      <c r="AN202" s="175" t="str">
        <f>IF(BS_CONTROLE[[#This Row],[SB]]=0, "-", BS_CONTROLE[[#This Row],[SB]])</f>
        <v>-</v>
      </c>
      <c r="AO202" s="176" t="str">
        <f>IF(BS_CONTROLE[[#This Row],[SUB]]=0, "-", BS_CONTROLE[[#This Row],[SUB]])</f>
        <v>-</v>
      </c>
      <c r="AP202" s="177" t="str">
        <f>IF(BS_CONTROLE[[#This Row],[KM - Inicio]]=0, "-", BS_CONTROLE[[#This Row],[KM - Inicio]])</f>
        <v>-</v>
      </c>
      <c r="AQ202" s="177" t="str">
        <f>IF(BS_CONTROLE[[#This Row],[KM - Fim]]=0, "-", BS_CONTROLE[[#This Row],[KM - Fim]])</f>
        <v>-</v>
      </c>
      <c r="AR202" s="32"/>
      <c r="AS202" s="32"/>
      <c r="AT202" s="32"/>
      <c r="AU202" s="32"/>
      <c r="AV202" s="32"/>
      <c r="AW202" s="32"/>
      <c r="AX202" s="32"/>
      <c r="AY202" s="184" t="str">
        <f>IF(D202="","*",IFERROR(IF(ISODD(COUNT(AS202:AX204)),"ERRO",SUM((AT202-AS202),(AV202-AU202),(AX202-AW202))),"ERRO"))</f>
        <v>*</v>
      </c>
      <c r="AZ202" s="11"/>
      <c r="BA202" s="60"/>
      <c r="BB202" s="9" t="str">
        <f>IFERROR(_xlfn.XLOOKUP(AI202, BS_ATIVIDADE[ATIVIDADE],BS_ATIVIDADE[UNIDADE] ), "*")</f>
        <v>*</v>
      </c>
      <c r="BC202" s="59" t="str" cm="1">
        <f t="array" ref="BC202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BD202" s="59" t="str" cm="1">
        <f t="array" ref="BD202" xml:space="preserve"> _xlfn.XLOOKUP(
  1,
  ( TabelaMap[SUB] = BS_CONTROLE[[#This Row],[SUB_5]]) *
  ( TabelaMap[KM Inicio] &lt;= BS_CONTROLE[[#This Row],[KM - Inicio]]) *
  ( TabelaMap[KM Fim]  &gt;= BS_CONTROLE[[#This Row],[KM - Inicio]]),
  TabelaMap[Trecho Coordenação],
  "-",
  0
)</f>
        <v>-</v>
      </c>
      <c r="BE202" s="200" t="str">
        <f>IFERROR(_xlfn.XLOOKUP(AO202, BASE_MAPA!$B$2:$B$420, BASE_MAPA!$G$2:$G$420), "ERRO")</f>
        <v>ERRO</v>
      </c>
      <c r="BF202" s="178" t="str">
        <f>IF(BS_CONTROLE[[#This Row],[Responsavel pelo boletim]]=0, "-", BS_CONTROLE[[#This Row],[Responsavel pelo boletim]])</f>
        <v>-</v>
      </c>
      <c r="BG202" s="13"/>
      <c r="BH202" s="14"/>
      <c r="BI202" s="14"/>
      <c r="BJ202" s="14"/>
      <c r="BK202" s="14"/>
      <c r="BL202" s="13"/>
      <c r="BM202" s="12"/>
      <c r="BN202" s="12"/>
      <c r="BO202" s="130"/>
      <c r="BP202" s="14"/>
      <c r="BQ202" s="10" t="str">
        <f t="shared" si="18"/>
        <v>Aderente</v>
      </c>
      <c r="BR202" s="15" t="str">
        <f t="shared" si="19"/>
        <v>*</v>
      </c>
      <c r="BS202" s="15" t="str">
        <f t="shared" si="20"/>
        <v>*</v>
      </c>
      <c r="BT202" s="157" t="str">
        <f t="shared" si="21"/>
        <v/>
      </c>
    </row>
    <row r="203" spans="1:72" hidden="1">
      <c r="A203" s="44" t="str">
        <f t="shared" si="17"/>
        <v/>
      </c>
      <c r="B203" s="133"/>
      <c r="C203" s="7" t="str">
        <f>IF(BS_CONTROLE[[#This Row],[DATA]]="","",WEEKNUM(BS_CONTROLE[[#This Row],[DATA]]))</f>
        <v/>
      </c>
      <c r="D203" s="45"/>
      <c r="E203" s="185">
        <v>219</v>
      </c>
      <c r="F203" s="134"/>
      <c r="G203" s="8" t="str">
        <f>IF(D203="","*",VLOOKUP(F203,BS_ATIVIDADE[#All],3,FALSE))</f>
        <v>*</v>
      </c>
      <c r="H203" s="135"/>
      <c r="I203" s="135"/>
      <c r="J203" s="151"/>
      <c r="K203" s="151"/>
      <c r="L203" s="71" t="s">
        <v>11</v>
      </c>
      <c r="M203" s="149" t="str" cm="1">
        <f t="array" ref="M203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203" s="149" t="str" cm="1">
        <f t="array" ref="N203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203" s="135"/>
      <c r="P203" s="135"/>
      <c r="Q203" s="71"/>
      <c r="R203" s="9" t="str">
        <f>IFERROR(_xlfn.XLOOKUP(F203, BS_ATIVIDADE[ATIVIDADE],BS_ATIVIDADE[UNIDADE] ), "*")</f>
        <v>*</v>
      </c>
      <c r="S203" s="180" t="str" cm="1">
        <f t="array" ref="S203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203" s="180" t="str" cm="1">
        <f t="array" ref="T203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203" s="199" t="str">
        <f>IFERROR(_xlfn.XLOOKUP(J203, BASE_MAPA!$B$2:$B$420, BASE_MAPA!$G$2:$G$420), "ERRO")</f>
        <v>ERRO</v>
      </c>
      <c r="V203" s="143"/>
      <c r="W203" s="135"/>
      <c r="X203" s="152"/>
      <c r="Y203" s="129"/>
      <c r="Z203" s="129"/>
      <c r="AA203" s="71"/>
      <c r="AB203" s="59"/>
      <c r="AC203" s="59"/>
      <c r="AD203" s="135"/>
      <c r="AE203" s="71"/>
      <c r="AF203" s="71"/>
      <c r="AG203" s="71"/>
      <c r="AH203" s="42"/>
      <c r="AI203" s="119" t="str">
        <f>IF(BS_CONTROLE[[#This Row],[Atividade]]=0, "-", BS_CONTROLE[[#This Row],[Atividade]])</f>
        <v>-</v>
      </c>
      <c r="AJ203" s="8" t="str">
        <f>IF(D203="","*",VLOOKUP(AI203,BS_ATIVIDADE[#Data],3,FALSE))</f>
        <v>*</v>
      </c>
      <c r="AK203" s="175" t="str">
        <f>IF(BS_CONTROLE[[#This Row],[Local - Partida]]=0, "-", BS_CONTROLE[[#This Row],[Local - Partida]])</f>
        <v>-</v>
      </c>
      <c r="AL203" s="175" t="str">
        <f>IF(BS_CONTROLE[[#This Row],[Local - Encerramento]]=0, "-", BS_CONTROLE[[#This Row],[Local - Encerramento]])</f>
        <v>-</v>
      </c>
      <c r="AM203" s="175" t="str">
        <f>IF(BS_CONTROLE[[#This Row],[Entre - Estações]]=0, "-", BS_CONTROLE[[#This Row],[Entre - Estações]])</f>
        <v>-</v>
      </c>
      <c r="AN203" s="175" t="str">
        <f>IF(BS_CONTROLE[[#This Row],[SB]]=0, "-", BS_CONTROLE[[#This Row],[SB]])</f>
        <v>-</v>
      </c>
      <c r="AO203" s="176" t="str">
        <f>IF(BS_CONTROLE[[#This Row],[SUB]]=0, "-", BS_CONTROLE[[#This Row],[SUB]])</f>
        <v>-</v>
      </c>
      <c r="AP203" s="177" t="str">
        <f>IF(BS_CONTROLE[[#This Row],[KM - Inicio]]=0, "-", BS_CONTROLE[[#This Row],[KM - Inicio]])</f>
        <v>-</v>
      </c>
      <c r="AQ203" s="177" t="str">
        <f>IF(BS_CONTROLE[[#This Row],[KM - Fim]]=0, "-", BS_CONTROLE[[#This Row],[KM - Fim]])</f>
        <v>-</v>
      </c>
      <c r="AR203" s="32"/>
      <c r="AS203" s="32"/>
      <c r="AT203" s="32"/>
      <c r="AU203" s="32"/>
      <c r="AV203" s="32"/>
      <c r="AW203" s="32"/>
      <c r="AX203" s="32"/>
      <c r="AY203" s="184" t="str">
        <f>IF(D203="","*",IFERROR(IF(ISODD(COUNT(AS203:AX205)),"ERRO",SUM((AT203-AS203),(AV203-AU203),(AX203-AW203))),"ERRO"))</f>
        <v>*</v>
      </c>
      <c r="AZ203" s="11"/>
      <c r="BA203" s="60"/>
      <c r="BB203" s="9" t="str">
        <f>IFERROR(_xlfn.XLOOKUP(AI203, BS_ATIVIDADE[ATIVIDADE],BS_ATIVIDADE[UNIDADE] ), "*")</f>
        <v>*</v>
      </c>
      <c r="BC203" s="59" t="str" cm="1">
        <f t="array" ref="BC203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BD203" s="59" t="str" cm="1">
        <f t="array" ref="BD203" xml:space="preserve"> _xlfn.XLOOKUP(
  1,
  ( TabelaMap[SUB] = BS_CONTROLE[[#This Row],[SUB_5]]) *
  ( TabelaMap[KM Inicio] &lt;= BS_CONTROLE[[#This Row],[KM - Inicio]]) *
  ( TabelaMap[KM Fim]  &gt;= BS_CONTROLE[[#This Row],[KM - Inicio]]),
  TabelaMap[Trecho Coordenação],
  "-",
  0
)</f>
        <v>-</v>
      </c>
      <c r="BE203" s="200" t="str">
        <f>IFERROR(_xlfn.XLOOKUP(AO203, BASE_MAPA!$B$2:$B$420, BASE_MAPA!$G$2:$G$420), "ERRO")</f>
        <v>ERRO</v>
      </c>
      <c r="BF203" s="178" t="str">
        <f>IF(BS_CONTROLE[[#This Row],[Responsavel pelo boletim]]=0, "-", BS_CONTROLE[[#This Row],[Responsavel pelo boletim]])</f>
        <v>-</v>
      </c>
      <c r="BG203" s="13"/>
      <c r="BH203" s="14"/>
      <c r="BI203" s="14"/>
      <c r="BJ203" s="14"/>
      <c r="BK203" s="14"/>
      <c r="BL203" s="13"/>
      <c r="BM203" s="12"/>
      <c r="BN203" s="12"/>
      <c r="BO203" s="130"/>
      <c r="BP203" s="14"/>
      <c r="BQ203" s="10" t="str">
        <f t="shared" si="18"/>
        <v>Aderente</v>
      </c>
      <c r="BR203" s="15" t="str">
        <f t="shared" si="19"/>
        <v>*</v>
      </c>
      <c r="BS203" s="15" t="str">
        <f t="shared" si="20"/>
        <v>*</v>
      </c>
      <c r="BT203" s="157" t="str">
        <f t="shared" si="21"/>
        <v/>
      </c>
    </row>
    <row r="204" spans="1:72" hidden="1">
      <c r="A204" s="44" t="str">
        <f t="shared" si="17"/>
        <v/>
      </c>
      <c r="B204" s="133"/>
      <c r="C204" s="7" t="str">
        <f>IF(BS_CONTROLE[[#This Row],[DATA]]="","",WEEKNUM(BS_CONTROLE[[#This Row],[DATA]]))</f>
        <v/>
      </c>
      <c r="D204" s="45"/>
      <c r="E204" s="185">
        <v>220</v>
      </c>
      <c r="F204" s="134"/>
      <c r="G204" s="8" t="str">
        <f>IF(D204="","*",VLOOKUP(F204,BS_ATIVIDADE[#All],3,FALSE))</f>
        <v>*</v>
      </c>
      <c r="H204" s="135"/>
      <c r="I204" s="135"/>
      <c r="J204" s="151"/>
      <c r="K204" s="151"/>
      <c r="L204" s="71" t="s">
        <v>11</v>
      </c>
      <c r="M204" s="149" t="str" cm="1">
        <f t="array" ref="M204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204" s="149" t="str" cm="1">
        <f t="array" ref="N204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204" s="135"/>
      <c r="P204" s="135"/>
      <c r="Q204" s="71"/>
      <c r="R204" s="9" t="str">
        <f>IFERROR(_xlfn.XLOOKUP(F204, BS_ATIVIDADE[ATIVIDADE],BS_ATIVIDADE[UNIDADE] ), "*")</f>
        <v>*</v>
      </c>
      <c r="S204" s="180" t="str" cm="1">
        <f t="array" ref="S204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204" s="180" t="str" cm="1">
        <f t="array" ref="T204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204" s="199" t="str">
        <f>IFERROR(_xlfn.XLOOKUP(J204, BASE_MAPA!$B$2:$B$420, BASE_MAPA!$G$2:$G$420), "ERRO")</f>
        <v>ERRO</v>
      </c>
      <c r="V204" s="143"/>
      <c r="W204" s="135"/>
      <c r="X204" s="152"/>
      <c r="Y204" s="129"/>
      <c r="Z204" s="129"/>
      <c r="AA204" s="71"/>
      <c r="AB204" s="59"/>
      <c r="AC204" s="59"/>
      <c r="AD204" s="135"/>
      <c r="AE204" s="71"/>
      <c r="AF204" s="71"/>
      <c r="AG204" s="71"/>
      <c r="AH204" s="42"/>
      <c r="AI204" s="119" t="str">
        <f>IF(BS_CONTROLE[[#This Row],[Atividade]]=0, "-", BS_CONTROLE[[#This Row],[Atividade]])</f>
        <v>-</v>
      </c>
      <c r="AJ204" s="8" t="str">
        <f>IF(D204="","*",VLOOKUP(AI204,BS_ATIVIDADE[#Data],3,FALSE))</f>
        <v>*</v>
      </c>
      <c r="AK204" s="175" t="str">
        <f>IF(BS_CONTROLE[[#This Row],[Local - Partida]]=0, "-", BS_CONTROLE[[#This Row],[Local - Partida]])</f>
        <v>-</v>
      </c>
      <c r="AL204" s="175" t="str">
        <f>IF(BS_CONTROLE[[#This Row],[Local - Encerramento]]=0, "-", BS_CONTROLE[[#This Row],[Local - Encerramento]])</f>
        <v>-</v>
      </c>
      <c r="AM204" s="175" t="str">
        <f>IF(BS_CONTROLE[[#This Row],[Entre - Estações]]=0, "-", BS_CONTROLE[[#This Row],[Entre - Estações]])</f>
        <v>-</v>
      </c>
      <c r="AN204" s="175" t="str">
        <f>IF(BS_CONTROLE[[#This Row],[SB]]=0, "-", BS_CONTROLE[[#This Row],[SB]])</f>
        <v>-</v>
      </c>
      <c r="AO204" s="176" t="str">
        <f>IF(BS_CONTROLE[[#This Row],[SUB]]=0, "-", BS_CONTROLE[[#This Row],[SUB]])</f>
        <v>-</v>
      </c>
      <c r="AP204" s="177" t="str">
        <f>IF(BS_CONTROLE[[#This Row],[KM - Inicio]]=0, "-", BS_CONTROLE[[#This Row],[KM - Inicio]])</f>
        <v>-</v>
      </c>
      <c r="AQ204" s="177" t="str">
        <f>IF(BS_CONTROLE[[#This Row],[KM - Fim]]=0, "-", BS_CONTROLE[[#This Row],[KM - Fim]])</f>
        <v>-</v>
      </c>
      <c r="AR204" s="32"/>
      <c r="AS204" s="32"/>
      <c r="AT204" s="32"/>
      <c r="AU204" s="32"/>
      <c r="AV204" s="32"/>
      <c r="AW204" s="32"/>
      <c r="AX204" s="32"/>
      <c r="AY204" s="184" t="str">
        <f>IF(D204="","*",IFERROR(IF(ISODD(COUNT(AS204:AX206)),"ERRO",SUM((AT204-AS204),(AV204-AU204),(AX204-AW204))),"ERRO"))</f>
        <v>*</v>
      </c>
      <c r="AZ204" s="11"/>
      <c r="BA204" s="60"/>
      <c r="BB204" s="9" t="str">
        <f>IFERROR(_xlfn.XLOOKUP(AI204, BS_ATIVIDADE[ATIVIDADE],BS_ATIVIDADE[UNIDADE] ), "*")</f>
        <v>*</v>
      </c>
      <c r="BC204" s="59" t="str" cm="1">
        <f t="array" ref="BC204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BD204" s="59" t="str" cm="1">
        <f t="array" ref="BD204" xml:space="preserve"> _xlfn.XLOOKUP(
  1,
  ( TabelaMap[SUB] = BS_CONTROLE[[#This Row],[SUB_5]]) *
  ( TabelaMap[KM Inicio] &lt;= BS_CONTROLE[[#This Row],[KM - Inicio]]) *
  ( TabelaMap[KM Fim]  &gt;= BS_CONTROLE[[#This Row],[KM - Inicio]]),
  TabelaMap[Trecho Coordenação],
  "-",
  0
)</f>
        <v>-</v>
      </c>
      <c r="BE204" s="200" t="str">
        <f>IFERROR(_xlfn.XLOOKUP(AO204, BASE_MAPA!$B$2:$B$420, BASE_MAPA!$G$2:$G$420), "ERRO")</f>
        <v>ERRO</v>
      </c>
      <c r="BF204" s="178" t="str">
        <f>IF(BS_CONTROLE[[#This Row],[Responsavel pelo boletim]]=0, "-", BS_CONTROLE[[#This Row],[Responsavel pelo boletim]])</f>
        <v>-</v>
      </c>
      <c r="BG204" s="13"/>
      <c r="BH204" s="14"/>
      <c r="BI204" s="14"/>
      <c r="BJ204" s="14"/>
      <c r="BK204" s="14"/>
      <c r="BL204" s="13"/>
      <c r="BM204" s="12"/>
      <c r="BN204" s="12"/>
      <c r="BO204" s="130"/>
      <c r="BP204" s="14"/>
      <c r="BQ204" s="10" t="str">
        <f t="shared" si="18"/>
        <v>Aderente</v>
      </c>
      <c r="BR204" s="15" t="str">
        <f t="shared" si="19"/>
        <v>*</v>
      </c>
      <c r="BS204" s="15" t="str">
        <f t="shared" si="20"/>
        <v>*</v>
      </c>
      <c r="BT204" s="157" t="str">
        <f t="shared" si="21"/>
        <v/>
      </c>
    </row>
    <row r="205" spans="1:72" hidden="1">
      <c r="A205" s="44" t="str">
        <f t="shared" si="17"/>
        <v/>
      </c>
      <c r="B205" s="133"/>
      <c r="C205" s="7" t="str">
        <f>IF(BS_CONTROLE[[#This Row],[DATA]]="","",WEEKNUM(BS_CONTROLE[[#This Row],[DATA]]))</f>
        <v/>
      </c>
      <c r="D205" s="45"/>
      <c r="E205" s="185">
        <v>221</v>
      </c>
      <c r="F205" s="134"/>
      <c r="G205" s="8" t="str">
        <f>IF(D205="","*",VLOOKUP(F205,BS_ATIVIDADE[#All],3,FALSE))</f>
        <v>*</v>
      </c>
      <c r="H205" s="135"/>
      <c r="I205" s="135"/>
      <c r="J205" s="151"/>
      <c r="K205" s="151"/>
      <c r="L205" s="71" t="s">
        <v>11</v>
      </c>
      <c r="M205" s="149" t="str" cm="1">
        <f t="array" ref="M205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205" s="149" t="str" cm="1">
        <f t="array" ref="N205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205" s="135"/>
      <c r="P205" s="135"/>
      <c r="Q205" s="71"/>
      <c r="R205" s="9" t="str">
        <f>IFERROR(_xlfn.XLOOKUP(F205, BS_ATIVIDADE[ATIVIDADE],BS_ATIVIDADE[UNIDADE] ), "*")</f>
        <v>*</v>
      </c>
      <c r="S205" s="180" t="str" cm="1">
        <f t="array" ref="S205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205" s="180" t="str" cm="1">
        <f t="array" ref="T205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205" s="199" t="str">
        <f>IFERROR(_xlfn.XLOOKUP(J205, BASE_MAPA!$B$2:$B$420, BASE_MAPA!$G$2:$G$420), "ERRO")</f>
        <v>ERRO</v>
      </c>
      <c r="V205" s="143"/>
      <c r="W205" s="135"/>
      <c r="X205" s="152"/>
      <c r="Y205" s="129"/>
      <c r="Z205" s="129"/>
      <c r="AA205" s="71"/>
      <c r="AB205" s="59"/>
      <c r="AC205" s="59"/>
      <c r="AD205" s="135"/>
      <c r="AE205" s="71"/>
      <c r="AF205" s="71"/>
      <c r="AG205" s="71"/>
      <c r="AH205" s="42"/>
      <c r="AI205" s="119" t="str">
        <f>IF(BS_CONTROLE[[#This Row],[Atividade]]=0, "-", BS_CONTROLE[[#This Row],[Atividade]])</f>
        <v>-</v>
      </c>
      <c r="AJ205" s="8" t="str">
        <f>IF(D205="","*",VLOOKUP(AI205,BS_ATIVIDADE[#Data],3,FALSE))</f>
        <v>*</v>
      </c>
      <c r="AK205" s="175" t="str">
        <f>IF(BS_CONTROLE[[#This Row],[Local - Partida]]=0, "-", BS_CONTROLE[[#This Row],[Local - Partida]])</f>
        <v>-</v>
      </c>
      <c r="AL205" s="175" t="str">
        <f>IF(BS_CONTROLE[[#This Row],[Local - Encerramento]]=0, "-", BS_CONTROLE[[#This Row],[Local - Encerramento]])</f>
        <v>-</v>
      </c>
      <c r="AM205" s="175" t="str">
        <f>IF(BS_CONTROLE[[#This Row],[Entre - Estações]]=0, "-", BS_CONTROLE[[#This Row],[Entre - Estações]])</f>
        <v>-</v>
      </c>
      <c r="AN205" s="175" t="str">
        <f>IF(BS_CONTROLE[[#This Row],[SB]]=0, "-", BS_CONTROLE[[#This Row],[SB]])</f>
        <v>-</v>
      </c>
      <c r="AO205" s="176" t="str">
        <f>IF(BS_CONTROLE[[#This Row],[SUB]]=0, "-", BS_CONTROLE[[#This Row],[SUB]])</f>
        <v>-</v>
      </c>
      <c r="AP205" s="177" t="str">
        <f>IF(BS_CONTROLE[[#This Row],[KM - Inicio]]=0, "-", BS_CONTROLE[[#This Row],[KM - Inicio]])</f>
        <v>-</v>
      </c>
      <c r="AQ205" s="177" t="str">
        <f>IF(BS_CONTROLE[[#This Row],[KM - Fim]]=0, "-", BS_CONTROLE[[#This Row],[KM - Fim]])</f>
        <v>-</v>
      </c>
      <c r="AR205" s="32"/>
      <c r="AS205" s="32"/>
      <c r="AT205" s="32"/>
      <c r="AU205" s="32"/>
      <c r="AV205" s="32"/>
      <c r="AW205" s="32"/>
      <c r="AX205" s="32"/>
      <c r="AY205" s="184" t="str">
        <f>IF(D205="","*",IFERROR(IF(ISODD(COUNT(AS205:AX207)),"ERRO",SUM((AT205-AS205),(AV205-AU205),(AX205-AW205))),"ERRO"))</f>
        <v>*</v>
      </c>
      <c r="AZ205" s="11"/>
      <c r="BA205" s="60"/>
      <c r="BB205" s="9" t="str">
        <f>IFERROR(_xlfn.XLOOKUP(AI205, BS_ATIVIDADE[ATIVIDADE],BS_ATIVIDADE[UNIDADE] ), "*")</f>
        <v>*</v>
      </c>
      <c r="BC205" s="59" t="str" cm="1">
        <f t="array" ref="BC205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BD205" s="59" t="str" cm="1">
        <f t="array" ref="BD205" xml:space="preserve"> _xlfn.XLOOKUP(
  1,
  ( TabelaMap[SUB] = BS_CONTROLE[[#This Row],[SUB_5]]) *
  ( TabelaMap[KM Inicio] &lt;= BS_CONTROLE[[#This Row],[KM - Inicio]]) *
  ( TabelaMap[KM Fim]  &gt;= BS_CONTROLE[[#This Row],[KM - Inicio]]),
  TabelaMap[Trecho Coordenação],
  "-",
  0
)</f>
        <v>-</v>
      </c>
      <c r="BE205" s="200" t="str">
        <f>IFERROR(_xlfn.XLOOKUP(AO205, BASE_MAPA!$B$2:$B$420, BASE_MAPA!$G$2:$G$420), "ERRO")</f>
        <v>ERRO</v>
      </c>
      <c r="BF205" s="178" t="str">
        <f>IF(BS_CONTROLE[[#This Row],[Responsavel pelo boletim]]=0, "-", BS_CONTROLE[[#This Row],[Responsavel pelo boletim]])</f>
        <v>-</v>
      </c>
      <c r="BG205" s="13"/>
      <c r="BH205" s="14"/>
      <c r="BI205" s="14"/>
      <c r="BJ205" s="14"/>
      <c r="BK205" s="14"/>
      <c r="BL205" s="13"/>
      <c r="BM205" s="12"/>
      <c r="BN205" s="12"/>
      <c r="BO205" s="130"/>
      <c r="BP205" s="14"/>
      <c r="BQ205" s="10" t="str">
        <f t="shared" si="18"/>
        <v>Aderente</v>
      </c>
      <c r="BR205" s="15" t="str">
        <f t="shared" si="19"/>
        <v>*</v>
      </c>
      <c r="BS205" s="15" t="str">
        <f t="shared" si="20"/>
        <v>*</v>
      </c>
      <c r="BT205" s="157" t="str">
        <f t="shared" si="21"/>
        <v/>
      </c>
    </row>
    <row r="206" spans="1:72" hidden="1">
      <c r="A206" s="44" t="str">
        <f t="shared" si="17"/>
        <v/>
      </c>
      <c r="B206" s="133"/>
      <c r="C206" s="7" t="str">
        <f>IF(BS_CONTROLE[[#This Row],[DATA]]="","",WEEKNUM(BS_CONTROLE[[#This Row],[DATA]]))</f>
        <v/>
      </c>
      <c r="D206" s="45"/>
      <c r="E206" s="185">
        <v>222</v>
      </c>
      <c r="F206" s="134"/>
      <c r="G206" s="8" t="str">
        <f>IF(D206="","*",VLOOKUP(F206,BS_ATIVIDADE[#All],3,FALSE))</f>
        <v>*</v>
      </c>
      <c r="H206" s="135"/>
      <c r="I206" s="135"/>
      <c r="J206" s="151"/>
      <c r="K206" s="151"/>
      <c r="L206" s="71" t="s">
        <v>11</v>
      </c>
      <c r="M206" s="149" t="str" cm="1">
        <f t="array" ref="M206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206" s="149" t="str" cm="1">
        <f t="array" ref="N206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206" s="135"/>
      <c r="P206" s="135"/>
      <c r="Q206" s="71"/>
      <c r="R206" s="9" t="str">
        <f>IFERROR(_xlfn.XLOOKUP(F206, BS_ATIVIDADE[ATIVIDADE],BS_ATIVIDADE[UNIDADE] ), "*")</f>
        <v>*</v>
      </c>
      <c r="S206" s="180" t="str" cm="1">
        <f t="array" ref="S206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206" s="180" t="str" cm="1">
        <f t="array" ref="T206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206" s="199" t="str">
        <f>IFERROR(_xlfn.XLOOKUP(J206, BASE_MAPA!$B$2:$B$420, BASE_MAPA!$G$2:$G$420), "ERRO")</f>
        <v>ERRO</v>
      </c>
      <c r="V206" s="143"/>
      <c r="W206" s="135"/>
      <c r="X206" s="152"/>
      <c r="Y206" s="129"/>
      <c r="Z206" s="129"/>
      <c r="AA206" s="71"/>
      <c r="AB206" s="59"/>
      <c r="AC206" s="59"/>
      <c r="AD206" s="135"/>
      <c r="AE206" s="71"/>
      <c r="AF206" s="71"/>
      <c r="AG206" s="71"/>
      <c r="AH206" s="42"/>
      <c r="AI206" s="119" t="str">
        <f>IF(BS_CONTROLE[[#This Row],[Atividade]]=0, "-", BS_CONTROLE[[#This Row],[Atividade]])</f>
        <v>-</v>
      </c>
      <c r="AJ206" s="8" t="str">
        <f>IF(D206="","*",VLOOKUP(AI206,BS_ATIVIDADE[#Data],3,FALSE))</f>
        <v>*</v>
      </c>
      <c r="AK206" s="175" t="str">
        <f>IF(BS_CONTROLE[[#This Row],[Local - Partida]]=0, "-", BS_CONTROLE[[#This Row],[Local - Partida]])</f>
        <v>-</v>
      </c>
      <c r="AL206" s="175" t="str">
        <f>IF(BS_CONTROLE[[#This Row],[Local - Encerramento]]=0, "-", BS_CONTROLE[[#This Row],[Local - Encerramento]])</f>
        <v>-</v>
      </c>
      <c r="AM206" s="175" t="str">
        <f>IF(BS_CONTROLE[[#This Row],[Entre - Estações]]=0, "-", BS_CONTROLE[[#This Row],[Entre - Estações]])</f>
        <v>-</v>
      </c>
      <c r="AN206" s="175" t="str">
        <f>IF(BS_CONTROLE[[#This Row],[SB]]=0, "-", BS_CONTROLE[[#This Row],[SB]])</f>
        <v>-</v>
      </c>
      <c r="AO206" s="176" t="str">
        <f>IF(BS_CONTROLE[[#This Row],[SUB]]=0, "-", BS_CONTROLE[[#This Row],[SUB]])</f>
        <v>-</v>
      </c>
      <c r="AP206" s="177" t="str">
        <f>IF(BS_CONTROLE[[#This Row],[KM - Inicio]]=0, "-", BS_CONTROLE[[#This Row],[KM - Inicio]])</f>
        <v>-</v>
      </c>
      <c r="AQ206" s="177" t="str">
        <f>IF(BS_CONTROLE[[#This Row],[KM - Fim]]=0, "-", BS_CONTROLE[[#This Row],[KM - Fim]])</f>
        <v>-</v>
      </c>
      <c r="AR206" s="32"/>
      <c r="AS206" s="32"/>
      <c r="AT206" s="32"/>
      <c r="AU206" s="32"/>
      <c r="AV206" s="32"/>
      <c r="AW206" s="32"/>
      <c r="AX206" s="32"/>
      <c r="AY206" s="184" t="str">
        <f>IF(D206="","*",IFERROR(IF(ISODD(COUNT(AS206:AX208)),"ERRO",SUM((AT206-AS206),(AV206-AU206),(AX206-AW206))),"ERRO"))</f>
        <v>*</v>
      </c>
      <c r="AZ206" s="11"/>
      <c r="BA206" s="60"/>
      <c r="BB206" s="9" t="str">
        <f>IFERROR(_xlfn.XLOOKUP(AI206, BS_ATIVIDADE[ATIVIDADE],BS_ATIVIDADE[UNIDADE] ), "*")</f>
        <v>*</v>
      </c>
      <c r="BC206" s="59" t="str" cm="1">
        <f t="array" ref="BC206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BD206" s="59" t="str" cm="1">
        <f t="array" ref="BD206" xml:space="preserve"> _xlfn.XLOOKUP(
  1,
  ( TabelaMap[SUB] = BS_CONTROLE[[#This Row],[SUB_5]]) *
  ( TabelaMap[KM Inicio] &lt;= BS_CONTROLE[[#This Row],[KM - Inicio]]) *
  ( TabelaMap[KM Fim]  &gt;= BS_CONTROLE[[#This Row],[KM - Inicio]]),
  TabelaMap[Trecho Coordenação],
  "-",
  0
)</f>
        <v>-</v>
      </c>
      <c r="BE206" s="200" t="str">
        <f>IFERROR(_xlfn.XLOOKUP(AO206, BASE_MAPA!$B$2:$B$420, BASE_MAPA!$G$2:$G$420), "ERRO")</f>
        <v>ERRO</v>
      </c>
      <c r="BF206" s="178" t="str">
        <f>IF(BS_CONTROLE[[#This Row],[Responsavel pelo boletim]]=0, "-", BS_CONTROLE[[#This Row],[Responsavel pelo boletim]])</f>
        <v>-</v>
      </c>
      <c r="BG206" s="13"/>
      <c r="BH206" s="14"/>
      <c r="BI206" s="14"/>
      <c r="BJ206" s="14"/>
      <c r="BK206" s="14"/>
      <c r="BL206" s="13"/>
      <c r="BM206" s="12"/>
      <c r="BN206" s="12"/>
      <c r="BO206" s="130"/>
      <c r="BP206" s="14"/>
      <c r="BQ206" s="10" t="str">
        <f t="shared" si="18"/>
        <v>Aderente</v>
      </c>
      <c r="BR206" s="15" t="str">
        <f t="shared" si="19"/>
        <v>*</v>
      </c>
      <c r="BS206" s="15" t="str">
        <f t="shared" si="20"/>
        <v>*</v>
      </c>
      <c r="BT206" s="157" t="str">
        <f t="shared" si="21"/>
        <v/>
      </c>
    </row>
    <row r="207" spans="1:72" hidden="1">
      <c r="A207" s="44" t="str">
        <f t="shared" si="17"/>
        <v/>
      </c>
      <c r="B207" s="133"/>
      <c r="C207" s="7" t="str">
        <f>IF(BS_CONTROLE[[#This Row],[DATA]]="","",WEEKNUM(BS_CONTROLE[[#This Row],[DATA]]))</f>
        <v/>
      </c>
      <c r="D207" s="45"/>
      <c r="E207" s="185">
        <v>223</v>
      </c>
      <c r="F207" s="134"/>
      <c r="G207" s="8" t="str">
        <f>IF(D207="","*",VLOOKUP(F207,BS_ATIVIDADE[#All],3,FALSE))</f>
        <v>*</v>
      </c>
      <c r="H207" s="135"/>
      <c r="I207" s="135"/>
      <c r="J207" s="151"/>
      <c r="K207" s="151"/>
      <c r="L207" s="71" t="s">
        <v>11</v>
      </c>
      <c r="M207" s="149" t="str" cm="1">
        <f t="array" ref="M207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207" s="149" t="str" cm="1">
        <f t="array" ref="N207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207" s="135"/>
      <c r="P207" s="135"/>
      <c r="Q207" s="71"/>
      <c r="R207" s="9" t="str">
        <f>IFERROR(_xlfn.XLOOKUP(F207, BS_ATIVIDADE[ATIVIDADE],BS_ATIVIDADE[UNIDADE] ), "*")</f>
        <v>*</v>
      </c>
      <c r="S207" s="180" t="str" cm="1">
        <f t="array" ref="S207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207" s="180" t="str" cm="1">
        <f t="array" ref="T207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207" s="199" t="str">
        <f>IFERROR(_xlfn.XLOOKUP(J207, BASE_MAPA!$B$2:$B$420, BASE_MAPA!$G$2:$G$420), "ERRO")</f>
        <v>ERRO</v>
      </c>
      <c r="V207" s="143"/>
      <c r="W207" s="135"/>
      <c r="X207" s="152"/>
      <c r="Y207" s="129"/>
      <c r="Z207" s="129"/>
      <c r="AA207" s="71"/>
      <c r="AB207" s="59"/>
      <c r="AC207" s="59"/>
      <c r="AD207" s="135"/>
      <c r="AE207" s="71"/>
      <c r="AF207" s="71"/>
      <c r="AG207" s="71"/>
      <c r="AH207" s="42"/>
      <c r="AI207" s="119" t="str">
        <f>IF(BS_CONTROLE[[#This Row],[Atividade]]=0, "-", BS_CONTROLE[[#This Row],[Atividade]])</f>
        <v>-</v>
      </c>
      <c r="AJ207" s="8" t="str">
        <f>IF(D207="","*",VLOOKUP(AI207,BS_ATIVIDADE[#Data],3,FALSE))</f>
        <v>*</v>
      </c>
      <c r="AK207" s="175" t="str">
        <f>IF(BS_CONTROLE[[#This Row],[Local - Partida]]=0, "-", BS_CONTROLE[[#This Row],[Local - Partida]])</f>
        <v>-</v>
      </c>
      <c r="AL207" s="175" t="str">
        <f>IF(BS_CONTROLE[[#This Row],[Local - Encerramento]]=0, "-", BS_CONTROLE[[#This Row],[Local - Encerramento]])</f>
        <v>-</v>
      </c>
      <c r="AM207" s="175" t="str">
        <f>IF(BS_CONTROLE[[#This Row],[Entre - Estações]]=0, "-", BS_CONTROLE[[#This Row],[Entre - Estações]])</f>
        <v>-</v>
      </c>
      <c r="AN207" s="175" t="str">
        <f>IF(BS_CONTROLE[[#This Row],[SB]]=0, "-", BS_CONTROLE[[#This Row],[SB]])</f>
        <v>-</v>
      </c>
      <c r="AO207" s="176" t="str">
        <f>IF(BS_CONTROLE[[#This Row],[SUB]]=0, "-", BS_CONTROLE[[#This Row],[SUB]])</f>
        <v>-</v>
      </c>
      <c r="AP207" s="177" t="str">
        <f>IF(BS_CONTROLE[[#This Row],[KM - Inicio]]=0, "-", BS_CONTROLE[[#This Row],[KM - Inicio]])</f>
        <v>-</v>
      </c>
      <c r="AQ207" s="177" t="str">
        <f>IF(BS_CONTROLE[[#This Row],[KM - Fim]]=0, "-", BS_CONTROLE[[#This Row],[KM - Fim]])</f>
        <v>-</v>
      </c>
      <c r="AR207" s="32"/>
      <c r="AS207" s="32"/>
      <c r="AT207" s="32"/>
      <c r="AU207" s="32"/>
      <c r="AV207" s="32"/>
      <c r="AW207" s="32"/>
      <c r="AX207" s="32"/>
      <c r="AY207" s="184" t="str">
        <f>IF(D207="","*",IFERROR(IF(ISODD(COUNT(AS207:AX209)),"ERRO",SUM((AT207-AS207),(AV207-AU207),(AX207-AW207))),"ERRO"))</f>
        <v>*</v>
      </c>
      <c r="AZ207" s="11"/>
      <c r="BA207" s="60"/>
      <c r="BB207" s="9" t="str">
        <f>IFERROR(_xlfn.XLOOKUP(AI207, BS_ATIVIDADE[ATIVIDADE],BS_ATIVIDADE[UNIDADE] ), "*")</f>
        <v>*</v>
      </c>
      <c r="BC207" s="59" t="str" cm="1">
        <f t="array" ref="BC207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BD207" s="59" t="str" cm="1">
        <f t="array" ref="BD207" xml:space="preserve"> _xlfn.XLOOKUP(
  1,
  ( TabelaMap[SUB] = BS_CONTROLE[[#This Row],[SUB_5]]) *
  ( TabelaMap[KM Inicio] &lt;= BS_CONTROLE[[#This Row],[KM - Inicio]]) *
  ( TabelaMap[KM Fim]  &gt;= BS_CONTROLE[[#This Row],[KM - Inicio]]),
  TabelaMap[Trecho Coordenação],
  "-",
  0
)</f>
        <v>-</v>
      </c>
      <c r="BE207" s="200" t="str">
        <f>IFERROR(_xlfn.XLOOKUP(AO207, BASE_MAPA!$B$2:$B$420, BASE_MAPA!$G$2:$G$420), "ERRO")</f>
        <v>ERRO</v>
      </c>
      <c r="BF207" s="178" t="str">
        <f>IF(BS_CONTROLE[[#This Row],[Responsavel pelo boletim]]=0, "-", BS_CONTROLE[[#This Row],[Responsavel pelo boletim]])</f>
        <v>-</v>
      </c>
      <c r="BG207" s="13"/>
      <c r="BH207" s="14"/>
      <c r="BI207" s="14"/>
      <c r="BJ207" s="14"/>
      <c r="BK207" s="14"/>
      <c r="BL207" s="13"/>
      <c r="BM207" s="12"/>
      <c r="BN207" s="12"/>
      <c r="BO207" s="130"/>
      <c r="BP207" s="14"/>
      <c r="BQ207" s="10" t="str">
        <f t="shared" si="18"/>
        <v>Aderente</v>
      </c>
      <c r="BR207" s="15" t="str">
        <f t="shared" si="19"/>
        <v>*</v>
      </c>
      <c r="BS207" s="15" t="str">
        <f t="shared" si="20"/>
        <v>*</v>
      </c>
      <c r="BT207" s="157" t="str">
        <f t="shared" si="21"/>
        <v/>
      </c>
    </row>
    <row r="208" spans="1:72" hidden="1">
      <c r="A208" s="44" t="str">
        <f t="shared" si="17"/>
        <v/>
      </c>
      <c r="B208" s="133"/>
      <c r="C208" s="7" t="str">
        <f>IF(BS_CONTROLE[[#This Row],[DATA]]="","",WEEKNUM(BS_CONTROLE[[#This Row],[DATA]]))</f>
        <v/>
      </c>
      <c r="D208" s="45"/>
      <c r="E208" s="185">
        <v>224</v>
      </c>
      <c r="F208" s="134"/>
      <c r="G208" s="8" t="str">
        <f>IF(D208="","*",VLOOKUP(F208,BS_ATIVIDADE[#All],3,FALSE))</f>
        <v>*</v>
      </c>
      <c r="H208" s="135"/>
      <c r="I208" s="135"/>
      <c r="J208" s="151"/>
      <c r="K208" s="151"/>
      <c r="L208" s="71" t="s">
        <v>11</v>
      </c>
      <c r="M208" s="149" t="str" cm="1">
        <f t="array" ref="M208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208" s="149" t="str" cm="1">
        <f t="array" ref="N208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208" s="135"/>
      <c r="P208" s="135"/>
      <c r="Q208" s="71"/>
      <c r="R208" s="9" t="str">
        <f>IFERROR(_xlfn.XLOOKUP(F208, BS_ATIVIDADE[ATIVIDADE],BS_ATIVIDADE[UNIDADE] ), "*")</f>
        <v>*</v>
      </c>
      <c r="S208" s="180" t="str" cm="1">
        <f t="array" ref="S208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208" s="180" t="str" cm="1">
        <f t="array" ref="T208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208" s="199" t="str">
        <f>IFERROR(_xlfn.XLOOKUP(J208, BASE_MAPA!$B$2:$B$420, BASE_MAPA!$G$2:$G$420), "ERRO")</f>
        <v>ERRO</v>
      </c>
      <c r="V208" s="143"/>
      <c r="W208" s="135"/>
      <c r="X208" s="152"/>
      <c r="Y208" s="129"/>
      <c r="Z208" s="129"/>
      <c r="AA208" s="71"/>
      <c r="AB208" s="59"/>
      <c r="AC208" s="59"/>
      <c r="AD208" s="135"/>
      <c r="AE208" s="71"/>
      <c r="AF208" s="71"/>
      <c r="AG208" s="71"/>
      <c r="AH208" s="42"/>
      <c r="AI208" s="119" t="str">
        <f>IF(BS_CONTROLE[[#This Row],[Atividade]]=0, "-", BS_CONTROLE[[#This Row],[Atividade]])</f>
        <v>-</v>
      </c>
      <c r="AJ208" s="8" t="str">
        <f>IF(D208="","*",VLOOKUP(AI208,BS_ATIVIDADE[#Data],3,FALSE))</f>
        <v>*</v>
      </c>
      <c r="AK208" s="175" t="str">
        <f>IF(BS_CONTROLE[[#This Row],[Local - Partida]]=0, "-", BS_CONTROLE[[#This Row],[Local - Partida]])</f>
        <v>-</v>
      </c>
      <c r="AL208" s="175" t="str">
        <f>IF(BS_CONTROLE[[#This Row],[Local - Encerramento]]=0, "-", BS_CONTROLE[[#This Row],[Local - Encerramento]])</f>
        <v>-</v>
      </c>
      <c r="AM208" s="175" t="str">
        <f>IF(BS_CONTROLE[[#This Row],[Entre - Estações]]=0, "-", BS_CONTROLE[[#This Row],[Entre - Estações]])</f>
        <v>-</v>
      </c>
      <c r="AN208" s="175" t="str">
        <f>IF(BS_CONTROLE[[#This Row],[SB]]=0, "-", BS_CONTROLE[[#This Row],[SB]])</f>
        <v>-</v>
      </c>
      <c r="AO208" s="176" t="str">
        <f>IF(BS_CONTROLE[[#This Row],[SUB]]=0, "-", BS_CONTROLE[[#This Row],[SUB]])</f>
        <v>-</v>
      </c>
      <c r="AP208" s="177" t="str">
        <f>IF(BS_CONTROLE[[#This Row],[KM - Inicio]]=0, "-", BS_CONTROLE[[#This Row],[KM - Inicio]])</f>
        <v>-</v>
      </c>
      <c r="AQ208" s="177" t="str">
        <f>IF(BS_CONTROLE[[#This Row],[KM - Fim]]=0, "-", BS_CONTROLE[[#This Row],[KM - Fim]])</f>
        <v>-</v>
      </c>
      <c r="AR208" s="32"/>
      <c r="AS208" s="32"/>
      <c r="AT208" s="32"/>
      <c r="AU208" s="32"/>
      <c r="AV208" s="32"/>
      <c r="AW208" s="32"/>
      <c r="AX208" s="32"/>
      <c r="AY208" s="184" t="str">
        <f>IF(D208="","*",IFERROR(IF(ISODD(COUNT(AS208:AX210)),"ERRO",SUM((AT208-AS208),(AV208-AU208),(AX208-AW208))),"ERRO"))</f>
        <v>*</v>
      </c>
      <c r="AZ208" s="11"/>
      <c r="BA208" s="60"/>
      <c r="BB208" s="9" t="str">
        <f>IFERROR(_xlfn.XLOOKUP(AI208, BS_ATIVIDADE[ATIVIDADE],BS_ATIVIDADE[UNIDADE] ), "*")</f>
        <v>*</v>
      </c>
      <c r="BC208" s="59" t="str" cm="1">
        <f t="array" ref="BC208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BD208" s="59" t="str" cm="1">
        <f t="array" ref="BD208" xml:space="preserve"> _xlfn.XLOOKUP(
  1,
  ( TabelaMap[SUB] = BS_CONTROLE[[#This Row],[SUB_5]]) *
  ( TabelaMap[KM Inicio] &lt;= BS_CONTROLE[[#This Row],[KM - Inicio]]) *
  ( TabelaMap[KM Fim]  &gt;= BS_CONTROLE[[#This Row],[KM - Inicio]]),
  TabelaMap[Trecho Coordenação],
  "-",
  0
)</f>
        <v>-</v>
      </c>
      <c r="BE208" s="200" t="str">
        <f>IFERROR(_xlfn.XLOOKUP(AO208, BASE_MAPA!$B$2:$B$420, BASE_MAPA!$G$2:$G$420), "ERRO")</f>
        <v>ERRO</v>
      </c>
      <c r="BF208" s="178" t="str">
        <f>IF(BS_CONTROLE[[#This Row],[Responsavel pelo boletim]]=0, "-", BS_CONTROLE[[#This Row],[Responsavel pelo boletim]])</f>
        <v>-</v>
      </c>
      <c r="BG208" s="13"/>
      <c r="BH208" s="14"/>
      <c r="BI208" s="14"/>
      <c r="BJ208" s="14"/>
      <c r="BK208" s="14"/>
      <c r="BL208" s="13"/>
      <c r="BM208" s="12"/>
      <c r="BN208" s="12"/>
      <c r="BO208" s="130"/>
      <c r="BP208" s="14"/>
      <c r="BQ208" s="10" t="str">
        <f t="shared" si="18"/>
        <v>Aderente</v>
      </c>
      <c r="BR208" s="15" t="str">
        <f t="shared" si="19"/>
        <v>*</v>
      </c>
      <c r="BS208" s="15" t="str">
        <f t="shared" si="20"/>
        <v>*</v>
      </c>
      <c r="BT208" s="157" t="str">
        <f t="shared" si="21"/>
        <v/>
      </c>
    </row>
    <row r="209" spans="1:72" hidden="1">
      <c r="A209" s="44" t="str">
        <f t="shared" si="17"/>
        <v/>
      </c>
      <c r="B209" s="133"/>
      <c r="C209" s="7" t="str">
        <f>IF(BS_CONTROLE[[#This Row],[DATA]]="","",WEEKNUM(BS_CONTROLE[[#This Row],[DATA]]))</f>
        <v/>
      </c>
      <c r="D209" s="45"/>
      <c r="E209" s="185">
        <v>225</v>
      </c>
      <c r="F209" s="134"/>
      <c r="G209" s="8" t="str">
        <f>IF(D209="","*",VLOOKUP(F209,BS_ATIVIDADE[#All],3,FALSE))</f>
        <v>*</v>
      </c>
      <c r="H209" s="135"/>
      <c r="I209" s="135"/>
      <c r="J209" s="151"/>
      <c r="K209" s="151"/>
      <c r="L209" s="71" t="s">
        <v>11</v>
      </c>
      <c r="M209" s="149" t="str" cm="1">
        <f t="array" ref="M209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209" s="149" t="str" cm="1">
        <f t="array" ref="N209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209" s="135"/>
      <c r="P209" s="135"/>
      <c r="Q209" s="71"/>
      <c r="R209" s="9" t="str">
        <f>IFERROR(_xlfn.XLOOKUP(F209, BS_ATIVIDADE[ATIVIDADE],BS_ATIVIDADE[UNIDADE] ), "*")</f>
        <v>*</v>
      </c>
      <c r="S209" s="180" t="str" cm="1">
        <f t="array" ref="S209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209" s="180" t="str" cm="1">
        <f t="array" ref="T209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209" s="199" t="str">
        <f>IFERROR(_xlfn.XLOOKUP(J209, BASE_MAPA!$B$2:$B$420, BASE_MAPA!$G$2:$G$420), "ERRO")</f>
        <v>ERRO</v>
      </c>
      <c r="V209" s="143"/>
      <c r="W209" s="135"/>
      <c r="X209" s="152"/>
      <c r="Y209" s="129"/>
      <c r="Z209" s="129"/>
      <c r="AA209" s="71"/>
      <c r="AB209" s="59"/>
      <c r="AC209" s="59"/>
      <c r="AD209" s="135"/>
      <c r="AE209" s="71"/>
      <c r="AF209" s="71"/>
      <c r="AG209" s="71"/>
      <c r="AH209" s="42"/>
      <c r="AI209" s="119" t="str">
        <f>IF(BS_CONTROLE[[#This Row],[Atividade]]=0, "-", BS_CONTROLE[[#This Row],[Atividade]])</f>
        <v>-</v>
      </c>
      <c r="AJ209" s="8" t="str">
        <f>IF(D209="","*",VLOOKUP(AI209,BS_ATIVIDADE[#Data],3,FALSE))</f>
        <v>*</v>
      </c>
      <c r="AK209" s="175" t="str">
        <f>IF(BS_CONTROLE[[#This Row],[Local - Partida]]=0, "-", BS_CONTROLE[[#This Row],[Local - Partida]])</f>
        <v>-</v>
      </c>
      <c r="AL209" s="175" t="str">
        <f>IF(BS_CONTROLE[[#This Row],[Local - Encerramento]]=0, "-", BS_CONTROLE[[#This Row],[Local - Encerramento]])</f>
        <v>-</v>
      </c>
      <c r="AM209" s="175" t="str">
        <f>IF(BS_CONTROLE[[#This Row],[Entre - Estações]]=0, "-", BS_CONTROLE[[#This Row],[Entre - Estações]])</f>
        <v>-</v>
      </c>
      <c r="AN209" s="175" t="str">
        <f>IF(BS_CONTROLE[[#This Row],[SB]]=0, "-", BS_CONTROLE[[#This Row],[SB]])</f>
        <v>-</v>
      </c>
      <c r="AO209" s="176" t="str">
        <f>IF(BS_CONTROLE[[#This Row],[SUB]]=0, "-", BS_CONTROLE[[#This Row],[SUB]])</f>
        <v>-</v>
      </c>
      <c r="AP209" s="177" t="str">
        <f>IF(BS_CONTROLE[[#This Row],[KM - Inicio]]=0, "-", BS_CONTROLE[[#This Row],[KM - Inicio]])</f>
        <v>-</v>
      </c>
      <c r="AQ209" s="177" t="str">
        <f>IF(BS_CONTROLE[[#This Row],[KM - Fim]]=0, "-", BS_CONTROLE[[#This Row],[KM - Fim]])</f>
        <v>-</v>
      </c>
      <c r="AR209" s="32"/>
      <c r="AS209" s="32"/>
      <c r="AT209" s="32"/>
      <c r="AU209" s="32"/>
      <c r="AV209" s="32"/>
      <c r="AW209" s="32"/>
      <c r="AX209" s="32"/>
      <c r="AY209" s="184" t="str">
        <f>IF(D209="","*",IFERROR(IF(ISODD(COUNT(AS209:AX211)),"ERRO",SUM((AT209-AS209),(AV209-AU209),(AX209-AW209))),"ERRO"))</f>
        <v>*</v>
      </c>
      <c r="AZ209" s="11"/>
      <c r="BA209" s="60"/>
      <c r="BB209" s="9" t="str">
        <f>IFERROR(_xlfn.XLOOKUP(AI209, BS_ATIVIDADE[ATIVIDADE],BS_ATIVIDADE[UNIDADE] ), "*")</f>
        <v>*</v>
      </c>
      <c r="BC209" s="59" t="str" cm="1">
        <f t="array" ref="BC209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BD209" s="59" t="str" cm="1">
        <f t="array" ref="BD209" xml:space="preserve"> _xlfn.XLOOKUP(
  1,
  ( TabelaMap[SUB] = BS_CONTROLE[[#This Row],[SUB_5]]) *
  ( TabelaMap[KM Inicio] &lt;= BS_CONTROLE[[#This Row],[KM - Inicio]]) *
  ( TabelaMap[KM Fim]  &gt;= BS_CONTROLE[[#This Row],[KM - Inicio]]),
  TabelaMap[Trecho Coordenação],
  "-",
  0
)</f>
        <v>-</v>
      </c>
      <c r="BE209" s="200" t="str">
        <f>IFERROR(_xlfn.XLOOKUP(AO209, BASE_MAPA!$B$2:$B$420, BASE_MAPA!$G$2:$G$420), "ERRO")</f>
        <v>ERRO</v>
      </c>
      <c r="BF209" s="178" t="str">
        <f>IF(BS_CONTROLE[[#This Row],[Responsavel pelo boletim]]=0, "-", BS_CONTROLE[[#This Row],[Responsavel pelo boletim]])</f>
        <v>-</v>
      </c>
      <c r="BG209" s="13"/>
      <c r="BH209" s="14"/>
      <c r="BI209" s="14"/>
      <c r="BJ209" s="14"/>
      <c r="BK209" s="14"/>
      <c r="BL209" s="13"/>
      <c r="BM209" s="12"/>
      <c r="BN209" s="12"/>
      <c r="BO209" s="130"/>
      <c r="BP209" s="14"/>
      <c r="BQ209" s="10" t="str">
        <f t="shared" si="18"/>
        <v>Aderente</v>
      </c>
      <c r="BR209" s="15" t="str">
        <f t="shared" si="19"/>
        <v>*</v>
      </c>
      <c r="BS209" s="15" t="str">
        <f t="shared" si="20"/>
        <v>*</v>
      </c>
      <c r="BT209" s="157" t="str">
        <f t="shared" si="21"/>
        <v/>
      </c>
    </row>
    <row r="210" spans="1:72" hidden="1">
      <c r="A210" s="44" t="str">
        <f t="shared" si="17"/>
        <v/>
      </c>
      <c r="B210" s="133"/>
      <c r="C210" s="7" t="str">
        <f>IF(BS_CONTROLE[[#This Row],[DATA]]="","",WEEKNUM(BS_CONTROLE[[#This Row],[DATA]]))</f>
        <v/>
      </c>
      <c r="D210" s="45"/>
      <c r="E210" s="185">
        <v>226</v>
      </c>
      <c r="F210" s="134"/>
      <c r="G210" s="8" t="str">
        <f>IF(D210="","*",VLOOKUP(F210,BS_ATIVIDADE[#All],3,FALSE))</f>
        <v>*</v>
      </c>
      <c r="H210" s="135"/>
      <c r="I210" s="135"/>
      <c r="J210" s="151"/>
      <c r="K210" s="151"/>
      <c r="L210" s="71" t="s">
        <v>11</v>
      </c>
      <c r="M210" s="149" t="str" cm="1">
        <f t="array" ref="M210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210" s="149" t="str" cm="1">
        <f t="array" ref="N210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210" s="135"/>
      <c r="P210" s="135"/>
      <c r="Q210" s="71"/>
      <c r="R210" s="9" t="str">
        <f>IFERROR(_xlfn.XLOOKUP(F210, BS_ATIVIDADE[ATIVIDADE],BS_ATIVIDADE[UNIDADE] ), "*")</f>
        <v>*</v>
      </c>
      <c r="S210" s="180" t="str" cm="1">
        <f t="array" ref="S210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210" s="180" t="str" cm="1">
        <f t="array" ref="T210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210" s="199" t="str">
        <f>IFERROR(_xlfn.XLOOKUP(J210, BASE_MAPA!$B$2:$B$420, BASE_MAPA!$G$2:$G$420), "ERRO")</f>
        <v>ERRO</v>
      </c>
      <c r="V210" s="143"/>
      <c r="W210" s="135"/>
      <c r="X210" s="152"/>
      <c r="Y210" s="129"/>
      <c r="Z210" s="129"/>
      <c r="AA210" s="71"/>
      <c r="AB210" s="59"/>
      <c r="AC210" s="59"/>
      <c r="AD210" s="135"/>
      <c r="AE210" s="71"/>
      <c r="AF210" s="71"/>
      <c r="AG210" s="71"/>
      <c r="AH210" s="42"/>
      <c r="AI210" s="119" t="str">
        <f>IF(BS_CONTROLE[[#This Row],[Atividade]]=0, "-", BS_CONTROLE[[#This Row],[Atividade]])</f>
        <v>-</v>
      </c>
      <c r="AJ210" s="8" t="str">
        <f>IF(D210="","*",VLOOKUP(AI210,BS_ATIVIDADE[#Data],3,FALSE))</f>
        <v>*</v>
      </c>
      <c r="AK210" s="175" t="str">
        <f>IF(BS_CONTROLE[[#This Row],[Local - Partida]]=0, "-", BS_CONTROLE[[#This Row],[Local - Partida]])</f>
        <v>-</v>
      </c>
      <c r="AL210" s="175" t="str">
        <f>IF(BS_CONTROLE[[#This Row],[Local - Encerramento]]=0, "-", BS_CONTROLE[[#This Row],[Local - Encerramento]])</f>
        <v>-</v>
      </c>
      <c r="AM210" s="175" t="str">
        <f>IF(BS_CONTROLE[[#This Row],[Entre - Estações]]=0, "-", BS_CONTROLE[[#This Row],[Entre - Estações]])</f>
        <v>-</v>
      </c>
      <c r="AN210" s="175" t="str">
        <f>IF(BS_CONTROLE[[#This Row],[SB]]=0, "-", BS_CONTROLE[[#This Row],[SB]])</f>
        <v>-</v>
      </c>
      <c r="AO210" s="176" t="str">
        <f>IF(BS_CONTROLE[[#This Row],[SUB]]=0, "-", BS_CONTROLE[[#This Row],[SUB]])</f>
        <v>-</v>
      </c>
      <c r="AP210" s="177" t="str">
        <f>IF(BS_CONTROLE[[#This Row],[KM - Inicio]]=0, "-", BS_CONTROLE[[#This Row],[KM - Inicio]])</f>
        <v>-</v>
      </c>
      <c r="AQ210" s="177" t="str">
        <f>IF(BS_CONTROLE[[#This Row],[KM - Fim]]=0, "-", BS_CONTROLE[[#This Row],[KM - Fim]])</f>
        <v>-</v>
      </c>
      <c r="AR210" s="32"/>
      <c r="AS210" s="32"/>
      <c r="AT210" s="32"/>
      <c r="AU210" s="32"/>
      <c r="AV210" s="32"/>
      <c r="AW210" s="32"/>
      <c r="AX210" s="32"/>
      <c r="AY210" s="184" t="str">
        <f>IF(D210="","*",IFERROR(IF(ISODD(COUNT(AS210:AX212)),"ERRO",SUM((AT210-AS210),(AV210-AU210),(AX210-AW210))),"ERRO"))</f>
        <v>*</v>
      </c>
      <c r="AZ210" s="11"/>
      <c r="BA210" s="60"/>
      <c r="BB210" s="9" t="str">
        <f>IFERROR(_xlfn.XLOOKUP(AI210, BS_ATIVIDADE[ATIVIDADE],BS_ATIVIDADE[UNIDADE] ), "*")</f>
        <v>*</v>
      </c>
      <c r="BC210" s="59" t="str" cm="1">
        <f t="array" ref="BC210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BD210" s="59" t="str" cm="1">
        <f t="array" ref="BD210" xml:space="preserve"> _xlfn.XLOOKUP(
  1,
  ( TabelaMap[SUB] = BS_CONTROLE[[#This Row],[SUB_5]]) *
  ( TabelaMap[KM Inicio] &lt;= BS_CONTROLE[[#This Row],[KM - Inicio]]) *
  ( TabelaMap[KM Fim]  &gt;= BS_CONTROLE[[#This Row],[KM - Inicio]]),
  TabelaMap[Trecho Coordenação],
  "-",
  0
)</f>
        <v>-</v>
      </c>
      <c r="BE210" s="200" t="str">
        <f>IFERROR(_xlfn.XLOOKUP(AO210, BASE_MAPA!$B$2:$B$420, BASE_MAPA!$G$2:$G$420), "ERRO")</f>
        <v>ERRO</v>
      </c>
      <c r="BF210" s="178" t="str">
        <f>IF(BS_CONTROLE[[#This Row],[Responsavel pelo boletim]]=0, "-", BS_CONTROLE[[#This Row],[Responsavel pelo boletim]])</f>
        <v>-</v>
      </c>
      <c r="BG210" s="13"/>
      <c r="BH210" s="14"/>
      <c r="BI210" s="14"/>
      <c r="BJ210" s="14"/>
      <c r="BK210" s="14"/>
      <c r="BL210" s="13"/>
      <c r="BM210" s="12"/>
      <c r="BN210" s="12"/>
      <c r="BO210" s="130"/>
      <c r="BP210" s="14"/>
      <c r="BQ210" s="10" t="str">
        <f t="shared" si="18"/>
        <v>Aderente</v>
      </c>
      <c r="BR210" s="15" t="str">
        <f t="shared" si="19"/>
        <v>*</v>
      </c>
      <c r="BS210" s="15" t="str">
        <f t="shared" si="20"/>
        <v>*</v>
      </c>
      <c r="BT210" s="157" t="str">
        <f t="shared" si="21"/>
        <v/>
      </c>
    </row>
    <row r="211" spans="1:72" hidden="1">
      <c r="A211" s="44" t="str">
        <f t="shared" si="17"/>
        <v/>
      </c>
      <c r="B211" s="133"/>
      <c r="C211" s="7" t="str">
        <f>IF(BS_CONTROLE[[#This Row],[DATA]]="","",WEEKNUM(BS_CONTROLE[[#This Row],[DATA]]))</f>
        <v/>
      </c>
      <c r="D211" s="45"/>
      <c r="E211" s="185">
        <v>227</v>
      </c>
      <c r="F211" s="134"/>
      <c r="G211" s="8" t="str">
        <f>IF(D211="","*",VLOOKUP(F211,BS_ATIVIDADE[#All],3,FALSE))</f>
        <v>*</v>
      </c>
      <c r="H211" s="135"/>
      <c r="I211" s="135"/>
      <c r="J211" s="151"/>
      <c r="K211" s="151"/>
      <c r="L211" s="71" t="s">
        <v>11</v>
      </c>
      <c r="M211" s="149" t="str" cm="1">
        <f t="array" ref="M211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211" s="149" t="str" cm="1">
        <f t="array" ref="N211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211" s="135"/>
      <c r="P211" s="135"/>
      <c r="Q211" s="71"/>
      <c r="R211" s="9" t="str">
        <f>IFERROR(_xlfn.XLOOKUP(F211, BS_ATIVIDADE[ATIVIDADE],BS_ATIVIDADE[UNIDADE] ), "*")</f>
        <v>*</v>
      </c>
      <c r="S211" s="180" t="str" cm="1">
        <f t="array" ref="S211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211" s="180" t="str" cm="1">
        <f t="array" ref="T211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211" s="199" t="str">
        <f>IFERROR(_xlfn.XLOOKUP(J211, BASE_MAPA!$B$2:$B$420, BASE_MAPA!$G$2:$G$420), "ERRO")</f>
        <v>ERRO</v>
      </c>
      <c r="V211" s="143"/>
      <c r="W211" s="135"/>
      <c r="X211" s="152"/>
      <c r="Y211" s="129"/>
      <c r="Z211" s="129"/>
      <c r="AA211" s="71"/>
      <c r="AB211" s="59"/>
      <c r="AC211" s="59"/>
      <c r="AD211" s="135"/>
      <c r="AE211" s="71"/>
      <c r="AF211" s="71"/>
      <c r="AG211" s="71"/>
      <c r="AH211" s="42"/>
      <c r="AI211" s="119" t="str">
        <f>IF(BS_CONTROLE[[#This Row],[Atividade]]=0, "-", BS_CONTROLE[[#This Row],[Atividade]])</f>
        <v>-</v>
      </c>
      <c r="AJ211" s="8" t="str">
        <f>IF(D211="","*",VLOOKUP(AI211,BS_ATIVIDADE[#Data],3,FALSE))</f>
        <v>*</v>
      </c>
      <c r="AK211" s="175" t="str">
        <f>IF(BS_CONTROLE[[#This Row],[Local - Partida]]=0, "-", BS_CONTROLE[[#This Row],[Local - Partida]])</f>
        <v>-</v>
      </c>
      <c r="AL211" s="175" t="str">
        <f>IF(BS_CONTROLE[[#This Row],[Local - Encerramento]]=0, "-", BS_CONTROLE[[#This Row],[Local - Encerramento]])</f>
        <v>-</v>
      </c>
      <c r="AM211" s="175" t="str">
        <f>IF(BS_CONTROLE[[#This Row],[Entre - Estações]]=0, "-", BS_CONTROLE[[#This Row],[Entre - Estações]])</f>
        <v>-</v>
      </c>
      <c r="AN211" s="175" t="str">
        <f>IF(BS_CONTROLE[[#This Row],[SB]]=0, "-", BS_CONTROLE[[#This Row],[SB]])</f>
        <v>-</v>
      </c>
      <c r="AO211" s="176" t="str">
        <f>IF(BS_CONTROLE[[#This Row],[SUB]]=0, "-", BS_CONTROLE[[#This Row],[SUB]])</f>
        <v>-</v>
      </c>
      <c r="AP211" s="177" t="str">
        <f>IF(BS_CONTROLE[[#This Row],[KM - Inicio]]=0, "-", BS_CONTROLE[[#This Row],[KM - Inicio]])</f>
        <v>-</v>
      </c>
      <c r="AQ211" s="177" t="str">
        <f>IF(BS_CONTROLE[[#This Row],[KM - Fim]]=0, "-", BS_CONTROLE[[#This Row],[KM - Fim]])</f>
        <v>-</v>
      </c>
      <c r="AR211" s="32"/>
      <c r="AS211" s="32"/>
      <c r="AT211" s="32"/>
      <c r="AU211" s="32"/>
      <c r="AV211" s="32"/>
      <c r="AW211" s="32"/>
      <c r="AX211" s="32"/>
      <c r="AY211" s="184" t="str">
        <f>IF(D211="","*",IFERROR(IF(ISODD(COUNT(AS211:AX213)),"ERRO",SUM((AT211-AS211),(AV211-AU211),(AX211-AW211))),"ERRO"))</f>
        <v>*</v>
      </c>
      <c r="AZ211" s="11"/>
      <c r="BA211" s="60"/>
      <c r="BB211" s="9" t="str">
        <f>IFERROR(_xlfn.XLOOKUP(AI211, BS_ATIVIDADE[ATIVIDADE],BS_ATIVIDADE[UNIDADE] ), "*")</f>
        <v>*</v>
      </c>
      <c r="BC211" s="59" t="str" cm="1">
        <f t="array" ref="BC211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BD211" s="59" t="str" cm="1">
        <f t="array" ref="BD211" xml:space="preserve"> _xlfn.XLOOKUP(
  1,
  ( TabelaMap[SUB] = BS_CONTROLE[[#This Row],[SUB_5]]) *
  ( TabelaMap[KM Inicio] &lt;= BS_CONTROLE[[#This Row],[KM - Inicio]]) *
  ( TabelaMap[KM Fim]  &gt;= BS_CONTROLE[[#This Row],[KM - Inicio]]),
  TabelaMap[Trecho Coordenação],
  "-",
  0
)</f>
        <v>-</v>
      </c>
      <c r="BE211" s="200" t="str">
        <f>IFERROR(_xlfn.XLOOKUP(AO211, BASE_MAPA!$B$2:$B$420, BASE_MAPA!$G$2:$G$420), "ERRO")</f>
        <v>ERRO</v>
      </c>
      <c r="BF211" s="178" t="str">
        <f>IF(BS_CONTROLE[[#This Row],[Responsavel pelo boletim]]=0, "-", BS_CONTROLE[[#This Row],[Responsavel pelo boletim]])</f>
        <v>-</v>
      </c>
      <c r="BG211" s="13"/>
      <c r="BH211" s="14"/>
      <c r="BI211" s="14"/>
      <c r="BJ211" s="14"/>
      <c r="BK211" s="14"/>
      <c r="BL211" s="13"/>
      <c r="BM211" s="12"/>
      <c r="BN211" s="12"/>
      <c r="BO211" s="130"/>
      <c r="BP211" s="14"/>
      <c r="BQ211" s="10" t="str">
        <f t="shared" si="18"/>
        <v>Aderente</v>
      </c>
      <c r="BR211" s="15" t="str">
        <f t="shared" si="19"/>
        <v>*</v>
      </c>
      <c r="BS211" s="15" t="str">
        <f t="shared" si="20"/>
        <v>*</v>
      </c>
      <c r="BT211" s="157" t="str">
        <f t="shared" si="21"/>
        <v/>
      </c>
    </row>
    <row r="212" spans="1:72" hidden="1">
      <c r="A212" s="44" t="str">
        <f t="shared" si="17"/>
        <v/>
      </c>
      <c r="B212" s="133"/>
      <c r="C212" s="7" t="str">
        <f>IF(BS_CONTROLE[[#This Row],[DATA]]="","",WEEKNUM(BS_CONTROLE[[#This Row],[DATA]]))</f>
        <v/>
      </c>
      <c r="D212" s="45"/>
      <c r="E212" s="185">
        <v>228</v>
      </c>
      <c r="F212" s="134"/>
      <c r="G212" s="8" t="str">
        <f>IF(D212="","*",VLOOKUP(F212,BS_ATIVIDADE[#All],3,FALSE))</f>
        <v>*</v>
      </c>
      <c r="H212" s="135"/>
      <c r="I212" s="135"/>
      <c r="J212" s="151"/>
      <c r="K212" s="151"/>
      <c r="L212" s="71" t="s">
        <v>11</v>
      </c>
      <c r="M212" s="149" t="str" cm="1">
        <f t="array" ref="M212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212" s="149" t="str" cm="1">
        <f t="array" ref="N212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212" s="135"/>
      <c r="P212" s="135"/>
      <c r="Q212" s="71"/>
      <c r="R212" s="9" t="str">
        <f>IFERROR(_xlfn.XLOOKUP(F212, BS_ATIVIDADE[ATIVIDADE],BS_ATIVIDADE[UNIDADE] ), "*")</f>
        <v>*</v>
      </c>
      <c r="S212" s="180" t="str" cm="1">
        <f t="array" ref="S212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212" s="180" t="str" cm="1">
        <f t="array" ref="T212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212" s="199" t="str">
        <f>IFERROR(_xlfn.XLOOKUP(J212, BASE_MAPA!$B$2:$B$420, BASE_MAPA!$G$2:$G$420), "ERRO")</f>
        <v>ERRO</v>
      </c>
      <c r="V212" s="143"/>
      <c r="W212" s="135"/>
      <c r="X212" s="152"/>
      <c r="Y212" s="129"/>
      <c r="Z212" s="129"/>
      <c r="AA212" s="71"/>
      <c r="AB212" s="59"/>
      <c r="AC212" s="59"/>
      <c r="AD212" s="135"/>
      <c r="AE212" s="71"/>
      <c r="AF212" s="71"/>
      <c r="AG212" s="71"/>
      <c r="AH212" s="42"/>
      <c r="AI212" s="119" t="str">
        <f>IF(BS_CONTROLE[[#This Row],[Atividade]]=0, "-", BS_CONTROLE[[#This Row],[Atividade]])</f>
        <v>-</v>
      </c>
      <c r="AJ212" s="8" t="str">
        <f>IF(D212="","*",VLOOKUP(AI212,BS_ATIVIDADE[#Data],3,FALSE))</f>
        <v>*</v>
      </c>
      <c r="AK212" s="175" t="str">
        <f>IF(BS_CONTROLE[[#This Row],[Local - Partida]]=0, "-", BS_CONTROLE[[#This Row],[Local - Partida]])</f>
        <v>-</v>
      </c>
      <c r="AL212" s="175" t="str">
        <f>IF(BS_CONTROLE[[#This Row],[Local - Encerramento]]=0, "-", BS_CONTROLE[[#This Row],[Local - Encerramento]])</f>
        <v>-</v>
      </c>
      <c r="AM212" s="175" t="str">
        <f>IF(BS_CONTROLE[[#This Row],[Entre - Estações]]=0, "-", BS_CONTROLE[[#This Row],[Entre - Estações]])</f>
        <v>-</v>
      </c>
      <c r="AN212" s="175" t="str">
        <f>IF(BS_CONTROLE[[#This Row],[SB]]=0, "-", BS_CONTROLE[[#This Row],[SB]])</f>
        <v>-</v>
      </c>
      <c r="AO212" s="176" t="str">
        <f>IF(BS_CONTROLE[[#This Row],[SUB]]=0, "-", BS_CONTROLE[[#This Row],[SUB]])</f>
        <v>-</v>
      </c>
      <c r="AP212" s="177" t="str">
        <f>IF(BS_CONTROLE[[#This Row],[KM - Inicio]]=0, "-", BS_CONTROLE[[#This Row],[KM - Inicio]])</f>
        <v>-</v>
      </c>
      <c r="AQ212" s="177" t="str">
        <f>IF(BS_CONTROLE[[#This Row],[KM - Fim]]=0, "-", BS_CONTROLE[[#This Row],[KM - Fim]])</f>
        <v>-</v>
      </c>
      <c r="AR212" s="32"/>
      <c r="AS212" s="32"/>
      <c r="AT212" s="32"/>
      <c r="AU212" s="32"/>
      <c r="AV212" s="32"/>
      <c r="AW212" s="32"/>
      <c r="AX212" s="32"/>
      <c r="AY212" s="184" t="str">
        <f>IF(D212="","*",IFERROR(IF(ISODD(COUNT(AS212:AX214)),"ERRO",SUM((AT212-AS212),(AV212-AU212),(AX212-AW212))),"ERRO"))</f>
        <v>*</v>
      </c>
      <c r="AZ212" s="11"/>
      <c r="BA212" s="60"/>
      <c r="BB212" s="9" t="str">
        <f>IFERROR(_xlfn.XLOOKUP(AI212, BS_ATIVIDADE[ATIVIDADE],BS_ATIVIDADE[UNIDADE] ), "*")</f>
        <v>*</v>
      </c>
      <c r="BC212" s="59" t="str" cm="1">
        <f t="array" ref="BC212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BD212" s="59" t="str" cm="1">
        <f t="array" ref="BD212" xml:space="preserve"> _xlfn.XLOOKUP(
  1,
  ( TabelaMap[SUB] = BS_CONTROLE[[#This Row],[SUB_5]]) *
  ( TabelaMap[KM Inicio] &lt;= BS_CONTROLE[[#This Row],[KM - Inicio]]) *
  ( TabelaMap[KM Fim]  &gt;= BS_CONTROLE[[#This Row],[KM - Inicio]]),
  TabelaMap[Trecho Coordenação],
  "-",
  0
)</f>
        <v>-</v>
      </c>
      <c r="BE212" s="200" t="str">
        <f>IFERROR(_xlfn.XLOOKUP(AO212, BASE_MAPA!$B$2:$B$420, BASE_MAPA!$G$2:$G$420), "ERRO")</f>
        <v>ERRO</v>
      </c>
      <c r="BF212" s="178" t="str">
        <f>IF(BS_CONTROLE[[#This Row],[Responsavel pelo boletim]]=0, "-", BS_CONTROLE[[#This Row],[Responsavel pelo boletim]])</f>
        <v>-</v>
      </c>
      <c r="BG212" s="13"/>
      <c r="BH212" s="14"/>
      <c r="BI212" s="14"/>
      <c r="BJ212" s="14"/>
      <c r="BK212" s="14"/>
      <c r="BL212" s="13"/>
      <c r="BM212" s="12"/>
      <c r="BN212" s="12"/>
      <c r="BO212" s="130"/>
      <c r="BP212" s="14"/>
      <c r="BQ212" s="10" t="str">
        <f t="shared" si="18"/>
        <v>Aderente</v>
      </c>
      <c r="BR212" s="15" t="str">
        <f t="shared" si="19"/>
        <v>*</v>
      </c>
      <c r="BS212" s="15" t="str">
        <f t="shared" si="20"/>
        <v>*</v>
      </c>
      <c r="BT212" s="157" t="str">
        <f t="shared" si="21"/>
        <v/>
      </c>
    </row>
    <row r="213" spans="1:72" hidden="1">
      <c r="A213" s="44" t="str">
        <f t="shared" si="17"/>
        <v/>
      </c>
      <c r="B213" s="133"/>
      <c r="C213" s="7" t="str">
        <f>IF(BS_CONTROLE[[#This Row],[DATA]]="","",WEEKNUM(BS_CONTROLE[[#This Row],[DATA]]))</f>
        <v/>
      </c>
      <c r="D213" s="45"/>
      <c r="E213" s="185">
        <v>229</v>
      </c>
      <c r="F213" s="134"/>
      <c r="G213" s="8" t="str">
        <f>IF(D213="","*",VLOOKUP(F213,BS_ATIVIDADE[#All],3,FALSE))</f>
        <v>*</v>
      </c>
      <c r="H213" s="135"/>
      <c r="I213" s="135"/>
      <c r="J213" s="151"/>
      <c r="K213" s="151"/>
      <c r="L213" s="71" t="s">
        <v>11</v>
      </c>
      <c r="M213" s="149" t="str" cm="1">
        <f t="array" ref="M213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213" s="149" t="str" cm="1">
        <f t="array" ref="N213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213" s="135"/>
      <c r="P213" s="135"/>
      <c r="Q213" s="71"/>
      <c r="R213" s="9" t="str">
        <f>IFERROR(_xlfn.XLOOKUP(F213, BS_ATIVIDADE[ATIVIDADE],BS_ATIVIDADE[UNIDADE] ), "*")</f>
        <v>*</v>
      </c>
      <c r="S213" s="180" t="str" cm="1">
        <f t="array" ref="S213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213" s="180" t="str" cm="1">
        <f t="array" ref="T213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213" s="199" t="str">
        <f>IFERROR(_xlfn.XLOOKUP(J213, BASE_MAPA!$B$2:$B$420, BASE_MAPA!$G$2:$G$420), "ERRO")</f>
        <v>ERRO</v>
      </c>
      <c r="V213" s="143"/>
      <c r="W213" s="135"/>
      <c r="X213" s="152"/>
      <c r="Y213" s="129"/>
      <c r="Z213" s="129"/>
      <c r="AA213" s="71"/>
      <c r="AB213" s="59"/>
      <c r="AC213" s="59"/>
      <c r="AD213" s="135"/>
      <c r="AE213" s="71"/>
      <c r="AF213" s="71"/>
      <c r="AG213" s="71"/>
      <c r="AH213" s="42"/>
      <c r="AI213" s="119" t="str">
        <f>IF(BS_CONTROLE[[#This Row],[Atividade]]=0, "-", BS_CONTROLE[[#This Row],[Atividade]])</f>
        <v>-</v>
      </c>
      <c r="AJ213" s="8" t="str">
        <f>IF(D213="","*",VLOOKUP(AI213,BS_ATIVIDADE[#Data],3,FALSE))</f>
        <v>*</v>
      </c>
      <c r="AK213" s="175" t="str">
        <f>IF(BS_CONTROLE[[#This Row],[Local - Partida]]=0, "-", BS_CONTROLE[[#This Row],[Local - Partida]])</f>
        <v>-</v>
      </c>
      <c r="AL213" s="175" t="str">
        <f>IF(BS_CONTROLE[[#This Row],[Local - Encerramento]]=0, "-", BS_CONTROLE[[#This Row],[Local - Encerramento]])</f>
        <v>-</v>
      </c>
      <c r="AM213" s="175" t="str">
        <f>IF(BS_CONTROLE[[#This Row],[Entre - Estações]]=0, "-", BS_CONTROLE[[#This Row],[Entre - Estações]])</f>
        <v>-</v>
      </c>
      <c r="AN213" s="175" t="str">
        <f>IF(BS_CONTROLE[[#This Row],[SB]]=0, "-", BS_CONTROLE[[#This Row],[SB]])</f>
        <v>-</v>
      </c>
      <c r="AO213" s="176" t="str">
        <f>IF(BS_CONTROLE[[#This Row],[SUB]]=0, "-", BS_CONTROLE[[#This Row],[SUB]])</f>
        <v>-</v>
      </c>
      <c r="AP213" s="177" t="str">
        <f>IF(BS_CONTROLE[[#This Row],[KM - Inicio]]=0, "-", BS_CONTROLE[[#This Row],[KM - Inicio]])</f>
        <v>-</v>
      </c>
      <c r="AQ213" s="177" t="str">
        <f>IF(BS_CONTROLE[[#This Row],[KM - Fim]]=0, "-", BS_CONTROLE[[#This Row],[KM - Fim]])</f>
        <v>-</v>
      </c>
      <c r="AR213" s="32"/>
      <c r="AS213" s="32"/>
      <c r="AT213" s="32"/>
      <c r="AU213" s="32"/>
      <c r="AV213" s="32"/>
      <c r="AW213" s="32"/>
      <c r="AX213" s="32"/>
      <c r="AY213" s="184" t="str">
        <f>IF(D213="","*",IFERROR(IF(ISODD(COUNT(AS213:AX215)),"ERRO",SUM((AT213-AS213),(AV213-AU213),(AX213-AW213))),"ERRO"))</f>
        <v>*</v>
      </c>
      <c r="AZ213" s="11"/>
      <c r="BA213" s="60"/>
      <c r="BB213" s="9" t="str">
        <f>IFERROR(_xlfn.XLOOKUP(AI213, BS_ATIVIDADE[ATIVIDADE],BS_ATIVIDADE[UNIDADE] ), "*")</f>
        <v>*</v>
      </c>
      <c r="BC213" s="59" t="str" cm="1">
        <f t="array" ref="BC213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BD213" s="59" t="str" cm="1">
        <f t="array" ref="BD213" xml:space="preserve"> _xlfn.XLOOKUP(
  1,
  ( TabelaMap[SUB] = BS_CONTROLE[[#This Row],[SUB_5]]) *
  ( TabelaMap[KM Inicio] &lt;= BS_CONTROLE[[#This Row],[KM - Inicio]]) *
  ( TabelaMap[KM Fim]  &gt;= BS_CONTROLE[[#This Row],[KM - Inicio]]),
  TabelaMap[Trecho Coordenação],
  "-",
  0
)</f>
        <v>-</v>
      </c>
      <c r="BE213" s="200" t="str">
        <f>IFERROR(_xlfn.XLOOKUP(AO213, BASE_MAPA!$B$2:$B$420, BASE_MAPA!$G$2:$G$420), "ERRO")</f>
        <v>ERRO</v>
      </c>
      <c r="BF213" s="178" t="str">
        <f>IF(BS_CONTROLE[[#This Row],[Responsavel pelo boletim]]=0, "-", BS_CONTROLE[[#This Row],[Responsavel pelo boletim]])</f>
        <v>-</v>
      </c>
      <c r="BG213" s="13"/>
      <c r="BH213" s="14"/>
      <c r="BI213" s="14"/>
      <c r="BJ213" s="14"/>
      <c r="BK213" s="14"/>
      <c r="BL213" s="13"/>
      <c r="BM213" s="12"/>
      <c r="BN213" s="12"/>
      <c r="BO213" s="130"/>
      <c r="BP213" s="14"/>
      <c r="BQ213" s="10" t="str">
        <f t="shared" si="18"/>
        <v>Aderente</v>
      </c>
      <c r="BR213" s="15" t="str">
        <f t="shared" si="19"/>
        <v>*</v>
      </c>
      <c r="BS213" s="15" t="str">
        <f t="shared" si="20"/>
        <v>*</v>
      </c>
      <c r="BT213" s="157" t="str">
        <f t="shared" si="21"/>
        <v/>
      </c>
    </row>
    <row r="214" spans="1:72" hidden="1">
      <c r="A214" s="44" t="str">
        <f t="shared" si="17"/>
        <v/>
      </c>
      <c r="B214" s="133"/>
      <c r="C214" s="7" t="str">
        <f>IF(BS_CONTROLE[[#This Row],[DATA]]="","",WEEKNUM(BS_CONTROLE[[#This Row],[DATA]]))</f>
        <v/>
      </c>
      <c r="D214" s="45"/>
      <c r="E214" s="185">
        <v>230</v>
      </c>
      <c r="F214" s="134"/>
      <c r="G214" s="8" t="str">
        <f>IF(D214="","*",VLOOKUP(F214,BS_ATIVIDADE[#All],3,FALSE))</f>
        <v>*</v>
      </c>
      <c r="H214" s="135"/>
      <c r="I214" s="135"/>
      <c r="J214" s="151"/>
      <c r="K214" s="151"/>
      <c r="L214" s="71" t="s">
        <v>11</v>
      </c>
      <c r="M214" s="149" t="str" cm="1">
        <f t="array" ref="M214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214" s="149" t="str" cm="1">
        <f t="array" ref="N214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214" s="135"/>
      <c r="P214" s="135"/>
      <c r="Q214" s="71"/>
      <c r="R214" s="9" t="str">
        <f>IFERROR(_xlfn.XLOOKUP(F214, BS_ATIVIDADE[ATIVIDADE],BS_ATIVIDADE[UNIDADE] ), "*")</f>
        <v>*</v>
      </c>
      <c r="S214" s="180" t="str" cm="1">
        <f t="array" ref="S214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214" s="180" t="str" cm="1">
        <f t="array" ref="T214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214" s="199" t="str">
        <f>IFERROR(_xlfn.XLOOKUP(J214, BASE_MAPA!$B$2:$B$420, BASE_MAPA!$G$2:$G$420), "ERRO")</f>
        <v>ERRO</v>
      </c>
      <c r="V214" s="143"/>
      <c r="W214" s="135"/>
      <c r="X214" s="152"/>
      <c r="Y214" s="129"/>
      <c r="Z214" s="129"/>
      <c r="AA214" s="71"/>
      <c r="AB214" s="59"/>
      <c r="AC214" s="59"/>
      <c r="AD214" s="135"/>
      <c r="AE214" s="71"/>
      <c r="AF214" s="71"/>
      <c r="AG214" s="71"/>
      <c r="AH214" s="42"/>
      <c r="AI214" s="119" t="str">
        <f>IF(BS_CONTROLE[[#This Row],[Atividade]]=0, "-", BS_CONTROLE[[#This Row],[Atividade]])</f>
        <v>-</v>
      </c>
      <c r="AJ214" s="8" t="str">
        <f>IF(D214="","*",VLOOKUP(AI214,BS_ATIVIDADE[#Data],3,FALSE))</f>
        <v>*</v>
      </c>
      <c r="AK214" s="175" t="str">
        <f>IF(BS_CONTROLE[[#This Row],[Local - Partida]]=0, "-", BS_CONTROLE[[#This Row],[Local - Partida]])</f>
        <v>-</v>
      </c>
      <c r="AL214" s="175" t="str">
        <f>IF(BS_CONTROLE[[#This Row],[Local - Encerramento]]=0, "-", BS_CONTROLE[[#This Row],[Local - Encerramento]])</f>
        <v>-</v>
      </c>
      <c r="AM214" s="175" t="str">
        <f>IF(BS_CONTROLE[[#This Row],[Entre - Estações]]=0, "-", BS_CONTROLE[[#This Row],[Entre - Estações]])</f>
        <v>-</v>
      </c>
      <c r="AN214" s="175" t="str">
        <f>IF(BS_CONTROLE[[#This Row],[SB]]=0, "-", BS_CONTROLE[[#This Row],[SB]])</f>
        <v>-</v>
      </c>
      <c r="AO214" s="176" t="str">
        <f>IF(BS_CONTROLE[[#This Row],[SUB]]=0, "-", BS_CONTROLE[[#This Row],[SUB]])</f>
        <v>-</v>
      </c>
      <c r="AP214" s="177" t="str">
        <f>IF(BS_CONTROLE[[#This Row],[KM - Inicio]]=0, "-", BS_CONTROLE[[#This Row],[KM - Inicio]])</f>
        <v>-</v>
      </c>
      <c r="AQ214" s="177" t="str">
        <f>IF(BS_CONTROLE[[#This Row],[KM - Fim]]=0, "-", BS_CONTROLE[[#This Row],[KM - Fim]])</f>
        <v>-</v>
      </c>
      <c r="AR214" s="32"/>
      <c r="AS214" s="32"/>
      <c r="AT214" s="32"/>
      <c r="AU214" s="32"/>
      <c r="AV214" s="32"/>
      <c r="AW214" s="32"/>
      <c r="AX214" s="32"/>
      <c r="AY214" s="184" t="str">
        <f>IF(D214="","*",IFERROR(IF(ISODD(COUNT(AS214:AX216)),"ERRO",SUM((AT214-AS214),(AV214-AU214),(AX214-AW214))),"ERRO"))</f>
        <v>*</v>
      </c>
      <c r="AZ214" s="11"/>
      <c r="BA214" s="60"/>
      <c r="BB214" s="9" t="str">
        <f>IFERROR(_xlfn.XLOOKUP(AI214, BS_ATIVIDADE[ATIVIDADE],BS_ATIVIDADE[UNIDADE] ), "*")</f>
        <v>*</v>
      </c>
      <c r="BC214" s="59" t="str" cm="1">
        <f t="array" ref="BC214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BD214" s="59" t="str" cm="1">
        <f t="array" ref="BD214" xml:space="preserve"> _xlfn.XLOOKUP(
  1,
  ( TabelaMap[SUB] = BS_CONTROLE[[#This Row],[SUB_5]]) *
  ( TabelaMap[KM Inicio] &lt;= BS_CONTROLE[[#This Row],[KM - Inicio]]) *
  ( TabelaMap[KM Fim]  &gt;= BS_CONTROLE[[#This Row],[KM - Inicio]]),
  TabelaMap[Trecho Coordenação],
  "-",
  0
)</f>
        <v>-</v>
      </c>
      <c r="BE214" s="200" t="str">
        <f>IFERROR(_xlfn.XLOOKUP(AO214, BASE_MAPA!$B$2:$B$420, BASE_MAPA!$G$2:$G$420), "ERRO")</f>
        <v>ERRO</v>
      </c>
      <c r="BF214" s="178" t="str">
        <f>IF(BS_CONTROLE[[#This Row],[Responsavel pelo boletim]]=0, "-", BS_CONTROLE[[#This Row],[Responsavel pelo boletim]])</f>
        <v>-</v>
      </c>
      <c r="BG214" s="13"/>
      <c r="BH214" s="14"/>
      <c r="BI214" s="14"/>
      <c r="BJ214" s="14"/>
      <c r="BK214" s="14"/>
      <c r="BL214" s="13"/>
      <c r="BM214" s="12"/>
      <c r="BN214" s="12"/>
      <c r="BO214" s="130"/>
      <c r="BP214" s="14"/>
      <c r="BQ214" s="10" t="str">
        <f t="shared" si="18"/>
        <v>Aderente</v>
      </c>
      <c r="BR214" s="15" t="str">
        <f t="shared" si="19"/>
        <v>*</v>
      </c>
      <c r="BS214" s="15" t="str">
        <f t="shared" si="20"/>
        <v>*</v>
      </c>
      <c r="BT214" s="157" t="str">
        <f t="shared" si="21"/>
        <v/>
      </c>
    </row>
    <row r="215" spans="1:72" hidden="1">
      <c r="A215" s="44" t="str">
        <f t="shared" si="17"/>
        <v/>
      </c>
      <c r="B215" s="133"/>
      <c r="C215" s="7" t="str">
        <f>IF(BS_CONTROLE[[#This Row],[DATA]]="","",WEEKNUM(BS_CONTROLE[[#This Row],[DATA]]))</f>
        <v/>
      </c>
      <c r="D215" s="45"/>
      <c r="E215" s="185">
        <v>231</v>
      </c>
      <c r="F215" s="134"/>
      <c r="G215" s="8" t="str">
        <f>IF(D215="","*",VLOOKUP(F215,BS_ATIVIDADE[#All],3,FALSE))</f>
        <v>*</v>
      </c>
      <c r="H215" s="135"/>
      <c r="I215" s="135"/>
      <c r="J215" s="151"/>
      <c r="K215" s="151"/>
      <c r="L215" s="71" t="s">
        <v>11</v>
      </c>
      <c r="M215" s="149" t="str" cm="1">
        <f t="array" ref="M215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215" s="149" t="str" cm="1">
        <f t="array" ref="N215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215" s="135"/>
      <c r="P215" s="135"/>
      <c r="Q215" s="71"/>
      <c r="R215" s="9" t="str">
        <f>IFERROR(_xlfn.XLOOKUP(F215, BS_ATIVIDADE[ATIVIDADE],BS_ATIVIDADE[UNIDADE] ), "*")</f>
        <v>*</v>
      </c>
      <c r="S215" s="180" t="str" cm="1">
        <f t="array" ref="S215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215" s="180" t="str" cm="1">
        <f t="array" ref="T215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215" s="199" t="str">
        <f>IFERROR(_xlfn.XLOOKUP(J215, BASE_MAPA!$B$2:$B$420, BASE_MAPA!$G$2:$G$420), "ERRO")</f>
        <v>ERRO</v>
      </c>
      <c r="V215" s="143"/>
      <c r="W215" s="135"/>
      <c r="X215" s="152"/>
      <c r="Y215" s="129"/>
      <c r="Z215" s="129"/>
      <c r="AA215" s="71"/>
      <c r="AB215" s="59"/>
      <c r="AC215" s="59"/>
      <c r="AD215" s="135"/>
      <c r="AE215" s="71"/>
      <c r="AF215" s="71"/>
      <c r="AG215" s="71"/>
      <c r="AH215" s="42"/>
      <c r="AI215" s="119" t="str">
        <f>IF(BS_CONTROLE[[#This Row],[Atividade]]=0, "-", BS_CONTROLE[[#This Row],[Atividade]])</f>
        <v>-</v>
      </c>
      <c r="AJ215" s="8" t="str">
        <f>IF(D215="","*",VLOOKUP(AI215,BS_ATIVIDADE[#Data],3,FALSE))</f>
        <v>*</v>
      </c>
      <c r="AK215" s="175" t="str">
        <f>IF(BS_CONTROLE[[#This Row],[Local - Partida]]=0, "-", BS_CONTROLE[[#This Row],[Local - Partida]])</f>
        <v>-</v>
      </c>
      <c r="AL215" s="175" t="str">
        <f>IF(BS_CONTROLE[[#This Row],[Local - Encerramento]]=0, "-", BS_CONTROLE[[#This Row],[Local - Encerramento]])</f>
        <v>-</v>
      </c>
      <c r="AM215" s="175" t="str">
        <f>IF(BS_CONTROLE[[#This Row],[Entre - Estações]]=0, "-", BS_CONTROLE[[#This Row],[Entre - Estações]])</f>
        <v>-</v>
      </c>
      <c r="AN215" s="175" t="str">
        <f>IF(BS_CONTROLE[[#This Row],[SB]]=0, "-", BS_CONTROLE[[#This Row],[SB]])</f>
        <v>-</v>
      </c>
      <c r="AO215" s="176" t="str">
        <f>IF(BS_CONTROLE[[#This Row],[SUB]]=0, "-", BS_CONTROLE[[#This Row],[SUB]])</f>
        <v>-</v>
      </c>
      <c r="AP215" s="177" t="str">
        <f>IF(BS_CONTROLE[[#This Row],[KM - Inicio]]=0, "-", BS_CONTROLE[[#This Row],[KM - Inicio]])</f>
        <v>-</v>
      </c>
      <c r="AQ215" s="177" t="str">
        <f>IF(BS_CONTROLE[[#This Row],[KM - Fim]]=0, "-", BS_CONTROLE[[#This Row],[KM - Fim]])</f>
        <v>-</v>
      </c>
      <c r="AR215" s="32"/>
      <c r="AS215" s="32"/>
      <c r="AT215" s="32"/>
      <c r="AU215" s="32"/>
      <c r="AV215" s="32"/>
      <c r="AW215" s="32"/>
      <c r="AX215" s="32"/>
      <c r="AY215" s="184" t="str">
        <f>IF(D215="","*",IFERROR(IF(ISODD(COUNT(AS215:AX217)),"ERRO",SUM((AT215-AS215),(AV215-AU215),(AX215-AW215))),"ERRO"))</f>
        <v>*</v>
      </c>
      <c r="AZ215" s="11"/>
      <c r="BA215" s="60"/>
      <c r="BB215" s="9" t="str">
        <f>IFERROR(_xlfn.XLOOKUP(AI215, BS_ATIVIDADE[ATIVIDADE],BS_ATIVIDADE[UNIDADE] ), "*")</f>
        <v>*</v>
      </c>
      <c r="BC215" s="59" t="str" cm="1">
        <f t="array" ref="BC215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BD215" s="59" t="str" cm="1">
        <f t="array" ref="BD215" xml:space="preserve"> _xlfn.XLOOKUP(
  1,
  ( TabelaMap[SUB] = BS_CONTROLE[[#This Row],[SUB_5]]) *
  ( TabelaMap[KM Inicio] &lt;= BS_CONTROLE[[#This Row],[KM - Inicio]]) *
  ( TabelaMap[KM Fim]  &gt;= BS_CONTROLE[[#This Row],[KM - Inicio]]),
  TabelaMap[Trecho Coordenação],
  "-",
  0
)</f>
        <v>-</v>
      </c>
      <c r="BE215" s="200" t="str">
        <f>IFERROR(_xlfn.XLOOKUP(AO215, BASE_MAPA!$B$2:$B$420, BASE_MAPA!$G$2:$G$420), "ERRO")</f>
        <v>ERRO</v>
      </c>
      <c r="BF215" s="178" t="str">
        <f>IF(BS_CONTROLE[[#This Row],[Responsavel pelo boletim]]=0, "-", BS_CONTROLE[[#This Row],[Responsavel pelo boletim]])</f>
        <v>-</v>
      </c>
      <c r="BG215" s="13"/>
      <c r="BH215" s="14"/>
      <c r="BI215" s="14"/>
      <c r="BJ215" s="14"/>
      <c r="BK215" s="14"/>
      <c r="BL215" s="13"/>
      <c r="BM215" s="12"/>
      <c r="BN215" s="12"/>
      <c r="BO215" s="130"/>
      <c r="BP215" s="14"/>
      <c r="BQ215" s="10" t="str">
        <f t="shared" si="18"/>
        <v>Aderente</v>
      </c>
      <c r="BR215" s="15" t="str">
        <f t="shared" si="19"/>
        <v>*</v>
      </c>
      <c r="BS215" s="15" t="str">
        <f t="shared" si="20"/>
        <v>*</v>
      </c>
      <c r="BT215" s="157" t="str">
        <f t="shared" si="21"/>
        <v/>
      </c>
    </row>
    <row r="216" spans="1:72" hidden="1">
      <c r="A216" s="44" t="str">
        <f t="shared" si="17"/>
        <v/>
      </c>
      <c r="B216" s="133"/>
      <c r="C216" s="7" t="str">
        <f>IF(BS_CONTROLE[[#This Row],[DATA]]="","",WEEKNUM(BS_CONTROLE[[#This Row],[DATA]]))</f>
        <v/>
      </c>
      <c r="D216" s="45"/>
      <c r="E216" s="185">
        <v>232</v>
      </c>
      <c r="F216" s="134"/>
      <c r="G216" s="8" t="str">
        <f>IF(D216="","*",VLOOKUP(F216,BS_ATIVIDADE[#All],3,FALSE))</f>
        <v>*</v>
      </c>
      <c r="H216" s="135"/>
      <c r="I216" s="135"/>
      <c r="J216" s="151"/>
      <c r="K216" s="151"/>
      <c r="L216" s="71" t="s">
        <v>11</v>
      </c>
      <c r="M216" s="149" t="str" cm="1">
        <f t="array" ref="M216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216" s="149" t="str" cm="1">
        <f t="array" ref="N216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216" s="135"/>
      <c r="P216" s="135"/>
      <c r="Q216" s="71"/>
      <c r="R216" s="9" t="str">
        <f>IFERROR(_xlfn.XLOOKUP(F216, BS_ATIVIDADE[ATIVIDADE],BS_ATIVIDADE[UNIDADE] ), "*")</f>
        <v>*</v>
      </c>
      <c r="S216" s="180" t="str" cm="1">
        <f t="array" ref="S216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216" s="180" t="str" cm="1">
        <f t="array" ref="T216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216" s="199" t="str">
        <f>IFERROR(_xlfn.XLOOKUP(J216, BASE_MAPA!$B$2:$B$420, BASE_MAPA!$G$2:$G$420), "ERRO")</f>
        <v>ERRO</v>
      </c>
      <c r="V216" s="143"/>
      <c r="W216" s="135"/>
      <c r="X216" s="152"/>
      <c r="Y216" s="129"/>
      <c r="Z216" s="129"/>
      <c r="AA216" s="71"/>
      <c r="AB216" s="59"/>
      <c r="AC216" s="59"/>
      <c r="AD216" s="135"/>
      <c r="AE216" s="71"/>
      <c r="AF216" s="71"/>
      <c r="AG216" s="71"/>
      <c r="AH216" s="42"/>
      <c r="AI216" s="119" t="str">
        <f>IF(BS_CONTROLE[[#This Row],[Atividade]]=0, "-", BS_CONTROLE[[#This Row],[Atividade]])</f>
        <v>-</v>
      </c>
      <c r="AJ216" s="8" t="str">
        <f>IF(D216="","*",VLOOKUP(AI216,BS_ATIVIDADE[#Data],3,FALSE))</f>
        <v>*</v>
      </c>
      <c r="AK216" s="175" t="str">
        <f>IF(BS_CONTROLE[[#This Row],[Local - Partida]]=0, "-", BS_CONTROLE[[#This Row],[Local - Partida]])</f>
        <v>-</v>
      </c>
      <c r="AL216" s="175" t="str">
        <f>IF(BS_CONTROLE[[#This Row],[Local - Encerramento]]=0, "-", BS_CONTROLE[[#This Row],[Local - Encerramento]])</f>
        <v>-</v>
      </c>
      <c r="AM216" s="175" t="str">
        <f>IF(BS_CONTROLE[[#This Row],[Entre - Estações]]=0, "-", BS_CONTROLE[[#This Row],[Entre - Estações]])</f>
        <v>-</v>
      </c>
      <c r="AN216" s="175" t="str">
        <f>IF(BS_CONTROLE[[#This Row],[SB]]=0, "-", BS_CONTROLE[[#This Row],[SB]])</f>
        <v>-</v>
      </c>
      <c r="AO216" s="176" t="str">
        <f>IF(BS_CONTROLE[[#This Row],[SUB]]=0, "-", BS_CONTROLE[[#This Row],[SUB]])</f>
        <v>-</v>
      </c>
      <c r="AP216" s="177" t="str">
        <f>IF(BS_CONTROLE[[#This Row],[KM - Inicio]]=0, "-", BS_CONTROLE[[#This Row],[KM - Inicio]])</f>
        <v>-</v>
      </c>
      <c r="AQ216" s="177" t="str">
        <f>IF(BS_CONTROLE[[#This Row],[KM - Fim]]=0, "-", BS_CONTROLE[[#This Row],[KM - Fim]])</f>
        <v>-</v>
      </c>
      <c r="AR216" s="32"/>
      <c r="AS216" s="32"/>
      <c r="AT216" s="32"/>
      <c r="AU216" s="32"/>
      <c r="AV216" s="32"/>
      <c r="AW216" s="32"/>
      <c r="AX216" s="32"/>
      <c r="AY216" s="184" t="str">
        <f>IF(D216="","*",IFERROR(IF(ISODD(COUNT(AS216:AX218)),"ERRO",SUM((AT216-AS216),(AV216-AU216),(AX216-AW216))),"ERRO"))</f>
        <v>*</v>
      </c>
      <c r="AZ216" s="11"/>
      <c r="BA216" s="60"/>
      <c r="BB216" s="9" t="str">
        <f>IFERROR(_xlfn.XLOOKUP(AI216, BS_ATIVIDADE[ATIVIDADE],BS_ATIVIDADE[UNIDADE] ), "*")</f>
        <v>*</v>
      </c>
      <c r="BC216" s="59" t="str" cm="1">
        <f t="array" ref="BC216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BD216" s="59" t="str" cm="1">
        <f t="array" ref="BD216" xml:space="preserve"> _xlfn.XLOOKUP(
  1,
  ( TabelaMap[SUB] = BS_CONTROLE[[#This Row],[SUB_5]]) *
  ( TabelaMap[KM Inicio] &lt;= BS_CONTROLE[[#This Row],[KM - Inicio]]) *
  ( TabelaMap[KM Fim]  &gt;= BS_CONTROLE[[#This Row],[KM - Inicio]]),
  TabelaMap[Trecho Coordenação],
  "-",
  0
)</f>
        <v>-</v>
      </c>
      <c r="BE216" s="200" t="str">
        <f>IFERROR(_xlfn.XLOOKUP(AO216, BASE_MAPA!$B$2:$B$420, BASE_MAPA!$G$2:$G$420), "ERRO")</f>
        <v>ERRO</v>
      </c>
      <c r="BF216" s="178" t="str">
        <f>IF(BS_CONTROLE[[#This Row],[Responsavel pelo boletim]]=0, "-", BS_CONTROLE[[#This Row],[Responsavel pelo boletim]])</f>
        <v>-</v>
      </c>
      <c r="BG216" s="13"/>
      <c r="BH216" s="14"/>
      <c r="BI216" s="14"/>
      <c r="BJ216" s="14"/>
      <c r="BK216" s="14"/>
      <c r="BL216" s="13"/>
      <c r="BM216" s="12"/>
      <c r="BN216" s="12"/>
      <c r="BO216" s="130"/>
      <c r="BP216" s="14"/>
      <c r="BQ216" s="10" t="str">
        <f t="shared" si="18"/>
        <v>Aderente</v>
      </c>
      <c r="BR216" s="15" t="str">
        <f t="shared" si="19"/>
        <v>*</v>
      </c>
      <c r="BS216" s="15" t="str">
        <f t="shared" si="20"/>
        <v>*</v>
      </c>
      <c r="BT216" s="157" t="str">
        <f t="shared" si="21"/>
        <v/>
      </c>
    </row>
    <row r="217" spans="1:72" hidden="1">
      <c r="A217" s="44" t="str">
        <f t="shared" si="17"/>
        <v/>
      </c>
      <c r="B217" s="133"/>
      <c r="C217" s="7" t="str">
        <f>IF(BS_CONTROLE[[#This Row],[DATA]]="","",WEEKNUM(BS_CONTROLE[[#This Row],[DATA]]))</f>
        <v/>
      </c>
      <c r="D217" s="45"/>
      <c r="E217" s="185">
        <v>233</v>
      </c>
      <c r="F217" s="134"/>
      <c r="G217" s="8" t="str">
        <f>IF(D217="","*",VLOOKUP(F217,BS_ATIVIDADE[#All],3,FALSE))</f>
        <v>*</v>
      </c>
      <c r="H217" s="135"/>
      <c r="I217" s="135"/>
      <c r="J217" s="151"/>
      <c r="K217" s="151"/>
      <c r="L217" s="71" t="s">
        <v>11</v>
      </c>
      <c r="M217" s="149" t="str" cm="1">
        <f t="array" ref="M217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217" s="149" t="str" cm="1">
        <f t="array" ref="N217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217" s="135"/>
      <c r="P217" s="135"/>
      <c r="Q217" s="71"/>
      <c r="R217" s="9" t="str">
        <f>IFERROR(_xlfn.XLOOKUP(F217, BS_ATIVIDADE[ATIVIDADE],BS_ATIVIDADE[UNIDADE] ), "*")</f>
        <v>*</v>
      </c>
      <c r="S217" s="180" t="str" cm="1">
        <f t="array" ref="S217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217" s="180" t="str" cm="1">
        <f t="array" ref="T217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217" s="199" t="str">
        <f>IFERROR(_xlfn.XLOOKUP(J217, BASE_MAPA!$B$2:$B$420, BASE_MAPA!$G$2:$G$420), "ERRO")</f>
        <v>ERRO</v>
      </c>
      <c r="V217" s="143"/>
      <c r="W217" s="135"/>
      <c r="X217" s="152"/>
      <c r="Y217" s="129"/>
      <c r="Z217" s="129"/>
      <c r="AA217" s="71"/>
      <c r="AB217" s="59"/>
      <c r="AC217" s="59"/>
      <c r="AD217" s="135"/>
      <c r="AE217" s="71"/>
      <c r="AF217" s="71"/>
      <c r="AG217" s="71"/>
      <c r="AH217" s="42"/>
      <c r="AI217" s="119" t="str">
        <f>IF(BS_CONTROLE[[#This Row],[Atividade]]=0, "-", BS_CONTROLE[[#This Row],[Atividade]])</f>
        <v>-</v>
      </c>
      <c r="AJ217" s="8" t="str">
        <f>IF(D217="","*",VLOOKUP(AI217,BS_ATIVIDADE[#Data],3,FALSE))</f>
        <v>*</v>
      </c>
      <c r="AK217" s="175" t="str">
        <f>IF(BS_CONTROLE[[#This Row],[Local - Partida]]=0, "-", BS_CONTROLE[[#This Row],[Local - Partida]])</f>
        <v>-</v>
      </c>
      <c r="AL217" s="175" t="str">
        <f>IF(BS_CONTROLE[[#This Row],[Local - Encerramento]]=0, "-", BS_CONTROLE[[#This Row],[Local - Encerramento]])</f>
        <v>-</v>
      </c>
      <c r="AM217" s="175" t="str">
        <f>IF(BS_CONTROLE[[#This Row],[Entre - Estações]]=0, "-", BS_CONTROLE[[#This Row],[Entre - Estações]])</f>
        <v>-</v>
      </c>
      <c r="AN217" s="175" t="str">
        <f>IF(BS_CONTROLE[[#This Row],[SB]]=0, "-", BS_CONTROLE[[#This Row],[SB]])</f>
        <v>-</v>
      </c>
      <c r="AO217" s="176" t="str">
        <f>IF(BS_CONTROLE[[#This Row],[SUB]]=0, "-", BS_CONTROLE[[#This Row],[SUB]])</f>
        <v>-</v>
      </c>
      <c r="AP217" s="177" t="str">
        <f>IF(BS_CONTROLE[[#This Row],[KM - Inicio]]=0, "-", BS_CONTROLE[[#This Row],[KM - Inicio]])</f>
        <v>-</v>
      </c>
      <c r="AQ217" s="177" t="str">
        <f>IF(BS_CONTROLE[[#This Row],[KM - Fim]]=0, "-", BS_CONTROLE[[#This Row],[KM - Fim]])</f>
        <v>-</v>
      </c>
      <c r="AR217" s="32"/>
      <c r="AS217" s="32"/>
      <c r="AT217" s="32"/>
      <c r="AU217" s="32"/>
      <c r="AV217" s="32"/>
      <c r="AW217" s="32"/>
      <c r="AX217" s="32"/>
      <c r="AY217" s="184" t="str">
        <f>IF(D217="","*",IFERROR(IF(ISODD(COUNT(AS217:AX219)),"ERRO",SUM((AT217-AS217),(AV217-AU217),(AX217-AW217))),"ERRO"))</f>
        <v>*</v>
      </c>
      <c r="AZ217" s="11"/>
      <c r="BA217" s="60"/>
      <c r="BB217" s="9" t="str">
        <f>IFERROR(_xlfn.XLOOKUP(AI217, BS_ATIVIDADE[ATIVIDADE],BS_ATIVIDADE[UNIDADE] ), "*")</f>
        <v>*</v>
      </c>
      <c r="BC217" s="59" t="str" cm="1">
        <f t="array" ref="BC217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BD217" s="59" t="str" cm="1">
        <f t="array" ref="BD217" xml:space="preserve"> _xlfn.XLOOKUP(
  1,
  ( TabelaMap[SUB] = BS_CONTROLE[[#This Row],[SUB_5]]) *
  ( TabelaMap[KM Inicio] &lt;= BS_CONTROLE[[#This Row],[KM - Inicio]]) *
  ( TabelaMap[KM Fim]  &gt;= BS_CONTROLE[[#This Row],[KM - Inicio]]),
  TabelaMap[Trecho Coordenação],
  "-",
  0
)</f>
        <v>-</v>
      </c>
      <c r="BE217" s="200" t="str">
        <f>IFERROR(_xlfn.XLOOKUP(AO217, BASE_MAPA!$B$2:$B$420, BASE_MAPA!$G$2:$G$420), "ERRO")</f>
        <v>ERRO</v>
      </c>
      <c r="BF217" s="178" t="str">
        <f>IF(BS_CONTROLE[[#This Row],[Responsavel pelo boletim]]=0, "-", BS_CONTROLE[[#This Row],[Responsavel pelo boletim]])</f>
        <v>-</v>
      </c>
      <c r="BG217" s="13"/>
      <c r="BH217" s="14"/>
      <c r="BI217" s="14"/>
      <c r="BJ217" s="14"/>
      <c r="BK217" s="14"/>
      <c r="BL217" s="13"/>
      <c r="BM217" s="12"/>
      <c r="BN217" s="12"/>
      <c r="BO217" s="130"/>
      <c r="BP217" s="14"/>
      <c r="BQ217" s="10" t="str">
        <f t="shared" si="18"/>
        <v>Aderente</v>
      </c>
      <c r="BR217" s="15" t="str">
        <f t="shared" si="19"/>
        <v>*</v>
      </c>
      <c r="BS217" s="15" t="str">
        <f t="shared" si="20"/>
        <v>*</v>
      </c>
      <c r="BT217" s="157" t="str">
        <f t="shared" si="21"/>
        <v/>
      </c>
    </row>
    <row r="218" spans="1:72" hidden="1">
      <c r="A218" s="44" t="str">
        <f t="shared" si="17"/>
        <v/>
      </c>
      <c r="B218" s="133"/>
      <c r="C218" s="7" t="str">
        <f>IF(BS_CONTROLE[[#This Row],[DATA]]="","",WEEKNUM(BS_CONTROLE[[#This Row],[DATA]]))</f>
        <v/>
      </c>
      <c r="D218" s="45"/>
      <c r="E218" s="185">
        <v>234</v>
      </c>
      <c r="F218" s="134"/>
      <c r="G218" s="8" t="str">
        <f>IF(D218="","*",VLOOKUP(F218,BS_ATIVIDADE[#All],3,FALSE))</f>
        <v>*</v>
      </c>
      <c r="H218" s="135"/>
      <c r="I218" s="135"/>
      <c r="J218" s="151"/>
      <c r="K218" s="151"/>
      <c r="L218" s="71" t="s">
        <v>11</v>
      </c>
      <c r="M218" s="149" t="str" cm="1">
        <f t="array" ref="M218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218" s="149" t="str" cm="1">
        <f t="array" ref="N218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218" s="135"/>
      <c r="P218" s="135"/>
      <c r="Q218" s="71"/>
      <c r="R218" s="9" t="str">
        <f>IFERROR(_xlfn.XLOOKUP(F218, BS_ATIVIDADE[ATIVIDADE],BS_ATIVIDADE[UNIDADE] ), "*")</f>
        <v>*</v>
      </c>
      <c r="S218" s="180" t="str" cm="1">
        <f t="array" ref="S218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218" s="180" t="str" cm="1">
        <f t="array" ref="T218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218" s="199" t="str">
        <f>IFERROR(_xlfn.XLOOKUP(J218, BASE_MAPA!$B$2:$B$420, BASE_MAPA!$G$2:$G$420), "ERRO")</f>
        <v>ERRO</v>
      </c>
      <c r="V218" s="143"/>
      <c r="W218" s="135"/>
      <c r="X218" s="152"/>
      <c r="Y218" s="129"/>
      <c r="Z218" s="129"/>
      <c r="AA218" s="71"/>
      <c r="AB218" s="59"/>
      <c r="AC218" s="59"/>
      <c r="AD218" s="135"/>
      <c r="AE218" s="71"/>
      <c r="AF218" s="71"/>
      <c r="AG218" s="71"/>
      <c r="AH218" s="42"/>
      <c r="AI218" s="119" t="str">
        <f>IF(BS_CONTROLE[[#This Row],[Atividade]]=0, "-", BS_CONTROLE[[#This Row],[Atividade]])</f>
        <v>-</v>
      </c>
      <c r="AJ218" s="8" t="str">
        <f>IF(D218="","*",VLOOKUP(AI218,BS_ATIVIDADE[#Data],3,FALSE))</f>
        <v>*</v>
      </c>
      <c r="AK218" s="175" t="str">
        <f>IF(BS_CONTROLE[[#This Row],[Local - Partida]]=0, "-", BS_CONTROLE[[#This Row],[Local - Partida]])</f>
        <v>-</v>
      </c>
      <c r="AL218" s="175" t="str">
        <f>IF(BS_CONTROLE[[#This Row],[Local - Encerramento]]=0, "-", BS_CONTROLE[[#This Row],[Local - Encerramento]])</f>
        <v>-</v>
      </c>
      <c r="AM218" s="175" t="str">
        <f>IF(BS_CONTROLE[[#This Row],[Entre - Estações]]=0, "-", BS_CONTROLE[[#This Row],[Entre - Estações]])</f>
        <v>-</v>
      </c>
      <c r="AN218" s="175" t="str">
        <f>IF(BS_CONTROLE[[#This Row],[SB]]=0, "-", BS_CONTROLE[[#This Row],[SB]])</f>
        <v>-</v>
      </c>
      <c r="AO218" s="176" t="str">
        <f>IF(BS_CONTROLE[[#This Row],[SUB]]=0, "-", BS_CONTROLE[[#This Row],[SUB]])</f>
        <v>-</v>
      </c>
      <c r="AP218" s="177" t="str">
        <f>IF(BS_CONTROLE[[#This Row],[KM - Inicio]]=0, "-", BS_CONTROLE[[#This Row],[KM - Inicio]])</f>
        <v>-</v>
      </c>
      <c r="AQ218" s="177" t="str">
        <f>IF(BS_CONTROLE[[#This Row],[KM - Fim]]=0, "-", BS_CONTROLE[[#This Row],[KM - Fim]])</f>
        <v>-</v>
      </c>
      <c r="AR218" s="32"/>
      <c r="AS218" s="32"/>
      <c r="AT218" s="32"/>
      <c r="AU218" s="32"/>
      <c r="AV218" s="32"/>
      <c r="AW218" s="32"/>
      <c r="AX218" s="32"/>
      <c r="AY218" s="184" t="str">
        <f>IF(D218="","*",IFERROR(IF(ISODD(COUNT(AS218:AX220)),"ERRO",SUM((AT218-AS218),(AV218-AU218),(AX218-AW218))),"ERRO"))</f>
        <v>*</v>
      </c>
      <c r="AZ218" s="11"/>
      <c r="BA218" s="60"/>
      <c r="BB218" s="9" t="str">
        <f>IFERROR(_xlfn.XLOOKUP(AI218, BS_ATIVIDADE[ATIVIDADE],BS_ATIVIDADE[UNIDADE] ), "*")</f>
        <v>*</v>
      </c>
      <c r="BC218" s="59" t="str" cm="1">
        <f t="array" ref="BC218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BD218" s="59" t="str" cm="1">
        <f t="array" ref="BD218" xml:space="preserve"> _xlfn.XLOOKUP(
  1,
  ( TabelaMap[SUB] = BS_CONTROLE[[#This Row],[SUB_5]]) *
  ( TabelaMap[KM Inicio] &lt;= BS_CONTROLE[[#This Row],[KM - Inicio]]) *
  ( TabelaMap[KM Fim]  &gt;= BS_CONTROLE[[#This Row],[KM - Inicio]]),
  TabelaMap[Trecho Coordenação],
  "-",
  0
)</f>
        <v>-</v>
      </c>
      <c r="BE218" s="200" t="str">
        <f>IFERROR(_xlfn.XLOOKUP(AO218, BASE_MAPA!$B$2:$B$420, BASE_MAPA!$G$2:$G$420), "ERRO")</f>
        <v>ERRO</v>
      </c>
      <c r="BF218" s="178" t="str">
        <f>IF(BS_CONTROLE[[#This Row],[Responsavel pelo boletim]]=0, "-", BS_CONTROLE[[#This Row],[Responsavel pelo boletim]])</f>
        <v>-</v>
      </c>
      <c r="BG218" s="13"/>
      <c r="BH218" s="14"/>
      <c r="BI218" s="14"/>
      <c r="BJ218" s="14"/>
      <c r="BK218" s="14"/>
      <c r="BL218" s="13"/>
      <c r="BM218" s="12"/>
      <c r="BN218" s="12"/>
      <c r="BO218" s="130"/>
      <c r="BP218" s="14"/>
      <c r="BQ218" s="10" t="str">
        <f t="shared" si="18"/>
        <v>Aderente</v>
      </c>
      <c r="BR218" s="15" t="str">
        <f t="shared" si="19"/>
        <v>*</v>
      </c>
      <c r="BS218" s="15" t="str">
        <f t="shared" si="20"/>
        <v>*</v>
      </c>
      <c r="BT218" s="157" t="str">
        <f t="shared" si="21"/>
        <v/>
      </c>
    </row>
    <row r="219" spans="1:72" hidden="1">
      <c r="A219" s="44" t="str">
        <f t="shared" si="17"/>
        <v/>
      </c>
      <c r="B219" s="133"/>
      <c r="C219" s="7" t="str">
        <f>IF(BS_CONTROLE[[#This Row],[DATA]]="","",WEEKNUM(BS_CONTROLE[[#This Row],[DATA]]))</f>
        <v/>
      </c>
      <c r="D219" s="45"/>
      <c r="E219" s="185">
        <v>235</v>
      </c>
      <c r="F219" s="134"/>
      <c r="G219" s="8" t="str">
        <f>IF(D219="","*",VLOOKUP(F219,BS_ATIVIDADE[#All],3,FALSE))</f>
        <v>*</v>
      </c>
      <c r="H219" s="135"/>
      <c r="I219" s="135"/>
      <c r="J219" s="151"/>
      <c r="K219" s="151"/>
      <c r="L219" s="71" t="s">
        <v>11</v>
      </c>
      <c r="M219" s="149" t="str" cm="1">
        <f t="array" ref="M219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219" s="149" t="str" cm="1">
        <f t="array" ref="N219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219" s="135"/>
      <c r="P219" s="135"/>
      <c r="Q219" s="71"/>
      <c r="R219" s="9" t="str">
        <f>IFERROR(_xlfn.XLOOKUP(F219, BS_ATIVIDADE[ATIVIDADE],BS_ATIVIDADE[UNIDADE] ), "*")</f>
        <v>*</v>
      </c>
      <c r="S219" s="180" t="str" cm="1">
        <f t="array" ref="S219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219" s="180" t="str" cm="1">
        <f t="array" ref="T219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219" s="199" t="str">
        <f>IFERROR(_xlfn.XLOOKUP(J219, BASE_MAPA!$B$2:$B$420, BASE_MAPA!$G$2:$G$420), "ERRO")</f>
        <v>ERRO</v>
      </c>
      <c r="V219" s="143"/>
      <c r="W219" s="135"/>
      <c r="X219" s="152"/>
      <c r="Y219" s="129"/>
      <c r="Z219" s="129"/>
      <c r="AA219" s="71"/>
      <c r="AB219" s="59"/>
      <c r="AC219" s="59"/>
      <c r="AD219" s="135"/>
      <c r="AE219" s="71"/>
      <c r="AF219" s="71"/>
      <c r="AG219" s="71"/>
      <c r="AH219" s="42"/>
      <c r="AI219" s="119" t="str">
        <f>IF(BS_CONTROLE[[#This Row],[Atividade]]=0, "-", BS_CONTROLE[[#This Row],[Atividade]])</f>
        <v>-</v>
      </c>
      <c r="AJ219" s="8" t="str">
        <f>IF(D219="","*",VLOOKUP(AI219,BS_ATIVIDADE[#Data],3,FALSE))</f>
        <v>*</v>
      </c>
      <c r="AK219" s="175" t="str">
        <f>IF(BS_CONTROLE[[#This Row],[Local - Partida]]=0, "-", BS_CONTROLE[[#This Row],[Local - Partida]])</f>
        <v>-</v>
      </c>
      <c r="AL219" s="175" t="str">
        <f>IF(BS_CONTROLE[[#This Row],[Local - Encerramento]]=0, "-", BS_CONTROLE[[#This Row],[Local - Encerramento]])</f>
        <v>-</v>
      </c>
      <c r="AM219" s="175" t="str">
        <f>IF(BS_CONTROLE[[#This Row],[Entre - Estações]]=0, "-", BS_CONTROLE[[#This Row],[Entre - Estações]])</f>
        <v>-</v>
      </c>
      <c r="AN219" s="175" t="str">
        <f>IF(BS_CONTROLE[[#This Row],[SB]]=0, "-", BS_CONTROLE[[#This Row],[SB]])</f>
        <v>-</v>
      </c>
      <c r="AO219" s="176" t="str">
        <f>IF(BS_CONTROLE[[#This Row],[SUB]]=0, "-", BS_CONTROLE[[#This Row],[SUB]])</f>
        <v>-</v>
      </c>
      <c r="AP219" s="177" t="str">
        <f>IF(BS_CONTROLE[[#This Row],[KM - Inicio]]=0, "-", BS_CONTROLE[[#This Row],[KM - Inicio]])</f>
        <v>-</v>
      </c>
      <c r="AQ219" s="177" t="str">
        <f>IF(BS_CONTROLE[[#This Row],[KM - Fim]]=0, "-", BS_CONTROLE[[#This Row],[KM - Fim]])</f>
        <v>-</v>
      </c>
      <c r="AR219" s="32"/>
      <c r="AS219" s="32"/>
      <c r="AT219" s="32"/>
      <c r="AU219" s="32"/>
      <c r="AV219" s="32"/>
      <c r="AW219" s="32"/>
      <c r="AX219" s="32"/>
      <c r="AY219" s="184" t="str">
        <f>IF(D219="","*",IFERROR(IF(ISODD(COUNT(AS219:AX221)),"ERRO",SUM((AT219-AS219),(AV219-AU219),(AX219-AW219))),"ERRO"))</f>
        <v>*</v>
      </c>
      <c r="AZ219" s="11"/>
      <c r="BA219" s="60"/>
      <c r="BB219" s="9" t="str">
        <f>IFERROR(_xlfn.XLOOKUP(AI219, BS_ATIVIDADE[ATIVIDADE],BS_ATIVIDADE[UNIDADE] ), "*")</f>
        <v>*</v>
      </c>
      <c r="BC219" s="59" t="str" cm="1">
        <f t="array" ref="BC219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BD219" s="59" t="str" cm="1">
        <f t="array" ref="BD219" xml:space="preserve"> _xlfn.XLOOKUP(
  1,
  ( TabelaMap[SUB] = BS_CONTROLE[[#This Row],[SUB_5]]) *
  ( TabelaMap[KM Inicio] &lt;= BS_CONTROLE[[#This Row],[KM - Inicio]]) *
  ( TabelaMap[KM Fim]  &gt;= BS_CONTROLE[[#This Row],[KM - Inicio]]),
  TabelaMap[Trecho Coordenação],
  "-",
  0
)</f>
        <v>-</v>
      </c>
      <c r="BE219" s="200" t="str">
        <f>IFERROR(_xlfn.XLOOKUP(AO219, BASE_MAPA!$B$2:$B$420, BASE_MAPA!$G$2:$G$420), "ERRO")</f>
        <v>ERRO</v>
      </c>
      <c r="BF219" s="178" t="str">
        <f>IF(BS_CONTROLE[[#This Row],[Responsavel pelo boletim]]=0, "-", BS_CONTROLE[[#This Row],[Responsavel pelo boletim]])</f>
        <v>-</v>
      </c>
      <c r="BG219" s="13"/>
      <c r="BH219" s="14"/>
      <c r="BI219" s="14"/>
      <c r="BJ219" s="14"/>
      <c r="BK219" s="14"/>
      <c r="BL219" s="13"/>
      <c r="BM219" s="12"/>
      <c r="BN219" s="12"/>
      <c r="BO219" s="130"/>
      <c r="BP219" s="14"/>
      <c r="BQ219" s="10" t="str">
        <f t="shared" si="18"/>
        <v>Aderente</v>
      </c>
      <c r="BR219" s="15" t="str">
        <f t="shared" si="19"/>
        <v>*</v>
      </c>
      <c r="BS219" s="15" t="str">
        <f t="shared" si="20"/>
        <v>*</v>
      </c>
      <c r="BT219" s="157" t="str">
        <f t="shared" si="21"/>
        <v/>
      </c>
    </row>
    <row r="220" spans="1:72" hidden="1">
      <c r="A220" s="44" t="str">
        <f t="shared" si="17"/>
        <v/>
      </c>
      <c r="B220" s="133"/>
      <c r="C220" s="7" t="str">
        <f>IF(BS_CONTROLE[[#This Row],[DATA]]="","",WEEKNUM(BS_CONTROLE[[#This Row],[DATA]]))</f>
        <v/>
      </c>
      <c r="D220" s="45"/>
      <c r="E220" s="185">
        <v>236</v>
      </c>
      <c r="F220" s="134"/>
      <c r="G220" s="8" t="str">
        <f>IF(D220="","*",VLOOKUP(F220,BS_ATIVIDADE[#All],3,FALSE))</f>
        <v>*</v>
      </c>
      <c r="H220" s="135"/>
      <c r="I220" s="135"/>
      <c r="J220" s="151"/>
      <c r="K220" s="151"/>
      <c r="L220" s="71" t="s">
        <v>11</v>
      </c>
      <c r="M220" s="149" t="str" cm="1">
        <f t="array" ref="M220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220" s="149" t="str" cm="1">
        <f t="array" ref="N220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220" s="135"/>
      <c r="P220" s="135"/>
      <c r="Q220" s="71"/>
      <c r="R220" s="9" t="str">
        <f>IFERROR(_xlfn.XLOOKUP(F220, BS_ATIVIDADE[ATIVIDADE],BS_ATIVIDADE[UNIDADE] ), "*")</f>
        <v>*</v>
      </c>
      <c r="S220" s="180" t="str" cm="1">
        <f t="array" ref="S220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220" s="180" t="str" cm="1">
        <f t="array" ref="T220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220" s="199" t="str">
        <f>IFERROR(_xlfn.XLOOKUP(J220, BASE_MAPA!$B$2:$B$420, BASE_MAPA!$G$2:$G$420), "ERRO")</f>
        <v>ERRO</v>
      </c>
      <c r="V220" s="143"/>
      <c r="W220" s="135"/>
      <c r="X220" s="152"/>
      <c r="Y220" s="129"/>
      <c r="Z220" s="129"/>
      <c r="AA220" s="71"/>
      <c r="AB220" s="59"/>
      <c r="AC220" s="59"/>
      <c r="AD220" s="135"/>
      <c r="AE220" s="71"/>
      <c r="AF220" s="71"/>
      <c r="AG220" s="71"/>
      <c r="AH220" s="42"/>
      <c r="AI220" s="119" t="str">
        <f>IF(BS_CONTROLE[[#This Row],[Atividade]]=0, "-", BS_CONTROLE[[#This Row],[Atividade]])</f>
        <v>-</v>
      </c>
      <c r="AJ220" s="8" t="str">
        <f>IF(D220="","*",VLOOKUP(AI220,BS_ATIVIDADE[#Data],3,FALSE))</f>
        <v>*</v>
      </c>
      <c r="AK220" s="175" t="str">
        <f>IF(BS_CONTROLE[[#This Row],[Local - Partida]]=0, "-", BS_CONTROLE[[#This Row],[Local - Partida]])</f>
        <v>-</v>
      </c>
      <c r="AL220" s="175" t="str">
        <f>IF(BS_CONTROLE[[#This Row],[Local - Encerramento]]=0, "-", BS_CONTROLE[[#This Row],[Local - Encerramento]])</f>
        <v>-</v>
      </c>
      <c r="AM220" s="175" t="str">
        <f>IF(BS_CONTROLE[[#This Row],[Entre - Estações]]=0, "-", BS_CONTROLE[[#This Row],[Entre - Estações]])</f>
        <v>-</v>
      </c>
      <c r="AN220" s="175" t="str">
        <f>IF(BS_CONTROLE[[#This Row],[SB]]=0, "-", BS_CONTROLE[[#This Row],[SB]])</f>
        <v>-</v>
      </c>
      <c r="AO220" s="176" t="str">
        <f>IF(BS_CONTROLE[[#This Row],[SUB]]=0, "-", BS_CONTROLE[[#This Row],[SUB]])</f>
        <v>-</v>
      </c>
      <c r="AP220" s="177" t="str">
        <f>IF(BS_CONTROLE[[#This Row],[KM - Inicio]]=0, "-", BS_CONTROLE[[#This Row],[KM - Inicio]])</f>
        <v>-</v>
      </c>
      <c r="AQ220" s="177" t="str">
        <f>IF(BS_CONTROLE[[#This Row],[KM - Fim]]=0, "-", BS_CONTROLE[[#This Row],[KM - Fim]])</f>
        <v>-</v>
      </c>
      <c r="AR220" s="32"/>
      <c r="AS220" s="32"/>
      <c r="AT220" s="32"/>
      <c r="AU220" s="32"/>
      <c r="AV220" s="32"/>
      <c r="AW220" s="32"/>
      <c r="AX220" s="32"/>
      <c r="AY220" s="184" t="str">
        <f>IF(D220="","*",IFERROR(IF(ISODD(COUNT(AS220:AX222)),"ERRO",SUM((AT220-AS220),(AV220-AU220),(AX220-AW220))),"ERRO"))</f>
        <v>*</v>
      </c>
      <c r="AZ220" s="11"/>
      <c r="BA220" s="60"/>
      <c r="BB220" s="9" t="str">
        <f>IFERROR(_xlfn.XLOOKUP(AI220, BS_ATIVIDADE[ATIVIDADE],BS_ATIVIDADE[UNIDADE] ), "*")</f>
        <v>*</v>
      </c>
      <c r="BC220" s="59" t="str" cm="1">
        <f t="array" ref="BC220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BD220" s="59" t="str" cm="1">
        <f t="array" ref="BD220" xml:space="preserve"> _xlfn.XLOOKUP(
  1,
  ( TabelaMap[SUB] = BS_CONTROLE[[#This Row],[SUB_5]]) *
  ( TabelaMap[KM Inicio] &lt;= BS_CONTROLE[[#This Row],[KM - Inicio]]) *
  ( TabelaMap[KM Fim]  &gt;= BS_CONTROLE[[#This Row],[KM - Inicio]]),
  TabelaMap[Trecho Coordenação],
  "-",
  0
)</f>
        <v>-</v>
      </c>
      <c r="BE220" s="200" t="str">
        <f>IFERROR(_xlfn.XLOOKUP(AO220, BASE_MAPA!$B$2:$B$420, BASE_MAPA!$G$2:$G$420), "ERRO")</f>
        <v>ERRO</v>
      </c>
      <c r="BF220" s="178" t="str">
        <f>IF(BS_CONTROLE[[#This Row],[Responsavel pelo boletim]]=0, "-", BS_CONTROLE[[#This Row],[Responsavel pelo boletim]])</f>
        <v>-</v>
      </c>
      <c r="BG220" s="13"/>
      <c r="BH220" s="14"/>
      <c r="BI220" s="14"/>
      <c r="BJ220" s="14"/>
      <c r="BK220" s="14"/>
      <c r="BL220" s="13"/>
      <c r="BM220" s="12"/>
      <c r="BN220" s="12"/>
      <c r="BO220" s="130"/>
      <c r="BP220" s="14"/>
      <c r="BQ220" s="10" t="str">
        <f t="shared" si="18"/>
        <v>Aderente</v>
      </c>
      <c r="BR220" s="15" t="str">
        <f t="shared" si="19"/>
        <v>*</v>
      </c>
      <c r="BS220" s="15" t="str">
        <f t="shared" si="20"/>
        <v>*</v>
      </c>
      <c r="BT220" s="157" t="str">
        <f t="shared" si="21"/>
        <v/>
      </c>
    </row>
    <row r="221" spans="1:72" hidden="1">
      <c r="A221" s="44" t="str">
        <f t="shared" si="17"/>
        <v/>
      </c>
      <c r="B221" s="133"/>
      <c r="C221" s="7" t="str">
        <f>IF(BS_CONTROLE[[#This Row],[DATA]]="","",WEEKNUM(BS_CONTROLE[[#This Row],[DATA]]))</f>
        <v/>
      </c>
      <c r="D221" s="45"/>
      <c r="E221" s="185">
        <v>237</v>
      </c>
      <c r="F221" s="134"/>
      <c r="G221" s="8" t="str">
        <f>IF(D221="","*",VLOOKUP(F221,BS_ATIVIDADE[#All],3,FALSE))</f>
        <v>*</v>
      </c>
      <c r="H221" s="135"/>
      <c r="I221" s="135"/>
      <c r="J221" s="151"/>
      <c r="K221" s="151"/>
      <c r="L221" s="71" t="s">
        <v>11</v>
      </c>
      <c r="M221" s="149" t="str" cm="1">
        <f t="array" ref="M221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221" s="149" t="str" cm="1">
        <f t="array" ref="N221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221" s="135"/>
      <c r="P221" s="135"/>
      <c r="Q221" s="71"/>
      <c r="R221" s="9" t="str">
        <f>IFERROR(_xlfn.XLOOKUP(F221, BS_ATIVIDADE[ATIVIDADE],BS_ATIVIDADE[UNIDADE] ), "*")</f>
        <v>*</v>
      </c>
      <c r="S221" s="180" t="str" cm="1">
        <f t="array" ref="S221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221" s="180" t="str" cm="1">
        <f t="array" ref="T221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221" s="199" t="str">
        <f>IFERROR(_xlfn.XLOOKUP(J221, BASE_MAPA!$B$2:$B$420, BASE_MAPA!$G$2:$G$420), "ERRO")</f>
        <v>ERRO</v>
      </c>
      <c r="V221" s="143"/>
      <c r="W221" s="135"/>
      <c r="X221" s="152"/>
      <c r="Y221" s="129"/>
      <c r="Z221" s="129"/>
      <c r="AA221" s="71"/>
      <c r="AB221" s="59"/>
      <c r="AC221" s="59"/>
      <c r="AD221" s="135"/>
      <c r="AE221" s="71"/>
      <c r="AF221" s="71"/>
      <c r="AG221" s="71"/>
      <c r="AH221" s="42"/>
      <c r="AI221" s="119" t="str">
        <f>IF(BS_CONTROLE[[#This Row],[Atividade]]=0, "-", BS_CONTROLE[[#This Row],[Atividade]])</f>
        <v>-</v>
      </c>
      <c r="AJ221" s="8" t="str">
        <f>IF(D221="","*",VLOOKUP(AI221,BS_ATIVIDADE[#Data],3,FALSE))</f>
        <v>*</v>
      </c>
      <c r="AK221" s="175" t="str">
        <f>IF(BS_CONTROLE[[#This Row],[Local - Partida]]=0, "-", BS_CONTROLE[[#This Row],[Local - Partida]])</f>
        <v>-</v>
      </c>
      <c r="AL221" s="175" t="str">
        <f>IF(BS_CONTROLE[[#This Row],[Local - Encerramento]]=0, "-", BS_CONTROLE[[#This Row],[Local - Encerramento]])</f>
        <v>-</v>
      </c>
      <c r="AM221" s="175" t="str">
        <f>IF(BS_CONTROLE[[#This Row],[Entre - Estações]]=0, "-", BS_CONTROLE[[#This Row],[Entre - Estações]])</f>
        <v>-</v>
      </c>
      <c r="AN221" s="175" t="str">
        <f>IF(BS_CONTROLE[[#This Row],[SB]]=0, "-", BS_CONTROLE[[#This Row],[SB]])</f>
        <v>-</v>
      </c>
      <c r="AO221" s="176" t="str">
        <f>IF(BS_CONTROLE[[#This Row],[SUB]]=0, "-", BS_CONTROLE[[#This Row],[SUB]])</f>
        <v>-</v>
      </c>
      <c r="AP221" s="177" t="str">
        <f>IF(BS_CONTROLE[[#This Row],[KM - Inicio]]=0, "-", BS_CONTROLE[[#This Row],[KM - Inicio]])</f>
        <v>-</v>
      </c>
      <c r="AQ221" s="177" t="str">
        <f>IF(BS_CONTROLE[[#This Row],[KM - Fim]]=0, "-", BS_CONTROLE[[#This Row],[KM - Fim]])</f>
        <v>-</v>
      </c>
      <c r="AR221" s="32"/>
      <c r="AS221" s="32"/>
      <c r="AT221" s="32"/>
      <c r="AU221" s="32"/>
      <c r="AV221" s="32"/>
      <c r="AW221" s="32"/>
      <c r="AX221" s="32"/>
      <c r="AY221" s="184" t="str">
        <f>IF(D221="","*",IFERROR(IF(ISODD(COUNT(AS221:AX223)),"ERRO",SUM((AT221-AS221),(AV221-AU221),(AX221-AW221))),"ERRO"))</f>
        <v>*</v>
      </c>
      <c r="AZ221" s="11"/>
      <c r="BA221" s="60"/>
      <c r="BB221" s="9" t="str">
        <f>IFERROR(_xlfn.XLOOKUP(AI221, BS_ATIVIDADE[ATIVIDADE],BS_ATIVIDADE[UNIDADE] ), "*")</f>
        <v>*</v>
      </c>
      <c r="BC221" s="59" t="str" cm="1">
        <f t="array" ref="BC221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BD221" s="59" t="str" cm="1">
        <f t="array" ref="BD221" xml:space="preserve"> _xlfn.XLOOKUP(
  1,
  ( TabelaMap[SUB] = BS_CONTROLE[[#This Row],[SUB_5]]) *
  ( TabelaMap[KM Inicio] &lt;= BS_CONTROLE[[#This Row],[KM - Inicio]]) *
  ( TabelaMap[KM Fim]  &gt;= BS_CONTROLE[[#This Row],[KM - Inicio]]),
  TabelaMap[Trecho Coordenação],
  "-",
  0
)</f>
        <v>-</v>
      </c>
      <c r="BE221" s="200" t="str">
        <f>IFERROR(_xlfn.XLOOKUP(AO221, BASE_MAPA!$B$2:$B$420, BASE_MAPA!$G$2:$G$420), "ERRO")</f>
        <v>ERRO</v>
      </c>
      <c r="BF221" s="178" t="str">
        <f>IF(BS_CONTROLE[[#This Row],[Responsavel pelo boletim]]=0, "-", BS_CONTROLE[[#This Row],[Responsavel pelo boletim]])</f>
        <v>-</v>
      </c>
      <c r="BG221" s="13"/>
      <c r="BH221" s="14"/>
      <c r="BI221" s="14"/>
      <c r="BJ221" s="14"/>
      <c r="BK221" s="14"/>
      <c r="BL221" s="13"/>
      <c r="BM221" s="12"/>
      <c r="BN221" s="12"/>
      <c r="BO221" s="130"/>
      <c r="BP221" s="14"/>
      <c r="BQ221" s="10" t="str">
        <f t="shared" si="18"/>
        <v>Aderente</v>
      </c>
      <c r="BR221" s="15" t="str">
        <f t="shared" si="19"/>
        <v>*</v>
      </c>
      <c r="BS221" s="15" t="str">
        <f t="shared" si="20"/>
        <v>*</v>
      </c>
      <c r="BT221" s="157" t="str">
        <f t="shared" si="21"/>
        <v/>
      </c>
    </row>
    <row r="222" spans="1:72" hidden="1">
      <c r="A222" s="44" t="str">
        <f t="shared" si="17"/>
        <v/>
      </c>
      <c r="B222" s="133"/>
      <c r="C222" s="7" t="str">
        <f>IF(BS_CONTROLE[[#This Row],[DATA]]="","",WEEKNUM(BS_CONTROLE[[#This Row],[DATA]]))</f>
        <v/>
      </c>
      <c r="D222" s="45"/>
      <c r="E222" s="185">
        <v>238</v>
      </c>
      <c r="F222" s="134"/>
      <c r="G222" s="8" t="str">
        <f>IF(D222="","*",VLOOKUP(F222,BS_ATIVIDADE[#All],3,FALSE))</f>
        <v>*</v>
      </c>
      <c r="H222" s="135"/>
      <c r="I222" s="135"/>
      <c r="J222" s="151"/>
      <c r="K222" s="151"/>
      <c r="L222" s="71" t="s">
        <v>11</v>
      </c>
      <c r="M222" s="149" t="str" cm="1">
        <f t="array" ref="M222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222" s="149" t="str" cm="1">
        <f t="array" ref="N222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222" s="135"/>
      <c r="P222" s="135"/>
      <c r="Q222" s="71"/>
      <c r="R222" s="9" t="str">
        <f>IFERROR(_xlfn.XLOOKUP(F222, BS_ATIVIDADE[ATIVIDADE],BS_ATIVIDADE[UNIDADE] ), "*")</f>
        <v>*</v>
      </c>
      <c r="S222" s="180" t="str" cm="1">
        <f t="array" ref="S222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222" s="180" t="str" cm="1">
        <f t="array" ref="T222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222" s="199" t="str">
        <f>IFERROR(_xlfn.XLOOKUP(J222, BASE_MAPA!$B$2:$B$420, BASE_MAPA!$G$2:$G$420), "ERRO")</f>
        <v>ERRO</v>
      </c>
      <c r="V222" s="143"/>
      <c r="W222" s="135"/>
      <c r="X222" s="152"/>
      <c r="Y222" s="129"/>
      <c r="Z222" s="129"/>
      <c r="AA222" s="71"/>
      <c r="AB222" s="59"/>
      <c r="AC222" s="59"/>
      <c r="AD222" s="135"/>
      <c r="AE222" s="71"/>
      <c r="AF222" s="71"/>
      <c r="AG222" s="71"/>
      <c r="AH222" s="42"/>
      <c r="AI222" s="119" t="str">
        <f>IF(BS_CONTROLE[[#This Row],[Atividade]]=0, "-", BS_CONTROLE[[#This Row],[Atividade]])</f>
        <v>-</v>
      </c>
      <c r="AJ222" s="8" t="str">
        <f>IF(D222="","*",VLOOKUP(AI222,BS_ATIVIDADE[#Data],3,FALSE))</f>
        <v>*</v>
      </c>
      <c r="AK222" s="175" t="str">
        <f>IF(BS_CONTROLE[[#This Row],[Local - Partida]]=0, "-", BS_CONTROLE[[#This Row],[Local - Partida]])</f>
        <v>-</v>
      </c>
      <c r="AL222" s="175" t="str">
        <f>IF(BS_CONTROLE[[#This Row],[Local - Encerramento]]=0, "-", BS_CONTROLE[[#This Row],[Local - Encerramento]])</f>
        <v>-</v>
      </c>
      <c r="AM222" s="175" t="str">
        <f>IF(BS_CONTROLE[[#This Row],[Entre - Estações]]=0, "-", BS_CONTROLE[[#This Row],[Entre - Estações]])</f>
        <v>-</v>
      </c>
      <c r="AN222" s="175" t="str">
        <f>IF(BS_CONTROLE[[#This Row],[SB]]=0, "-", BS_CONTROLE[[#This Row],[SB]])</f>
        <v>-</v>
      </c>
      <c r="AO222" s="176" t="str">
        <f>IF(BS_CONTROLE[[#This Row],[SUB]]=0, "-", BS_CONTROLE[[#This Row],[SUB]])</f>
        <v>-</v>
      </c>
      <c r="AP222" s="177" t="str">
        <f>IF(BS_CONTROLE[[#This Row],[KM - Inicio]]=0, "-", BS_CONTROLE[[#This Row],[KM - Inicio]])</f>
        <v>-</v>
      </c>
      <c r="AQ222" s="177" t="str">
        <f>IF(BS_CONTROLE[[#This Row],[KM - Fim]]=0, "-", BS_CONTROLE[[#This Row],[KM - Fim]])</f>
        <v>-</v>
      </c>
      <c r="AR222" s="32"/>
      <c r="AS222" s="32"/>
      <c r="AT222" s="32"/>
      <c r="AU222" s="32"/>
      <c r="AV222" s="32"/>
      <c r="AW222" s="32"/>
      <c r="AX222" s="32"/>
      <c r="AY222" s="184" t="str">
        <f>IF(D222="","*",IFERROR(IF(ISODD(COUNT(AS222:AX224)),"ERRO",SUM((AT222-AS222),(AV222-AU222),(AX222-AW222))),"ERRO"))</f>
        <v>*</v>
      </c>
      <c r="AZ222" s="11"/>
      <c r="BA222" s="60"/>
      <c r="BB222" s="9" t="str">
        <f>IFERROR(_xlfn.XLOOKUP(AI222, BS_ATIVIDADE[ATIVIDADE],BS_ATIVIDADE[UNIDADE] ), "*")</f>
        <v>*</v>
      </c>
      <c r="BC222" s="59" t="str" cm="1">
        <f t="array" ref="BC222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BD222" s="59" t="str" cm="1">
        <f t="array" ref="BD222" xml:space="preserve"> _xlfn.XLOOKUP(
  1,
  ( TabelaMap[SUB] = BS_CONTROLE[[#This Row],[SUB_5]]) *
  ( TabelaMap[KM Inicio] &lt;= BS_CONTROLE[[#This Row],[KM - Inicio]]) *
  ( TabelaMap[KM Fim]  &gt;= BS_CONTROLE[[#This Row],[KM - Inicio]]),
  TabelaMap[Trecho Coordenação],
  "-",
  0
)</f>
        <v>-</v>
      </c>
      <c r="BE222" s="200" t="str">
        <f>IFERROR(_xlfn.XLOOKUP(AO222, BASE_MAPA!$B$2:$B$420, BASE_MAPA!$G$2:$G$420), "ERRO")</f>
        <v>ERRO</v>
      </c>
      <c r="BF222" s="178" t="str">
        <f>IF(BS_CONTROLE[[#This Row],[Responsavel pelo boletim]]=0, "-", BS_CONTROLE[[#This Row],[Responsavel pelo boletim]])</f>
        <v>-</v>
      </c>
      <c r="BG222" s="13"/>
      <c r="BH222" s="14"/>
      <c r="BI222" s="14"/>
      <c r="BJ222" s="14"/>
      <c r="BK222" s="14"/>
      <c r="BL222" s="13"/>
      <c r="BM222" s="12"/>
      <c r="BN222" s="12"/>
      <c r="BO222" s="130"/>
      <c r="BP222" s="14"/>
      <c r="BQ222" s="10" t="str">
        <f t="shared" si="18"/>
        <v>Aderente</v>
      </c>
      <c r="BR222" s="15" t="str">
        <f t="shared" si="19"/>
        <v>*</v>
      </c>
      <c r="BS222" s="15" t="str">
        <f t="shared" si="20"/>
        <v>*</v>
      </c>
      <c r="BT222" s="157" t="str">
        <f t="shared" si="21"/>
        <v/>
      </c>
    </row>
    <row r="223" spans="1:72" hidden="1">
      <c r="A223" s="44" t="str">
        <f t="shared" si="17"/>
        <v/>
      </c>
      <c r="B223" s="133"/>
      <c r="C223" s="7" t="str">
        <f>IF(BS_CONTROLE[[#This Row],[DATA]]="","",WEEKNUM(BS_CONTROLE[[#This Row],[DATA]]))</f>
        <v/>
      </c>
      <c r="D223" s="45"/>
      <c r="E223" s="185">
        <v>239</v>
      </c>
      <c r="F223" s="134"/>
      <c r="G223" s="8" t="str">
        <f>IF(D223="","*",VLOOKUP(F223,BS_ATIVIDADE[#All],3,FALSE))</f>
        <v>*</v>
      </c>
      <c r="H223" s="135"/>
      <c r="I223" s="135"/>
      <c r="J223" s="151"/>
      <c r="K223" s="151"/>
      <c r="L223" s="71" t="s">
        <v>11</v>
      </c>
      <c r="M223" s="149" t="str" cm="1">
        <f t="array" ref="M223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223" s="149" t="str" cm="1">
        <f t="array" ref="N223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223" s="135"/>
      <c r="P223" s="135"/>
      <c r="Q223" s="71"/>
      <c r="R223" s="9" t="str">
        <f>IFERROR(_xlfn.XLOOKUP(F223, BS_ATIVIDADE[ATIVIDADE],BS_ATIVIDADE[UNIDADE] ), "*")</f>
        <v>*</v>
      </c>
      <c r="S223" s="180" t="str" cm="1">
        <f t="array" ref="S223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223" s="180" t="str" cm="1">
        <f t="array" ref="T223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223" s="199" t="str">
        <f>IFERROR(_xlfn.XLOOKUP(J223, BASE_MAPA!$B$2:$B$420, BASE_MAPA!$G$2:$G$420), "ERRO")</f>
        <v>ERRO</v>
      </c>
      <c r="V223" s="143"/>
      <c r="W223" s="135"/>
      <c r="X223" s="152"/>
      <c r="Y223" s="129"/>
      <c r="Z223" s="129"/>
      <c r="AA223" s="71"/>
      <c r="AB223" s="59"/>
      <c r="AC223" s="59"/>
      <c r="AD223" s="135"/>
      <c r="AE223" s="71"/>
      <c r="AF223" s="71"/>
      <c r="AG223" s="71"/>
      <c r="AH223" s="42"/>
      <c r="AI223" s="119" t="str">
        <f>IF(BS_CONTROLE[[#This Row],[Atividade]]=0, "-", BS_CONTROLE[[#This Row],[Atividade]])</f>
        <v>-</v>
      </c>
      <c r="AJ223" s="8" t="str">
        <f>IF(D223="","*",VLOOKUP(AI223,BS_ATIVIDADE[#Data],3,FALSE))</f>
        <v>*</v>
      </c>
      <c r="AK223" s="175" t="str">
        <f>IF(BS_CONTROLE[[#This Row],[Local - Partida]]=0, "-", BS_CONTROLE[[#This Row],[Local - Partida]])</f>
        <v>-</v>
      </c>
      <c r="AL223" s="175" t="str">
        <f>IF(BS_CONTROLE[[#This Row],[Local - Encerramento]]=0, "-", BS_CONTROLE[[#This Row],[Local - Encerramento]])</f>
        <v>-</v>
      </c>
      <c r="AM223" s="175" t="str">
        <f>IF(BS_CONTROLE[[#This Row],[Entre - Estações]]=0, "-", BS_CONTROLE[[#This Row],[Entre - Estações]])</f>
        <v>-</v>
      </c>
      <c r="AN223" s="175" t="str">
        <f>IF(BS_CONTROLE[[#This Row],[SB]]=0, "-", BS_CONTROLE[[#This Row],[SB]])</f>
        <v>-</v>
      </c>
      <c r="AO223" s="176" t="str">
        <f>IF(BS_CONTROLE[[#This Row],[SUB]]=0, "-", BS_CONTROLE[[#This Row],[SUB]])</f>
        <v>-</v>
      </c>
      <c r="AP223" s="177" t="str">
        <f>IF(BS_CONTROLE[[#This Row],[KM - Inicio]]=0, "-", BS_CONTROLE[[#This Row],[KM - Inicio]])</f>
        <v>-</v>
      </c>
      <c r="AQ223" s="177" t="str">
        <f>IF(BS_CONTROLE[[#This Row],[KM - Fim]]=0, "-", BS_CONTROLE[[#This Row],[KM - Fim]])</f>
        <v>-</v>
      </c>
      <c r="AR223" s="32"/>
      <c r="AS223" s="32"/>
      <c r="AT223" s="32"/>
      <c r="AU223" s="32"/>
      <c r="AV223" s="32"/>
      <c r="AW223" s="32"/>
      <c r="AX223" s="32"/>
      <c r="AY223" s="184" t="str">
        <f>IF(D223="","*",IFERROR(IF(ISODD(COUNT(AS223:AX225)),"ERRO",SUM((AT223-AS223),(AV223-AU223),(AX223-AW223))),"ERRO"))</f>
        <v>*</v>
      </c>
      <c r="AZ223" s="11"/>
      <c r="BA223" s="60"/>
      <c r="BB223" s="9" t="str">
        <f>IFERROR(_xlfn.XLOOKUP(AI223, BS_ATIVIDADE[ATIVIDADE],BS_ATIVIDADE[UNIDADE] ), "*")</f>
        <v>*</v>
      </c>
      <c r="BC223" s="59" t="str" cm="1">
        <f t="array" ref="BC223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BD223" s="59" t="str" cm="1">
        <f t="array" ref="BD223" xml:space="preserve"> _xlfn.XLOOKUP(
  1,
  ( TabelaMap[SUB] = BS_CONTROLE[[#This Row],[SUB_5]]) *
  ( TabelaMap[KM Inicio] &lt;= BS_CONTROLE[[#This Row],[KM - Inicio]]) *
  ( TabelaMap[KM Fim]  &gt;= BS_CONTROLE[[#This Row],[KM - Inicio]]),
  TabelaMap[Trecho Coordenação],
  "-",
  0
)</f>
        <v>-</v>
      </c>
      <c r="BE223" s="200" t="str">
        <f>IFERROR(_xlfn.XLOOKUP(AO223, BASE_MAPA!$B$2:$B$420, BASE_MAPA!$G$2:$G$420), "ERRO")</f>
        <v>ERRO</v>
      </c>
      <c r="BF223" s="178" t="str">
        <f>IF(BS_CONTROLE[[#This Row],[Responsavel pelo boletim]]=0, "-", BS_CONTROLE[[#This Row],[Responsavel pelo boletim]])</f>
        <v>-</v>
      </c>
      <c r="BG223" s="13"/>
      <c r="BH223" s="14"/>
      <c r="BI223" s="14"/>
      <c r="BJ223" s="14"/>
      <c r="BK223" s="14"/>
      <c r="BL223" s="13"/>
      <c r="BM223" s="12"/>
      <c r="BN223" s="12"/>
      <c r="BO223" s="130"/>
      <c r="BP223" s="14"/>
      <c r="BQ223" s="10" t="str">
        <f t="shared" si="18"/>
        <v>Aderente</v>
      </c>
      <c r="BR223" s="15" t="str">
        <f t="shared" si="19"/>
        <v>*</v>
      </c>
      <c r="BS223" s="15" t="str">
        <f t="shared" si="20"/>
        <v>*</v>
      </c>
      <c r="BT223" s="157" t="str">
        <f t="shared" si="21"/>
        <v/>
      </c>
    </row>
    <row r="224" spans="1:72" hidden="1">
      <c r="A224" s="44" t="str">
        <f t="shared" si="17"/>
        <v/>
      </c>
      <c r="B224" s="133"/>
      <c r="C224" s="7" t="str">
        <f>IF(BS_CONTROLE[[#This Row],[DATA]]="","",WEEKNUM(BS_CONTROLE[[#This Row],[DATA]]))</f>
        <v/>
      </c>
      <c r="D224" s="45"/>
      <c r="E224" s="185">
        <v>240</v>
      </c>
      <c r="F224" s="134"/>
      <c r="G224" s="8" t="str">
        <f>IF(D224="","*",VLOOKUP(F224,BS_ATIVIDADE[#All],3,FALSE))</f>
        <v>*</v>
      </c>
      <c r="H224" s="135"/>
      <c r="I224" s="135"/>
      <c r="J224" s="151"/>
      <c r="K224" s="151"/>
      <c r="L224" s="71" t="s">
        <v>11</v>
      </c>
      <c r="M224" s="149" t="str" cm="1">
        <f t="array" ref="M224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224" s="149" t="str" cm="1">
        <f t="array" ref="N224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224" s="135"/>
      <c r="P224" s="135"/>
      <c r="Q224" s="71"/>
      <c r="R224" s="9" t="str">
        <f>IFERROR(_xlfn.XLOOKUP(F224, BS_ATIVIDADE[ATIVIDADE],BS_ATIVIDADE[UNIDADE] ), "*")</f>
        <v>*</v>
      </c>
      <c r="S224" s="180" t="str" cm="1">
        <f t="array" ref="S224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224" s="180" t="str" cm="1">
        <f t="array" ref="T224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224" s="199" t="str">
        <f>IFERROR(_xlfn.XLOOKUP(J224, BASE_MAPA!$B$2:$B$420, BASE_MAPA!$G$2:$G$420), "ERRO")</f>
        <v>ERRO</v>
      </c>
      <c r="V224" s="143"/>
      <c r="W224" s="135"/>
      <c r="X224" s="152"/>
      <c r="Y224" s="129"/>
      <c r="Z224" s="129"/>
      <c r="AA224" s="71"/>
      <c r="AB224" s="59"/>
      <c r="AC224" s="59"/>
      <c r="AD224" s="135"/>
      <c r="AE224" s="71"/>
      <c r="AF224" s="71"/>
      <c r="AG224" s="71"/>
      <c r="AH224" s="42"/>
      <c r="AI224" s="119" t="str">
        <f>IF(BS_CONTROLE[[#This Row],[Atividade]]=0, "-", BS_CONTROLE[[#This Row],[Atividade]])</f>
        <v>-</v>
      </c>
      <c r="AJ224" s="8" t="str">
        <f>IF(D224="","*",VLOOKUP(AI224,BS_ATIVIDADE[#Data],3,FALSE))</f>
        <v>*</v>
      </c>
      <c r="AK224" s="175" t="str">
        <f>IF(BS_CONTROLE[[#This Row],[Local - Partida]]=0, "-", BS_CONTROLE[[#This Row],[Local - Partida]])</f>
        <v>-</v>
      </c>
      <c r="AL224" s="175" t="str">
        <f>IF(BS_CONTROLE[[#This Row],[Local - Encerramento]]=0, "-", BS_CONTROLE[[#This Row],[Local - Encerramento]])</f>
        <v>-</v>
      </c>
      <c r="AM224" s="175" t="str">
        <f>IF(BS_CONTROLE[[#This Row],[Entre - Estações]]=0, "-", BS_CONTROLE[[#This Row],[Entre - Estações]])</f>
        <v>-</v>
      </c>
      <c r="AN224" s="175" t="str">
        <f>IF(BS_CONTROLE[[#This Row],[SB]]=0, "-", BS_CONTROLE[[#This Row],[SB]])</f>
        <v>-</v>
      </c>
      <c r="AO224" s="176" t="str">
        <f>IF(BS_CONTROLE[[#This Row],[SUB]]=0, "-", BS_CONTROLE[[#This Row],[SUB]])</f>
        <v>-</v>
      </c>
      <c r="AP224" s="177" t="str">
        <f>IF(BS_CONTROLE[[#This Row],[KM - Inicio]]=0, "-", BS_CONTROLE[[#This Row],[KM - Inicio]])</f>
        <v>-</v>
      </c>
      <c r="AQ224" s="177" t="str">
        <f>IF(BS_CONTROLE[[#This Row],[KM - Fim]]=0, "-", BS_CONTROLE[[#This Row],[KM - Fim]])</f>
        <v>-</v>
      </c>
      <c r="AR224" s="32"/>
      <c r="AS224" s="32"/>
      <c r="AT224" s="32"/>
      <c r="AU224" s="32"/>
      <c r="AV224" s="32"/>
      <c r="AW224" s="32"/>
      <c r="AX224" s="32"/>
      <c r="AY224" s="184" t="str">
        <f>IF(D224="","*",IFERROR(IF(ISODD(COUNT(AS224:AX226)),"ERRO",SUM((AT224-AS224),(AV224-AU224),(AX224-AW224))),"ERRO"))</f>
        <v>*</v>
      </c>
      <c r="AZ224" s="11"/>
      <c r="BA224" s="60"/>
      <c r="BB224" s="9" t="str">
        <f>IFERROR(_xlfn.XLOOKUP(AI224, BS_ATIVIDADE[ATIVIDADE],BS_ATIVIDADE[UNIDADE] ), "*")</f>
        <v>*</v>
      </c>
      <c r="BC224" s="59" t="str" cm="1">
        <f t="array" ref="BC224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BD224" s="59" t="str" cm="1">
        <f t="array" ref="BD224" xml:space="preserve"> _xlfn.XLOOKUP(
  1,
  ( TabelaMap[SUB] = BS_CONTROLE[[#This Row],[SUB_5]]) *
  ( TabelaMap[KM Inicio] &lt;= BS_CONTROLE[[#This Row],[KM - Inicio]]) *
  ( TabelaMap[KM Fim]  &gt;= BS_CONTROLE[[#This Row],[KM - Inicio]]),
  TabelaMap[Trecho Coordenação],
  "-",
  0
)</f>
        <v>-</v>
      </c>
      <c r="BE224" s="200" t="str">
        <f>IFERROR(_xlfn.XLOOKUP(AO224, BASE_MAPA!$B$2:$B$420, BASE_MAPA!$G$2:$G$420), "ERRO")</f>
        <v>ERRO</v>
      </c>
      <c r="BF224" s="178" t="str">
        <f>IF(BS_CONTROLE[[#This Row],[Responsavel pelo boletim]]=0, "-", BS_CONTROLE[[#This Row],[Responsavel pelo boletim]])</f>
        <v>-</v>
      </c>
      <c r="BG224" s="13"/>
      <c r="BH224" s="14"/>
      <c r="BI224" s="14"/>
      <c r="BJ224" s="14"/>
      <c r="BK224" s="14"/>
      <c r="BL224" s="13"/>
      <c r="BM224" s="12"/>
      <c r="BN224" s="12"/>
      <c r="BO224" s="130"/>
      <c r="BP224" s="14"/>
      <c r="BQ224" s="10" t="str">
        <f t="shared" si="18"/>
        <v>Aderente</v>
      </c>
      <c r="BR224" s="15" t="str">
        <f t="shared" si="19"/>
        <v>*</v>
      </c>
      <c r="BS224" s="15" t="str">
        <f t="shared" si="20"/>
        <v>*</v>
      </c>
      <c r="BT224" s="157" t="str">
        <f t="shared" si="21"/>
        <v/>
      </c>
    </row>
    <row r="225" spans="1:72" hidden="1">
      <c r="A225" s="44" t="str">
        <f t="shared" si="17"/>
        <v/>
      </c>
      <c r="B225" s="133"/>
      <c r="C225" s="7" t="str">
        <f>IF(BS_CONTROLE[[#This Row],[DATA]]="","",WEEKNUM(BS_CONTROLE[[#This Row],[DATA]]))</f>
        <v/>
      </c>
      <c r="D225" s="45"/>
      <c r="E225" s="185">
        <v>241</v>
      </c>
      <c r="F225" s="134"/>
      <c r="G225" s="8" t="str">
        <f>IF(D225="","*",VLOOKUP(F225,BS_ATIVIDADE[#All],3,FALSE))</f>
        <v>*</v>
      </c>
      <c r="H225" s="135"/>
      <c r="I225" s="135"/>
      <c r="J225" s="151"/>
      <c r="K225" s="151"/>
      <c r="L225" s="71" t="s">
        <v>11</v>
      </c>
      <c r="M225" s="149" t="str" cm="1">
        <f t="array" ref="M225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225" s="149" t="str" cm="1">
        <f t="array" ref="N225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225" s="135"/>
      <c r="P225" s="135"/>
      <c r="Q225" s="71"/>
      <c r="R225" s="9" t="str">
        <f>IFERROR(_xlfn.XLOOKUP(F225, BS_ATIVIDADE[ATIVIDADE],BS_ATIVIDADE[UNIDADE] ), "*")</f>
        <v>*</v>
      </c>
      <c r="S225" s="180" t="str" cm="1">
        <f t="array" ref="S225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225" s="180" t="str" cm="1">
        <f t="array" ref="T225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225" s="199" t="str">
        <f>IFERROR(_xlfn.XLOOKUP(J225, BASE_MAPA!$B$2:$B$420, BASE_MAPA!$G$2:$G$420), "ERRO")</f>
        <v>ERRO</v>
      </c>
      <c r="V225" s="143"/>
      <c r="W225" s="135"/>
      <c r="X225" s="152"/>
      <c r="Y225" s="129"/>
      <c r="Z225" s="129"/>
      <c r="AA225" s="71"/>
      <c r="AB225" s="59"/>
      <c r="AC225" s="59"/>
      <c r="AD225" s="135"/>
      <c r="AE225" s="71"/>
      <c r="AF225" s="71"/>
      <c r="AG225" s="71"/>
      <c r="AH225" s="42"/>
      <c r="AI225" s="119" t="str">
        <f>IF(BS_CONTROLE[[#This Row],[Atividade]]=0, "-", BS_CONTROLE[[#This Row],[Atividade]])</f>
        <v>-</v>
      </c>
      <c r="AJ225" s="8" t="str">
        <f>IF(D225="","*",VLOOKUP(AI225,BS_ATIVIDADE[#Data],3,FALSE))</f>
        <v>*</v>
      </c>
      <c r="AK225" s="175" t="str">
        <f>IF(BS_CONTROLE[[#This Row],[Local - Partida]]=0, "-", BS_CONTROLE[[#This Row],[Local - Partida]])</f>
        <v>-</v>
      </c>
      <c r="AL225" s="175" t="str">
        <f>IF(BS_CONTROLE[[#This Row],[Local - Encerramento]]=0, "-", BS_CONTROLE[[#This Row],[Local - Encerramento]])</f>
        <v>-</v>
      </c>
      <c r="AM225" s="175" t="str">
        <f>IF(BS_CONTROLE[[#This Row],[Entre - Estações]]=0, "-", BS_CONTROLE[[#This Row],[Entre - Estações]])</f>
        <v>-</v>
      </c>
      <c r="AN225" s="175" t="str">
        <f>IF(BS_CONTROLE[[#This Row],[SB]]=0, "-", BS_CONTROLE[[#This Row],[SB]])</f>
        <v>-</v>
      </c>
      <c r="AO225" s="176" t="str">
        <f>IF(BS_CONTROLE[[#This Row],[SUB]]=0, "-", BS_CONTROLE[[#This Row],[SUB]])</f>
        <v>-</v>
      </c>
      <c r="AP225" s="177" t="str">
        <f>IF(BS_CONTROLE[[#This Row],[KM - Inicio]]=0, "-", BS_CONTROLE[[#This Row],[KM - Inicio]])</f>
        <v>-</v>
      </c>
      <c r="AQ225" s="177" t="str">
        <f>IF(BS_CONTROLE[[#This Row],[KM - Fim]]=0, "-", BS_CONTROLE[[#This Row],[KM - Fim]])</f>
        <v>-</v>
      </c>
      <c r="AR225" s="32"/>
      <c r="AS225" s="32"/>
      <c r="AT225" s="32"/>
      <c r="AU225" s="32"/>
      <c r="AV225" s="32"/>
      <c r="AW225" s="32"/>
      <c r="AX225" s="32"/>
      <c r="AY225" s="184" t="str">
        <f>IF(D225="","*",IFERROR(IF(ISODD(COUNT(AS225:AX227)),"ERRO",SUM((AT225-AS225),(AV225-AU225),(AX225-AW225))),"ERRO"))</f>
        <v>*</v>
      </c>
      <c r="AZ225" s="11"/>
      <c r="BA225" s="60"/>
      <c r="BB225" s="9" t="str">
        <f>IFERROR(_xlfn.XLOOKUP(AI225, BS_ATIVIDADE[ATIVIDADE],BS_ATIVIDADE[UNIDADE] ), "*")</f>
        <v>*</v>
      </c>
      <c r="BC225" s="59" t="str" cm="1">
        <f t="array" ref="BC225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BD225" s="59" t="str" cm="1">
        <f t="array" ref="BD225" xml:space="preserve"> _xlfn.XLOOKUP(
  1,
  ( TabelaMap[SUB] = BS_CONTROLE[[#This Row],[SUB_5]]) *
  ( TabelaMap[KM Inicio] &lt;= BS_CONTROLE[[#This Row],[KM - Inicio]]) *
  ( TabelaMap[KM Fim]  &gt;= BS_CONTROLE[[#This Row],[KM - Inicio]]),
  TabelaMap[Trecho Coordenação],
  "-",
  0
)</f>
        <v>-</v>
      </c>
      <c r="BE225" s="200" t="str">
        <f>IFERROR(_xlfn.XLOOKUP(AO225, BASE_MAPA!$B$2:$B$420, BASE_MAPA!$G$2:$G$420), "ERRO")</f>
        <v>ERRO</v>
      </c>
      <c r="BF225" s="178" t="str">
        <f>IF(BS_CONTROLE[[#This Row],[Responsavel pelo boletim]]=0, "-", BS_CONTROLE[[#This Row],[Responsavel pelo boletim]])</f>
        <v>-</v>
      </c>
      <c r="BG225" s="13"/>
      <c r="BH225" s="14"/>
      <c r="BI225" s="14"/>
      <c r="BJ225" s="14"/>
      <c r="BK225" s="14"/>
      <c r="BL225" s="13"/>
      <c r="BM225" s="12"/>
      <c r="BN225" s="12"/>
      <c r="BO225" s="130"/>
      <c r="BP225" s="14"/>
      <c r="BQ225" s="10" t="str">
        <f t="shared" si="18"/>
        <v>Aderente</v>
      </c>
      <c r="BR225" s="15" t="str">
        <f t="shared" si="19"/>
        <v>*</v>
      </c>
      <c r="BS225" s="15" t="str">
        <f t="shared" si="20"/>
        <v>*</v>
      </c>
      <c r="BT225" s="157" t="str">
        <f t="shared" si="21"/>
        <v/>
      </c>
    </row>
    <row r="226" spans="1:72" hidden="1">
      <c r="A226" s="44" t="str">
        <f t="shared" si="17"/>
        <v/>
      </c>
      <c r="B226" s="133"/>
      <c r="C226" s="7" t="str">
        <f>IF(BS_CONTROLE[[#This Row],[DATA]]="","",WEEKNUM(BS_CONTROLE[[#This Row],[DATA]]))</f>
        <v/>
      </c>
      <c r="D226" s="45"/>
      <c r="E226" s="185">
        <v>242</v>
      </c>
      <c r="F226" s="134"/>
      <c r="G226" s="8" t="str">
        <f>IF(D226="","*",VLOOKUP(F226,BS_ATIVIDADE[#All],3,FALSE))</f>
        <v>*</v>
      </c>
      <c r="H226" s="135"/>
      <c r="I226" s="135"/>
      <c r="J226" s="151"/>
      <c r="K226" s="151"/>
      <c r="L226" s="71" t="s">
        <v>11</v>
      </c>
      <c r="M226" s="149" t="str" cm="1">
        <f t="array" ref="M226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226" s="149" t="str" cm="1">
        <f t="array" ref="N226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226" s="135"/>
      <c r="P226" s="135"/>
      <c r="Q226" s="71"/>
      <c r="R226" s="9" t="str">
        <f>IFERROR(_xlfn.XLOOKUP(F226, BS_ATIVIDADE[ATIVIDADE],BS_ATIVIDADE[UNIDADE] ), "*")</f>
        <v>*</v>
      </c>
      <c r="S226" s="180" t="str" cm="1">
        <f t="array" ref="S226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226" s="180" t="str" cm="1">
        <f t="array" ref="T226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226" s="199" t="str">
        <f>IFERROR(_xlfn.XLOOKUP(J226, BASE_MAPA!$B$2:$B$420, BASE_MAPA!$G$2:$G$420), "ERRO")</f>
        <v>ERRO</v>
      </c>
      <c r="V226" s="143"/>
      <c r="W226" s="135"/>
      <c r="X226" s="152"/>
      <c r="Y226" s="129"/>
      <c r="Z226" s="129"/>
      <c r="AA226" s="71"/>
      <c r="AB226" s="59"/>
      <c r="AC226" s="59"/>
      <c r="AD226" s="135"/>
      <c r="AE226" s="71"/>
      <c r="AF226" s="71"/>
      <c r="AG226" s="71"/>
      <c r="AH226" s="42"/>
      <c r="AI226" s="119" t="str">
        <f>IF(BS_CONTROLE[[#This Row],[Atividade]]=0, "-", BS_CONTROLE[[#This Row],[Atividade]])</f>
        <v>-</v>
      </c>
      <c r="AJ226" s="8" t="str">
        <f>IF(D226="","*",VLOOKUP(AI226,BS_ATIVIDADE[#Data],3,FALSE))</f>
        <v>*</v>
      </c>
      <c r="AK226" s="175" t="str">
        <f>IF(BS_CONTROLE[[#This Row],[Local - Partida]]=0, "-", BS_CONTROLE[[#This Row],[Local - Partida]])</f>
        <v>-</v>
      </c>
      <c r="AL226" s="175" t="str">
        <f>IF(BS_CONTROLE[[#This Row],[Local - Encerramento]]=0, "-", BS_CONTROLE[[#This Row],[Local - Encerramento]])</f>
        <v>-</v>
      </c>
      <c r="AM226" s="175" t="str">
        <f>IF(BS_CONTROLE[[#This Row],[Entre - Estações]]=0, "-", BS_CONTROLE[[#This Row],[Entre - Estações]])</f>
        <v>-</v>
      </c>
      <c r="AN226" s="175" t="str">
        <f>IF(BS_CONTROLE[[#This Row],[SB]]=0, "-", BS_CONTROLE[[#This Row],[SB]])</f>
        <v>-</v>
      </c>
      <c r="AO226" s="176" t="str">
        <f>IF(BS_CONTROLE[[#This Row],[SUB]]=0, "-", BS_CONTROLE[[#This Row],[SUB]])</f>
        <v>-</v>
      </c>
      <c r="AP226" s="177" t="str">
        <f>IF(BS_CONTROLE[[#This Row],[KM - Inicio]]=0, "-", BS_CONTROLE[[#This Row],[KM - Inicio]])</f>
        <v>-</v>
      </c>
      <c r="AQ226" s="177" t="str">
        <f>IF(BS_CONTROLE[[#This Row],[KM - Fim]]=0, "-", BS_CONTROLE[[#This Row],[KM - Fim]])</f>
        <v>-</v>
      </c>
      <c r="AR226" s="32"/>
      <c r="AS226" s="32"/>
      <c r="AT226" s="32"/>
      <c r="AU226" s="32"/>
      <c r="AV226" s="32"/>
      <c r="AW226" s="32"/>
      <c r="AX226" s="32"/>
      <c r="AY226" s="184" t="str">
        <f>IF(D226="","*",IFERROR(IF(ISODD(COUNT(AS226:AX228)),"ERRO",SUM((AT226-AS226),(AV226-AU226),(AX226-AW226))),"ERRO"))</f>
        <v>*</v>
      </c>
      <c r="AZ226" s="11"/>
      <c r="BA226" s="60"/>
      <c r="BB226" s="9" t="str">
        <f>IFERROR(_xlfn.XLOOKUP(AI226, BS_ATIVIDADE[ATIVIDADE],BS_ATIVIDADE[UNIDADE] ), "*")</f>
        <v>*</v>
      </c>
      <c r="BC226" s="59" t="str" cm="1">
        <f t="array" ref="BC226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BD226" s="59" t="str" cm="1">
        <f t="array" ref="BD226" xml:space="preserve"> _xlfn.XLOOKUP(
  1,
  ( TabelaMap[SUB] = BS_CONTROLE[[#This Row],[SUB_5]]) *
  ( TabelaMap[KM Inicio] &lt;= BS_CONTROLE[[#This Row],[KM - Inicio]]) *
  ( TabelaMap[KM Fim]  &gt;= BS_CONTROLE[[#This Row],[KM - Inicio]]),
  TabelaMap[Trecho Coordenação],
  "-",
  0
)</f>
        <v>-</v>
      </c>
      <c r="BE226" s="200" t="str">
        <f>IFERROR(_xlfn.XLOOKUP(AO226, BASE_MAPA!$B$2:$B$420, BASE_MAPA!$G$2:$G$420), "ERRO")</f>
        <v>ERRO</v>
      </c>
      <c r="BF226" s="178" t="str">
        <f>IF(BS_CONTROLE[[#This Row],[Responsavel pelo boletim]]=0, "-", BS_CONTROLE[[#This Row],[Responsavel pelo boletim]])</f>
        <v>-</v>
      </c>
      <c r="BG226" s="13"/>
      <c r="BH226" s="14"/>
      <c r="BI226" s="14"/>
      <c r="BJ226" s="14"/>
      <c r="BK226" s="14"/>
      <c r="BL226" s="13"/>
      <c r="BM226" s="12"/>
      <c r="BN226" s="12"/>
      <c r="BO226" s="130"/>
      <c r="BP226" s="14"/>
      <c r="BQ226" s="10" t="str">
        <f t="shared" si="18"/>
        <v>Aderente</v>
      </c>
      <c r="BR226" s="15" t="str">
        <f t="shared" si="19"/>
        <v>*</v>
      </c>
      <c r="BS226" s="15" t="str">
        <f t="shared" si="20"/>
        <v>*</v>
      </c>
      <c r="BT226" s="157" t="str">
        <f t="shared" si="21"/>
        <v/>
      </c>
    </row>
    <row r="227" spans="1:72" hidden="1">
      <c r="A227" s="44" t="str">
        <f t="shared" si="17"/>
        <v/>
      </c>
      <c r="B227" s="133"/>
      <c r="C227" s="7" t="str">
        <f>IF(BS_CONTROLE[[#This Row],[DATA]]="","",WEEKNUM(BS_CONTROLE[[#This Row],[DATA]]))</f>
        <v/>
      </c>
      <c r="D227" s="45"/>
      <c r="E227" s="185">
        <v>243</v>
      </c>
      <c r="F227" s="134"/>
      <c r="G227" s="8" t="str">
        <f>IF(D227="","*",VLOOKUP(F227,BS_ATIVIDADE[#All],3,FALSE))</f>
        <v>*</v>
      </c>
      <c r="H227" s="135"/>
      <c r="I227" s="135"/>
      <c r="J227" s="151"/>
      <c r="K227" s="151"/>
      <c r="L227" s="71" t="s">
        <v>11</v>
      </c>
      <c r="M227" s="149" t="str" cm="1">
        <f t="array" ref="M227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227" s="149" t="str" cm="1">
        <f t="array" ref="N227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227" s="135"/>
      <c r="P227" s="135"/>
      <c r="Q227" s="71"/>
      <c r="R227" s="9" t="str">
        <f>IFERROR(_xlfn.XLOOKUP(F227, BS_ATIVIDADE[ATIVIDADE],BS_ATIVIDADE[UNIDADE] ), "*")</f>
        <v>*</v>
      </c>
      <c r="S227" s="180" t="str" cm="1">
        <f t="array" ref="S227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227" s="180" t="str" cm="1">
        <f t="array" ref="T227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227" s="199" t="str">
        <f>IFERROR(_xlfn.XLOOKUP(J227, BASE_MAPA!$B$2:$B$420, BASE_MAPA!$G$2:$G$420), "ERRO")</f>
        <v>ERRO</v>
      </c>
      <c r="V227" s="143"/>
      <c r="W227" s="135"/>
      <c r="X227" s="152"/>
      <c r="Y227" s="129"/>
      <c r="Z227" s="129"/>
      <c r="AA227" s="71"/>
      <c r="AB227" s="59"/>
      <c r="AC227" s="59"/>
      <c r="AD227" s="135"/>
      <c r="AE227" s="71"/>
      <c r="AF227" s="71"/>
      <c r="AG227" s="71"/>
      <c r="AH227" s="42"/>
      <c r="AI227" s="119" t="str">
        <f>IF(BS_CONTROLE[[#This Row],[Atividade]]=0, "-", BS_CONTROLE[[#This Row],[Atividade]])</f>
        <v>-</v>
      </c>
      <c r="AJ227" s="8" t="str">
        <f>IF(D227="","*",VLOOKUP(AI227,BS_ATIVIDADE[#Data],3,FALSE))</f>
        <v>*</v>
      </c>
      <c r="AK227" s="175" t="str">
        <f>IF(BS_CONTROLE[[#This Row],[Local - Partida]]=0, "-", BS_CONTROLE[[#This Row],[Local - Partida]])</f>
        <v>-</v>
      </c>
      <c r="AL227" s="175" t="str">
        <f>IF(BS_CONTROLE[[#This Row],[Local - Encerramento]]=0, "-", BS_CONTROLE[[#This Row],[Local - Encerramento]])</f>
        <v>-</v>
      </c>
      <c r="AM227" s="175" t="str">
        <f>IF(BS_CONTROLE[[#This Row],[Entre - Estações]]=0, "-", BS_CONTROLE[[#This Row],[Entre - Estações]])</f>
        <v>-</v>
      </c>
      <c r="AN227" s="175" t="str">
        <f>IF(BS_CONTROLE[[#This Row],[SB]]=0, "-", BS_CONTROLE[[#This Row],[SB]])</f>
        <v>-</v>
      </c>
      <c r="AO227" s="176" t="str">
        <f>IF(BS_CONTROLE[[#This Row],[SUB]]=0, "-", BS_CONTROLE[[#This Row],[SUB]])</f>
        <v>-</v>
      </c>
      <c r="AP227" s="177" t="str">
        <f>IF(BS_CONTROLE[[#This Row],[KM - Inicio]]=0, "-", BS_CONTROLE[[#This Row],[KM - Inicio]])</f>
        <v>-</v>
      </c>
      <c r="AQ227" s="177" t="str">
        <f>IF(BS_CONTROLE[[#This Row],[KM - Fim]]=0, "-", BS_CONTROLE[[#This Row],[KM - Fim]])</f>
        <v>-</v>
      </c>
      <c r="AR227" s="32"/>
      <c r="AS227" s="32"/>
      <c r="AT227" s="32"/>
      <c r="AU227" s="32"/>
      <c r="AV227" s="32"/>
      <c r="AW227" s="32"/>
      <c r="AX227" s="32"/>
      <c r="AY227" s="184" t="str">
        <f>IF(D227="","*",IFERROR(IF(ISODD(COUNT(AS227:AX229)),"ERRO",SUM((AT227-AS227),(AV227-AU227),(AX227-AW227))),"ERRO"))</f>
        <v>*</v>
      </c>
      <c r="AZ227" s="11"/>
      <c r="BA227" s="60"/>
      <c r="BB227" s="9" t="str">
        <f>IFERROR(_xlfn.XLOOKUP(AI227, BS_ATIVIDADE[ATIVIDADE],BS_ATIVIDADE[UNIDADE] ), "*")</f>
        <v>*</v>
      </c>
      <c r="BC227" s="59" t="str" cm="1">
        <f t="array" ref="BC227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BD227" s="59" t="str" cm="1">
        <f t="array" ref="BD227" xml:space="preserve"> _xlfn.XLOOKUP(
  1,
  ( TabelaMap[SUB] = BS_CONTROLE[[#This Row],[SUB_5]]) *
  ( TabelaMap[KM Inicio] &lt;= BS_CONTROLE[[#This Row],[KM - Inicio]]) *
  ( TabelaMap[KM Fim]  &gt;= BS_CONTROLE[[#This Row],[KM - Inicio]]),
  TabelaMap[Trecho Coordenação],
  "-",
  0
)</f>
        <v>-</v>
      </c>
      <c r="BE227" s="200" t="str">
        <f>IFERROR(_xlfn.XLOOKUP(AO227, BASE_MAPA!$B$2:$B$420, BASE_MAPA!$G$2:$G$420), "ERRO")</f>
        <v>ERRO</v>
      </c>
      <c r="BF227" s="178" t="str">
        <f>IF(BS_CONTROLE[[#This Row],[Responsavel pelo boletim]]=0, "-", BS_CONTROLE[[#This Row],[Responsavel pelo boletim]])</f>
        <v>-</v>
      </c>
      <c r="BG227" s="13"/>
      <c r="BH227" s="14"/>
      <c r="BI227" s="14"/>
      <c r="BJ227" s="14"/>
      <c r="BK227" s="14"/>
      <c r="BL227" s="13"/>
      <c r="BM227" s="12"/>
      <c r="BN227" s="12"/>
      <c r="BO227" s="130"/>
      <c r="BP227" s="14"/>
      <c r="BQ227" s="10" t="str">
        <f t="shared" si="18"/>
        <v>Aderente</v>
      </c>
      <c r="BR227" s="15" t="str">
        <f t="shared" si="19"/>
        <v>*</v>
      </c>
      <c r="BS227" s="15" t="str">
        <f t="shared" si="20"/>
        <v>*</v>
      </c>
      <c r="BT227" s="157" t="str">
        <f t="shared" si="21"/>
        <v/>
      </c>
    </row>
    <row r="228" spans="1:72" hidden="1">
      <c r="A228" s="44" t="str">
        <f t="shared" si="17"/>
        <v/>
      </c>
      <c r="B228" s="133"/>
      <c r="C228" s="7" t="str">
        <f>IF(BS_CONTROLE[[#This Row],[DATA]]="","",WEEKNUM(BS_CONTROLE[[#This Row],[DATA]]))</f>
        <v/>
      </c>
      <c r="D228" s="45"/>
      <c r="E228" s="185">
        <v>244</v>
      </c>
      <c r="F228" s="134"/>
      <c r="G228" s="8" t="str">
        <f>IF(D228="","*",VLOOKUP(F228,BS_ATIVIDADE[#All],3,FALSE))</f>
        <v>*</v>
      </c>
      <c r="H228" s="135"/>
      <c r="I228" s="135"/>
      <c r="J228" s="151"/>
      <c r="K228" s="151"/>
      <c r="L228" s="71" t="s">
        <v>11</v>
      </c>
      <c r="M228" s="149" t="str" cm="1">
        <f t="array" ref="M228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228" s="149" t="str" cm="1">
        <f t="array" ref="N228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228" s="135"/>
      <c r="P228" s="135"/>
      <c r="Q228" s="71"/>
      <c r="R228" s="9" t="str">
        <f>IFERROR(_xlfn.XLOOKUP(F228, BS_ATIVIDADE[ATIVIDADE],BS_ATIVIDADE[UNIDADE] ), "*")</f>
        <v>*</v>
      </c>
      <c r="S228" s="180" t="str" cm="1">
        <f t="array" ref="S228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228" s="180" t="str" cm="1">
        <f t="array" ref="T228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228" s="199" t="str">
        <f>IFERROR(_xlfn.XLOOKUP(J228, BASE_MAPA!$B$2:$B$420, BASE_MAPA!$G$2:$G$420), "ERRO")</f>
        <v>ERRO</v>
      </c>
      <c r="V228" s="143"/>
      <c r="W228" s="135"/>
      <c r="X228" s="152"/>
      <c r="Y228" s="129"/>
      <c r="Z228" s="129"/>
      <c r="AA228" s="71"/>
      <c r="AB228" s="59"/>
      <c r="AC228" s="59"/>
      <c r="AD228" s="135"/>
      <c r="AE228" s="71"/>
      <c r="AF228" s="71"/>
      <c r="AG228" s="71"/>
      <c r="AH228" s="42"/>
      <c r="AI228" s="119" t="str">
        <f>IF(BS_CONTROLE[[#This Row],[Atividade]]=0, "-", BS_CONTROLE[[#This Row],[Atividade]])</f>
        <v>-</v>
      </c>
      <c r="AJ228" s="8" t="str">
        <f>IF(D228="","*",VLOOKUP(AI228,BS_ATIVIDADE[#Data],3,FALSE))</f>
        <v>*</v>
      </c>
      <c r="AK228" s="175" t="str">
        <f>IF(BS_CONTROLE[[#This Row],[Local - Partida]]=0, "-", BS_CONTROLE[[#This Row],[Local - Partida]])</f>
        <v>-</v>
      </c>
      <c r="AL228" s="175" t="str">
        <f>IF(BS_CONTROLE[[#This Row],[Local - Encerramento]]=0, "-", BS_CONTROLE[[#This Row],[Local - Encerramento]])</f>
        <v>-</v>
      </c>
      <c r="AM228" s="175" t="str">
        <f>IF(BS_CONTROLE[[#This Row],[Entre - Estações]]=0, "-", BS_CONTROLE[[#This Row],[Entre - Estações]])</f>
        <v>-</v>
      </c>
      <c r="AN228" s="175" t="str">
        <f>IF(BS_CONTROLE[[#This Row],[SB]]=0, "-", BS_CONTROLE[[#This Row],[SB]])</f>
        <v>-</v>
      </c>
      <c r="AO228" s="176" t="str">
        <f>IF(BS_CONTROLE[[#This Row],[SUB]]=0, "-", BS_CONTROLE[[#This Row],[SUB]])</f>
        <v>-</v>
      </c>
      <c r="AP228" s="177" t="str">
        <f>IF(BS_CONTROLE[[#This Row],[KM - Inicio]]=0, "-", BS_CONTROLE[[#This Row],[KM - Inicio]])</f>
        <v>-</v>
      </c>
      <c r="AQ228" s="177" t="str">
        <f>IF(BS_CONTROLE[[#This Row],[KM - Fim]]=0, "-", BS_CONTROLE[[#This Row],[KM - Fim]])</f>
        <v>-</v>
      </c>
      <c r="AR228" s="32"/>
      <c r="AS228" s="32"/>
      <c r="AT228" s="32"/>
      <c r="AU228" s="32"/>
      <c r="AV228" s="32"/>
      <c r="AW228" s="32"/>
      <c r="AX228" s="32"/>
      <c r="AY228" s="184" t="str">
        <f>IF(D228="","*",IFERROR(IF(ISODD(COUNT(AS228:AX230)),"ERRO",SUM((AT228-AS228),(AV228-AU228),(AX228-AW228))),"ERRO"))</f>
        <v>*</v>
      </c>
      <c r="AZ228" s="11"/>
      <c r="BA228" s="60"/>
      <c r="BB228" s="9" t="str">
        <f>IFERROR(_xlfn.XLOOKUP(AI228, BS_ATIVIDADE[ATIVIDADE],BS_ATIVIDADE[UNIDADE] ), "*")</f>
        <v>*</v>
      </c>
      <c r="BC228" s="59" t="str" cm="1">
        <f t="array" ref="BC228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BD228" s="59" t="str" cm="1">
        <f t="array" ref="BD228" xml:space="preserve"> _xlfn.XLOOKUP(
  1,
  ( TabelaMap[SUB] = BS_CONTROLE[[#This Row],[SUB_5]]) *
  ( TabelaMap[KM Inicio] &lt;= BS_CONTROLE[[#This Row],[KM - Inicio]]) *
  ( TabelaMap[KM Fim]  &gt;= BS_CONTROLE[[#This Row],[KM - Inicio]]),
  TabelaMap[Trecho Coordenação],
  "-",
  0
)</f>
        <v>-</v>
      </c>
      <c r="BE228" s="200" t="str">
        <f>IFERROR(_xlfn.XLOOKUP(AO228, BASE_MAPA!$B$2:$B$420, BASE_MAPA!$G$2:$G$420), "ERRO")</f>
        <v>ERRO</v>
      </c>
      <c r="BF228" s="178" t="str">
        <f>IF(BS_CONTROLE[[#This Row],[Responsavel pelo boletim]]=0, "-", BS_CONTROLE[[#This Row],[Responsavel pelo boletim]])</f>
        <v>-</v>
      </c>
      <c r="BG228" s="13"/>
      <c r="BH228" s="14"/>
      <c r="BI228" s="14"/>
      <c r="BJ228" s="14"/>
      <c r="BK228" s="14"/>
      <c r="BL228" s="13"/>
      <c r="BM228" s="12"/>
      <c r="BN228" s="12"/>
      <c r="BO228" s="130"/>
      <c r="BP228" s="14"/>
      <c r="BQ228" s="10" t="str">
        <f t="shared" si="18"/>
        <v>Aderente</v>
      </c>
      <c r="BR228" s="15" t="str">
        <f t="shared" si="19"/>
        <v>*</v>
      </c>
      <c r="BS228" s="15" t="str">
        <f t="shared" si="20"/>
        <v>*</v>
      </c>
      <c r="BT228" s="157" t="str">
        <f t="shared" si="21"/>
        <v/>
      </c>
    </row>
    <row r="229" spans="1:72" hidden="1">
      <c r="A229" s="44" t="str">
        <f t="shared" si="17"/>
        <v/>
      </c>
      <c r="B229" s="133"/>
      <c r="C229" s="7" t="str">
        <f>IF(BS_CONTROLE[[#This Row],[DATA]]="","",WEEKNUM(BS_CONTROLE[[#This Row],[DATA]]))</f>
        <v/>
      </c>
      <c r="D229" s="45"/>
      <c r="E229" s="185">
        <v>245</v>
      </c>
      <c r="F229" s="134"/>
      <c r="G229" s="8" t="str">
        <f>IF(D229="","*",VLOOKUP(F229,BS_ATIVIDADE[#All],3,FALSE))</f>
        <v>*</v>
      </c>
      <c r="H229" s="135"/>
      <c r="I229" s="135"/>
      <c r="J229" s="151"/>
      <c r="K229" s="151"/>
      <c r="L229" s="71" t="s">
        <v>11</v>
      </c>
      <c r="M229" s="149" t="str" cm="1">
        <f t="array" ref="M229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229" s="149" t="str" cm="1">
        <f t="array" ref="N229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229" s="135"/>
      <c r="P229" s="135"/>
      <c r="Q229" s="71"/>
      <c r="R229" s="9" t="str">
        <f>IFERROR(_xlfn.XLOOKUP(F229, BS_ATIVIDADE[ATIVIDADE],BS_ATIVIDADE[UNIDADE] ), "*")</f>
        <v>*</v>
      </c>
      <c r="S229" s="180" t="str" cm="1">
        <f t="array" ref="S229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229" s="180" t="str" cm="1">
        <f t="array" ref="T229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229" s="199" t="str">
        <f>IFERROR(_xlfn.XLOOKUP(J229, BASE_MAPA!$B$2:$B$420, BASE_MAPA!$G$2:$G$420), "ERRO")</f>
        <v>ERRO</v>
      </c>
      <c r="V229" s="143"/>
      <c r="W229" s="135"/>
      <c r="X229" s="152"/>
      <c r="Y229" s="129"/>
      <c r="Z229" s="129"/>
      <c r="AA229" s="71"/>
      <c r="AB229" s="59"/>
      <c r="AC229" s="59"/>
      <c r="AD229" s="135"/>
      <c r="AE229" s="71"/>
      <c r="AF229" s="71"/>
      <c r="AG229" s="71"/>
      <c r="AH229" s="42"/>
      <c r="AI229" s="119" t="str">
        <f>IF(BS_CONTROLE[[#This Row],[Atividade]]=0, "-", BS_CONTROLE[[#This Row],[Atividade]])</f>
        <v>-</v>
      </c>
      <c r="AJ229" s="8" t="str">
        <f>IF(D229="","*",VLOOKUP(AI229,BS_ATIVIDADE[#Data],3,FALSE))</f>
        <v>*</v>
      </c>
      <c r="AK229" s="175" t="str">
        <f>IF(BS_CONTROLE[[#This Row],[Local - Partida]]=0, "-", BS_CONTROLE[[#This Row],[Local - Partida]])</f>
        <v>-</v>
      </c>
      <c r="AL229" s="175" t="str">
        <f>IF(BS_CONTROLE[[#This Row],[Local - Encerramento]]=0, "-", BS_CONTROLE[[#This Row],[Local - Encerramento]])</f>
        <v>-</v>
      </c>
      <c r="AM229" s="175" t="str">
        <f>IF(BS_CONTROLE[[#This Row],[Entre - Estações]]=0, "-", BS_CONTROLE[[#This Row],[Entre - Estações]])</f>
        <v>-</v>
      </c>
      <c r="AN229" s="175" t="str">
        <f>IF(BS_CONTROLE[[#This Row],[SB]]=0, "-", BS_CONTROLE[[#This Row],[SB]])</f>
        <v>-</v>
      </c>
      <c r="AO229" s="176" t="str">
        <f>IF(BS_CONTROLE[[#This Row],[SUB]]=0, "-", BS_CONTROLE[[#This Row],[SUB]])</f>
        <v>-</v>
      </c>
      <c r="AP229" s="177" t="str">
        <f>IF(BS_CONTROLE[[#This Row],[KM - Inicio]]=0, "-", BS_CONTROLE[[#This Row],[KM - Inicio]])</f>
        <v>-</v>
      </c>
      <c r="AQ229" s="177" t="str">
        <f>IF(BS_CONTROLE[[#This Row],[KM - Fim]]=0, "-", BS_CONTROLE[[#This Row],[KM - Fim]])</f>
        <v>-</v>
      </c>
      <c r="AR229" s="32"/>
      <c r="AS229" s="32"/>
      <c r="AT229" s="32"/>
      <c r="AU229" s="32"/>
      <c r="AV229" s="32"/>
      <c r="AW229" s="32"/>
      <c r="AX229" s="32"/>
      <c r="AY229" s="184" t="str">
        <f>IF(D229="","*",IFERROR(IF(ISODD(COUNT(AS229:AX231)),"ERRO",SUM((AT229-AS229),(AV229-AU229),(AX229-AW229))),"ERRO"))</f>
        <v>*</v>
      </c>
      <c r="AZ229" s="11"/>
      <c r="BA229" s="60"/>
      <c r="BB229" s="9" t="str">
        <f>IFERROR(_xlfn.XLOOKUP(AI229, BS_ATIVIDADE[ATIVIDADE],BS_ATIVIDADE[UNIDADE] ), "*")</f>
        <v>*</v>
      </c>
      <c r="BC229" s="59" t="str" cm="1">
        <f t="array" ref="BC229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BD229" s="59" t="str" cm="1">
        <f t="array" ref="BD229" xml:space="preserve"> _xlfn.XLOOKUP(
  1,
  ( TabelaMap[SUB] = BS_CONTROLE[[#This Row],[SUB_5]]) *
  ( TabelaMap[KM Inicio] &lt;= BS_CONTROLE[[#This Row],[KM - Inicio]]) *
  ( TabelaMap[KM Fim]  &gt;= BS_CONTROLE[[#This Row],[KM - Inicio]]),
  TabelaMap[Trecho Coordenação],
  "-",
  0
)</f>
        <v>-</v>
      </c>
      <c r="BE229" s="200" t="str">
        <f>IFERROR(_xlfn.XLOOKUP(AO229, BASE_MAPA!$B$2:$B$420, BASE_MAPA!$G$2:$G$420), "ERRO")</f>
        <v>ERRO</v>
      </c>
      <c r="BF229" s="178" t="str">
        <f>IF(BS_CONTROLE[[#This Row],[Responsavel pelo boletim]]=0, "-", BS_CONTROLE[[#This Row],[Responsavel pelo boletim]])</f>
        <v>-</v>
      </c>
      <c r="BG229" s="13"/>
      <c r="BH229" s="14"/>
      <c r="BI229" s="14"/>
      <c r="BJ229" s="14"/>
      <c r="BK229" s="14"/>
      <c r="BL229" s="13"/>
      <c r="BM229" s="12"/>
      <c r="BN229" s="12"/>
      <c r="BO229" s="130"/>
      <c r="BP229" s="14"/>
      <c r="BQ229" s="10" t="str">
        <f t="shared" si="18"/>
        <v>Aderente</v>
      </c>
      <c r="BR229" s="15" t="str">
        <f t="shared" si="19"/>
        <v>*</v>
      </c>
      <c r="BS229" s="15" t="str">
        <f t="shared" si="20"/>
        <v>*</v>
      </c>
      <c r="BT229" s="157" t="str">
        <f t="shared" si="21"/>
        <v/>
      </c>
    </row>
    <row r="230" spans="1:72" hidden="1">
      <c r="A230" s="44" t="str">
        <f t="shared" si="17"/>
        <v/>
      </c>
      <c r="B230" s="133"/>
      <c r="C230" s="7" t="str">
        <f>IF(BS_CONTROLE[[#This Row],[DATA]]="","",WEEKNUM(BS_CONTROLE[[#This Row],[DATA]]))</f>
        <v/>
      </c>
      <c r="D230" s="45"/>
      <c r="E230" s="185">
        <v>246</v>
      </c>
      <c r="F230" s="134"/>
      <c r="G230" s="8" t="str">
        <f>IF(D230="","*",VLOOKUP(F230,BS_ATIVIDADE[#All],3,FALSE))</f>
        <v>*</v>
      </c>
      <c r="H230" s="135"/>
      <c r="I230" s="135"/>
      <c r="J230" s="151"/>
      <c r="K230" s="151"/>
      <c r="L230" s="71" t="s">
        <v>11</v>
      </c>
      <c r="M230" s="149" t="str" cm="1">
        <f t="array" ref="M230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230" s="149" t="str" cm="1">
        <f t="array" ref="N230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230" s="135"/>
      <c r="P230" s="135"/>
      <c r="Q230" s="71"/>
      <c r="R230" s="9" t="str">
        <f>IFERROR(_xlfn.XLOOKUP(F230, BS_ATIVIDADE[ATIVIDADE],BS_ATIVIDADE[UNIDADE] ), "*")</f>
        <v>*</v>
      </c>
      <c r="S230" s="180" t="str" cm="1">
        <f t="array" ref="S230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230" s="180" t="str" cm="1">
        <f t="array" ref="T230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230" s="199" t="str">
        <f>IFERROR(_xlfn.XLOOKUP(J230, BASE_MAPA!$B$2:$B$420, BASE_MAPA!$G$2:$G$420), "ERRO")</f>
        <v>ERRO</v>
      </c>
      <c r="V230" s="143"/>
      <c r="W230" s="135"/>
      <c r="X230" s="152"/>
      <c r="Y230" s="129"/>
      <c r="Z230" s="129"/>
      <c r="AA230" s="71"/>
      <c r="AB230" s="59"/>
      <c r="AC230" s="59"/>
      <c r="AD230" s="135"/>
      <c r="AE230" s="71"/>
      <c r="AF230" s="71"/>
      <c r="AG230" s="71"/>
      <c r="AH230" s="42"/>
      <c r="AI230" s="119" t="str">
        <f>IF(BS_CONTROLE[[#This Row],[Atividade]]=0, "-", BS_CONTROLE[[#This Row],[Atividade]])</f>
        <v>-</v>
      </c>
      <c r="AJ230" s="8" t="str">
        <f>IF(D230="","*",VLOOKUP(AI230,BS_ATIVIDADE[#Data],3,FALSE))</f>
        <v>*</v>
      </c>
      <c r="AK230" s="175" t="str">
        <f>IF(BS_CONTROLE[[#This Row],[Local - Partida]]=0, "-", BS_CONTROLE[[#This Row],[Local - Partida]])</f>
        <v>-</v>
      </c>
      <c r="AL230" s="175" t="str">
        <f>IF(BS_CONTROLE[[#This Row],[Local - Encerramento]]=0, "-", BS_CONTROLE[[#This Row],[Local - Encerramento]])</f>
        <v>-</v>
      </c>
      <c r="AM230" s="175" t="str">
        <f>IF(BS_CONTROLE[[#This Row],[Entre - Estações]]=0, "-", BS_CONTROLE[[#This Row],[Entre - Estações]])</f>
        <v>-</v>
      </c>
      <c r="AN230" s="175" t="str">
        <f>IF(BS_CONTROLE[[#This Row],[SB]]=0, "-", BS_CONTROLE[[#This Row],[SB]])</f>
        <v>-</v>
      </c>
      <c r="AO230" s="176" t="str">
        <f>IF(BS_CONTROLE[[#This Row],[SUB]]=0, "-", BS_CONTROLE[[#This Row],[SUB]])</f>
        <v>-</v>
      </c>
      <c r="AP230" s="177" t="str">
        <f>IF(BS_CONTROLE[[#This Row],[KM - Inicio]]=0, "-", BS_CONTROLE[[#This Row],[KM - Inicio]])</f>
        <v>-</v>
      </c>
      <c r="AQ230" s="177" t="str">
        <f>IF(BS_CONTROLE[[#This Row],[KM - Fim]]=0, "-", BS_CONTROLE[[#This Row],[KM - Fim]])</f>
        <v>-</v>
      </c>
      <c r="AR230" s="32"/>
      <c r="AS230" s="32"/>
      <c r="AT230" s="32"/>
      <c r="AU230" s="32"/>
      <c r="AV230" s="32"/>
      <c r="AW230" s="32"/>
      <c r="AX230" s="32"/>
      <c r="AY230" s="184" t="str">
        <f>IF(D230="","*",IFERROR(IF(ISODD(COUNT(AS230:AX232)),"ERRO",SUM((AT230-AS230),(AV230-AU230),(AX230-AW230))),"ERRO"))</f>
        <v>*</v>
      </c>
      <c r="AZ230" s="11"/>
      <c r="BA230" s="60"/>
      <c r="BB230" s="9" t="str">
        <f>IFERROR(_xlfn.XLOOKUP(AI230, BS_ATIVIDADE[ATIVIDADE],BS_ATIVIDADE[UNIDADE] ), "*")</f>
        <v>*</v>
      </c>
      <c r="BC230" s="59" t="str" cm="1">
        <f t="array" ref="BC230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BD230" s="59" t="str" cm="1">
        <f t="array" ref="BD230" xml:space="preserve"> _xlfn.XLOOKUP(
  1,
  ( TabelaMap[SUB] = BS_CONTROLE[[#This Row],[SUB_5]]) *
  ( TabelaMap[KM Inicio] &lt;= BS_CONTROLE[[#This Row],[KM - Inicio]]) *
  ( TabelaMap[KM Fim]  &gt;= BS_CONTROLE[[#This Row],[KM - Inicio]]),
  TabelaMap[Trecho Coordenação],
  "-",
  0
)</f>
        <v>-</v>
      </c>
      <c r="BE230" s="200" t="str">
        <f>IFERROR(_xlfn.XLOOKUP(AO230, BASE_MAPA!$B$2:$B$420, BASE_MAPA!$G$2:$G$420), "ERRO")</f>
        <v>ERRO</v>
      </c>
      <c r="BF230" s="178" t="str">
        <f>IF(BS_CONTROLE[[#This Row],[Responsavel pelo boletim]]=0, "-", BS_CONTROLE[[#This Row],[Responsavel pelo boletim]])</f>
        <v>-</v>
      </c>
      <c r="BG230" s="13"/>
      <c r="BH230" s="14"/>
      <c r="BI230" s="14"/>
      <c r="BJ230" s="14"/>
      <c r="BK230" s="14"/>
      <c r="BL230" s="13"/>
      <c r="BM230" s="12"/>
      <c r="BN230" s="12"/>
      <c r="BO230" s="130"/>
      <c r="BP230" s="14"/>
      <c r="BQ230" s="10" t="str">
        <f t="shared" si="18"/>
        <v>Aderente</v>
      </c>
      <c r="BR230" s="15" t="str">
        <f t="shared" si="19"/>
        <v>*</v>
      </c>
      <c r="BS230" s="15" t="str">
        <f t="shared" si="20"/>
        <v>*</v>
      </c>
      <c r="BT230" s="157" t="str">
        <f t="shared" si="21"/>
        <v/>
      </c>
    </row>
    <row r="231" spans="1:72" hidden="1">
      <c r="A231" s="44" t="str">
        <f t="shared" si="17"/>
        <v/>
      </c>
      <c r="B231" s="133"/>
      <c r="C231" s="7" t="str">
        <f>IF(BS_CONTROLE[[#This Row],[DATA]]="","",WEEKNUM(BS_CONTROLE[[#This Row],[DATA]]))</f>
        <v/>
      </c>
      <c r="D231" s="45"/>
      <c r="E231" s="185">
        <v>247</v>
      </c>
      <c r="F231" s="134"/>
      <c r="G231" s="8" t="str">
        <f>IF(D231="","*",VLOOKUP(F231,BS_ATIVIDADE[#All],3,FALSE))</f>
        <v>*</v>
      </c>
      <c r="H231" s="135"/>
      <c r="I231" s="135"/>
      <c r="J231" s="151"/>
      <c r="K231" s="151"/>
      <c r="L231" s="71" t="s">
        <v>11</v>
      </c>
      <c r="M231" s="149" t="str" cm="1">
        <f t="array" ref="M231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231" s="149" t="str" cm="1">
        <f t="array" ref="N231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231" s="135"/>
      <c r="P231" s="135"/>
      <c r="Q231" s="71"/>
      <c r="R231" s="9" t="str">
        <f>IFERROR(_xlfn.XLOOKUP(F231, BS_ATIVIDADE[ATIVIDADE],BS_ATIVIDADE[UNIDADE] ), "*")</f>
        <v>*</v>
      </c>
      <c r="S231" s="180" t="str" cm="1">
        <f t="array" ref="S231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231" s="180" t="str" cm="1">
        <f t="array" ref="T231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231" s="199" t="str">
        <f>IFERROR(_xlfn.XLOOKUP(J231, BASE_MAPA!$B$2:$B$420, BASE_MAPA!$G$2:$G$420), "ERRO")</f>
        <v>ERRO</v>
      </c>
      <c r="V231" s="143"/>
      <c r="W231" s="135"/>
      <c r="X231" s="152"/>
      <c r="Y231" s="129"/>
      <c r="Z231" s="129"/>
      <c r="AA231" s="71"/>
      <c r="AB231" s="59"/>
      <c r="AC231" s="59"/>
      <c r="AD231" s="135"/>
      <c r="AE231" s="71"/>
      <c r="AF231" s="71"/>
      <c r="AG231" s="71"/>
      <c r="AH231" s="42"/>
      <c r="AI231" s="119" t="str">
        <f>IF(BS_CONTROLE[[#This Row],[Atividade]]=0, "-", BS_CONTROLE[[#This Row],[Atividade]])</f>
        <v>-</v>
      </c>
      <c r="AJ231" s="8" t="str">
        <f>IF(D231="","*",VLOOKUP(AI231,BS_ATIVIDADE[#Data],3,FALSE))</f>
        <v>*</v>
      </c>
      <c r="AK231" s="175" t="str">
        <f>IF(BS_CONTROLE[[#This Row],[Local - Partida]]=0, "-", BS_CONTROLE[[#This Row],[Local - Partida]])</f>
        <v>-</v>
      </c>
      <c r="AL231" s="175" t="str">
        <f>IF(BS_CONTROLE[[#This Row],[Local - Encerramento]]=0, "-", BS_CONTROLE[[#This Row],[Local - Encerramento]])</f>
        <v>-</v>
      </c>
      <c r="AM231" s="175" t="str">
        <f>IF(BS_CONTROLE[[#This Row],[Entre - Estações]]=0, "-", BS_CONTROLE[[#This Row],[Entre - Estações]])</f>
        <v>-</v>
      </c>
      <c r="AN231" s="175" t="str">
        <f>IF(BS_CONTROLE[[#This Row],[SB]]=0, "-", BS_CONTROLE[[#This Row],[SB]])</f>
        <v>-</v>
      </c>
      <c r="AO231" s="176" t="str">
        <f>IF(BS_CONTROLE[[#This Row],[SUB]]=0, "-", BS_CONTROLE[[#This Row],[SUB]])</f>
        <v>-</v>
      </c>
      <c r="AP231" s="177" t="str">
        <f>IF(BS_CONTROLE[[#This Row],[KM - Inicio]]=0, "-", BS_CONTROLE[[#This Row],[KM - Inicio]])</f>
        <v>-</v>
      </c>
      <c r="AQ231" s="177" t="str">
        <f>IF(BS_CONTROLE[[#This Row],[KM - Fim]]=0, "-", BS_CONTROLE[[#This Row],[KM - Fim]])</f>
        <v>-</v>
      </c>
      <c r="AR231" s="32"/>
      <c r="AS231" s="32"/>
      <c r="AT231" s="32"/>
      <c r="AU231" s="32"/>
      <c r="AV231" s="32"/>
      <c r="AW231" s="32"/>
      <c r="AX231" s="32"/>
      <c r="AY231" s="184" t="str">
        <f>IF(D231="","*",IFERROR(IF(ISODD(COUNT(AS231:AX233)),"ERRO",SUM((AT231-AS231),(AV231-AU231),(AX231-AW231))),"ERRO"))</f>
        <v>*</v>
      </c>
      <c r="AZ231" s="11"/>
      <c r="BA231" s="60"/>
      <c r="BB231" s="9" t="str">
        <f>IFERROR(_xlfn.XLOOKUP(AI231, BS_ATIVIDADE[ATIVIDADE],BS_ATIVIDADE[UNIDADE] ), "*")</f>
        <v>*</v>
      </c>
      <c r="BC231" s="59" t="str" cm="1">
        <f t="array" ref="BC231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BD231" s="59" t="str" cm="1">
        <f t="array" ref="BD231" xml:space="preserve"> _xlfn.XLOOKUP(
  1,
  ( TabelaMap[SUB] = BS_CONTROLE[[#This Row],[SUB_5]]) *
  ( TabelaMap[KM Inicio] &lt;= BS_CONTROLE[[#This Row],[KM - Inicio]]) *
  ( TabelaMap[KM Fim]  &gt;= BS_CONTROLE[[#This Row],[KM - Inicio]]),
  TabelaMap[Trecho Coordenação],
  "-",
  0
)</f>
        <v>-</v>
      </c>
      <c r="BE231" s="200" t="str">
        <f>IFERROR(_xlfn.XLOOKUP(AO231, BASE_MAPA!$B$2:$B$420, BASE_MAPA!$G$2:$G$420), "ERRO")</f>
        <v>ERRO</v>
      </c>
      <c r="BF231" s="178" t="str">
        <f>IF(BS_CONTROLE[[#This Row],[Responsavel pelo boletim]]=0, "-", BS_CONTROLE[[#This Row],[Responsavel pelo boletim]])</f>
        <v>-</v>
      </c>
      <c r="BG231" s="13"/>
      <c r="BH231" s="14"/>
      <c r="BI231" s="14"/>
      <c r="BJ231" s="14"/>
      <c r="BK231" s="14"/>
      <c r="BL231" s="13"/>
      <c r="BM231" s="12"/>
      <c r="BN231" s="12"/>
      <c r="BO231" s="130"/>
      <c r="BP231" s="14"/>
      <c r="BQ231" s="10" t="str">
        <f t="shared" si="18"/>
        <v>Aderente</v>
      </c>
      <c r="BR231" s="15" t="str">
        <f t="shared" si="19"/>
        <v>*</v>
      </c>
      <c r="BS231" s="15" t="str">
        <f t="shared" si="20"/>
        <v>*</v>
      </c>
      <c r="BT231" s="157" t="str">
        <f t="shared" si="21"/>
        <v/>
      </c>
    </row>
    <row r="232" spans="1:72" hidden="1">
      <c r="A232" s="44" t="str">
        <f t="shared" si="17"/>
        <v/>
      </c>
      <c r="B232" s="133"/>
      <c r="C232" s="7" t="str">
        <f>IF(BS_CONTROLE[[#This Row],[DATA]]="","",WEEKNUM(BS_CONTROLE[[#This Row],[DATA]]))</f>
        <v/>
      </c>
      <c r="D232" s="45"/>
      <c r="E232" s="185">
        <v>248</v>
      </c>
      <c r="F232" s="134"/>
      <c r="G232" s="8" t="str">
        <f>IF(D232="","*",VLOOKUP(F232,BS_ATIVIDADE[#All],3,FALSE))</f>
        <v>*</v>
      </c>
      <c r="H232" s="135"/>
      <c r="I232" s="135"/>
      <c r="J232" s="151"/>
      <c r="K232" s="151"/>
      <c r="L232" s="71" t="s">
        <v>11</v>
      </c>
      <c r="M232" s="149" t="str" cm="1">
        <f t="array" ref="M232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232" s="149" t="str" cm="1">
        <f t="array" ref="N232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232" s="135"/>
      <c r="P232" s="135"/>
      <c r="Q232" s="71"/>
      <c r="R232" s="9" t="str">
        <f>IFERROR(_xlfn.XLOOKUP(F232, BS_ATIVIDADE[ATIVIDADE],BS_ATIVIDADE[UNIDADE] ), "*")</f>
        <v>*</v>
      </c>
      <c r="S232" s="180" t="str" cm="1">
        <f t="array" ref="S232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232" s="180" t="str" cm="1">
        <f t="array" ref="T232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232" s="199" t="str">
        <f>IFERROR(_xlfn.XLOOKUP(J232, BASE_MAPA!$B$2:$B$420, BASE_MAPA!$G$2:$G$420), "ERRO")</f>
        <v>ERRO</v>
      </c>
      <c r="V232" s="143"/>
      <c r="W232" s="135"/>
      <c r="X232" s="152"/>
      <c r="Y232" s="129"/>
      <c r="Z232" s="129"/>
      <c r="AA232" s="71"/>
      <c r="AB232" s="59"/>
      <c r="AC232" s="59"/>
      <c r="AD232" s="135"/>
      <c r="AE232" s="71"/>
      <c r="AF232" s="71"/>
      <c r="AG232" s="71"/>
      <c r="AH232" s="42"/>
      <c r="AI232" s="119" t="str">
        <f>IF(BS_CONTROLE[[#This Row],[Atividade]]=0, "-", BS_CONTROLE[[#This Row],[Atividade]])</f>
        <v>-</v>
      </c>
      <c r="AJ232" s="8" t="str">
        <f>IF(D232="","*",VLOOKUP(AI232,BS_ATIVIDADE[#Data],3,FALSE))</f>
        <v>*</v>
      </c>
      <c r="AK232" s="175" t="str">
        <f>IF(BS_CONTROLE[[#This Row],[Local - Partida]]=0, "-", BS_CONTROLE[[#This Row],[Local - Partida]])</f>
        <v>-</v>
      </c>
      <c r="AL232" s="175" t="str">
        <f>IF(BS_CONTROLE[[#This Row],[Local - Encerramento]]=0, "-", BS_CONTROLE[[#This Row],[Local - Encerramento]])</f>
        <v>-</v>
      </c>
      <c r="AM232" s="175" t="str">
        <f>IF(BS_CONTROLE[[#This Row],[Entre - Estações]]=0, "-", BS_CONTROLE[[#This Row],[Entre - Estações]])</f>
        <v>-</v>
      </c>
      <c r="AN232" s="175" t="str">
        <f>IF(BS_CONTROLE[[#This Row],[SB]]=0, "-", BS_CONTROLE[[#This Row],[SB]])</f>
        <v>-</v>
      </c>
      <c r="AO232" s="176" t="str">
        <f>IF(BS_CONTROLE[[#This Row],[SUB]]=0, "-", BS_CONTROLE[[#This Row],[SUB]])</f>
        <v>-</v>
      </c>
      <c r="AP232" s="177" t="str">
        <f>IF(BS_CONTROLE[[#This Row],[KM - Inicio]]=0, "-", BS_CONTROLE[[#This Row],[KM - Inicio]])</f>
        <v>-</v>
      </c>
      <c r="AQ232" s="177" t="str">
        <f>IF(BS_CONTROLE[[#This Row],[KM - Fim]]=0, "-", BS_CONTROLE[[#This Row],[KM - Fim]])</f>
        <v>-</v>
      </c>
      <c r="AR232" s="32"/>
      <c r="AS232" s="32"/>
      <c r="AT232" s="32"/>
      <c r="AU232" s="32"/>
      <c r="AV232" s="32"/>
      <c r="AW232" s="32"/>
      <c r="AX232" s="32"/>
      <c r="AY232" s="184" t="str">
        <f>IF(D232="","*",IFERROR(IF(ISODD(COUNT(AS232:AX234)),"ERRO",SUM((AT232-AS232),(AV232-AU232),(AX232-AW232))),"ERRO"))</f>
        <v>*</v>
      </c>
      <c r="AZ232" s="11"/>
      <c r="BA232" s="60"/>
      <c r="BB232" s="9" t="str">
        <f>IFERROR(_xlfn.XLOOKUP(AI232, BS_ATIVIDADE[ATIVIDADE],BS_ATIVIDADE[UNIDADE] ), "*")</f>
        <v>*</v>
      </c>
      <c r="BC232" s="59" t="str" cm="1">
        <f t="array" ref="BC232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BD232" s="59" t="str" cm="1">
        <f t="array" ref="BD232" xml:space="preserve"> _xlfn.XLOOKUP(
  1,
  ( TabelaMap[SUB] = BS_CONTROLE[[#This Row],[SUB_5]]) *
  ( TabelaMap[KM Inicio] &lt;= BS_CONTROLE[[#This Row],[KM - Inicio]]) *
  ( TabelaMap[KM Fim]  &gt;= BS_CONTROLE[[#This Row],[KM - Inicio]]),
  TabelaMap[Trecho Coordenação],
  "-",
  0
)</f>
        <v>-</v>
      </c>
      <c r="BE232" s="200" t="str">
        <f>IFERROR(_xlfn.XLOOKUP(AO232, BASE_MAPA!$B$2:$B$420, BASE_MAPA!$G$2:$G$420), "ERRO")</f>
        <v>ERRO</v>
      </c>
      <c r="BF232" s="178" t="str">
        <f>IF(BS_CONTROLE[[#This Row],[Responsavel pelo boletim]]=0, "-", BS_CONTROLE[[#This Row],[Responsavel pelo boletim]])</f>
        <v>-</v>
      </c>
      <c r="BG232" s="13"/>
      <c r="BH232" s="14"/>
      <c r="BI232" s="14"/>
      <c r="BJ232" s="14"/>
      <c r="BK232" s="14"/>
      <c r="BL232" s="13"/>
      <c r="BM232" s="12"/>
      <c r="BN232" s="12"/>
      <c r="BO232" s="130"/>
      <c r="BP232" s="14"/>
      <c r="BQ232" s="10" t="str">
        <f t="shared" si="18"/>
        <v>Aderente</v>
      </c>
      <c r="BR232" s="15" t="str">
        <f t="shared" si="19"/>
        <v>*</v>
      </c>
      <c r="BS232" s="15" t="str">
        <f t="shared" si="20"/>
        <v>*</v>
      </c>
      <c r="BT232" s="157" t="str">
        <f t="shared" si="21"/>
        <v/>
      </c>
    </row>
    <row r="233" spans="1:72" hidden="1">
      <c r="A233" s="44" t="str">
        <f t="shared" si="17"/>
        <v/>
      </c>
      <c r="B233" s="133"/>
      <c r="C233" s="7" t="str">
        <f>IF(BS_CONTROLE[[#This Row],[DATA]]="","",WEEKNUM(BS_CONTROLE[[#This Row],[DATA]]))</f>
        <v/>
      </c>
      <c r="D233" s="45"/>
      <c r="E233" s="185">
        <v>249</v>
      </c>
      <c r="F233" s="134"/>
      <c r="G233" s="8" t="str">
        <f>IF(D233="","*",VLOOKUP(F233,BS_ATIVIDADE[#All],3,FALSE))</f>
        <v>*</v>
      </c>
      <c r="H233" s="135"/>
      <c r="I233" s="135"/>
      <c r="J233" s="151"/>
      <c r="K233" s="151"/>
      <c r="L233" s="71" t="s">
        <v>11</v>
      </c>
      <c r="M233" s="149" t="str" cm="1">
        <f t="array" ref="M233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233" s="149" t="str" cm="1">
        <f t="array" ref="N233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233" s="135"/>
      <c r="P233" s="135"/>
      <c r="Q233" s="71"/>
      <c r="R233" s="9" t="str">
        <f>IFERROR(_xlfn.XLOOKUP(F233, BS_ATIVIDADE[ATIVIDADE],BS_ATIVIDADE[UNIDADE] ), "*")</f>
        <v>*</v>
      </c>
      <c r="S233" s="180" t="str" cm="1">
        <f t="array" ref="S233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233" s="180" t="str" cm="1">
        <f t="array" ref="T233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233" s="199" t="str">
        <f>IFERROR(_xlfn.XLOOKUP(J233, BASE_MAPA!$B$2:$B$420, BASE_MAPA!$G$2:$G$420), "ERRO")</f>
        <v>ERRO</v>
      </c>
      <c r="V233" s="143"/>
      <c r="W233" s="135"/>
      <c r="X233" s="152"/>
      <c r="Y233" s="129"/>
      <c r="Z233" s="129"/>
      <c r="AA233" s="71"/>
      <c r="AB233" s="59"/>
      <c r="AC233" s="59"/>
      <c r="AD233" s="135"/>
      <c r="AE233" s="71"/>
      <c r="AF233" s="71"/>
      <c r="AG233" s="71"/>
      <c r="AH233" s="42"/>
      <c r="AI233" s="119" t="str">
        <f>IF(BS_CONTROLE[[#This Row],[Atividade]]=0, "-", BS_CONTROLE[[#This Row],[Atividade]])</f>
        <v>-</v>
      </c>
      <c r="AJ233" s="8" t="str">
        <f>IF(D233="","*",VLOOKUP(AI233,BS_ATIVIDADE[#Data],3,FALSE))</f>
        <v>*</v>
      </c>
      <c r="AK233" s="175" t="str">
        <f>IF(BS_CONTROLE[[#This Row],[Local - Partida]]=0, "-", BS_CONTROLE[[#This Row],[Local - Partida]])</f>
        <v>-</v>
      </c>
      <c r="AL233" s="175" t="str">
        <f>IF(BS_CONTROLE[[#This Row],[Local - Encerramento]]=0, "-", BS_CONTROLE[[#This Row],[Local - Encerramento]])</f>
        <v>-</v>
      </c>
      <c r="AM233" s="175" t="str">
        <f>IF(BS_CONTROLE[[#This Row],[Entre - Estações]]=0, "-", BS_CONTROLE[[#This Row],[Entre - Estações]])</f>
        <v>-</v>
      </c>
      <c r="AN233" s="175" t="str">
        <f>IF(BS_CONTROLE[[#This Row],[SB]]=0, "-", BS_CONTROLE[[#This Row],[SB]])</f>
        <v>-</v>
      </c>
      <c r="AO233" s="176" t="str">
        <f>IF(BS_CONTROLE[[#This Row],[SUB]]=0, "-", BS_CONTROLE[[#This Row],[SUB]])</f>
        <v>-</v>
      </c>
      <c r="AP233" s="177" t="str">
        <f>IF(BS_CONTROLE[[#This Row],[KM - Inicio]]=0, "-", BS_CONTROLE[[#This Row],[KM - Inicio]])</f>
        <v>-</v>
      </c>
      <c r="AQ233" s="177" t="str">
        <f>IF(BS_CONTROLE[[#This Row],[KM - Fim]]=0, "-", BS_CONTROLE[[#This Row],[KM - Fim]])</f>
        <v>-</v>
      </c>
      <c r="AR233" s="32"/>
      <c r="AS233" s="32"/>
      <c r="AT233" s="32"/>
      <c r="AU233" s="32"/>
      <c r="AV233" s="32"/>
      <c r="AW233" s="32"/>
      <c r="AX233" s="32"/>
      <c r="AY233" s="184" t="str">
        <f>IF(D233="","*",IFERROR(IF(ISODD(COUNT(AS233:AX235)),"ERRO",SUM((AT233-AS233),(AV233-AU233),(AX233-AW233))),"ERRO"))</f>
        <v>*</v>
      </c>
      <c r="AZ233" s="11"/>
      <c r="BA233" s="60"/>
      <c r="BB233" s="9" t="str">
        <f>IFERROR(_xlfn.XLOOKUP(AI233, BS_ATIVIDADE[ATIVIDADE],BS_ATIVIDADE[UNIDADE] ), "*")</f>
        <v>*</v>
      </c>
      <c r="BC233" s="59" t="str" cm="1">
        <f t="array" ref="BC233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BD233" s="59" t="str" cm="1">
        <f t="array" ref="BD233" xml:space="preserve"> _xlfn.XLOOKUP(
  1,
  ( TabelaMap[SUB] = BS_CONTROLE[[#This Row],[SUB_5]]) *
  ( TabelaMap[KM Inicio] &lt;= BS_CONTROLE[[#This Row],[KM - Inicio]]) *
  ( TabelaMap[KM Fim]  &gt;= BS_CONTROLE[[#This Row],[KM - Inicio]]),
  TabelaMap[Trecho Coordenação],
  "-",
  0
)</f>
        <v>-</v>
      </c>
      <c r="BE233" s="200" t="str">
        <f>IFERROR(_xlfn.XLOOKUP(AO233, BASE_MAPA!$B$2:$B$420, BASE_MAPA!$G$2:$G$420), "ERRO")</f>
        <v>ERRO</v>
      </c>
      <c r="BF233" s="178" t="str">
        <f>IF(BS_CONTROLE[[#This Row],[Responsavel pelo boletim]]=0, "-", BS_CONTROLE[[#This Row],[Responsavel pelo boletim]])</f>
        <v>-</v>
      </c>
      <c r="BG233" s="13"/>
      <c r="BH233" s="14"/>
      <c r="BI233" s="14"/>
      <c r="BJ233" s="14"/>
      <c r="BK233" s="14"/>
      <c r="BL233" s="13"/>
      <c r="BM233" s="12"/>
      <c r="BN233" s="12"/>
      <c r="BO233" s="130"/>
      <c r="BP233" s="14"/>
      <c r="BQ233" s="10" t="str">
        <f t="shared" si="18"/>
        <v>Aderente</v>
      </c>
      <c r="BR233" s="15" t="str">
        <f t="shared" si="19"/>
        <v>*</v>
      </c>
      <c r="BS233" s="15" t="str">
        <f t="shared" si="20"/>
        <v>*</v>
      </c>
      <c r="BT233" s="157" t="str">
        <f t="shared" si="21"/>
        <v/>
      </c>
    </row>
    <row r="234" spans="1:72" hidden="1">
      <c r="A234" s="44" t="str">
        <f t="shared" si="17"/>
        <v/>
      </c>
      <c r="B234" s="133"/>
      <c r="C234" s="7" t="str">
        <f>IF(BS_CONTROLE[[#This Row],[DATA]]="","",WEEKNUM(BS_CONTROLE[[#This Row],[DATA]]))</f>
        <v/>
      </c>
      <c r="D234" s="45"/>
      <c r="E234" s="185">
        <v>250</v>
      </c>
      <c r="F234" s="134"/>
      <c r="G234" s="8" t="str">
        <f>IF(D234="","*",VLOOKUP(F234,BS_ATIVIDADE[#All],3,FALSE))</f>
        <v>*</v>
      </c>
      <c r="H234" s="135"/>
      <c r="I234" s="135"/>
      <c r="J234" s="151"/>
      <c r="K234" s="151"/>
      <c r="L234" s="71" t="s">
        <v>11</v>
      </c>
      <c r="M234" s="149" t="str" cm="1">
        <f t="array" ref="M234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234" s="149" t="str" cm="1">
        <f t="array" ref="N234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234" s="135"/>
      <c r="P234" s="135"/>
      <c r="Q234" s="71"/>
      <c r="R234" s="9" t="str">
        <f>IFERROR(_xlfn.XLOOKUP(F234, BS_ATIVIDADE[ATIVIDADE],BS_ATIVIDADE[UNIDADE] ), "*")</f>
        <v>*</v>
      </c>
      <c r="S234" s="180" t="str" cm="1">
        <f t="array" ref="S234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234" s="180" t="str" cm="1">
        <f t="array" ref="T234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234" s="199" t="str">
        <f>IFERROR(_xlfn.XLOOKUP(J234, BASE_MAPA!$B$2:$B$420, BASE_MAPA!$G$2:$G$420), "ERRO")</f>
        <v>ERRO</v>
      </c>
      <c r="V234" s="143"/>
      <c r="W234" s="135"/>
      <c r="X234" s="152"/>
      <c r="Y234" s="129"/>
      <c r="Z234" s="129"/>
      <c r="AA234" s="71"/>
      <c r="AB234" s="59"/>
      <c r="AC234" s="59"/>
      <c r="AD234" s="135"/>
      <c r="AE234" s="71"/>
      <c r="AF234" s="71"/>
      <c r="AG234" s="71"/>
      <c r="AH234" s="42"/>
      <c r="AI234" s="119" t="str">
        <f>IF(BS_CONTROLE[[#This Row],[Atividade]]=0, "-", BS_CONTROLE[[#This Row],[Atividade]])</f>
        <v>-</v>
      </c>
      <c r="AJ234" s="8" t="str">
        <f>IF(D234="","*",VLOOKUP(AI234,BS_ATIVIDADE[#Data],3,FALSE))</f>
        <v>*</v>
      </c>
      <c r="AK234" s="175" t="str">
        <f>IF(BS_CONTROLE[[#This Row],[Local - Partida]]=0, "-", BS_CONTROLE[[#This Row],[Local - Partida]])</f>
        <v>-</v>
      </c>
      <c r="AL234" s="175" t="str">
        <f>IF(BS_CONTROLE[[#This Row],[Local - Encerramento]]=0, "-", BS_CONTROLE[[#This Row],[Local - Encerramento]])</f>
        <v>-</v>
      </c>
      <c r="AM234" s="175" t="str">
        <f>IF(BS_CONTROLE[[#This Row],[Entre - Estações]]=0, "-", BS_CONTROLE[[#This Row],[Entre - Estações]])</f>
        <v>-</v>
      </c>
      <c r="AN234" s="175" t="str">
        <f>IF(BS_CONTROLE[[#This Row],[SB]]=0, "-", BS_CONTROLE[[#This Row],[SB]])</f>
        <v>-</v>
      </c>
      <c r="AO234" s="176" t="str">
        <f>IF(BS_CONTROLE[[#This Row],[SUB]]=0, "-", BS_CONTROLE[[#This Row],[SUB]])</f>
        <v>-</v>
      </c>
      <c r="AP234" s="177" t="str">
        <f>IF(BS_CONTROLE[[#This Row],[KM - Inicio]]=0, "-", BS_CONTROLE[[#This Row],[KM - Inicio]])</f>
        <v>-</v>
      </c>
      <c r="AQ234" s="177" t="str">
        <f>IF(BS_CONTROLE[[#This Row],[KM - Fim]]=0, "-", BS_CONTROLE[[#This Row],[KM - Fim]])</f>
        <v>-</v>
      </c>
      <c r="AR234" s="32"/>
      <c r="AS234" s="32"/>
      <c r="AT234" s="32"/>
      <c r="AU234" s="32"/>
      <c r="AV234" s="32"/>
      <c r="AW234" s="32"/>
      <c r="AX234" s="32"/>
      <c r="AY234" s="184" t="str">
        <f>IF(D234="","*",IFERROR(IF(ISODD(COUNT(AS234:AX236)),"ERRO",SUM((AT234-AS234),(AV234-AU234),(AX234-AW234))),"ERRO"))</f>
        <v>*</v>
      </c>
      <c r="AZ234" s="11"/>
      <c r="BA234" s="60"/>
      <c r="BB234" s="9" t="str">
        <f>IFERROR(_xlfn.XLOOKUP(AI234, BS_ATIVIDADE[ATIVIDADE],BS_ATIVIDADE[UNIDADE] ), "*")</f>
        <v>*</v>
      </c>
      <c r="BC234" s="59" t="str" cm="1">
        <f t="array" ref="BC234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BD234" s="59" t="str" cm="1">
        <f t="array" ref="BD234" xml:space="preserve"> _xlfn.XLOOKUP(
  1,
  ( TabelaMap[SUB] = BS_CONTROLE[[#This Row],[SUB_5]]) *
  ( TabelaMap[KM Inicio] &lt;= BS_CONTROLE[[#This Row],[KM - Inicio]]) *
  ( TabelaMap[KM Fim]  &gt;= BS_CONTROLE[[#This Row],[KM - Inicio]]),
  TabelaMap[Trecho Coordenação],
  "-",
  0
)</f>
        <v>-</v>
      </c>
      <c r="BE234" s="200" t="str">
        <f>IFERROR(_xlfn.XLOOKUP(AO234, BASE_MAPA!$B$2:$B$420, BASE_MAPA!$G$2:$G$420), "ERRO")</f>
        <v>ERRO</v>
      </c>
      <c r="BF234" s="178" t="str">
        <f>IF(BS_CONTROLE[[#This Row],[Responsavel pelo boletim]]=0, "-", BS_CONTROLE[[#This Row],[Responsavel pelo boletim]])</f>
        <v>-</v>
      </c>
      <c r="BG234" s="13"/>
      <c r="BH234" s="14"/>
      <c r="BI234" s="14"/>
      <c r="BJ234" s="14"/>
      <c r="BK234" s="14"/>
      <c r="BL234" s="13"/>
      <c r="BM234" s="12"/>
      <c r="BN234" s="12"/>
      <c r="BO234" s="130"/>
      <c r="BP234" s="14"/>
      <c r="BQ234" s="10" t="str">
        <f t="shared" si="18"/>
        <v>Aderente</v>
      </c>
      <c r="BR234" s="15" t="str">
        <f t="shared" si="19"/>
        <v>*</v>
      </c>
      <c r="BS234" s="15" t="str">
        <f t="shared" si="20"/>
        <v>*</v>
      </c>
      <c r="BT234" s="157" t="str">
        <f t="shared" si="21"/>
        <v/>
      </c>
    </row>
    <row r="235" spans="1:72" hidden="1">
      <c r="A235" s="44" t="str">
        <f t="shared" si="17"/>
        <v/>
      </c>
      <c r="B235" s="133"/>
      <c r="C235" s="7" t="str">
        <f>IF(BS_CONTROLE[[#This Row],[DATA]]="","",WEEKNUM(BS_CONTROLE[[#This Row],[DATA]]))</f>
        <v/>
      </c>
      <c r="D235" s="45"/>
      <c r="E235" s="185">
        <v>251</v>
      </c>
      <c r="F235" s="134"/>
      <c r="G235" s="8" t="str">
        <f>IF(D235="","*",VLOOKUP(F235,BS_ATIVIDADE[#All],3,FALSE))</f>
        <v>*</v>
      </c>
      <c r="H235" s="135"/>
      <c r="I235" s="135"/>
      <c r="J235" s="151"/>
      <c r="K235" s="151"/>
      <c r="L235" s="71" t="s">
        <v>11</v>
      </c>
      <c r="M235" s="149" t="str" cm="1">
        <f t="array" ref="M235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235" s="149" t="str" cm="1">
        <f t="array" ref="N235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235" s="135"/>
      <c r="P235" s="135"/>
      <c r="Q235" s="71"/>
      <c r="R235" s="9" t="str">
        <f>IFERROR(_xlfn.XLOOKUP(F235, BS_ATIVIDADE[ATIVIDADE],BS_ATIVIDADE[UNIDADE] ), "*")</f>
        <v>*</v>
      </c>
      <c r="S235" s="180" t="str" cm="1">
        <f t="array" ref="S235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235" s="180" t="str" cm="1">
        <f t="array" ref="T235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235" s="199" t="str">
        <f>IFERROR(_xlfn.XLOOKUP(J235, BASE_MAPA!$B$2:$B$420, BASE_MAPA!$G$2:$G$420), "ERRO")</f>
        <v>ERRO</v>
      </c>
      <c r="V235" s="143"/>
      <c r="W235" s="135"/>
      <c r="X235" s="152"/>
      <c r="Y235" s="129"/>
      <c r="Z235" s="129"/>
      <c r="AA235" s="71"/>
      <c r="AB235" s="59"/>
      <c r="AC235" s="59"/>
      <c r="AD235" s="135"/>
      <c r="AE235" s="71"/>
      <c r="AF235" s="71"/>
      <c r="AG235" s="71"/>
      <c r="AH235" s="42"/>
      <c r="AI235" s="119" t="str">
        <f>IF(BS_CONTROLE[[#This Row],[Atividade]]=0, "-", BS_CONTROLE[[#This Row],[Atividade]])</f>
        <v>-</v>
      </c>
      <c r="AJ235" s="8" t="str">
        <f>IF(D235="","*",VLOOKUP(AI235,BS_ATIVIDADE[#Data],3,FALSE))</f>
        <v>*</v>
      </c>
      <c r="AK235" s="175" t="str">
        <f>IF(BS_CONTROLE[[#This Row],[Local - Partida]]=0, "-", BS_CONTROLE[[#This Row],[Local - Partida]])</f>
        <v>-</v>
      </c>
      <c r="AL235" s="175" t="str">
        <f>IF(BS_CONTROLE[[#This Row],[Local - Encerramento]]=0, "-", BS_CONTROLE[[#This Row],[Local - Encerramento]])</f>
        <v>-</v>
      </c>
      <c r="AM235" s="175" t="str">
        <f>IF(BS_CONTROLE[[#This Row],[Entre - Estações]]=0, "-", BS_CONTROLE[[#This Row],[Entre - Estações]])</f>
        <v>-</v>
      </c>
      <c r="AN235" s="175" t="str">
        <f>IF(BS_CONTROLE[[#This Row],[SB]]=0, "-", BS_CONTROLE[[#This Row],[SB]])</f>
        <v>-</v>
      </c>
      <c r="AO235" s="176" t="str">
        <f>IF(BS_CONTROLE[[#This Row],[SUB]]=0, "-", BS_CONTROLE[[#This Row],[SUB]])</f>
        <v>-</v>
      </c>
      <c r="AP235" s="177" t="str">
        <f>IF(BS_CONTROLE[[#This Row],[KM - Inicio]]=0, "-", BS_CONTROLE[[#This Row],[KM - Inicio]])</f>
        <v>-</v>
      </c>
      <c r="AQ235" s="177" t="str">
        <f>IF(BS_CONTROLE[[#This Row],[KM - Fim]]=0, "-", BS_CONTROLE[[#This Row],[KM - Fim]])</f>
        <v>-</v>
      </c>
      <c r="AR235" s="32"/>
      <c r="AS235" s="32"/>
      <c r="AT235" s="32"/>
      <c r="AU235" s="32"/>
      <c r="AV235" s="32"/>
      <c r="AW235" s="32"/>
      <c r="AX235" s="32"/>
      <c r="AY235" s="184" t="str">
        <f>IF(D235="","*",IFERROR(IF(ISODD(COUNT(AS235:AX237)),"ERRO",SUM((AT235-AS235),(AV235-AU235),(AX235-AW235))),"ERRO"))</f>
        <v>*</v>
      </c>
      <c r="AZ235" s="11"/>
      <c r="BA235" s="60"/>
      <c r="BB235" s="9" t="str">
        <f>IFERROR(_xlfn.XLOOKUP(AI235, BS_ATIVIDADE[ATIVIDADE],BS_ATIVIDADE[UNIDADE] ), "*")</f>
        <v>*</v>
      </c>
      <c r="BC235" s="59" t="str" cm="1">
        <f t="array" ref="BC235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BD235" s="59" t="str" cm="1">
        <f t="array" ref="BD235" xml:space="preserve"> _xlfn.XLOOKUP(
  1,
  ( TabelaMap[SUB] = BS_CONTROLE[[#This Row],[SUB_5]]) *
  ( TabelaMap[KM Inicio] &lt;= BS_CONTROLE[[#This Row],[KM - Inicio]]) *
  ( TabelaMap[KM Fim]  &gt;= BS_CONTROLE[[#This Row],[KM - Inicio]]),
  TabelaMap[Trecho Coordenação],
  "-",
  0
)</f>
        <v>-</v>
      </c>
      <c r="BE235" s="200" t="str">
        <f>IFERROR(_xlfn.XLOOKUP(AO235, BASE_MAPA!$B$2:$B$420, BASE_MAPA!$G$2:$G$420), "ERRO")</f>
        <v>ERRO</v>
      </c>
      <c r="BF235" s="178" t="str">
        <f>IF(BS_CONTROLE[[#This Row],[Responsavel pelo boletim]]=0, "-", BS_CONTROLE[[#This Row],[Responsavel pelo boletim]])</f>
        <v>-</v>
      </c>
      <c r="BG235" s="13"/>
      <c r="BH235" s="14"/>
      <c r="BI235" s="14"/>
      <c r="BJ235" s="14"/>
      <c r="BK235" s="14"/>
      <c r="BL235" s="13"/>
      <c r="BM235" s="12"/>
      <c r="BN235" s="12"/>
      <c r="BO235" s="130"/>
      <c r="BP235" s="14"/>
      <c r="BQ235" s="10" t="str">
        <f t="shared" si="18"/>
        <v>Aderente</v>
      </c>
      <c r="BR235" s="15" t="str">
        <f t="shared" si="19"/>
        <v>*</v>
      </c>
      <c r="BS235" s="15" t="str">
        <f t="shared" si="20"/>
        <v>*</v>
      </c>
      <c r="BT235" s="157" t="str">
        <f t="shared" si="21"/>
        <v/>
      </c>
    </row>
    <row r="236" spans="1:72" hidden="1">
      <c r="A236" s="44" t="str">
        <f t="shared" si="17"/>
        <v/>
      </c>
      <c r="B236" s="133"/>
      <c r="C236" s="7" t="str">
        <f>IF(BS_CONTROLE[[#This Row],[DATA]]="","",WEEKNUM(BS_CONTROLE[[#This Row],[DATA]]))</f>
        <v/>
      </c>
      <c r="D236" s="45"/>
      <c r="E236" s="185">
        <v>252</v>
      </c>
      <c r="F236" s="134"/>
      <c r="G236" s="8" t="str">
        <f>IF(D236="","*",VLOOKUP(F236,BS_ATIVIDADE[#All],3,FALSE))</f>
        <v>*</v>
      </c>
      <c r="H236" s="135"/>
      <c r="I236" s="135"/>
      <c r="J236" s="151"/>
      <c r="K236" s="151"/>
      <c r="L236" s="71" t="s">
        <v>11</v>
      </c>
      <c r="M236" s="149" t="str" cm="1">
        <f t="array" ref="M236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236" s="149" t="str" cm="1">
        <f t="array" ref="N236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236" s="135"/>
      <c r="P236" s="135"/>
      <c r="Q236" s="71"/>
      <c r="R236" s="9" t="str">
        <f>IFERROR(_xlfn.XLOOKUP(F236, BS_ATIVIDADE[ATIVIDADE],BS_ATIVIDADE[UNIDADE] ), "*")</f>
        <v>*</v>
      </c>
      <c r="S236" s="180" t="str" cm="1">
        <f t="array" ref="S236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236" s="180" t="str" cm="1">
        <f t="array" ref="T236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236" s="199" t="str">
        <f>IFERROR(_xlfn.XLOOKUP(J236, BASE_MAPA!$B$2:$B$420, BASE_MAPA!$G$2:$G$420), "ERRO")</f>
        <v>ERRO</v>
      </c>
      <c r="V236" s="143"/>
      <c r="W236" s="135"/>
      <c r="X236" s="152"/>
      <c r="Y236" s="129"/>
      <c r="Z236" s="129"/>
      <c r="AA236" s="71"/>
      <c r="AB236" s="59"/>
      <c r="AC236" s="59"/>
      <c r="AD236" s="135"/>
      <c r="AE236" s="71"/>
      <c r="AF236" s="71"/>
      <c r="AG236" s="71"/>
      <c r="AH236" s="42"/>
      <c r="AI236" s="119" t="str">
        <f>IF(BS_CONTROLE[[#This Row],[Atividade]]=0, "-", BS_CONTROLE[[#This Row],[Atividade]])</f>
        <v>-</v>
      </c>
      <c r="AJ236" s="8" t="str">
        <f>IF(D236="","*",VLOOKUP(AI236,BS_ATIVIDADE[#Data],3,FALSE))</f>
        <v>*</v>
      </c>
      <c r="AK236" s="175" t="str">
        <f>IF(BS_CONTROLE[[#This Row],[Local - Partida]]=0, "-", BS_CONTROLE[[#This Row],[Local - Partida]])</f>
        <v>-</v>
      </c>
      <c r="AL236" s="175" t="str">
        <f>IF(BS_CONTROLE[[#This Row],[Local - Encerramento]]=0, "-", BS_CONTROLE[[#This Row],[Local - Encerramento]])</f>
        <v>-</v>
      </c>
      <c r="AM236" s="175" t="str">
        <f>IF(BS_CONTROLE[[#This Row],[Entre - Estações]]=0, "-", BS_CONTROLE[[#This Row],[Entre - Estações]])</f>
        <v>-</v>
      </c>
      <c r="AN236" s="175" t="str">
        <f>IF(BS_CONTROLE[[#This Row],[SB]]=0, "-", BS_CONTROLE[[#This Row],[SB]])</f>
        <v>-</v>
      </c>
      <c r="AO236" s="176" t="str">
        <f>IF(BS_CONTROLE[[#This Row],[SUB]]=0, "-", BS_CONTROLE[[#This Row],[SUB]])</f>
        <v>-</v>
      </c>
      <c r="AP236" s="177" t="str">
        <f>IF(BS_CONTROLE[[#This Row],[KM - Inicio]]=0, "-", BS_CONTROLE[[#This Row],[KM - Inicio]])</f>
        <v>-</v>
      </c>
      <c r="AQ236" s="177" t="str">
        <f>IF(BS_CONTROLE[[#This Row],[KM - Fim]]=0, "-", BS_CONTROLE[[#This Row],[KM - Fim]])</f>
        <v>-</v>
      </c>
      <c r="AR236" s="32"/>
      <c r="AS236" s="32"/>
      <c r="AT236" s="32"/>
      <c r="AU236" s="32"/>
      <c r="AV236" s="32"/>
      <c r="AW236" s="32"/>
      <c r="AX236" s="32"/>
      <c r="AY236" s="184" t="str">
        <f>IF(D236="","*",IFERROR(IF(ISODD(COUNT(AS236:AX238)),"ERRO",SUM((AT236-AS236),(AV236-AU236),(AX236-AW236))),"ERRO"))</f>
        <v>*</v>
      </c>
      <c r="AZ236" s="11"/>
      <c r="BA236" s="60"/>
      <c r="BB236" s="9" t="str">
        <f>IFERROR(_xlfn.XLOOKUP(AI236, BS_ATIVIDADE[ATIVIDADE],BS_ATIVIDADE[UNIDADE] ), "*")</f>
        <v>*</v>
      </c>
      <c r="BC236" s="59" t="str" cm="1">
        <f t="array" ref="BC236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BD236" s="59" t="str" cm="1">
        <f t="array" ref="BD236" xml:space="preserve"> _xlfn.XLOOKUP(
  1,
  ( TabelaMap[SUB] = BS_CONTROLE[[#This Row],[SUB_5]]) *
  ( TabelaMap[KM Inicio] &lt;= BS_CONTROLE[[#This Row],[KM - Inicio]]) *
  ( TabelaMap[KM Fim]  &gt;= BS_CONTROLE[[#This Row],[KM - Inicio]]),
  TabelaMap[Trecho Coordenação],
  "-",
  0
)</f>
        <v>-</v>
      </c>
      <c r="BE236" s="200" t="str">
        <f>IFERROR(_xlfn.XLOOKUP(AO236, BASE_MAPA!$B$2:$B$420, BASE_MAPA!$G$2:$G$420), "ERRO")</f>
        <v>ERRO</v>
      </c>
      <c r="BF236" s="178" t="str">
        <f>IF(BS_CONTROLE[[#This Row],[Responsavel pelo boletim]]=0, "-", BS_CONTROLE[[#This Row],[Responsavel pelo boletim]])</f>
        <v>-</v>
      </c>
      <c r="BG236" s="13"/>
      <c r="BH236" s="14"/>
      <c r="BI236" s="14"/>
      <c r="BJ236" s="14"/>
      <c r="BK236" s="14"/>
      <c r="BL236" s="13"/>
      <c r="BM236" s="12"/>
      <c r="BN236" s="12"/>
      <c r="BO236" s="130"/>
      <c r="BP236" s="14"/>
      <c r="BQ236" s="10" t="str">
        <f t="shared" si="18"/>
        <v>Aderente</v>
      </c>
      <c r="BR236" s="15" t="str">
        <f t="shared" si="19"/>
        <v>*</v>
      </c>
      <c r="BS236" s="15" t="str">
        <f t="shared" si="20"/>
        <v>*</v>
      </c>
      <c r="BT236" s="157" t="str">
        <f t="shared" si="21"/>
        <v/>
      </c>
    </row>
    <row r="237" spans="1:72" hidden="1">
      <c r="A237" s="44" t="str">
        <f t="shared" si="17"/>
        <v/>
      </c>
      <c r="B237" s="133"/>
      <c r="C237" s="7" t="str">
        <f>IF(BS_CONTROLE[[#This Row],[DATA]]="","",WEEKNUM(BS_CONTROLE[[#This Row],[DATA]]))</f>
        <v/>
      </c>
      <c r="D237" s="45"/>
      <c r="E237" s="185">
        <v>253</v>
      </c>
      <c r="F237" s="134"/>
      <c r="G237" s="8" t="str">
        <f>IF(D237="","*",VLOOKUP(F237,BS_ATIVIDADE[#All],3,FALSE))</f>
        <v>*</v>
      </c>
      <c r="H237" s="135"/>
      <c r="I237" s="135"/>
      <c r="J237" s="151"/>
      <c r="K237" s="151"/>
      <c r="L237" s="71" t="s">
        <v>11</v>
      </c>
      <c r="M237" s="149" t="str" cm="1">
        <f t="array" ref="M237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237" s="149" t="str" cm="1">
        <f t="array" ref="N237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237" s="135"/>
      <c r="P237" s="135"/>
      <c r="Q237" s="71"/>
      <c r="R237" s="9" t="str">
        <f>IFERROR(_xlfn.XLOOKUP(F237, BS_ATIVIDADE[ATIVIDADE],BS_ATIVIDADE[UNIDADE] ), "*")</f>
        <v>*</v>
      </c>
      <c r="S237" s="180" t="str" cm="1">
        <f t="array" ref="S237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237" s="180" t="str" cm="1">
        <f t="array" ref="T237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237" s="199" t="str">
        <f>IFERROR(_xlfn.XLOOKUP(J237, BASE_MAPA!$B$2:$B$420, BASE_MAPA!$G$2:$G$420), "ERRO")</f>
        <v>ERRO</v>
      </c>
      <c r="V237" s="143"/>
      <c r="W237" s="135"/>
      <c r="X237" s="152"/>
      <c r="Y237" s="129"/>
      <c r="Z237" s="129"/>
      <c r="AA237" s="71"/>
      <c r="AB237" s="59"/>
      <c r="AC237" s="59"/>
      <c r="AD237" s="135"/>
      <c r="AE237" s="71"/>
      <c r="AF237" s="71"/>
      <c r="AG237" s="71"/>
      <c r="AH237" s="42"/>
      <c r="AI237" s="119" t="str">
        <f>IF(BS_CONTROLE[[#This Row],[Atividade]]=0, "-", BS_CONTROLE[[#This Row],[Atividade]])</f>
        <v>-</v>
      </c>
      <c r="AJ237" s="8" t="str">
        <f>IF(D237="","*",VLOOKUP(AI237,BS_ATIVIDADE[#Data],3,FALSE))</f>
        <v>*</v>
      </c>
      <c r="AK237" s="175" t="str">
        <f>IF(BS_CONTROLE[[#This Row],[Local - Partida]]=0, "-", BS_CONTROLE[[#This Row],[Local - Partida]])</f>
        <v>-</v>
      </c>
      <c r="AL237" s="175" t="str">
        <f>IF(BS_CONTROLE[[#This Row],[Local - Encerramento]]=0, "-", BS_CONTROLE[[#This Row],[Local - Encerramento]])</f>
        <v>-</v>
      </c>
      <c r="AM237" s="175" t="str">
        <f>IF(BS_CONTROLE[[#This Row],[Entre - Estações]]=0, "-", BS_CONTROLE[[#This Row],[Entre - Estações]])</f>
        <v>-</v>
      </c>
      <c r="AN237" s="175" t="str">
        <f>IF(BS_CONTROLE[[#This Row],[SB]]=0, "-", BS_CONTROLE[[#This Row],[SB]])</f>
        <v>-</v>
      </c>
      <c r="AO237" s="176" t="str">
        <f>IF(BS_CONTROLE[[#This Row],[SUB]]=0, "-", BS_CONTROLE[[#This Row],[SUB]])</f>
        <v>-</v>
      </c>
      <c r="AP237" s="177" t="str">
        <f>IF(BS_CONTROLE[[#This Row],[KM - Inicio]]=0, "-", BS_CONTROLE[[#This Row],[KM - Inicio]])</f>
        <v>-</v>
      </c>
      <c r="AQ237" s="177" t="str">
        <f>IF(BS_CONTROLE[[#This Row],[KM - Fim]]=0, "-", BS_CONTROLE[[#This Row],[KM - Fim]])</f>
        <v>-</v>
      </c>
      <c r="AR237" s="32"/>
      <c r="AS237" s="32"/>
      <c r="AT237" s="32"/>
      <c r="AU237" s="32"/>
      <c r="AV237" s="32"/>
      <c r="AW237" s="32"/>
      <c r="AX237" s="32"/>
      <c r="AY237" s="184" t="str">
        <f>IF(D237="","*",IFERROR(IF(ISODD(COUNT(AS237:AX239)),"ERRO",SUM((AT237-AS237),(AV237-AU237),(AX237-AW237))),"ERRO"))</f>
        <v>*</v>
      </c>
      <c r="AZ237" s="11"/>
      <c r="BA237" s="60"/>
      <c r="BB237" s="9" t="str">
        <f>IFERROR(_xlfn.XLOOKUP(AI237, BS_ATIVIDADE[ATIVIDADE],BS_ATIVIDADE[UNIDADE] ), "*")</f>
        <v>*</v>
      </c>
      <c r="BC237" s="59" t="str" cm="1">
        <f t="array" ref="BC237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BD237" s="59" t="str" cm="1">
        <f t="array" ref="BD237" xml:space="preserve"> _xlfn.XLOOKUP(
  1,
  ( TabelaMap[SUB] = BS_CONTROLE[[#This Row],[SUB_5]]) *
  ( TabelaMap[KM Inicio] &lt;= BS_CONTROLE[[#This Row],[KM - Inicio]]) *
  ( TabelaMap[KM Fim]  &gt;= BS_CONTROLE[[#This Row],[KM - Inicio]]),
  TabelaMap[Trecho Coordenação],
  "-",
  0
)</f>
        <v>-</v>
      </c>
      <c r="BE237" s="200" t="str">
        <f>IFERROR(_xlfn.XLOOKUP(AO237, BASE_MAPA!$B$2:$B$420, BASE_MAPA!$G$2:$G$420), "ERRO")</f>
        <v>ERRO</v>
      </c>
      <c r="BF237" s="178" t="str">
        <f>IF(BS_CONTROLE[[#This Row],[Responsavel pelo boletim]]=0, "-", BS_CONTROLE[[#This Row],[Responsavel pelo boletim]])</f>
        <v>-</v>
      </c>
      <c r="BG237" s="13"/>
      <c r="BH237" s="14"/>
      <c r="BI237" s="14"/>
      <c r="BJ237" s="14"/>
      <c r="BK237" s="14"/>
      <c r="BL237" s="13"/>
      <c r="BM237" s="12"/>
      <c r="BN237" s="12"/>
      <c r="BO237" s="130"/>
      <c r="BP237" s="14"/>
      <c r="BQ237" s="10" t="str">
        <f t="shared" si="18"/>
        <v>Aderente</v>
      </c>
      <c r="BR237" s="15" t="str">
        <f t="shared" si="19"/>
        <v>*</v>
      </c>
      <c r="BS237" s="15" t="str">
        <f t="shared" si="20"/>
        <v>*</v>
      </c>
      <c r="BT237" s="157" t="str">
        <f t="shared" si="21"/>
        <v/>
      </c>
    </row>
    <row r="238" spans="1:72" hidden="1">
      <c r="A238" s="44" t="str">
        <f t="shared" si="17"/>
        <v/>
      </c>
      <c r="B238" s="133"/>
      <c r="C238" s="7" t="str">
        <f>IF(BS_CONTROLE[[#This Row],[DATA]]="","",WEEKNUM(BS_CONTROLE[[#This Row],[DATA]]))</f>
        <v/>
      </c>
      <c r="D238" s="45"/>
      <c r="E238" s="185">
        <v>254</v>
      </c>
      <c r="F238" s="134"/>
      <c r="G238" s="8" t="str">
        <f>IF(D238="","*",VLOOKUP(F238,BS_ATIVIDADE[#All],3,FALSE))</f>
        <v>*</v>
      </c>
      <c r="H238" s="135"/>
      <c r="I238" s="135"/>
      <c r="J238" s="151"/>
      <c r="K238" s="151"/>
      <c r="L238" s="71" t="s">
        <v>11</v>
      </c>
      <c r="M238" s="149" t="str" cm="1">
        <f t="array" ref="M238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238" s="149" t="str" cm="1">
        <f t="array" ref="N238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238" s="135"/>
      <c r="P238" s="135"/>
      <c r="Q238" s="71"/>
      <c r="R238" s="9" t="str">
        <f>IFERROR(_xlfn.XLOOKUP(F238, BS_ATIVIDADE[ATIVIDADE],BS_ATIVIDADE[UNIDADE] ), "*")</f>
        <v>*</v>
      </c>
      <c r="S238" s="180" t="str" cm="1">
        <f t="array" ref="S238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238" s="180" t="str" cm="1">
        <f t="array" ref="T238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238" s="199" t="str">
        <f>IFERROR(_xlfn.XLOOKUP(J238, BASE_MAPA!$B$2:$B$420, BASE_MAPA!$G$2:$G$420), "ERRO")</f>
        <v>ERRO</v>
      </c>
      <c r="V238" s="143"/>
      <c r="W238" s="135"/>
      <c r="X238" s="152"/>
      <c r="Y238" s="129"/>
      <c r="Z238" s="129"/>
      <c r="AA238" s="71"/>
      <c r="AB238" s="59"/>
      <c r="AC238" s="59"/>
      <c r="AD238" s="135"/>
      <c r="AE238" s="71"/>
      <c r="AF238" s="71"/>
      <c r="AG238" s="71"/>
      <c r="AH238" s="42"/>
      <c r="AI238" s="119" t="str">
        <f>IF(BS_CONTROLE[[#This Row],[Atividade]]=0, "-", BS_CONTROLE[[#This Row],[Atividade]])</f>
        <v>-</v>
      </c>
      <c r="AJ238" s="8" t="str">
        <f>IF(D238="","*",VLOOKUP(AI238,BS_ATIVIDADE[#Data],3,FALSE))</f>
        <v>*</v>
      </c>
      <c r="AK238" s="175" t="str">
        <f>IF(BS_CONTROLE[[#This Row],[Local - Partida]]=0, "-", BS_CONTROLE[[#This Row],[Local - Partida]])</f>
        <v>-</v>
      </c>
      <c r="AL238" s="175" t="str">
        <f>IF(BS_CONTROLE[[#This Row],[Local - Encerramento]]=0, "-", BS_CONTROLE[[#This Row],[Local - Encerramento]])</f>
        <v>-</v>
      </c>
      <c r="AM238" s="175" t="str">
        <f>IF(BS_CONTROLE[[#This Row],[Entre - Estações]]=0, "-", BS_CONTROLE[[#This Row],[Entre - Estações]])</f>
        <v>-</v>
      </c>
      <c r="AN238" s="175" t="str">
        <f>IF(BS_CONTROLE[[#This Row],[SB]]=0, "-", BS_CONTROLE[[#This Row],[SB]])</f>
        <v>-</v>
      </c>
      <c r="AO238" s="176" t="str">
        <f>IF(BS_CONTROLE[[#This Row],[SUB]]=0, "-", BS_CONTROLE[[#This Row],[SUB]])</f>
        <v>-</v>
      </c>
      <c r="AP238" s="177" t="str">
        <f>IF(BS_CONTROLE[[#This Row],[KM - Inicio]]=0, "-", BS_CONTROLE[[#This Row],[KM - Inicio]])</f>
        <v>-</v>
      </c>
      <c r="AQ238" s="177" t="str">
        <f>IF(BS_CONTROLE[[#This Row],[KM - Fim]]=0, "-", BS_CONTROLE[[#This Row],[KM - Fim]])</f>
        <v>-</v>
      </c>
      <c r="AR238" s="32"/>
      <c r="AS238" s="32"/>
      <c r="AT238" s="32"/>
      <c r="AU238" s="32"/>
      <c r="AV238" s="32"/>
      <c r="AW238" s="32"/>
      <c r="AX238" s="32"/>
      <c r="AY238" s="184" t="str">
        <f>IF(D238="","*",IFERROR(IF(ISODD(COUNT(AS238:AX240)),"ERRO",SUM((AT238-AS238),(AV238-AU238),(AX238-AW238))),"ERRO"))</f>
        <v>*</v>
      </c>
      <c r="AZ238" s="11"/>
      <c r="BA238" s="60"/>
      <c r="BB238" s="9" t="str">
        <f>IFERROR(_xlfn.XLOOKUP(AI238, BS_ATIVIDADE[ATIVIDADE],BS_ATIVIDADE[UNIDADE] ), "*")</f>
        <v>*</v>
      </c>
      <c r="BC238" s="59" t="str" cm="1">
        <f t="array" ref="BC238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BD238" s="59" t="str" cm="1">
        <f t="array" ref="BD238" xml:space="preserve"> _xlfn.XLOOKUP(
  1,
  ( TabelaMap[SUB] = BS_CONTROLE[[#This Row],[SUB_5]]) *
  ( TabelaMap[KM Inicio] &lt;= BS_CONTROLE[[#This Row],[KM - Inicio]]) *
  ( TabelaMap[KM Fim]  &gt;= BS_CONTROLE[[#This Row],[KM - Inicio]]),
  TabelaMap[Trecho Coordenação],
  "-",
  0
)</f>
        <v>-</v>
      </c>
      <c r="BE238" s="200" t="str">
        <f>IFERROR(_xlfn.XLOOKUP(AO238, BASE_MAPA!$B$2:$B$420, BASE_MAPA!$G$2:$G$420), "ERRO")</f>
        <v>ERRO</v>
      </c>
      <c r="BF238" s="178" t="str">
        <f>IF(BS_CONTROLE[[#This Row],[Responsavel pelo boletim]]=0, "-", BS_CONTROLE[[#This Row],[Responsavel pelo boletim]])</f>
        <v>-</v>
      </c>
      <c r="BG238" s="13"/>
      <c r="BH238" s="14"/>
      <c r="BI238" s="14"/>
      <c r="BJ238" s="14"/>
      <c r="BK238" s="14"/>
      <c r="BL238" s="13"/>
      <c r="BM238" s="12"/>
      <c r="BN238" s="12"/>
      <c r="BO238" s="130"/>
      <c r="BP238" s="14"/>
      <c r="BQ238" s="10" t="str">
        <f t="shared" si="18"/>
        <v>Aderente</v>
      </c>
      <c r="BR238" s="15" t="str">
        <f t="shared" si="19"/>
        <v>*</v>
      </c>
      <c r="BS238" s="15" t="str">
        <f t="shared" si="20"/>
        <v>*</v>
      </c>
      <c r="BT238" s="157" t="str">
        <f t="shared" si="21"/>
        <v/>
      </c>
    </row>
    <row r="239" spans="1:72" hidden="1">
      <c r="A239" s="44" t="str">
        <f t="shared" si="17"/>
        <v/>
      </c>
      <c r="B239" s="133"/>
      <c r="C239" s="7" t="str">
        <f>IF(BS_CONTROLE[[#This Row],[DATA]]="","",WEEKNUM(BS_CONTROLE[[#This Row],[DATA]]))</f>
        <v/>
      </c>
      <c r="D239" s="45"/>
      <c r="E239" s="185">
        <v>255</v>
      </c>
      <c r="F239" s="134"/>
      <c r="G239" s="8" t="str">
        <f>IF(D239="","*",VLOOKUP(F239,BS_ATIVIDADE[#All],3,FALSE))</f>
        <v>*</v>
      </c>
      <c r="H239" s="135"/>
      <c r="I239" s="135"/>
      <c r="J239" s="151"/>
      <c r="K239" s="151"/>
      <c r="L239" s="71" t="s">
        <v>11</v>
      </c>
      <c r="M239" s="149" t="str" cm="1">
        <f t="array" ref="M239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239" s="149" t="str" cm="1">
        <f t="array" ref="N239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239" s="135"/>
      <c r="P239" s="135"/>
      <c r="Q239" s="71"/>
      <c r="R239" s="9" t="str">
        <f>IFERROR(_xlfn.XLOOKUP(F239, BS_ATIVIDADE[ATIVIDADE],BS_ATIVIDADE[UNIDADE] ), "*")</f>
        <v>*</v>
      </c>
      <c r="S239" s="180" t="str" cm="1">
        <f t="array" ref="S239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239" s="180" t="str" cm="1">
        <f t="array" ref="T239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239" s="199" t="str">
        <f>IFERROR(_xlfn.XLOOKUP(J239, BASE_MAPA!$B$2:$B$420, BASE_MAPA!$G$2:$G$420), "ERRO")</f>
        <v>ERRO</v>
      </c>
      <c r="V239" s="143"/>
      <c r="W239" s="135"/>
      <c r="X239" s="152"/>
      <c r="Y239" s="129"/>
      <c r="Z239" s="129"/>
      <c r="AA239" s="71"/>
      <c r="AB239" s="59"/>
      <c r="AC239" s="59"/>
      <c r="AD239" s="135"/>
      <c r="AE239" s="71"/>
      <c r="AF239" s="71"/>
      <c r="AG239" s="71"/>
      <c r="AH239" s="42"/>
      <c r="AI239" s="119" t="str">
        <f>IF(BS_CONTROLE[[#This Row],[Atividade]]=0, "-", BS_CONTROLE[[#This Row],[Atividade]])</f>
        <v>-</v>
      </c>
      <c r="AJ239" s="8" t="str">
        <f>IF(D239="","*",VLOOKUP(AI239,BS_ATIVIDADE[#Data],3,FALSE))</f>
        <v>*</v>
      </c>
      <c r="AK239" s="175" t="str">
        <f>IF(BS_CONTROLE[[#This Row],[Local - Partida]]=0, "-", BS_CONTROLE[[#This Row],[Local - Partida]])</f>
        <v>-</v>
      </c>
      <c r="AL239" s="175" t="str">
        <f>IF(BS_CONTROLE[[#This Row],[Local - Encerramento]]=0, "-", BS_CONTROLE[[#This Row],[Local - Encerramento]])</f>
        <v>-</v>
      </c>
      <c r="AM239" s="175" t="str">
        <f>IF(BS_CONTROLE[[#This Row],[Entre - Estações]]=0, "-", BS_CONTROLE[[#This Row],[Entre - Estações]])</f>
        <v>-</v>
      </c>
      <c r="AN239" s="175" t="str">
        <f>IF(BS_CONTROLE[[#This Row],[SB]]=0, "-", BS_CONTROLE[[#This Row],[SB]])</f>
        <v>-</v>
      </c>
      <c r="AO239" s="176" t="str">
        <f>IF(BS_CONTROLE[[#This Row],[SUB]]=0, "-", BS_CONTROLE[[#This Row],[SUB]])</f>
        <v>-</v>
      </c>
      <c r="AP239" s="177" t="str">
        <f>IF(BS_CONTROLE[[#This Row],[KM - Inicio]]=0, "-", BS_CONTROLE[[#This Row],[KM - Inicio]])</f>
        <v>-</v>
      </c>
      <c r="AQ239" s="177" t="str">
        <f>IF(BS_CONTROLE[[#This Row],[KM - Fim]]=0, "-", BS_CONTROLE[[#This Row],[KM - Fim]])</f>
        <v>-</v>
      </c>
      <c r="AR239" s="32"/>
      <c r="AS239" s="32"/>
      <c r="AT239" s="32"/>
      <c r="AU239" s="32"/>
      <c r="AV239" s="32"/>
      <c r="AW239" s="32"/>
      <c r="AX239" s="32"/>
      <c r="AY239" s="184" t="str">
        <f>IF(D239="","*",IFERROR(IF(ISODD(COUNT(AS239:AX241)),"ERRO",SUM((AT239-AS239),(AV239-AU239),(AX239-AW239))),"ERRO"))</f>
        <v>*</v>
      </c>
      <c r="AZ239" s="11"/>
      <c r="BA239" s="60"/>
      <c r="BB239" s="9" t="str">
        <f>IFERROR(_xlfn.XLOOKUP(AI239, BS_ATIVIDADE[ATIVIDADE],BS_ATIVIDADE[UNIDADE] ), "*")</f>
        <v>*</v>
      </c>
      <c r="BC239" s="59" t="str" cm="1">
        <f t="array" ref="BC239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BD239" s="59" t="str" cm="1">
        <f t="array" ref="BD239" xml:space="preserve"> _xlfn.XLOOKUP(
  1,
  ( TabelaMap[SUB] = BS_CONTROLE[[#This Row],[SUB_5]]) *
  ( TabelaMap[KM Inicio] &lt;= BS_CONTROLE[[#This Row],[KM - Inicio]]) *
  ( TabelaMap[KM Fim]  &gt;= BS_CONTROLE[[#This Row],[KM - Inicio]]),
  TabelaMap[Trecho Coordenação],
  "-",
  0
)</f>
        <v>-</v>
      </c>
      <c r="BE239" s="200" t="str">
        <f>IFERROR(_xlfn.XLOOKUP(AO239, BASE_MAPA!$B$2:$B$420, BASE_MAPA!$G$2:$G$420), "ERRO")</f>
        <v>ERRO</v>
      </c>
      <c r="BF239" s="178" t="str">
        <f>IF(BS_CONTROLE[[#This Row],[Responsavel pelo boletim]]=0, "-", BS_CONTROLE[[#This Row],[Responsavel pelo boletim]])</f>
        <v>-</v>
      </c>
      <c r="BG239" s="13"/>
      <c r="BH239" s="14"/>
      <c r="BI239" s="14"/>
      <c r="BJ239" s="14"/>
      <c r="BK239" s="14"/>
      <c r="BL239" s="13"/>
      <c r="BM239" s="12"/>
      <c r="BN239" s="12"/>
      <c r="BO239" s="130"/>
      <c r="BP239" s="14"/>
      <c r="BQ239" s="10" t="str">
        <f t="shared" si="18"/>
        <v>Aderente</v>
      </c>
      <c r="BR239" s="15" t="str">
        <f t="shared" si="19"/>
        <v>*</v>
      </c>
      <c r="BS239" s="15" t="str">
        <f t="shared" si="20"/>
        <v>*</v>
      </c>
      <c r="BT239" s="157" t="str">
        <f t="shared" si="21"/>
        <v/>
      </c>
    </row>
    <row r="240" spans="1:72" hidden="1">
      <c r="A240" s="44" t="str">
        <f t="shared" si="17"/>
        <v/>
      </c>
      <c r="B240" s="133"/>
      <c r="C240" s="7" t="str">
        <f>IF(BS_CONTROLE[[#This Row],[DATA]]="","",WEEKNUM(BS_CONTROLE[[#This Row],[DATA]]))</f>
        <v/>
      </c>
      <c r="D240" s="45"/>
      <c r="E240" s="185">
        <v>256</v>
      </c>
      <c r="F240" s="134"/>
      <c r="G240" s="8" t="str">
        <f>IF(D240="","*",VLOOKUP(F240,BS_ATIVIDADE[#All],3,FALSE))</f>
        <v>*</v>
      </c>
      <c r="H240" s="135"/>
      <c r="I240" s="135"/>
      <c r="J240" s="151"/>
      <c r="K240" s="151"/>
      <c r="L240" s="71" t="s">
        <v>11</v>
      </c>
      <c r="M240" s="149" t="str" cm="1">
        <f t="array" ref="M240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240" s="149" t="str" cm="1">
        <f t="array" ref="N240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240" s="135"/>
      <c r="P240" s="135"/>
      <c r="Q240" s="71"/>
      <c r="R240" s="9" t="str">
        <f>IFERROR(_xlfn.XLOOKUP(F240, BS_ATIVIDADE[ATIVIDADE],BS_ATIVIDADE[UNIDADE] ), "*")</f>
        <v>*</v>
      </c>
      <c r="S240" s="180" t="str" cm="1">
        <f t="array" ref="S240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240" s="180" t="str" cm="1">
        <f t="array" ref="T240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240" s="199" t="str">
        <f>IFERROR(_xlfn.XLOOKUP(J240, BASE_MAPA!$B$2:$B$420, BASE_MAPA!$G$2:$G$420), "ERRO")</f>
        <v>ERRO</v>
      </c>
      <c r="V240" s="143"/>
      <c r="W240" s="135"/>
      <c r="X240" s="152"/>
      <c r="Y240" s="129"/>
      <c r="Z240" s="129"/>
      <c r="AA240" s="71"/>
      <c r="AB240" s="59"/>
      <c r="AC240" s="59"/>
      <c r="AD240" s="135"/>
      <c r="AE240" s="71"/>
      <c r="AF240" s="71"/>
      <c r="AG240" s="71"/>
      <c r="AH240" s="42"/>
      <c r="AI240" s="119" t="str">
        <f>IF(BS_CONTROLE[[#This Row],[Atividade]]=0, "-", BS_CONTROLE[[#This Row],[Atividade]])</f>
        <v>-</v>
      </c>
      <c r="AJ240" s="8" t="str">
        <f>IF(D240="","*",VLOOKUP(AI240,BS_ATIVIDADE[#Data],3,FALSE))</f>
        <v>*</v>
      </c>
      <c r="AK240" s="175" t="str">
        <f>IF(BS_CONTROLE[[#This Row],[Local - Partida]]=0, "-", BS_CONTROLE[[#This Row],[Local - Partida]])</f>
        <v>-</v>
      </c>
      <c r="AL240" s="175" t="str">
        <f>IF(BS_CONTROLE[[#This Row],[Local - Encerramento]]=0, "-", BS_CONTROLE[[#This Row],[Local - Encerramento]])</f>
        <v>-</v>
      </c>
      <c r="AM240" s="175" t="str">
        <f>IF(BS_CONTROLE[[#This Row],[Entre - Estações]]=0, "-", BS_CONTROLE[[#This Row],[Entre - Estações]])</f>
        <v>-</v>
      </c>
      <c r="AN240" s="175" t="str">
        <f>IF(BS_CONTROLE[[#This Row],[SB]]=0, "-", BS_CONTROLE[[#This Row],[SB]])</f>
        <v>-</v>
      </c>
      <c r="AO240" s="176" t="str">
        <f>IF(BS_CONTROLE[[#This Row],[SUB]]=0, "-", BS_CONTROLE[[#This Row],[SUB]])</f>
        <v>-</v>
      </c>
      <c r="AP240" s="177" t="str">
        <f>IF(BS_CONTROLE[[#This Row],[KM - Inicio]]=0, "-", BS_CONTROLE[[#This Row],[KM - Inicio]])</f>
        <v>-</v>
      </c>
      <c r="AQ240" s="177" t="str">
        <f>IF(BS_CONTROLE[[#This Row],[KM - Fim]]=0, "-", BS_CONTROLE[[#This Row],[KM - Fim]])</f>
        <v>-</v>
      </c>
      <c r="AR240" s="32"/>
      <c r="AS240" s="32"/>
      <c r="AT240" s="32"/>
      <c r="AU240" s="32"/>
      <c r="AV240" s="32"/>
      <c r="AW240" s="32"/>
      <c r="AX240" s="32"/>
      <c r="AY240" s="184" t="str">
        <f>IF(D240="","*",IFERROR(IF(ISODD(COUNT(AS240:AX242)),"ERRO",SUM((AT240-AS240),(AV240-AU240),(AX240-AW240))),"ERRO"))</f>
        <v>*</v>
      </c>
      <c r="AZ240" s="11"/>
      <c r="BA240" s="60"/>
      <c r="BB240" s="9" t="str">
        <f>IFERROR(_xlfn.XLOOKUP(AI240, BS_ATIVIDADE[ATIVIDADE],BS_ATIVIDADE[UNIDADE] ), "*")</f>
        <v>*</v>
      </c>
      <c r="BC240" s="59" t="str" cm="1">
        <f t="array" ref="BC240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BD240" s="59" t="str" cm="1">
        <f t="array" ref="BD240" xml:space="preserve"> _xlfn.XLOOKUP(
  1,
  ( TabelaMap[SUB] = BS_CONTROLE[[#This Row],[SUB_5]]) *
  ( TabelaMap[KM Inicio] &lt;= BS_CONTROLE[[#This Row],[KM - Inicio]]) *
  ( TabelaMap[KM Fim]  &gt;= BS_CONTROLE[[#This Row],[KM - Inicio]]),
  TabelaMap[Trecho Coordenação],
  "-",
  0
)</f>
        <v>-</v>
      </c>
      <c r="BE240" s="200" t="str">
        <f>IFERROR(_xlfn.XLOOKUP(AO240, BASE_MAPA!$B$2:$B$420, BASE_MAPA!$G$2:$G$420), "ERRO")</f>
        <v>ERRO</v>
      </c>
      <c r="BF240" s="178" t="str">
        <f>IF(BS_CONTROLE[[#This Row],[Responsavel pelo boletim]]=0, "-", BS_CONTROLE[[#This Row],[Responsavel pelo boletim]])</f>
        <v>-</v>
      </c>
      <c r="BG240" s="13"/>
      <c r="BH240" s="14"/>
      <c r="BI240" s="14"/>
      <c r="BJ240" s="14"/>
      <c r="BK240" s="14"/>
      <c r="BL240" s="13"/>
      <c r="BM240" s="12"/>
      <c r="BN240" s="12"/>
      <c r="BO240" s="130"/>
      <c r="BP240" s="14"/>
      <c r="BQ240" s="10" t="str">
        <f t="shared" si="18"/>
        <v>Aderente</v>
      </c>
      <c r="BR240" s="15" t="str">
        <f t="shared" si="19"/>
        <v>*</v>
      </c>
      <c r="BS240" s="15" t="str">
        <f t="shared" si="20"/>
        <v>*</v>
      </c>
      <c r="BT240" s="157" t="str">
        <f t="shared" si="21"/>
        <v/>
      </c>
    </row>
    <row r="241" spans="1:72" hidden="1">
      <c r="A241" s="44" t="str">
        <f t="shared" si="17"/>
        <v/>
      </c>
      <c r="B241" s="133"/>
      <c r="C241" s="7" t="str">
        <f>IF(BS_CONTROLE[[#This Row],[DATA]]="","",WEEKNUM(BS_CONTROLE[[#This Row],[DATA]]))</f>
        <v/>
      </c>
      <c r="D241" s="45"/>
      <c r="E241" s="185">
        <v>257</v>
      </c>
      <c r="F241" s="134"/>
      <c r="G241" s="8" t="str">
        <f>IF(D241="","*",VLOOKUP(F241,BS_ATIVIDADE[#All],3,FALSE))</f>
        <v>*</v>
      </c>
      <c r="H241" s="135"/>
      <c r="I241" s="135"/>
      <c r="J241" s="151"/>
      <c r="K241" s="151"/>
      <c r="L241" s="71" t="s">
        <v>11</v>
      </c>
      <c r="M241" s="149" t="str" cm="1">
        <f t="array" ref="M241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241" s="149" t="str" cm="1">
        <f t="array" ref="N241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241" s="135"/>
      <c r="P241" s="135"/>
      <c r="Q241" s="71"/>
      <c r="R241" s="9" t="str">
        <f>IFERROR(_xlfn.XLOOKUP(F241, BS_ATIVIDADE[ATIVIDADE],BS_ATIVIDADE[UNIDADE] ), "*")</f>
        <v>*</v>
      </c>
      <c r="S241" s="180" t="str" cm="1">
        <f t="array" ref="S241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241" s="180" t="str" cm="1">
        <f t="array" ref="T241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241" s="199" t="str">
        <f>IFERROR(_xlfn.XLOOKUP(J241, BASE_MAPA!$B$2:$B$420, BASE_MAPA!$G$2:$G$420), "ERRO")</f>
        <v>ERRO</v>
      </c>
      <c r="V241" s="143"/>
      <c r="W241" s="135"/>
      <c r="X241" s="152"/>
      <c r="Y241" s="129"/>
      <c r="Z241" s="129"/>
      <c r="AA241" s="71"/>
      <c r="AB241" s="59"/>
      <c r="AC241" s="59"/>
      <c r="AD241" s="135"/>
      <c r="AE241" s="71"/>
      <c r="AF241" s="71"/>
      <c r="AG241" s="71"/>
      <c r="AH241" s="42"/>
      <c r="AI241" s="119" t="str">
        <f>IF(BS_CONTROLE[[#This Row],[Atividade]]=0, "-", BS_CONTROLE[[#This Row],[Atividade]])</f>
        <v>-</v>
      </c>
      <c r="AJ241" s="8" t="str">
        <f>IF(D241="","*",VLOOKUP(AI241,BS_ATIVIDADE[#Data],3,FALSE))</f>
        <v>*</v>
      </c>
      <c r="AK241" s="175" t="str">
        <f>IF(BS_CONTROLE[[#This Row],[Local - Partida]]=0, "-", BS_CONTROLE[[#This Row],[Local - Partida]])</f>
        <v>-</v>
      </c>
      <c r="AL241" s="175" t="str">
        <f>IF(BS_CONTROLE[[#This Row],[Local - Encerramento]]=0, "-", BS_CONTROLE[[#This Row],[Local - Encerramento]])</f>
        <v>-</v>
      </c>
      <c r="AM241" s="175" t="str">
        <f>IF(BS_CONTROLE[[#This Row],[Entre - Estações]]=0, "-", BS_CONTROLE[[#This Row],[Entre - Estações]])</f>
        <v>-</v>
      </c>
      <c r="AN241" s="175" t="str">
        <f>IF(BS_CONTROLE[[#This Row],[SB]]=0, "-", BS_CONTROLE[[#This Row],[SB]])</f>
        <v>-</v>
      </c>
      <c r="AO241" s="176" t="str">
        <f>IF(BS_CONTROLE[[#This Row],[SUB]]=0, "-", BS_CONTROLE[[#This Row],[SUB]])</f>
        <v>-</v>
      </c>
      <c r="AP241" s="177" t="str">
        <f>IF(BS_CONTROLE[[#This Row],[KM - Inicio]]=0, "-", BS_CONTROLE[[#This Row],[KM - Inicio]])</f>
        <v>-</v>
      </c>
      <c r="AQ241" s="177" t="str">
        <f>IF(BS_CONTROLE[[#This Row],[KM - Fim]]=0, "-", BS_CONTROLE[[#This Row],[KM - Fim]])</f>
        <v>-</v>
      </c>
      <c r="AR241" s="32"/>
      <c r="AS241" s="32"/>
      <c r="AT241" s="32"/>
      <c r="AU241" s="32"/>
      <c r="AV241" s="32"/>
      <c r="AW241" s="32"/>
      <c r="AX241" s="32"/>
      <c r="AY241" s="184" t="str">
        <f>IF(D241="","*",IFERROR(IF(ISODD(COUNT(AS241:AX243)),"ERRO",SUM((AT241-AS241),(AV241-AU241),(AX241-AW241))),"ERRO"))</f>
        <v>*</v>
      </c>
      <c r="AZ241" s="11"/>
      <c r="BA241" s="60"/>
      <c r="BB241" s="9" t="str">
        <f>IFERROR(_xlfn.XLOOKUP(AI241, BS_ATIVIDADE[ATIVIDADE],BS_ATIVIDADE[UNIDADE] ), "*")</f>
        <v>*</v>
      </c>
      <c r="BC241" s="59" t="str" cm="1">
        <f t="array" ref="BC241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BD241" s="59" t="str" cm="1">
        <f t="array" ref="BD241" xml:space="preserve"> _xlfn.XLOOKUP(
  1,
  ( TabelaMap[SUB] = BS_CONTROLE[[#This Row],[SUB_5]]) *
  ( TabelaMap[KM Inicio] &lt;= BS_CONTROLE[[#This Row],[KM - Inicio]]) *
  ( TabelaMap[KM Fim]  &gt;= BS_CONTROLE[[#This Row],[KM - Inicio]]),
  TabelaMap[Trecho Coordenação],
  "-",
  0
)</f>
        <v>-</v>
      </c>
      <c r="BE241" s="200" t="str">
        <f>IFERROR(_xlfn.XLOOKUP(AO241, BASE_MAPA!$B$2:$B$420, BASE_MAPA!$G$2:$G$420), "ERRO")</f>
        <v>ERRO</v>
      </c>
      <c r="BF241" s="178" t="str">
        <f>IF(BS_CONTROLE[[#This Row],[Responsavel pelo boletim]]=0, "-", BS_CONTROLE[[#This Row],[Responsavel pelo boletim]])</f>
        <v>-</v>
      </c>
      <c r="BG241" s="13"/>
      <c r="BH241" s="14"/>
      <c r="BI241" s="14"/>
      <c r="BJ241" s="14"/>
      <c r="BK241" s="14"/>
      <c r="BL241" s="13"/>
      <c r="BM241" s="12"/>
      <c r="BN241" s="12"/>
      <c r="BO241" s="130"/>
      <c r="BP241" s="14"/>
      <c r="BQ241" s="10" t="str">
        <f t="shared" si="18"/>
        <v>Aderente</v>
      </c>
      <c r="BR241" s="15" t="str">
        <f t="shared" si="19"/>
        <v>*</v>
      </c>
      <c r="BS241" s="15" t="str">
        <f t="shared" si="20"/>
        <v>*</v>
      </c>
      <c r="BT241" s="157" t="str">
        <f t="shared" si="21"/>
        <v/>
      </c>
    </row>
    <row r="242" spans="1:72" hidden="1">
      <c r="A242" s="44" t="str">
        <f t="shared" ref="A242:A305" si="22">D242&amp;B242</f>
        <v/>
      </c>
      <c r="B242" s="133"/>
      <c r="C242" s="7" t="str">
        <f>IF(BS_CONTROLE[[#This Row],[DATA]]="","",WEEKNUM(BS_CONTROLE[[#This Row],[DATA]]))</f>
        <v/>
      </c>
      <c r="D242" s="45"/>
      <c r="E242" s="185">
        <v>258</v>
      </c>
      <c r="F242" s="134"/>
      <c r="G242" s="8" t="str">
        <f>IF(D242="","*",VLOOKUP(F242,BS_ATIVIDADE[#All],3,FALSE))</f>
        <v>*</v>
      </c>
      <c r="H242" s="135"/>
      <c r="I242" s="135"/>
      <c r="J242" s="151"/>
      <c r="K242" s="151"/>
      <c r="L242" s="71" t="s">
        <v>11</v>
      </c>
      <c r="M242" s="149" t="str" cm="1">
        <f t="array" ref="M242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242" s="149" t="str" cm="1">
        <f t="array" ref="N242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242" s="135"/>
      <c r="P242" s="135"/>
      <c r="Q242" s="71"/>
      <c r="R242" s="9" t="str">
        <f>IFERROR(_xlfn.XLOOKUP(F242, BS_ATIVIDADE[ATIVIDADE],BS_ATIVIDADE[UNIDADE] ), "*")</f>
        <v>*</v>
      </c>
      <c r="S242" s="180" t="str" cm="1">
        <f t="array" ref="S242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242" s="180" t="str" cm="1">
        <f t="array" ref="T242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242" s="199" t="str">
        <f>IFERROR(_xlfn.XLOOKUP(J242, BASE_MAPA!$B$2:$B$420, BASE_MAPA!$G$2:$G$420), "ERRO")</f>
        <v>ERRO</v>
      </c>
      <c r="V242" s="143"/>
      <c r="W242" s="135"/>
      <c r="X242" s="152"/>
      <c r="Y242" s="129"/>
      <c r="Z242" s="129"/>
      <c r="AA242" s="71"/>
      <c r="AB242" s="59"/>
      <c r="AC242" s="59"/>
      <c r="AD242" s="135"/>
      <c r="AE242" s="71"/>
      <c r="AF242" s="71"/>
      <c r="AG242" s="71"/>
      <c r="AH242" s="42"/>
      <c r="AI242" s="119" t="str">
        <f>IF(BS_CONTROLE[[#This Row],[Atividade]]=0, "-", BS_CONTROLE[[#This Row],[Atividade]])</f>
        <v>-</v>
      </c>
      <c r="AJ242" s="8" t="str">
        <f>IF(D242="","*",VLOOKUP(AI242,BS_ATIVIDADE[#Data],3,FALSE))</f>
        <v>*</v>
      </c>
      <c r="AK242" s="175" t="str">
        <f>IF(BS_CONTROLE[[#This Row],[Local - Partida]]=0, "-", BS_CONTROLE[[#This Row],[Local - Partida]])</f>
        <v>-</v>
      </c>
      <c r="AL242" s="175" t="str">
        <f>IF(BS_CONTROLE[[#This Row],[Local - Encerramento]]=0, "-", BS_CONTROLE[[#This Row],[Local - Encerramento]])</f>
        <v>-</v>
      </c>
      <c r="AM242" s="175" t="str">
        <f>IF(BS_CONTROLE[[#This Row],[Entre - Estações]]=0, "-", BS_CONTROLE[[#This Row],[Entre - Estações]])</f>
        <v>-</v>
      </c>
      <c r="AN242" s="175" t="str">
        <f>IF(BS_CONTROLE[[#This Row],[SB]]=0, "-", BS_CONTROLE[[#This Row],[SB]])</f>
        <v>-</v>
      </c>
      <c r="AO242" s="176" t="str">
        <f>IF(BS_CONTROLE[[#This Row],[SUB]]=0, "-", BS_CONTROLE[[#This Row],[SUB]])</f>
        <v>-</v>
      </c>
      <c r="AP242" s="177" t="str">
        <f>IF(BS_CONTROLE[[#This Row],[KM - Inicio]]=0, "-", BS_CONTROLE[[#This Row],[KM - Inicio]])</f>
        <v>-</v>
      </c>
      <c r="AQ242" s="177" t="str">
        <f>IF(BS_CONTROLE[[#This Row],[KM - Fim]]=0, "-", BS_CONTROLE[[#This Row],[KM - Fim]])</f>
        <v>-</v>
      </c>
      <c r="AR242" s="32"/>
      <c r="AS242" s="32"/>
      <c r="AT242" s="32"/>
      <c r="AU242" s="32"/>
      <c r="AV242" s="32"/>
      <c r="AW242" s="32"/>
      <c r="AX242" s="32"/>
      <c r="AY242" s="184" t="str">
        <f>IF(D242="","*",IFERROR(IF(ISODD(COUNT(AS242:AX244)),"ERRO",SUM((AT242-AS242),(AV242-AU242),(AX242-AW242))),"ERRO"))</f>
        <v>*</v>
      </c>
      <c r="AZ242" s="11"/>
      <c r="BA242" s="60"/>
      <c r="BB242" s="9" t="str">
        <f>IFERROR(_xlfn.XLOOKUP(AI242, BS_ATIVIDADE[ATIVIDADE],BS_ATIVIDADE[UNIDADE] ), "*")</f>
        <v>*</v>
      </c>
      <c r="BC242" s="59" t="str" cm="1">
        <f t="array" ref="BC242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BD242" s="59" t="str" cm="1">
        <f t="array" ref="BD242" xml:space="preserve"> _xlfn.XLOOKUP(
  1,
  ( TabelaMap[SUB] = BS_CONTROLE[[#This Row],[SUB_5]]) *
  ( TabelaMap[KM Inicio] &lt;= BS_CONTROLE[[#This Row],[KM - Inicio]]) *
  ( TabelaMap[KM Fim]  &gt;= BS_CONTROLE[[#This Row],[KM - Inicio]]),
  TabelaMap[Trecho Coordenação],
  "-",
  0
)</f>
        <v>-</v>
      </c>
      <c r="BE242" s="200" t="str">
        <f>IFERROR(_xlfn.XLOOKUP(AO242, BASE_MAPA!$B$2:$B$420, BASE_MAPA!$G$2:$G$420), "ERRO")</f>
        <v>ERRO</v>
      </c>
      <c r="BF242" s="178" t="str">
        <f>IF(BS_CONTROLE[[#This Row],[Responsavel pelo boletim]]=0, "-", BS_CONTROLE[[#This Row],[Responsavel pelo boletim]])</f>
        <v>-</v>
      </c>
      <c r="BG242" s="13"/>
      <c r="BH242" s="14"/>
      <c r="BI242" s="14"/>
      <c r="BJ242" s="14"/>
      <c r="BK242" s="14"/>
      <c r="BL242" s="13"/>
      <c r="BM242" s="12"/>
      <c r="BN242" s="12"/>
      <c r="BO242" s="130"/>
      <c r="BP242" s="14"/>
      <c r="BQ242" s="10" t="str">
        <f t="shared" ref="BQ242:BQ305" si="23">IF(AND(BR242&lt;1,BS242&lt;1),"Produção e Intervalo",IF(BR242&lt;1,"Intervalo",IF(BS242&lt;1,"Produção","Aderente")))</f>
        <v>Aderente</v>
      </c>
      <c r="BR242" s="15" t="str">
        <f t="shared" ref="BR242:BR305" si="24">IF(OR(B242="",F242=""),"*",AY242/P242)</f>
        <v>*</v>
      </c>
      <c r="BS242" s="15" t="str">
        <f t="shared" ref="BS242:BS305" si="25">IF(OR(B242="",F242=""),"*",BA242/Q242)</f>
        <v>*</v>
      </c>
      <c r="BT242" s="157" t="str">
        <f t="shared" ref="BT242:BT305" si="26">IF(BN242="","",SUBSTITUTE(BM242," ","")&amp;SUBSTITUTE(BN242," ",""))</f>
        <v/>
      </c>
    </row>
    <row r="243" spans="1:72" hidden="1">
      <c r="A243" s="44" t="str">
        <f t="shared" si="22"/>
        <v/>
      </c>
      <c r="B243" s="133"/>
      <c r="C243" s="7" t="str">
        <f>IF(BS_CONTROLE[[#This Row],[DATA]]="","",WEEKNUM(BS_CONTROLE[[#This Row],[DATA]]))</f>
        <v/>
      </c>
      <c r="D243" s="45"/>
      <c r="E243" s="185">
        <v>259</v>
      </c>
      <c r="F243" s="134"/>
      <c r="G243" s="8" t="str">
        <f>IF(D243="","*",VLOOKUP(F243,BS_ATIVIDADE[#All],3,FALSE))</f>
        <v>*</v>
      </c>
      <c r="H243" s="135"/>
      <c r="I243" s="135"/>
      <c r="J243" s="151"/>
      <c r="K243" s="151"/>
      <c r="L243" s="71" t="s">
        <v>11</v>
      </c>
      <c r="M243" s="149" t="str" cm="1">
        <f t="array" ref="M243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243" s="149" t="str" cm="1">
        <f t="array" ref="N243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243" s="135"/>
      <c r="P243" s="135"/>
      <c r="Q243" s="71"/>
      <c r="R243" s="9" t="str">
        <f>IFERROR(_xlfn.XLOOKUP(F243, BS_ATIVIDADE[ATIVIDADE],BS_ATIVIDADE[UNIDADE] ), "*")</f>
        <v>*</v>
      </c>
      <c r="S243" s="180" t="str" cm="1">
        <f t="array" ref="S243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243" s="180" t="str" cm="1">
        <f t="array" ref="T243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243" s="199" t="str">
        <f>IFERROR(_xlfn.XLOOKUP(J243, BASE_MAPA!$B$2:$B$420, BASE_MAPA!$G$2:$G$420), "ERRO")</f>
        <v>ERRO</v>
      </c>
      <c r="V243" s="143"/>
      <c r="W243" s="135"/>
      <c r="X243" s="152"/>
      <c r="Y243" s="129"/>
      <c r="Z243" s="129"/>
      <c r="AA243" s="71"/>
      <c r="AB243" s="59"/>
      <c r="AC243" s="59"/>
      <c r="AD243" s="135"/>
      <c r="AE243" s="71"/>
      <c r="AF243" s="71"/>
      <c r="AG243" s="71"/>
      <c r="AH243" s="42"/>
      <c r="AI243" s="119" t="str">
        <f>IF(BS_CONTROLE[[#This Row],[Atividade]]=0, "-", BS_CONTROLE[[#This Row],[Atividade]])</f>
        <v>-</v>
      </c>
      <c r="AJ243" s="8" t="str">
        <f>IF(D243="","*",VLOOKUP(AI243,BS_ATIVIDADE[#Data],3,FALSE))</f>
        <v>*</v>
      </c>
      <c r="AK243" s="175" t="str">
        <f>IF(BS_CONTROLE[[#This Row],[Local - Partida]]=0, "-", BS_CONTROLE[[#This Row],[Local - Partida]])</f>
        <v>-</v>
      </c>
      <c r="AL243" s="175" t="str">
        <f>IF(BS_CONTROLE[[#This Row],[Local - Encerramento]]=0, "-", BS_CONTROLE[[#This Row],[Local - Encerramento]])</f>
        <v>-</v>
      </c>
      <c r="AM243" s="175" t="str">
        <f>IF(BS_CONTROLE[[#This Row],[Entre - Estações]]=0, "-", BS_CONTROLE[[#This Row],[Entre - Estações]])</f>
        <v>-</v>
      </c>
      <c r="AN243" s="175" t="str">
        <f>IF(BS_CONTROLE[[#This Row],[SB]]=0, "-", BS_CONTROLE[[#This Row],[SB]])</f>
        <v>-</v>
      </c>
      <c r="AO243" s="176" t="str">
        <f>IF(BS_CONTROLE[[#This Row],[SUB]]=0, "-", BS_CONTROLE[[#This Row],[SUB]])</f>
        <v>-</v>
      </c>
      <c r="AP243" s="177" t="str">
        <f>IF(BS_CONTROLE[[#This Row],[KM - Inicio]]=0, "-", BS_CONTROLE[[#This Row],[KM - Inicio]])</f>
        <v>-</v>
      </c>
      <c r="AQ243" s="177" t="str">
        <f>IF(BS_CONTROLE[[#This Row],[KM - Fim]]=0, "-", BS_CONTROLE[[#This Row],[KM - Fim]])</f>
        <v>-</v>
      </c>
      <c r="AR243" s="32"/>
      <c r="AS243" s="32"/>
      <c r="AT243" s="32"/>
      <c r="AU243" s="32"/>
      <c r="AV243" s="32"/>
      <c r="AW243" s="32"/>
      <c r="AX243" s="32"/>
      <c r="AY243" s="184" t="str">
        <f>IF(D243="","*",IFERROR(IF(ISODD(COUNT(AS243:AX245)),"ERRO",SUM((AT243-AS243),(AV243-AU243),(AX243-AW243))),"ERRO"))</f>
        <v>*</v>
      </c>
      <c r="AZ243" s="11"/>
      <c r="BA243" s="60"/>
      <c r="BB243" s="9" t="str">
        <f>IFERROR(_xlfn.XLOOKUP(AI243, BS_ATIVIDADE[ATIVIDADE],BS_ATIVIDADE[UNIDADE] ), "*")</f>
        <v>*</v>
      </c>
      <c r="BC243" s="59" t="str" cm="1">
        <f t="array" ref="BC243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BD243" s="59" t="str" cm="1">
        <f t="array" ref="BD243" xml:space="preserve"> _xlfn.XLOOKUP(
  1,
  ( TabelaMap[SUB] = BS_CONTROLE[[#This Row],[SUB_5]]) *
  ( TabelaMap[KM Inicio] &lt;= BS_CONTROLE[[#This Row],[KM - Inicio]]) *
  ( TabelaMap[KM Fim]  &gt;= BS_CONTROLE[[#This Row],[KM - Inicio]]),
  TabelaMap[Trecho Coordenação],
  "-",
  0
)</f>
        <v>-</v>
      </c>
      <c r="BE243" s="200" t="str">
        <f>IFERROR(_xlfn.XLOOKUP(AO243, BASE_MAPA!$B$2:$B$420, BASE_MAPA!$G$2:$G$420), "ERRO")</f>
        <v>ERRO</v>
      </c>
      <c r="BF243" s="178" t="str">
        <f>IF(BS_CONTROLE[[#This Row],[Responsavel pelo boletim]]=0, "-", BS_CONTROLE[[#This Row],[Responsavel pelo boletim]])</f>
        <v>-</v>
      </c>
      <c r="BG243" s="13"/>
      <c r="BH243" s="14"/>
      <c r="BI243" s="14"/>
      <c r="BJ243" s="14"/>
      <c r="BK243" s="14"/>
      <c r="BL243" s="13"/>
      <c r="BM243" s="12"/>
      <c r="BN243" s="12"/>
      <c r="BO243" s="130"/>
      <c r="BP243" s="14"/>
      <c r="BQ243" s="10" t="str">
        <f t="shared" si="23"/>
        <v>Aderente</v>
      </c>
      <c r="BR243" s="15" t="str">
        <f t="shared" si="24"/>
        <v>*</v>
      </c>
      <c r="BS243" s="15" t="str">
        <f t="shared" si="25"/>
        <v>*</v>
      </c>
      <c r="BT243" s="157" t="str">
        <f t="shared" si="26"/>
        <v/>
      </c>
    </row>
    <row r="244" spans="1:72" hidden="1">
      <c r="A244" s="44" t="str">
        <f t="shared" si="22"/>
        <v/>
      </c>
      <c r="B244" s="133"/>
      <c r="C244" s="7" t="str">
        <f>IF(BS_CONTROLE[[#This Row],[DATA]]="","",WEEKNUM(BS_CONTROLE[[#This Row],[DATA]]))</f>
        <v/>
      </c>
      <c r="D244" s="45"/>
      <c r="E244" s="185">
        <v>260</v>
      </c>
      <c r="F244" s="134"/>
      <c r="G244" s="8" t="str">
        <f>IF(D244="","*",VLOOKUP(F244,BS_ATIVIDADE[#All],3,FALSE))</f>
        <v>*</v>
      </c>
      <c r="H244" s="135"/>
      <c r="I244" s="135"/>
      <c r="J244" s="151"/>
      <c r="K244" s="151"/>
      <c r="L244" s="71" t="s">
        <v>11</v>
      </c>
      <c r="M244" s="149" t="str" cm="1">
        <f t="array" ref="M244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244" s="149" t="str" cm="1">
        <f t="array" ref="N244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244" s="135"/>
      <c r="P244" s="135"/>
      <c r="Q244" s="71"/>
      <c r="R244" s="9" t="str">
        <f>IFERROR(_xlfn.XLOOKUP(F244, BS_ATIVIDADE[ATIVIDADE],BS_ATIVIDADE[UNIDADE] ), "*")</f>
        <v>*</v>
      </c>
      <c r="S244" s="180" t="str" cm="1">
        <f t="array" ref="S244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244" s="180" t="str" cm="1">
        <f t="array" ref="T244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244" s="199" t="str">
        <f>IFERROR(_xlfn.XLOOKUP(J244, BASE_MAPA!$B$2:$B$420, BASE_MAPA!$G$2:$G$420), "ERRO")</f>
        <v>ERRO</v>
      </c>
      <c r="V244" s="143"/>
      <c r="W244" s="135"/>
      <c r="X244" s="152"/>
      <c r="Y244" s="129"/>
      <c r="Z244" s="129"/>
      <c r="AA244" s="71"/>
      <c r="AB244" s="59"/>
      <c r="AC244" s="59"/>
      <c r="AD244" s="135"/>
      <c r="AE244" s="71"/>
      <c r="AF244" s="71"/>
      <c r="AG244" s="71"/>
      <c r="AH244" s="42"/>
      <c r="AI244" s="119" t="str">
        <f>IF(BS_CONTROLE[[#This Row],[Atividade]]=0, "-", BS_CONTROLE[[#This Row],[Atividade]])</f>
        <v>-</v>
      </c>
      <c r="AJ244" s="8" t="str">
        <f>IF(D244="","*",VLOOKUP(AI244,BS_ATIVIDADE[#Data],3,FALSE))</f>
        <v>*</v>
      </c>
      <c r="AK244" s="175" t="str">
        <f>IF(BS_CONTROLE[[#This Row],[Local - Partida]]=0, "-", BS_CONTROLE[[#This Row],[Local - Partida]])</f>
        <v>-</v>
      </c>
      <c r="AL244" s="175" t="str">
        <f>IF(BS_CONTROLE[[#This Row],[Local - Encerramento]]=0, "-", BS_CONTROLE[[#This Row],[Local - Encerramento]])</f>
        <v>-</v>
      </c>
      <c r="AM244" s="175" t="str">
        <f>IF(BS_CONTROLE[[#This Row],[Entre - Estações]]=0, "-", BS_CONTROLE[[#This Row],[Entre - Estações]])</f>
        <v>-</v>
      </c>
      <c r="AN244" s="175" t="str">
        <f>IF(BS_CONTROLE[[#This Row],[SB]]=0, "-", BS_CONTROLE[[#This Row],[SB]])</f>
        <v>-</v>
      </c>
      <c r="AO244" s="176" t="str">
        <f>IF(BS_CONTROLE[[#This Row],[SUB]]=0, "-", BS_CONTROLE[[#This Row],[SUB]])</f>
        <v>-</v>
      </c>
      <c r="AP244" s="177" t="str">
        <f>IF(BS_CONTROLE[[#This Row],[KM - Inicio]]=0, "-", BS_CONTROLE[[#This Row],[KM - Inicio]])</f>
        <v>-</v>
      </c>
      <c r="AQ244" s="177" t="str">
        <f>IF(BS_CONTROLE[[#This Row],[KM - Fim]]=0, "-", BS_CONTROLE[[#This Row],[KM - Fim]])</f>
        <v>-</v>
      </c>
      <c r="AR244" s="32"/>
      <c r="AS244" s="32"/>
      <c r="AT244" s="32"/>
      <c r="AU244" s="32"/>
      <c r="AV244" s="32"/>
      <c r="AW244" s="32"/>
      <c r="AX244" s="32"/>
      <c r="AY244" s="184" t="str">
        <f>IF(D244="","*",IFERROR(IF(ISODD(COUNT(AS244:AX246)),"ERRO",SUM((AT244-AS244),(AV244-AU244),(AX244-AW244))),"ERRO"))</f>
        <v>*</v>
      </c>
      <c r="AZ244" s="11"/>
      <c r="BA244" s="60"/>
      <c r="BB244" s="9" t="str">
        <f>IFERROR(_xlfn.XLOOKUP(AI244, BS_ATIVIDADE[ATIVIDADE],BS_ATIVIDADE[UNIDADE] ), "*")</f>
        <v>*</v>
      </c>
      <c r="BC244" s="59" t="str" cm="1">
        <f t="array" ref="BC244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BD244" s="59" t="str" cm="1">
        <f t="array" ref="BD244" xml:space="preserve"> _xlfn.XLOOKUP(
  1,
  ( TabelaMap[SUB] = BS_CONTROLE[[#This Row],[SUB_5]]) *
  ( TabelaMap[KM Inicio] &lt;= BS_CONTROLE[[#This Row],[KM - Inicio]]) *
  ( TabelaMap[KM Fim]  &gt;= BS_CONTROLE[[#This Row],[KM - Inicio]]),
  TabelaMap[Trecho Coordenação],
  "-",
  0
)</f>
        <v>-</v>
      </c>
      <c r="BE244" s="200" t="str">
        <f>IFERROR(_xlfn.XLOOKUP(AO244, BASE_MAPA!$B$2:$B$420, BASE_MAPA!$G$2:$G$420), "ERRO")</f>
        <v>ERRO</v>
      </c>
      <c r="BF244" s="178" t="str">
        <f>IF(BS_CONTROLE[[#This Row],[Responsavel pelo boletim]]=0, "-", BS_CONTROLE[[#This Row],[Responsavel pelo boletim]])</f>
        <v>-</v>
      </c>
      <c r="BG244" s="13"/>
      <c r="BH244" s="14"/>
      <c r="BI244" s="14"/>
      <c r="BJ244" s="14"/>
      <c r="BK244" s="14"/>
      <c r="BL244" s="13"/>
      <c r="BM244" s="12"/>
      <c r="BN244" s="12"/>
      <c r="BO244" s="130"/>
      <c r="BP244" s="14"/>
      <c r="BQ244" s="10" t="str">
        <f t="shared" si="23"/>
        <v>Aderente</v>
      </c>
      <c r="BR244" s="15" t="str">
        <f t="shared" si="24"/>
        <v>*</v>
      </c>
      <c r="BS244" s="15" t="str">
        <f t="shared" si="25"/>
        <v>*</v>
      </c>
      <c r="BT244" s="157" t="str">
        <f t="shared" si="26"/>
        <v/>
      </c>
    </row>
    <row r="245" spans="1:72" hidden="1">
      <c r="A245" s="44" t="str">
        <f t="shared" si="22"/>
        <v/>
      </c>
      <c r="B245" s="133"/>
      <c r="C245" s="7" t="str">
        <f>IF(BS_CONTROLE[[#This Row],[DATA]]="","",WEEKNUM(BS_CONTROLE[[#This Row],[DATA]]))</f>
        <v/>
      </c>
      <c r="D245" s="45"/>
      <c r="E245" s="185">
        <v>261</v>
      </c>
      <c r="F245" s="134"/>
      <c r="G245" s="8" t="str">
        <f>IF(D245="","*",VLOOKUP(F245,BS_ATIVIDADE[#All],3,FALSE))</f>
        <v>*</v>
      </c>
      <c r="H245" s="135"/>
      <c r="I245" s="135"/>
      <c r="J245" s="151"/>
      <c r="K245" s="151"/>
      <c r="L245" s="71" t="s">
        <v>11</v>
      </c>
      <c r="M245" s="149" t="str" cm="1">
        <f t="array" ref="M245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245" s="149" t="str" cm="1">
        <f t="array" ref="N245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245" s="135"/>
      <c r="P245" s="135"/>
      <c r="Q245" s="71"/>
      <c r="R245" s="9" t="str">
        <f>IFERROR(_xlfn.XLOOKUP(F245, BS_ATIVIDADE[ATIVIDADE],BS_ATIVIDADE[UNIDADE] ), "*")</f>
        <v>*</v>
      </c>
      <c r="S245" s="180" t="str" cm="1">
        <f t="array" ref="S245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245" s="180" t="str" cm="1">
        <f t="array" ref="T245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245" s="199" t="str">
        <f>IFERROR(_xlfn.XLOOKUP(J245, BASE_MAPA!$B$2:$B$420, BASE_MAPA!$G$2:$G$420), "ERRO")</f>
        <v>ERRO</v>
      </c>
      <c r="V245" s="143"/>
      <c r="W245" s="135"/>
      <c r="X245" s="152"/>
      <c r="Y245" s="129"/>
      <c r="Z245" s="129"/>
      <c r="AA245" s="71"/>
      <c r="AB245" s="59"/>
      <c r="AC245" s="59"/>
      <c r="AD245" s="135"/>
      <c r="AE245" s="71"/>
      <c r="AF245" s="71"/>
      <c r="AG245" s="71"/>
      <c r="AH245" s="42"/>
      <c r="AI245" s="119" t="str">
        <f>IF(BS_CONTROLE[[#This Row],[Atividade]]=0, "-", BS_CONTROLE[[#This Row],[Atividade]])</f>
        <v>-</v>
      </c>
      <c r="AJ245" s="8" t="str">
        <f>IF(D245="","*",VLOOKUP(AI245,BS_ATIVIDADE[#Data],3,FALSE))</f>
        <v>*</v>
      </c>
      <c r="AK245" s="175" t="str">
        <f>IF(BS_CONTROLE[[#This Row],[Local - Partida]]=0, "-", BS_CONTROLE[[#This Row],[Local - Partida]])</f>
        <v>-</v>
      </c>
      <c r="AL245" s="175" t="str">
        <f>IF(BS_CONTROLE[[#This Row],[Local - Encerramento]]=0, "-", BS_CONTROLE[[#This Row],[Local - Encerramento]])</f>
        <v>-</v>
      </c>
      <c r="AM245" s="175" t="str">
        <f>IF(BS_CONTROLE[[#This Row],[Entre - Estações]]=0, "-", BS_CONTROLE[[#This Row],[Entre - Estações]])</f>
        <v>-</v>
      </c>
      <c r="AN245" s="175" t="str">
        <f>IF(BS_CONTROLE[[#This Row],[SB]]=0, "-", BS_CONTROLE[[#This Row],[SB]])</f>
        <v>-</v>
      </c>
      <c r="AO245" s="176" t="str">
        <f>IF(BS_CONTROLE[[#This Row],[SUB]]=0, "-", BS_CONTROLE[[#This Row],[SUB]])</f>
        <v>-</v>
      </c>
      <c r="AP245" s="177" t="str">
        <f>IF(BS_CONTROLE[[#This Row],[KM - Inicio]]=0, "-", BS_CONTROLE[[#This Row],[KM - Inicio]])</f>
        <v>-</v>
      </c>
      <c r="AQ245" s="177" t="str">
        <f>IF(BS_CONTROLE[[#This Row],[KM - Fim]]=0, "-", BS_CONTROLE[[#This Row],[KM - Fim]])</f>
        <v>-</v>
      </c>
      <c r="AR245" s="32"/>
      <c r="AS245" s="32"/>
      <c r="AT245" s="32"/>
      <c r="AU245" s="32"/>
      <c r="AV245" s="32"/>
      <c r="AW245" s="32"/>
      <c r="AX245" s="32"/>
      <c r="AY245" s="184" t="str">
        <f>IF(D245="","*",IFERROR(IF(ISODD(COUNT(AS245:AX247)),"ERRO",SUM((AT245-AS245),(AV245-AU245),(AX245-AW245))),"ERRO"))</f>
        <v>*</v>
      </c>
      <c r="AZ245" s="11"/>
      <c r="BA245" s="60"/>
      <c r="BB245" s="9" t="str">
        <f>IFERROR(_xlfn.XLOOKUP(AI245, BS_ATIVIDADE[ATIVIDADE],BS_ATIVIDADE[UNIDADE] ), "*")</f>
        <v>*</v>
      </c>
      <c r="BC245" s="59" t="str" cm="1">
        <f t="array" ref="BC245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BD245" s="59" t="str" cm="1">
        <f t="array" ref="BD245" xml:space="preserve"> _xlfn.XLOOKUP(
  1,
  ( TabelaMap[SUB] = BS_CONTROLE[[#This Row],[SUB_5]]) *
  ( TabelaMap[KM Inicio] &lt;= BS_CONTROLE[[#This Row],[KM - Inicio]]) *
  ( TabelaMap[KM Fim]  &gt;= BS_CONTROLE[[#This Row],[KM - Inicio]]),
  TabelaMap[Trecho Coordenação],
  "-",
  0
)</f>
        <v>-</v>
      </c>
      <c r="BE245" s="200" t="str">
        <f>IFERROR(_xlfn.XLOOKUP(AO245, BASE_MAPA!$B$2:$B$420, BASE_MAPA!$G$2:$G$420), "ERRO")</f>
        <v>ERRO</v>
      </c>
      <c r="BF245" s="178" t="str">
        <f>IF(BS_CONTROLE[[#This Row],[Responsavel pelo boletim]]=0, "-", BS_CONTROLE[[#This Row],[Responsavel pelo boletim]])</f>
        <v>-</v>
      </c>
      <c r="BG245" s="13"/>
      <c r="BH245" s="14"/>
      <c r="BI245" s="14"/>
      <c r="BJ245" s="14"/>
      <c r="BK245" s="14"/>
      <c r="BL245" s="13"/>
      <c r="BM245" s="12"/>
      <c r="BN245" s="12"/>
      <c r="BO245" s="130"/>
      <c r="BP245" s="14"/>
      <c r="BQ245" s="10" t="str">
        <f t="shared" si="23"/>
        <v>Aderente</v>
      </c>
      <c r="BR245" s="15" t="str">
        <f t="shared" si="24"/>
        <v>*</v>
      </c>
      <c r="BS245" s="15" t="str">
        <f t="shared" si="25"/>
        <v>*</v>
      </c>
      <c r="BT245" s="157" t="str">
        <f t="shared" si="26"/>
        <v/>
      </c>
    </row>
    <row r="246" spans="1:72" hidden="1">
      <c r="A246" s="44" t="str">
        <f t="shared" si="22"/>
        <v/>
      </c>
      <c r="B246" s="133"/>
      <c r="C246" s="7" t="str">
        <f>IF(BS_CONTROLE[[#This Row],[DATA]]="","",WEEKNUM(BS_CONTROLE[[#This Row],[DATA]]))</f>
        <v/>
      </c>
      <c r="D246" s="45"/>
      <c r="E246" s="185">
        <v>262</v>
      </c>
      <c r="F246" s="134"/>
      <c r="G246" s="8" t="str">
        <f>IF(D246="","*",VLOOKUP(F246,BS_ATIVIDADE[#All],3,FALSE))</f>
        <v>*</v>
      </c>
      <c r="H246" s="135"/>
      <c r="I246" s="135"/>
      <c r="J246" s="151"/>
      <c r="K246" s="151"/>
      <c r="L246" s="71" t="s">
        <v>11</v>
      </c>
      <c r="M246" s="149" t="str" cm="1">
        <f t="array" ref="M246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246" s="149" t="str" cm="1">
        <f t="array" ref="N246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246" s="135"/>
      <c r="P246" s="135"/>
      <c r="Q246" s="71"/>
      <c r="R246" s="9" t="str">
        <f>IFERROR(_xlfn.XLOOKUP(F246, BS_ATIVIDADE[ATIVIDADE],BS_ATIVIDADE[UNIDADE] ), "*")</f>
        <v>*</v>
      </c>
      <c r="S246" s="180" t="str" cm="1">
        <f t="array" ref="S246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246" s="180" t="str" cm="1">
        <f t="array" ref="T246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246" s="199" t="str">
        <f>IFERROR(_xlfn.XLOOKUP(J246, BASE_MAPA!$B$2:$B$420, BASE_MAPA!$G$2:$G$420), "ERRO")</f>
        <v>ERRO</v>
      </c>
      <c r="V246" s="143"/>
      <c r="W246" s="135"/>
      <c r="X246" s="152"/>
      <c r="Y246" s="129"/>
      <c r="Z246" s="129"/>
      <c r="AA246" s="71"/>
      <c r="AB246" s="59"/>
      <c r="AC246" s="59"/>
      <c r="AD246" s="135"/>
      <c r="AE246" s="71"/>
      <c r="AF246" s="71"/>
      <c r="AG246" s="71"/>
      <c r="AH246" s="42"/>
      <c r="AI246" s="119" t="str">
        <f>IF(BS_CONTROLE[[#This Row],[Atividade]]=0, "-", BS_CONTROLE[[#This Row],[Atividade]])</f>
        <v>-</v>
      </c>
      <c r="AJ246" s="8" t="str">
        <f>IF(D246="","*",VLOOKUP(AI246,BS_ATIVIDADE[#Data],3,FALSE))</f>
        <v>*</v>
      </c>
      <c r="AK246" s="175" t="str">
        <f>IF(BS_CONTROLE[[#This Row],[Local - Partida]]=0, "-", BS_CONTROLE[[#This Row],[Local - Partida]])</f>
        <v>-</v>
      </c>
      <c r="AL246" s="175" t="str">
        <f>IF(BS_CONTROLE[[#This Row],[Local - Encerramento]]=0, "-", BS_CONTROLE[[#This Row],[Local - Encerramento]])</f>
        <v>-</v>
      </c>
      <c r="AM246" s="175" t="str">
        <f>IF(BS_CONTROLE[[#This Row],[Entre - Estações]]=0, "-", BS_CONTROLE[[#This Row],[Entre - Estações]])</f>
        <v>-</v>
      </c>
      <c r="AN246" s="175" t="str">
        <f>IF(BS_CONTROLE[[#This Row],[SB]]=0, "-", BS_CONTROLE[[#This Row],[SB]])</f>
        <v>-</v>
      </c>
      <c r="AO246" s="176" t="str">
        <f>IF(BS_CONTROLE[[#This Row],[SUB]]=0, "-", BS_CONTROLE[[#This Row],[SUB]])</f>
        <v>-</v>
      </c>
      <c r="AP246" s="177" t="str">
        <f>IF(BS_CONTROLE[[#This Row],[KM - Inicio]]=0, "-", BS_CONTROLE[[#This Row],[KM - Inicio]])</f>
        <v>-</v>
      </c>
      <c r="AQ246" s="177" t="str">
        <f>IF(BS_CONTROLE[[#This Row],[KM - Fim]]=0, "-", BS_CONTROLE[[#This Row],[KM - Fim]])</f>
        <v>-</v>
      </c>
      <c r="AR246" s="32"/>
      <c r="AS246" s="32"/>
      <c r="AT246" s="32"/>
      <c r="AU246" s="32"/>
      <c r="AV246" s="32"/>
      <c r="AW246" s="32"/>
      <c r="AX246" s="32"/>
      <c r="AY246" s="184" t="str">
        <f>IF(D246="","*",IFERROR(IF(ISODD(COUNT(AS246:AX248)),"ERRO",SUM((AT246-AS246),(AV246-AU246),(AX246-AW246))),"ERRO"))</f>
        <v>*</v>
      </c>
      <c r="AZ246" s="11"/>
      <c r="BA246" s="60"/>
      <c r="BB246" s="9" t="str">
        <f>IFERROR(_xlfn.XLOOKUP(AI246, BS_ATIVIDADE[ATIVIDADE],BS_ATIVIDADE[UNIDADE] ), "*")</f>
        <v>*</v>
      </c>
      <c r="BC246" s="59" t="str" cm="1">
        <f t="array" ref="BC246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BD246" s="59" t="str" cm="1">
        <f t="array" ref="BD246" xml:space="preserve"> _xlfn.XLOOKUP(
  1,
  ( TabelaMap[SUB] = BS_CONTROLE[[#This Row],[SUB_5]]) *
  ( TabelaMap[KM Inicio] &lt;= BS_CONTROLE[[#This Row],[KM - Inicio]]) *
  ( TabelaMap[KM Fim]  &gt;= BS_CONTROLE[[#This Row],[KM - Inicio]]),
  TabelaMap[Trecho Coordenação],
  "-",
  0
)</f>
        <v>-</v>
      </c>
      <c r="BE246" s="200" t="str">
        <f>IFERROR(_xlfn.XLOOKUP(AO246, BASE_MAPA!$B$2:$B$420, BASE_MAPA!$G$2:$G$420), "ERRO")</f>
        <v>ERRO</v>
      </c>
      <c r="BF246" s="178" t="str">
        <f>IF(BS_CONTROLE[[#This Row],[Responsavel pelo boletim]]=0, "-", BS_CONTROLE[[#This Row],[Responsavel pelo boletim]])</f>
        <v>-</v>
      </c>
      <c r="BG246" s="13"/>
      <c r="BH246" s="14"/>
      <c r="BI246" s="14"/>
      <c r="BJ246" s="14"/>
      <c r="BK246" s="14"/>
      <c r="BL246" s="13"/>
      <c r="BM246" s="12"/>
      <c r="BN246" s="12"/>
      <c r="BO246" s="130"/>
      <c r="BP246" s="14"/>
      <c r="BQ246" s="10" t="str">
        <f t="shared" si="23"/>
        <v>Aderente</v>
      </c>
      <c r="BR246" s="15" t="str">
        <f t="shared" si="24"/>
        <v>*</v>
      </c>
      <c r="BS246" s="15" t="str">
        <f t="shared" si="25"/>
        <v>*</v>
      </c>
      <c r="BT246" s="157" t="str">
        <f t="shared" si="26"/>
        <v/>
      </c>
    </row>
    <row r="247" spans="1:72" hidden="1">
      <c r="A247" s="44" t="str">
        <f t="shared" si="22"/>
        <v/>
      </c>
      <c r="B247" s="133"/>
      <c r="C247" s="7" t="str">
        <f>IF(BS_CONTROLE[[#This Row],[DATA]]="","",WEEKNUM(BS_CONTROLE[[#This Row],[DATA]]))</f>
        <v/>
      </c>
      <c r="D247" s="45"/>
      <c r="E247" s="185">
        <v>263</v>
      </c>
      <c r="F247" s="134"/>
      <c r="G247" s="8" t="str">
        <f>IF(D247="","*",VLOOKUP(F247,BS_ATIVIDADE[#All],3,FALSE))</f>
        <v>*</v>
      </c>
      <c r="H247" s="135"/>
      <c r="I247" s="135"/>
      <c r="J247" s="151"/>
      <c r="K247" s="151"/>
      <c r="L247" s="71" t="s">
        <v>11</v>
      </c>
      <c r="M247" s="149" t="str" cm="1">
        <f t="array" ref="M247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247" s="149" t="str" cm="1">
        <f t="array" ref="N247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247" s="135"/>
      <c r="P247" s="135"/>
      <c r="Q247" s="71"/>
      <c r="R247" s="9" t="str">
        <f>IFERROR(_xlfn.XLOOKUP(F247, BS_ATIVIDADE[ATIVIDADE],BS_ATIVIDADE[UNIDADE] ), "*")</f>
        <v>*</v>
      </c>
      <c r="S247" s="180" t="str" cm="1">
        <f t="array" ref="S247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247" s="180" t="str" cm="1">
        <f t="array" ref="T247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247" s="199" t="str">
        <f>IFERROR(_xlfn.XLOOKUP(J247, BASE_MAPA!$B$2:$B$420, BASE_MAPA!$G$2:$G$420), "ERRO")</f>
        <v>ERRO</v>
      </c>
      <c r="V247" s="143"/>
      <c r="W247" s="135"/>
      <c r="X247" s="152"/>
      <c r="Y247" s="129"/>
      <c r="Z247" s="129"/>
      <c r="AA247" s="71"/>
      <c r="AB247" s="59"/>
      <c r="AC247" s="59"/>
      <c r="AD247" s="135"/>
      <c r="AE247" s="71"/>
      <c r="AF247" s="71"/>
      <c r="AG247" s="71"/>
      <c r="AH247" s="42"/>
      <c r="AI247" s="119" t="str">
        <f>IF(BS_CONTROLE[[#This Row],[Atividade]]=0, "-", BS_CONTROLE[[#This Row],[Atividade]])</f>
        <v>-</v>
      </c>
      <c r="AJ247" s="8" t="str">
        <f>IF(D247="","*",VLOOKUP(AI247,BS_ATIVIDADE[#Data],3,FALSE))</f>
        <v>*</v>
      </c>
      <c r="AK247" s="175" t="str">
        <f>IF(BS_CONTROLE[[#This Row],[Local - Partida]]=0, "-", BS_CONTROLE[[#This Row],[Local - Partida]])</f>
        <v>-</v>
      </c>
      <c r="AL247" s="175" t="str">
        <f>IF(BS_CONTROLE[[#This Row],[Local - Encerramento]]=0, "-", BS_CONTROLE[[#This Row],[Local - Encerramento]])</f>
        <v>-</v>
      </c>
      <c r="AM247" s="175" t="str">
        <f>IF(BS_CONTROLE[[#This Row],[Entre - Estações]]=0, "-", BS_CONTROLE[[#This Row],[Entre - Estações]])</f>
        <v>-</v>
      </c>
      <c r="AN247" s="175" t="str">
        <f>IF(BS_CONTROLE[[#This Row],[SB]]=0, "-", BS_CONTROLE[[#This Row],[SB]])</f>
        <v>-</v>
      </c>
      <c r="AO247" s="176" t="str">
        <f>IF(BS_CONTROLE[[#This Row],[SUB]]=0, "-", BS_CONTROLE[[#This Row],[SUB]])</f>
        <v>-</v>
      </c>
      <c r="AP247" s="177" t="str">
        <f>IF(BS_CONTROLE[[#This Row],[KM - Inicio]]=0, "-", BS_CONTROLE[[#This Row],[KM - Inicio]])</f>
        <v>-</v>
      </c>
      <c r="AQ247" s="177" t="str">
        <f>IF(BS_CONTROLE[[#This Row],[KM - Fim]]=0, "-", BS_CONTROLE[[#This Row],[KM - Fim]])</f>
        <v>-</v>
      </c>
      <c r="AR247" s="32"/>
      <c r="AS247" s="32"/>
      <c r="AT247" s="32"/>
      <c r="AU247" s="32"/>
      <c r="AV247" s="32"/>
      <c r="AW247" s="32"/>
      <c r="AX247" s="32"/>
      <c r="AY247" s="184" t="str">
        <f>IF(D247="","*",IFERROR(IF(ISODD(COUNT(AS247:AX249)),"ERRO",SUM((AT247-AS247),(AV247-AU247),(AX247-AW247))),"ERRO"))</f>
        <v>*</v>
      </c>
      <c r="AZ247" s="11"/>
      <c r="BA247" s="60"/>
      <c r="BB247" s="9" t="str">
        <f>IFERROR(_xlfn.XLOOKUP(AI247, BS_ATIVIDADE[ATIVIDADE],BS_ATIVIDADE[UNIDADE] ), "*")</f>
        <v>*</v>
      </c>
      <c r="BC247" s="59" t="str" cm="1">
        <f t="array" ref="BC247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BD247" s="59" t="str" cm="1">
        <f t="array" ref="BD247" xml:space="preserve"> _xlfn.XLOOKUP(
  1,
  ( TabelaMap[SUB] = BS_CONTROLE[[#This Row],[SUB_5]]) *
  ( TabelaMap[KM Inicio] &lt;= BS_CONTROLE[[#This Row],[KM - Inicio]]) *
  ( TabelaMap[KM Fim]  &gt;= BS_CONTROLE[[#This Row],[KM - Inicio]]),
  TabelaMap[Trecho Coordenação],
  "-",
  0
)</f>
        <v>-</v>
      </c>
      <c r="BE247" s="200" t="str">
        <f>IFERROR(_xlfn.XLOOKUP(AO247, BASE_MAPA!$B$2:$B$420, BASE_MAPA!$G$2:$G$420), "ERRO")</f>
        <v>ERRO</v>
      </c>
      <c r="BF247" s="178" t="str">
        <f>IF(BS_CONTROLE[[#This Row],[Responsavel pelo boletim]]=0, "-", BS_CONTROLE[[#This Row],[Responsavel pelo boletim]])</f>
        <v>-</v>
      </c>
      <c r="BG247" s="13"/>
      <c r="BH247" s="14"/>
      <c r="BI247" s="14"/>
      <c r="BJ247" s="14"/>
      <c r="BK247" s="14"/>
      <c r="BL247" s="13"/>
      <c r="BM247" s="12"/>
      <c r="BN247" s="12"/>
      <c r="BO247" s="130"/>
      <c r="BP247" s="14"/>
      <c r="BQ247" s="10" t="str">
        <f t="shared" si="23"/>
        <v>Aderente</v>
      </c>
      <c r="BR247" s="15" t="str">
        <f t="shared" si="24"/>
        <v>*</v>
      </c>
      <c r="BS247" s="15" t="str">
        <f t="shared" si="25"/>
        <v>*</v>
      </c>
      <c r="BT247" s="157" t="str">
        <f t="shared" si="26"/>
        <v/>
      </c>
    </row>
    <row r="248" spans="1:72" hidden="1">
      <c r="A248" s="44" t="str">
        <f t="shared" si="22"/>
        <v/>
      </c>
      <c r="B248" s="133"/>
      <c r="C248" s="7" t="str">
        <f>IF(BS_CONTROLE[[#This Row],[DATA]]="","",WEEKNUM(BS_CONTROLE[[#This Row],[DATA]]))</f>
        <v/>
      </c>
      <c r="D248" s="45"/>
      <c r="E248" s="185">
        <v>264</v>
      </c>
      <c r="F248" s="134"/>
      <c r="G248" s="8" t="str">
        <f>IF(D248="","*",VLOOKUP(F248,BS_ATIVIDADE[#All],3,FALSE))</f>
        <v>*</v>
      </c>
      <c r="H248" s="135"/>
      <c r="I248" s="135"/>
      <c r="J248" s="151"/>
      <c r="K248" s="151"/>
      <c r="L248" s="71" t="s">
        <v>11</v>
      </c>
      <c r="M248" s="149" t="str" cm="1">
        <f t="array" ref="M248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248" s="149" t="str" cm="1">
        <f t="array" ref="N248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248" s="135"/>
      <c r="P248" s="135"/>
      <c r="Q248" s="71"/>
      <c r="R248" s="9" t="str">
        <f>IFERROR(_xlfn.XLOOKUP(F248, BS_ATIVIDADE[ATIVIDADE],BS_ATIVIDADE[UNIDADE] ), "*")</f>
        <v>*</v>
      </c>
      <c r="S248" s="180" t="str" cm="1">
        <f t="array" ref="S248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248" s="180" t="str" cm="1">
        <f t="array" ref="T248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248" s="199" t="str">
        <f>IFERROR(_xlfn.XLOOKUP(J248, BASE_MAPA!$B$2:$B$420, BASE_MAPA!$G$2:$G$420), "ERRO")</f>
        <v>ERRO</v>
      </c>
      <c r="V248" s="143"/>
      <c r="W248" s="135"/>
      <c r="X248" s="152"/>
      <c r="Y248" s="129"/>
      <c r="Z248" s="129"/>
      <c r="AA248" s="71"/>
      <c r="AB248" s="59"/>
      <c r="AC248" s="59"/>
      <c r="AD248" s="135"/>
      <c r="AE248" s="71"/>
      <c r="AF248" s="71"/>
      <c r="AG248" s="71"/>
      <c r="AH248" s="42"/>
      <c r="AI248" s="119" t="str">
        <f>IF(BS_CONTROLE[[#This Row],[Atividade]]=0, "-", BS_CONTROLE[[#This Row],[Atividade]])</f>
        <v>-</v>
      </c>
      <c r="AJ248" s="8" t="str">
        <f>IF(D248="","*",VLOOKUP(AI248,BS_ATIVIDADE[#Data],3,FALSE))</f>
        <v>*</v>
      </c>
      <c r="AK248" s="175" t="str">
        <f>IF(BS_CONTROLE[[#This Row],[Local - Partida]]=0, "-", BS_CONTROLE[[#This Row],[Local - Partida]])</f>
        <v>-</v>
      </c>
      <c r="AL248" s="175" t="str">
        <f>IF(BS_CONTROLE[[#This Row],[Local - Encerramento]]=0, "-", BS_CONTROLE[[#This Row],[Local - Encerramento]])</f>
        <v>-</v>
      </c>
      <c r="AM248" s="175" t="str">
        <f>IF(BS_CONTROLE[[#This Row],[Entre - Estações]]=0, "-", BS_CONTROLE[[#This Row],[Entre - Estações]])</f>
        <v>-</v>
      </c>
      <c r="AN248" s="175" t="str">
        <f>IF(BS_CONTROLE[[#This Row],[SB]]=0, "-", BS_CONTROLE[[#This Row],[SB]])</f>
        <v>-</v>
      </c>
      <c r="AO248" s="176" t="str">
        <f>IF(BS_CONTROLE[[#This Row],[SUB]]=0, "-", BS_CONTROLE[[#This Row],[SUB]])</f>
        <v>-</v>
      </c>
      <c r="AP248" s="177" t="str">
        <f>IF(BS_CONTROLE[[#This Row],[KM - Inicio]]=0, "-", BS_CONTROLE[[#This Row],[KM - Inicio]])</f>
        <v>-</v>
      </c>
      <c r="AQ248" s="177" t="str">
        <f>IF(BS_CONTROLE[[#This Row],[KM - Fim]]=0, "-", BS_CONTROLE[[#This Row],[KM - Fim]])</f>
        <v>-</v>
      </c>
      <c r="AR248" s="32"/>
      <c r="AS248" s="32"/>
      <c r="AT248" s="32"/>
      <c r="AU248" s="32"/>
      <c r="AV248" s="32"/>
      <c r="AW248" s="32"/>
      <c r="AX248" s="32"/>
      <c r="AY248" s="184" t="str">
        <f>IF(D248="","*",IFERROR(IF(ISODD(COUNT(AS248:AX250)),"ERRO",SUM((AT248-AS248),(AV248-AU248),(AX248-AW248))),"ERRO"))</f>
        <v>*</v>
      </c>
      <c r="AZ248" s="11"/>
      <c r="BA248" s="60"/>
      <c r="BB248" s="9" t="str">
        <f>IFERROR(_xlfn.XLOOKUP(AI248, BS_ATIVIDADE[ATIVIDADE],BS_ATIVIDADE[UNIDADE] ), "*")</f>
        <v>*</v>
      </c>
      <c r="BC248" s="59" t="str" cm="1">
        <f t="array" ref="BC248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BD248" s="59" t="str" cm="1">
        <f t="array" ref="BD248" xml:space="preserve"> _xlfn.XLOOKUP(
  1,
  ( TabelaMap[SUB] = BS_CONTROLE[[#This Row],[SUB_5]]) *
  ( TabelaMap[KM Inicio] &lt;= BS_CONTROLE[[#This Row],[KM - Inicio]]) *
  ( TabelaMap[KM Fim]  &gt;= BS_CONTROLE[[#This Row],[KM - Inicio]]),
  TabelaMap[Trecho Coordenação],
  "-",
  0
)</f>
        <v>-</v>
      </c>
      <c r="BE248" s="200" t="str">
        <f>IFERROR(_xlfn.XLOOKUP(AO248, BASE_MAPA!$B$2:$B$420, BASE_MAPA!$G$2:$G$420), "ERRO")</f>
        <v>ERRO</v>
      </c>
      <c r="BF248" s="178" t="str">
        <f>IF(BS_CONTROLE[[#This Row],[Responsavel pelo boletim]]=0, "-", BS_CONTROLE[[#This Row],[Responsavel pelo boletim]])</f>
        <v>-</v>
      </c>
      <c r="BG248" s="13"/>
      <c r="BH248" s="14"/>
      <c r="BI248" s="14"/>
      <c r="BJ248" s="14"/>
      <c r="BK248" s="14"/>
      <c r="BL248" s="13"/>
      <c r="BM248" s="12"/>
      <c r="BN248" s="12"/>
      <c r="BO248" s="130"/>
      <c r="BP248" s="14"/>
      <c r="BQ248" s="10" t="str">
        <f t="shared" si="23"/>
        <v>Aderente</v>
      </c>
      <c r="BR248" s="15" t="str">
        <f t="shared" si="24"/>
        <v>*</v>
      </c>
      <c r="BS248" s="15" t="str">
        <f t="shared" si="25"/>
        <v>*</v>
      </c>
      <c r="BT248" s="157" t="str">
        <f t="shared" si="26"/>
        <v/>
      </c>
    </row>
    <row r="249" spans="1:72" hidden="1">
      <c r="A249" s="44" t="str">
        <f t="shared" si="22"/>
        <v/>
      </c>
      <c r="B249" s="133"/>
      <c r="C249" s="7" t="str">
        <f>IF(BS_CONTROLE[[#This Row],[DATA]]="","",WEEKNUM(BS_CONTROLE[[#This Row],[DATA]]))</f>
        <v/>
      </c>
      <c r="D249" s="45"/>
      <c r="E249" s="185">
        <v>265</v>
      </c>
      <c r="F249" s="134"/>
      <c r="G249" s="8" t="str">
        <f>IF(D249="","*",VLOOKUP(F249,BS_ATIVIDADE[#All],3,FALSE))</f>
        <v>*</v>
      </c>
      <c r="H249" s="135"/>
      <c r="I249" s="135"/>
      <c r="J249" s="151"/>
      <c r="K249" s="151"/>
      <c r="L249" s="71" t="s">
        <v>11</v>
      </c>
      <c r="M249" s="149" t="str" cm="1">
        <f t="array" ref="M249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249" s="149" t="str" cm="1">
        <f t="array" ref="N249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249" s="135"/>
      <c r="P249" s="135"/>
      <c r="Q249" s="71"/>
      <c r="R249" s="9" t="str">
        <f>IFERROR(_xlfn.XLOOKUP(F249, BS_ATIVIDADE[ATIVIDADE],BS_ATIVIDADE[UNIDADE] ), "*")</f>
        <v>*</v>
      </c>
      <c r="S249" s="180" t="str" cm="1">
        <f t="array" ref="S249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249" s="180" t="str" cm="1">
        <f t="array" ref="T249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249" s="199" t="str">
        <f>IFERROR(_xlfn.XLOOKUP(J249, BASE_MAPA!$B$2:$B$420, BASE_MAPA!$G$2:$G$420), "ERRO")</f>
        <v>ERRO</v>
      </c>
      <c r="V249" s="143"/>
      <c r="W249" s="135"/>
      <c r="X249" s="152"/>
      <c r="Y249" s="129"/>
      <c r="Z249" s="129"/>
      <c r="AA249" s="71"/>
      <c r="AB249" s="59"/>
      <c r="AC249" s="59"/>
      <c r="AD249" s="135"/>
      <c r="AE249" s="71"/>
      <c r="AF249" s="71"/>
      <c r="AG249" s="71"/>
      <c r="AH249" s="42"/>
      <c r="AI249" s="119" t="str">
        <f>IF(BS_CONTROLE[[#This Row],[Atividade]]=0, "-", BS_CONTROLE[[#This Row],[Atividade]])</f>
        <v>-</v>
      </c>
      <c r="AJ249" s="8" t="str">
        <f>IF(D249="","*",VLOOKUP(AI249,BS_ATIVIDADE[#Data],3,FALSE))</f>
        <v>*</v>
      </c>
      <c r="AK249" s="175" t="str">
        <f>IF(BS_CONTROLE[[#This Row],[Local - Partida]]=0, "-", BS_CONTROLE[[#This Row],[Local - Partida]])</f>
        <v>-</v>
      </c>
      <c r="AL249" s="175" t="str">
        <f>IF(BS_CONTROLE[[#This Row],[Local - Encerramento]]=0, "-", BS_CONTROLE[[#This Row],[Local - Encerramento]])</f>
        <v>-</v>
      </c>
      <c r="AM249" s="175" t="str">
        <f>IF(BS_CONTROLE[[#This Row],[Entre - Estações]]=0, "-", BS_CONTROLE[[#This Row],[Entre - Estações]])</f>
        <v>-</v>
      </c>
      <c r="AN249" s="175" t="str">
        <f>IF(BS_CONTROLE[[#This Row],[SB]]=0, "-", BS_CONTROLE[[#This Row],[SB]])</f>
        <v>-</v>
      </c>
      <c r="AO249" s="176" t="str">
        <f>IF(BS_CONTROLE[[#This Row],[SUB]]=0, "-", BS_CONTROLE[[#This Row],[SUB]])</f>
        <v>-</v>
      </c>
      <c r="AP249" s="177" t="str">
        <f>IF(BS_CONTROLE[[#This Row],[KM - Inicio]]=0, "-", BS_CONTROLE[[#This Row],[KM - Inicio]])</f>
        <v>-</v>
      </c>
      <c r="AQ249" s="177" t="str">
        <f>IF(BS_CONTROLE[[#This Row],[KM - Fim]]=0, "-", BS_CONTROLE[[#This Row],[KM - Fim]])</f>
        <v>-</v>
      </c>
      <c r="AR249" s="32"/>
      <c r="AS249" s="32"/>
      <c r="AT249" s="32"/>
      <c r="AU249" s="32"/>
      <c r="AV249" s="32"/>
      <c r="AW249" s="32"/>
      <c r="AX249" s="32"/>
      <c r="AY249" s="184" t="str">
        <f>IF(D249="","*",IFERROR(IF(ISODD(COUNT(AS249:AX251)),"ERRO",SUM((AT249-AS249),(AV249-AU249),(AX249-AW249))),"ERRO"))</f>
        <v>*</v>
      </c>
      <c r="AZ249" s="11"/>
      <c r="BA249" s="60"/>
      <c r="BB249" s="9" t="str">
        <f>IFERROR(_xlfn.XLOOKUP(AI249, BS_ATIVIDADE[ATIVIDADE],BS_ATIVIDADE[UNIDADE] ), "*")</f>
        <v>*</v>
      </c>
      <c r="BC249" s="59" t="str" cm="1">
        <f t="array" ref="BC249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BD249" s="59" t="str" cm="1">
        <f t="array" ref="BD249" xml:space="preserve"> _xlfn.XLOOKUP(
  1,
  ( TabelaMap[SUB] = BS_CONTROLE[[#This Row],[SUB_5]]) *
  ( TabelaMap[KM Inicio] &lt;= BS_CONTROLE[[#This Row],[KM - Inicio]]) *
  ( TabelaMap[KM Fim]  &gt;= BS_CONTROLE[[#This Row],[KM - Inicio]]),
  TabelaMap[Trecho Coordenação],
  "-",
  0
)</f>
        <v>-</v>
      </c>
      <c r="BE249" s="200" t="str">
        <f>IFERROR(_xlfn.XLOOKUP(AO249, BASE_MAPA!$B$2:$B$420, BASE_MAPA!$G$2:$G$420), "ERRO")</f>
        <v>ERRO</v>
      </c>
      <c r="BF249" s="178" t="str">
        <f>IF(BS_CONTROLE[[#This Row],[Responsavel pelo boletim]]=0, "-", BS_CONTROLE[[#This Row],[Responsavel pelo boletim]])</f>
        <v>-</v>
      </c>
      <c r="BG249" s="13"/>
      <c r="BH249" s="14"/>
      <c r="BI249" s="14"/>
      <c r="BJ249" s="14"/>
      <c r="BK249" s="14"/>
      <c r="BL249" s="13"/>
      <c r="BM249" s="12"/>
      <c r="BN249" s="12"/>
      <c r="BO249" s="130"/>
      <c r="BP249" s="14"/>
      <c r="BQ249" s="10" t="str">
        <f t="shared" si="23"/>
        <v>Aderente</v>
      </c>
      <c r="BR249" s="15" t="str">
        <f t="shared" si="24"/>
        <v>*</v>
      </c>
      <c r="BS249" s="15" t="str">
        <f t="shared" si="25"/>
        <v>*</v>
      </c>
      <c r="BT249" s="157" t="str">
        <f t="shared" si="26"/>
        <v/>
      </c>
    </row>
    <row r="250" spans="1:72" hidden="1">
      <c r="A250" s="44" t="str">
        <f t="shared" si="22"/>
        <v/>
      </c>
      <c r="B250" s="133"/>
      <c r="C250" s="7" t="str">
        <f>IF(BS_CONTROLE[[#This Row],[DATA]]="","",WEEKNUM(BS_CONTROLE[[#This Row],[DATA]]))</f>
        <v/>
      </c>
      <c r="D250" s="45"/>
      <c r="E250" s="185">
        <v>266</v>
      </c>
      <c r="F250" s="134"/>
      <c r="G250" s="8" t="str">
        <f>IF(D250="","*",VLOOKUP(F250,BS_ATIVIDADE[#All],3,FALSE))</f>
        <v>*</v>
      </c>
      <c r="H250" s="135"/>
      <c r="I250" s="135"/>
      <c r="J250" s="151"/>
      <c r="K250" s="151"/>
      <c r="L250" s="71" t="s">
        <v>11</v>
      </c>
      <c r="M250" s="149" t="str" cm="1">
        <f t="array" ref="M250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250" s="149" t="str" cm="1">
        <f t="array" ref="N250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250" s="135"/>
      <c r="P250" s="135"/>
      <c r="Q250" s="71"/>
      <c r="R250" s="9" t="str">
        <f>IFERROR(_xlfn.XLOOKUP(F250, BS_ATIVIDADE[ATIVIDADE],BS_ATIVIDADE[UNIDADE] ), "*")</f>
        <v>*</v>
      </c>
      <c r="S250" s="180" t="str" cm="1">
        <f t="array" ref="S250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250" s="180" t="str" cm="1">
        <f t="array" ref="T250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250" s="199" t="str">
        <f>IFERROR(_xlfn.XLOOKUP(J250, BASE_MAPA!$B$2:$B$420, BASE_MAPA!$G$2:$G$420), "ERRO")</f>
        <v>ERRO</v>
      </c>
      <c r="V250" s="143"/>
      <c r="W250" s="135"/>
      <c r="X250" s="152"/>
      <c r="Y250" s="129"/>
      <c r="Z250" s="129"/>
      <c r="AA250" s="71"/>
      <c r="AB250" s="59"/>
      <c r="AC250" s="59"/>
      <c r="AD250" s="135"/>
      <c r="AE250" s="71"/>
      <c r="AF250" s="71"/>
      <c r="AG250" s="71"/>
      <c r="AH250" s="42"/>
      <c r="AI250" s="119" t="str">
        <f>IF(BS_CONTROLE[[#This Row],[Atividade]]=0, "-", BS_CONTROLE[[#This Row],[Atividade]])</f>
        <v>-</v>
      </c>
      <c r="AJ250" s="8" t="str">
        <f>IF(D250="","*",VLOOKUP(AI250,BS_ATIVIDADE[#Data],3,FALSE))</f>
        <v>*</v>
      </c>
      <c r="AK250" s="175" t="str">
        <f>IF(BS_CONTROLE[[#This Row],[Local - Partida]]=0, "-", BS_CONTROLE[[#This Row],[Local - Partida]])</f>
        <v>-</v>
      </c>
      <c r="AL250" s="175" t="str">
        <f>IF(BS_CONTROLE[[#This Row],[Local - Encerramento]]=0, "-", BS_CONTROLE[[#This Row],[Local - Encerramento]])</f>
        <v>-</v>
      </c>
      <c r="AM250" s="175" t="str">
        <f>IF(BS_CONTROLE[[#This Row],[Entre - Estações]]=0, "-", BS_CONTROLE[[#This Row],[Entre - Estações]])</f>
        <v>-</v>
      </c>
      <c r="AN250" s="175" t="str">
        <f>IF(BS_CONTROLE[[#This Row],[SB]]=0, "-", BS_CONTROLE[[#This Row],[SB]])</f>
        <v>-</v>
      </c>
      <c r="AO250" s="176" t="str">
        <f>IF(BS_CONTROLE[[#This Row],[SUB]]=0, "-", BS_CONTROLE[[#This Row],[SUB]])</f>
        <v>-</v>
      </c>
      <c r="AP250" s="177" t="str">
        <f>IF(BS_CONTROLE[[#This Row],[KM - Inicio]]=0, "-", BS_CONTROLE[[#This Row],[KM - Inicio]])</f>
        <v>-</v>
      </c>
      <c r="AQ250" s="177" t="str">
        <f>IF(BS_CONTROLE[[#This Row],[KM - Fim]]=0, "-", BS_CONTROLE[[#This Row],[KM - Fim]])</f>
        <v>-</v>
      </c>
      <c r="AR250" s="32"/>
      <c r="AS250" s="32"/>
      <c r="AT250" s="32"/>
      <c r="AU250" s="32"/>
      <c r="AV250" s="32"/>
      <c r="AW250" s="32"/>
      <c r="AX250" s="32"/>
      <c r="AY250" s="184" t="str">
        <f>IF(D250="","*",IFERROR(IF(ISODD(COUNT(AS250:AX252)),"ERRO",SUM((AT250-AS250),(AV250-AU250),(AX250-AW250))),"ERRO"))</f>
        <v>*</v>
      </c>
      <c r="AZ250" s="11"/>
      <c r="BA250" s="60"/>
      <c r="BB250" s="9" t="str">
        <f>IFERROR(_xlfn.XLOOKUP(AI250, BS_ATIVIDADE[ATIVIDADE],BS_ATIVIDADE[UNIDADE] ), "*")</f>
        <v>*</v>
      </c>
      <c r="BC250" s="59" t="str" cm="1">
        <f t="array" ref="BC250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BD250" s="59" t="str" cm="1">
        <f t="array" ref="BD250" xml:space="preserve"> _xlfn.XLOOKUP(
  1,
  ( TabelaMap[SUB] = BS_CONTROLE[[#This Row],[SUB_5]]) *
  ( TabelaMap[KM Inicio] &lt;= BS_CONTROLE[[#This Row],[KM - Inicio]]) *
  ( TabelaMap[KM Fim]  &gt;= BS_CONTROLE[[#This Row],[KM - Inicio]]),
  TabelaMap[Trecho Coordenação],
  "-",
  0
)</f>
        <v>-</v>
      </c>
      <c r="BE250" s="200" t="str">
        <f>IFERROR(_xlfn.XLOOKUP(AO250, BASE_MAPA!$B$2:$B$420, BASE_MAPA!$G$2:$G$420), "ERRO")</f>
        <v>ERRO</v>
      </c>
      <c r="BF250" s="178" t="str">
        <f>IF(BS_CONTROLE[[#This Row],[Responsavel pelo boletim]]=0, "-", BS_CONTROLE[[#This Row],[Responsavel pelo boletim]])</f>
        <v>-</v>
      </c>
      <c r="BG250" s="13"/>
      <c r="BH250" s="14"/>
      <c r="BI250" s="14"/>
      <c r="BJ250" s="14"/>
      <c r="BK250" s="14"/>
      <c r="BL250" s="13"/>
      <c r="BM250" s="12"/>
      <c r="BN250" s="12"/>
      <c r="BO250" s="130"/>
      <c r="BP250" s="14"/>
      <c r="BQ250" s="10" t="str">
        <f t="shared" si="23"/>
        <v>Aderente</v>
      </c>
      <c r="BR250" s="15" t="str">
        <f t="shared" si="24"/>
        <v>*</v>
      </c>
      <c r="BS250" s="15" t="str">
        <f t="shared" si="25"/>
        <v>*</v>
      </c>
      <c r="BT250" s="157" t="str">
        <f t="shared" si="26"/>
        <v/>
      </c>
    </row>
    <row r="251" spans="1:72" hidden="1">
      <c r="A251" s="44" t="str">
        <f t="shared" si="22"/>
        <v/>
      </c>
      <c r="B251" s="133"/>
      <c r="C251" s="7" t="str">
        <f>IF(BS_CONTROLE[[#This Row],[DATA]]="","",WEEKNUM(BS_CONTROLE[[#This Row],[DATA]]))</f>
        <v/>
      </c>
      <c r="D251" s="45"/>
      <c r="E251" s="185">
        <v>267</v>
      </c>
      <c r="F251" s="134"/>
      <c r="G251" s="8" t="str">
        <f>IF(D251="","*",VLOOKUP(F251,BS_ATIVIDADE[#All],3,FALSE))</f>
        <v>*</v>
      </c>
      <c r="H251" s="135"/>
      <c r="I251" s="135"/>
      <c r="J251" s="151"/>
      <c r="K251" s="151"/>
      <c r="L251" s="71" t="s">
        <v>11</v>
      </c>
      <c r="M251" s="149" t="str" cm="1">
        <f t="array" ref="M251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251" s="149" t="str" cm="1">
        <f t="array" ref="N251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251" s="135"/>
      <c r="P251" s="135"/>
      <c r="Q251" s="71"/>
      <c r="R251" s="9" t="str">
        <f>IFERROR(_xlfn.XLOOKUP(F251, BS_ATIVIDADE[ATIVIDADE],BS_ATIVIDADE[UNIDADE] ), "*")</f>
        <v>*</v>
      </c>
      <c r="S251" s="180" t="str" cm="1">
        <f t="array" ref="S251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251" s="180" t="str" cm="1">
        <f t="array" ref="T251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251" s="199" t="str">
        <f>IFERROR(_xlfn.XLOOKUP(J251, BASE_MAPA!$B$2:$B$420, BASE_MAPA!$G$2:$G$420), "ERRO")</f>
        <v>ERRO</v>
      </c>
      <c r="V251" s="143"/>
      <c r="W251" s="135"/>
      <c r="X251" s="152"/>
      <c r="Y251" s="129"/>
      <c r="Z251" s="129"/>
      <c r="AA251" s="71"/>
      <c r="AB251" s="59"/>
      <c r="AC251" s="59"/>
      <c r="AD251" s="135"/>
      <c r="AE251" s="71"/>
      <c r="AF251" s="71"/>
      <c r="AG251" s="71"/>
      <c r="AH251" s="42"/>
      <c r="AI251" s="119" t="str">
        <f>IF(BS_CONTROLE[[#This Row],[Atividade]]=0, "-", BS_CONTROLE[[#This Row],[Atividade]])</f>
        <v>-</v>
      </c>
      <c r="AJ251" s="8" t="str">
        <f>IF(D251="","*",VLOOKUP(AI251,BS_ATIVIDADE[#Data],3,FALSE))</f>
        <v>*</v>
      </c>
      <c r="AK251" s="175" t="str">
        <f>IF(BS_CONTROLE[[#This Row],[Local - Partida]]=0, "-", BS_CONTROLE[[#This Row],[Local - Partida]])</f>
        <v>-</v>
      </c>
      <c r="AL251" s="175" t="str">
        <f>IF(BS_CONTROLE[[#This Row],[Local - Encerramento]]=0, "-", BS_CONTROLE[[#This Row],[Local - Encerramento]])</f>
        <v>-</v>
      </c>
      <c r="AM251" s="175" t="str">
        <f>IF(BS_CONTROLE[[#This Row],[Entre - Estações]]=0, "-", BS_CONTROLE[[#This Row],[Entre - Estações]])</f>
        <v>-</v>
      </c>
      <c r="AN251" s="175" t="str">
        <f>IF(BS_CONTROLE[[#This Row],[SB]]=0, "-", BS_CONTROLE[[#This Row],[SB]])</f>
        <v>-</v>
      </c>
      <c r="AO251" s="176" t="str">
        <f>IF(BS_CONTROLE[[#This Row],[SUB]]=0, "-", BS_CONTROLE[[#This Row],[SUB]])</f>
        <v>-</v>
      </c>
      <c r="AP251" s="177" t="str">
        <f>IF(BS_CONTROLE[[#This Row],[KM - Inicio]]=0, "-", BS_CONTROLE[[#This Row],[KM - Inicio]])</f>
        <v>-</v>
      </c>
      <c r="AQ251" s="177" t="str">
        <f>IF(BS_CONTROLE[[#This Row],[KM - Fim]]=0, "-", BS_CONTROLE[[#This Row],[KM - Fim]])</f>
        <v>-</v>
      </c>
      <c r="AR251" s="32"/>
      <c r="AS251" s="32"/>
      <c r="AT251" s="32"/>
      <c r="AU251" s="32"/>
      <c r="AV251" s="32"/>
      <c r="AW251" s="32"/>
      <c r="AX251" s="32"/>
      <c r="AY251" s="184" t="str">
        <f>IF(D251="","*",IFERROR(IF(ISODD(COUNT(AS251:AX253)),"ERRO",SUM((AT251-AS251),(AV251-AU251),(AX251-AW251))),"ERRO"))</f>
        <v>*</v>
      </c>
      <c r="AZ251" s="11"/>
      <c r="BA251" s="60"/>
      <c r="BB251" s="9" t="str">
        <f>IFERROR(_xlfn.XLOOKUP(AI251, BS_ATIVIDADE[ATIVIDADE],BS_ATIVIDADE[UNIDADE] ), "*")</f>
        <v>*</v>
      </c>
      <c r="BC251" s="59" t="str" cm="1">
        <f t="array" ref="BC251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BD251" s="59" t="str" cm="1">
        <f t="array" ref="BD251" xml:space="preserve"> _xlfn.XLOOKUP(
  1,
  ( TabelaMap[SUB] = BS_CONTROLE[[#This Row],[SUB_5]]) *
  ( TabelaMap[KM Inicio] &lt;= BS_CONTROLE[[#This Row],[KM - Inicio]]) *
  ( TabelaMap[KM Fim]  &gt;= BS_CONTROLE[[#This Row],[KM - Inicio]]),
  TabelaMap[Trecho Coordenação],
  "-",
  0
)</f>
        <v>-</v>
      </c>
      <c r="BE251" s="200" t="str">
        <f>IFERROR(_xlfn.XLOOKUP(AO251, BASE_MAPA!$B$2:$B$420, BASE_MAPA!$G$2:$G$420), "ERRO")</f>
        <v>ERRO</v>
      </c>
      <c r="BF251" s="178" t="str">
        <f>IF(BS_CONTROLE[[#This Row],[Responsavel pelo boletim]]=0, "-", BS_CONTROLE[[#This Row],[Responsavel pelo boletim]])</f>
        <v>-</v>
      </c>
      <c r="BG251" s="13"/>
      <c r="BH251" s="14"/>
      <c r="BI251" s="14"/>
      <c r="BJ251" s="14"/>
      <c r="BK251" s="14"/>
      <c r="BL251" s="13"/>
      <c r="BM251" s="12"/>
      <c r="BN251" s="12"/>
      <c r="BO251" s="130"/>
      <c r="BP251" s="14"/>
      <c r="BQ251" s="10" t="str">
        <f t="shared" si="23"/>
        <v>Aderente</v>
      </c>
      <c r="BR251" s="15" t="str">
        <f t="shared" si="24"/>
        <v>*</v>
      </c>
      <c r="BS251" s="15" t="str">
        <f t="shared" si="25"/>
        <v>*</v>
      </c>
      <c r="BT251" s="157" t="str">
        <f t="shared" si="26"/>
        <v/>
      </c>
    </row>
    <row r="252" spans="1:72" hidden="1">
      <c r="A252" s="44" t="str">
        <f t="shared" si="22"/>
        <v/>
      </c>
      <c r="B252" s="133"/>
      <c r="C252" s="7" t="str">
        <f>IF(BS_CONTROLE[[#This Row],[DATA]]="","",WEEKNUM(BS_CONTROLE[[#This Row],[DATA]]))</f>
        <v/>
      </c>
      <c r="D252" s="45"/>
      <c r="E252" s="185">
        <v>268</v>
      </c>
      <c r="F252" s="134"/>
      <c r="G252" s="8" t="str">
        <f>IF(D252="","*",VLOOKUP(F252,BS_ATIVIDADE[#All],3,FALSE))</f>
        <v>*</v>
      </c>
      <c r="H252" s="135"/>
      <c r="I252" s="135"/>
      <c r="J252" s="151"/>
      <c r="K252" s="151"/>
      <c r="L252" s="71" t="s">
        <v>11</v>
      </c>
      <c r="M252" s="149" t="str" cm="1">
        <f t="array" ref="M252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252" s="149" t="str" cm="1">
        <f t="array" ref="N252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252" s="135"/>
      <c r="P252" s="135"/>
      <c r="Q252" s="71"/>
      <c r="R252" s="9" t="str">
        <f>IFERROR(_xlfn.XLOOKUP(F252, BS_ATIVIDADE[ATIVIDADE],BS_ATIVIDADE[UNIDADE] ), "*")</f>
        <v>*</v>
      </c>
      <c r="S252" s="180" t="str" cm="1">
        <f t="array" ref="S252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252" s="180" t="str" cm="1">
        <f t="array" ref="T252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252" s="199" t="str">
        <f>IFERROR(_xlfn.XLOOKUP(J252, BASE_MAPA!$B$2:$B$420, BASE_MAPA!$G$2:$G$420), "ERRO")</f>
        <v>ERRO</v>
      </c>
      <c r="V252" s="143"/>
      <c r="W252" s="135"/>
      <c r="X252" s="152"/>
      <c r="Y252" s="129"/>
      <c r="Z252" s="129"/>
      <c r="AA252" s="71"/>
      <c r="AB252" s="59"/>
      <c r="AC252" s="59"/>
      <c r="AD252" s="135"/>
      <c r="AE252" s="71"/>
      <c r="AF252" s="71"/>
      <c r="AG252" s="71"/>
      <c r="AH252" s="42"/>
      <c r="AI252" s="119" t="str">
        <f>IF(BS_CONTROLE[[#This Row],[Atividade]]=0, "-", BS_CONTROLE[[#This Row],[Atividade]])</f>
        <v>-</v>
      </c>
      <c r="AJ252" s="8" t="str">
        <f>IF(D252="","*",VLOOKUP(AI252,BS_ATIVIDADE[#Data],3,FALSE))</f>
        <v>*</v>
      </c>
      <c r="AK252" s="175" t="str">
        <f>IF(BS_CONTROLE[[#This Row],[Local - Partida]]=0, "-", BS_CONTROLE[[#This Row],[Local - Partida]])</f>
        <v>-</v>
      </c>
      <c r="AL252" s="175" t="str">
        <f>IF(BS_CONTROLE[[#This Row],[Local - Encerramento]]=0, "-", BS_CONTROLE[[#This Row],[Local - Encerramento]])</f>
        <v>-</v>
      </c>
      <c r="AM252" s="175" t="str">
        <f>IF(BS_CONTROLE[[#This Row],[Entre - Estações]]=0, "-", BS_CONTROLE[[#This Row],[Entre - Estações]])</f>
        <v>-</v>
      </c>
      <c r="AN252" s="175" t="str">
        <f>IF(BS_CONTROLE[[#This Row],[SB]]=0, "-", BS_CONTROLE[[#This Row],[SB]])</f>
        <v>-</v>
      </c>
      <c r="AO252" s="176" t="str">
        <f>IF(BS_CONTROLE[[#This Row],[SUB]]=0, "-", BS_CONTROLE[[#This Row],[SUB]])</f>
        <v>-</v>
      </c>
      <c r="AP252" s="177" t="str">
        <f>IF(BS_CONTROLE[[#This Row],[KM - Inicio]]=0, "-", BS_CONTROLE[[#This Row],[KM - Inicio]])</f>
        <v>-</v>
      </c>
      <c r="AQ252" s="177" t="str">
        <f>IF(BS_CONTROLE[[#This Row],[KM - Fim]]=0, "-", BS_CONTROLE[[#This Row],[KM - Fim]])</f>
        <v>-</v>
      </c>
      <c r="AR252" s="32"/>
      <c r="AS252" s="32"/>
      <c r="AT252" s="32"/>
      <c r="AU252" s="32"/>
      <c r="AV252" s="32"/>
      <c r="AW252" s="32"/>
      <c r="AX252" s="32"/>
      <c r="AY252" s="184" t="str">
        <f>IF(D252="","*",IFERROR(IF(ISODD(COUNT(AS252:AX254)),"ERRO",SUM((AT252-AS252),(AV252-AU252),(AX252-AW252))),"ERRO"))</f>
        <v>*</v>
      </c>
      <c r="AZ252" s="11"/>
      <c r="BA252" s="60"/>
      <c r="BB252" s="9" t="str">
        <f>IFERROR(_xlfn.XLOOKUP(AI252, BS_ATIVIDADE[ATIVIDADE],BS_ATIVIDADE[UNIDADE] ), "*")</f>
        <v>*</v>
      </c>
      <c r="BC252" s="59" t="str" cm="1">
        <f t="array" ref="BC252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BD252" s="59" t="str" cm="1">
        <f t="array" ref="BD252" xml:space="preserve"> _xlfn.XLOOKUP(
  1,
  ( TabelaMap[SUB] = BS_CONTROLE[[#This Row],[SUB_5]]) *
  ( TabelaMap[KM Inicio] &lt;= BS_CONTROLE[[#This Row],[KM - Inicio]]) *
  ( TabelaMap[KM Fim]  &gt;= BS_CONTROLE[[#This Row],[KM - Inicio]]),
  TabelaMap[Trecho Coordenação],
  "-",
  0
)</f>
        <v>-</v>
      </c>
      <c r="BE252" s="200" t="str">
        <f>IFERROR(_xlfn.XLOOKUP(AO252, BASE_MAPA!$B$2:$B$420, BASE_MAPA!$G$2:$G$420), "ERRO")</f>
        <v>ERRO</v>
      </c>
      <c r="BF252" s="178" t="str">
        <f>IF(BS_CONTROLE[[#This Row],[Responsavel pelo boletim]]=0, "-", BS_CONTROLE[[#This Row],[Responsavel pelo boletim]])</f>
        <v>-</v>
      </c>
      <c r="BG252" s="13"/>
      <c r="BH252" s="14"/>
      <c r="BI252" s="14"/>
      <c r="BJ252" s="14"/>
      <c r="BK252" s="14"/>
      <c r="BL252" s="13"/>
      <c r="BM252" s="12"/>
      <c r="BN252" s="12"/>
      <c r="BO252" s="130"/>
      <c r="BP252" s="14"/>
      <c r="BQ252" s="10" t="str">
        <f t="shared" si="23"/>
        <v>Aderente</v>
      </c>
      <c r="BR252" s="15" t="str">
        <f t="shared" si="24"/>
        <v>*</v>
      </c>
      <c r="BS252" s="15" t="str">
        <f t="shared" si="25"/>
        <v>*</v>
      </c>
      <c r="BT252" s="157" t="str">
        <f t="shared" si="26"/>
        <v/>
      </c>
    </row>
    <row r="253" spans="1:72" hidden="1">
      <c r="A253" s="44" t="str">
        <f t="shared" si="22"/>
        <v/>
      </c>
      <c r="B253" s="133"/>
      <c r="C253" s="7" t="str">
        <f>IF(BS_CONTROLE[[#This Row],[DATA]]="","",WEEKNUM(BS_CONTROLE[[#This Row],[DATA]]))</f>
        <v/>
      </c>
      <c r="D253" s="45"/>
      <c r="E253" s="185">
        <v>269</v>
      </c>
      <c r="F253" s="134"/>
      <c r="G253" s="8" t="str">
        <f>IF(D253="","*",VLOOKUP(F253,BS_ATIVIDADE[#All],3,FALSE))</f>
        <v>*</v>
      </c>
      <c r="H253" s="135"/>
      <c r="I253" s="135"/>
      <c r="J253" s="151"/>
      <c r="K253" s="151"/>
      <c r="L253" s="71" t="s">
        <v>11</v>
      </c>
      <c r="M253" s="149" t="str" cm="1">
        <f t="array" ref="M253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253" s="149" t="str" cm="1">
        <f t="array" ref="N253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253" s="135"/>
      <c r="P253" s="135"/>
      <c r="Q253" s="71"/>
      <c r="R253" s="9" t="str">
        <f>IFERROR(_xlfn.XLOOKUP(F253, BS_ATIVIDADE[ATIVIDADE],BS_ATIVIDADE[UNIDADE] ), "*")</f>
        <v>*</v>
      </c>
      <c r="S253" s="180" t="str" cm="1">
        <f t="array" ref="S253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253" s="180" t="str" cm="1">
        <f t="array" ref="T253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253" s="199" t="str">
        <f>IFERROR(_xlfn.XLOOKUP(J253, BASE_MAPA!$B$2:$B$420, BASE_MAPA!$G$2:$G$420), "ERRO")</f>
        <v>ERRO</v>
      </c>
      <c r="V253" s="143"/>
      <c r="W253" s="135"/>
      <c r="X253" s="152"/>
      <c r="Y253" s="129"/>
      <c r="Z253" s="129"/>
      <c r="AA253" s="71"/>
      <c r="AB253" s="59"/>
      <c r="AC253" s="59"/>
      <c r="AD253" s="135"/>
      <c r="AE253" s="71"/>
      <c r="AF253" s="71"/>
      <c r="AG253" s="71"/>
      <c r="AH253" s="42"/>
      <c r="AI253" s="119" t="str">
        <f>IF(BS_CONTROLE[[#This Row],[Atividade]]=0, "-", BS_CONTROLE[[#This Row],[Atividade]])</f>
        <v>-</v>
      </c>
      <c r="AJ253" s="8" t="str">
        <f>IF(D253="","*",VLOOKUP(AI253,BS_ATIVIDADE[#Data],3,FALSE))</f>
        <v>*</v>
      </c>
      <c r="AK253" s="175" t="str">
        <f>IF(BS_CONTROLE[[#This Row],[Local - Partida]]=0, "-", BS_CONTROLE[[#This Row],[Local - Partida]])</f>
        <v>-</v>
      </c>
      <c r="AL253" s="175" t="str">
        <f>IF(BS_CONTROLE[[#This Row],[Local - Encerramento]]=0, "-", BS_CONTROLE[[#This Row],[Local - Encerramento]])</f>
        <v>-</v>
      </c>
      <c r="AM253" s="175" t="str">
        <f>IF(BS_CONTROLE[[#This Row],[Entre - Estações]]=0, "-", BS_CONTROLE[[#This Row],[Entre - Estações]])</f>
        <v>-</v>
      </c>
      <c r="AN253" s="175" t="str">
        <f>IF(BS_CONTROLE[[#This Row],[SB]]=0, "-", BS_CONTROLE[[#This Row],[SB]])</f>
        <v>-</v>
      </c>
      <c r="AO253" s="176" t="str">
        <f>IF(BS_CONTROLE[[#This Row],[SUB]]=0, "-", BS_CONTROLE[[#This Row],[SUB]])</f>
        <v>-</v>
      </c>
      <c r="AP253" s="177" t="str">
        <f>IF(BS_CONTROLE[[#This Row],[KM - Inicio]]=0, "-", BS_CONTROLE[[#This Row],[KM - Inicio]])</f>
        <v>-</v>
      </c>
      <c r="AQ253" s="177" t="str">
        <f>IF(BS_CONTROLE[[#This Row],[KM - Fim]]=0, "-", BS_CONTROLE[[#This Row],[KM - Fim]])</f>
        <v>-</v>
      </c>
      <c r="AR253" s="32"/>
      <c r="AS253" s="32"/>
      <c r="AT253" s="32"/>
      <c r="AU253" s="32"/>
      <c r="AV253" s="32"/>
      <c r="AW253" s="32"/>
      <c r="AX253" s="32"/>
      <c r="AY253" s="184" t="str">
        <f>IF(D253="","*",IFERROR(IF(ISODD(COUNT(AS253:AX255)),"ERRO",SUM((AT253-AS253),(AV253-AU253),(AX253-AW253))),"ERRO"))</f>
        <v>*</v>
      </c>
      <c r="AZ253" s="11"/>
      <c r="BA253" s="60"/>
      <c r="BB253" s="9" t="str">
        <f>IFERROR(_xlfn.XLOOKUP(AI253, BS_ATIVIDADE[ATIVIDADE],BS_ATIVIDADE[UNIDADE] ), "*")</f>
        <v>*</v>
      </c>
      <c r="BC253" s="59" t="str" cm="1">
        <f t="array" ref="BC253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BD253" s="59" t="str" cm="1">
        <f t="array" ref="BD253" xml:space="preserve"> _xlfn.XLOOKUP(
  1,
  ( TabelaMap[SUB] = BS_CONTROLE[[#This Row],[SUB_5]]) *
  ( TabelaMap[KM Inicio] &lt;= BS_CONTROLE[[#This Row],[KM - Inicio]]) *
  ( TabelaMap[KM Fim]  &gt;= BS_CONTROLE[[#This Row],[KM - Inicio]]),
  TabelaMap[Trecho Coordenação],
  "-",
  0
)</f>
        <v>-</v>
      </c>
      <c r="BE253" s="200" t="str">
        <f>IFERROR(_xlfn.XLOOKUP(AO253, BASE_MAPA!$B$2:$B$420, BASE_MAPA!$G$2:$G$420), "ERRO")</f>
        <v>ERRO</v>
      </c>
      <c r="BF253" s="178" t="str">
        <f>IF(BS_CONTROLE[[#This Row],[Responsavel pelo boletim]]=0, "-", BS_CONTROLE[[#This Row],[Responsavel pelo boletim]])</f>
        <v>-</v>
      </c>
      <c r="BG253" s="13"/>
      <c r="BH253" s="14"/>
      <c r="BI253" s="14"/>
      <c r="BJ253" s="14"/>
      <c r="BK253" s="14"/>
      <c r="BL253" s="13"/>
      <c r="BM253" s="12"/>
      <c r="BN253" s="12"/>
      <c r="BO253" s="130"/>
      <c r="BP253" s="14"/>
      <c r="BQ253" s="10" t="str">
        <f t="shared" si="23"/>
        <v>Aderente</v>
      </c>
      <c r="BR253" s="15" t="str">
        <f t="shared" si="24"/>
        <v>*</v>
      </c>
      <c r="BS253" s="15" t="str">
        <f t="shared" si="25"/>
        <v>*</v>
      </c>
      <c r="BT253" s="157" t="str">
        <f t="shared" si="26"/>
        <v/>
      </c>
    </row>
    <row r="254" spans="1:72" hidden="1">
      <c r="A254" s="44" t="str">
        <f t="shared" si="22"/>
        <v/>
      </c>
      <c r="B254" s="133"/>
      <c r="C254" s="7" t="str">
        <f>IF(BS_CONTROLE[[#This Row],[DATA]]="","",WEEKNUM(BS_CONTROLE[[#This Row],[DATA]]))</f>
        <v/>
      </c>
      <c r="D254" s="45"/>
      <c r="E254" s="185">
        <v>270</v>
      </c>
      <c r="F254" s="134"/>
      <c r="G254" s="8" t="str">
        <f>IF(D254="","*",VLOOKUP(F254,BS_ATIVIDADE[#All],3,FALSE))</f>
        <v>*</v>
      </c>
      <c r="H254" s="135"/>
      <c r="I254" s="135"/>
      <c r="J254" s="151"/>
      <c r="K254" s="151"/>
      <c r="L254" s="71" t="s">
        <v>11</v>
      </c>
      <c r="M254" s="149" t="str" cm="1">
        <f t="array" ref="M254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254" s="149" t="str" cm="1">
        <f t="array" ref="N254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254" s="135"/>
      <c r="P254" s="135"/>
      <c r="Q254" s="71"/>
      <c r="R254" s="9" t="str">
        <f>IFERROR(_xlfn.XLOOKUP(F254, BS_ATIVIDADE[ATIVIDADE],BS_ATIVIDADE[UNIDADE] ), "*")</f>
        <v>*</v>
      </c>
      <c r="S254" s="180" t="str" cm="1">
        <f t="array" ref="S254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254" s="180" t="str" cm="1">
        <f t="array" ref="T254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254" s="199" t="str">
        <f>IFERROR(_xlfn.XLOOKUP(J254, BASE_MAPA!$B$2:$B$420, BASE_MAPA!$G$2:$G$420), "ERRO")</f>
        <v>ERRO</v>
      </c>
      <c r="V254" s="143"/>
      <c r="W254" s="135"/>
      <c r="X254" s="152"/>
      <c r="Y254" s="129"/>
      <c r="Z254" s="129"/>
      <c r="AA254" s="71"/>
      <c r="AB254" s="59"/>
      <c r="AC254" s="59"/>
      <c r="AD254" s="135"/>
      <c r="AE254" s="71"/>
      <c r="AF254" s="71"/>
      <c r="AG254" s="71"/>
      <c r="AH254" s="42"/>
      <c r="AI254" s="119" t="str">
        <f>IF(BS_CONTROLE[[#This Row],[Atividade]]=0, "-", BS_CONTROLE[[#This Row],[Atividade]])</f>
        <v>-</v>
      </c>
      <c r="AJ254" s="8" t="str">
        <f>IF(D254="","*",VLOOKUP(AI254,BS_ATIVIDADE[#Data],3,FALSE))</f>
        <v>*</v>
      </c>
      <c r="AK254" s="175" t="str">
        <f>IF(BS_CONTROLE[[#This Row],[Local - Partida]]=0, "-", BS_CONTROLE[[#This Row],[Local - Partida]])</f>
        <v>-</v>
      </c>
      <c r="AL254" s="175" t="str">
        <f>IF(BS_CONTROLE[[#This Row],[Local - Encerramento]]=0, "-", BS_CONTROLE[[#This Row],[Local - Encerramento]])</f>
        <v>-</v>
      </c>
      <c r="AM254" s="175" t="str">
        <f>IF(BS_CONTROLE[[#This Row],[Entre - Estações]]=0, "-", BS_CONTROLE[[#This Row],[Entre - Estações]])</f>
        <v>-</v>
      </c>
      <c r="AN254" s="175" t="str">
        <f>IF(BS_CONTROLE[[#This Row],[SB]]=0, "-", BS_CONTROLE[[#This Row],[SB]])</f>
        <v>-</v>
      </c>
      <c r="AO254" s="176" t="str">
        <f>IF(BS_CONTROLE[[#This Row],[SUB]]=0, "-", BS_CONTROLE[[#This Row],[SUB]])</f>
        <v>-</v>
      </c>
      <c r="AP254" s="177" t="str">
        <f>IF(BS_CONTROLE[[#This Row],[KM - Inicio]]=0, "-", BS_CONTROLE[[#This Row],[KM - Inicio]])</f>
        <v>-</v>
      </c>
      <c r="AQ254" s="177" t="str">
        <f>IF(BS_CONTROLE[[#This Row],[KM - Fim]]=0, "-", BS_CONTROLE[[#This Row],[KM - Fim]])</f>
        <v>-</v>
      </c>
      <c r="AR254" s="32"/>
      <c r="AS254" s="32"/>
      <c r="AT254" s="32"/>
      <c r="AU254" s="32"/>
      <c r="AV254" s="32"/>
      <c r="AW254" s="32"/>
      <c r="AX254" s="32"/>
      <c r="AY254" s="184" t="str">
        <f>IF(D254="","*",IFERROR(IF(ISODD(COUNT(AS254:AX256)),"ERRO",SUM((AT254-AS254),(AV254-AU254),(AX254-AW254))),"ERRO"))</f>
        <v>*</v>
      </c>
      <c r="AZ254" s="11"/>
      <c r="BA254" s="60"/>
      <c r="BB254" s="9" t="str">
        <f>IFERROR(_xlfn.XLOOKUP(AI254, BS_ATIVIDADE[ATIVIDADE],BS_ATIVIDADE[UNIDADE] ), "*")</f>
        <v>*</v>
      </c>
      <c r="BC254" s="59" t="str" cm="1">
        <f t="array" ref="BC254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BD254" s="59" t="str" cm="1">
        <f t="array" ref="BD254" xml:space="preserve"> _xlfn.XLOOKUP(
  1,
  ( TabelaMap[SUB] = BS_CONTROLE[[#This Row],[SUB_5]]) *
  ( TabelaMap[KM Inicio] &lt;= BS_CONTROLE[[#This Row],[KM - Inicio]]) *
  ( TabelaMap[KM Fim]  &gt;= BS_CONTROLE[[#This Row],[KM - Inicio]]),
  TabelaMap[Trecho Coordenação],
  "-",
  0
)</f>
        <v>-</v>
      </c>
      <c r="BE254" s="200" t="str">
        <f>IFERROR(_xlfn.XLOOKUP(AO254, BASE_MAPA!$B$2:$B$420, BASE_MAPA!$G$2:$G$420), "ERRO")</f>
        <v>ERRO</v>
      </c>
      <c r="BF254" s="178" t="str">
        <f>IF(BS_CONTROLE[[#This Row],[Responsavel pelo boletim]]=0, "-", BS_CONTROLE[[#This Row],[Responsavel pelo boletim]])</f>
        <v>-</v>
      </c>
      <c r="BG254" s="13"/>
      <c r="BH254" s="14"/>
      <c r="BI254" s="14"/>
      <c r="BJ254" s="14"/>
      <c r="BK254" s="14"/>
      <c r="BL254" s="13"/>
      <c r="BM254" s="12"/>
      <c r="BN254" s="12"/>
      <c r="BO254" s="130"/>
      <c r="BP254" s="14"/>
      <c r="BQ254" s="10" t="str">
        <f t="shared" si="23"/>
        <v>Aderente</v>
      </c>
      <c r="BR254" s="15" t="str">
        <f t="shared" si="24"/>
        <v>*</v>
      </c>
      <c r="BS254" s="15" t="str">
        <f t="shared" si="25"/>
        <v>*</v>
      </c>
      <c r="BT254" s="157" t="str">
        <f t="shared" si="26"/>
        <v/>
      </c>
    </row>
    <row r="255" spans="1:72" hidden="1">
      <c r="A255" s="44" t="str">
        <f t="shared" si="22"/>
        <v/>
      </c>
      <c r="B255" s="133"/>
      <c r="C255" s="7" t="str">
        <f>IF(BS_CONTROLE[[#This Row],[DATA]]="","",WEEKNUM(BS_CONTROLE[[#This Row],[DATA]]))</f>
        <v/>
      </c>
      <c r="D255" s="45"/>
      <c r="E255" s="185">
        <v>271</v>
      </c>
      <c r="F255" s="134"/>
      <c r="G255" s="8" t="str">
        <f>IF(D255="","*",VLOOKUP(F255,BS_ATIVIDADE[#All],3,FALSE))</f>
        <v>*</v>
      </c>
      <c r="H255" s="135"/>
      <c r="I255" s="135"/>
      <c r="J255" s="151"/>
      <c r="K255" s="151"/>
      <c r="L255" s="71" t="s">
        <v>11</v>
      </c>
      <c r="M255" s="149" t="str" cm="1">
        <f t="array" ref="M255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255" s="149" t="str" cm="1">
        <f t="array" ref="N255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255" s="135"/>
      <c r="P255" s="135"/>
      <c r="Q255" s="71"/>
      <c r="R255" s="9" t="str">
        <f>IFERROR(_xlfn.XLOOKUP(F255, BS_ATIVIDADE[ATIVIDADE],BS_ATIVIDADE[UNIDADE] ), "*")</f>
        <v>*</v>
      </c>
      <c r="S255" s="180" t="str" cm="1">
        <f t="array" ref="S255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255" s="180" t="str" cm="1">
        <f t="array" ref="T255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255" s="199" t="str">
        <f>IFERROR(_xlfn.XLOOKUP(J255, BASE_MAPA!$B$2:$B$420, BASE_MAPA!$G$2:$G$420), "ERRO")</f>
        <v>ERRO</v>
      </c>
      <c r="V255" s="143"/>
      <c r="W255" s="135"/>
      <c r="X255" s="152"/>
      <c r="Y255" s="129"/>
      <c r="Z255" s="129"/>
      <c r="AA255" s="71"/>
      <c r="AB255" s="59"/>
      <c r="AC255" s="59"/>
      <c r="AD255" s="135"/>
      <c r="AE255" s="71"/>
      <c r="AF255" s="71"/>
      <c r="AG255" s="71"/>
      <c r="AH255" s="42"/>
      <c r="AI255" s="119" t="str">
        <f>IF(BS_CONTROLE[[#This Row],[Atividade]]=0, "-", BS_CONTROLE[[#This Row],[Atividade]])</f>
        <v>-</v>
      </c>
      <c r="AJ255" s="8" t="str">
        <f>IF(D255="","*",VLOOKUP(AI255,BS_ATIVIDADE[#Data],3,FALSE))</f>
        <v>*</v>
      </c>
      <c r="AK255" s="175" t="str">
        <f>IF(BS_CONTROLE[[#This Row],[Local - Partida]]=0, "-", BS_CONTROLE[[#This Row],[Local - Partida]])</f>
        <v>-</v>
      </c>
      <c r="AL255" s="175" t="str">
        <f>IF(BS_CONTROLE[[#This Row],[Local - Encerramento]]=0, "-", BS_CONTROLE[[#This Row],[Local - Encerramento]])</f>
        <v>-</v>
      </c>
      <c r="AM255" s="175" t="str">
        <f>IF(BS_CONTROLE[[#This Row],[Entre - Estações]]=0, "-", BS_CONTROLE[[#This Row],[Entre - Estações]])</f>
        <v>-</v>
      </c>
      <c r="AN255" s="175" t="str">
        <f>IF(BS_CONTROLE[[#This Row],[SB]]=0, "-", BS_CONTROLE[[#This Row],[SB]])</f>
        <v>-</v>
      </c>
      <c r="AO255" s="176" t="str">
        <f>IF(BS_CONTROLE[[#This Row],[SUB]]=0, "-", BS_CONTROLE[[#This Row],[SUB]])</f>
        <v>-</v>
      </c>
      <c r="AP255" s="177" t="str">
        <f>IF(BS_CONTROLE[[#This Row],[KM - Inicio]]=0, "-", BS_CONTROLE[[#This Row],[KM - Inicio]])</f>
        <v>-</v>
      </c>
      <c r="AQ255" s="177" t="str">
        <f>IF(BS_CONTROLE[[#This Row],[KM - Fim]]=0, "-", BS_CONTROLE[[#This Row],[KM - Fim]])</f>
        <v>-</v>
      </c>
      <c r="AR255" s="32"/>
      <c r="AS255" s="32"/>
      <c r="AT255" s="32"/>
      <c r="AU255" s="32"/>
      <c r="AV255" s="32"/>
      <c r="AW255" s="32"/>
      <c r="AX255" s="32"/>
      <c r="AY255" s="184" t="str">
        <f>IF(D255="","*",IFERROR(IF(ISODD(COUNT(AS255:AX257)),"ERRO",SUM((AT255-AS255),(AV255-AU255),(AX255-AW255))),"ERRO"))</f>
        <v>*</v>
      </c>
      <c r="AZ255" s="11"/>
      <c r="BA255" s="60"/>
      <c r="BB255" s="9" t="str">
        <f>IFERROR(_xlfn.XLOOKUP(AI255, BS_ATIVIDADE[ATIVIDADE],BS_ATIVIDADE[UNIDADE] ), "*")</f>
        <v>*</v>
      </c>
      <c r="BC255" s="59" t="str" cm="1">
        <f t="array" ref="BC255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BD255" s="59" t="str" cm="1">
        <f t="array" ref="BD255" xml:space="preserve"> _xlfn.XLOOKUP(
  1,
  ( TabelaMap[SUB] = BS_CONTROLE[[#This Row],[SUB_5]]) *
  ( TabelaMap[KM Inicio] &lt;= BS_CONTROLE[[#This Row],[KM - Inicio]]) *
  ( TabelaMap[KM Fim]  &gt;= BS_CONTROLE[[#This Row],[KM - Inicio]]),
  TabelaMap[Trecho Coordenação],
  "-",
  0
)</f>
        <v>-</v>
      </c>
      <c r="BE255" s="200" t="str">
        <f>IFERROR(_xlfn.XLOOKUP(AO255, BASE_MAPA!$B$2:$B$420, BASE_MAPA!$G$2:$G$420), "ERRO")</f>
        <v>ERRO</v>
      </c>
      <c r="BF255" s="178" t="str">
        <f>IF(BS_CONTROLE[[#This Row],[Responsavel pelo boletim]]=0, "-", BS_CONTROLE[[#This Row],[Responsavel pelo boletim]])</f>
        <v>-</v>
      </c>
      <c r="BG255" s="13"/>
      <c r="BH255" s="14"/>
      <c r="BI255" s="14"/>
      <c r="BJ255" s="14"/>
      <c r="BK255" s="14"/>
      <c r="BL255" s="13"/>
      <c r="BM255" s="12"/>
      <c r="BN255" s="12"/>
      <c r="BO255" s="130"/>
      <c r="BP255" s="14"/>
      <c r="BQ255" s="10" t="str">
        <f t="shared" si="23"/>
        <v>Aderente</v>
      </c>
      <c r="BR255" s="15" t="str">
        <f t="shared" si="24"/>
        <v>*</v>
      </c>
      <c r="BS255" s="15" t="str">
        <f t="shared" si="25"/>
        <v>*</v>
      </c>
      <c r="BT255" s="157" t="str">
        <f t="shared" si="26"/>
        <v/>
      </c>
    </row>
    <row r="256" spans="1:72" hidden="1">
      <c r="A256" s="44" t="str">
        <f t="shared" si="22"/>
        <v/>
      </c>
      <c r="B256" s="133"/>
      <c r="C256" s="7" t="str">
        <f>IF(BS_CONTROLE[[#This Row],[DATA]]="","",WEEKNUM(BS_CONTROLE[[#This Row],[DATA]]))</f>
        <v/>
      </c>
      <c r="D256" s="45"/>
      <c r="E256" s="185">
        <v>272</v>
      </c>
      <c r="F256" s="134"/>
      <c r="G256" s="8" t="str">
        <f>IF(D256="","*",VLOOKUP(F256,BS_ATIVIDADE[#All],3,FALSE))</f>
        <v>*</v>
      </c>
      <c r="H256" s="135"/>
      <c r="I256" s="135"/>
      <c r="J256" s="151"/>
      <c r="K256" s="151"/>
      <c r="L256" s="71" t="s">
        <v>11</v>
      </c>
      <c r="M256" s="149" t="str" cm="1">
        <f t="array" ref="M256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256" s="149" t="str" cm="1">
        <f t="array" ref="N256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256" s="135"/>
      <c r="P256" s="135"/>
      <c r="Q256" s="71"/>
      <c r="R256" s="9" t="str">
        <f>IFERROR(_xlfn.XLOOKUP(F256, BS_ATIVIDADE[ATIVIDADE],BS_ATIVIDADE[UNIDADE] ), "*")</f>
        <v>*</v>
      </c>
      <c r="S256" s="180" t="str" cm="1">
        <f t="array" ref="S256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256" s="180" t="str" cm="1">
        <f t="array" ref="T256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256" s="199" t="str">
        <f>IFERROR(_xlfn.XLOOKUP(J256, BASE_MAPA!$B$2:$B$420, BASE_MAPA!$G$2:$G$420), "ERRO")</f>
        <v>ERRO</v>
      </c>
      <c r="V256" s="143"/>
      <c r="W256" s="135"/>
      <c r="X256" s="152"/>
      <c r="Y256" s="129"/>
      <c r="Z256" s="129"/>
      <c r="AA256" s="71"/>
      <c r="AB256" s="59"/>
      <c r="AC256" s="59"/>
      <c r="AD256" s="135"/>
      <c r="AE256" s="71"/>
      <c r="AF256" s="71"/>
      <c r="AG256" s="71"/>
      <c r="AH256" s="42"/>
      <c r="AI256" s="119" t="str">
        <f>IF(BS_CONTROLE[[#This Row],[Atividade]]=0, "-", BS_CONTROLE[[#This Row],[Atividade]])</f>
        <v>-</v>
      </c>
      <c r="AJ256" s="8" t="str">
        <f>IF(D256="","*",VLOOKUP(AI256,BS_ATIVIDADE[#Data],3,FALSE))</f>
        <v>*</v>
      </c>
      <c r="AK256" s="175" t="str">
        <f>IF(BS_CONTROLE[[#This Row],[Local - Partida]]=0, "-", BS_CONTROLE[[#This Row],[Local - Partida]])</f>
        <v>-</v>
      </c>
      <c r="AL256" s="175" t="str">
        <f>IF(BS_CONTROLE[[#This Row],[Local - Encerramento]]=0, "-", BS_CONTROLE[[#This Row],[Local - Encerramento]])</f>
        <v>-</v>
      </c>
      <c r="AM256" s="175" t="str">
        <f>IF(BS_CONTROLE[[#This Row],[Entre - Estações]]=0, "-", BS_CONTROLE[[#This Row],[Entre - Estações]])</f>
        <v>-</v>
      </c>
      <c r="AN256" s="175" t="str">
        <f>IF(BS_CONTROLE[[#This Row],[SB]]=0, "-", BS_CONTROLE[[#This Row],[SB]])</f>
        <v>-</v>
      </c>
      <c r="AO256" s="176" t="str">
        <f>IF(BS_CONTROLE[[#This Row],[SUB]]=0, "-", BS_CONTROLE[[#This Row],[SUB]])</f>
        <v>-</v>
      </c>
      <c r="AP256" s="177" t="str">
        <f>IF(BS_CONTROLE[[#This Row],[KM - Inicio]]=0, "-", BS_CONTROLE[[#This Row],[KM - Inicio]])</f>
        <v>-</v>
      </c>
      <c r="AQ256" s="177" t="str">
        <f>IF(BS_CONTROLE[[#This Row],[KM - Fim]]=0, "-", BS_CONTROLE[[#This Row],[KM - Fim]])</f>
        <v>-</v>
      </c>
      <c r="AR256" s="32"/>
      <c r="AS256" s="32"/>
      <c r="AT256" s="32"/>
      <c r="AU256" s="32"/>
      <c r="AV256" s="32"/>
      <c r="AW256" s="32"/>
      <c r="AX256" s="32"/>
      <c r="AY256" s="184" t="str">
        <f>IF(D256="","*",IFERROR(IF(ISODD(COUNT(AS256:AX258)),"ERRO",SUM((AT256-AS256),(AV256-AU256),(AX256-AW256))),"ERRO"))</f>
        <v>*</v>
      </c>
      <c r="AZ256" s="11"/>
      <c r="BA256" s="60"/>
      <c r="BB256" s="9" t="str">
        <f>IFERROR(_xlfn.XLOOKUP(AI256, BS_ATIVIDADE[ATIVIDADE],BS_ATIVIDADE[UNIDADE] ), "*")</f>
        <v>*</v>
      </c>
      <c r="BC256" s="59" t="str" cm="1">
        <f t="array" ref="BC256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BD256" s="59" t="str" cm="1">
        <f t="array" ref="BD256" xml:space="preserve"> _xlfn.XLOOKUP(
  1,
  ( TabelaMap[SUB] = BS_CONTROLE[[#This Row],[SUB_5]]) *
  ( TabelaMap[KM Inicio] &lt;= BS_CONTROLE[[#This Row],[KM - Inicio]]) *
  ( TabelaMap[KM Fim]  &gt;= BS_CONTROLE[[#This Row],[KM - Inicio]]),
  TabelaMap[Trecho Coordenação],
  "-",
  0
)</f>
        <v>-</v>
      </c>
      <c r="BE256" s="200" t="str">
        <f>IFERROR(_xlfn.XLOOKUP(AO256, BASE_MAPA!$B$2:$B$420, BASE_MAPA!$G$2:$G$420), "ERRO")</f>
        <v>ERRO</v>
      </c>
      <c r="BF256" s="178" t="str">
        <f>IF(BS_CONTROLE[[#This Row],[Responsavel pelo boletim]]=0, "-", BS_CONTROLE[[#This Row],[Responsavel pelo boletim]])</f>
        <v>-</v>
      </c>
      <c r="BG256" s="13"/>
      <c r="BH256" s="14"/>
      <c r="BI256" s="14"/>
      <c r="BJ256" s="14"/>
      <c r="BK256" s="14"/>
      <c r="BL256" s="13"/>
      <c r="BM256" s="12"/>
      <c r="BN256" s="12"/>
      <c r="BO256" s="130"/>
      <c r="BP256" s="14"/>
      <c r="BQ256" s="10" t="str">
        <f t="shared" si="23"/>
        <v>Aderente</v>
      </c>
      <c r="BR256" s="15" t="str">
        <f t="shared" si="24"/>
        <v>*</v>
      </c>
      <c r="BS256" s="15" t="str">
        <f t="shared" si="25"/>
        <v>*</v>
      </c>
      <c r="BT256" s="157" t="str">
        <f t="shared" si="26"/>
        <v/>
      </c>
    </row>
    <row r="257" spans="1:72" hidden="1">
      <c r="A257" s="44" t="str">
        <f t="shared" si="22"/>
        <v/>
      </c>
      <c r="B257" s="133"/>
      <c r="C257" s="7" t="str">
        <f>IF(BS_CONTROLE[[#This Row],[DATA]]="","",WEEKNUM(BS_CONTROLE[[#This Row],[DATA]]))</f>
        <v/>
      </c>
      <c r="D257" s="45"/>
      <c r="E257" s="185">
        <v>273</v>
      </c>
      <c r="F257" s="134"/>
      <c r="G257" s="8" t="str">
        <f>IF(D257="","*",VLOOKUP(F257,BS_ATIVIDADE[#All],3,FALSE))</f>
        <v>*</v>
      </c>
      <c r="H257" s="135"/>
      <c r="I257" s="135"/>
      <c r="J257" s="151"/>
      <c r="K257" s="151"/>
      <c r="L257" s="71" t="s">
        <v>11</v>
      </c>
      <c r="M257" s="149" t="str" cm="1">
        <f t="array" ref="M257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257" s="149" t="str" cm="1">
        <f t="array" ref="N257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257" s="135"/>
      <c r="P257" s="135"/>
      <c r="Q257" s="71"/>
      <c r="R257" s="9" t="str">
        <f>IFERROR(_xlfn.XLOOKUP(F257, BS_ATIVIDADE[ATIVIDADE],BS_ATIVIDADE[UNIDADE] ), "*")</f>
        <v>*</v>
      </c>
      <c r="S257" s="180" t="str" cm="1">
        <f t="array" ref="S257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257" s="180" t="str" cm="1">
        <f t="array" ref="T257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257" s="199" t="str">
        <f>IFERROR(_xlfn.XLOOKUP(J257, BASE_MAPA!$B$2:$B$420, BASE_MAPA!$G$2:$G$420), "ERRO")</f>
        <v>ERRO</v>
      </c>
      <c r="V257" s="143"/>
      <c r="W257" s="135"/>
      <c r="X257" s="152"/>
      <c r="Y257" s="129"/>
      <c r="Z257" s="129"/>
      <c r="AA257" s="71"/>
      <c r="AB257" s="59"/>
      <c r="AC257" s="59"/>
      <c r="AD257" s="135"/>
      <c r="AE257" s="71"/>
      <c r="AF257" s="71"/>
      <c r="AG257" s="71"/>
      <c r="AH257" s="42"/>
      <c r="AI257" s="119" t="str">
        <f>IF(BS_CONTROLE[[#This Row],[Atividade]]=0, "-", BS_CONTROLE[[#This Row],[Atividade]])</f>
        <v>-</v>
      </c>
      <c r="AJ257" s="8" t="str">
        <f>IF(D257="","*",VLOOKUP(AI257,BS_ATIVIDADE[#Data],3,FALSE))</f>
        <v>*</v>
      </c>
      <c r="AK257" s="175" t="str">
        <f>IF(BS_CONTROLE[[#This Row],[Local - Partida]]=0, "-", BS_CONTROLE[[#This Row],[Local - Partida]])</f>
        <v>-</v>
      </c>
      <c r="AL257" s="175" t="str">
        <f>IF(BS_CONTROLE[[#This Row],[Local - Encerramento]]=0, "-", BS_CONTROLE[[#This Row],[Local - Encerramento]])</f>
        <v>-</v>
      </c>
      <c r="AM257" s="175" t="str">
        <f>IF(BS_CONTROLE[[#This Row],[Entre - Estações]]=0, "-", BS_CONTROLE[[#This Row],[Entre - Estações]])</f>
        <v>-</v>
      </c>
      <c r="AN257" s="175" t="str">
        <f>IF(BS_CONTROLE[[#This Row],[SB]]=0, "-", BS_CONTROLE[[#This Row],[SB]])</f>
        <v>-</v>
      </c>
      <c r="AO257" s="176" t="str">
        <f>IF(BS_CONTROLE[[#This Row],[SUB]]=0, "-", BS_CONTROLE[[#This Row],[SUB]])</f>
        <v>-</v>
      </c>
      <c r="AP257" s="177" t="str">
        <f>IF(BS_CONTROLE[[#This Row],[KM - Inicio]]=0, "-", BS_CONTROLE[[#This Row],[KM - Inicio]])</f>
        <v>-</v>
      </c>
      <c r="AQ257" s="177" t="str">
        <f>IF(BS_CONTROLE[[#This Row],[KM - Fim]]=0, "-", BS_CONTROLE[[#This Row],[KM - Fim]])</f>
        <v>-</v>
      </c>
      <c r="AR257" s="32"/>
      <c r="AS257" s="32"/>
      <c r="AT257" s="32"/>
      <c r="AU257" s="32"/>
      <c r="AV257" s="32"/>
      <c r="AW257" s="32"/>
      <c r="AX257" s="32"/>
      <c r="AY257" s="184" t="str">
        <f>IF(D257="","*",IFERROR(IF(ISODD(COUNT(AS257:AX259)),"ERRO",SUM((AT257-AS257),(AV257-AU257),(AX257-AW257))),"ERRO"))</f>
        <v>*</v>
      </c>
      <c r="AZ257" s="11"/>
      <c r="BA257" s="60"/>
      <c r="BB257" s="9" t="str">
        <f>IFERROR(_xlfn.XLOOKUP(AI257, BS_ATIVIDADE[ATIVIDADE],BS_ATIVIDADE[UNIDADE] ), "*")</f>
        <v>*</v>
      </c>
      <c r="BC257" s="59" t="str" cm="1">
        <f t="array" ref="BC257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BD257" s="59" t="str" cm="1">
        <f t="array" ref="BD257" xml:space="preserve"> _xlfn.XLOOKUP(
  1,
  ( TabelaMap[SUB] = BS_CONTROLE[[#This Row],[SUB_5]]) *
  ( TabelaMap[KM Inicio] &lt;= BS_CONTROLE[[#This Row],[KM - Inicio]]) *
  ( TabelaMap[KM Fim]  &gt;= BS_CONTROLE[[#This Row],[KM - Inicio]]),
  TabelaMap[Trecho Coordenação],
  "-",
  0
)</f>
        <v>-</v>
      </c>
      <c r="BE257" s="200" t="str">
        <f>IFERROR(_xlfn.XLOOKUP(AO257, BASE_MAPA!$B$2:$B$420, BASE_MAPA!$G$2:$G$420), "ERRO")</f>
        <v>ERRO</v>
      </c>
      <c r="BF257" s="178" t="str">
        <f>IF(BS_CONTROLE[[#This Row],[Responsavel pelo boletim]]=0, "-", BS_CONTROLE[[#This Row],[Responsavel pelo boletim]])</f>
        <v>-</v>
      </c>
      <c r="BG257" s="13"/>
      <c r="BH257" s="14"/>
      <c r="BI257" s="14"/>
      <c r="BJ257" s="14"/>
      <c r="BK257" s="14"/>
      <c r="BL257" s="13"/>
      <c r="BM257" s="12"/>
      <c r="BN257" s="12"/>
      <c r="BO257" s="130"/>
      <c r="BP257" s="14"/>
      <c r="BQ257" s="10" t="str">
        <f t="shared" si="23"/>
        <v>Aderente</v>
      </c>
      <c r="BR257" s="15" t="str">
        <f t="shared" si="24"/>
        <v>*</v>
      </c>
      <c r="BS257" s="15" t="str">
        <f t="shared" si="25"/>
        <v>*</v>
      </c>
      <c r="BT257" s="157" t="str">
        <f t="shared" si="26"/>
        <v/>
      </c>
    </row>
    <row r="258" spans="1:72" hidden="1">
      <c r="A258" s="44" t="str">
        <f t="shared" si="22"/>
        <v/>
      </c>
      <c r="B258" s="133"/>
      <c r="C258" s="7" t="str">
        <f>IF(BS_CONTROLE[[#This Row],[DATA]]="","",WEEKNUM(BS_CONTROLE[[#This Row],[DATA]]))</f>
        <v/>
      </c>
      <c r="D258" s="45"/>
      <c r="E258" s="185">
        <v>274</v>
      </c>
      <c r="F258" s="134"/>
      <c r="G258" s="8" t="str">
        <f>IF(D258="","*",VLOOKUP(F258,BS_ATIVIDADE[#All],3,FALSE))</f>
        <v>*</v>
      </c>
      <c r="H258" s="135"/>
      <c r="I258" s="135"/>
      <c r="J258" s="151"/>
      <c r="K258" s="151"/>
      <c r="L258" s="71" t="s">
        <v>11</v>
      </c>
      <c r="M258" s="149" t="str" cm="1">
        <f t="array" ref="M258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258" s="149" t="str" cm="1">
        <f t="array" ref="N258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258" s="135"/>
      <c r="P258" s="135"/>
      <c r="Q258" s="71"/>
      <c r="R258" s="9" t="str">
        <f>IFERROR(_xlfn.XLOOKUP(F258, BS_ATIVIDADE[ATIVIDADE],BS_ATIVIDADE[UNIDADE] ), "*")</f>
        <v>*</v>
      </c>
      <c r="S258" s="180" t="str" cm="1">
        <f t="array" ref="S258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258" s="180" t="str" cm="1">
        <f t="array" ref="T258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258" s="199" t="str">
        <f>IFERROR(_xlfn.XLOOKUP(J258, BASE_MAPA!$B$2:$B$420, BASE_MAPA!$G$2:$G$420), "ERRO")</f>
        <v>ERRO</v>
      </c>
      <c r="V258" s="143"/>
      <c r="W258" s="135"/>
      <c r="X258" s="152"/>
      <c r="Y258" s="129"/>
      <c r="Z258" s="129"/>
      <c r="AA258" s="71"/>
      <c r="AB258" s="59"/>
      <c r="AC258" s="59"/>
      <c r="AD258" s="135"/>
      <c r="AE258" s="71"/>
      <c r="AF258" s="71"/>
      <c r="AG258" s="71"/>
      <c r="AH258" s="42"/>
      <c r="AI258" s="119" t="str">
        <f>IF(BS_CONTROLE[[#This Row],[Atividade]]=0, "-", BS_CONTROLE[[#This Row],[Atividade]])</f>
        <v>-</v>
      </c>
      <c r="AJ258" s="8" t="str">
        <f>IF(D258="","*",VLOOKUP(AI258,BS_ATIVIDADE[#Data],3,FALSE))</f>
        <v>*</v>
      </c>
      <c r="AK258" s="175" t="str">
        <f>IF(BS_CONTROLE[[#This Row],[Local - Partida]]=0, "-", BS_CONTROLE[[#This Row],[Local - Partida]])</f>
        <v>-</v>
      </c>
      <c r="AL258" s="175" t="str">
        <f>IF(BS_CONTROLE[[#This Row],[Local - Encerramento]]=0, "-", BS_CONTROLE[[#This Row],[Local - Encerramento]])</f>
        <v>-</v>
      </c>
      <c r="AM258" s="175" t="str">
        <f>IF(BS_CONTROLE[[#This Row],[Entre - Estações]]=0, "-", BS_CONTROLE[[#This Row],[Entre - Estações]])</f>
        <v>-</v>
      </c>
      <c r="AN258" s="175" t="str">
        <f>IF(BS_CONTROLE[[#This Row],[SB]]=0, "-", BS_CONTROLE[[#This Row],[SB]])</f>
        <v>-</v>
      </c>
      <c r="AO258" s="176" t="str">
        <f>IF(BS_CONTROLE[[#This Row],[SUB]]=0, "-", BS_CONTROLE[[#This Row],[SUB]])</f>
        <v>-</v>
      </c>
      <c r="AP258" s="177" t="str">
        <f>IF(BS_CONTROLE[[#This Row],[KM - Inicio]]=0, "-", BS_CONTROLE[[#This Row],[KM - Inicio]])</f>
        <v>-</v>
      </c>
      <c r="AQ258" s="177" t="str">
        <f>IF(BS_CONTROLE[[#This Row],[KM - Fim]]=0, "-", BS_CONTROLE[[#This Row],[KM - Fim]])</f>
        <v>-</v>
      </c>
      <c r="AR258" s="32"/>
      <c r="AS258" s="32"/>
      <c r="AT258" s="32"/>
      <c r="AU258" s="32"/>
      <c r="AV258" s="32"/>
      <c r="AW258" s="32"/>
      <c r="AX258" s="32"/>
      <c r="AY258" s="184" t="str">
        <f>IF(D258="","*",IFERROR(IF(ISODD(COUNT(AS258:AX260)),"ERRO",SUM((AT258-AS258),(AV258-AU258),(AX258-AW258))),"ERRO"))</f>
        <v>*</v>
      </c>
      <c r="AZ258" s="11"/>
      <c r="BA258" s="60"/>
      <c r="BB258" s="9" t="str">
        <f>IFERROR(_xlfn.XLOOKUP(AI258, BS_ATIVIDADE[ATIVIDADE],BS_ATIVIDADE[UNIDADE] ), "*")</f>
        <v>*</v>
      </c>
      <c r="BC258" s="59" t="str" cm="1">
        <f t="array" ref="BC258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BD258" s="59" t="str" cm="1">
        <f t="array" ref="BD258" xml:space="preserve"> _xlfn.XLOOKUP(
  1,
  ( TabelaMap[SUB] = BS_CONTROLE[[#This Row],[SUB_5]]) *
  ( TabelaMap[KM Inicio] &lt;= BS_CONTROLE[[#This Row],[KM - Inicio]]) *
  ( TabelaMap[KM Fim]  &gt;= BS_CONTROLE[[#This Row],[KM - Inicio]]),
  TabelaMap[Trecho Coordenação],
  "-",
  0
)</f>
        <v>-</v>
      </c>
      <c r="BE258" s="200" t="str">
        <f>IFERROR(_xlfn.XLOOKUP(AO258, BASE_MAPA!$B$2:$B$420, BASE_MAPA!$G$2:$G$420), "ERRO")</f>
        <v>ERRO</v>
      </c>
      <c r="BF258" s="178" t="str">
        <f>IF(BS_CONTROLE[[#This Row],[Responsavel pelo boletim]]=0, "-", BS_CONTROLE[[#This Row],[Responsavel pelo boletim]])</f>
        <v>-</v>
      </c>
      <c r="BG258" s="13"/>
      <c r="BH258" s="14"/>
      <c r="BI258" s="14"/>
      <c r="BJ258" s="14"/>
      <c r="BK258" s="14"/>
      <c r="BL258" s="13"/>
      <c r="BM258" s="12"/>
      <c r="BN258" s="12"/>
      <c r="BO258" s="130"/>
      <c r="BP258" s="14"/>
      <c r="BQ258" s="10" t="str">
        <f t="shared" si="23"/>
        <v>Aderente</v>
      </c>
      <c r="BR258" s="15" t="str">
        <f t="shared" si="24"/>
        <v>*</v>
      </c>
      <c r="BS258" s="15" t="str">
        <f t="shared" si="25"/>
        <v>*</v>
      </c>
      <c r="BT258" s="157" t="str">
        <f t="shared" si="26"/>
        <v/>
      </c>
    </row>
    <row r="259" spans="1:72" hidden="1">
      <c r="A259" s="44" t="str">
        <f t="shared" si="22"/>
        <v/>
      </c>
      <c r="B259" s="133"/>
      <c r="C259" s="7" t="str">
        <f>IF(BS_CONTROLE[[#This Row],[DATA]]="","",WEEKNUM(BS_CONTROLE[[#This Row],[DATA]]))</f>
        <v/>
      </c>
      <c r="D259" s="45"/>
      <c r="E259" s="185">
        <v>275</v>
      </c>
      <c r="F259" s="134"/>
      <c r="G259" s="8" t="str">
        <f>IF(D259="","*",VLOOKUP(F259,BS_ATIVIDADE[#All],3,FALSE))</f>
        <v>*</v>
      </c>
      <c r="H259" s="135"/>
      <c r="I259" s="135"/>
      <c r="J259" s="151"/>
      <c r="K259" s="151"/>
      <c r="L259" s="71" t="s">
        <v>11</v>
      </c>
      <c r="M259" s="149" t="str" cm="1">
        <f t="array" ref="M259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259" s="149" t="str" cm="1">
        <f t="array" ref="N259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259" s="135"/>
      <c r="P259" s="135"/>
      <c r="Q259" s="71"/>
      <c r="R259" s="9" t="str">
        <f>IFERROR(_xlfn.XLOOKUP(F259, BS_ATIVIDADE[ATIVIDADE],BS_ATIVIDADE[UNIDADE] ), "*")</f>
        <v>*</v>
      </c>
      <c r="S259" s="180" t="str" cm="1">
        <f t="array" ref="S259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259" s="180" t="str" cm="1">
        <f t="array" ref="T259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259" s="199" t="str">
        <f>IFERROR(_xlfn.XLOOKUP(J259, BASE_MAPA!$B$2:$B$420, BASE_MAPA!$G$2:$G$420), "ERRO")</f>
        <v>ERRO</v>
      </c>
      <c r="V259" s="143"/>
      <c r="W259" s="135"/>
      <c r="X259" s="152"/>
      <c r="Y259" s="129"/>
      <c r="Z259" s="129"/>
      <c r="AA259" s="71"/>
      <c r="AB259" s="59"/>
      <c r="AC259" s="59"/>
      <c r="AD259" s="135"/>
      <c r="AE259" s="71"/>
      <c r="AF259" s="71"/>
      <c r="AG259" s="71"/>
      <c r="AH259" s="42"/>
      <c r="AI259" s="119" t="str">
        <f>IF(BS_CONTROLE[[#This Row],[Atividade]]=0, "-", BS_CONTROLE[[#This Row],[Atividade]])</f>
        <v>-</v>
      </c>
      <c r="AJ259" s="8" t="str">
        <f>IF(D259="","*",VLOOKUP(AI259,BS_ATIVIDADE[#Data],3,FALSE))</f>
        <v>*</v>
      </c>
      <c r="AK259" s="175" t="str">
        <f>IF(BS_CONTROLE[[#This Row],[Local - Partida]]=0, "-", BS_CONTROLE[[#This Row],[Local - Partida]])</f>
        <v>-</v>
      </c>
      <c r="AL259" s="175" t="str">
        <f>IF(BS_CONTROLE[[#This Row],[Local - Encerramento]]=0, "-", BS_CONTROLE[[#This Row],[Local - Encerramento]])</f>
        <v>-</v>
      </c>
      <c r="AM259" s="175" t="str">
        <f>IF(BS_CONTROLE[[#This Row],[Entre - Estações]]=0, "-", BS_CONTROLE[[#This Row],[Entre - Estações]])</f>
        <v>-</v>
      </c>
      <c r="AN259" s="175" t="str">
        <f>IF(BS_CONTROLE[[#This Row],[SB]]=0, "-", BS_CONTROLE[[#This Row],[SB]])</f>
        <v>-</v>
      </c>
      <c r="AO259" s="176" t="str">
        <f>IF(BS_CONTROLE[[#This Row],[SUB]]=0, "-", BS_CONTROLE[[#This Row],[SUB]])</f>
        <v>-</v>
      </c>
      <c r="AP259" s="177" t="str">
        <f>IF(BS_CONTROLE[[#This Row],[KM - Inicio]]=0, "-", BS_CONTROLE[[#This Row],[KM - Inicio]])</f>
        <v>-</v>
      </c>
      <c r="AQ259" s="177" t="str">
        <f>IF(BS_CONTROLE[[#This Row],[KM - Fim]]=0, "-", BS_CONTROLE[[#This Row],[KM - Fim]])</f>
        <v>-</v>
      </c>
      <c r="AR259" s="32"/>
      <c r="AS259" s="32"/>
      <c r="AT259" s="32"/>
      <c r="AU259" s="32"/>
      <c r="AV259" s="32"/>
      <c r="AW259" s="32"/>
      <c r="AX259" s="32"/>
      <c r="AY259" s="184" t="str">
        <f>IF(D259="","*",IFERROR(IF(ISODD(COUNT(AS259:AX261)),"ERRO",SUM((AT259-AS259),(AV259-AU259),(AX259-AW259))),"ERRO"))</f>
        <v>*</v>
      </c>
      <c r="AZ259" s="11"/>
      <c r="BA259" s="60"/>
      <c r="BB259" s="9" t="str">
        <f>IFERROR(_xlfn.XLOOKUP(AI259, BS_ATIVIDADE[ATIVIDADE],BS_ATIVIDADE[UNIDADE] ), "*")</f>
        <v>*</v>
      </c>
      <c r="BC259" s="59" t="str" cm="1">
        <f t="array" ref="BC259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BD259" s="59" t="str" cm="1">
        <f t="array" ref="BD259" xml:space="preserve"> _xlfn.XLOOKUP(
  1,
  ( TabelaMap[SUB] = BS_CONTROLE[[#This Row],[SUB_5]]) *
  ( TabelaMap[KM Inicio] &lt;= BS_CONTROLE[[#This Row],[KM - Inicio]]) *
  ( TabelaMap[KM Fim]  &gt;= BS_CONTROLE[[#This Row],[KM - Inicio]]),
  TabelaMap[Trecho Coordenação],
  "-",
  0
)</f>
        <v>-</v>
      </c>
      <c r="BE259" s="200" t="str">
        <f>IFERROR(_xlfn.XLOOKUP(AO259, BASE_MAPA!$B$2:$B$420, BASE_MAPA!$G$2:$G$420), "ERRO")</f>
        <v>ERRO</v>
      </c>
      <c r="BF259" s="178" t="str">
        <f>IF(BS_CONTROLE[[#This Row],[Responsavel pelo boletim]]=0, "-", BS_CONTROLE[[#This Row],[Responsavel pelo boletim]])</f>
        <v>-</v>
      </c>
      <c r="BG259" s="13"/>
      <c r="BH259" s="14"/>
      <c r="BI259" s="14"/>
      <c r="BJ259" s="14"/>
      <c r="BK259" s="14"/>
      <c r="BL259" s="13"/>
      <c r="BM259" s="12"/>
      <c r="BN259" s="12"/>
      <c r="BO259" s="130"/>
      <c r="BP259" s="14"/>
      <c r="BQ259" s="10" t="str">
        <f t="shared" si="23"/>
        <v>Aderente</v>
      </c>
      <c r="BR259" s="15" t="str">
        <f t="shared" si="24"/>
        <v>*</v>
      </c>
      <c r="BS259" s="15" t="str">
        <f t="shared" si="25"/>
        <v>*</v>
      </c>
      <c r="BT259" s="157" t="str">
        <f t="shared" si="26"/>
        <v/>
      </c>
    </row>
    <row r="260" spans="1:72" hidden="1">
      <c r="A260" s="44" t="str">
        <f t="shared" si="22"/>
        <v/>
      </c>
      <c r="B260" s="133"/>
      <c r="C260" s="7" t="str">
        <f>IF(BS_CONTROLE[[#This Row],[DATA]]="","",WEEKNUM(BS_CONTROLE[[#This Row],[DATA]]))</f>
        <v/>
      </c>
      <c r="D260" s="45"/>
      <c r="E260" s="185">
        <v>276</v>
      </c>
      <c r="F260" s="134"/>
      <c r="G260" s="8" t="str">
        <f>IF(D260="","*",VLOOKUP(F260,BS_ATIVIDADE[#All],3,FALSE))</f>
        <v>*</v>
      </c>
      <c r="H260" s="135"/>
      <c r="I260" s="135"/>
      <c r="J260" s="151"/>
      <c r="K260" s="151"/>
      <c r="L260" s="71" t="s">
        <v>11</v>
      </c>
      <c r="M260" s="149" t="str" cm="1">
        <f t="array" ref="M260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260" s="149" t="str" cm="1">
        <f t="array" ref="N260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260" s="135"/>
      <c r="P260" s="135"/>
      <c r="Q260" s="71"/>
      <c r="R260" s="9" t="str">
        <f>IFERROR(_xlfn.XLOOKUP(F260, BS_ATIVIDADE[ATIVIDADE],BS_ATIVIDADE[UNIDADE] ), "*")</f>
        <v>*</v>
      </c>
      <c r="S260" s="180" t="str" cm="1">
        <f t="array" ref="S260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260" s="180" t="str" cm="1">
        <f t="array" ref="T260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260" s="199" t="str">
        <f>IFERROR(_xlfn.XLOOKUP(J260, BASE_MAPA!$B$2:$B$420, BASE_MAPA!$G$2:$G$420), "ERRO")</f>
        <v>ERRO</v>
      </c>
      <c r="V260" s="143"/>
      <c r="W260" s="135"/>
      <c r="X260" s="152"/>
      <c r="Y260" s="129"/>
      <c r="Z260" s="129"/>
      <c r="AA260" s="71"/>
      <c r="AB260" s="59"/>
      <c r="AC260" s="59"/>
      <c r="AD260" s="135"/>
      <c r="AE260" s="71"/>
      <c r="AF260" s="71"/>
      <c r="AG260" s="71"/>
      <c r="AH260" s="42"/>
      <c r="AI260" s="119" t="str">
        <f>IF(BS_CONTROLE[[#This Row],[Atividade]]=0, "-", BS_CONTROLE[[#This Row],[Atividade]])</f>
        <v>-</v>
      </c>
      <c r="AJ260" s="8" t="str">
        <f>IF(D260="","*",VLOOKUP(AI260,BS_ATIVIDADE[#Data],3,FALSE))</f>
        <v>*</v>
      </c>
      <c r="AK260" s="175" t="str">
        <f>IF(BS_CONTROLE[[#This Row],[Local - Partida]]=0, "-", BS_CONTROLE[[#This Row],[Local - Partida]])</f>
        <v>-</v>
      </c>
      <c r="AL260" s="175" t="str">
        <f>IF(BS_CONTROLE[[#This Row],[Local - Encerramento]]=0, "-", BS_CONTROLE[[#This Row],[Local - Encerramento]])</f>
        <v>-</v>
      </c>
      <c r="AM260" s="175" t="str">
        <f>IF(BS_CONTROLE[[#This Row],[Entre - Estações]]=0, "-", BS_CONTROLE[[#This Row],[Entre - Estações]])</f>
        <v>-</v>
      </c>
      <c r="AN260" s="175" t="str">
        <f>IF(BS_CONTROLE[[#This Row],[SB]]=0, "-", BS_CONTROLE[[#This Row],[SB]])</f>
        <v>-</v>
      </c>
      <c r="AO260" s="176" t="str">
        <f>IF(BS_CONTROLE[[#This Row],[SUB]]=0, "-", BS_CONTROLE[[#This Row],[SUB]])</f>
        <v>-</v>
      </c>
      <c r="AP260" s="177" t="str">
        <f>IF(BS_CONTROLE[[#This Row],[KM - Inicio]]=0, "-", BS_CONTROLE[[#This Row],[KM - Inicio]])</f>
        <v>-</v>
      </c>
      <c r="AQ260" s="177" t="str">
        <f>IF(BS_CONTROLE[[#This Row],[KM - Fim]]=0, "-", BS_CONTROLE[[#This Row],[KM - Fim]])</f>
        <v>-</v>
      </c>
      <c r="AR260" s="32"/>
      <c r="AS260" s="32"/>
      <c r="AT260" s="32"/>
      <c r="AU260" s="32"/>
      <c r="AV260" s="32"/>
      <c r="AW260" s="32"/>
      <c r="AX260" s="32"/>
      <c r="AY260" s="184" t="str">
        <f>IF(D260="","*",IFERROR(IF(ISODD(COUNT(AS260:AX262)),"ERRO",SUM((AT260-AS260),(AV260-AU260),(AX260-AW260))),"ERRO"))</f>
        <v>*</v>
      </c>
      <c r="AZ260" s="11"/>
      <c r="BA260" s="60"/>
      <c r="BB260" s="9" t="str">
        <f>IFERROR(_xlfn.XLOOKUP(AI260, BS_ATIVIDADE[ATIVIDADE],BS_ATIVIDADE[UNIDADE] ), "*")</f>
        <v>*</v>
      </c>
      <c r="BC260" s="59" t="str" cm="1">
        <f t="array" ref="BC260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BD260" s="59" t="str" cm="1">
        <f t="array" ref="BD260" xml:space="preserve"> _xlfn.XLOOKUP(
  1,
  ( TabelaMap[SUB] = BS_CONTROLE[[#This Row],[SUB_5]]) *
  ( TabelaMap[KM Inicio] &lt;= BS_CONTROLE[[#This Row],[KM - Inicio]]) *
  ( TabelaMap[KM Fim]  &gt;= BS_CONTROLE[[#This Row],[KM - Inicio]]),
  TabelaMap[Trecho Coordenação],
  "-",
  0
)</f>
        <v>-</v>
      </c>
      <c r="BE260" s="200" t="str">
        <f>IFERROR(_xlfn.XLOOKUP(AO260, BASE_MAPA!$B$2:$B$420, BASE_MAPA!$G$2:$G$420), "ERRO")</f>
        <v>ERRO</v>
      </c>
      <c r="BF260" s="178" t="str">
        <f>IF(BS_CONTROLE[[#This Row],[Responsavel pelo boletim]]=0, "-", BS_CONTROLE[[#This Row],[Responsavel pelo boletim]])</f>
        <v>-</v>
      </c>
      <c r="BG260" s="13"/>
      <c r="BH260" s="14"/>
      <c r="BI260" s="14"/>
      <c r="BJ260" s="14"/>
      <c r="BK260" s="14"/>
      <c r="BL260" s="13"/>
      <c r="BM260" s="12"/>
      <c r="BN260" s="12"/>
      <c r="BO260" s="130"/>
      <c r="BP260" s="14"/>
      <c r="BQ260" s="10" t="str">
        <f t="shared" si="23"/>
        <v>Aderente</v>
      </c>
      <c r="BR260" s="15" t="str">
        <f t="shared" si="24"/>
        <v>*</v>
      </c>
      <c r="BS260" s="15" t="str">
        <f t="shared" si="25"/>
        <v>*</v>
      </c>
      <c r="BT260" s="157" t="str">
        <f t="shared" si="26"/>
        <v/>
      </c>
    </row>
    <row r="261" spans="1:72" hidden="1">
      <c r="A261" s="44" t="str">
        <f t="shared" si="22"/>
        <v/>
      </c>
      <c r="B261" s="133"/>
      <c r="C261" s="7" t="str">
        <f>IF(BS_CONTROLE[[#This Row],[DATA]]="","",WEEKNUM(BS_CONTROLE[[#This Row],[DATA]]))</f>
        <v/>
      </c>
      <c r="D261" s="45"/>
      <c r="E261" s="185">
        <v>277</v>
      </c>
      <c r="F261" s="134"/>
      <c r="G261" s="8" t="str">
        <f>IF(D261="","*",VLOOKUP(F261,BS_ATIVIDADE[#All],3,FALSE))</f>
        <v>*</v>
      </c>
      <c r="H261" s="135"/>
      <c r="I261" s="135"/>
      <c r="J261" s="151"/>
      <c r="K261" s="151"/>
      <c r="L261" s="71" t="s">
        <v>11</v>
      </c>
      <c r="M261" s="149" t="str" cm="1">
        <f t="array" ref="M261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261" s="149" t="str" cm="1">
        <f t="array" ref="N261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261" s="135"/>
      <c r="P261" s="135"/>
      <c r="Q261" s="71"/>
      <c r="R261" s="9" t="str">
        <f>IFERROR(_xlfn.XLOOKUP(F261, BS_ATIVIDADE[ATIVIDADE],BS_ATIVIDADE[UNIDADE] ), "*")</f>
        <v>*</v>
      </c>
      <c r="S261" s="180" t="str" cm="1">
        <f t="array" ref="S261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261" s="180" t="str" cm="1">
        <f t="array" ref="T261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261" s="199" t="str">
        <f>IFERROR(_xlfn.XLOOKUP(J261, BASE_MAPA!$B$2:$B$420, BASE_MAPA!$G$2:$G$420), "ERRO")</f>
        <v>ERRO</v>
      </c>
      <c r="V261" s="143"/>
      <c r="W261" s="135"/>
      <c r="X261" s="152"/>
      <c r="Y261" s="129"/>
      <c r="Z261" s="129"/>
      <c r="AA261" s="71"/>
      <c r="AB261" s="59"/>
      <c r="AC261" s="59"/>
      <c r="AD261" s="135"/>
      <c r="AE261" s="71"/>
      <c r="AF261" s="71"/>
      <c r="AG261" s="71"/>
      <c r="AH261" s="42"/>
      <c r="AI261" s="119" t="str">
        <f>IF(BS_CONTROLE[[#This Row],[Atividade]]=0, "-", BS_CONTROLE[[#This Row],[Atividade]])</f>
        <v>-</v>
      </c>
      <c r="AJ261" s="8" t="str">
        <f>IF(D261="","*",VLOOKUP(AI261,BS_ATIVIDADE[#Data],3,FALSE))</f>
        <v>*</v>
      </c>
      <c r="AK261" s="175" t="str">
        <f>IF(BS_CONTROLE[[#This Row],[Local - Partida]]=0, "-", BS_CONTROLE[[#This Row],[Local - Partida]])</f>
        <v>-</v>
      </c>
      <c r="AL261" s="175" t="str">
        <f>IF(BS_CONTROLE[[#This Row],[Local - Encerramento]]=0, "-", BS_CONTROLE[[#This Row],[Local - Encerramento]])</f>
        <v>-</v>
      </c>
      <c r="AM261" s="175" t="str">
        <f>IF(BS_CONTROLE[[#This Row],[Entre - Estações]]=0, "-", BS_CONTROLE[[#This Row],[Entre - Estações]])</f>
        <v>-</v>
      </c>
      <c r="AN261" s="175" t="str">
        <f>IF(BS_CONTROLE[[#This Row],[SB]]=0, "-", BS_CONTROLE[[#This Row],[SB]])</f>
        <v>-</v>
      </c>
      <c r="AO261" s="176" t="str">
        <f>IF(BS_CONTROLE[[#This Row],[SUB]]=0, "-", BS_CONTROLE[[#This Row],[SUB]])</f>
        <v>-</v>
      </c>
      <c r="AP261" s="177" t="str">
        <f>IF(BS_CONTROLE[[#This Row],[KM - Inicio]]=0, "-", BS_CONTROLE[[#This Row],[KM - Inicio]])</f>
        <v>-</v>
      </c>
      <c r="AQ261" s="177" t="str">
        <f>IF(BS_CONTROLE[[#This Row],[KM - Fim]]=0, "-", BS_CONTROLE[[#This Row],[KM - Fim]])</f>
        <v>-</v>
      </c>
      <c r="AR261" s="32"/>
      <c r="AS261" s="32"/>
      <c r="AT261" s="32"/>
      <c r="AU261" s="32"/>
      <c r="AV261" s="32"/>
      <c r="AW261" s="32"/>
      <c r="AX261" s="32"/>
      <c r="AY261" s="184" t="str">
        <f>IF(D261="","*",IFERROR(IF(ISODD(COUNT(AS261:AX263)),"ERRO",SUM((AT261-AS261),(AV261-AU261),(AX261-AW261))),"ERRO"))</f>
        <v>*</v>
      </c>
      <c r="AZ261" s="11"/>
      <c r="BA261" s="60"/>
      <c r="BB261" s="9" t="str">
        <f>IFERROR(_xlfn.XLOOKUP(AI261, BS_ATIVIDADE[ATIVIDADE],BS_ATIVIDADE[UNIDADE] ), "*")</f>
        <v>*</v>
      </c>
      <c r="BC261" s="59" t="str" cm="1">
        <f t="array" ref="BC261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BD261" s="59" t="str" cm="1">
        <f t="array" ref="BD261" xml:space="preserve"> _xlfn.XLOOKUP(
  1,
  ( TabelaMap[SUB] = BS_CONTROLE[[#This Row],[SUB_5]]) *
  ( TabelaMap[KM Inicio] &lt;= BS_CONTROLE[[#This Row],[KM - Inicio]]) *
  ( TabelaMap[KM Fim]  &gt;= BS_CONTROLE[[#This Row],[KM - Inicio]]),
  TabelaMap[Trecho Coordenação],
  "-",
  0
)</f>
        <v>-</v>
      </c>
      <c r="BE261" s="200" t="str">
        <f>IFERROR(_xlfn.XLOOKUP(AO261, BASE_MAPA!$B$2:$B$420, BASE_MAPA!$G$2:$G$420), "ERRO")</f>
        <v>ERRO</v>
      </c>
      <c r="BF261" s="178" t="str">
        <f>IF(BS_CONTROLE[[#This Row],[Responsavel pelo boletim]]=0, "-", BS_CONTROLE[[#This Row],[Responsavel pelo boletim]])</f>
        <v>-</v>
      </c>
      <c r="BG261" s="13"/>
      <c r="BH261" s="14"/>
      <c r="BI261" s="14"/>
      <c r="BJ261" s="14"/>
      <c r="BK261" s="14"/>
      <c r="BL261" s="13"/>
      <c r="BM261" s="12"/>
      <c r="BN261" s="12"/>
      <c r="BO261" s="130"/>
      <c r="BP261" s="14"/>
      <c r="BQ261" s="10" t="str">
        <f t="shared" si="23"/>
        <v>Aderente</v>
      </c>
      <c r="BR261" s="15" t="str">
        <f t="shared" si="24"/>
        <v>*</v>
      </c>
      <c r="BS261" s="15" t="str">
        <f t="shared" si="25"/>
        <v>*</v>
      </c>
      <c r="BT261" s="157" t="str">
        <f t="shared" si="26"/>
        <v/>
      </c>
    </row>
    <row r="262" spans="1:72" hidden="1">
      <c r="A262" s="44" t="str">
        <f t="shared" si="22"/>
        <v/>
      </c>
      <c r="B262" s="133"/>
      <c r="C262" s="7" t="str">
        <f>IF(BS_CONTROLE[[#This Row],[DATA]]="","",WEEKNUM(BS_CONTROLE[[#This Row],[DATA]]))</f>
        <v/>
      </c>
      <c r="D262" s="45"/>
      <c r="E262" s="185">
        <v>278</v>
      </c>
      <c r="F262" s="134"/>
      <c r="G262" s="8" t="str">
        <f>IF(D262="","*",VLOOKUP(F262,BS_ATIVIDADE[#All],3,FALSE))</f>
        <v>*</v>
      </c>
      <c r="H262" s="135"/>
      <c r="I262" s="135"/>
      <c r="J262" s="151"/>
      <c r="K262" s="151"/>
      <c r="L262" s="71" t="s">
        <v>11</v>
      </c>
      <c r="M262" s="149" t="str" cm="1">
        <f t="array" ref="M262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262" s="149" t="str" cm="1">
        <f t="array" ref="N262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262" s="135"/>
      <c r="P262" s="135"/>
      <c r="Q262" s="71"/>
      <c r="R262" s="9" t="str">
        <f>IFERROR(_xlfn.XLOOKUP(F262, BS_ATIVIDADE[ATIVIDADE],BS_ATIVIDADE[UNIDADE] ), "*")</f>
        <v>*</v>
      </c>
      <c r="S262" s="180" t="str" cm="1">
        <f t="array" ref="S262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262" s="180" t="str" cm="1">
        <f t="array" ref="T262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262" s="199" t="str">
        <f>IFERROR(_xlfn.XLOOKUP(J262, BASE_MAPA!$B$2:$B$420, BASE_MAPA!$G$2:$G$420), "ERRO")</f>
        <v>ERRO</v>
      </c>
      <c r="V262" s="143"/>
      <c r="W262" s="135"/>
      <c r="X262" s="152"/>
      <c r="Y262" s="129"/>
      <c r="Z262" s="129"/>
      <c r="AA262" s="71"/>
      <c r="AB262" s="59"/>
      <c r="AC262" s="59"/>
      <c r="AD262" s="135"/>
      <c r="AE262" s="71"/>
      <c r="AF262" s="71"/>
      <c r="AG262" s="71"/>
      <c r="AH262" s="42"/>
      <c r="AI262" s="119" t="str">
        <f>IF(BS_CONTROLE[[#This Row],[Atividade]]=0, "-", BS_CONTROLE[[#This Row],[Atividade]])</f>
        <v>-</v>
      </c>
      <c r="AJ262" s="8" t="str">
        <f>IF(D262="","*",VLOOKUP(AI262,BS_ATIVIDADE[#Data],3,FALSE))</f>
        <v>*</v>
      </c>
      <c r="AK262" s="175" t="str">
        <f>IF(BS_CONTROLE[[#This Row],[Local - Partida]]=0, "-", BS_CONTROLE[[#This Row],[Local - Partida]])</f>
        <v>-</v>
      </c>
      <c r="AL262" s="175" t="str">
        <f>IF(BS_CONTROLE[[#This Row],[Local - Encerramento]]=0, "-", BS_CONTROLE[[#This Row],[Local - Encerramento]])</f>
        <v>-</v>
      </c>
      <c r="AM262" s="175" t="str">
        <f>IF(BS_CONTROLE[[#This Row],[Entre - Estações]]=0, "-", BS_CONTROLE[[#This Row],[Entre - Estações]])</f>
        <v>-</v>
      </c>
      <c r="AN262" s="175" t="str">
        <f>IF(BS_CONTROLE[[#This Row],[SB]]=0, "-", BS_CONTROLE[[#This Row],[SB]])</f>
        <v>-</v>
      </c>
      <c r="AO262" s="176" t="str">
        <f>IF(BS_CONTROLE[[#This Row],[SUB]]=0, "-", BS_CONTROLE[[#This Row],[SUB]])</f>
        <v>-</v>
      </c>
      <c r="AP262" s="177" t="str">
        <f>IF(BS_CONTROLE[[#This Row],[KM - Inicio]]=0, "-", BS_CONTROLE[[#This Row],[KM - Inicio]])</f>
        <v>-</v>
      </c>
      <c r="AQ262" s="177" t="str">
        <f>IF(BS_CONTROLE[[#This Row],[KM - Fim]]=0, "-", BS_CONTROLE[[#This Row],[KM - Fim]])</f>
        <v>-</v>
      </c>
      <c r="AR262" s="32"/>
      <c r="AS262" s="32"/>
      <c r="AT262" s="32"/>
      <c r="AU262" s="32"/>
      <c r="AV262" s="32"/>
      <c r="AW262" s="32"/>
      <c r="AX262" s="32"/>
      <c r="AY262" s="184" t="str">
        <f>IF(D262="","*",IFERROR(IF(ISODD(COUNT(AS262:AX264)),"ERRO",SUM((AT262-AS262),(AV262-AU262),(AX262-AW262))),"ERRO"))</f>
        <v>*</v>
      </c>
      <c r="AZ262" s="11"/>
      <c r="BA262" s="60"/>
      <c r="BB262" s="9" t="str">
        <f>IFERROR(_xlfn.XLOOKUP(AI262, BS_ATIVIDADE[ATIVIDADE],BS_ATIVIDADE[UNIDADE] ), "*")</f>
        <v>*</v>
      </c>
      <c r="BC262" s="59" t="str" cm="1">
        <f t="array" ref="BC262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BD262" s="59" t="str" cm="1">
        <f t="array" ref="BD262" xml:space="preserve"> _xlfn.XLOOKUP(
  1,
  ( TabelaMap[SUB] = BS_CONTROLE[[#This Row],[SUB_5]]) *
  ( TabelaMap[KM Inicio] &lt;= BS_CONTROLE[[#This Row],[KM - Inicio]]) *
  ( TabelaMap[KM Fim]  &gt;= BS_CONTROLE[[#This Row],[KM - Inicio]]),
  TabelaMap[Trecho Coordenação],
  "-",
  0
)</f>
        <v>-</v>
      </c>
      <c r="BE262" s="200" t="str">
        <f>IFERROR(_xlfn.XLOOKUP(AO262, BASE_MAPA!$B$2:$B$420, BASE_MAPA!$G$2:$G$420), "ERRO")</f>
        <v>ERRO</v>
      </c>
      <c r="BF262" s="178" t="str">
        <f>IF(BS_CONTROLE[[#This Row],[Responsavel pelo boletim]]=0, "-", BS_CONTROLE[[#This Row],[Responsavel pelo boletim]])</f>
        <v>-</v>
      </c>
      <c r="BG262" s="13"/>
      <c r="BH262" s="14"/>
      <c r="BI262" s="14"/>
      <c r="BJ262" s="14"/>
      <c r="BK262" s="14"/>
      <c r="BL262" s="13"/>
      <c r="BM262" s="12"/>
      <c r="BN262" s="12"/>
      <c r="BO262" s="130"/>
      <c r="BP262" s="14"/>
      <c r="BQ262" s="10" t="str">
        <f t="shared" si="23"/>
        <v>Aderente</v>
      </c>
      <c r="BR262" s="15" t="str">
        <f t="shared" si="24"/>
        <v>*</v>
      </c>
      <c r="BS262" s="15" t="str">
        <f t="shared" si="25"/>
        <v>*</v>
      </c>
      <c r="BT262" s="157" t="str">
        <f t="shared" si="26"/>
        <v/>
      </c>
    </row>
    <row r="263" spans="1:72" hidden="1">
      <c r="A263" s="44" t="str">
        <f t="shared" si="22"/>
        <v/>
      </c>
      <c r="B263" s="133"/>
      <c r="C263" s="7" t="str">
        <f>IF(BS_CONTROLE[[#This Row],[DATA]]="","",WEEKNUM(BS_CONTROLE[[#This Row],[DATA]]))</f>
        <v/>
      </c>
      <c r="D263" s="45"/>
      <c r="E263" s="185">
        <v>279</v>
      </c>
      <c r="F263" s="134"/>
      <c r="G263" s="8" t="str">
        <f>IF(D263="","*",VLOOKUP(F263,BS_ATIVIDADE[#All],3,FALSE))</f>
        <v>*</v>
      </c>
      <c r="H263" s="135"/>
      <c r="I263" s="135"/>
      <c r="J263" s="151"/>
      <c r="K263" s="151"/>
      <c r="L263" s="71" t="s">
        <v>11</v>
      </c>
      <c r="M263" s="149" t="str" cm="1">
        <f t="array" ref="M263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263" s="149" t="str" cm="1">
        <f t="array" ref="N263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263" s="135"/>
      <c r="P263" s="135"/>
      <c r="Q263" s="71"/>
      <c r="R263" s="9" t="str">
        <f>IFERROR(_xlfn.XLOOKUP(F263, BS_ATIVIDADE[ATIVIDADE],BS_ATIVIDADE[UNIDADE] ), "*")</f>
        <v>*</v>
      </c>
      <c r="S263" s="180" t="str" cm="1">
        <f t="array" ref="S263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263" s="180" t="str" cm="1">
        <f t="array" ref="T263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263" s="199" t="str">
        <f>IFERROR(_xlfn.XLOOKUP(J263, BASE_MAPA!$B$2:$B$420, BASE_MAPA!$G$2:$G$420), "ERRO")</f>
        <v>ERRO</v>
      </c>
      <c r="V263" s="143"/>
      <c r="W263" s="135"/>
      <c r="X263" s="152"/>
      <c r="Y263" s="129"/>
      <c r="Z263" s="129"/>
      <c r="AA263" s="71"/>
      <c r="AB263" s="59"/>
      <c r="AC263" s="59"/>
      <c r="AD263" s="135"/>
      <c r="AE263" s="71"/>
      <c r="AF263" s="71"/>
      <c r="AG263" s="71"/>
      <c r="AH263" s="42"/>
      <c r="AI263" s="119" t="str">
        <f>IF(BS_CONTROLE[[#This Row],[Atividade]]=0, "-", BS_CONTROLE[[#This Row],[Atividade]])</f>
        <v>-</v>
      </c>
      <c r="AJ263" s="8" t="str">
        <f>IF(D263="","*",VLOOKUP(AI263,BS_ATIVIDADE[#Data],3,FALSE))</f>
        <v>*</v>
      </c>
      <c r="AK263" s="175" t="str">
        <f>IF(BS_CONTROLE[[#This Row],[Local - Partida]]=0, "-", BS_CONTROLE[[#This Row],[Local - Partida]])</f>
        <v>-</v>
      </c>
      <c r="AL263" s="175" t="str">
        <f>IF(BS_CONTROLE[[#This Row],[Local - Encerramento]]=0, "-", BS_CONTROLE[[#This Row],[Local - Encerramento]])</f>
        <v>-</v>
      </c>
      <c r="AM263" s="175" t="str">
        <f>IF(BS_CONTROLE[[#This Row],[Entre - Estações]]=0, "-", BS_CONTROLE[[#This Row],[Entre - Estações]])</f>
        <v>-</v>
      </c>
      <c r="AN263" s="175" t="str">
        <f>IF(BS_CONTROLE[[#This Row],[SB]]=0, "-", BS_CONTROLE[[#This Row],[SB]])</f>
        <v>-</v>
      </c>
      <c r="AO263" s="176" t="str">
        <f>IF(BS_CONTROLE[[#This Row],[SUB]]=0, "-", BS_CONTROLE[[#This Row],[SUB]])</f>
        <v>-</v>
      </c>
      <c r="AP263" s="177" t="str">
        <f>IF(BS_CONTROLE[[#This Row],[KM - Inicio]]=0, "-", BS_CONTROLE[[#This Row],[KM - Inicio]])</f>
        <v>-</v>
      </c>
      <c r="AQ263" s="177" t="str">
        <f>IF(BS_CONTROLE[[#This Row],[KM - Fim]]=0, "-", BS_CONTROLE[[#This Row],[KM - Fim]])</f>
        <v>-</v>
      </c>
      <c r="AR263" s="32"/>
      <c r="AS263" s="32"/>
      <c r="AT263" s="32"/>
      <c r="AU263" s="32"/>
      <c r="AV263" s="32"/>
      <c r="AW263" s="32"/>
      <c r="AX263" s="32"/>
      <c r="AY263" s="184" t="str">
        <f>IF(D263="","*",IFERROR(IF(ISODD(COUNT(AS263:AX265)),"ERRO",SUM((AT263-AS263),(AV263-AU263),(AX263-AW263))),"ERRO"))</f>
        <v>*</v>
      </c>
      <c r="AZ263" s="11"/>
      <c r="BA263" s="60"/>
      <c r="BB263" s="9" t="str">
        <f>IFERROR(_xlfn.XLOOKUP(AI263, BS_ATIVIDADE[ATIVIDADE],BS_ATIVIDADE[UNIDADE] ), "*")</f>
        <v>*</v>
      </c>
      <c r="BC263" s="59" t="str" cm="1">
        <f t="array" ref="BC263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BD263" s="59" t="str" cm="1">
        <f t="array" ref="BD263" xml:space="preserve"> _xlfn.XLOOKUP(
  1,
  ( TabelaMap[SUB] = BS_CONTROLE[[#This Row],[SUB_5]]) *
  ( TabelaMap[KM Inicio] &lt;= BS_CONTROLE[[#This Row],[KM - Inicio]]) *
  ( TabelaMap[KM Fim]  &gt;= BS_CONTROLE[[#This Row],[KM - Inicio]]),
  TabelaMap[Trecho Coordenação],
  "-",
  0
)</f>
        <v>-</v>
      </c>
      <c r="BE263" s="200" t="str">
        <f>IFERROR(_xlfn.XLOOKUP(AO263, BASE_MAPA!$B$2:$B$420, BASE_MAPA!$G$2:$G$420), "ERRO")</f>
        <v>ERRO</v>
      </c>
      <c r="BF263" s="178" t="str">
        <f>IF(BS_CONTROLE[[#This Row],[Responsavel pelo boletim]]=0, "-", BS_CONTROLE[[#This Row],[Responsavel pelo boletim]])</f>
        <v>-</v>
      </c>
      <c r="BG263" s="13"/>
      <c r="BH263" s="14"/>
      <c r="BI263" s="14"/>
      <c r="BJ263" s="14"/>
      <c r="BK263" s="14"/>
      <c r="BL263" s="13"/>
      <c r="BM263" s="12"/>
      <c r="BN263" s="12"/>
      <c r="BO263" s="130"/>
      <c r="BP263" s="14"/>
      <c r="BQ263" s="10" t="str">
        <f t="shared" si="23"/>
        <v>Aderente</v>
      </c>
      <c r="BR263" s="15" t="str">
        <f t="shared" si="24"/>
        <v>*</v>
      </c>
      <c r="BS263" s="15" t="str">
        <f t="shared" si="25"/>
        <v>*</v>
      </c>
      <c r="BT263" s="157" t="str">
        <f t="shared" si="26"/>
        <v/>
      </c>
    </row>
    <row r="264" spans="1:72" hidden="1">
      <c r="A264" s="44" t="str">
        <f t="shared" si="22"/>
        <v/>
      </c>
      <c r="B264" s="133"/>
      <c r="C264" s="7" t="str">
        <f>IF(BS_CONTROLE[[#This Row],[DATA]]="","",WEEKNUM(BS_CONTROLE[[#This Row],[DATA]]))</f>
        <v/>
      </c>
      <c r="D264" s="45"/>
      <c r="E264" s="185">
        <v>280</v>
      </c>
      <c r="F264" s="134"/>
      <c r="G264" s="8" t="str">
        <f>IF(D264="","*",VLOOKUP(F264,BS_ATIVIDADE[#All],3,FALSE))</f>
        <v>*</v>
      </c>
      <c r="H264" s="135"/>
      <c r="I264" s="135"/>
      <c r="J264" s="151"/>
      <c r="K264" s="151"/>
      <c r="L264" s="71" t="s">
        <v>11</v>
      </c>
      <c r="M264" s="149" t="str" cm="1">
        <f t="array" ref="M264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264" s="149" t="str" cm="1">
        <f t="array" ref="N264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264" s="135"/>
      <c r="P264" s="135"/>
      <c r="Q264" s="71"/>
      <c r="R264" s="9" t="str">
        <f>IFERROR(_xlfn.XLOOKUP(F264, BS_ATIVIDADE[ATIVIDADE],BS_ATIVIDADE[UNIDADE] ), "*")</f>
        <v>*</v>
      </c>
      <c r="S264" s="180" t="str" cm="1">
        <f t="array" ref="S264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264" s="180" t="str" cm="1">
        <f t="array" ref="T264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264" s="199" t="str">
        <f>IFERROR(_xlfn.XLOOKUP(J264, BASE_MAPA!$B$2:$B$420, BASE_MAPA!$G$2:$G$420), "ERRO")</f>
        <v>ERRO</v>
      </c>
      <c r="V264" s="143"/>
      <c r="W264" s="135"/>
      <c r="X264" s="152"/>
      <c r="Y264" s="129"/>
      <c r="Z264" s="129"/>
      <c r="AA264" s="71"/>
      <c r="AB264" s="59"/>
      <c r="AC264" s="59"/>
      <c r="AD264" s="135"/>
      <c r="AE264" s="71"/>
      <c r="AF264" s="71"/>
      <c r="AG264" s="71"/>
      <c r="AH264" s="42"/>
      <c r="AI264" s="119" t="str">
        <f>IF(BS_CONTROLE[[#This Row],[Atividade]]=0, "-", BS_CONTROLE[[#This Row],[Atividade]])</f>
        <v>-</v>
      </c>
      <c r="AJ264" s="8" t="str">
        <f>IF(D264="","*",VLOOKUP(AI264,BS_ATIVIDADE[#Data],3,FALSE))</f>
        <v>*</v>
      </c>
      <c r="AK264" s="175" t="str">
        <f>IF(BS_CONTROLE[[#This Row],[Local - Partida]]=0, "-", BS_CONTROLE[[#This Row],[Local - Partida]])</f>
        <v>-</v>
      </c>
      <c r="AL264" s="175" t="str">
        <f>IF(BS_CONTROLE[[#This Row],[Local - Encerramento]]=0, "-", BS_CONTROLE[[#This Row],[Local - Encerramento]])</f>
        <v>-</v>
      </c>
      <c r="AM264" s="175" t="str">
        <f>IF(BS_CONTROLE[[#This Row],[Entre - Estações]]=0, "-", BS_CONTROLE[[#This Row],[Entre - Estações]])</f>
        <v>-</v>
      </c>
      <c r="AN264" s="175" t="str">
        <f>IF(BS_CONTROLE[[#This Row],[SB]]=0, "-", BS_CONTROLE[[#This Row],[SB]])</f>
        <v>-</v>
      </c>
      <c r="AO264" s="176" t="str">
        <f>IF(BS_CONTROLE[[#This Row],[SUB]]=0, "-", BS_CONTROLE[[#This Row],[SUB]])</f>
        <v>-</v>
      </c>
      <c r="AP264" s="177" t="str">
        <f>IF(BS_CONTROLE[[#This Row],[KM - Inicio]]=0, "-", BS_CONTROLE[[#This Row],[KM - Inicio]])</f>
        <v>-</v>
      </c>
      <c r="AQ264" s="177" t="str">
        <f>IF(BS_CONTROLE[[#This Row],[KM - Fim]]=0, "-", BS_CONTROLE[[#This Row],[KM - Fim]])</f>
        <v>-</v>
      </c>
      <c r="AR264" s="32"/>
      <c r="AS264" s="32"/>
      <c r="AT264" s="32"/>
      <c r="AU264" s="32"/>
      <c r="AV264" s="32"/>
      <c r="AW264" s="32"/>
      <c r="AX264" s="32"/>
      <c r="AY264" s="184" t="str">
        <f>IF(D264="","*",IFERROR(IF(ISODD(COUNT(AS264:AX266)),"ERRO",SUM((AT264-AS264),(AV264-AU264),(AX264-AW264))),"ERRO"))</f>
        <v>*</v>
      </c>
      <c r="AZ264" s="11"/>
      <c r="BA264" s="60"/>
      <c r="BB264" s="9" t="str">
        <f>IFERROR(_xlfn.XLOOKUP(AI264, BS_ATIVIDADE[ATIVIDADE],BS_ATIVIDADE[UNIDADE] ), "*")</f>
        <v>*</v>
      </c>
      <c r="BC264" s="59" t="str" cm="1">
        <f t="array" ref="BC264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BD264" s="59" t="str" cm="1">
        <f t="array" ref="BD264" xml:space="preserve"> _xlfn.XLOOKUP(
  1,
  ( TabelaMap[SUB] = BS_CONTROLE[[#This Row],[SUB_5]]) *
  ( TabelaMap[KM Inicio] &lt;= BS_CONTROLE[[#This Row],[KM - Inicio]]) *
  ( TabelaMap[KM Fim]  &gt;= BS_CONTROLE[[#This Row],[KM - Inicio]]),
  TabelaMap[Trecho Coordenação],
  "-",
  0
)</f>
        <v>-</v>
      </c>
      <c r="BE264" s="200" t="str">
        <f>IFERROR(_xlfn.XLOOKUP(AO264, BASE_MAPA!$B$2:$B$420, BASE_MAPA!$G$2:$G$420), "ERRO")</f>
        <v>ERRO</v>
      </c>
      <c r="BF264" s="178" t="str">
        <f>IF(BS_CONTROLE[[#This Row],[Responsavel pelo boletim]]=0, "-", BS_CONTROLE[[#This Row],[Responsavel pelo boletim]])</f>
        <v>-</v>
      </c>
      <c r="BG264" s="13"/>
      <c r="BH264" s="14"/>
      <c r="BI264" s="14"/>
      <c r="BJ264" s="14"/>
      <c r="BK264" s="14"/>
      <c r="BL264" s="13"/>
      <c r="BM264" s="12"/>
      <c r="BN264" s="12"/>
      <c r="BO264" s="130"/>
      <c r="BP264" s="14"/>
      <c r="BQ264" s="10" t="str">
        <f t="shared" si="23"/>
        <v>Aderente</v>
      </c>
      <c r="BR264" s="15" t="str">
        <f t="shared" si="24"/>
        <v>*</v>
      </c>
      <c r="BS264" s="15" t="str">
        <f t="shared" si="25"/>
        <v>*</v>
      </c>
      <c r="BT264" s="157" t="str">
        <f t="shared" si="26"/>
        <v/>
      </c>
    </row>
    <row r="265" spans="1:72" hidden="1">
      <c r="A265" s="44" t="str">
        <f t="shared" si="22"/>
        <v/>
      </c>
      <c r="B265" s="133"/>
      <c r="C265" s="7" t="str">
        <f>IF(BS_CONTROLE[[#This Row],[DATA]]="","",WEEKNUM(BS_CONTROLE[[#This Row],[DATA]]))</f>
        <v/>
      </c>
      <c r="D265" s="45"/>
      <c r="E265" s="185">
        <v>281</v>
      </c>
      <c r="F265" s="134"/>
      <c r="G265" s="8" t="str">
        <f>IF(D265="","*",VLOOKUP(F265,BS_ATIVIDADE[#All],3,FALSE))</f>
        <v>*</v>
      </c>
      <c r="H265" s="135"/>
      <c r="I265" s="135"/>
      <c r="J265" s="151"/>
      <c r="K265" s="151"/>
      <c r="L265" s="71" t="s">
        <v>11</v>
      </c>
      <c r="M265" s="149" t="str" cm="1">
        <f t="array" ref="M265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265" s="149" t="str" cm="1">
        <f t="array" ref="N265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265" s="135"/>
      <c r="P265" s="135"/>
      <c r="Q265" s="71"/>
      <c r="R265" s="9" t="str">
        <f>IFERROR(_xlfn.XLOOKUP(F265, BS_ATIVIDADE[ATIVIDADE],BS_ATIVIDADE[UNIDADE] ), "*")</f>
        <v>*</v>
      </c>
      <c r="S265" s="180" t="str" cm="1">
        <f t="array" ref="S265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265" s="180" t="str" cm="1">
        <f t="array" ref="T265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265" s="199" t="str">
        <f>IFERROR(_xlfn.XLOOKUP(J265, BASE_MAPA!$B$2:$B$420, BASE_MAPA!$G$2:$G$420), "ERRO")</f>
        <v>ERRO</v>
      </c>
      <c r="V265" s="143"/>
      <c r="W265" s="135"/>
      <c r="X265" s="152"/>
      <c r="Y265" s="129"/>
      <c r="Z265" s="129"/>
      <c r="AA265" s="71"/>
      <c r="AB265" s="59"/>
      <c r="AC265" s="59"/>
      <c r="AD265" s="135"/>
      <c r="AE265" s="71"/>
      <c r="AF265" s="71"/>
      <c r="AG265" s="71"/>
      <c r="AH265" s="42"/>
      <c r="AI265" s="119" t="str">
        <f>IF(BS_CONTROLE[[#This Row],[Atividade]]=0, "-", BS_CONTROLE[[#This Row],[Atividade]])</f>
        <v>-</v>
      </c>
      <c r="AJ265" s="8" t="str">
        <f>IF(D265="","*",VLOOKUP(AI265,BS_ATIVIDADE[#Data],3,FALSE))</f>
        <v>*</v>
      </c>
      <c r="AK265" s="175" t="str">
        <f>IF(BS_CONTROLE[[#This Row],[Local - Partida]]=0, "-", BS_CONTROLE[[#This Row],[Local - Partida]])</f>
        <v>-</v>
      </c>
      <c r="AL265" s="175" t="str">
        <f>IF(BS_CONTROLE[[#This Row],[Local - Encerramento]]=0, "-", BS_CONTROLE[[#This Row],[Local - Encerramento]])</f>
        <v>-</v>
      </c>
      <c r="AM265" s="175" t="str">
        <f>IF(BS_CONTROLE[[#This Row],[Entre - Estações]]=0, "-", BS_CONTROLE[[#This Row],[Entre - Estações]])</f>
        <v>-</v>
      </c>
      <c r="AN265" s="175" t="str">
        <f>IF(BS_CONTROLE[[#This Row],[SB]]=0, "-", BS_CONTROLE[[#This Row],[SB]])</f>
        <v>-</v>
      </c>
      <c r="AO265" s="176" t="str">
        <f>IF(BS_CONTROLE[[#This Row],[SUB]]=0, "-", BS_CONTROLE[[#This Row],[SUB]])</f>
        <v>-</v>
      </c>
      <c r="AP265" s="177" t="str">
        <f>IF(BS_CONTROLE[[#This Row],[KM - Inicio]]=0, "-", BS_CONTROLE[[#This Row],[KM - Inicio]])</f>
        <v>-</v>
      </c>
      <c r="AQ265" s="177" t="str">
        <f>IF(BS_CONTROLE[[#This Row],[KM - Fim]]=0, "-", BS_CONTROLE[[#This Row],[KM - Fim]])</f>
        <v>-</v>
      </c>
      <c r="AR265" s="32"/>
      <c r="AS265" s="32"/>
      <c r="AT265" s="32"/>
      <c r="AU265" s="32"/>
      <c r="AV265" s="32"/>
      <c r="AW265" s="32"/>
      <c r="AX265" s="32"/>
      <c r="AY265" s="184" t="str">
        <f>IF(D265="","*",IFERROR(IF(ISODD(COUNT(AS265:AX267)),"ERRO",SUM((AT265-AS265),(AV265-AU265),(AX265-AW265))),"ERRO"))</f>
        <v>*</v>
      </c>
      <c r="AZ265" s="11"/>
      <c r="BA265" s="60"/>
      <c r="BB265" s="9" t="str">
        <f>IFERROR(_xlfn.XLOOKUP(AI265, BS_ATIVIDADE[ATIVIDADE],BS_ATIVIDADE[UNIDADE] ), "*")</f>
        <v>*</v>
      </c>
      <c r="BC265" s="59" t="str" cm="1">
        <f t="array" ref="BC265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BD265" s="59" t="str" cm="1">
        <f t="array" ref="BD265" xml:space="preserve"> _xlfn.XLOOKUP(
  1,
  ( TabelaMap[SUB] = BS_CONTROLE[[#This Row],[SUB_5]]) *
  ( TabelaMap[KM Inicio] &lt;= BS_CONTROLE[[#This Row],[KM - Inicio]]) *
  ( TabelaMap[KM Fim]  &gt;= BS_CONTROLE[[#This Row],[KM - Inicio]]),
  TabelaMap[Trecho Coordenação],
  "-",
  0
)</f>
        <v>-</v>
      </c>
      <c r="BE265" s="200" t="str">
        <f>IFERROR(_xlfn.XLOOKUP(AO265, BASE_MAPA!$B$2:$B$420, BASE_MAPA!$G$2:$G$420), "ERRO")</f>
        <v>ERRO</v>
      </c>
      <c r="BF265" s="178" t="str">
        <f>IF(BS_CONTROLE[[#This Row],[Responsavel pelo boletim]]=0, "-", BS_CONTROLE[[#This Row],[Responsavel pelo boletim]])</f>
        <v>-</v>
      </c>
      <c r="BG265" s="13"/>
      <c r="BH265" s="14"/>
      <c r="BI265" s="14"/>
      <c r="BJ265" s="14"/>
      <c r="BK265" s="14"/>
      <c r="BL265" s="13"/>
      <c r="BM265" s="12"/>
      <c r="BN265" s="12"/>
      <c r="BO265" s="130"/>
      <c r="BP265" s="14"/>
      <c r="BQ265" s="10" t="str">
        <f t="shared" si="23"/>
        <v>Aderente</v>
      </c>
      <c r="BR265" s="15" t="str">
        <f t="shared" si="24"/>
        <v>*</v>
      </c>
      <c r="BS265" s="15" t="str">
        <f t="shared" si="25"/>
        <v>*</v>
      </c>
      <c r="BT265" s="157" t="str">
        <f t="shared" si="26"/>
        <v/>
      </c>
    </row>
    <row r="266" spans="1:72" hidden="1">
      <c r="A266" s="44" t="str">
        <f t="shared" si="22"/>
        <v/>
      </c>
      <c r="B266" s="133"/>
      <c r="C266" s="7" t="str">
        <f>IF(BS_CONTROLE[[#This Row],[DATA]]="","",WEEKNUM(BS_CONTROLE[[#This Row],[DATA]]))</f>
        <v/>
      </c>
      <c r="D266" s="45"/>
      <c r="E266" s="185">
        <v>282</v>
      </c>
      <c r="F266" s="134"/>
      <c r="G266" s="8" t="str">
        <f>IF(D266="","*",VLOOKUP(F266,BS_ATIVIDADE[#All],3,FALSE))</f>
        <v>*</v>
      </c>
      <c r="H266" s="135"/>
      <c r="I266" s="135"/>
      <c r="J266" s="151"/>
      <c r="K266" s="151"/>
      <c r="L266" s="71" t="s">
        <v>11</v>
      </c>
      <c r="M266" s="149" t="str" cm="1">
        <f t="array" ref="M266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266" s="149" t="str" cm="1">
        <f t="array" ref="N266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266" s="135"/>
      <c r="P266" s="135"/>
      <c r="Q266" s="71"/>
      <c r="R266" s="9" t="str">
        <f>IFERROR(_xlfn.XLOOKUP(F266, BS_ATIVIDADE[ATIVIDADE],BS_ATIVIDADE[UNIDADE] ), "*")</f>
        <v>*</v>
      </c>
      <c r="S266" s="180" t="str" cm="1">
        <f t="array" ref="S266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266" s="180" t="str" cm="1">
        <f t="array" ref="T266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266" s="199" t="str">
        <f>IFERROR(_xlfn.XLOOKUP(J266, BASE_MAPA!$B$2:$B$420, BASE_MAPA!$G$2:$G$420), "ERRO")</f>
        <v>ERRO</v>
      </c>
      <c r="V266" s="143"/>
      <c r="W266" s="135"/>
      <c r="X266" s="152"/>
      <c r="Y266" s="129"/>
      <c r="Z266" s="129"/>
      <c r="AA266" s="71"/>
      <c r="AB266" s="59"/>
      <c r="AC266" s="59"/>
      <c r="AD266" s="135"/>
      <c r="AE266" s="71"/>
      <c r="AF266" s="71"/>
      <c r="AG266" s="71"/>
      <c r="AH266" s="42"/>
      <c r="AI266" s="119" t="str">
        <f>IF(BS_CONTROLE[[#This Row],[Atividade]]=0, "-", BS_CONTROLE[[#This Row],[Atividade]])</f>
        <v>-</v>
      </c>
      <c r="AJ266" s="8" t="str">
        <f>IF(D266="","*",VLOOKUP(AI266,BS_ATIVIDADE[#Data],3,FALSE))</f>
        <v>*</v>
      </c>
      <c r="AK266" s="175" t="str">
        <f>IF(BS_CONTROLE[[#This Row],[Local - Partida]]=0, "-", BS_CONTROLE[[#This Row],[Local - Partida]])</f>
        <v>-</v>
      </c>
      <c r="AL266" s="175" t="str">
        <f>IF(BS_CONTROLE[[#This Row],[Local - Encerramento]]=0, "-", BS_CONTROLE[[#This Row],[Local - Encerramento]])</f>
        <v>-</v>
      </c>
      <c r="AM266" s="175" t="str">
        <f>IF(BS_CONTROLE[[#This Row],[Entre - Estações]]=0, "-", BS_CONTROLE[[#This Row],[Entre - Estações]])</f>
        <v>-</v>
      </c>
      <c r="AN266" s="175" t="str">
        <f>IF(BS_CONTROLE[[#This Row],[SB]]=0, "-", BS_CONTROLE[[#This Row],[SB]])</f>
        <v>-</v>
      </c>
      <c r="AO266" s="176" t="str">
        <f>IF(BS_CONTROLE[[#This Row],[SUB]]=0, "-", BS_CONTROLE[[#This Row],[SUB]])</f>
        <v>-</v>
      </c>
      <c r="AP266" s="177" t="str">
        <f>IF(BS_CONTROLE[[#This Row],[KM - Inicio]]=0, "-", BS_CONTROLE[[#This Row],[KM - Inicio]])</f>
        <v>-</v>
      </c>
      <c r="AQ266" s="177" t="str">
        <f>IF(BS_CONTROLE[[#This Row],[KM - Fim]]=0, "-", BS_CONTROLE[[#This Row],[KM - Fim]])</f>
        <v>-</v>
      </c>
      <c r="AR266" s="32"/>
      <c r="AS266" s="32"/>
      <c r="AT266" s="32"/>
      <c r="AU266" s="32"/>
      <c r="AV266" s="32"/>
      <c r="AW266" s="32"/>
      <c r="AX266" s="32"/>
      <c r="AY266" s="184" t="str">
        <f>IF(D266="","*",IFERROR(IF(ISODD(COUNT(AS266:AX268)),"ERRO",SUM((AT266-AS266),(AV266-AU266),(AX266-AW266))),"ERRO"))</f>
        <v>*</v>
      </c>
      <c r="AZ266" s="11"/>
      <c r="BA266" s="60"/>
      <c r="BB266" s="9" t="str">
        <f>IFERROR(_xlfn.XLOOKUP(AI266, BS_ATIVIDADE[ATIVIDADE],BS_ATIVIDADE[UNIDADE] ), "*")</f>
        <v>*</v>
      </c>
      <c r="BC266" s="59" t="str" cm="1">
        <f t="array" ref="BC266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BD266" s="59" t="str" cm="1">
        <f t="array" ref="BD266" xml:space="preserve"> _xlfn.XLOOKUP(
  1,
  ( TabelaMap[SUB] = BS_CONTROLE[[#This Row],[SUB_5]]) *
  ( TabelaMap[KM Inicio] &lt;= BS_CONTROLE[[#This Row],[KM - Inicio]]) *
  ( TabelaMap[KM Fim]  &gt;= BS_CONTROLE[[#This Row],[KM - Inicio]]),
  TabelaMap[Trecho Coordenação],
  "-",
  0
)</f>
        <v>-</v>
      </c>
      <c r="BE266" s="200" t="str">
        <f>IFERROR(_xlfn.XLOOKUP(AO266, BASE_MAPA!$B$2:$B$420, BASE_MAPA!$G$2:$G$420), "ERRO")</f>
        <v>ERRO</v>
      </c>
      <c r="BF266" s="178" t="str">
        <f>IF(BS_CONTROLE[[#This Row],[Responsavel pelo boletim]]=0, "-", BS_CONTROLE[[#This Row],[Responsavel pelo boletim]])</f>
        <v>-</v>
      </c>
      <c r="BG266" s="13"/>
      <c r="BH266" s="14"/>
      <c r="BI266" s="14"/>
      <c r="BJ266" s="14"/>
      <c r="BK266" s="14"/>
      <c r="BL266" s="13"/>
      <c r="BM266" s="12"/>
      <c r="BN266" s="12"/>
      <c r="BO266" s="130"/>
      <c r="BP266" s="14"/>
      <c r="BQ266" s="10" t="str">
        <f t="shared" si="23"/>
        <v>Aderente</v>
      </c>
      <c r="BR266" s="15" t="str">
        <f t="shared" si="24"/>
        <v>*</v>
      </c>
      <c r="BS266" s="15" t="str">
        <f t="shared" si="25"/>
        <v>*</v>
      </c>
      <c r="BT266" s="157" t="str">
        <f t="shared" si="26"/>
        <v/>
      </c>
    </row>
    <row r="267" spans="1:72" hidden="1">
      <c r="A267" s="44" t="str">
        <f t="shared" si="22"/>
        <v/>
      </c>
      <c r="B267" s="133"/>
      <c r="C267" s="7" t="str">
        <f>IF(BS_CONTROLE[[#This Row],[DATA]]="","",WEEKNUM(BS_CONTROLE[[#This Row],[DATA]]))</f>
        <v/>
      </c>
      <c r="D267" s="45"/>
      <c r="E267" s="185">
        <v>283</v>
      </c>
      <c r="F267" s="134"/>
      <c r="G267" s="8" t="str">
        <f>IF(D267="","*",VLOOKUP(F267,BS_ATIVIDADE[#All],3,FALSE))</f>
        <v>*</v>
      </c>
      <c r="H267" s="135"/>
      <c r="I267" s="135"/>
      <c r="J267" s="151"/>
      <c r="K267" s="151"/>
      <c r="L267" s="71" t="s">
        <v>11</v>
      </c>
      <c r="M267" s="149" t="str" cm="1">
        <f t="array" ref="M267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267" s="149" t="str" cm="1">
        <f t="array" ref="N267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267" s="135"/>
      <c r="P267" s="135"/>
      <c r="Q267" s="71"/>
      <c r="R267" s="9" t="str">
        <f>IFERROR(_xlfn.XLOOKUP(F267, BS_ATIVIDADE[ATIVIDADE],BS_ATIVIDADE[UNIDADE] ), "*")</f>
        <v>*</v>
      </c>
      <c r="S267" s="180" t="str" cm="1">
        <f t="array" ref="S267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267" s="180" t="str" cm="1">
        <f t="array" ref="T267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267" s="199" t="str">
        <f>IFERROR(_xlfn.XLOOKUP(J267, BASE_MAPA!$B$2:$B$420, BASE_MAPA!$G$2:$G$420), "ERRO")</f>
        <v>ERRO</v>
      </c>
      <c r="V267" s="143"/>
      <c r="W267" s="135"/>
      <c r="X267" s="152"/>
      <c r="Y267" s="129"/>
      <c r="Z267" s="129"/>
      <c r="AA267" s="71"/>
      <c r="AB267" s="59"/>
      <c r="AC267" s="59"/>
      <c r="AD267" s="135"/>
      <c r="AE267" s="71"/>
      <c r="AF267" s="71"/>
      <c r="AG267" s="71"/>
      <c r="AH267" s="42"/>
      <c r="AI267" s="119" t="str">
        <f>IF(BS_CONTROLE[[#This Row],[Atividade]]=0, "-", BS_CONTROLE[[#This Row],[Atividade]])</f>
        <v>-</v>
      </c>
      <c r="AJ267" s="8" t="str">
        <f>IF(D267="","*",VLOOKUP(AI267,BS_ATIVIDADE[#Data],3,FALSE))</f>
        <v>*</v>
      </c>
      <c r="AK267" s="175" t="str">
        <f>IF(BS_CONTROLE[[#This Row],[Local - Partida]]=0, "-", BS_CONTROLE[[#This Row],[Local - Partida]])</f>
        <v>-</v>
      </c>
      <c r="AL267" s="175" t="str">
        <f>IF(BS_CONTROLE[[#This Row],[Local - Encerramento]]=0, "-", BS_CONTROLE[[#This Row],[Local - Encerramento]])</f>
        <v>-</v>
      </c>
      <c r="AM267" s="175" t="str">
        <f>IF(BS_CONTROLE[[#This Row],[Entre - Estações]]=0, "-", BS_CONTROLE[[#This Row],[Entre - Estações]])</f>
        <v>-</v>
      </c>
      <c r="AN267" s="175" t="str">
        <f>IF(BS_CONTROLE[[#This Row],[SB]]=0, "-", BS_CONTROLE[[#This Row],[SB]])</f>
        <v>-</v>
      </c>
      <c r="AO267" s="176" t="str">
        <f>IF(BS_CONTROLE[[#This Row],[SUB]]=0, "-", BS_CONTROLE[[#This Row],[SUB]])</f>
        <v>-</v>
      </c>
      <c r="AP267" s="177" t="str">
        <f>IF(BS_CONTROLE[[#This Row],[KM - Inicio]]=0, "-", BS_CONTROLE[[#This Row],[KM - Inicio]])</f>
        <v>-</v>
      </c>
      <c r="AQ267" s="177" t="str">
        <f>IF(BS_CONTROLE[[#This Row],[KM - Fim]]=0, "-", BS_CONTROLE[[#This Row],[KM - Fim]])</f>
        <v>-</v>
      </c>
      <c r="AR267" s="32"/>
      <c r="AS267" s="32"/>
      <c r="AT267" s="32"/>
      <c r="AU267" s="32"/>
      <c r="AV267" s="32"/>
      <c r="AW267" s="32"/>
      <c r="AX267" s="32"/>
      <c r="AY267" s="184" t="str">
        <f>IF(D267="","*",IFERROR(IF(ISODD(COUNT(AS267:AX269)),"ERRO",SUM((AT267-AS267),(AV267-AU267),(AX267-AW267))),"ERRO"))</f>
        <v>*</v>
      </c>
      <c r="AZ267" s="11"/>
      <c r="BA267" s="60"/>
      <c r="BB267" s="9" t="str">
        <f>IFERROR(_xlfn.XLOOKUP(AI267, BS_ATIVIDADE[ATIVIDADE],BS_ATIVIDADE[UNIDADE] ), "*")</f>
        <v>*</v>
      </c>
      <c r="BC267" s="59" t="str" cm="1">
        <f t="array" ref="BC267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BD267" s="59" t="str" cm="1">
        <f t="array" ref="BD267" xml:space="preserve"> _xlfn.XLOOKUP(
  1,
  ( TabelaMap[SUB] = BS_CONTROLE[[#This Row],[SUB_5]]) *
  ( TabelaMap[KM Inicio] &lt;= BS_CONTROLE[[#This Row],[KM - Inicio]]) *
  ( TabelaMap[KM Fim]  &gt;= BS_CONTROLE[[#This Row],[KM - Inicio]]),
  TabelaMap[Trecho Coordenação],
  "-",
  0
)</f>
        <v>-</v>
      </c>
      <c r="BE267" s="200" t="str">
        <f>IFERROR(_xlfn.XLOOKUP(AO267, BASE_MAPA!$B$2:$B$420, BASE_MAPA!$G$2:$G$420), "ERRO")</f>
        <v>ERRO</v>
      </c>
      <c r="BF267" s="178" t="str">
        <f>IF(BS_CONTROLE[[#This Row],[Responsavel pelo boletim]]=0, "-", BS_CONTROLE[[#This Row],[Responsavel pelo boletim]])</f>
        <v>-</v>
      </c>
      <c r="BG267" s="13"/>
      <c r="BH267" s="14"/>
      <c r="BI267" s="14"/>
      <c r="BJ267" s="14"/>
      <c r="BK267" s="14"/>
      <c r="BL267" s="13"/>
      <c r="BM267" s="12"/>
      <c r="BN267" s="12"/>
      <c r="BO267" s="130"/>
      <c r="BP267" s="14"/>
      <c r="BQ267" s="10" t="str">
        <f t="shared" si="23"/>
        <v>Aderente</v>
      </c>
      <c r="BR267" s="15" t="str">
        <f t="shared" si="24"/>
        <v>*</v>
      </c>
      <c r="BS267" s="15" t="str">
        <f t="shared" si="25"/>
        <v>*</v>
      </c>
      <c r="BT267" s="157" t="str">
        <f t="shared" si="26"/>
        <v/>
      </c>
    </row>
    <row r="268" spans="1:72" hidden="1">
      <c r="A268" s="44" t="str">
        <f t="shared" si="22"/>
        <v/>
      </c>
      <c r="B268" s="133"/>
      <c r="C268" s="7" t="str">
        <f>IF(BS_CONTROLE[[#This Row],[DATA]]="","",WEEKNUM(BS_CONTROLE[[#This Row],[DATA]]))</f>
        <v/>
      </c>
      <c r="D268" s="45"/>
      <c r="E268" s="185">
        <v>284</v>
      </c>
      <c r="F268" s="134"/>
      <c r="G268" s="8" t="str">
        <f>IF(D268="","*",VLOOKUP(F268,BS_ATIVIDADE[#All],3,FALSE))</f>
        <v>*</v>
      </c>
      <c r="H268" s="135"/>
      <c r="I268" s="135"/>
      <c r="J268" s="151"/>
      <c r="K268" s="151"/>
      <c r="L268" s="71" t="s">
        <v>11</v>
      </c>
      <c r="M268" s="149" t="str" cm="1">
        <f t="array" ref="M268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268" s="149" t="str" cm="1">
        <f t="array" ref="N268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268" s="135"/>
      <c r="P268" s="135"/>
      <c r="Q268" s="71"/>
      <c r="R268" s="9" t="str">
        <f>IFERROR(_xlfn.XLOOKUP(F268, BS_ATIVIDADE[ATIVIDADE],BS_ATIVIDADE[UNIDADE] ), "*")</f>
        <v>*</v>
      </c>
      <c r="S268" s="180" t="str" cm="1">
        <f t="array" ref="S268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268" s="180" t="str" cm="1">
        <f t="array" ref="T268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268" s="199" t="str">
        <f>IFERROR(_xlfn.XLOOKUP(J268, BASE_MAPA!$B$2:$B$420, BASE_MAPA!$G$2:$G$420), "ERRO")</f>
        <v>ERRO</v>
      </c>
      <c r="V268" s="143"/>
      <c r="W268" s="135"/>
      <c r="X268" s="152"/>
      <c r="Y268" s="129"/>
      <c r="Z268" s="129"/>
      <c r="AA268" s="71"/>
      <c r="AB268" s="59"/>
      <c r="AC268" s="59"/>
      <c r="AD268" s="135"/>
      <c r="AE268" s="71"/>
      <c r="AF268" s="71"/>
      <c r="AG268" s="71"/>
      <c r="AH268" s="42"/>
      <c r="AI268" s="119" t="str">
        <f>IF(BS_CONTROLE[[#This Row],[Atividade]]=0, "-", BS_CONTROLE[[#This Row],[Atividade]])</f>
        <v>-</v>
      </c>
      <c r="AJ268" s="8" t="str">
        <f>IF(D268="","*",VLOOKUP(AI268,BS_ATIVIDADE[#Data],3,FALSE))</f>
        <v>*</v>
      </c>
      <c r="AK268" s="175" t="str">
        <f>IF(BS_CONTROLE[[#This Row],[Local - Partida]]=0, "-", BS_CONTROLE[[#This Row],[Local - Partida]])</f>
        <v>-</v>
      </c>
      <c r="AL268" s="175" t="str">
        <f>IF(BS_CONTROLE[[#This Row],[Local - Encerramento]]=0, "-", BS_CONTROLE[[#This Row],[Local - Encerramento]])</f>
        <v>-</v>
      </c>
      <c r="AM268" s="175" t="str">
        <f>IF(BS_CONTROLE[[#This Row],[Entre - Estações]]=0, "-", BS_CONTROLE[[#This Row],[Entre - Estações]])</f>
        <v>-</v>
      </c>
      <c r="AN268" s="175" t="str">
        <f>IF(BS_CONTROLE[[#This Row],[SB]]=0, "-", BS_CONTROLE[[#This Row],[SB]])</f>
        <v>-</v>
      </c>
      <c r="AO268" s="176" t="str">
        <f>IF(BS_CONTROLE[[#This Row],[SUB]]=0, "-", BS_CONTROLE[[#This Row],[SUB]])</f>
        <v>-</v>
      </c>
      <c r="AP268" s="177" t="str">
        <f>IF(BS_CONTROLE[[#This Row],[KM - Inicio]]=0, "-", BS_CONTROLE[[#This Row],[KM - Inicio]])</f>
        <v>-</v>
      </c>
      <c r="AQ268" s="177" t="str">
        <f>IF(BS_CONTROLE[[#This Row],[KM - Fim]]=0, "-", BS_CONTROLE[[#This Row],[KM - Fim]])</f>
        <v>-</v>
      </c>
      <c r="AR268" s="32"/>
      <c r="AS268" s="32"/>
      <c r="AT268" s="32"/>
      <c r="AU268" s="32"/>
      <c r="AV268" s="32"/>
      <c r="AW268" s="32"/>
      <c r="AX268" s="32"/>
      <c r="AY268" s="184" t="str">
        <f>IF(D268="","*",IFERROR(IF(ISODD(COUNT(AS268:AX270)),"ERRO",SUM((AT268-AS268),(AV268-AU268),(AX268-AW268))),"ERRO"))</f>
        <v>*</v>
      </c>
      <c r="AZ268" s="11"/>
      <c r="BA268" s="60"/>
      <c r="BB268" s="9" t="str">
        <f>IFERROR(_xlfn.XLOOKUP(AI268, BS_ATIVIDADE[ATIVIDADE],BS_ATIVIDADE[UNIDADE] ), "*")</f>
        <v>*</v>
      </c>
      <c r="BC268" s="59" t="str" cm="1">
        <f t="array" ref="BC268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BD268" s="59" t="str" cm="1">
        <f t="array" ref="BD268" xml:space="preserve"> _xlfn.XLOOKUP(
  1,
  ( TabelaMap[SUB] = BS_CONTROLE[[#This Row],[SUB_5]]) *
  ( TabelaMap[KM Inicio] &lt;= BS_CONTROLE[[#This Row],[KM - Inicio]]) *
  ( TabelaMap[KM Fim]  &gt;= BS_CONTROLE[[#This Row],[KM - Inicio]]),
  TabelaMap[Trecho Coordenação],
  "-",
  0
)</f>
        <v>-</v>
      </c>
      <c r="BE268" s="200" t="str">
        <f>IFERROR(_xlfn.XLOOKUP(AO268, BASE_MAPA!$B$2:$B$420, BASE_MAPA!$G$2:$G$420), "ERRO")</f>
        <v>ERRO</v>
      </c>
      <c r="BF268" s="178" t="str">
        <f>IF(BS_CONTROLE[[#This Row],[Responsavel pelo boletim]]=0, "-", BS_CONTROLE[[#This Row],[Responsavel pelo boletim]])</f>
        <v>-</v>
      </c>
      <c r="BG268" s="13"/>
      <c r="BH268" s="14"/>
      <c r="BI268" s="14"/>
      <c r="BJ268" s="14"/>
      <c r="BK268" s="14"/>
      <c r="BL268" s="13"/>
      <c r="BM268" s="12"/>
      <c r="BN268" s="12"/>
      <c r="BO268" s="130"/>
      <c r="BP268" s="14"/>
      <c r="BQ268" s="10" t="str">
        <f t="shared" si="23"/>
        <v>Aderente</v>
      </c>
      <c r="BR268" s="15" t="str">
        <f t="shared" si="24"/>
        <v>*</v>
      </c>
      <c r="BS268" s="15" t="str">
        <f t="shared" si="25"/>
        <v>*</v>
      </c>
      <c r="BT268" s="157" t="str">
        <f t="shared" si="26"/>
        <v/>
      </c>
    </row>
    <row r="269" spans="1:72" hidden="1">
      <c r="A269" s="44" t="str">
        <f t="shared" si="22"/>
        <v/>
      </c>
      <c r="B269" s="133"/>
      <c r="C269" s="7" t="str">
        <f>IF(BS_CONTROLE[[#This Row],[DATA]]="","",WEEKNUM(BS_CONTROLE[[#This Row],[DATA]]))</f>
        <v/>
      </c>
      <c r="D269" s="45"/>
      <c r="E269" s="185">
        <v>285</v>
      </c>
      <c r="F269" s="134"/>
      <c r="G269" s="8" t="str">
        <f>IF(D269="","*",VLOOKUP(F269,BS_ATIVIDADE[#All],3,FALSE))</f>
        <v>*</v>
      </c>
      <c r="H269" s="135"/>
      <c r="I269" s="135"/>
      <c r="J269" s="151"/>
      <c r="K269" s="151"/>
      <c r="L269" s="71" t="s">
        <v>11</v>
      </c>
      <c r="M269" s="149" t="str" cm="1">
        <f t="array" ref="M269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269" s="149" t="str" cm="1">
        <f t="array" ref="N269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269" s="135"/>
      <c r="P269" s="135"/>
      <c r="Q269" s="71"/>
      <c r="R269" s="9" t="str">
        <f>IFERROR(_xlfn.XLOOKUP(F269, BS_ATIVIDADE[ATIVIDADE],BS_ATIVIDADE[UNIDADE] ), "*")</f>
        <v>*</v>
      </c>
      <c r="S269" s="180" t="str" cm="1">
        <f t="array" ref="S269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269" s="180" t="str" cm="1">
        <f t="array" ref="T269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269" s="199" t="str">
        <f>IFERROR(_xlfn.XLOOKUP(J269, BASE_MAPA!$B$2:$B$420, BASE_MAPA!$G$2:$G$420), "ERRO")</f>
        <v>ERRO</v>
      </c>
      <c r="V269" s="143"/>
      <c r="W269" s="135"/>
      <c r="X269" s="152"/>
      <c r="Y269" s="129"/>
      <c r="Z269" s="129"/>
      <c r="AA269" s="71"/>
      <c r="AB269" s="59"/>
      <c r="AC269" s="59"/>
      <c r="AD269" s="135"/>
      <c r="AE269" s="71"/>
      <c r="AF269" s="71"/>
      <c r="AG269" s="71"/>
      <c r="AH269" s="42"/>
      <c r="AI269" s="119" t="str">
        <f>IF(BS_CONTROLE[[#This Row],[Atividade]]=0, "-", BS_CONTROLE[[#This Row],[Atividade]])</f>
        <v>-</v>
      </c>
      <c r="AJ269" s="8" t="str">
        <f>IF(D269="","*",VLOOKUP(AI269,BS_ATIVIDADE[#Data],3,FALSE))</f>
        <v>*</v>
      </c>
      <c r="AK269" s="175" t="str">
        <f>IF(BS_CONTROLE[[#This Row],[Local - Partida]]=0, "-", BS_CONTROLE[[#This Row],[Local - Partida]])</f>
        <v>-</v>
      </c>
      <c r="AL269" s="175" t="str">
        <f>IF(BS_CONTROLE[[#This Row],[Local - Encerramento]]=0, "-", BS_CONTROLE[[#This Row],[Local - Encerramento]])</f>
        <v>-</v>
      </c>
      <c r="AM269" s="175" t="str">
        <f>IF(BS_CONTROLE[[#This Row],[Entre - Estações]]=0, "-", BS_CONTROLE[[#This Row],[Entre - Estações]])</f>
        <v>-</v>
      </c>
      <c r="AN269" s="175" t="str">
        <f>IF(BS_CONTROLE[[#This Row],[SB]]=0, "-", BS_CONTROLE[[#This Row],[SB]])</f>
        <v>-</v>
      </c>
      <c r="AO269" s="176" t="str">
        <f>IF(BS_CONTROLE[[#This Row],[SUB]]=0, "-", BS_CONTROLE[[#This Row],[SUB]])</f>
        <v>-</v>
      </c>
      <c r="AP269" s="177" t="str">
        <f>IF(BS_CONTROLE[[#This Row],[KM - Inicio]]=0, "-", BS_CONTROLE[[#This Row],[KM - Inicio]])</f>
        <v>-</v>
      </c>
      <c r="AQ269" s="177" t="str">
        <f>IF(BS_CONTROLE[[#This Row],[KM - Fim]]=0, "-", BS_CONTROLE[[#This Row],[KM - Fim]])</f>
        <v>-</v>
      </c>
      <c r="AR269" s="32"/>
      <c r="AS269" s="32"/>
      <c r="AT269" s="32"/>
      <c r="AU269" s="32"/>
      <c r="AV269" s="32"/>
      <c r="AW269" s="32"/>
      <c r="AX269" s="32"/>
      <c r="AY269" s="184" t="str">
        <f>IF(D269="","*",IFERROR(IF(ISODD(COUNT(AS269:AX271)),"ERRO",SUM((AT269-AS269),(AV269-AU269),(AX269-AW269))),"ERRO"))</f>
        <v>*</v>
      </c>
      <c r="AZ269" s="11"/>
      <c r="BA269" s="60"/>
      <c r="BB269" s="9" t="str">
        <f>IFERROR(_xlfn.XLOOKUP(AI269, BS_ATIVIDADE[ATIVIDADE],BS_ATIVIDADE[UNIDADE] ), "*")</f>
        <v>*</v>
      </c>
      <c r="BC269" s="59" t="str" cm="1">
        <f t="array" ref="BC269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BD269" s="59" t="str" cm="1">
        <f t="array" ref="BD269" xml:space="preserve"> _xlfn.XLOOKUP(
  1,
  ( TabelaMap[SUB] = BS_CONTROLE[[#This Row],[SUB_5]]) *
  ( TabelaMap[KM Inicio] &lt;= BS_CONTROLE[[#This Row],[KM - Inicio]]) *
  ( TabelaMap[KM Fim]  &gt;= BS_CONTROLE[[#This Row],[KM - Inicio]]),
  TabelaMap[Trecho Coordenação],
  "-",
  0
)</f>
        <v>-</v>
      </c>
      <c r="BE269" s="200" t="str">
        <f>IFERROR(_xlfn.XLOOKUP(AO269, BASE_MAPA!$B$2:$B$420, BASE_MAPA!$G$2:$G$420), "ERRO")</f>
        <v>ERRO</v>
      </c>
      <c r="BF269" s="178" t="str">
        <f>IF(BS_CONTROLE[[#This Row],[Responsavel pelo boletim]]=0, "-", BS_CONTROLE[[#This Row],[Responsavel pelo boletim]])</f>
        <v>-</v>
      </c>
      <c r="BG269" s="13"/>
      <c r="BH269" s="14"/>
      <c r="BI269" s="14"/>
      <c r="BJ269" s="14"/>
      <c r="BK269" s="14"/>
      <c r="BL269" s="13"/>
      <c r="BM269" s="12"/>
      <c r="BN269" s="12"/>
      <c r="BO269" s="130"/>
      <c r="BP269" s="14"/>
      <c r="BQ269" s="10" t="str">
        <f t="shared" si="23"/>
        <v>Aderente</v>
      </c>
      <c r="BR269" s="15" t="str">
        <f t="shared" si="24"/>
        <v>*</v>
      </c>
      <c r="BS269" s="15" t="str">
        <f t="shared" si="25"/>
        <v>*</v>
      </c>
      <c r="BT269" s="157" t="str">
        <f t="shared" si="26"/>
        <v/>
      </c>
    </row>
    <row r="270" spans="1:72" hidden="1">
      <c r="A270" s="44" t="str">
        <f t="shared" si="22"/>
        <v/>
      </c>
      <c r="B270" s="133"/>
      <c r="C270" s="7" t="str">
        <f>IF(BS_CONTROLE[[#This Row],[DATA]]="","",WEEKNUM(BS_CONTROLE[[#This Row],[DATA]]))</f>
        <v/>
      </c>
      <c r="D270" s="45"/>
      <c r="E270" s="185">
        <v>286</v>
      </c>
      <c r="F270" s="134"/>
      <c r="G270" s="8" t="str">
        <f>IF(D270="","*",VLOOKUP(F270,BS_ATIVIDADE[#All],3,FALSE))</f>
        <v>*</v>
      </c>
      <c r="H270" s="135"/>
      <c r="I270" s="135"/>
      <c r="J270" s="151"/>
      <c r="K270" s="151"/>
      <c r="L270" s="71" t="s">
        <v>11</v>
      </c>
      <c r="M270" s="149" t="str" cm="1">
        <f t="array" ref="M270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270" s="149" t="str" cm="1">
        <f t="array" ref="N270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270" s="135"/>
      <c r="P270" s="135"/>
      <c r="Q270" s="71"/>
      <c r="R270" s="9" t="str">
        <f>IFERROR(_xlfn.XLOOKUP(F270, BS_ATIVIDADE[ATIVIDADE],BS_ATIVIDADE[UNIDADE] ), "*")</f>
        <v>*</v>
      </c>
      <c r="S270" s="180" t="str" cm="1">
        <f t="array" ref="S270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270" s="180" t="str" cm="1">
        <f t="array" ref="T270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270" s="199" t="str">
        <f>IFERROR(_xlfn.XLOOKUP(J270, BASE_MAPA!$B$2:$B$420, BASE_MAPA!$G$2:$G$420), "ERRO")</f>
        <v>ERRO</v>
      </c>
      <c r="V270" s="143"/>
      <c r="W270" s="135"/>
      <c r="X270" s="152"/>
      <c r="Y270" s="129"/>
      <c r="Z270" s="129"/>
      <c r="AA270" s="71"/>
      <c r="AB270" s="59"/>
      <c r="AC270" s="59"/>
      <c r="AD270" s="135"/>
      <c r="AE270" s="71"/>
      <c r="AF270" s="71"/>
      <c r="AG270" s="71"/>
      <c r="AH270" s="42"/>
      <c r="AI270" s="119" t="str">
        <f>IF(BS_CONTROLE[[#This Row],[Atividade]]=0, "-", BS_CONTROLE[[#This Row],[Atividade]])</f>
        <v>-</v>
      </c>
      <c r="AJ270" s="8" t="str">
        <f>IF(D270="","*",VLOOKUP(AI270,BS_ATIVIDADE[#Data],3,FALSE))</f>
        <v>*</v>
      </c>
      <c r="AK270" s="175" t="str">
        <f>IF(BS_CONTROLE[[#This Row],[Local - Partida]]=0, "-", BS_CONTROLE[[#This Row],[Local - Partida]])</f>
        <v>-</v>
      </c>
      <c r="AL270" s="175" t="str">
        <f>IF(BS_CONTROLE[[#This Row],[Local - Encerramento]]=0, "-", BS_CONTROLE[[#This Row],[Local - Encerramento]])</f>
        <v>-</v>
      </c>
      <c r="AM270" s="175" t="str">
        <f>IF(BS_CONTROLE[[#This Row],[Entre - Estações]]=0, "-", BS_CONTROLE[[#This Row],[Entre - Estações]])</f>
        <v>-</v>
      </c>
      <c r="AN270" s="175" t="str">
        <f>IF(BS_CONTROLE[[#This Row],[SB]]=0, "-", BS_CONTROLE[[#This Row],[SB]])</f>
        <v>-</v>
      </c>
      <c r="AO270" s="176" t="str">
        <f>IF(BS_CONTROLE[[#This Row],[SUB]]=0, "-", BS_CONTROLE[[#This Row],[SUB]])</f>
        <v>-</v>
      </c>
      <c r="AP270" s="177" t="str">
        <f>IF(BS_CONTROLE[[#This Row],[KM - Inicio]]=0, "-", BS_CONTROLE[[#This Row],[KM - Inicio]])</f>
        <v>-</v>
      </c>
      <c r="AQ270" s="177" t="str">
        <f>IF(BS_CONTROLE[[#This Row],[KM - Fim]]=0, "-", BS_CONTROLE[[#This Row],[KM - Fim]])</f>
        <v>-</v>
      </c>
      <c r="AR270" s="32"/>
      <c r="AS270" s="32"/>
      <c r="AT270" s="32"/>
      <c r="AU270" s="32"/>
      <c r="AV270" s="32"/>
      <c r="AW270" s="32"/>
      <c r="AX270" s="32"/>
      <c r="AY270" s="184" t="str">
        <f>IF(D270="","*",IFERROR(IF(ISODD(COUNT(AS270:AX272)),"ERRO",SUM((AT270-AS270),(AV270-AU270),(AX270-AW270))),"ERRO"))</f>
        <v>*</v>
      </c>
      <c r="AZ270" s="11"/>
      <c r="BA270" s="60"/>
      <c r="BB270" s="9" t="str">
        <f>IFERROR(_xlfn.XLOOKUP(AI270, BS_ATIVIDADE[ATIVIDADE],BS_ATIVIDADE[UNIDADE] ), "*")</f>
        <v>*</v>
      </c>
      <c r="BC270" s="59" t="str" cm="1">
        <f t="array" ref="BC270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BD270" s="59" t="str" cm="1">
        <f t="array" ref="BD270" xml:space="preserve"> _xlfn.XLOOKUP(
  1,
  ( TabelaMap[SUB] = BS_CONTROLE[[#This Row],[SUB_5]]) *
  ( TabelaMap[KM Inicio] &lt;= BS_CONTROLE[[#This Row],[KM - Inicio]]) *
  ( TabelaMap[KM Fim]  &gt;= BS_CONTROLE[[#This Row],[KM - Inicio]]),
  TabelaMap[Trecho Coordenação],
  "-",
  0
)</f>
        <v>-</v>
      </c>
      <c r="BE270" s="200" t="str">
        <f>IFERROR(_xlfn.XLOOKUP(AO270, BASE_MAPA!$B$2:$B$420, BASE_MAPA!$G$2:$G$420), "ERRO")</f>
        <v>ERRO</v>
      </c>
      <c r="BF270" s="178" t="str">
        <f>IF(BS_CONTROLE[[#This Row],[Responsavel pelo boletim]]=0, "-", BS_CONTROLE[[#This Row],[Responsavel pelo boletim]])</f>
        <v>-</v>
      </c>
      <c r="BG270" s="13"/>
      <c r="BH270" s="14"/>
      <c r="BI270" s="14"/>
      <c r="BJ270" s="14"/>
      <c r="BK270" s="14"/>
      <c r="BL270" s="13"/>
      <c r="BM270" s="12"/>
      <c r="BN270" s="12"/>
      <c r="BO270" s="130"/>
      <c r="BP270" s="14"/>
      <c r="BQ270" s="10" t="str">
        <f t="shared" si="23"/>
        <v>Aderente</v>
      </c>
      <c r="BR270" s="15" t="str">
        <f t="shared" si="24"/>
        <v>*</v>
      </c>
      <c r="BS270" s="15" t="str">
        <f t="shared" si="25"/>
        <v>*</v>
      </c>
      <c r="BT270" s="157" t="str">
        <f t="shared" si="26"/>
        <v/>
      </c>
    </row>
    <row r="271" spans="1:72" hidden="1">
      <c r="A271" s="44" t="str">
        <f t="shared" si="22"/>
        <v/>
      </c>
      <c r="B271" s="133"/>
      <c r="C271" s="7" t="str">
        <f>IF(BS_CONTROLE[[#This Row],[DATA]]="","",WEEKNUM(BS_CONTROLE[[#This Row],[DATA]]))</f>
        <v/>
      </c>
      <c r="D271" s="45"/>
      <c r="E271" s="185">
        <v>287</v>
      </c>
      <c r="F271" s="134"/>
      <c r="G271" s="8" t="str">
        <f>IF(D271="","*",VLOOKUP(F271,BS_ATIVIDADE[#All],3,FALSE))</f>
        <v>*</v>
      </c>
      <c r="H271" s="135"/>
      <c r="I271" s="135"/>
      <c r="J271" s="151"/>
      <c r="K271" s="151"/>
      <c r="L271" s="71" t="s">
        <v>11</v>
      </c>
      <c r="M271" s="149" t="str" cm="1">
        <f t="array" ref="M271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271" s="149" t="str" cm="1">
        <f t="array" ref="N271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271" s="135"/>
      <c r="P271" s="135"/>
      <c r="Q271" s="71"/>
      <c r="R271" s="9" t="str">
        <f>IFERROR(_xlfn.XLOOKUP(F271, BS_ATIVIDADE[ATIVIDADE],BS_ATIVIDADE[UNIDADE] ), "*")</f>
        <v>*</v>
      </c>
      <c r="S271" s="180" t="str" cm="1">
        <f t="array" ref="S271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271" s="180" t="str" cm="1">
        <f t="array" ref="T271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271" s="199" t="str">
        <f>IFERROR(_xlfn.XLOOKUP(J271, BASE_MAPA!$B$2:$B$420, BASE_MAPA!$G$2:$G$420), "ERRO")</f>
        <v>ERRO</v>
      </c>
      <c r="V271" s="143"/>
      <c r="W271" s="135"/>
      <c r="X271" s="152"/>
      <c r="Y271" s="129"/>
      <c r="Z271" s="129"/>
      <c r="AA271" s="71"/>
      <c r="AB271" s="59"/>
      <c r="AC271" s="59"/>
      <c r="AD271" s="135"/>
      <c r="AE271" s="71"/>
      <c r="AF271" s="71"/>
      <c r="AG271" s="71"/>
      <c r="AH271" s="42"/>
      <c r="AI271" s="119" t="str">
        <f>IF(BS_CONTROLE[[#This Row],[Atividade]]=0, "-", BS_CONTROLE[[#This Row],[Atividade]])</f>
        <v>-</v>
      </c>
      <c r="AJ271" s="8" t="str">
        <f>IF(D271="","*",VLOOKUP(AI271,BS_ATIVIDADE[#Data],3,FALSE))</f>
        <v>*</v>
      </c>
      <c r="AK271" s="175" t="str">
        <f>IF(BS_CONTROLE[[#This Row],[Local - Partida]]=0, "-", BS_CONTROLE[[#This Row],[Local - Partida]])</f>
        <v>-</v>
      </c>
      <c r="AL271" s="175" t="str">
        <f>IF(BS_CONTROLE[[#This Row],[Local - Encerramento]]=0, "-", BS_CONTROLE[[#This Row],[Local - Encerramento]])</f>
        <v>-</v>
      </c>
      <c r="AM271" s="175" t="str">
        <f>IF(BS_CONTROLE[[#This Row],[Entre - Estações]]=0, "-", BS_CONTROLE[[#This Row],[Entre - Estações]])</f>
        <v>-</v>
      </c>
      <c r="AN271" s="175" t="str">
        <f>IF(BS_CONTROLE[[#This Row],[SB]]=0, "-", BS_CONTROLE[[#This Row],[SB]])</f>
        <v>-</v>
      </c>
      <c r="AO271" s="176" t="str">
        <f>IF(BS_CONTROLE[[#This Row],[SUB]]=0, "-", BS_CONTROLE[[#This Row],[SUB]])</f>
        <v>-</v>
      </c>
      <c r="AP271" s="177" t="str">
        <f>IF(BS_CONTROLE[[#This Row],[KM - Inicio]]=0, "-", BS_CONTROLE[[#This Row],[KM - Inicio]])</f>
        <v>-</v>
      </c>
      <c r="AQ271" s="177" t="str">
        <f>IF(BS_CONTROLE[[#This Row],[KM - Fim]]=0, "-", BS_CONTROLE[[#This Row],[KM - Fim]])</f>
        <v>-</v>
      </c>
      <c r="AR271" s="32"/>
      <c r="AS271" s="32"/>
      <c r="AT271" s="32"/>
      <c r="AU271" s="32"/>
      <c r="AV271" s="32"/>
      <c r="AW271" s="32"/>
      <c r="AX271" s="32"/>
      <c r="AY271" s="184" t="str">
        <f>IF(D271="","*",IFERROR(IF(ISODD(COUNT(AS271:AX273)),"ERRO",SUM((AT271-AS271),(AV271-AU271),(AX271-AW271))),"ERRO"))</f>
        <v>*</v>
      </c>
      <c r="AZ271" s="11"/>
      <c r="BA271" s="60"/>
      <c r="BB271" s="9" t="str">
        <f>IFERROR(_xlfn.XLOOKUP(AI271, BS_ATIVIDADE[ATIVIDADE],BS_ATIVIDADE[UNIDADE] ), "*")</f>
        <v>*</v>
      </c>
      <c r="BC271" s="59" t="str" cm="1">
        <f t="array" ref="BC271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BD271" s="59" t="str" cm="1">
        <f t="array" ref="BD271" xml:space="preserve"> _xlfn.XLOOKUP(
  1,
  ( TabelaMap[SUB] = BS_CONTROLE[[#This Row],[SUB_5]]) *
  ( TabelaMap[KM Inicio] &lt;= BS_CONTROLE[[#This Row],[KM - Inicio]]) *
  ( TabelaMap[KM Fim]  &gt;= BS_CONTROLE[[#This Row],[KM - Inicio]]),
  TabelaMap[Trecho Coordenação],
  "-",
  0
)</f>
        <v>-</v>
      </c>
      <c r="BE271" s="200" t="str">
        <f>IFERROR(_xlfn.XLOOKUP(AO271, BASE_MAPA!$B$2:$B$420, BASE_MAPA!$G$2:$G$420), "ERRO")</f>
        <v>ERRO</v>
      </c>
      <c r="BF271" s="178" t="str">
        <f>IF(BS_CONTROLE[[#This Row],[Responsavel pelo boletim]]=0, "-", BS_CONTROLE[[#This Row],[Responsavel pelo boletim]])</f>
        <v>-</v>
      </c>
      <c r="BG271" s="13"/>
      <c r="BH271" s="14"/>
      <c r="BI271" s="14"/>
      <c r="BJ271" s="14"/>
      <c r="BK271" s="14"/>
      <c r="BL271" s="13"/>
      <c r="BM271" s="12"/>
      <c r="BN271" s="12"/>
      <c r="BO271" s="130"/>
      <c r="BP271" s="14"/>
      <c r="BQ271" s="10" t="str">
        <f t="shared" si="23"/>
        <v>Aderente</v>
      </c>
      <c r="BR271" s="15" t="str">
        <f t="shared" si="24"/>
        <v>*</v>
      </c>
      <c r="BS271" s="15" t="str">
        <f t="shared" si="25"/>
        <v>*</v>
      </c>
      <c r="BT271" s="157" t="str">
        <f t="shared" si="26"/>
        <v/>
      </c>
    </row>
    <row r="272" spans="1:72" hidden="1">
      <c r="A272" s="44" t="str">
        <f t="shared" si="22"/>
        <v/>
      </c>
      <c r="B272" s="133"/>
      <c r="C272" s="7" t="str">
        <f>IF(BS_CONTROLE[[#This Row],[DATA]]="","",WEEKNUM(BS_CONTROLE[[#This Row],[DATA]]))</f>
        <v/>
      </c>
      <c r="D272" s="45"/>
      <c r="E272" s="185">
        <v>288</v>
      </c>
      <c r="F272" s="134"/>
      <c r="G272" s="8" t="str">
        <f>IF(D272="","*",VLOOKUP(F272,BS_ATIVIDADE[#All],3,FALSE))</f>
        <v>*</v>
      </c>
      <c r="H272" s="135"/>
      <c r="I272" s="135"/>
      <c r="J272" s="151"/>
      <c r="K272" s="151"/>
      <c r="L272" s="71" t="s">
        <v>11</v>
      </c>
      <c r="M272" s="149" t="str" cm="1">
        <f t="array" ref="M272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272" s="149" t="str" cm="1">
        <f t="array" ref="N272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272" s="135"/>
      <c r="P272" s="135"/>
      <c r="Q272" s="71"/>
      <c r="R272" s="9" t="str">
        <f>IFERROR(_xlfn.XLOOKUP(F272, BS_ATIVIDADE[ATIVIDADE],BS_ATIVIDADE[UNIDADE] ), "*")</f>
        <v>*</v>
      </c>
      <c r="S272" s="180" t="str" cm="1">
        <f t="array" ref="S272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272" s="180" t="str" cm="1">
        <f t="array" ref="T272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272" s="199" t="str">
        <f>IFERROR(_xlfn.XLOOKUP(J272, BASE_MAPA!$B$2:$B$420, BASE_MAPA!$G$2:$G$420), "ERRO")</f>
        <v>ERRO</v>
      </c>
      <c r="V272" s="143"/>
      <c r="W272" s="135"/>
      <c r="X272" s="152"/>
      <c r="Y272" s="129"/>
      <c r="Z272" s="129"/>
      <c r="AA272" s="71"/>
      <c r="AB272" s="59"/>
      <c r="AC272" s="59"/>
      <c r="AD272" s="135"/>
      <c r="AE272" s="71"/>
      <c r="AF272" s="71"/>
      <c r="AG272" s="71"/>
      <c r="AH272" s="42"/>
      <c r="AI272" s="119" t="str">
        <f>IF(BS_CONTROLE[[#This Row],[Atividade]]=0, "-", BS_CONTROLE[[#This Row],[Atividade]])</f>
        <v>-</v>
      </c>
      <c r="AJ272" s="8" t="str">
        <f>IF(D272="","*",VLOOKUP(AI272,BS_ATIVIDADE[#Data],3,FALSE))</f>
        <v>*</v>
      </c>
      <c r="AK272" s="175" t="str">
        <f>IF(BS_CONTROLE[[#This Row],[Local - Partida]]=0, "-", BS_CONTROLE[[#This Row],[Local - Partida]])</f>
        <v>-</v>
      </c>
      <c r="AL272" s="175" t="str">
        <f>IF(BS_CONTROLE[[#This Row],[Local - Encerramento]]=0, "-", BS_CONTROLE[[#This Row],[Local - Encerramento]])</f>
        <v>-</v>
      </c>
      <c r="AM272" s="175" t="str">
        <f>IF(BS_CONTROLE[[#This Row],[Entre - Estações]]=0, "-", BS_CONTROLE[[#This Row],[Entre - Estações]])</f>
        <v>-</v>
      </c>
      <c r="AN272" s="175" t="str">
        <f>IF(BS_CONTROLE[[#This Row],[SB]]=0, "-", BS_CONTROLE[[#This Row],[SB]])</f>
        <v>-</v>
      </c>
      <c r="AO272" s="176" t="str">
        <f>IF(BS_CONTROLE[[#This Row],[SUB]]=0, "-", BS_CONTROLE[[#This Row],[SUB]])</f>
        <v>-</v>
      </c>
      <c r="AP272" s="177" t="str">
        <f>IF(BS_CONTROLE[[#This Row],[KM - Inicio]]=0, "-", BS_CONTROLE[[#This Row],[KM - Inicio]])</f>
        <v>-</v>
      </c>
      <c r="AQ272" s="177" t="str">
        <f>IF(BS_CONTROLE[[#This Row],[KM - Fim]]=0, "-", BS_CONTROLE[[#This Row],[KM - Fim]])</f>
        <v>-</v>
      </c>
      <c r="AR272" s="32"/>
      <c r="AS272" s="32"/>
      <c r="AT272" s="32"/>
      <c r="AU272" s="32"/>
      <c r="AV272" s="32"/>
      <c r="AW272" s="32"/>
      <c r="AX272" s="32"/>
      <c r="AY272" s="184" t="str">
        <f>IF(D272="","*",IFERROR(IF(ISODD(COUNT(AS272:AX274)),"ERRO",SUM((AT272-AS272),(AV272-AU272),(AX272-AW272))),"ERRO"))</f>
        <v>*</v>
      </c>
      <c r="AZ272" s="11"/>
      <c r="BA272" s="60"/>
      <c r="BB272" s="9" t="str">
        <f>IFERROR(_xlfn.XLOOKUP(AI272, BS_ATIVIDADE[ATIVIDADE],BS_ATIVIDADE[UNIDADE] ), "*")</f>
        <v>*</v>
      </c>
      <c r="BC272" s="59" t="str" cm="1">
        <f t="array" ref="BC272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BD272" s="59" t="str" cm="1">
        <f t="array" ref="BD272" xml:space="preserve"> _xlfn.XLOOKUP(
  1,
  ( TabelaMap[SUB] = BS_CONTROLE[[#This Row],[SUB_5]]) *
  ( TabelaMap[KM Inicio] &lt;= BS_CONTROLE[[#This Row],[KM - Inicio]]) *
  ( TabelaMap[KM Fim]  &gt;= BS_CONTROLE[[#This Row],[KM - Inicio]]),
  TabelaMap[Trecho Coordenação],
  "-",
  0
)</f>
        <v>-</v>
      </c>
      <c r="BE272" s="200" t="str">
        <f>IFERROR(_xlfn.XLOOKUP(AO272, BASE_MAPA!$B$2:$B$420, BASE_MAPA!$G$2:$G$420), "ERRO")</f>
        <v>ERRO</v>
      </c>
      <c r="BF272" s="178" t="str">
        <f>IF(BS_CONTROLE[[#This Row],[Responsavel pelo boletim]]=0, "-", BS_CONTROLE[[#This Row],[Responsavel pelo boletim]])</f>
        <v>-</v>
      </c>
      <c r="BG272" s="13"/>
      <c r="BH272" s="14"/>
      <c r="BI272" s="14"/>
      <c r="BJ272" s="14"/>
      <c r="BK272" s="14"/>
      <c r="BL272" s="13"/>
      <c r="BM272" s="12"/>
      <c r="BN272" s="12"/>
      <c r="BO272" s="130"/>
      <c r="BP272" s="14"/>
      <c r="BQ272" s="10" t="str">
        <f t="shared" si="23"/>
        <v>Aderente</v>
      </c>
      <c r="BR272" s="15" t="str">
        <f t="shared" si="24"/>
        <v>*</v>
      </c>
      <c r="BS272" s="15" t="str">
        <f t="shared" si="25"/>
        <v>*</v>
      </c>
      <c r="BT272" s="157" t="str">
        <f t="shared" si="26"/>
        <v/>
      </c>
    </row>
    <row r="273" spans="1:72" hidden="1">
      <c r="A273" s="44" t="str">
        <f t="shared" si="22"/>
        <v/>
      </c>
      <c r="B273" s="133"/>
      <c r="C273" s="7" t="str">
        <f>IF(BS_CONTROLE[[#This Row],[DATA]]="","",WEEKNUM(BS_CONTROLE[[#This Row],[DATA]]))</f>
        <v/>
      </c>
      <c r="D273" s="45"/>
      <c r="E273" s="185">
        <v>289</v>
      </c>
      <c r="F273" s="134"/>
      <c r="G273" s="8" t="str">
        <f>IF(D273="","*",VLOOKUP(F273,BS_ATIVIDADE[#All],3,FALSE))</f>
        <v>*</v>
      </c>
      <c r="H273" s="135"/>
      <c r="I273" s="135"/>
      <c r="J273" s="151"/>
      <c r="K273" s="151"/>
      <c r="L273" s="71" t="s">
        <v>11</v>
      </c>
      <c r="M273" s="149" t="str" cm="1">
        <f t="array" ref="M273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273" s="149" t="str" cm="1">
        <f t="array" ref="N273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273" s="135"/>
      <c r="P273" s="135"/>
      <c r="Q273" s="71"/>
      <c r="R273" s="9" t="str">
        <f>IFERROR(_xlfn.XLOOKUP(F273, BS_ATIVIDADE[ATIVIDADE],BS_ATIVIDADE[UNIDADE] ), "*")</f>
        <v>*</v>
      </c>
      <c r="S273" s="180" t="str" cm="1">
        <f t="array" ref="S273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273" s="180" t="str" cm="1">
        <f t="array" ref="T273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273" s="199" t="str">
        <f>IFERROR(_xlfn.XLOOKUP(J273, BASE_MAPA!$B$2:$B$420, BASE_MAPA!$G$2:$G$420), "ERRO")</f>
        <v>ERRO</v>
      </c>
      <c r="V273" s="143"/>
      <c r="W273" s="135"/>
      <c r="X273" s="152"/>
      <c r="Y273" s="129"/>
      <c r="Z273" s="129"/>
      <c r="AA273" s="71"/>
      <c r="AB273" s="59"/>
      <c r="AC273" s="59"/>
      <c r="AD273" s="135"/>
      <c r="AE273" s="71"/>
      <c r="AF273" s="71"/>
      <c r="AG273" s="71"/>
      <c r="AH273" s="42"/>
      <c r="AI273" s="119" t="str">
        <f>IF(BS_CONTROLE[[#This Row],[Atividade]]=0, "-", BS_CONTROLE[[#This Row],[Atividade]])</f>
        <v>-</v>
      </c>
      <c r="AJ273" s="8" t="str">
        <f>IF(D273="","*",VLOOKUP(AI273,BS_ATIVIDADE[#Data],3,FALSE))</f>
        <v>*</v>
      </c>
      <c r="AK273" s="175" t="str">
        <f>IF(BS_CONTROLE[[#This Row],[Local - Partida]]=0, "-", BS_CONTROLE[[#This Row],[Local - Partida]])</f>
        <v>-</v>
      </c>
      <c r="AL273" s="175" t="str">
        <f>IF(BS_CONTROLE[[#This Row],[Local - Encerramento]]=0, "-", BS_CONTROLE[[#This Row],[Local - Encerramento]])</f>
        <v>-</v>
      </c>
      <c r="AM273" s="175" t="str">
        <f>IF(BS_CONTROLE[[#This Row],[Entre - Estações]]=0, "-", BS_CONTROLE[[#This Row],[Entre - Estações]])</f>
        <v>-</v>
      </c>
      <c r="AN273" s="175" t="str">
        <f>IF(BS_CONTROLE[[#This Row],[SB]]=0, "-", BS_CONTROLE[[#This Row],[SB]])</f>
        <v>-</v>
      </c>
      <c r="AO273" s="176" t="str">
        <f>IF(BS_CONTROLE[[#This Row],[SUB]]=0, "-", BS_CONTROLE[[#This Row],[SUB]])</f>
        <v>-</v>
      </c>
      <c r="AP273" s="177" t="str">
        <f>IF(BS_CONTROLE[[#This Row],[KM - Inicio]]=0, "-", BS_CONTROLE[[#This Row],[KM - Inicio]])</f>
        <v>-</v>
      </c>
      <c r="AQ273" s="177" t="str">
        <f>IF(BS_CONTROLE[[#This Row],[KM - Fim]]=0, "-", BS_CONTROLE[[#This Row],[KM - Fim]])</f>
        <v>-</v>
      </c>
      <c r="AR273" s="32"/>
      <c r="AS273" s="32"/>
      <c r="AT273" s="32"/>
      <c r="AU273" s="32"/>
      <c r="AV273" s="32"/>
      <c r="AW273" s="32"/>
      <c r="AX273" s="32"/>
      <c r="AY273" s="184" t="str">
        <f>IF(D273="","*",IFERROR(IF(ISODD(COUNT(AS273:AX275)),"ERRO",SUM((AT273-AS273),(AV273-AU273),(AX273-AW273))),"ERRO"))</f>
        <v>*</v>
      </c>
      <c r="AZ273" s="11"/>
      <c r="BA273" s="60"/>
      <c r="BB273" s="9" t="str">
        <f>IFERROR(_xlfn.XLOOKUP(AI273, BS_ATIVIDADE[ATIVIDADE],BS_ATIVIDADE[UNIDADE] ), "*")</f>
        <v>*</v>
      </c>
      <c r="BC273" s="59" t="str" cm="1">
        <f t="array" ref="BC273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BD273" s="59" t="str" cm="1">
        <f t="array" ref="BD273" xml:space="preserve"> _xlfn.XLOOKUP(
  1,
  ( TabelaMap[SUB] = BS_CONTROLE[[#This Row],[SUB_5]]) *
  ( TabelaMap[KM Inicio] &lt;= BS_CONTROLE[[#This Row],[KM - Inicio]]) *
  ( TabelaMap[KM Fim]  &gt;= BS_CONTROLE[[#This Row],[KM - Inicio]]),
  TabelaMap[Trecho Coordenação],
  "-",
  0
)</f>
        <v>-</v>
      </c>
      <c r="BE273" s="200" t="str">
        <f>IFERROR(_xlfn.XLOOKUP(AO273, BASE_MAPA!$B$2:$B$420, BASE_MAPA!$G$2:$G$420), "ERRO")</f>
        <v>ERRO</v>
      </c>
      <c r="BF273" s="178" t="str">
        <f>IF(BS_CONTROLE[[#This Row],[Responsavel pelo boletim]]=0, "-", BS_CONTROLE[[#This Row],[Responsavel pelo boletim]])</f>
        <v>-</v>
      </c>
      <c r="BG273" s="13"/>
      <c r="BH273" s="14"/>
      <c r="BI273" s="14"/>
      <c r="BJ273" s="14"/>
      <c r="BK273" s="14"/>
      <c r="BL273" s="13"/>
      <c r="BM273" s="12"/>
      <c r="BN273" s="12"/>
      <c r="BO273" s="130"/>
      <c r="BP273" s="14"/>
      <c r="BQ273" s="10" t="str">
        <f t="shared" si="23"/>
        <v>Aderente</v>
      </c>
      <c r="BR273" s="15" t="str">
        <f t="shared" si="24"/>
        <v>*</v>
      </c>
      <c r="BS273" s="15" t="str">
        <f t="shared" si="25"/>
        <v>*</v>
      </c>
      <c r="BT273" s="157" t="str">
        <f t="shared" si="26"/>
        <v/>
      </c>
    </row>
    <row r="274" spans="1:72" hidden="1">
      <c r="A274" s="44" t="str">
        <f t="shared" si="22"/>
        <v/>
      </c>
      <c r="B274" s="133"/>
      <c r="C274" s="7" t="str">
        <f>IF(BS_CONTROLE[[#This Row],[DATA]]="","",WEEKNUM(BS_CONTROLE[[#This Row],[DATA]]))</f>
        <v/>
      </c>
      <c r="D274" s="45"/>
      <c r="E274" s="185">
        <v>290</v>
      </c>
      <c r="F274" s="134"/>
      <c r="G274" s="8" t="str">
        <f>IF(D274="","*",VLOOKUP(F274,BS_ATIVIDADE[#All],3,FALSE))</f>
        <v>*</v>
      </c>
      <c r="H274" s="135"/>
      <c r="I274" s="135"/>
      <c r="J274" s="151"/>
      <c r="K274" s="151"/>
      <c r="L274" s="71" t="s">
        <v>11</v>
      </c>
      <c r="M274" s="149" t="str" cm="1">
        <f t="array" ref="M274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274" s="149" t="str" cm="1">
        <f t="array" ref="N274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274" s="135"/>
      <c r="P274" s="135"/>
      <c r="Q274" s="71"/>
      <c r="R274" s="9" t="str">
        <f>IFERROR(_xlfn.XLOOKUP(F274, BS_ATIVIDADE[ATIVIDADE],BS_ATIVIDADE[UNIDADE] ), "*")</f>
        <v>*</v>
      </c>
      <c r="S274" s="180" t="str" cm="1">
        <f t="array" ref="S274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274" s="180" t="str" cm="1">
        <f t="array" ref="T274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274" s="199" t="str">
        <f>IFERROR(_xlfn.XLOOKUP(J274, BASE_MAPA!$B$2:$B$420, BASE_MAPA!$G$2:$G$420), "ERRO")</f>
        <v>ERRO</v>
      </c>
      <c r="V274" s="143"/>
      <c r="W274" s="135"/>
      <c r="X274" s="152"/>
      <c r="Y274" s="129"/>
      <c r="Z274" s="129"/>
      <c r="AA274" s="71"/>
      <c r="AB274" s="59"/>
      <c r="AC274" s="59"/>
      <c r="AD274" s="135"/>
      <c r="AE274" s="71"/>
      <c r="AF274" s="71"/>
      <c r="AG274" s="71"/>
      <c r="AH274" s="42"/>
      <c r="AI274" s="119" t="str">
        <f>IF(BS_CONTROLE[[#This Row],[Atividade]]=0, "-", BS_CONTROLE[[#This Row],[Atividade]])</f>
        <v>-</v>
      </c>
      <c r="AJ274" s="8" t="str">
        <f>IF(D274="","*",VLOOKUP(AI274,BS_ATIVIDADE[#Data],3,FALSE))</f>
        <v>*</v>
      </c>
      <c r="AK274" s="175" t="str">
        <f>IF(BS_CONTROLE[[#This Row],[Local - Partida]]=0, "-", BS_CONTROLE[[#This Row],[Local - Partida]])</f>
        <v>-</v>
      </c>
      <c r="AL274" s="175" t="str">
        <f>IF(BS_CONTROLE[[#This Row],[Local - Encerramento]]=0, "-", BS_CONTROLE[[#This Row],[Local - Encerramento]])</f>
        <v>-</v>
      </c>
      <c r="AM274" s="175" t="str">
        <f>IF(BS_CONTROLE[[#This Row],[Entre - Estações]]=0, "-", BS_CONTROLE[[#This Row],[Entre - Estações]])</f>
        <v>-</v>
      </c>
      <c r="AN274" s="175" t="str">
        <f>IF(BS_CONTROLE[[#This Row],[SB]]=0, "-", BS_CONTROLE[[#This Row],[SB]])</f>
        <v>-</v>
      </c>
      <c r="AO274" s="176" t="str">
        <f>IF(BS_CONTROLE[[#This Row],[SUB]]=0, "-", BS_CONTROLE[[#This Row],[SUB]])</f>
        <v>-</v>
      </c>
      <c r="AP274" s="177" t="str">
        <f>IF(BS_CONTROLE[[#This Row],[KM - Inicio]]=0, "-", BS_CONTROLE[[#This Row],[KM - Inicio]])</f>
        <v>-</v>
      </c>
      <c r="AQ274" s="177" t="str">
        <f>IF(BS_CONTROLE[[#This Row],[KM - Fim]]=0, "-", BS_CONTROLE[[#This Row],[KM - Fim]])</f>
        <v>-</v>
      </c>
      <c r="AR274" s="32"/>
      <c r="AS274" s="32"/>
      <c r="AT274" s="32"/>
      <c r="AU274" s="32"/>
      <c r="AV274" s="32"/>
      <c r="AW274" s="32"/>
      <c r="AX274" s="32"/>
      <c r="AY274" s="184" t="str">
        <f>IF(D274="","*",IFERROR(IF(ISODD(COUNT(AS274:AX276)),"ERRO",SUM((AT274-AS274),(AV274-AU274),(AX274-AW274))),"ERRO"))</f>
        <v>*</v>
      </c>
      <c r="AZ274" s="11"/>
      <c r="BA274" s="60"/>
      <c r="BB274" s="9" t="str">
        <f>IFERROR(_xlfn.XLOOKUP(AI274, BS_ATIVIDADE[ATIVIDADE],BS_ATIVIDADE[UNIDADE] ), "*")</f>
        <v>*</v>
      </c>
      <c r="BC274" s="59" t="str" cm="1">
        <f t="array" ref="BC274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BD274" s="59" t="str" cm="1">
        <f t="array" ref="BD274" xml:space="preserve"> _xlfn.XLOOKUP(
  1,
  ( TabelaMap[SUB] = BS_CONTROLE[[#This Row],[SUB_5]]) *
  ( TabelaMap[KM Inicio] &lt;= BS_CONTROLE[[#This Row],[KM - Inicio]]) *
  ( TabelaMap[KM Fim]  &gt;= BS_CONTROLE[[#This Row],[KM - Inicio]]),
  TabelaMap[Trecho Coordenação],
  "-",
  0
)</f>
        <v>-</v>
      </c>
      <c r="BE274" s="200" t="str">
        <f>IFERROR(_xlfn.XLOOKUP(AO274, BASE_MAPA!$B$2:$B$420, BASE_MAPA!$G$2:$G$420), "ERRO")</f>
        <v>ERRO</v>
      </c>
      <c r="BF274" s="178" t="str">
        <f>IF(BS_CONTROLE[[#This Row],[Responsavel pelo boletim]]=0, "-", BS_CONTROLE[[#This Row],[Responsavel pelo boletim]])</f>
        <v>-</v>
      </c>
      <c r="BG274" s="13"/>
      <c r="BH274" s="14"/>
      <c r="BI274" s="14"/>
      <c r="BJ274" s="14"/>
      <c r="BK274" s="14"/>
      <c r="BL274" s="13"/>
      <c r="BM274" s="12"/>
      <c r="BN274" s="12"/>
      <c r="BO274" s="130"/>
      <c r="BP274" s="14"/>
      <c r="BQ274" s="10" t="str">
        <f t="shared" si="23"/>
        <v>Aderente</v>
      </c>
      <c r="BR274" s="15" t="str">
        <f t="shared" si="24"/>
        <v>*</v>
      </c>
      <c r="BS274" s="15" t="str">
        <f t="shared" si="25"/>
        <v>*</v>
      </c>
      <c r="BT274" s="157" t="str">
        <f t="shared" si="26"/>
        <v/>
      </c>
    </row>
    <row r="275" spans="1:72" hidden="1">
      <c r="A275" s="44" t="str">
        <f t="shared" si="22"/>
        <v/>
      </c>
      <c r="B275" s="133"/>
      <c r="C275" s="7" t="str">
        <f>IF(BS_CONTROLE[[#This Row],[DATA]]="","",WEEKNUM(BS_CONTROLE[[#This Row],[DATA]]))</f>
        <v/>
      </c>
      <c r="D275" s="45"/>
      <c r="E275" s="185">
        <v>291</v>
      </c>
      <c r="F275" s="134"/>
      <c r="G275" s="8" t="str">
        <f>IF(D275="","*",VLOOKUP(F275,BS_ATIVIDADE[#All],3,FALSE))</f>
        <v>*</v>
      </c>
      <c r="H275" s="135"/>
      <c r="I275" s="135"/>
      <c r="J275" s="151"/>
      <c r="K275" s="151"/>
      <c r="L275" s="71" t="s">
        <v>11</v>
      </c>
      <c r="M275" s="149" t="str" cm="1">
        <f t="array" ref="M275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275" s="149" t="str" cm="1">
        <f t="array" ref="N275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275" s="135"/>
      <c r="P275" s="135"/>
      <c r="Q275" s="71"/>
      <c r="R275" s="9" t="str">
        <f>IFERROR(_xlfn.XLOOKUP(F275, BS_ATIVIDADE[ATIVIDADE],BS_ATIVIDADE[UNIDADE] ), "*")</f>
        <v>*</v>
      </c>
      <c r="S275" s="180" t="str" cm="1">
        <f t="array" ref="S275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275" s="180" t="str" cm="1">
        <f t="array" ref="T275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275" s="199" t="str">
        <f>IFERROR(_xlfn.XLOOKUP(J275, BASE_MAPA!$B$2:$B$420, BASE_MAPA!$G$2:$G$420), "ERRO")</f>
        <v>ERRO</v>
      </c>
      <c r="V275" s="143"/>
      <c r="W275" s="135"/>
      <c r="X275" s="152"/>
      <c r="Y275" s="129"/>
      <c r="Z275" s="129"/>
      <c r="AA275" s="71"/>
      <c r="AB275" s="59"/>
      <c r="AC275" s="59"/>
      <c r="AD275" s="135"/>
      <c r="AE275" s="71"/>
      <c r="AF275" s="71"/>
      <c r="AG275" s="71"/>
      <c r="AH275" s="42"/>
      <c r="AI275" s="119" t="str">
        <f>IF(BS_CONTROLE[[#This Row],[Atividade]]=0, "-", BS_CONTROLE[[#This Row],[Atividade]])</f>
        <v>-</v>
      </c>
      <c r="AJ275" s="8" t="str">
        <f>IF(D275="","*",VLOOKUP(AI275,BS_ATIVIDADE[#Data],3,FALSE))</f>
        <v>*</v>
      </c>
      <c r="AK275" s="175" t="str">
        <f>IF(BS_CONTROLE[[#This Row],[Local - Partida]]=0, "-", BS_CONTROLE[[#This Row],[Local - Partida]])</f>
        <v>-</v>
      </c>
      <c r="AL275" s="175" t="str">
        <f>IF(BS_CONTROLE[[#This Row],[Local - Encerramento]]=0, "-", BS_CONTROLE[[#This Row],[Local - Encerramento]])</f>
        <v>-</v>
      </c>
      <c r="AM275" s="175" t="str">
        <f>IF(BS_CONTROLE[[#This Row],[Entre - Estações]]=0, "-", BS_CONTROLE[[#This Row],[Entre - Estações]])</f>
        <v>-</v>
      </c>
      <c r="AN275" s="175" t="str">
        <f>IF(BS_CONTROLE[[#This Row],[SB]]=0, "-", BS_CONTROLE[[#This Row],[SB]])</f>
        <v>-</v>
      </c>
      <c r="AO275" s="176" t="str">
        <f>IF(BS_CONTROLE[[#This Row],[SUB]]=0, "-", BS_CONTROLE[[#This Row],[SUB]])</f>
        <v>-</v>
      </c>
      <c r="AP275" s="177" t="str">
        <f>IF(BS_CONTROLE[[#This Row],[KM - Inicio]]=0, "-", BS_CONTROLE[[#This Row],[KM - Inicio]])</f>
        <v>-</v>
      </c>
      <c r="AQ275" s="177" t="str">
        <f>IF(BS_CONTROLE[[#This Row],[KM - Fim]]=0, "-", BS_CONTROLE[[#This Row],[KM - Fim]])</f>
        <v>-</v>
      </c>
      <c r="AR275" s="32"/>
      <c r="AS275" s="32"/>
      <c r="AT275" s="32"/>
      <c r="AU275" s="32"/>
      <c r="AV275" s="32"/>
      <c r="AW275" s="32"/>
      <c r="AX275" s="32"/>
      <c r="AY275" s="184" t="str">
        <f>IF(D275="","*",IFERROR(IF(ISODD(COUNT(AS275:AX277)),"ERRO",SUM((AT275-AS275),(AV275-AU275),(AX275-AW275))),"ERRO"))</f>
        <v>*</v>
      </c>
      <c r="AZ275" s="11"/>
      <c r="BA275" s="60"/>
      <c r="BB275" s="9" t="str">
        <f>IFERROR(_xlfn.XLOOKUP(AI275, BS_ATIVIDADE[ATIVIDADE],BS_ATIVIDADE[UNIDADE] ), "*")</f>
        <v>*</v>
      </c>
      <c r="BC275" s="59" t="str" cm="1">
        <f t="array" ref="BC275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BD275" s="59" t="str" cm="1">
        <f t="array" ref="BD275" xml:space="preserve"> _xlfn.XLOOKUP(
  1,
  ( TabelaMap[SUB] = BS_CONTROLE[[#This Row],[SUB_5]]) *
  ( TabelaMap[KM Inicio] &lt;= BS_CONTROLE[[#This Row],[KM - Inicio]]) *
  ( TabelaMap[KM Fim]  &gt;= BS_CONTROLE[[#This Row],[KM - Inicio]]),
  TabelaMap[Trecho Coordenação],
  "-",
  0
)</f>
        <v>-</v>
      </c>
      <c r="BE275" s="200" t="str">
        <f>IFERROR(_xlfn.XLOOKUP(AO275, BASE_MAPA!$B$2:$B$420, BASE_MAPA!$G$2:$G$420), "ERRO")</f>
        <v>ERRO</v>
      </c>
      <c r="BF275" s="178" t="str">
        <f>IF(BS_CONTROLE[[#This Row],[Responsavel pelo boletim]]=0, "-", BS_CONTROLE[[#This Row],[Responsavel pelo boletim]])</f>
        <v>-</v>
      </c>
      <c r="BG275" s="13"/>
      <c r="BH275" s="14"/>
      <c r="BI275" s="14"/>
      <c r="BJ275" s="14"/>
      <c r="BK275" s="14"/>
      <c r="BL275" s="13"/>
      <c r="BM275" s="12"/>
      <c r="BN275" s="12"/>
      <c r="BO275" s="130"/>
      <c r="BP275" s="14"/>
      <c r="BQ275" s="10" t="str">
        <f t="shared" si="23"/>
        <v>Aderente</v>
      </c>
      <c r="BR275" s="15" t="str">
        <f t="shared" si="24"/>
        <v>*</v>
      </c>
      <c r="BS275" s="15" t="str">
        <f t="shared" si="25"/>
        <v>*</v>
      </c>
      <c r="BT275" s="157" t="str">
        <f t="shared" si="26"/>
        <v/>
      </c>
    </row>
    <row r="276" spans="1:72" hidden="1">
      <c r="A276" s="44" t="str">
        <f t="shared" si="22"/>
        <v/>
      </c>
      <c r="B276" s="133"/>
      <c r="C276" s="7" t="str">
        <f>IF(BS_CONTROLE[[#This Row],[DATA]]="","",WEEKNUM(BS_CONTROLE[[#This Row],[DATA]]))</f>
        <v/>
      </c>
      <c r="D276" s="45"/>
      <c r="E276" s="185">
        <v>292</v>
      </c>
      <c r="F276" s="134"/>
      <c r="G276" s="8" t="str">
        <f>IF(D276="","*",VLOOKUP(F276,BS_ATIVIDADE[#All],3,FALSE))</f>
        <v>*</v>
      </c>
      <c r="H276" s="135"/>
      <c r="I276" s="135"/>
      <c r="J276" s="151"/>
      <c r="K276" s="151"/>
      <c r="L276" s="71" t="s">
        <v>11</v>
      </c>
      <c r="M276" s="149" t="str" cm="1">
        <f t="array" ref="M276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276" s="149" t="str" cm="1">
        <f t="array" ref="N276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276" s="135"/>
      <c r="P276" s="135"/>
      <c r="Q276" s="71"/>
      <c r="R276" s="9" t="str">
        <f>IFERROR(_xlfn.XLOOKUP(F276, BS_ATIVIDADE[ATIVIDADE],BS_ATIVIDADE[UNIDADE] ), "*")</f>
        <v>*</v>
      </c>
      <c r="S276" s="180" t="str" cm="1">
        <f t="array" ref="S276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276" s="180" t="str" cm="1">
        <f t="array" ref="T276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276" s="199" t="str">
        <f>IFERROR(_xlfn.XLOOKUP(J276, BASE_MAPA!$B$2:$B$420, BASE_MAPA!$G$2:$G$420), "ERRO")</f>
        <v>ERRO</v>
      </c>
      <c r="V276" s="143"/>
      <c r="W276" s="135"/>
      <c r="X276" s="152"/>
      <c r="Y276" s="129"/>
      <c r="Z276" s="129"/>
      <c r="AA276" s="71"/>
      <c r="AB276" s="59"/>
      <c r="AC276" s="59"/>
      <c r="AD276" s="135"/>
      <c r="AE276" s="71"/>
      <c r="AF276" s="71"/>
      <c r="AG276" s="71"/>
      <c r="AH276" s="42"/>
      <c r="AI276" s="119" t="str">
        <f>IF(BS_CONTROLE[[#This Row],[Atividade]]=0, "-", BS_CONTROLE[[#This Row],[Atividade]])</f>
        <v>-</v>
      </c>
      <c r="AJ276" s="8" t="str">
        <f>IF(D276="","*",VLOOKUP(AI276,BS_ATIVIDADE[#Data],3,FALSE))</f>
        <v>*</v>
      </c>
      <c r="AK276" s="175" t="str">
        <f>IF(BS_CONTROLE[[#This Row],[Local - Partida]]=0, "-", BS_CONTROLE[[#This Row],[Local - Partida]])</f>
        <v>-</v>
      </c>
      <c r="AL276" s="175" t="str">
        <f>IF(BS_CONTROLE[[#This Row],[Local - Encerramento]]=0, "-", BS_CONTROLE[[#This Row],[Local - Encerramento]])</f>
        <v>-</v>
      </c>
      <c r="AM276" s="175" t="str">
        <f>IF(BS_CONTROLE[[#This Row],[Entre - Estações]]=0, "-", BS_CONTROLE[[#This Row],[Entre - Estações]])</f>
        <v>-</v>
      </c>
      <c r="AN276" s="175" t="str">
        <f>IF(BS_CONTROLE[[#This Row],[SB]]=0, "-", BS_CONTROLE[[#This Row],[SB]])</f>
        <v>-</v>
      </c>
      <c r="AO276" s="176" t="str">
        <f>IF(BS_CONTROLE[[#This Row],[SUB]]=0, "-", BS_CONTROLE[[#This Row],[SUB]])</f>
        <v>-</v>
      </c>
      <c r="AP276" s="177" t="str">
        <f>IF(BS_CONTROLE[[#This Row],[KM - Inicio]]=0, "-", BS_CONTROLE[[#This Row],[KM - Inicio]])</f>
        <v>-</v>
      </c>
      <c r="AQ276" s="177" t="str">
        <f>IF(BS_CONTROLE[[#This Row],[KM - Fim]]=0, "-", BS_CONTROLE[[#This Row],[KM - Fim]])</f>
        <v>-</v>
      </c>
      <c r="AR276" s="32"/>
      <c r="AS276" s="32"/>
      <c r="AT276" s="32"/>
      <c r="AU276" s="32"/>
      <c r="AV276" s="32"/>
      <c r="AW276" s="32"/>
      <c r="AX276" s="32"/>
      <c r="AY276" s="184" t="str">
        <f>IF(D276="","*",IFERROR(IF(ISODD(COUNT(AS276:AX278)),"ERRO",SUM((AT276-AS276),(AV276-AU276),(AX276-AW276))),"ERRO"))</f>
        <v>*</v>
      </c>
      <c r="AZ276" s="11"/>
      <c r="BA276" s="60"/>
      <c r="BB276" s="9" t="str">
        <f>IFERROR(_xlfn.XLOOKUP(AI276, BS_ATIVIDADE[ATIVIDADE],BS_ATIVIDADE[UNIDADE] ), "*")</f>
        <v>*</v>
      </c>
      <c r="BC276" s="59" t="str" cm="1">
        <f t="array" ref="BC276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BD276" s="59" t="str" cm="1">
        <f t="array" ref="BD276" xml:space="preserve"> _xlfn.XLOOKUP(
  1,
  ( TabelaMap[SUB] = BS_CONTROLE[[#This Row],[SUB_5]]) *
  ( TabelaMap[KM Inicio] &lt;= BS_CONTROLE[[#This Row],[KM - Inicio]]) *
  ( TabelaMap[KM Fim]  &gt;= BS_CONTROLE[[#This Row],[KM - Inicio]]),
  TabelaMap[Trecho Coordenação],
  "-",
  0
)</f>
        <v>-</v>
      </c>
      <c r="BE276" s="200" t="str">
        <f>IFERROR(_xlfn.XLOOKUP(AO276, BASE_MAPA!$B$2:$B$420, BASE_MAPA!$G$2:$G$420), "ERRO")</f>
        <v>ERRO</v>
      </c>
      <c r="BF276" s="178" t="str">
        <f>IF(BS_CONTROLE[[#This Row],[Responsavel pelo boletim]]=0, "-", BS_CONTROLE[[#This Row],[Responsavel pelo boletim]])</f>
        <v>-</v>
      </c>
      <c r="BG276" s="13"/>
      <c r="BH276" s="14"/>
      <c r="BI276" s="14"/>
      <c r="BJ276" s="14"/>
      <c r="BK276" s="14"/>
      <c r="BL276" s="13"/>
      <c r="BM276" s="12"/>
      <c r="BN276" s="12"/>
      <c r="BO276" s="130"/>
      <c r="BP276" s="14"/>
      <c r="BQ276" s="10" t="str">
        <f t="shared" si="23"/>
        <v>Aderente</v>
      </c>
      <c r="BR276" s="15" t="str">
        <f t="shared" si="24"/>
        <v>*</v>
      </c>
      <c r="BS276" s="15" t="str">
        <f t="shared" si="25"/>
        <v>*</v>
      </c>
      <c r="BT276" s="157" t="str">
        <f t="shared" si="26"/>
        <v/>
      </c>
    </row>
    <row r="277" spans="1:72" hidden="1">
      <c r="A277" s="44" t="str">
        <f t="shared" si="22"/>
        <v/>
      </c>
      <c r="B277" s="133"/>
      <c r="C277" s="7" t="str">
        <f>IF(BS_CONTROLE[[#This Row],[DATA]]="","",WEEKNUM(BS_CONTROLE[[#This Row],[DATA]]))</f>
        <v/>
      </c>
      <c r="D277" s="45"/>
      <c r="E277" s="185">
        <v>293</v>
      </c>
      <c r="F277" s="134"/>
      <c r="G277" s="8" t="str">
        <f>IF(D277="","*",VLOOKUP(F277,BS_ATIVIDADE[#All],3,FALSE))</f>
        <v>*</v>
      </c>
      <c r="H277" s="135"/>
      <c r="I277" s="135"/>
      <c r="J277" s="151"/>
      <c r="K277" s="151"/>
      <c r="L277" s="71" t="s">
        <v>11</v>
      </c>
      <c r="M277" s="149" t="str" cm="1">
        <f t="array" ref="M277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277" s="149" t="str" cm="1">
        <f t="array" ref="N277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277" s="135"/>
      <c r="P277" s="135"/>
      <c r="Q277" s="71"/>
      <c r="R277" s="9" t="str">
        <f>IFERROR(_xlfn.XLOOKUP(F277, BS_ATIVIDADE[ATIVIDADE],BS_ATIVIDADE[UNIDADE] ), "*")</f>
        <v>*</v>
      </c>
      <c r="S277" s="180" t="str" cm="1">
        <f t="array" ref="S277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277" s="180" t="str" cm="1">
        <f t="array" ref="T277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277" s="199" t="str">
        <f>IFERROR(_xlfn.XLOOKUP(J277, BASE_MAPA!$B$2:$B$420, BASE_MAPA!$G$2:$G$420), "ERRO")</f>
        <v>ERRO</v>
      </c>
      <c r="V277" s="143"/>
      <c r="W277" s="135"/>
      <c r="X277" s="152"/>
      <c r="Y277" s="129"/>
      <c r="Z277" s="129"/>
      <c r="AA277" s="71"/>
      <c r="AB277" s="59"/>
      <c r="AC277" s="59"/>
      <c r="AD277" s="135"/>
      <c r="AE277" s="71"/>
      <c r="AF277" s="71"/>
      <c r="AG277" s="71"/>
      <c r="AH277" s="42"/>
      <c r="AI277" s="119" t="str">
        <f>IF(BS_CONTROLE[[#This Row],[Atividade]]=0, "-", BS_CONTROLE[[#This Row],[Atividade]])</f>
        <v>-</v>
      </c>
      <c r="AJ277" s="8" t="str">
        <f>IF(D277="","*",VLOOKUP(AI277,BS_ATIVIDADE[#Data],3,FALSE))</f>
        <v>*</v>
      </c>
      <c r="AK277" s="175" t="str">
        <f>IF(BS_CONTROLE[[#This Row],[Local - Partida]]=0, "-", BS_CONTROLE[[#This Row],[Local - Partida]])</f>
        <v>-</v>
      </c>
      <c r="AL277" s="175" t="str">
        <f>IF(BS_CONTROLE[[#This Row],[Local - Encerramento]]=0, "-", BS_CONTROLE[[#This Row],[Local - Encerramento]])</f>
        <v>-</v>
      </c>
      <c r="AM277" s="175" t="str">
        <f>IF(BS_CONTROLE[[#This Row],[Entre - Estações]]=0, "-", BS_CONTROLE[[#This Row],[Entre - Estações]])</f>
        <v>-</v>
      </c>
      <c r="AN277" s="175" t="str">
        <f>IF(BS_CONTROLE[[#This Row],[SB]]=0, "-", BS_CONTROLE[[#This Row],[SB]])</f>
        <v>-</v>
      </c>
      <c r="AO277" s="176" t="str">
        <f>IF(BS_CONTROLE[[#This Row],[SUB]]=0, "-", BS_CONTROLE[[#This Row],[SUB]])</f>
        <v>-</v>
      </c>
      <c r="AP277" s="177" t="str">
        <f>IF(BS_CONTROLE[[#This Row],[KM - Inicio]]=0, "-", BS_CONTROLE[[#This Row],[KM - Inicio]])</f>
        <v>-</v>
      </c>
      <c r="AQ277" s="177" t="str">
        <f>IF(BS_CONTROLE[[#This Row],[KM - Fim]]=0, "-", BS_CONTROLE[[#This Row],[KM - Fim]])</f>
        <v>-</v>
      </c>
      <c r="AR277" s="32"/>
      <c r="AS277" s="32"/>
      <c r="AT277" s="32"/>
      <c r="AU277" s="32"/>
      <c r="AV277" s="32"/>
      <c r="AW277" s="32"/>
      <c r="AX277" s="32"/>
      <c r="AY277" s="184" t="str">
        <f>IF(D277="","*",IFERROR(IF(ISODD(COUNT(AS277:AX279)),"ERRO",SUM((AT277-AS277),(AV277-AU277),(AX277-AW277))),"ERRO"))</f>
        <v>*</v>
      </c>
      <c r="AZ277" s="11"/>
      <c r="BA277" s="60"/>
      <c r="BB277" s="9" t="str">
        <f>IFERROR(_xlfn.XLOOKUP(AI277, BS_ATIVIDADE[ATIVIDADE],BS_ATIVIDADE[UNIDADE] ), "*")</f>
        <v>*</v>
      </c>
      <c r="BC277" s="59" t="str" cm="1">
        <f t="array" ref="BC277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BD277" s="59" t="str" cm="1">
        <f t="array" ref="BD277" xml:space="preserve"> _xlfn.XLOOKUP(
  1,
  ( TabelaMap[SUB] = BS_CONTROLE[[#This Row],[SUB_5]]) *
  ( TabelaMap[KM Inicio] &lt;= BS_CONTROLE[[#This Row],[KM - Inicio]]) *
  ( TabelaMap[KM Fim]  &gt;= BS_CONTROLE[[#This Row],[KM - Inicio]]),
  TabelaMap[Trecho Coordenação],
  "-",
  0
)</f>
        <v>-</v>
      </c>
      <c r="BE277" s="200" t="str">
        <f>IFERROR(_xlfn.XLOOKUP(AO277, BASE_MAPA!$B$2:$B$420, BASE_MAPA!$G$2:$G$420), "ERRO")</f>
        <v>ERRO</v>
      </c>
      <c r="BF277" s="178" t="str">
        <f>IF(BS_CONTROLE[[#This Row],[Responsavel pelo boletim]]=0, "-", BS_CONTROLE[[#This Row],[Responsavel pelo boletim]])</f>
        <v>-</v>
      </c>
      <c r="BG277" s="13"/>
      <c r="BH277" s="14"/>
      <c r="BI277" s="14"/>
      <c r="BJ277" s="14"/>
      <c r="BK277" s="14"/>
      <c r="BL277" s="13"/>
      <c r="BM277" s="12"/>
      <c r="BN277" s="12"/>
      <c r="BO277" s="130"/>
      <c r="BP277" s="14"/>
      <c r="BQ277" s="10" t="str">
        <f t="shared" si="23"/>
        <v>Aderente</v>
      </c>
      <c r="BR277" s="15" t="str">
        <f t="shared" si="24"/>
        <v>*</v>
      </c>
      <c r="BS277" s="15" t="str">
        <f t="shared" si="25"/>
        <v>*</v>
      </c>
      <c r="BT277" s="157" t="str">
        <f t="shared" si="26"/>
        <v/>
      </c>
    </row>
    <row r="278" spans="1:72" hidden="1">
      <c r="A278" s="44" t="str">
        <f t="shared" si="22"/>
        <v/>
      </c>
      <c r="B278" s="133"/>
      <c r="C278" s="7" t="str">
        <f>IF(BS_CONTROLE[[#This Row],[DATA]]="","",WEEKNUM(BS_CONTROLE[[#This Row],[DATA]]))</f>
        <v/>
      </c>
      <c r="D278" s="45"/>
      <c r="E278" s="185">
        <v>294</v>
      </c>
      <c r="F278" s="134"/>
      <c r="G278" s="8" t="str">
        <f>IF(D278="","*",VLOOKUP(F278,BS_ATIVIDADE[#All],3,FALSE))</f>
        <v>*</v>
      </c>
      <c r="H278" s="135"/>
      <c r="I278" s="135"/>
      <c r="J278" s="151"/>
      <c r="K278" s="151"/>
      <c r="L278" s="71" t="s">
        <v>11</v>
      </c>
      <c r="M278" s="149" t="str" cm="1">
        <f t="array" ref="M278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278" s="149" t="str" cm="1">
        <f t="array" ref="N278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278" s="135"/>
      <c r="P278" s="135"/>
      <c r="Q278" s="71"/>
      <c r="R278" s="9" t="str">
        <f>IFERROR(_xlfn.XLOOKUP(F278, BS_ATIVIDADE[ATIVIDADE],BS_ATIVIDADE[UNIDADE] ), "*")</f>
        <v>*</v>
      </c>
      <c r="S278" s="180" t="str" cm="1">
        <f t="array" ref="S278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278" s="180" t="str" cm="1">
        <f t="array" ref="T278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278" s="199" t="str">
        <f>IFERROR(_xlfn.XLOOKUP(J278, BASE_MAPA!$B$2:$B$420, BASE_MAPA!$G$2:$G$420), "ERRO")</f>
        <v>ERRO</v>
      </c>
      <c r="V278" s="143"/>
      <c r="W278" s="135"/>
      <c r="X278" s="152"/>
      <c r="Y278" s="129"/>
      <c r="Z278" s="129"/>
      <c r="AA278" s="71"/>
      <c r="AB278" s="59"/>
      <c r="AC278" s="59"/>
      <c r="AD278" s="135"/>
      <c r="AE278" s="71"/>
      <c r="AF278" s="71"/>
      <c r="AG278" s="71"/>
      <c r="AH278" s="42"/>
      <c r="AI278" s="119" t="str">
        <f>IF(BS_CONTROLE[[#This Row],[Atividade]]=0, "-", BS_CONTROLE[[#This Row],[Atividade]])</f>
        <v>-</v>
      </c>
      <c r="AJ278" s="8" t="str">
        <f>IF(D278="","*",VLOOKUP(AI278,BS_ATIVIDADE[#Data],3,FALSE))</f>
        <v>*</v>
      </c>
      <c r="AK278" s="175" t="str">
        <f>IF(BS_CONTROLE[[#This Row],[Local - Partida]]=0, "-", BS_CONTROLE[[#This Row],[Local - Partida]])</f>
        <v>-</v>
      </c>
      <c r="AL278" s="175" t="str">
        <f>IF(BS_CONTROLE[[#This Row],[Local - Encerramento]]=0, "-", BS_CONTROLE[[#This Row],[Local - Encerramento]])</f>
        <v>-</v>
      </c>
      <c r="AM278" s="175" t="str">
        <f>IF(BS_CONTROLE[[#This Row],[Entre - Estações]]=0, "-", BS_CONTROLE[[#This Row],[Entre - Estações]])</f>
        <v>-</v>
      </c>
      <c r="AN278" s="175" t="str">
        <f>IF(BS_CONTROLE[[#This Row],[SB]]=0, "-", BS_CONTROLE[[#This Row],[SB]])</f>
        <v>-</v>
      </c>
      <c r="AO278" s="176" t="str">
        <f>IF(BS_CONTROLE[[#This Row],[SUB]]=0, "-", BS_CONTROLE[[#This Row],[SUB]])</f>
        <v>-</v>
      </c>
      <c r="AP278" s="177" t="str">
        <f>IF(BS_CONTROLE[[#This Row],[KM - Inicio]]=0, "-", BS_CONTROLE[[#This Row],[KM - Inicio]])</f>
        <v>-</v>
      </c>
      <c r="AQ278" s="177" t="str">
        <f>IF(BS_CONTROLE[[#This Row],[KM - Fim]]=0, "-", BS_CONTROLE[[#This Row],[KM - Fim]])</f>
        <v>-</v>
      </c>
      <c r="AR278" s="32"/>
      <c r="AS278" s="32"/>
      <c r="AT278" s="32"/>
      <c r="AU278" s="32"/>
      <c r="AV278" s="32"/>
      <c r="AW278" s="32"/>
      <c r="AX278" s="32"/>
      <c r="AY278" s="184" t="str">
        <f>IF(D278="","*",IFERROR(IF(ISODD(COUNT(AS278:AX280)),"ERRO",SUM((AT278-AS278),(AV278-AU278),(AX278-AW278))),"ERRO"))</f>
        <v>*</v>
      </c>
      <c r="AZ278" s="11"/>
      <c r="BA278" s="60"/>
      <c r="BB278" s="9" t="str">
        <f>IFERROR(_xlfn.XLOOKUP(AI278, BS_ATIVIDADE[ATIVIDADE],BS_ATIVIDADE[UNIDADE] ), "*")</f>
        <v>*</v>
      </c>
      <c r="BC278" s="59" t="str" cm="1">
        <f t="array" ref="BC278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BD278" s="59" t="str" cm="1">
        <f t="array" ref="BD278" xml:space="preserve"> _xlfn.XLOOKUP(
  1,
  ( TabelaMap[SUB] = BS_CONTROLE[[#This Row],[SUB_5]]) *
  ( TabelaMap[KM Inicio] &lt;= BS_CONTROLE[[#This Row],[KM - Inicio]]) *
  ( TabelaMap[KM Fim]  &gt;= BS_CONTROLE[[#This Row],[KM - Inicio]]),
  TabelaMap[Trecho Coordenação],
  "-",
  0
)</f>
        <v>-</v>
      </c>
      <c r="BE278" s="200" t="str">
        <f>IFERROR(_xlfn.XLOOKUP(AO278, BASE_MAPA!$B$2:$B$420, BASE_MAPA!$G$2:$G$420), "ERRO")</f>
        <v>ERRO</v>
      </c>
      <c r="BF278" s="178" t="str">
        <f>IF(BS_CONTROLE[[#This Row],[Responsavel pelo boletim]]=0, "-", BS_CONTROLE[[#This Row],[Responsavel pelo boletim]])</f>
        <v>-</v>
      </c>
      <c r="BG278" s="13"/>
      <c r="BH278" s="14"/>
      <c r="BI278" s="14"/>
      <c r="BJ278" s="14"/>
      <c r="BK278" s="14"/>
      <c r="BL278" s="13"/>
      <c r="BM278" s="12"/>
      <c r="BN278" s="12"/>
      <c r="BO278" s="130"/>
      <c r="BP278" s="14"/>
      <c r="BQ278" s="10" t="str">
        <f t="shared" si="23"/>
        <v>Aderente</v>
      </c>
      <c r="BR278" s="15" t="str">
        <f t="shared" si="24"/>
        <v>*</v>
      </c>
      <c r="BS278" s="15" t="str">
        <f t="shared" si="25"/>
        <v>*</v>
      </c>
      <c r="BT278" s="157" t="str">
        <f t="shared" si="26"/>
        <v/>
      </c>
    </row>
    <row r="279" spans="1:72" hidden="1">
      <c r="A279" s="44" t="str">
        <f t="shared" si="22"/>
        <v/>
      </c>
      <c r="B279" s="133"/>
      <c r="C279" s="7" t="str">
        <f>IF(BS_CONTROLE[[#This Row],[DATA]]="","",WEEKNUM(BS_CONTROLE[[#This Row],[DATA]]))</f>
        <v/>
      </c>
      <c r="D279" s="45"/>
      <c r="E279" s="185">
        <v>295</v>
      </c>
      <c r="F279" s="134"/>
      <c r="G279" s="8" t="str">
        <f>IF(D279="","*",VLOOKUP(F279,BS_ATIVIDADE[#All],3,FALSE))</f>
        <v>*</v>
      </c>
      <c r="H279" s="135"/>
      <c r="I279" s="135"/>
      <c r="J279" s="151"/>
      <c r="K279" s="151"/>
      <c r="L279" s="71" t="s">
        <v>11</v>
      </c>
      <c r="M279" s="149" t="str" cm="1">
        <f t="array" ref="M279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279" s="149" t="str" cm="1">
        <f t="array" ref="N279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279" s="135"/>
      <c r="P279" s="135"/>
      <c r="Q279" s="71"/>
      <c r="R279" s="9" t="str">
        <f>IFERROR(_xlfn.XLOOKUP(F279, BS_ATIVIDADE[ATIVIDADE],BS_ATIVIDADE[UNIDADE] ), "*")</f>
        <v>*</v>
      </c>
      <c r="S279" s="180" t="str" cm="1">
        <f t="array" ref="S279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279" s="180" t="str" cm="1">
        <f t="array" ref="T279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279" s="199" t="str">
        <f>IFERROR(_xlfn.XLOOKUP(J279, BASE_MAPA!$B$2:$B$420, BASE_MAPA!$G$2:$G$420), "ERRO")</f>
        <v>ERRO</v>
      </c>
      <c r="V279" s="143"/>
      <c r="W279" s="135"/>
      <c r="X279" s="152"/>
      <c r="Y279" s="129"/>
      <c r="Z279" s="129"/>
      <c r="AA279" s="71"/>
      <c r="AB279" s="59"/>
      <c r="AC279" s="59"/>
      <c r="AD279" s="135"/>
      <c r="AE279" s="71"/>
      <c r="AF279" s="71"/>
      <c r="AG279" s="71"/>
      <c r="AH279" s="42"/>
      <c r="AI279" s="119" t="str">
        <f>IF(BS_CONTROLE[[#This Row],[Atividade]]=0, "-", BS_CONTROLE[[#This Row],[Atividade]])</f>
        <v>-</v>
      </c>
      <c r="AJ279" s="8" t="str">
        <f>IF(D279="","*",VLOOKUP(AI279,BS_ATIVIDADE[#Data],3,FALSE))</f>
        <v>*</v>
      </c>
      <c r="AK279" s="175" t="str">
        <f>IF(BS_CONTROLE[[#This Row],[Local - Partida]]=0, "-", BS_CONTROLE[[#This Row],[Local - Partida]])</f>
        <v>-</v>
      </c>
      <c r="AL279" s="175" t="str">
        <f>IF(BS_CONTROLE[[#This Row],[Local - Encerramento]]=0, "-", BS_CONTROLE[[#This Row],[Local - Encerramento]])</f>
        <v>-</v>
      </c>
      <c r="AM279" s="175" t="str">
        <f>IF(BS_CONTROLE[[#This Row],[Entre - Estações]]=0, "-", BS_CONTROLE[[#This Row],[Entre - Estações]])</f>
        <v>-</v>
      </c>
      <c r="AN279" s="175" t="str">
        <f>IF(BS_CONTROLE[[#This Row],[SB]]=0, "-", BS_CONTROLE[[#This Row],[SB]])</f>
        <v>-</v>
      </c>
      <c r="AO279" s="176" t="str">
        <f>IF(BS_CONTROLE[[#This Row],[SUB]]=0, "-", BS_CONTROLE[[#This Row],[SUB]])</f>
        <v>-</v>
      </c>
      <c r="AP279" s="177" t="str">
        <f>IF(BS_CONTROLE[[#This Row],[KM - Inicio]]=0, "-", BS_CONTROLE[[#This Row],[KM - Inicio]])</f>
        <v>-</v>
      </c>
      <c r="AQ279" s="177" t="str">
        <f>IF(BS_CONTROLE[[#This Row],[KM - Fim]]=0, "-", BS_CONTROLE[[#This Row],[KM - Fim]])</f>
        <v>-</v>
      </c>
      <c r="AR279" s="32"/>
      <c r="AS279" s="32"/>
      <c r="AT279" s="32"/>
      <c r="AU279" s="32"/>
      <c r="AV279" s="32"/>
      <c r="AW279" s="32"/>
      <c r="AX279" s="32"/>
      <c r="AY279" s="184" t="str">
        <f>IF(D279="","*",IFERROR(IF(ISODD(COUNT(AS279:AX281)),"ERRO",SUM((AT279-AS279),(AV279-AU279),(AX279-AW279))),"ERRO"))</f>
        <v>*</v>
      </c>
      <c r="AZ279" s="11"/>
      <c r="BA279" s="60"/>
      <c r="BB279" s="9" t="str">
        <f>IFERROR(_xlfn.XLOOKUP(AI279, BS_ATIVIDADE[ATIVIDADE],BS_ATIVIDADE[UNIDADE] ), "*")</f>
        <v>*</v>
      </c>
      <c r="BC279" s="59" t="str" cm="1">
        <f t="array" ref="BC279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BD279" s="59" t="str" cm="1">
        <f t="array" ref="BD279" xml:space="preserve"> _xlfn.XLOOKUP(
  1,
  ( TabelaMap[SUB] = BS_CONTROLE[[#This Row],[SUB_5]]) *
  ( TabelaMap[KM Inicio] &lt;= BS_CONTROLE[[#This Row],[KM - Inicio]]) *
  ( TabelaMap[KM Fim]  &gt;= BS_CONTROLE[[#This Row],[KM - Inicio]]),
  TabelaMap[Trecho Coordenação],
  "-",
  0
)</f>
        <v>-</v>
      </c>
      <c r="BE279" s="200" t="str">
        <f>IFERROR(_xlfn.XLOOKUP(AO279, BASE_MAPA!$B$2:$B$420, BASE_MAPA!$G$2:$G$420), "ERRO")</f>
        <v>ERRO</v>
      </c>
      <c r="BF279" s="178" t="str">
        <f>IF(BS_CONTROLE[[#This Row],[Responsavel pelo boletim]]=0, "-", BS_CONTROLE[[#This Row],[Responsavel pelo boletim]])</f>
        <v>-</v>
      </c>
      <c r="BG279" s="13"/>
      <c r="BH279" s="14"/>
      <c r="BI279" s="14"/>
      <c r="BJ279" s="14"/>
      <c r="BK279" s="14"/>
      <c r="BL279" s="13"/>
      <c r="BM279" s="12"/>
      <c r="BN279" s="12"/>
      <c r="BO279" s="130"/>
      <c r="BP279" s="14"/>
      <c r="BQ279" s="10" t="str">
        <f t="shared" si="23"/>
        <v>Aderente</v>
      </c>
      <c r="BR279" s="15" t="str">
        <f t="shared" si="24"/>
        <v>*</v>
      </c>
      <c r="BS279" s="15" t="str">
        <f t="shared" si="25"/>
        <v>*</v>
      </c>
      <c r="BT279" s="157" t="str">
        <f t="shared" si="26"/>
        <v/>
      </c>
    </row>
    <row r="280" spans="1:72" hidden="1">
      <c r="A280" s="44" t="str">
        <f t="shared" si="22"/>
        <v/>
      </c>
      <c r="B280" s="133"/>
      <c r="C280" s="7" t="str">
        <f>IF(BS_CONTROLE[[#This Row],[DATA]]="","",WEEKNUM(BS_CONTROLE[[#This Row],[DATA]]))</f>
        <v/>
      </c>
      <c r="D280" s="45"/>
      <c r="E280" s="185">
        <v>296</v>
      </c>
      <c r="F280" s="134"/>
      <c r="G280" s="8" t="str">
        <f>IF(D280="","*",VLOOKUP(F280,BS_ATIVIDADE[#All],3,FALSE))</f>
        <v>*</v>
      </c>
      <c r="H280" s="135"/>
      <c r="I280" s="135"/>
      <c r="J280" s="151"/>
      <c r="K280" s="151"/>
      <c r="L280" s="71" t="s">
        <v>11</v>
      </c>
      <c r="M280" s="149" t="str" cm="1">
        <f t="array" ref="M280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280" s="149" t="str" cm="1">
        <f t="array" ref="N280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280" s="135"/>
      <c r="P280" s="135"/>
      <c r="Q280" s="71"/>
      <c r="R280" s="9" t="str">
        <f>IFERROR(_xlfn.XLOOKUP(F280, BS_ATIVIDADE[ATIVIDADE],BS_ATIVIDADE[UNIDADE] ), "*")</f>
        <v>*</v>
      </c>
      <c r="S280" s="180" t="str" cm="1">
        <f t="array" ref="S280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280" s="180" t="str" cm="1">
        <f t="array" ref="T280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280" s="199" t="str">
        <f>IFERROR(_xlfn.XLOOKUP(J280, BASE_MAPA!$B$2:$B$420, BASE_MAPA!$G$2:$G$420), "ERRO")</f>
        <v>ERRO</v>
      </c>
      <c r="V280" s="143"/>
      <c r="W280" s="135"/>
      <c r="X280" s="152"/>
      <c r="Y280" s="129"/>
      <c r="Z280" s="129"/>
      <c r="AA280" s="71"/>
      <c r="AB280" s="59"/>
      <c r="AC280" s="59"/>
      <c r="AD280" s="135"/>
      <c r="AE280" s="71"/>
      <c r="AF280" s="71"/>
      <c r="AG280" s="71"/>
      <c r="AH280" s="42"/>
      <c r="AI280" s="119" t="str">
        <f>IF(BS_CONTROLE[[#This Row],[Atividade]]=0, "-", BS_CONTROLE[[#This Row],[Atividade]])</f>
        <v>-</v>
      </c>
      <c r="AJ280" s="8" t="str">
        <f>IF(D280="","*",VLOOKUP(AI280,BS_ATIVIDADE[#Data],3,FALSE))</f>
        <v>*</v>
      </c>
      <c r="AK280" s="175" t="str">
        <f>IF(BS_CONTROLE[[#This Row],[Local - Partida]]=0, "-", BS_CONTROLE[[#This Row],[Local - Partida]])</f>
        <v>-</v>
      </c>
      <c r="AL280" s="175" t="str">
        <f>IF(BS_CONTROLE[[#This Row],[Local - Encerramento]]=0, "-", BS_CONTROLE[[#This Row],[Local - Encerramento]])</f>
        <v>-</v>
      </c>
      <c r="AM280" s="175" t="str">
        <f>IF(BS_CONTROLE[[#This Row],[Entre - Estações]]=0, "-", BS_CONTROLE[[#This Row],[Entre - Estações]])</f>
        <v>-</v>
      </c>
      <c r="AN280" s="175" t="str">
        <f>IF(BS_CONTROLE[[#This Row],[SB]]=0, "-", BS_CONTROLE[[#This Row],[SB]])</f>
        <v>-</v>
      </c>
      <c r="AO280" s="176" t="str">
        <f>IF(BS_CONTROLE[[#This Row],[SUB]]=0, "-", BS_CONTROLE[[#This Row],[SUB]])</f>
        <v>-</v>
      </c>
      <c r="AP280" s="177" t="str">
        <f>IF(BS_CONTROLE[[#This Row],[KM - Inicio]]=0, "-", BS_CONTROLE[[#This Row],[KM - Inicio]])</f>
        <v>-</v>
      </c>
      <c r="AQ280" s="177" t="str">
        <f>IF(BS_CONTROLE[[#This Row],[KM - Fim]]=0, "-", BS_CONTROLE[[#This Row],[KM - Fim]])</f>
        <v>-</v>
      </c>
      <c r="AR280" s="32"/>
      <c r="AS280" s="32"/>
      <c r="AT280" s="32"/>
      <c r="AU280" s="32"/>
      <c r="AV280" s="32"/>
      <c r="AW280" s="32"/>
      <c r="AX280" s="32"/>
      <c r="AY280" s="184" t="str">
        <f>IF(D280="","*",IFERROR(IF(ISODD(COUNT(AS280:AX282)),"ERRO",SUM((AT280-AS280),(AV280-AU280),(AX280-AW280))),"ERRO"))</f>
        <v>*</v>
      </c>
      <c r="AZ280" s="11"/>
      <c r="BA280" s="60"/>
      <c r="BB280" s="9" t="str">
        <f>IFERROR(_xlfn.XLOOKUP(AI280, BS_ATIVIDADE[ATIVIDADE],BS_ATIVIDADE[UNIDADE] ), "*")</f>
        <v>*</v>
      </c>
      <c r="BC280" s="59" t="str" cm="1">
        <f t="array" ref="BC280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BD280" s="59" t="str" cm="1">
        <f t="array" ref="BD280" xml:space="preserve"> _xlfn.XLOOKUP(
  1,
  ( TabelaMap[SUB] = BS_CONTROLE[[#This Row],[SUB_5]]) *
  ( TabelaMap[KM Inicio] &lt;= BS_CONTROLE[[#This Row],[KM - Inicio]]) *
  ( TabelaMap[KM Fim]  &gt;= BS_CONTROLE[[#This Row],[KM - Inicio]]),
  TabelaMap[Trecho Coordenação],
  "-",
  0
)</f>
        <v>-</v>
      </c>
      <c r="BE280" s="200" t="str">
        <f>IFERROR(_xlfn.XLOOKUP(AO280, BASE_MAPA!$B$2:$B$420, BASE_MAPA!$G$2:$G$420), "ERRO")</f>
        <v>ERRO</v>
      </c>
      <c r="BF280" s="178" t="str">
        <f>IF(BS_CONTROLE[[#This Row],[Responsavel pelo boletim]]=0, "-", BS_CONTROLE[[#This Row],[Responsavel pelo boletim]])</f>
        <v>-</v>
      </c>
      <c r="BG280" s="13"/>
      <c r="BH280" s="14"/>
      <c r="BI280" s="14"/>
      <c r="BJ280" s="14"/>
      <c r="BK280" s="14"/>
      <c r="BL280" s="13"/>
      <c r="BM280" s="12"/>
      <c r="BN280" s="12"/>
      <c r="BO280" s="130"/>
      <c r="BP280" s="14"/>
      <c r="BQ280" s="10" t="str">
        <f t="shared" si="23"/>
        <v>Aderente</v>
      </c>
      <c r="BR280" s="15" t="str">
        <f t="shared" si="24"/>
        <v>*</v>
      </c>
      <c r="BS280" s="15" t="str">
        <f t="shared" si="25"/>
        <v>*</v>
      </c>
      <c r="BT280" s="157" t="str">
        <f t="shared" si="26"/>
        <v/>
      </c>
    </row>
    <row r="281" spans="1:72" hidden="1">
      <c r="A281" s="44" t="str">
        <f t="shared" si="22"/>
        <v/>
      </c>
      <c r="B281" s="133"/>
      <c r="C281" s="7" t="str">
        <f>IF(BS_CONTROLE[[#This Row],[DATA]]="","",WEEKNUM(BS_CONTROLE[[#This Row],[DATA]]))</f>
        <v/>
      </c>
      <c r="D281" s="45"/>
      <c r="E281" s="185">
        <v>297</v>
      </c>
      <c r="F281" s="134"/>
      <c r="G281" s="8" t="str">
        <f>IF(D281="","*",VLOOKUP(F281,BS_ATIVIDADE[#All],3,FALSE))</f>
        <v>*</v>
      </c>
      <c r="H281" s="135"/>
      <c r="I281" s="135"/>
      <c r="J281" s="151"/>
      <c r="K281" s="151"/>
      <c r="L281" s="71" t="s">
        <v>11</v>
      </c>
      <c r="M281" s="149" t="str" cm="1">
        <f t="array" ref="M281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281" s="149" t="str" cm="1">
        <f t="array" ref="N281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281" s="135"/>
      <c r="P281" s="135"/>
      <c r="Q281" s="71"/>
      <c r="R281" s="9" t="str">
        <f>IFERROR(_xlfn.XLOOKUP(F281, BS_ATIVIDADE[ATIVIDADE],BS_ATIVIDADE[UNIDADE] ), "*")</f>
        <v>*</v>
      </c>
      <c r="S281" s="180" t="str" cm="1">
        <f t="array" ref="S281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281" s="180" t="str" cm="1">
        <f t="array" ref="T281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281" s="199" t="str">
        <f>IFERROR(_xlfn.XLOOKUP(J281, BASE_MAPA!$B$2:$B$420, BASE_MAPA!$G$2:$G$420), "ERRO")</f>
        <v>ERRO</v>
      </c>
      <c r="V281" s="143"/>
      <c r="W281" s="135"/>
      <c r="X281" s="152"/>
      <c r="Y281" s="129"/>
      <c r="Z281" s="129"/>
      <c r="AA281" s="71"/>
      <c r="AB281" s="59"/>
      <c r="AC281" s="59"/>
      <c r="AD281" s="135"/>
      <c r="AE281" s="71"/>
      <c r="AF281" s="71"/>
      <c r="AG281" s="71"/>
      <c r="AH281" s="42"/>
      <c r="AI281" s="119" t="str">
        <f>IF(BS_CONTROLE[[#This Row],[Atividade]]=0, "-", BS_CONTROLE[[#This Row],[Atividade]])</f>
        <v>-</v>
      </c>
      <c r="AJ281" s="8" t="str">
        <f>IF(D281="","*",VLOOKUP(AI281,BS_ATIVIDADE[#Data],3,FALSE))</f>
        <v>*</v>
      </c>
      <c r="AK281" s="175" t="str">
        <f>IF(BS_CONTROLE[[#This Row],[Local - Partida]]=0, "-", BS_CONTROLE[[#This Row],[Local - Partida]])</f>
        <v>-</v>
      </c>
      <c r="AL281" s="175" t="str">
        <f>IF(BS_CONTROLE[[#This Row],[Local - Encerramento]]=0, "-", BS_CONTROLE[[#This Row],[Local - Encerramento]])</f>
        <v>-</v>
      </c>
      <c r="AM281" s="175" t="str">
        <f>IF(BS_CONTROLE[[#This Row],[Entre - Estações]]=0, "-", BS_CONTROLE[[#This Row],[Entre - Estações]])</f>
        <v>-</v>
      </c>
      <c r="AN281" s="175" t="str">
        <f>IF(BS_CONTROLE[[#This Row],[SB]]=0, "-", BS_CONTROLE[[#This Row],[SB]])</f>
        <v>-</v>
      </c>
      <c r="AO281" s="176" t="str">
        <f>IF(BS_CONTROLE[[#This Row],[SUB]]=0, "-", BS_CONTROLE[[#This Row],[SUB]])</f>
        <v>-</v>
      </c>
      <c r="AP281" s="177" t="str">
        <f>IF(BS_CONTROLE[[#This Row],[KM - Inicio]]=0, "-", BS_CONTROLE[[#This Row],[KM - Inicio]])</f>
        <v>-</v>
      </c>
      <c r="AQ281" s="177" t="str">
        <f>IF(BS_CONTROLE[[#This Row],[KM - Fim]]=0, "-", BS_CONTROLE[[#This Row],[KM - Fim]])</f>
        <v>-</v>
      </c>
      <c r="AR281" s="32"/>
      <c r="AS281" s="32"/>
      <c r="AT281" s="32"/>
      <c r="AU281" s="32"/>
      <c r="AV281" s="32"/>
      <c r="AW281" s="32"/>
      <c r="AX281" s="32"/>
      <c r="AY281" s="184" t="str">
        <f>IF(D281="","*",IFERROR(IF(ISODD(COUNT(AS281:AX283)),"ERRO",SUM((AT281-AS281),(AV281-AU281),(AX281-AW281))),"ERRO"))</f>
        <v>*</v>
      </c>
      <c r="AZ281" s="11"/>
      <c r="BA281" s="60"/>
      <c r="BB281" s="9" t="str">
        <f>IFERROR(_xlfn.XLOOKUP(AI281, BS_ATIVIDADE[ATIVIDADE],BS_ATIVIDADE[UNIDADE] ), "*")</f>
        <v>*</v>
      </c>
      <c r="BC281" s="59" t="str" cm="1">
        <f t="array" ref="BC281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BD281" s="59" t="str" cm="1">
        <f t="array" ref="BD281" xml:space="preserve"> _xlfn.XLOOKUP(
  1,
  ( TabelaMap[SUB] = BS_CONTROLE[[#This Row],[SUB_5]]) *
  ( TabelaMap[KM Inicio] &lt;= BS_CONTROLE[[#This Row],[KM - Inicio]]) *
  ( TabelaMap[KM Fim]  &gt;= BS_CONTROLE[[#This Row],[KM - Inicio]]),
  TabelaMap[Trecho Coordenação],
  "-",
  0
)</f>
        <v>-</v>
      </c>
      <c r="BE281" s="200" t="str">
        <f>IFERROR(_xlfn.XLOOKUP(AO281, BASE_MAPA!$B$2:$B$420, BASE_MAPA!$G$2:$G$420), "ERRO")</f>
        <v>ERRO</v>
      </c>
      <c r="BF281" s="178" t="str">
        <f>IF(BS_CONTROLE[[#This Row],[Responsavel pelo boletim]]=0, "-", BS_CONTROLE[[#This Row],[Responsavel pelo boletim]])</f>
        <v>-</v>
      </c>
      <c r="BG281" s="13"/>
      <c r="BH281" s="14"/>
      <c r="BI281" s="14"/>
      <c r="BJ281" s="14"/>
      <c r="BK281" s="14"/>
      <c r="BL281" s="13"/>
      <c r="BM281" s="12"/>
      <c r="BN281" s="12"/>
      <c r="BO281" s="130"/>
      <c r="BP281" s="14"/>
      <c r="BQ281" s="10" t="str">
        <f t="shared" si="23"/>
        <v>Aderente</v>
      </c>
      <c r="BR281" s="15" t="str">
        <f t="shared" si="24"/>
        <v>*</v>
      </c>
      <c r="BS281" s="15" t="str">
        <f t="shared" si="25"/>
        <v>*</v>
      </c>
      <c r="BT281" s="157" t="str">
        <f t="shared" si="26"/>
        <v/>
      </c>
    </row>
    <row r="282" spans="1:72" hidden="1">
      <c r="A282" s="44" t="str">
        <f t="shared" si="22"/>
        <v/>
      </c>
      <c r="B282" s="133"/>
      <c r="C282" s="7" t="str">
        <f>IF(BS_CONTROLE[[#This Row],[DATA]]="","",WEEKNUM(BS_CONTROLE[[#This Row],[DATA]]))</f>
        <v/>
      </c>
      <c r="D282" s="45"/>
      <c r="E282" s="185">
        <v>298</v>
      </c>
      <c r="F282" s="134"/>
      <c r="G282" s="8" t="str">
        <f>IF(D282="","*",VLOOKUP(F282,BS_ATIVIDADE[#All],3,FALSE))</f>
        <v>*</v>
      </c>
      <c r="H282" s="135"/>
      <c r="I282" s="135"/>
      <c r="J282" s="151"/>
      <c r="K282" s="151"/>
      <c r="L282" s="71" t="s">
        <v>11</v>
      </c>
      <c r="M282" s="149" t="str" cm="1">
        <f t="array" ref="M282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282" s="149" t="str" cm="1">
        <f t="array" ref="N282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282" s="135"/>
      <c r="P282" s="135"/>
      <c r="Q282" s="71"/>
      <c r="R282" s="9" t="str">
        <f>IFERROR(_xlfn.XLOOKUP(F282, BS_ATIVIDADE[ATIVIDADE],BS_ATIVIDADE[UNIDADE] ), "*")</f>
        <v>*</v>
      </c>
      <c r="S282" s="180" t="str" cm="1">
        <f t="array" ref="S282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282" s="180" t="str" cm="1">
        <f t="array" ref="T282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282" s="199" t="str">
        <f>IFERROR(_xlfn.XLOOKUP(J282, BASE_MAPA!$B$2:$B$420, BASE_MAPA!$G$2:$G$420), "ERRO")</f>
        <v>ERRO</v>
      </c>
      <c r="V282" s="143"/>
      <c r="W282" s="135"/>
      <c r="X282" s="152"/>
      <c r="Y282" s="129"/>
      <c r="Z282" s="129"/>
      <c r="AA282" s="71"/>
      <c r="AB282" s="59"/>
      <c r="AC282" s="59"/>
      <c r="AD282" s="135"/>
      <c r="AE282" s="71"/>
      <c r="AF282" s="71"/>
      <c r="AG282" s="71"/>
      <c r="AH282" s="42"/>
      <c r="AI282" s="119" t="str">
        <f>IF(BS_CONTROLE[[#This Row],[Atividade]]=0, "-", BS_CONTROLE[[#This Row],[Atividade]])</f>
        <v>-</v>
      </c>
      <c r="AJ282" s="8" t="str">
        <f>IF(D282="","*",VLOOKUP(AI282,BS_ATIVIDADE[#Data],3,FALSE))</f>
        <v>*</v>
      </c>
      <c r="AK282" s="175" t="str">
        <f>IF(BS_CONTROLE[[#This Row],[Local - Partida]]=0, "-", BS_CONTROLE[[#This Row],[Local - Partida]])</f>
        <v>-</v>
      </c>
      <c r="AL282" s="175" t="str">
        <f>IF(BS_CONTROLE[[#This Row],[Local - Encerramento]]=0, "-", BS_CONTROLE[[#This Row],[Local - Encerramento]])</f>
        <v>-</v>
      </c>
      <c r="AM282" s="175" t="str">
        <f>IF(BS_CONTROLE[[#This Row],[Entre - Estações]]=0, "-", BS_CONTROLE[[#This Row],[Entre - Estações]])</f>
        <v>-</v>
      </c>
      <c r="AN282" s="175" t="str">
        <f>IF(BS_CONTROLE[[#This Row],[SB]]=0, "-", BS_CONTROLE[[#This Row],[SB]])</f>
        <v>-</v>
      </c>
      <c r="AO282" s="176" t="str">
        <f>IF(BS_CONTROLE[[#This Row],[SUB]]=0, "-", BS_CONTROLE[[#This Row],[SUB]])</f>
        <v>-</v>
      </c>
      <c r="AP282" s="177" t="str">
        <f>IF(BS_CONTROLE[[#This Row],[KM - Inicio]]=0, "-", BS_CONTROLE[[#This Row],[KM - Inicio]])</f>
        <v>-</v>
      </c>
      <c r="AQ282" s="177" t="str">
        <f>IF(BS_CONTROLE[[#This Row],[KM - Fim]]=0, "-", BS_CONTROLE[[#This Row],[KM - Fim]])</f>
        <v>-</v>
      </c>
      <c r="AR282" s="32"/>
      <c r="AS282" s="32"/>
      <c r="AT282" s="32"/>
      <c r="AU282" s="32"/>
      <c r="AV282" s="32"/>
      <c r="AW282" s="32"/>
      <c r="AX282" s="32"/>
      <c r="AY282" s="184" t="str">
        <f>IF(D282="","*",IFERROR(IF(ISODD(COUNT(AS282:AX284)),"ERRO",SUM((AT282-AS282),(AV282-AU282),(AX282-AW282))),"ERRO"))</f>
        <v>*</v>
      </c>
      <c r="AZ282" s="11"/>
      <c r="BA282" s="60"/>
      <c r="BB282" s="9" t="str">
        <f>IFERROR(_xlfn.XLOOKUP(AI282, BS_ATIVIDADE[ATIVIDADE],BS_ATIVIDADE[UNIDADE] ), "*")</f>
        <v>*</v>
      </c>
      <c r="BC282" s="59" t="str" cm="1">
        <f t="array" ref="BC282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BD282" s="59" t="str" cm="1">
        <f t="array" ref="BD282" xml:space="preserve"> _xlfn.XLOOKUP(
  1,
  ( TabelaMap[SUB] = BS_CONTROLE[[#This Row],[SUB_5]]) *
  ( TabelaMap[KM Inicio] &lt;= BS_CONTROLE[[#This Row],[KM - Inicio]]) *
  ( TabelaMap[KM Fim]  &gt;= BS_CONTROLE[[#This Row],[KM - Inicio]]),
  TabelaMap[Trecho Coordenação],
  "-",
  0
)</f>
        <v>-</v>
      </c>
      <c r="BE282" s="200" t="str">
        <f>IFERROR(_xlfn.XLOOKUP(AO282, BASE_MAPA!$B$2:$B$420, BASE_MAPA!$G$2:$G$420), "ERRO")</f>
        <v>ERRO</v>
      </c>
      <c r="BF282" s="178" t="str">
        <f>IF(BS_CONTROLE[[#This Row],[Responsavel pelo boletim]]=0, "-", BS_CONTROLE[[#This Row],[Responsavel pelo boletim]])</f>
        <v>-</v>
      </c>
      <c r="BG282" s="13"/>
      <c r="BH282" s="14"/>
      <c r="BI282" s="14"/>
      <c r="BJ282" s="14"/>
      <c r="BK282" s="14"/>
      <c r="BL282" s="13"/>
      <c r="BM282" s="12"/>
      <c r="BN282" s="12"/>
      <c r="BO282" s="130"/>
      <c r="BP282" s="14"/>
      <c r="BQ282" s="10" t="str">
        <f t="shared" si="23"/>
        <v>Aderente</v>
      </c>
      <c r="BR282" s="15" t="str">
        <f t="shared" si="24"/>
        <v>*</v>
      </c>
      <c r="BS282" s="15" t="str">
        <f t="shared" si="25"/>
        <v>*</v>
      </c>
      <c r="BT282" s="157" t="str">
        <f t="shared" si="26"/>
        <v/>
      </c>
    </row>
    <row r="283" spans="1:72" hidden="1">
      <c r="A283" s="44" t="str">
        <f t="shared" si="22"/>
        <v/>
      </c>
      <c r="B283" s="133"/>
      <c r="C283" s="7" t="str">
        <f>IF(BS_CONTROLE[[#This Row],[DATA]]="","",WEEKNUM(BS_CONTROLE[[#This Row],[DATA]]))</f>
        <v/>
      </c>
      <c r="D283" s="45"/>
      <c r="E283" s="185">
        <v>299</v>
      </c>
      <c r="F283" s="134"/>
      <c r="G283" s="8" t="str">
        <f>IF(D283="","*",VLOOKUP(F283,BS_ATIVIDADE[#All],3,FALSE))</f>
        <v>*</v>
      </c>
      <c r="H283" s="135"/>
      <c r="I283" s="135"/>
      <c r="J283" s="151"/>
      <c r="K283" s="151"/>
      <c r="L283" s="71" t="s">
        <v>11</v>
      </c>
      <c r="M283" s="149" t="str" cm="1">
        <f t="array" ref="M283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283" s="149" t="str" cm="1">
        <f t="array" ref="N283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283" s="135"/>
      <c r="P283" s="135"/>
      <c r="Q283" s="71"/>
      <c r="R283" s="9" t="str">
        <f>IFERROR(_xlfn.XLOOKUP(F283, BS_ATIVIDADE[ATIVIDADE],BS_ATIVIDADE[UNIDADE] ), "*")</f>
        <v>*</v>
      </c>
      <c r="S283" s="180" t="str" cm="1">
        <f t="array" ref="S283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283" s="180" t="str" cm="1">
        <f t="array" ref="T283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283" s="199" t="str">
        <f>IFERROR(_xlfn.XLOOKUP(J283, BASE_MAPA!$B$2:$B$420, BASE_MAPA!$G$2:$G$420), "ERRO")</f>
        <v>ERRO</v>
      </c>
      <c r="V283" s="143"/>
      <c r="W283" s="135"/>
      <c r="X283" s="152"/>
      <c r="Y283" s="129"/>
      <c r="Z283" s="129"/>
      <c r="AA283" s="71"/>
      <c r="AB283" s="59"/>
      <c r="AC283" s="59"/>
      <c r="AD283" s="135"/>
      <c r="AE283" s="71"/>
      <c r="AF283" s="71"/>
      <c r="AG283" s="71"/>
      <c r="AH283" s="42"/>
      <c r="AI283" s="119" t="str">
        <f>IF(BS_CONTROLE[[#This Row],[Atividade]]=0, "-", BS_CONTROLE[[#This Row],[Atividade]])</f>
        <v>-</v>
      </c>
      <c r="AJ283" s="8" t="str">
        <f>IF(D283="","*",VLOOKUP(AI283,BS_ATIVIDADE[#Data],3,FALSE))</f>
        <v>*</v>
      </c>
      <c r="AK283" s="175" t="str">
        <f>IF(BS_CONTROLE[[#This Row],[Local - Partida]]=0, "-", BS_CONTROLE[[#This Row],[Local - Partida]])</f>
        <v>-</v>
      </c>
      <c r="AL283" s="175" t="str">
        <f>IF(BS_CONTROLE[[#This Row],[Local - Encerramento]]=0, "-", BS_CONTROLE[[#This Row],[Local - Encerramento]])</f>
        <v>-</v>
      </c>
      <c r="AM283" s="175" t="str">
        <f>IF(BS_CONTROLE[[#This Row],[Entre - Estações]]=0, "-", BS_CONTROLE[[#This Row],[Entre - Estações]])</f>
        <v>-</v>
      </c>
      <c r="AN283" s="175" t="str">
        <f>IF(BS_CONTROLE[[#This Row],[SB]]=0, "-", BS_CONTROLE[[#This Row],[SB]])</f>
        <v>-</v>
      </c>
      <c r="AO283" s="176" t="str">
        <f>IF(BS_CONTROLE[[#This Row],[SUB]]=0, "-", BS_CONTROLE[[#This Row],[SUB]])</f>
        <v>-</v>
      </c>
      <c r="AP283" s="177" t="str">
        <f>IF(BS_CONTROLE[[#This Row],[KM - Inicio]]=0, "-", BS_CONTROLE[[#This Row],[KM - Inicio]])</f>
        <v>-</v>
      </c>
      <c r="AQ283" s="177" t="str">
        <f>IF(BS_CONTROLE[[#This Row],[KM - Fim]]=0, "-", BS_CONTROLE[[#This Row],[KM - Fim]])</f>
        <v>-</v>
      </c>
      <c r="AR283" s="32"/>
      <c r="AS283" s="32"/>
      <c r="AT283" s="32"/>
      <c r="AU283" s="32"/>
      <c r="AV283" s="32"/>
      <c r="AW283" s="32"/>
      <c r="AX283" s="32"/>
      <c r="AY283" s="184" t="str">
        <f>IF(D283="","*",IFERROR(IF(ISODD(COUNT(AS283:AX285)),"ERRO",SUM((AT283-AS283),(AV283-AU283),(AX283-AW283))),"ERRO"))</f>
        <v>*</v>
      </c>
      <c r="AZ283" s="11"/>
      <c r="BA283" s="60"/>
      <c r="BB283" s="9" t="str">
        <f>IFERROR(_xlfn.XLOOKUP(AI283, BS_ATIVIDADE[ATIVIDADE],BS_ATIVIDADE[UNIDADE] ), "*")</f>
        <v>*</v>
      </c>
      <c r="BC283" s="59" t="str" cm="1">
        <f t="array" ref="BC283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BD283" s="59" t="str" cm="1">
        <f t="array" ref="BD283" xml:space="preserve"> _xlfn.XLOOKUP(
  1,
  ( TabelaMap[SUB] = BS_CONTROLE[[#This Row],[SUB_5]]) *
  ( TabelaMap[KM Inicio] &lt;= BS_CONTROLE[[#This Row],[KM - Inicio]]) *
  ( TabelaMap[KM Fim]  &gt;= BS_CONTROLE[[#This Row],[KM - Inicio]]),
  TabelaMap[Trecho Coordenação],
  "-",
  0
)</f>
        <v>-</v>
      </c>
      <c r="BE283" s="200" t="str">
        <f>IFERROR(_xlfn.XLOOKUP(AO283, BASE_MAPA!$B$2:$B$420, BASE_MAPA!$G$2:$G$420), "ERRO")</f>
        <v>ERRO</v>
      </c>
      <c r="BF283" s="178" t="str">
        <f>IF(BS_CONTROLE[[#This Row],[Responsavel pelo boletim]]=0, "-", BS_CONTROLE[[#This Row],[Responsavel pelo boletim]])</f>
        <v>-</v>
      </c>
      <c r="BG283" s="13"/>
      <c r="BH283" s="14"/>
      <c r="BI283" s="14"/>
      <c r="BJ283" s="14"/>
      <c r="BK283" s="14"/>
      <c r="BL283" s="13"/>
      <c r="BM283" s="12"/>
      <c r="BN283" s="12"/>
      <c r="BO283" s="130"/>
      <c r="BP283" s="14"/>
      <c r="BQ283" s="10" t="str">
        <f t="shared" si="23"/>
        <v>Aderente</v>
      </c>
      <c r="BR283" s="15" t="str">
        <f t="shared" si="24"/>
        <v>*</v>
      </c>
      <c r="BS283" s="15" t="str">
        <f t="shared" si="25"/>
        <v>*</v>
      </c>
      <c r="BT283" s="157" t="str">
        <f t="shared" si="26"/>
        <v/>
      </c>
    </row>
    <row r="284" spans="1:72" hidden="1">
      <c r="A284" s="44" t="str">
        <f t="shared" si="22"/>
        <v/>
      </c>
      <c r="B284" s="133"/>
      <c r="C284" s="7" t="str">
        <f>IF(BS_CONTROLE[[#This Row],[DATA]]="","",WEEKNUM(BS_CONTROLE[[#This Row],[DATA]]))</f>
        <v/>
      </c>
      <c r="D284" s="45"/>
      <c r="E284" s="185">
        <v>300</v>
      </c>
      <c r="F284" s="134"/>
      <c r="G284" s="8" t="str">
        <f>IF(D284="","*",VLOOKUP(F284,BS_ATIVIDADE[#All],3,FALSE))</f>
        <v>*</v>
      </c>
      <c r="H284" s="135"/>
      <c r="I284" s="135"/>
      <c r="J284" s="151"/>
      <c r="K284" s="151"/>
      <c r="L284" s="71" t="s">
        <v>11</v>
      </c>
      <c r="M284" s="149" t="str" cm="1">
        <f t="array" ref="M284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284" s="149" t="str" cm="1">
        <f t="array" ref="N284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284" s="135"/>
      <c r="P284" s="135"/>
      <c r="Q284" s="71"/>
      <c r="R284" s="9" t="str">
        <f>IFERROR(_xlfn.XLOOKUP(F284, BS_ATIVIDADE[ATIVIDADE],BS_ATIVIDADE[UNIDADE] ), "*")</f>
        <v>*</v>
      </c>
      <c r="S284" s="180" t="str" cm="1">
        <f t="array" ref="S284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284" s="180" t="str" cm="1">
        <f t="array" ref="T284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284" s="199" t="str">
        <f>IFERROR(_xlfn.XLOOKUP(J284, BASE_MAPA!$B$2:$B$420, BASE_MAPA!$G$2:$G$420), "ERRO")</f>
        <v>ERRO</v>
      </c>
      <c r="V284" s="143"/>
      <c r="W284" s="135"/>
      <c r="X284" s="152"/>
      <c r="Y284" s="129"/>
      <c r="Z284" s="129"/>
      <c r="AA284" s="71"/>
      <c r="AB284" s="59"/>
      <c r="AC284" s="59"/>
      <c r="AD284" s="135"/>
      <c r="AE284" s="71"/>
      <c r="AF284" s="71"/>
      <c r="AG284" s="71"/>
      <c r="AH284" s="42"/>
      <c r="AI284" s="119" t="str">
        <f>IF(BS_CONTROLE[[#This Row],[Atividade]]=0, "-", BS_CONTROLE[[#This Row],[Atividade]])</f>
        <v>-</v>
      </c>
      <c r="AJ284" s="8" t="str">
        <f>IF(D284="","*",VLOOKUP(AI284,BS_ATIVIDADE[#Data],3,FALSE))</f>
        <v>*</v>
      </c>
      <c r="AK284" s="175" t="str">
        <f>IF(BS_CONTROLE[[#This Row],[Local - Partida]]=0, "-", BS_CONTROLE[[#This Row],[Local - Partida]])</f>
        <v>-</v>
      </c>
      <c r="AL284" s="175" t="str">
        <f>IF(BS_CONTROLE[[#This Row],[Local - Encerramento]]=0, "-", BS_CONTROLE[[#This Row],[Local - Encerramento]])</f>
        <v>-</v>
      </c>
      <c r="AM284" s="175" t="str">
        <f>IF(BS_CONTROLE[[#This Row],[Entre - Estações]]=0, "-", BS_CONTROLE[[#This Row],[Entre - Estações]])</f>
        <v>-</v>
      </c>
      <c r="AN284" s="175" t="str">
        <f>IF(BS_CONTROLE[[#This Row],[SB]]=0, "-", BS_CONTROLE[[#This Row],[SB]])</f>
        <v>-</v>
      </c>
      <c r="AO284" s="176" t="str">
        <f>IF(BS_CONTROLE[[#This Row],[SUB]]=0, "-", BS_CONTROLE[[#This Row],[SUB]])</f>
        <v>-</v>
      </c>
      <c r="AP284" s="177" t="str">
        <f>IF(BS_CONTROLE[[#This Row],[KM - Inicio]]=0, "-", BS_CONTROLE[[#This Row],[KM - Inicio]])</f>
        <v>-</v>
      </c>
      <c r="AQ284" s="177" t="str">
        <f>IF(BS_CONTROLE[[#This Row],[KM - Fim]]=0, "-", BS_CONTROLE[[#This Row],[KM - Fim]])</f>
        <v>-</v>
      </c>
      <c r="AR284" s="32"/>
      <c r="AS284" s="32"/>
      <c r="AT284" s="32"/>
      <c r="AU284" s="32"/>
      <c r="AV284" s="32"/>
      <c r="AW284" s="32"/>
      <c r="AX284" s="32"/>
      <c r="AY284" s="184" t="str">
        <f>IF(D284="","*",IFERROR(IF(ISODD(COUNT(AS284:AX286)),"ERRO",SUM((AT284-AS284),(AV284-AU284),(AX284-AW284))),"ERRO"))</f>
        <v>*</v>
      </c>
      <c r="AZ284" s="11"/>
      <c r="BA284" s="60"/>
      <c r="BB284" s="9" t="str">
        <f>IFERROR(_xlfn.XLOOKUP(AI284, BS_ATIVIDADE[ATIVIDADE],BS_ATIVIDADE[UNIDADE] ), "*")</f>
        <v>*</v>
      </c>
      <c r="BC284" s="59" t="str" cm="1">
        <f t="array" ref="BC284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BD284" s="59" t="str" cm="1">
        <f t="array" ref="BD284" xml:space="preserve"> _xlfn.XLOOKUP(
  1,
  ( TabelaMap[SUB] = BS_CONTROLE[[#This Row],[SUB_5]]) *
  ( TabelaMap[KM Inicio] &lt;= BS_CONTROLE[[#This Row],[KM - Inicio]]) *
  ( TabelaMap[KM Fim]  &gt;= BS_CONTROLE[[#This Row],[KM - Inicio]]),
  TabelaMap[Trecho Coordenação],
  "-",
  0
)</f>
        <v>-</v>
      </c>
      <c r="BE284" s="200" t="str">
        <f>IFERROR(_xlfn.XLOOKUP(AO284, BASE_MAPA!$B$2:$B$420, BASE_MAPA!$G$2:$G$420), "ERRO")</f>
        <v>ERRO</v>
      </c>
      <c r="BF284" s="178" t="str">
        <f>IF(BS_CONTROLE[[#This Row],[Responsavel pelo boletim]]=0, "-", BS_CONTROLE[[#This Row],[Responsavel pelo boletim]])</f>
        <v>-</v>
      </c>
      <c r="BG284" s="13"/>
      <c r="BH284" s="14"/>
      <c r="BI284" s="14"/>
      <c r="BJ284" s="14"/>
      <c r="BK284" s="14"/>
      <c r="BL284" s="13"/>
      <c r="BM284" s="12"/>
      <c r="BN284" s="12"/>
      <c r="BO284" s="130"/>
      <c r="BP284" s="14"/>
      <c r="BQ284" s="10" t="str">
        <f t="shared" si="23"/>
        <v>Aderente</v>
      </c>
      <c r="BR284" s="15" t="str">
        <f t="shared" si="24"/>
        <v>*</v>
      </c>
      <c r="BS284" s="15" t="str">
        <f t="shared" si="25"/>
        <v>*</v>
      </c>
      <c r="BT284" s="157" t="str">
        <f t="shared" si="26"/>
        <v/>
      </c>
    </row>
    <row r="285" spans="1:72" hidden="1">
      <c r="A285" s="44" t="str">
        <f t="shared" si="22"/>
        <v/>
      </c>
      <c r="B285" s="133"/>
      <c r="C285" s="7" t="str">
        <f>IF(BS_CONTROLE[[#This Row],[DATA]]="","",WEEKNUM(BS_CONTROLE[[#This Row],[DATA]]))</f>
        <v/>
      </c>
      <c r="D285" s="45"/>
      <c r="E285" s="185">
        <v>301</v>
      </c>
      <c r="F285" s="134"/>
      <c r="G285" s="8" t="str">
        <f>IF(D285="","*",VLOOKUP(F285,BS_ATIVIDADE[#All],3,FALSE))</f>
        <v>*</v>
      </c>
      <c r="H285" s="135"/>
      <c r="I285" s="135"/>
      <c r="J285" s="151"/>
      <c r="K285" s="151"/>
      <c r="L285" s="71" t="s">
        <v>11</v>
      </c>
      <c r="M285" s="149" t="str" cm="1">
        <f t="array" ref="M285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285" s="149" t="str" cm="1">
        <f t="array" ref="N285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285" s="135"/>
      <c r="P285" s="135"/>
      <c r="Q285" s="71"/>
      <c r="R285" s="9" t="str">
        <f>IFERROR(_xlfn.XLOOKUP(F285, BS_ATIVIDADE[ATIVIDADE],BS_ATIVIDADE[UNIDADE] ), "*")</f>
        <v>*</v>
      </c>
      <c r="S285" s="180" t="str" cm="1">
        <f t="array" ref="S285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285" s="180" t="str" cm="1">
        <f t="array" ref="T285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285" s="199" t="str">
        <f>IFERROR(_xlfn.XLOOKUP(J285, BASE_MAPA!$B$2:$B$420, BASE_MAPA!$G$2:$G$420), "ERRO")</f>
        <v>ERRO</v>
      </c>
      <c r="V285" s="143"/>
      <c r="W285" s="135"/>
      <c r="X285" s="152"/>
      <c r="Y285" s="129"/>
      <c r="Z285" s="129"/>
      <c r="AA285" s="71"/>
      <c r="AB285" s="59"/>
      <c r="AC285" s="59"/>
      <c r="AD285" s="135"/>
      <c r="AE285" s="71"/>
      <c r="AF285" s="71"/>
      <c r="AG285" s="71"/>
      <c r="AH285" s="42"/>
      <c r="AI285" s="119" t="str">
        <f>IF(BS_CONTROLE[[#This Row],[Atividade]]=0, "-", BS_CONTROLE[[#This Row],[Atividade]])</f>
        <v>-</v>
      </c>
      <c r="AJ285" s="8" t="str">
        <f>IF(D285="","*",VLOOKUP(AI285,BS_ATIVIDADE[#Data],3,FALSE))</f>
        <v>*</v>
      </c>
      <c r="AK285" s="175" t="str">
        <f>IF(BS_CONTROLE[[#This Row],[Local - Partida]]=0, "-", BS_CONTROLE[[#This Row],[Local - Partida]])</f>
        <v>-</v>
      </c>
      <c r="AL285" s="175" t="str">
        <f>IF(BS_CONTROLE[[#This Row],[Local - Encerramento]]=0, "-", BS_CONTROLE[[#This Row],[Local - Encerramento]])</f>
        <v>-</v>
      </c>
      <c r="AM285" s="175" t="str">
        <f>IF(BS_CONTROLE[[#This Row],[Entre - Estações]]=0, "-", BS_CONTROLE[[#This Row],[Entre - Estações]])</f>
        <v>-</v>
      </c>
      <c r="AN285" s="175" t="str">
        <f>IF(BS_CONTROLE[[#This Row],[SB]]=0, "-", BS_CONTROLE[[#This Row],[SB]])</f>
        <v>-</v>
      </c>
      <c r="AO285" s="176" t="str">
        <f>IF(BS_CONTROLE[[#This Row],[SUB]]=0, "-", BS_CONTROLE[[#This Row],[SUB]])</f>
        <v>-</v>
      </c>
      <c r="AP285" s="177" t="str">
        <f>IF(BS_CONTROLE[[#This Row],[KM - Inicio]]=0, "-", BS_CONTROLE[[#This Row],[KM - Inicio]])</f>
        <v>-</v>
      </c>
      <c r="AQ285" s="177" t="str">
        <f>IF(BS_CONTROLE[[#This Row],[KM - Fim]]=0, "-", BS_CONTROLE[[#This Row],[KM - Fim]])</f>
        <v>-</v>
      </c>
      <c r="AR285" s="32"/>
      <c r="AS285" s="32"/>
      <c r="AT285" s="32"/>
      <c r="AU285" s="32"/>
      <c r="AV285" s="32"/>
      <c r="AW285" s="32"/>
      <c r="AX285" s="32"/>
      <c r="AY285" s="184" t="str">
        <f>IF(D285="","*",IFERROR(IF(ISODD(COUNT(AS285:AX287)),"ERRO",SUM((AT285-AS285),(AV285-AU285),(AX285-AW285))),"ERRO"))</f>
        <v>*</v>
      </c>
      <c r="AZ285" s="11"/>
      <c r="BA285" s="60"/>
      <c r="BB285" s="9" t="str">
        <f>IFERROR(_xlfn.XLOOKUP(AI285, BS_ATIVIDADE[ATIVIDADE],BS_ATIVIDADE[UNIDADE] ), "*")</f>
        <v>*</v>
      </c>
      <c r="BC285" s="59" t="str" cm="1">
        <f t="array" ref="BC285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BD285" s="59" t="str" cm="1">
        <f t="array" ref="BD285" xml:space="preserve"> _xlfn.XLOOKUP(
  1,
  ( TabelaMap[SUB] = BS_CONTROLE[[#This Row],[SUB_5]]) *
  ( TabelaMap[KM Inicio] &lt;= BS_CONTROLE[[#This Row],[KM - Inicio]]) *
  ( TabelaMap[KM Fim]  &gt;= BS_CONTROLE[[#This Row],[KM - Inicio]]),
  TabelaMap[Trecho Coordenação],
  "-",
  0
)</f>
        <v>-</v>
      </c>
      <c r="BE285" s="200" t="str">
        <f>IFERROR(_xlfn.XLOOKUP(AO285, BASE_MAPA!$B$2:$B$420, BASE_MAPA!$G$2:$G$420), "ERRO")</f>
        <v>ERRO</v>
      </c>
      <c r="BF285" s="178" t="str">
        <f>IF(BS_CONTROLE[[#This Row],[Responsavel pelo boletim]]=0, "-", BS_CONTROLE[[#This Row],[Responsavel pelo boletim]])</f>
        <v>-</v>
      </c>
      <c r="BG285" s="13"/>
      <c r="BH285" s="14"/>
      <c r="BI285" s="14"/>
      <c r="BJ285" s="14"/>
      <c r="BK285" s="14"/>
      <c r="BL285" s="13"/>
      <c r="BM285" s="12"/>
      <c r="BN285" s="12"/>
      <c r="BO285" s="130"/>
      <c r="BP285" s="14"/>
      <c r="BQ285" s="10" t="str">
        <f t="shared" si="23"/>
        <v>Aderente</v>
      </c>
      <c r="BR285" s="15" t="str">
        <f t="shared" si="24"/>
        <v>*</v>
      </c>
      <c r="BS285" s="15" t="str">
        <f t="shared" si="25"/>
        <v>*</v>
      </c>
      <c r="BT285" s="157" t="str">
        <f t="shared" si="26"/>
        <v/>
      </c>
    </row>
    <row r="286" spans="1:72" hidden="1">
      <c r="A286" s="44" t="str">
        <f t="shared" si="22"/>
        <v/>
      </c>
      <c r="B286" s="133"/>
      <c r="C286" s="7" t="str">
        <f>IF(BS_CONTROLE[[#This Row],[DATA]]="","",WEEKNUM(BS_CONTROLE[[#This Row],[DATA]]))</f>
        <v/>
      </c>
      <c r="D286" s="45"/>
      <c r="E286" s="185">
        <v>302</v>
      </c>
      <c r="F286" s="134"/>
      <c r="G286" s="8" t="str">
        <f>IF(D286="","*",VLOOKUP(F286,BS_ATIVIDADE[#All],3,FALSE))</f>
        <v>*</v>
      </c>
      <c r="H286" s="135"/>
      <c r="I286" s="135"/>
      <c r="J286" s="151"/>
      <c r="K286" s="151"/>
      <c r="L286" s="71" t="s">
        <v>11</v>
      </c>
      <c r="M286" s="149" t="str" cm="1">
        <f t="array" ref="M286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286" s="149" t="str" cm="1">
        <f t="array" ref="N286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286" s="135"/>
      <c r="P286" s="135"/>
      <c r="Q286" s="71"/>
      <c r="R286" s="9" t="str">
        <f>IFERROR(_xlfn.XLOOKUP(F286, BS_ATIVIDADE[ATIVIDADE],BS_ATIVIDADE[UNIDADE] ), "*")</f>
        <v>*</v>
      </c>
      <c r="S286" s="180" t="str" cm="1">
        <f t="array" ref="S286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286" s="180" t="str" cm="1">
        <f t="array" ref="T286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286" s="199" t="str">
        <f>IFERROR(_xlfn.XLOOKUP(J286, BASE_MAPA!$B$2:$B$420, BASE_MAPA!$G$2:$G$420), "ERRO")</f>
        <v>ERRO</v>
      </c>
      <c r="V286" s="143"/>
      <c r="W286" s="135"/>
      <c r="X286" s="152"/>
      <c r="Y286" s="129"/>
      <c r="Z286" s="129"/>
      <c r="AA286" s="71"/>
      <c r="AB286" s="59"/>
      <c r="AC286" s="59"/>
      <c r="AD286" s="135"/>
      <c r="AE286" s="71"/>
      <c r="AF286" s="71"/>
      <c r="AG286" s="71"/>
      <c r="AH286" s="42"/>
      <c r="AI286" s="119" t="str">
        <f>IF(BS_CONTROLE[[#This Row],[Atividade]]=0, "-", BS_CONTROLE[[#This Row],[Atividade]])</f>
        <v>-</v>
      </c>
      <c r="AJ286" s="8" t="str">
        <f>IF(D286="","*",VLOOKUP(AI286,BS_ATIVIDADE[#Data],3,FALSE))</f>
        <v>*</v>
      </c>
      <c r="AK286" s="175" t="str">
        <f>IF(BS_CONTROLE[[#This Row],[Local - Partida]]=0, "-", BS_CONTROLE[[#This Row],[Local - Partida]])</f>
        <v>-</v>
      </c>
      <c r="AL286" s="175" t="str">
        <f>IF(BS_CONTROLE[[#This Row],[Local - Encerramento]]=0, "-", BS_CONTROLE[[#This Row],[Local - Encerramento]])</f>
        <v>-</v>
      </c>
      <c r="AM286" s="175" t="str">
        <f>IF(BS_CONTROLE[[#This Row],[Entre - Estações]]=0, "-", BS_CONTROLE[[#This Row],[Entre - Estações]])</f>
        <v>-</v>
      </c>
      <c r="AN286" s="175" t="str">
        <f>IF(BS_CONTROLE[[#This Row],[SB]]=0, "-", BS_CONTROLE[[#This Row],[SB]])</f>
        <v>-</v>
      </c>
      <c r="AO286" s="176" t="str">
        <f>IF(BS_CONTROLE[[#This Row],[SUB]]=0, "-", BS_CONTROLE[[#This Row],[SUB]])</f>
        <v>-</v>
      </c>
      <c r="AP286" s="177" t="str">
        <f>IF(BS_CONTROLE[[#This Row],[KM - Inicio]]=0, "-", BS_CONTROLE[[#This Row],[KM - Inicio]])</f>
        <v>-</v>
      </c>
      <c r="AQ286" s="177" t="str">
        <f>IF(BS_CONTROLE[[#This Row],[KM - Fim]]=0, "-", BS_CONTROLE[[#This Row],[KM - Fim]])</f>
        <v>-</v>
      </c>
      <c r="AR286" s="32"/>
      <c r="AS286" s="32"/>
      <c r="AT286" s="32"/>
      <c r="AU286" s="32"/>
      <c r="AV286" s="32"/>
      <c r="AW286" s="32"/>
      <c r="AX286" s="32"/>
      <c r="AY286" s="184" t="str">
        <f>IF(D286="","*",IFERROR(IF(ISODD(COUNT(AS286:AX288)),"ERRO",SUM((AT286-AS286),(AV286-AU286),(AX286-AW286))),"ERRO"))</f>
        <v>*</v>
      </c>
      <c r="AZ286" s="11"/>
      <c r="BA286" s="60"/>
      <c r="BB286" s="9" t="str">
        <f>IFERROR(_xlfn.XLOOKUP(AI286, BS_ATIVIDADE[ATIVIDADE],BS_ATIVIDADE[UNIDADE] ), "*")</f>
        <v>*</v>
      </c>
      <c r="BC286" s="59" t="str" cm="1">
        <f t="array" ref="BC286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BD286" s="59" t="str" cm="1">
        <f t="array" ref="BD286" xml:space="preserve"> _xlfn.XLOOKUP(
  1,
  ( TabelaMap[SUB] = BS_CONTROLE[[#This Row],[SUB_5]]) *
  ( TabelaMap[KM Inicio] &lt;= BS_CONTROLE[[#This Row],[KM - Inicio]]) *
  ( TabelaMap[KM Fim]  &gt;= BS_CONTROLE[[#This Row],[KM - Inicio]]),
  TabelaMap[Trecho Coordenação],
  "-",
  0
)</f>
        <v>-</v>
      </c>
      <c r="BE286" s="200" t="str">
        <f>IFERROR(_xlfn.XLOOKUP(AO286, BASE_MAPA!$B$2:$B$420, BASE_MAPA!$G$2:$G$420), "ERRO")</f>
        <v>ERRO</v>
      </c>
      <c r="BF286" s="178" t="str">
        <f>IF(BS_CONTROLE[[#This Row],[Responsavel pelo boletim]]=0, "-", BS_CONTROLE[[#This Row],[Responsavel pelo boletim]])</f>
        <v>-</v>
      </c>
      <c r="BG286" s="13"/>
      <c r="BH286" s="14"/>
      <c r="BI286" s="14"/>
      <c r="BJ286" s="14"/>
      <c r="BK286" s="14"/>
      <c r="BL286" s="13"/>
      <c r="BM286" s="12"/>
      <c r="BN286" s="12"/>
      <c r="BO286" s="130"/>
      <c r="BP286" s="14"/>
      <c r="BQ286" s="10" t="str">
        <f t="shared" si="23"/>
        <v>Aderente</v>
      </c>
      <c r="BR286" s="15" t="str">
        <f t="shared" si="24"/>
        <v>*</v>
      </c>
      <c r="BS286" s="15" t="str">
        <f t="shared" si="25"/>
        <v>*</v>
      </c>
      <c r="BT286" s="157" t="str">
        <f t="shared" si="26"/>
        <v/>
      </c>
    </row>
    <row r="287" spans="1:72" hidden="1">
      <c r="A287" s="44" t="str">
        <f t="shared" si="22"/>
        <v/>
      </c>
      <c r="B287" s="133"/>
      <c r="C287" s="7" t="str">
        <f>IF(BS_CONTROLE[[#This Row],[DATA]]="","",WEEKNUM(BS_CONTROLE[[#This Row],[DATA]]))</f>
        <v/>
      </c>
      <c r="D287" s="45"/>
      <c r="E287" s="185">
        <v>303</v>
      </c>
      <c r="F287" s="134"/>
      <c r="G287" s="8" t="str">
        <f>IF(D287="","*",VLOOKUP(F287,BS_ATIVIDADE[#All],3,FALSE))</f>
        <v>*</v>
      </c>
      <c r="H287" s="135"/>
      <c r="I287" s="135"/>
      <c r="J287" s="151"/>
      <c r="K287" s="151"/>
      <c r="L287" s="71" t="s">
        <v>11</v>
      </c>
      <c r="M287" s="149" t="str" cm="1">
        <f t="array" ref="M287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287" s="149" t="str" cm="1">
        <f t="array" ref="N287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287" s="135"/>
      <c r="P287" s="135"/>
      <c r="Q287" s="71"/>
      <c r="R287" s="9" t="str">
        <f>IFERROR(_xlfn.XLOOKUP(F287, BS_ATIVIDADE[ATIVIDADE],BS_ATIVIDADE[UNIDADE] ), "*")</f>
        <v>*</v>
      </c>
      <c r="S287" s="180" t="str" cm="1">
        <f t="array" ref="S287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287" s="180" t="str" cm="1">
        <f t="array" ref="T287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287" s="199" t="str">
        <f>IFERROR(_xlfn.XLOOKUP(J287, BASE_MAPA!$B$2:$B$420, BASE_MAPA!$G$2:$G$420), "ERRO")</f>
        <v>ERRO</v>
      </c>
      <c r="V287" s="143"/>
      <c r="W287" s="135"/>
      <c r="X287" s="152"/>
      <c r="Y287" s="129"/>
      <c r="Z287" s="129"/>
      <c r="AA287" s="71"/>
      <c r="AB287" s="59"/>
      <c r="AC287" s="59"/>
      <c r="AD287" s="135"/>
      <c r="AE287" s="71"/>
      <c r="AF287" s="71"/>
      <c r="AG287" s="71"/>
      <c r="AH287" s="42"/>
      <c r="AI287" s="119" t="str">
        <f>IF(BS_CONTROLE[[#This Row],[Atividade]]=0, "-", BS_CONTROLE[[#This Row],[Atividade]])</f>
        <v>-</v>
      </c>
      <c r="AJ287" s="8" t="str">
        <f>IF(D287="","*",VLOOKUP(AI287,BS_ATIVIDADE[#Data],3,FALSE))</f>
        <v>*</v>
      </c>
      <c r="AK287" s="175" t="str">
        <f>IF(BS_CONTROLE[[#This Row],[Local - Partida]]=0, "-", BS_CONTROLE[[#This Row],[Local - Partida]])</f>
        <v>-</v>
      </c>
      <c r="AL287" s="175" t="str">
        <f>IF(BS_CONTROLE[[#This Row],[Local - Encerramento]]=0, "-", BS_CONTROLE[[#This Row],[Local - Encerramento]])</f>
        <v>-</v>
      </c>
      <c r="AM287" s="175" t="str">
        <f>IF(BS_CONTROLE[[#This Row],[Entre - Estações]]=0, "-", BS_CONTROLE[[#This Row],[Entre - Estações]])</f>
        <v>-</v>
      </c>
      <c r="AN287" s="175" t="str">
        <f>IF(BS_CONTROLE[[#This Row],[SB]]=0, "-", BS_CONTROLE[[#This Row],[SB]])</f>
        <v>-</v>
      </c>
      <c r="AO287" s="176" t="str">
        <f>IF(BS_CONTROLE[[#This Row],[SUB]]=0, "-", BS_CONTROLE[[#This Row],[SUB]])</f>
        <v>-</v>
      </c>
      <c r="AP287" s="177" t="str">
        <f>IF(BS_CONTROLE[[#This Row],[KM - Inicio]]=0, "-", BS_CONTROLE[[#This Row],[KM - Inicio]])</f>
        <v>-</v>
      </c>
      <c r="AQ287" s="177" t="str">
        <f>IF(BS_CONTROLE[[#This Row],[KM - Fim]]=0, "-", BS_CONTROLE[[#This Row],[KM - Fim]])</f>
        <v>-</v>
      </c>
      <c r="AR287" s="32"/>
      <c r="AS287" s="32"/>
      <c r="AT287" s="32"/>
      <c r="AU287" s="32"/>
      <c r="AV287" s="32"/>
      <c r="AW287" s="32"/>
      <c r="AX287" s="32"/>
      <c r="AY287" s="184" t="str">
        <f>IF(D287="","*",IFERROR(IF(ISODD(COUNT(AS287:AX289)),"ERRO",SUM((AT287-AS287),(AV287-AU287),(AX287-AW287))),"ERRO"))</f>
        <v>*</v>
      </c>
      <c r="AZ287" s="11"/>
      <c r="BA287" s="60"/>
      <c r="BB287" s="9" t="str">
        <f>IFERROR(_xlfn.XLOOKUP(AI287, BS_ATIVIDADE[ATIVIDADE],BS_ATIVIDADE[UNIDADE] ), "*")</f>
        <v>*</v>
      </c>
      <c r="BC287" s="59" t="str" cm="1">
        <f t="array" ref="BC287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BD287" s="59" t="str" cm="1">
        <f t="array" ref="BD287" xml:space="preserve"> _xlfn.XLOOKUP(
  1,
  ( TabelaMap[SUB] = BS_CONTROLE[[#This Row],[SUB_5]]) *
  ( TabelaMap[KM Inicio] &lt;= BS_CONTROLE[[#This Row],[KM - Inicio]]) *
  ( TabelaMap[KM Fim]  &gt;= BS_CONTROLE[[#This Row],[KM - Inicio]]),
  TabelaMap[Trecho Coordenação],
  "-",
  0
)</f>
        <v>-</v>
      </c>
      <c r="BE287" s="200" t="str">
        <f>IFERROR(_xlfn.XLOOKUP(AO287, BASE_MAPA!$B$2:$B$420, BASE_MAPA!$G$2:$G$420), "ERRO")</f>
        <v>ERRO</v>
      </c>
      <c r="BF287" s="178" t="str">
        <f>IF(BS_CONTROLE[[#This Row],[Responsavel pelo boletim]]=0, "-", BS_CONTROLE[[#This Row],[Responsavel pelo boletim]])</f>
        <v>-</v>
      </c>
      <c r="BG287" s="13"/>
      <c r="BH287" s="14"/>
      <c r="BI287" s="14"/>
      <c r="BJ287" s="14"/>
      <c r="BK287" s="14"/>
      <c r="BL287" s="13"/>
      <c r="BM287" s="12"/>
      <c r="BN287" s="12"/>
      <c r="BO287" s="130"/>
      <c r="BP287" s="14"/>
      <c r="BQ287" s="10" t="str">
        <f t="shared" si="23"/>
        <v>Aderente</v>
      </c>
      <c r="BR287" s="15" t="str">
        <f t="shared" si="24"/>
        <v>*</v>
      </c>
      <c r="BS287" s="15" t="str">
        <f t="shared" si="25"/>
        <v>*</v>
      </c>
      <c r="BT287" s="157" t="str">
        <f t="shared" si="26"/>
        <v/>
      </c>
    </row>
    <row r="288" spans="1:72" hidden="1">
      <c r="A288" s="44" t="str">
        <f t="shared" si="22"/>
        <v/>
      </c>
      <c r="B288" s="133"/>
      <c r="C288" s="7" t="str">
        <f>IF(BS_CONTROLE[[#This Row],[DATA]]="","",WEEKNUM(BS_CONTROLE[[#This Row],[DATA]]))</f>
        <v/>
      </c>
      <c r="D288" s="45"/>
      <c r="E288" s="185">
        <v>304</v>
      </c>
      <c r="F288" s="134"/>
      <c r="G288" s="8" t="str">
        <f>IF(D288="","*",VLOOKUP(F288,BS_ATIVIDADE[#All],3,FALSE))</f>
        <v>*</v>
      </c>
      <c r="H288" s="135"/>
      <c r="I288" s="135"/>
      <c r="J288" s="151"/>
      <c r="K288" s="151"/>
      <c r="L288" s="71" t="s">
        <v>11</v>
      </c>
      <c r="M288" s="149" t="str" cm="1">
        <f t="array" ref="M288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288" s="149" t="str" cm="1">
        <f t="array" ref="N288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288" s="135"/>
      <c r="P288" s="135"/>
      <c r="Q288" s="71"/>
      <c r="R288" s="9" t="str">
        <f>IFERROR(_xlfn.XLOOKUP(F288, BS_ATIVIDADE[ATIVIDADE],BS_ATIVIDADE[UNIDADE] ), "*")</f>
        <v>*</v>
      </c>
      <c r="S288" s="180" t="str" cm="1">
        <f t="array" ref="S288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288" s="180" t="str" cm="1">
        <f t="array" ref="T288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288" s="199" t="str">
        <f>IFERROR(_xlfn.XLOOKUP(J288, BASE_MAPA!$B$2:$B$420, BASE_MAPA!$G$2:$G$420), "ERRO")</f>
        <v>ERRO</v>
      </c>
      <c r="V288" s="143"/>
      <c r="W288" s="135"/>
      <c r="X288" s="152"/>
      <c r="Y288" s="129"/>
      <c r="Z288" s="129"/>
      <c r="AA288" s="71"/>
      <c r="AB288" s="59"/>
      <c r="AC288" s="59"/>
      <c r="AD288" s="135"/>
      <c r="AE288" s="71"/>
      <c r="AF288" s="71"/>
      <c r="AG288" s="71"/>
      <c r="AH288" s="42"/>
      <c r="AI288" s="119" t="str">
        <f>IF(BS_CONTROLE[[#This Row],[Atividade]]=0, "-", BS_CONTROLE[[#This Row],[Atividade]])</f>
        <v>-</v>
      </c>
      <c r="AJ288" s="8" t="str">
        <f>IF(D288="","*",VLOOKUP(AI288,BS_ATIVIDADE[#Data],3,FALSE))</f>
        <v>*</v>
      </c>
      <c r="AK288" s="175" t="str">
        <f>IF(BS_CONTROLE[[#This Row],[Local - Partida]]=0, "-", BS_CONTROLE[[#This Row],[Local - Partida]])</f>
        <v>-</v>
      </c>
      <c r="AL288" s="175" t="str">
        <f>IF(BS_CONTROLE[[#This Row],[Local - Encerramento]]=0, "-", BS_CONTROLE[[#This Row],[Local - Encerramento]])</f>
        <v>-</v>
      </c>
      <c r="AM288" s="175" t="str">
        <f>IF(BS_CONTROLE[[#This Row],[Entre - Estações]]=0, "-", BS_CONTROLE[[#This Row],[Entre - Estações]])</f>
        <v>-</v>
      </c>
      <c r="AN288" s="175" t="str">
        <f>IF(BS_CONTROLE[[#This Row],[SB]]=0, "-", BS_CONTROLE[[#This Row],[SB]])</f>
        <v>-</v>
      </c>
      <c r="AO288" s="176" t="str">
        <f>IF(BS_CONTROLE[[#This Row],[SUB]]=0, "-", BS_CONTROLE[[#This Row],[SUB]])</f>
        <v>-</v>
      </c>
      <c r="AP288" s="177" t="str">
        <f>IF(BS_CONTROLE[[#This Row],[KM - Inicio]]=0, "-", BS_CONTROLE[[#This Row],[KM - Inicio]])</f>
        <v>-</v>
      </c>
      <c r="AQ288" s="177" t="str">
        <f>IF(BS_CONTROLE[[#This Row],[KM - Fim]]=0, "-", BS_CONTROLE[[#This Row],[KM - Fim]])</f>
        <v>-</v>
      </c>
      <c r="AR288" s="32"/>
      <c r="AS288" s="32"/>
      <c r="AT288" s="32"/>
      <c r="AU288" s="32"/>
      <c r="AV288" s="32"/>
      <c r="AW288" s="32"/>
      <c r="AX288" s="32"/>
      <c r="AY288" s="184" t="str">
        <f>IF(D288="","*",IFERROR(IF(ISODD(COUNT(AS288:AX290)),"ERRO",SUM((AT288-AS288),(AV288-AU288),(AX288-AW288))),"ERRO"))</f>
        <v>*</v>
      </c>
      <c r="AZ288" s="11"/>
      <c r="BA288" s="60"/>
      <c r="BB288" s="9" t="str">
        <f>IFERROR(_xlfn.XLOOKUP(AI288, BS_ATIVIDADE[ATIVIDADE],BS_ATIVIDADE[UNIDADE] ), "*")</f>
        <v>*</v>
      </c>
      <c r="BC288" s="59" t="str" cm="1">
        <f t="array" ref="BC288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BD288" s="59" t="str" cm="1">
        <f t="array" ref="BD288" xml:space="preserve"> _xlfn.XLOOKUP(
  1,
  ( TabelaMap[SUB] = BS_CONTROLE[[#This Row],[SUB_5]]) *
  ( TabelaMap[KM Inicio] &lt;= BS_CONTROLE[[#This Row],[KM - Inicio]]) *
  ( TabelaMap[KM Fim]  &gt;= BS_CONTROLE[[#This Row],[KM - Inicio]]),
  TabelaMap[Trecho Coordenação],
  "-",
  0
)</f>
        <v>-</v>
      </c>
      <c r="BE288" s="200" t="str">
        <f>IFERROR(_xlfn.XLOOKUP(AO288, BASE_MAPA!$B$2:$B$420, BASE_MAPA!$G$2:$G$420), "ERRO")</f>
        <v>ERRO</v>
      </c>
      <c r="BF288" s="178" t="str">
        <f>IF(BS_CONTROLE[[#This Row],[Responsavel pelo boletim]]=0, "-", BS_CONTROLE[[#This Row],[Responsavel pelo boletim]])</f>
        <v>-</v>
      </c>
      <c r="BG288" s="13"/>
      <c r="BH288" s="14"/>
      <c r="BI288" s="14"/>
      <c r="BJ288" s="14"/>
      <c r="BK288" s="14"/>
      <c r="BL288" s="13"/>
      <c r="BM288" s="12"/>
      <c r="BN288" s="12"/>
      <c r="BO288" s="130"/>
      <c r="BP288" s="14"/>
      <c r="BQ288" s="10" t="str">
        <f t="shared" si="23"/>
        <v>Aderente</v>
      </c>
      <c r="BR288" s="15" t="str">
        <f t="shared" si="24"/>
        <v>*</v>
      </c>
      <c r="BS288" s="15" t="str">
        <f t="shared" si="25"/>
        <v>*</v>
      </c>
      <c r="BT288" s="157" t="str">
        <f t="shared" si="26"/>
        <v/>
      </c>
    </row>
    <row r="289" spans="1:72" hidden="1">
      <c r="A289" s="44" t="str">
        <f t="shared" si="22"/>
        <v/>
      </c>
      <c r="B289" s="133"/>
      <c r="C289" s="7" t="str">
        <f>IF(BS_CONTROLE[[#This Row],[DATA]]="","",WEEKNUM(BS_CONTROLE[[#This Row],[DATA]]))</f>
        <v/>
      </c>
      <c r="D289" s="45"/>
      <c r="E289" s="185">
        <v>305</v>
      </c>
      <c r="F289" s="134"/>
      <c r="G289" s="8" t="str">
        <f>IF(D289="","*",VLOOKUP(F289,BS_ATIVIDADE[#All],3,FALSE))</f>
        <v>*</v>
      </c>
      <c r="H289" s="135"/>
      <c r="I289" s="135"/>
      <c r="J289" s="151"/>
      <c r="K289" s="151"/>
      <c r="L289" s="71" t="s">
        <v>11</v>
      </c>
      <c r="M289" s="149" t="str" cm="1">
        <f t="array" ref="M289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289" s="149" t="str" cm="1">
        <f t="array" ref="N289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289" s="135"/>
      <c r="P289" s="135"/>
      <c r="Q289" s="71"/>
      <c r="R289" s="9" t="str">
        <f>IFERROR(_xlfn.XLOOKUP(F289, BS_ATIVIDADE[ATIVIDADE],BS_ATIVIDADE[UNIDADE] ), "*")</f>
        <v>*</v>
      </c>
      <c r="S289" s="180" t="str" cm="1">
        <f t="array" ref="S289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289" s="180" t="str" cm="1">
        <f t="array" ref="T289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289" s="199" t="str">
        <f>IFERROR(_xlfn.XLOOKUP(J289, BASE_MAPA!$B$2:$B$420, BASE_MAPA!$G$2:$G$420), "ERRO")</f>
        <v>ERRO</v>
      </c>
      <c r="V289" s="143"/>
      <c r="W289" s="135"/>
      <c r="X289" s="152"/>
      <c r="Y289" s="129"/>
      <c r="Z289" s="129"/>
      <c r="AA289" s="71"/>
      <c r="AB289" s="59"/>
      <c r="AC289" s="59"/>
      <c r="AD289" s="135"/>
      <c r="AE289" s="71"/>
      <c r="AF289" s="71"/>
      <c r="AG289" s="71"/>
      <c r="AH289" s="42"/>
      <c r="AI289" s="119" t="str">
        <f>IF(BS_CONTROLE[[#This Row],[Atividade]]=0, "-", BS_CONTROLE[[#This Row],[Atividade]])</f>
        <v>-</v>
      </c>
      <c r="AJ289" s="8" t="str">
        <f>IF(D289="","*",VLOOKUP(AI289,BS_ATIVIDADE[#Data],3,FALSE))</f>
        <v>*</v>
      </c>
      <c r="AK289" s="175" t="str">
        <f>IF(BS_CONTROLE[[#This Row],[Local - Partida]]=0, "-", BS_CONTROLE[[#This Row],[Local - Partida]])</f>
        <v>-</v>
      </c>
      <c r="AL289" s="175" t="str">
        <f>IF(BS_CONTROLE[[#This Row],[Local - Encerramento]]=0, "-", BS_CONTROLE[[#This Row],[Local - Encerramento]])</f>
        <v>-</v>
      </c>
      <c r="AM289" s="175" t="str">
        <f>IF(BS_CONTROLE[[#This Row],[Entre - Estações]]=0, "-", BS_CONTROLE[[#This Row],[Entre - Estações]])</f>
        <v>-</v>
      </c>
      <c r="AN289" s="175" t="str">
        <f>IF(BS_CONTROLE[[#This Row],[SB]]=0, "-", BS_CONTROLE[[#This Row],[SB]])</f>
        <v>-</v>
      </c>
      <c r="AO289" s="176" t="str">
        <f>IF(BS_CONTROLE[[#This Row],[SUB]]=0, "-", BS_CONTROLE[[#This Row],[SUB]])</f>
        <v>-</v>
      </c>
      <c r="AP289" s="177" t="str">
        <f>IF(BS_CONTROLE[[#This Row],[KM - Inicio]]=0, "-", BS_CONTROLE[[#This Row],[KM - Inicio]])</f>
        <v>-</v>
      </c>
      <c r="AQ289" s="177" t="str">
        <f>IF(BS_CONTROLE[[#This Row],[KM - Fim]]=0, "-", BS_CONTROLE[[#This Row],[KM - Fim]])</f>
        <v>-</v>
      </c>
      <c r="AR289" s="32"/>
      <c r="AS289" s="32"/>
      <c r="AT289" s="32"/>
      <c r="AU289" s="32"/>
      <c r="AV289" s="32"/>
      <c r="AW289" s="32"/>
      <c r="AX289" s="32"/>
      <c r="AY289" s="184" t="str">
        <f>IF(D289="","*",IFERROR(IF(ISODD(COUNT(AS289:AX291)),"ERRO",SUM((AT289-AS289),(AV289-AU289),(AX289-AW289))),"ERRO"))</f>
        <v>*</v>
      </c>
      <c r="AZ289" s="11"/>
      <c r="BA289" s="60"/>
      <c r="BB289" s="9" t="str">
        <f>IFERROR(_xlfn.XLOOKUP(AI289, BS_ATIVIDADE[ATIVIDADE],BS_ATIVIDADE[UNIDADE] ), "*")</f>
        <v>*</v>
      </c>
      <c r="BC289" s="59" t="str" cm="1">
        <f t="array" ref="BC289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BD289" s="59" t="str" cm="1">
        <f t="array" ref="BD289" xml:space="preserve"> _xlfn.XLOOKUP(
  1,
  ( TabelaMap[SUB] = BS_CONTROLE[[#This Row],[SUB_5]]) *
  ( TabelaMap[KM Inicio] &lt;= BS_CONTROLE[[#This Row],[KM - Inicio]]) *
  ( TabelaMap[KM Fim]  &gt;= BS_CONTROLE[[#This Row],[KM - Inicio]]),
  TabelaMap[Trecho Coordenação],
  "-",
  0
)</f>
        <v>-</v>
      </c>
      <c r="BE289" s="200" t="str">
        <f>IFERROR(_xlfn.XLOOKUP(AO289, BASE_MAPA!$B$2:$B$420, BASE_MAPA!$G$2:$G$420), "ERRO")</f>
        <v>ERRO</v>
      </c>
      <c r="BF289" s="178" t="str">
        <f>IF(BS_CONTROLE[[#This Row],[Responsavel pelo boletim]]=0, "-", BS_CONTROLE[[#This Row],[Responsavel pelo boletim]])</f>
        <v>-</v>
      </c>
      <c r="BG289" s="13"/>
      <c r="BH289" s="14"/>
      <c r="BI289" s="14"/>
      <c r="BJ289" s="14"/>
      <c r="BK289" s="14"/>
      <c r="BL289" s="13"/>
      <c r="BM289" s="12"/>
      <c r="BN289" s="12"/>
      <c r="BO289" s="130"/>
      <c r="BP289" s="14"/>
      <c r="BQ289" s="10" t="str">
        <f t="shared" si="23"/>
        <v>Aderente</v>
      </c>
      <c r="BR289" s="15" t="str">
        <f t="shared" si="24"/>
        <v>*</v>
      </c>
      <c r="BS289" s="15" t="str">
        <f t="shared" si="25"/>
        <v>*</v>
      </c>
      <c r="BT289" s="157" t="str">
        <f t="shared" si="26"/>
        <v/>
      </c>
    </row>
    <row r="290" spans="1:72" hidden="1">
      <c r="A290" s="44" t="str">
        <f t="shared" si="22"/>
        <v/>
      </c>
      <c r="B290" s="133"/>
      <c r="C290" s="7" t="str">
        <f>IF(BS_CONTROLE[[#This Row],[DATA]]="","",WEEKNUM(BS_CONTROLE[[#This Row],[DATA]]))</f>
        <v/>
      </c>
      <c r="D290" s="45"/>
      <c r="E290" s="185">
        <v>306</v>
      </c>
      <c r="F290" s="134"/>
      <c r="G290" s="8" t="str">
        <f>IF(D290="","*",VLOOKUP(F290,BS_ATIVIDADE[#All],3,FALSE))</f>
        <v>*</v>
      </c>
      <c r="H290" s="135"/>
      <c r="I290" s="135"/>
      <c r="J290" s="151"/>
      <c r="K290" s="151"/>
      <c r="L290" s="71" t="s">
        <v>11</v>
      </c>
      <c r="M290" s="149" t="str" cm="1">
        <f t="array" ref="M290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290" s="149" t="str" cm="1">
        <f t="array" ref="N290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290" s="135"/>
      <c r="P290" s="135"/>
      <c r="Q290" s="71"/>
      <c r="R290" s="9" t="str">
        <f>IFERROR(_xlfn.XLOOKUP(F290, BS_ATIVIDADE[ATIVIDADE],BS_ATIVIDADE[UNIDADE] ), "*")</f>
        <v>*</v>
      </c>
      <c r="S290" s="180" t="str" cm="1">
        <f t="array" ref="S290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290" s="180" t="str" cm="1">
        <f t="array" ref="T290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290" s="199" t="str">
        <f>IFERROR(_xlfn.XLOOKUP(J290, BASE_MAPA!$B$2:$B$420, BASE_MAPA!$G$2:$G$420), "ERRO")</f>
        <v>ERRO</v>
      </c>
      <c r="V290" s="143"/>
      <c r="W290" s="135"/>
      <c r="X290" s="152"/>
      <c r="Y290" s="129"/>
      <c r="Z290" s="129"/>
      <c r="AA290" s="71"/>
      <c r="AB290" s="59"/>
      <c r="AC290" s="59"/>
      <c r="AD290" s="135"/>
      <c r="AE290" s="71"/>
      <c r="AF290" s="71"/>
      <c r="AG290" s="71"/>
      <c r="AH290" s="42"/>
      <c r="AI290" s="119" t="str">
        <f>IF(BS_CONTROLE[[#This Row],[Atividade]]=0, "-", BS_CONTROLE[[#This Row],[Atividade]])</f>
        <v>-</v>
      </c>
      <c r="AJ290" s="8" t="str">
        <f>IF(D290="","*",VLOOKUP(AI290,BS_ATIVIDADE[#Data],3,FALSE))</f>
        <v>*</v>
      </c>
      <c r="AK290" s="175" t="str">
        <f>IF(BS_CONTROLE[[#This Row],[Local - Partida]]=0, "-", BS_CONTROLE[[#This Row],[Local - Partida]])</f>
        <v>-</v>
      </c>
      <c r="AL290" s="175" t="str">
        <f>IF(BS_CONTROLE[[#This Row],[Local - Encerramento]]=0, "-", BS_CONTROLE[[#This Row],[Local - Encerramento]])</f>
        <v>-</v>
      </c>
      <c r="AM290" s="175" t="str">
        <f>IF(BS_CONTROLE[[#This Row],[Entre - Estações]]=0, "-", BS_CONTROLE[[#This Row],[Entre - Estações]])</f>
        <v>-</v>
      </c>
      <c r="AN290" s="175" t="str">
        <f>IF(BS_CONTROLE[[#This Row],[SB]]=0, "-", BS_CONTROLE[[#This Row],[SB]])</f>
        <v>-</v>
      </c>
      <c r="AO290" s="176" t="str">
        <f>IF(BS_CONTROLE[[#This Row],[SUB]]=0, "-", BS_CONTROLE[[#This Row],[SUB]])</f>
        <v>-</v>
      </c>
      <c r="AP290" s="177" t="str">
        <f>IF(BS_CONTROLE[[#This Row],[KM - Inicio]]=0, "-", BS_CONTROLE[[#This Row],[KM - Inicio]])</f>
        <v>-</v>
      </c>
      <c r="AQ290" s="177" t="str">
        <f>IF(BS_CONTROLE[[#This Row],[KM - Fim]]=0, "-", BS_CONTROLE[[#This Row],[KM - Fim]])</f>
        <v>-</v>
      </c>
      <c r="AR290" s="32"/>
      <c r="AS290" s="32"/>
      <c r="AT290" s="32"/>
      <c r="AU290" s="32"/>
      <c r="AV290" s="32"/>
      <c r="AW290" s="32"/>
      <c r="AX290" s="32"/>
      <c r="AY290" s="184" t="str">
        <f>IF(D290="","*",IFERROR(IF(ISODD(COUNT(AS290:AX292)),"ERRO",SUM((AT290-AS290),(AV290-AU290),(AX290-AW290))),"ERRO"))</f>
        <v>*</v>
      </c>
      <c r="AZ290" s="11"/>
      <c r="BA290" s="60"/>
      <c r="BB290" s="9" t="str">
        <f>IFERROR(_xlfn.XLOOKUP(AI290, BS_ATIVIDADE[ATIVIDADE],BS_ATIVIDADE[UNIDADE] ), "*")</f>
        <v>*</v>
      </c>
      <c r="BC290" s="59" t="str" cm="1">
        <f t="array" ref="BC290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BD290" s="59" t="str" cm="1">
        <f t="array" ref="BD290" xml:space="preserve"> _xlfn.XLOOKUP(
  1,
  ( TabelaMap[SUB] = BS_CONTROLE[[#This Row],[SUB_5]]) *
  ( TabelaMap[KM Inicio] &lt;= BS_CONTROLE[[#This Row],[KM - Inicio]]) *
  ( TabelaMap[KM Fim]  &gt;= BS_CONTROLE[[#This Row],[KM - Inicio]]),
  TabelaMap[Trecho Coordenação],
  "-",
  0
)</f>
        <v>-</v>
      </c>
      <c r="BE290" s="200" t="str">
        <f>IFERROR(_xlfn.XLOOKUP(AO290, BASE_MAPA!$B$2:$B$420, BASE_MAPA!$G$2:$G$420), "ERRO")</f>
        <v>ERRO</v>
      </c>
      <c r="BF290" s="178" t="str">
        <f>IF(BS_CONTROLE[[#This Row],[Responsavel pelo boletim]]=0, "-", BS_CONTROLE[[#This Row],[Responsavel pelo boletim]])</f>
        <v>-</v>
      </c>
      <c r="BG290" s="13"/>
      <c r="BH290" s="14"/>
      <c r="BI290" s="14"/>
      <c r="BJ290" s="14"/>
      <c r="BK290" s="14"/>
      <c r="BL290" s="13"/>
      <c r="BM290" s="12"/>
      <c r="BN290" s="12"/>
      <c r="BO290" s="130"/>
      <c r="BP290" s="14"/>
      <c r="BQ290" s="10" t="str">
        <f t="shared" si="23"/>
        <v>Aderente</v>
      </c>
      <c r="BR290" s="15" t="str">
        <f t="shared" si="24"/>
        <v>*</v>
      </c>
      <c r="BS290" s="15" t="str">
        <f t="shared" si="25"/>
        <v>*</v>
      </c>
      <c r="BT290" s="157" t="str">
        <f t="shared" si="26"/>
        <v/>
      </c>
    </row>
    <row r="291" spans="1:72" hidden="1">
      <c r="A291" s="44" t="str">
        <f t="shared" si="22"/>
        <v/>
      </c>
      <c r="B291" s="133"/>
      <c r="C291" s="7" t="str">
        <f>IF(BS_CONTROLE[[#This Row],[DATA]]="","",WEEKNUM(BS_CONTROLE[[#This Row],[DATA]]))</f>
        <v/>
      </c>
      <c r="D291" s="45"/>
      <c r="E291" s="185">
        <v>307</v>
      </c>
      <c r="F291" s="134"/>
      <c r="G291" s="8" t="str">
        <f>IF(D291="","*",VLOOKUP(F291,BS_ATIVIDADE[#All],3,FALSE))</f>
        <v>*</v>
      </c>
      <c r="H291" s="135"/>
      <c r="I291" s="135"/>
      <c r="J291" s="151"/>
      <c r="K291" s="151"/>
      <c r="L291" s="71" t="s">
        <v>11</v>
      </c>
      <c r="M291" s="149" t="str" cm="1">
        <f t="array" ref="M291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291" s="149" t="str" cm="1">
        <f t="array" ref="N291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291" s="135"/>
      <c r="P291" s="135"/>
      <c r="Q291" s="71"/>
      <c r="R291" s="9" t="str">
        <f>IFERROR(_xlfn.XLOOKUP(F291, BS_ATIVIDADE[ATIVIDADE],BS_ATIVIDADE[UNIDADE] ), "*")</f>
        <v>*</v>
      </c>
      <c r="S291" s="180" t="str" cm="1">
        <f t="array" ref="S291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291" s="180" t="str" cm="1">
        <f t="array" ref="T291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291" s="199" t="str">
        <f>IFERROR(_xlfn.XLOOKUP(J291, BASE_MAPA!$B$2:$B$420, BASE_MAPA!$G$2:$G$420), "ERRO")</f>
        <v>ERRO</v>
      </c>
      <c r="V291" s="143"/>
      <c r="W291" s="135"/>
      <c r="X291" s="152"/>
      <c r="Y291" s="129"/>
      <c r="Z291" s="129"/>
      <c r="AA291" s="71"/>
      <c r="AB291" s="59"/>
      <c r="AC291" s="59"/>
      <c r="AD291" s="135"/>
      <c r="AE291" s="71"/>
      <c r="AF291" s="71"/>
      <c r="AG291" s="71"/>
      <c r="AH291" s="42"/>
      <c r="AI291" s="119" t="str">
        <f>IF(BS_CONTROLE[[#This Row],[Atividade]]=0, "-", BS_CONTROLE[[#This Row],[Atividade]])</f>
        <v>-</v>
      </c>
      <c r="AJ291" s="8" t="str">
        <f>IF(D291="","*",VLOOKUP(AI291,BS_ATIVIDADE[#Data],3,FALSE))</f>
        <v>*</v>
      </c>
      <c r="AK291" s="175" t="str">
        <f>IF(BS_CONTROLE[[#This Row],[Local - Partida]]=0, "-", BS_CONTROLE[[#This Row],[Local - Partida]])</f>
        <v>-</v>
      </c>
      <c r="AL291" s="175" t="str">
        <f>IF(BS_CONTROLE[[#This Row],[Local - Encerramento]]=0, "-", BS_CONTROLE[[#This Row],[Local - Encerramento]])</f>
        <v>-</v>
      </c>
      <c r="AM291" s="175" t="str">
        <f>IF(BS_CONTROLE[[#This Row],[Entre - Estações]]=0, "-", BS_CONTROLE[[#This Row],[Entre - Estações]])</f>
        <v>-</v>
      </c>
      <c r="AN291" s="175" t="str">
        <f>IF(BS_CONTROLE[[#This Row],[SB]]=0, "-", BS_CONTROLE[[#This Row],[SB]])</f>
        <v>-</v>
      </c>
      <c r="AO291" s="176" t="str">
        <f>IF(BS_CONTROLE[[#This Row],[SUB]]=0, "-", BS_CONTROLE[[#This Row],[SUB]])</f>
        <v>-</v>
      </c>
      <c r="AP291" s="177" t="str">
        <f>IF(BS_CONTROLE[[#This Row],[KM - Inicio]]=0, "-", BS_CONTROLE[[#This Row],[KM - Inicio]])</f>
        <v>-</v>
      </c>
      <c r="AQ291" s="177" t="str">
        <f>IF(BS_CONTROLE[[#This Row],[KM - Fim]]=0, "-", BS_CONTROLE[[#This Row],[KM - Fim]])</f>
        <v>-</v>
      </c>
      <c r="AR291" s="32"/>
      <c r="AS291" s="32"/>
      <c r="AT291" s="32"/>
      <c r="AU291" s="32"/>
      <c r="AV291" s="32"/>
      <c r="AW291" s="32"/>
      <c r="AX291" s="32"/>
      <c r="AY291" s="184" t="str">
        <f>IF(D291="","*",IFERROR(IF(ISODD(COUNT(AS291:AX293)),"ERRO",SUM((AT291-AS291),(AV291-AU291),(AX291-AW291))),"ERRO"))</f>
        <v>*</v>
      </c>
      <c r="AZ291" s="11"/>
      <c r="BA291" s="60"/>
      <c r="BB291" s="9" t="str">
        <f>IFERROR(_xlfn.XLOOKUP(AI291, BS_ATIVIDADE[ATIVIDADE],BS_ATIVIDADE[UNIDADE] ), "*")</f>
        <v>*</v>
      </c>
      <c r="BC291" s="59" t="str" cm="1">
        <f t="array" ref="BC291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BD291" s="59" t="str" cm="1">
        <f t="array" ref="BD291" xml:space="preserve"> _xlfn.XLOOKUP(
  1,
  ( TabelaMap[SUB] = BS_CONTROLE[[#This Row],[SUB_5]]) *
  ( TabelaMap[KM Inicio] &lt;= BS_CONTROLE[[#This Row],[KM - Inicio]]) *
  ( TabelaMap[KM Fim]  &gt;= BS_CONTROLE[[#This Row],[KM - Inicio]]),
  TabelaMap[Trecho Coordenação],
  "-",
  0
)</f>
        <v>-</v>
      </c>
      <c r="BE291" s="200" t="str">
        <f>IFERROR(_xlfn.XLOOKUP(AO291, BASE_MAPA!$B$2:$B$420, BASE_MAPA!$G$2:$G$420), "ERRO")</f>
        <v>ERRO</v>
      </c>
      <c r="BF291" s="178" t="str">
        <f>IF(BS_CONTROLE[[#This Row],[Responsavel pelo boletim]]=0, "-", BS_CONTROLE[[#This Row],[Responsavel pelo boletim]])</f>
        <v>-</v>
      </c>
      <c r="BG291" s="13"/>
      <c r="BH291" s="14"/>
      <c r="BI291" s="14"/>
      <c r="BJ291" s="14"/>
      <c r="BK291" s="14"/>
      <c r="BL291" s="13"/>
      <c r="BM291" s="12"/>
      <c r="BN291" s="12"/>
      <c r="BO291" s="130"/>
      <c r="BP291" s="14"/>
      <c r="BQ291" s="10" t="str">
        <f t="shared" si="23"/>
        <v>Aderente</v>
      </c>
      <c r="BR291" s="15" t="str">
        <f t="shared" si="24"/>
        <v>*</v>
      </c>
      <c r="BS291" s="15" t="str">
        <f t="shared" si="25"/>
        <v>*</v>
      </c>
      <c r="BT291" s="157" t="str">
        <f t="shared" si="26"/>
        <v/>
      </c>
    </row>
    <row r="292" spans="1:72" hidden="1">
      <c r="A292" s="44" t="str">
        <f t="shared" si="22"/>
        <v/>
      </c>
      <c r="B292" s="133"/>
      <c r="C292" s="7" t="str">
        <f>IF(BS_CONTROLE[[#This Row],[DATA]]="","",WEEKNUM(BS_CONTROLE[[#This Row],[DATA]]))</f>
        <v/>
      </c>
      <c r="D292" s="45"/>
      <c r="E292" s="185">
        <v>308</v>
      </c>
      <c r="F292" s="134"/>
      <c r="G292" s="8" t="str">
        <f>IF(D292="","*",VLOOKUP(F292,BS_ATIVIDADE[#All],3,FALSE))</f>
        <v>*</v>
      </c>
      <c r="H292" s="135"/>
      <c r="I292" s="135"/>
      <c r="J292" s="151"/>
      <c r="K292" s="151"/>
      <c r="L292" s="71" t="s">
        <v>11</v>
      </c>
      <c r="M292" s="149" t="str" cm="1">
        <f t="array" ref="M292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292" s="149" t="str" cm="1">
        <f t="array" ref="N292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292" s="135"/>
      <c r="P292" s="135"/>
      <c r="Q292" s="71"/>
      <c r="R292" s="9" t="str">
        <f>IFERROR(_xlfn.XLOOKUP(F292, BS_ATIVIDADE[ATIVIDADE],BS_ATIVIDADE[UNIDADE] ), "*")</f>
        <v>*</v>
      </c>
      <c r="S292" s="180" t="str" cm="1">
        <f t="array" ref="S292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292" s="180" t="str" cm="1">
        <f t="array" ref="T292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292" s="199" t="str">
        <f>IFERROR(_xlfn.XLOOKUP(J292, BASE_MAPA!$B$2:$B$420, BASE_MAPA!$G$2:$G$420), "ERRO")</f>
        <v>ERRO</v>
      </c>
      <c r="V292" s="143"/>
      <c r="W292" s="135"/>
      <c r="X292" s="152"/>
      <c r="Y292" s="129"/>
      <c r="Z292" s="129"/>
      <c r="AA292" s="71"/>
      <c r="AB292" s="59"/>
      <c r="AC292" s="59"/>
      <c r="AD292" s="135"/>
      <c r="AE292" s="71"/>
      <c r="AF292" s="71"/>
      <c r="AG292" s="71"/>
      <c r="AH292" s="42"/>
      <c r="AI292" s="119" t="str">
        <f>IF(BS_CONTROLE[[#This Row],[Atividade]]=0, "-", BS_CONTROLE[[#This Row],[Atividade]])</f>
        <v>-</v>
      </c>
      <c r="AJ292" s="8" t="str">
        <f>IF(D292="","*",VLOOKUP(AI292,BS_ATIVIDADE[#Data],3,FALSE))</f>
        <v>*</v>
      </c>
      <c r="AK292" s="175" t="str">
        <f>IF(BS_CONTROLE[[#This Row],[Local - Partida]]=0, "-", BS_CONTROLE[[#This Row],[Local - Partida]])</f>
        <v>-</v>
      </c>
      <c r="AL292" s="175" t="str">
        <f>IF(BS_CONTROLE[[#This Row],[Local - Encerramento]]=0, "-", BS_CONTROLE[[#This Row],[Local - Encerramento]])</f>
        <v>-</v>
      </c>
      <c r="AM292" s="175" t="str">
        <f>IF(BS_CONTROLE[[#This Row],[Entre - Estações]]=0, "-", BS_CONTROLE[[#This Row],[Entre - Estações]])</f>
        <v>-</v>
      </c>
      <c r="AN292" s="175" t="str">
        <f>IF(BS_CONTROLE[[#This Row],[SB]]=0, "-", BS_CONTROLE[[#This Row],[SB]])</f>
        <v>-</v>
      </c>
      <c r="AO292" s="176" t="str">
        <f>IF(BS_CONTROLE[[#This Row],[SUB]]=0, "-", BS_CONTROLE[[#This Row],[SUB]])</f>
        <v>-</v>
      </c>
      <c r="AP292" s="177" t="str">
        <f>IF(BS_CONTROLE[[#This Row],[KM - Inicio]]=0, "-", BS_CONTROLE[[#This Row],[KM - Inicio]])</f>
        <v>-</v>
      </c>
      <c r="AQ292" s="177" t="str">
        <f>IF(BS_CONTROLE[[#This Row],[KM - Fim]]=0, "-", BS_CONTROLE[[#This Row],[KM - Fim]])</f>
        <v>-</v>
      </c>
      <c r="AR292" s="32"/>
      <c r="AS292" s="32"/>
      <c r="AT292" s="32"/>
      <c r="AU292" s="32"/>
      <c r="AV292" s="32"/>
      <c r="AW292" s="32"/>
      <c r="AX292" s="32"/>
      <c r="AY292" s="184" t="str">
        <f>IF(D292="","*",IFERROR(IF(ISODD(COUNT(AS292:AX294)),"ERRO",SUM((AT292-AS292),(AV292-AU292),(AX292-AW292))),"ERRO"))</f>
        <v>*</v>
      </c>
      <c r="AZ292" s="11"/>
      <c r="BA292" s="60"/>
      <c r="BB292" s="9" t="str">
        <f>IFERROR(_xlfn.XLOOKUP(AI292, BS_ATIVIDADE[ATIVIDADE],BS_ATIVIDADE[UNIDADE] ), "*")</f>
        <v>*</v>
      </c>
      <c r="BC292" s="59" t="str" cm="1">
        <f t="array" ref="BC292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BD292" s="59" t="str" cm="1">
        <f t="array" ref="BD292" xml:space="preserve"> _xlfn.XLOOKUP(
  1,
  ( TabelaMap[SUB] = BS_CONTROLE[[#This Row],[SUB_5]]) *
  ( TabelaMap[KM Inicio] &lt;= BS_CONTROLE[[#This Row],[KM - Inicio]]) *
  ( TabelaMap[KM Fim]  &gt;= BS_CONTROLE[[#This Row],[KM - Inicio]]),
  TabelaMap[Trecho Coordenação],
  "-",
  0
)</f>
        <v>-</v>
      </c>
      <c r="BE292" s="200" t="str">
        <f>IFERROR(_xlfn.XLOOKUP(AO292, BASE_MAPA!$B$2:$B$420, BASE_MAPA!$G$2:$G$420), "ERRO")</f>
        <v>ERRO</v>
      </c>
      <c r="BF292" s="178" t="str">
        <f>IF(BS_CONTROLE[[#This Row],[Responsavel pelo boletim]]=0, "-", BS_CONTROLE[[#This Row],[Responsavel pelo boletim]])</f>
        <v>-</v>
      </c>
      <c r="BG292" s="13"/>
      <c r="BH292" s="14"/>
      <c r="BI292" s="14"/>
      <c r="BJ292" s="14"/>
      <c r="BK292" s="14"/>
      <c r="BL292" s="13"/>
      <c r="BM292" s="12"/>
      <c r="BN292" s="12"/>
      <c r="BO292" s="130"/>
      <c r="BP292" s="14"/>
      <c r="BQ292" s="10" t="str">
        <f t="shared" si="23"/>
        <v>Aderente</v>
      </c>
      <c r="BR292" s="15" t="str">
        <f t="shared" si="24"/>
        <v>*</v>
      </c>
      <c r="BS292" s="15" t="str">
        <f t="shared" si="25"/>
        <v>*</v>
      </c>
      <c r="BT292" s="157" t="str">
        <f t="shared" si="26"/>
        <v/>
      </c>
    </row>
    <row r="293" spans="1:72" hidden="1">
      <c r="A293" s="44" t="str">
        <f t="shared" si="22"/>
        <v/>
      </c>
      <c r="B293" s="133"/>
      <c r="C293" s="7" t="str">
        <f>IF(BS_CONTROLE[[#This Row],[DATA]]="","",WEEKNUM(BS_CONTROLE[[#This Row],[DATA]]))</f>
        <v/>
      </c>
      <c r="D293" s="45"/>
      <c r="E293" s="185">
        <v>309</v>
      </c>
      <c r="F293" s="134"/>
      <c r="G293" s="8" t="str">
        <f>IF(D293="","*",VLOOKUP(F293,BS_ATIVIDADE[#All],3,FALSE))</f>
        <v>*</v>
      </c>
      <c r="H293" s="135"/>
      <c r="I293" s="135"/>
      <c r="J293" s="151"/>
      <c r="K293" s="151"/>
      <c r="L293" s="71" t="s">
        <v>11</v>
      </c>
      <c r="M293" s="149" t="str" cm="1">
        <f t="array" ref="M293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293" s="149" t="str" cm="1">
        <f t="array" ref="N293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293" s="135"/>
      <c r="P293" s="135"/>
      <c r="Q293" s="71"/>
      <c r="R293" s="9" t="str">
        <f>IFERROR(_xlfn.XLOOKUP(F293, BS_ATIVIDADE[ATIVIDADE],BS_ATIVIDADE[UNIDADE] ), "*")</f>
        <v>*</v>
      </c>
      <c r="S293" s="180" t="str" cm="1">
        <f t="array" ref="S293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293" s="180" t="str" cm="1">
        <f t="array" ref="T293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293" s="199" t="str">
        <f>IFERROR(_xlfn.XLOOKUP(J293, BASE_MAPA!$B$2:$B$420, BASE_MAPA!$G$2:$G$420), "ERRO")</f>
        <v>ERRO</v>
      </c>
      <c r="V293" s="143"/>
      <c r="W293" s="135"/>
      <c r="X293" s="152"/>
      <c r="Y293" s="129"/>
      <c r="Z293" s="129"/>
      <c r="AA293" s="71"/>
      <c r="AB293" s="59"/>
      <c r="AC293" s="59"/>
      <c r="AD293" s="135"/>
      <c r="AE293" s="71"/>
      <c r="AF293" s="71"/>
      <c r="AG293" s="71"/>
      <c r="AH293" s="42"/>
      <c r="AI293" s="119" t="str">
        <f>IF(BS_CONTROLE[[#This Row],[Atividade]]=0, "-", BS_CONTROLE[[#This Row],[Atividade]])</f>
        <v>-</v>
      </c>
      <c r="AJ293" s="8" t="str">
        <f>IF(D293="","*",VLOOKUP(AI293,BS_ATIVIDADE[#Data],3,FALSE))</f>
        <v>*</v>
      </c>
      <c r="AK293" s="175" t="str">
        <f>IF(BS_CONTROLE[[#This Row],[Local - Partida]]=0, "-", BS_CONTROLE[[#This Row],[Local - Partida]])</f>
        <v>-</v>
      </c>
      <c r="AL293" s="175" t="str">
        <f>IF(BS_CONTROLE[[#This Row],[Local - Encerramento]]=0, "-", BS_CONTROLE[[#This Row],[Local - Encerramento]])</f>
        <v>-</v>
      </c>
      <c r="AM293" s="175" t="str">
        <f>IF(BS_CONTROLE[[#This Row],[Entre - Estações]]=0, "-", BS_CONTROLE[[#This Row],[Entre - Estações]])</f>
        <v>-</v>
      </c>
      <c r="AN293" s="175" t="str">
        <f>IF(BS_CONTROLE[[#This Row],[SB]]=0, "-", BS_CONTROLE[[#This Row],[SB]])</f>
        <v>-</v>
      </c>
      <c r="AO293" s="176" t="str">
        <f>IF(BS_CONTROLE[[#This Row],[SUB]]=0, "-", BS_CONTROLE[[#This Row],[SUB]])</f>
        <v>-</v>
      </c>
      <c r="AP293" s="177" t="str">
        <f>IF(BS_CONTROLE[[#This Row],[KM - Inicio]]=0, "-", BS_CONTROLE[[#This Row],[KM - Inicio]])</f>
        <v>-</v>
      </c>
      <c r="AQ293" s="177" t="str">
        <f>IF(BS_CONTROLE[[#This Row],[KM - Fim]]=0, "-", BS_CONTROLE[[#This Row],[KM - Fim]])</f>
        <v>-</v>
      </c>
      <c r="AR293" s="32"/>
      <c r="AS293" s="32"/>
      <c r="AT293" s="32"/>
      <c r="AU293" s="32"/>
      <c r="AV293" s="32"/>
      <c r="AW293" s="32"/>
      <c r="AX293" s="32"/>
      <c r="AY293" s="184" t="str">
        <f>IF(D293="","*",IFERROR(IF(ISODD(COUNT(AS293:AX295)),"ERRO",SUM((AT293-AS293),(AV293-AU293),(AX293-AW293))),"ERRO"))</f>
        <v>*</v>
      </c>
      <c r="AZ293" s="11"/>
      <c r="BA293" s="60"/>
      <c r="BB293" s="9" t="str">
        <f>IFERROR(_xlfn.XLOOKUP(AI293, BS_ATIVIDADE[ATIVIDADE],BS_ATIVIDADE[UNIDADE] ), "*")</f>
        <v>*</v>
      </c>
      <c r="BC293" s="59" t="str" cm="1">
        <f t="array" ref="BC293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BD293" s="59" t="str" cm="1">
        <f t="array" ref="BD293" xml:space="preserve"> _xlfn.XLOOKUP(
  1,
  ( TabelaMap[SUB] = BS_CONTROLE[[#This Row],[SUB_5]]) *
  ( TabelaMap[KM Inicio] &lt;= BS_CONTROLE[[#This Row],[KM - Inicio]]) *
  ( TabelaMap[KM Fim]  &gt;= BS_CONTROLE[[#This Row],[KM - Inicio]]),
  TabelaMap[Trecho Coordenação],
  "-",
  0
)</f>
        <v>-</v>
      </c>
      <c r="BE293" s="200" t="str">
        <f>IFERROR(_xlfn.XLOOKUP(AO293, BASE_MAPA!$B$2:$B$420, BASE_MAPA!$G$2:$G$420), "ERRO")</f>
        <v>ERRO</v>
      </c>
      <c r="BF293" s="178" t="str">
        <f>IF(BS_CONTROLE[[#This Row],[Responsavel pelo boletim]]=0, "-", BS_CONTROLE[[#This Row],[Responsavel pelo boletim]])</f>
        <v>-</v>
      </c>
      <c r="BG293" s="13"/>
      <c r="BH293" s="14"/>
      <c r="BI293" s="14"/>
      <c r="BJ293" s="14"/>
      <c r="BK293" s="14"/>
      <c r="BL293" s="13"/>
      <c r="BM293" s="12"/>
      <c r="BN293" s="12"/>
      <c r="BO293" s="130"/>
      <c r="BP293" s="14"/>
      <c r="BQ293" s="10" t="str">
        <f t="shared" si="23"/>
        <v>Aderente</v>
      </c>
      <c r="BR293" s="15" t="str">
        <f t="shared" si="24"/>
        <v>*</v>
      </c>
      <c r="BS293" s="15" t="str">
        <f t="shared" si="25"/>
        <v>*</v>
      </c>
      <c r="BT293" s="157" t="str">
        <f t="shared" si="26"/>
        <v/>
      </c>
    </row>
    <row r="294" spans="1:72" hidden="1">
      <c r="A294" s="44" t="str">
        <f t="shared" si="22"/>
        <v/>
      </c>
      <c r="B294" s="133"/>
      <c r="C294" s="7" t="str">
        <f>IF(BS_CONTROLE[[#This Row],[DATA]]="","",WEEKNUM(BS_CONTROLE[[#This Row],[DATA]]))</f>
        <v/>
      </c>
      <c r="D294" s="45"/>
      <c r="E294" s="185">
        <v>310</v>
      </c>
      <c r="F294" s="134"/>
      <c r="G294" s="8" t="str">
        <f>IF(D294="","*",VLOOKUP(F294,BS_ATIVIDADE[#All],3,FALSE))</f>
        <v>*</v>
      </c>
      <c r="H294" s="135"/>
      <c r="I294" s="135"/>
      <c r="J294" s="151"/>
      <c r="K294" s="151"/>
      <c r="L294" s="71" t="s">
        <v>11</v>
      </c>
      <c r="M294" s="149" t="str" cm="1">
        <f t="array" ref="M294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294" s="149" t="str" cm="1">
        <f t="array" ref="N294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294" s="135"/>
      <c r="P294" s="135"/>
      <c r="Q294" s="71"/>
      <c r="R294" s="9" t="str">
        <f>IFERROR(_xlfn.XLOOKUP(F294, BS_ATIVIDADE[ATIVIDADE],BS_ATIVIDADE[UNIDADE] ), "*")</f>
        <v>*</v>
      </c>
      <c r="S294" s="180" t="str" cm="1">
        <f t="array" ref="S294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294" s="180" t="str" cm="1">
        <f t="array" ref="T294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294" s="199" t="str">
        <f>IFERROR(_xlfn.XLOOKUP(J294, BASE_MAPA!$B$2:$B$420, BASE_MAPA!$G$2:$G$420), "ERRO")</f>
        <v>ERRO</v>
      </c>
      <c r="V294" s="143"/>
      <c r="W294" s="135"/>
      <c r="X294" s="152"/>
      <c r="Y294" s="129"/>
      <c r="Z294" s="129"/>
      <c r="AA294" s="71"/>
      <c r="AB294" s="59"/>
      <c r="AC294" s="59"/>
      <c r="AD294" s="135"/>
      <c r="AE294" s="71"/>
      <c r="AF294" s="71"/>
      <c r="AG294" s="71"/>
      <c r="AH294" s="42"/>
      <c r="AI294" s="119" t="str">
        <f>IF(BS_CONTROLE[[#This Row],[Atividade]]=0, "-", BS_CONTROLE[[#This Row],[Atividade]])</f>
        <v>-</v>
      </c>
      <c r="AJ294" s="8" t="str">
        <f>IF(D294="","*",VLOOKUP(AI294,BS_ATIVIDADE[#Data],3,FALSE))</f>
        <v>*</v>
      </c>
      <c r="AK294" s="175" t="str">
        <f>IF(BS_CONTROLE[[#This Row],[Local - Partida]]=0, "-", BS_CONTROLE[[#This Row],[Local - Partida]])</f>
        <v>-</v>
      </c>
      <c r="AL294" s="175" t="str">
        <f>IF(BS_CONTROLE[[#This Row],[Local - Encerramento]]=0, "-", BS_CONTROLE[[#This Row],[Local - Encerramento]])</f>
        <v>-</v>
      </c>
      <c r="AM294" s="175" t="str">
        <f>IF(BS_CONTROLE[[#This Row],[Entre - Estações]]=0, "-", BS_CONTROLE[[#This Row],[Entre - Estações]])</f>
        <v>-</v>
      </c>
      <c r="AN294" s="175" t="str">
        <f>IF(BS_CONTROLE[[#This Row],[SB]]=0, "-", BS_CONTROLE[[#This Row],[SB]])</f>
        <v>-</v>
      </c>
      <c r="AO294" s="176" t="str">
        <f>IF(BS_CONTROLE[[#This Row],[SUB]]=0, "-", BS_CONTROLE[[#This Row],[SUB]])</f>
        <v>-</v>
      </c>
      <c r="AP294" s="177" t="str">
        <f>IF(BS_CONTROLE[[#This Row],[KM - Inicio]]=0, "-", BS_CONTROLE[[#This Row],[KM - Inicio]])</f>
        <v>-</v>
      </c>
      <c r="AQ294" s="177" t="str">
        <f>IF(BS_CONTROLE[[#This Row],[KM - Fim]]=0, "-", BS_CONTROLE[[#This Row],[KM - Fim]])</f>
        <v>-</v>
      </c>
      <c r="AR294" s="32"/>
      <c r="AS294" s="32"/>
      <c r="AT294" s="32"/>
      <c r="AU294" s="32"/>
      <c r="AV294" s="32"/>
      <c r="AW294" s="32"/>
      <c r="AX294" s="32"/>
      <c r="AY294" s="184" t="str">
        <f>IF(D294="","*",IFERROR(IF(ISODD(COUNT(AS294:AX296)),"ERRO",SUM((AT294-AS294),(AV294-AU294),(AX294-AW294))),"ERRO"))</f>
        <v>*</v>
      </c>
      <c r="AZ294" s="11"/>
      <c r="BA294" s="60"/>
      <c r="BB294" s="9" t="str">
        <f>IFERROR(_xlfn.XLOOKUP(AI294, BS_ATIVIDADE[ATIVIDADE],BS_ATIVIDADE[UNIDADE] ), "*")</f>
        <v>*</v>
      </c>
      <c r="BC294" s="59" t="str" cm="1">
        <f t="array" ref="BC294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BD294" s="59" t="str" cm="1">
        <f t="array" ref="BD294" xml:space="preserve"> _xlfn.XLOOKUP(
  1,
  ( TabelaMap[SUB] = BS_CONTROLE[[#This Row],[SUB_5]]) *
  ( TabelaMap[KM Inicio] &lt;= BS_CONTROLE[[#This Row],[KM - Inicio]]) *
  ( TabelaMap[KM Fim]  &gt;= BS_CONTROLE[[#This Row],[KM - Inicio]]),
  TabelaMap[Trecho Coordenação],
  "-",
  0
)</f>
        <v>-</v>
      </c>
      <c r="BE294" s="200" t="str">
        <f>IFERROR(_xlfn.XLOOKUP(AO294, BASE_MAPA!$B$2:$B$420, BASE_MAPA!$G$2:$G$420), "ERRO")</f>
        <v>ERRO</v>
      </c>
      <c r="BF294" s="178" t="str">
        <f>IF(BS_CONTROLE[[#This Row],[Responsavel pelo boletim]]=0, "-", BS_CONTROLE[[#This Row],[Responsavel pelo boletim]])</f>
        <v>-</v>
      </c>
      <c r="BG294" s="13"/>
      <c r="BH294" s="14"/>
      <c r="BI294" s="14"/>
      <c r="BJ294" s="14"/>
      <c r="BK294" s="14"/>
      <c r="BL294" s="13"/>
      <c r="BM294" s="12"/>
      <c r="BN294" s="12"/>
      <c r="BO294" s="130"/>
      <c r="BP294" s="14"/>
      <c r="BQ294" s="10" t="str">
        <f t="shared" si="23"/>
        <v>Aderente</v>
      </c>
      <c r="BR294" s="15" t="str">
        <f t="shared" si="24"/>
        <v>*</v>
      </c>
      <c r="BS294" s="15" t="str">
        <f t="shared" si="25"/>
        <v>*</v>
      </c>
      <c r="BT294" s="157" t="str">
        <f t="shared" si="26"/>
        <v/>
      </c>
    </row>
    <row r="295" spans="1:72" hidden="1">
      <c r="A295" s="44" t="str">
        <f t="shared" si="22"/>
        <v/>
      </c>
      <c r="B295" s="133"/>
      <c r="C295" s="7" t="str">
        <f>IF(BS_CONTROLE[[#This Row],[DATA]]="","",WEEKNUM(BS_CONTROLE[[#This Row],[DATA]]))</f>
        <v/>
      </c>
      <c r="D295" s="45"/>
      <c r="E295" s="185">
        <v>311</v>
      </c>
      <c r="F295" s="134"/>
      <c r="G295" s="8" t="str">
        <f>IF(D295="","*",VLOOKUP(F295,BS_ATIVIDADE[#All],3,FALSE))</f>
        <v>*</v>
      </c>
      <c r="H295" s="135"/>
      <c r="I295" s="135"/>
      <c r="J295" s="151"/>
      <c r="K295" s="151"/>
      <c r="L295" s="71" t="s">
        <v>11</v>
      </c>
      <c r="M295" s="149" t="str" cm="1">
        <f t="array" ref="M295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295" s="149" t="str" cm="1">
        <f t="array" ref="N295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295" s="135"/>
      <c r="P295" s="135"/>
      <c r="Q295" s="71"/>
      <c r="R295" s="9" t="str">
        <f>IFERROR(_xlfn.XLOOKUP(F295, BS_ATIVIDADE[ATIVIDADE],BS_ATIVIDADE[UNIDADE] ), "*")</f>
        <v>*</v>
      </c>
      <c r="S295" s="180" t="str" cm="1">
        <f t="array" ref="S295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295" s="180" t="str" cm="1">
        <f t="array" ref="T295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295" s="199" t="str">
        <f>IFERROR(_xlfn.XLOOKUP(J295, BASE_MAPA!$B$2:$B$420, BASE_MAPA!$G$2:$G$420), "ERRO")</f>
        <v>ERRO</v>
      </c>
      <c r="V295" s="143"/>
      <c r="W295" s="135"/>
      <c r="X295" s="152"/>
      <c r="Y295" s="129"/>
      <c r="Z295" s="129"/>
      <c r="AA295" s="71"/>
      <c r="AB295" s="59"/>
      <c r="AC295" s="59"/>
      <c r="AD295" s="135"/>
      <c r="AE295" s="71"/>
      <c r="AF295" s="71"/>
      <c r="AG295" s="71"/>
      <c r="AH295" s="42"/>
      <c r="AI295" s="119" t="str">
        <f>IF(BS_CONTROLE[[#This Row],[Atividade]]=0, "-", BS_CONTROLE[[#This Row],[Atividade]])</f>
        <v>-</v>
      </c>
      <c r="AJ295" s="8" t="str">
        <f>IF(D295="","*",VLOOKUP(AI295,BS_ATIVIDADE[#Data],3,FALSE))</f>
        <v>*</v>
      </c>
      <c r="AK295" s="175" t="str">
        <f>IF(BS_CONTROLE[[#This Row],[Local - Partida]]=0, "-", BS_CONTROLE[[#This Row],[Local - Partida]])</f>
        <v>-</v>
      </c>
      <c r="AL295" s="175" t="str">
        <f>IF(BS_CONTROLE[[#This Row],[Local - Encerramento]]=0, "-", BS_CONTROLE[[#This Row],[Local - Encerramento]])</f>
        <v>-</v>
      </c>
      <c r="AM295" s="175" t="str">
        <f>IF(BS_CONTROLE[[#This Row],[Entre - Estações]]=0, "-", BS_CONTROLE[[#This Row],[Entre - Estações]])</f>
        <v>-</v>
      </c>
      <c r="AN295" s="175" t="str">
        <f>IF(BS_CONTROLE[[#This Row],[SB]]=0, "-", BS_CONTROLE[[#This Row],[SB]])</f>
        <v>-</v>
      </c>
      <c r="AO295" s="176" t="str">
        <f>IF(BS_CONTROLE[[#This Row],[SUB]]=0, "-", BS_CONTROLE[[#This Row],[SUB]])</f>
        <v>-</v>
      </c>
      <c r="AP295" s="177" t="str">
        <f>IF(BS_CONTROLE[[#This Row],[KM - Inicio]]=0, "-", BS_CONTROLE[[#This Row],[KM - Inicio]])</f>
        <v>-</v>
      </c>
      <c r="AQ295" s="177" t="str">
        <f>IF(BS_CONTROLE[[#This Row],[KM - Fim]]=0, "-", BS_CONTROLE[[#This Row],[KM - Fim]])</f>
        <v>-</v>
      </c>
      <c r="AR295" s="32"/>
      <c r="AS295" s="32"/>
      <c r="AT295" s="32"/>
      <c r="AU295" s="32"/>
      <c r="AV295" s="32"/>
      <c r="AW295" s="32"/>
      <c r="AX295" s="32"/>
      <c r="AY295" s="184" t="str">
        <f>IF(D295="","*",IFERROR(IF(ISODD(COUNT(AS295:AX297)),"ERRO",SUM((AT295-AS295),(AV295-AU295),(AX295-AW295))),"ERRO"))</f>
        <v>*</v>
      </c>
      <c r="AZ295" s="11"/>
      <c r="BA295" s="60"/>
      <c r="BB295" s="9" t="str">
        <f>IFERROR(_xlfn.XLOOKUP(AI295, BS_ATIVIDADE[ATIVIDADE],BS_ATIVIDADE[UNIDADE] ), "*")</f>
        <v>*</v>
      </c>
      <c r="BC295" s="59" t="str" cm="1">
        <f t="array" ref="BC295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BD295" s="59" t="str" cm="1">
        <f t="array" ref="BD295" xml:space="preserve"> _xlfn.XLOOKUP(
  1,
  ( TabelaMap[SUB] = BS_CONTROLE[[#This Row],[SUB_5]]) *
  ( TabelaMap[KM Inicio] &lt;= BS_CONTROLE[[#This Row],[KM - Inicio]]) *
  ( TabelaMap[KM Fim]  &gt;= BS_CONTROLE[[#This Row],[KM - Inicio]]),
  TabelaMap[Trecho Coordenação],
  "-",
  0
)</f>
        <v>-</v>
      </c>
      <c r="BE295" s="200" t="str">
        <f>IFERROR(_xlfn.XLOOKUP(AO295, BASE_MAPA!$B$2:$B$420, BASE_MAPA!$G$2:$G$420), "ERRO")</f>
        <v>ERRO</v>
      </c>
      <c r="BF295" s="178" t="str">
        <f>IF(BS_CONTROLE[[#This Row],[Responsavel pelo boletim]]=0, "-", BS_CONTROLE[[#This Row],[Responsavel pelo boletim]])</f>
        <v>-</v>
      </c>
      <c r="BG295" s="13"/>
      <c r="BH295" s="14"/>
      <c r="BI295" s="14"/>
      <c r="BJ295" s="14"/>
      <c r="BK295" s="14"/>
      <c r="BL295" s="13"/>
      <c r="BM295" s="12"/>
      <c r="BN295" s="12"/>
      <c r="BO295" s="130"/>
      <c r="BP295" s="14"/>
      <c r="BQ295" s="10" t="str">
        <f t="shared" si="23"/>
        <v>Aderente</v>
      </c>
      <c r="BR295" s="15" t="str">
        <f t="shared" si="24"/>
        <v>*</v>
      </c>
      <c r="BS295" s="15" t="str">
        <f t="shared" si="25"/>
        <v>*</v>
      </c>
      <c r="BT295" s="157" t="str">
        <f t="shared" si="26"/>
        <v/>
      </c>
    </row>
    <row r="296" spans="1:72" hidden="1">
      <c r="A296" s="44" t="str">
        <f t="shared" si="22"/>
        <v/>
      </c>
      <c r="B296" s="133"/>
      <c r="C296" s="7" t="str">
        <f>IF(BS_CONTROLE[[#This Row],[DATA]]="","",WEEKNUM(BS_CONTROLE[[#This Row],[DATA]]))</f>
        <v/>
      </c>
      <c r="D296" s="45"/>
      <c r="E296" s="185">
        <v>312</v>
      </c>
      <c r="F296" s="134"/>
      <c r="G296" s="8" t="str">
        <f>IF(D296="","*",VLOOKUP(F296,BS_ATIVIDADE[#All],3,FALSE))</f>
        <v>*</v>
      </c>
      <c r="H296" s="135"/>
      <c r="I296" s="135"/>
      <c r="J296" s="151"/>
      <c r="K296" s="151"/>
      <c r="L296" s="71" t="s">
        <v>11</v>
      </c>
      <c r="M296" s="149" t="str" cm="1">
        <f t="array" ref="M296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296" s="149" t="str" cm="1">
        <f t="array" ref="N296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296" s="135"/>
      <c r="P296" s="135"/>
      <c r="Q296" s="71"/>
      <c r="R296" s="9" t="str">
        <f>IFERROR(_xlfn.XLOOKUP(F296, BS_ATIVIDADE[ATIVIDADE],BS_ATIVIDADE[UNIDADE] ), "*")</f>
        <v>*</v>
      </c>
      <c r="S296" s="180" t="str" cm="1">
        <f t="array" ref="S296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296" s="180" t="str" cm="1">
        <f t="array" ref="T296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296" s="199" t="str">
        <f>IFERROR(_xlfn.XLOOKUP(J296, BASE_MAPA!$B$2:$B$420, BASE_MAPA!$G$2:$G$420), "ERRO")</f>
        <v>ERRO</v>
      </c>
      <c r="V296" s="143"/>
      <c r="W296" s="135"/>
      <c r="X296" s="152"/>
      <c r="Y296" s="129"/>
      <c r="Z296" s="129"/>
      <c r="AA296" s="71"/>
      <c r="AB296" s="59"/>
      <c r="AC296" s="59"/>
      <c r="AD296" s="135"/>
      <c r="AE296" s="71"/>
      <c r="AF296" s="71"/>
      <c r="AG296" s="71"/>
      <c r="AH296" s="42"/>
      <c r="AI296" s="119" t="str">
        <f>IF(BS_CONTROLE[[#This Row],[Atividade]]=0, "-", BS_CONTROLE[[#This Row],[Atividade]])</f>
        <v>-</v>
      </c>
      <c r="AJ296" s="8" t="str">
        <f>IF(D296="","*",VLOOKUP(AI296,BS_ATIVIDADE[#Data],3,FALSE))</f>
        <v>*</v>
      </c>
      <c r="AK296" s="175" t="str">
        <f>IF(BS_CONTROLE[[#This Row],[Local - Partida]]=0, "-", BS_CONTROLE[[#This Row],[Local - Partida]])</f>
        <v>-</v>
      </c>
      <c r="AL296" s="175" t="str">
        <f>IF(BS_CONTROLE[[#This Row],[Local - Encerramento]]=0, "-", BS_CONTROLE[[#This Row],[Local - Encerramento]])</f>
        <v>-</v>
      </c>
      <c r="AM296" s="175" t="str">
        <f>IF(BS_CONTROLE[[#This Row],[Entre - Estações]]=0, "-", BS_CONTROLE[[#This Row],[Entre - Estações]])</f>
        <v>-</v>
      </c>
      <c r="AN296" s="175" t="str">
        <f>IF(BS_CONTROLE[[#This Row],[SB]]=0, "-", BS_CONTROLE[[#This Row],[SB]])</f>
        <v>-</v>
      </c>
      <c r="AO296" s="176" t="str">
        <f>IF(BS_CONTROLE[[#This Row],[SUB]]=0, "-", BS_CONTROLE[[#This Row],[SUB]])</f>
        <v>-</v>
      </c>
      <c r="AP296" s="177" t="str">
        <f>IF(BS_CONTROLE[[#This Row],[KM - Inicio]]=0, "-", BS_CONTROLE[[#This Row],[KM - Inicio]])</f>
        <v>-</v>
      </c>
      <c r="AQ296" s="177" t="str">
        <f>IF(BS_CONTROLE[[#This Row],[KM - Fim]]=0, "-", BS_CONTROLE[[#This Row],[KM - Fim]])</f>
        <v>-</v>
      </c>
      <c r="AR296" s="32"/>
      <c r="AS296" s="32"/>
      <c r="AT296" s="32"/>
      <c r="AU296" s="32"/>
      <c r="AV296" s="32"/>
      <c r="AW296" s="32"/>
      <c r="AX296" s="32"/>
      <c r="AY296" s="184" t="str">
        <f>IF(D296="","*",IFERROR(IF(ISODD(COUNT(AS296:AX298)),"ERRO",SUM((AT296-AS296),(AV296-AU296),(AX296-AW296))),"ERRO"))</f>
        <v>*</v>
      </c>
      <c r="AZ296" s="11"/>
      <c r="BA296" s="60"/>
      <c r="BB296" s="9" t="str">
        <f>IFERROR(_xlfn.XLOOKUP(AI296, BS_ATIVIDADE[ATIVIDADE],BS_ATIVIDADE[UNIDADE] ), "*")</f>
        <v>*</v>
      </c>
      <c r="BC296" s="59" t="str" cm="1">
        <f t="array" ref="BC296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BD296" s="59" t="str" cm="1">
        <f t="array" ref="BD296" xml:space="preserve"> _xlfn.XLOOKUP(
  1,
  ( TabelaMap[SUB] = BS_CONTROLE[[#This Row],[SUB_5]]) *
  ( TabelaMap[KM Inicio] &lt;= BS_CONTROLE[[#This Row],[KM - Inicio]]) *
  ( TabelaMap[KM Fim]  &gt;= BS_CONTROLE[[#This Row],[KM - Inicio]]),
  TabelaMap[Trecho Coordenação],
  "-",
  0
)</f>
        <v>-</v>
      </c>
      <c r="BE296" s="200" t="str">
        <f>IFERROR(_xlfn.XLOOKUP(AO296, BASE_MAPA!$B$2:$B$420, BASE_MAPA!$G$2:$G$420), "ERRO")</f>
        <v>ERRO</v>
      </c>
      <c r="BF296" s="178" t="str">
        <f>IF(BS_CONTROLE[[#This Row],[Responsavel pelo boletim]]=0, "-", BS_CONTROLE[[#This Row],[Responsavel pelo boletim]])</f>
        <v>-</v>
      </c>
      <c r="BG296" s="13"/>
      <c r="BH296" s="14"/>
      <c r="BI296" s="14"/>
      <c r="BJ296" s="14"/>
      <c r="BK296" s="14"/>
      <c r="BL296" s="13"/>
      <c r="BM296" s="12"/>
      <c r="BN296" s="12"/>
      <c r="BO296" s="130"/>
      <c r="BP296" s="14"/>
      <c r="BQ296" s="10" t="str">
        <f t="shared" si="23"/>
        <v>Aderente</v>
      </c>
      <c r="BR296" s="15" t="str">
        <f t="shared" si="24"/>
        <v>*</v>
      </c>
      <c r="BS296" s="15" t="str">
        <f t="shared" si="25"/>
        <v>*</v>
      </c>
      <c r="BT296" s="157" t="str">
        <f t="shared" si="26"/>
        <v/>
      </c>
    </row>
    <row r="297" spans="1:72" hidden="1">
      <c r="A297" s="44" t="str">
        <f t="shared" si="22"/>
        <v/>
      </c>
      <c r="B297" s="133"/>
      <c r="C297" s="7" t="str">
        <f>IF(BS_CONTROLE[[#This Row],[DATA]]="","",WEEKNUM(BS_CONTROLE[[#This Row],[DATA]]))</f>
        <v/>
      </c>
      <c r="D297" s="45"/>
      <c r="E297" s="185">
        <v>313</v>
      </c>
      <c r="F297" s="134"/>
      <c r="G297" s="8" t="str">
        <f>IF(D297="","*",VLOOKUP(F297,BS_ATIVIDADE[#All],3,FALSE))</f>
        <v>*</v>
      </c>
      <c r="H297" s="135"/>
      <c r="I297" s="135"/>
      <c r="J297" s="151"/>
      <c r="K297" s="151"/>
      <c r="L297" s="71" t="s">
        <v>11</v>
      </c>
      <c r="M297" s="149" t="str" cm="1">
        <f t="array" ref="M297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297" s="149" t="str" cm="1">
        <f t="array" ref="N297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297" s="135"/>
      <c r="P297" s="135"/>
      <c r="Q297" s="71"/>
      <c r="R297" s="9" t="str">
        <f>IFERROR(_xlfn.XLOOKUP(F297, BS_ATIVIDADE[ATIVIDADE],BS_ATIVIDADE[UNIDADE] ), "*")</f>
        <v>*</v>
      </c>
      <c r="S297" s="180" t="str" cm="1">
        <f t="array" ref="S297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297" s="180" t="str" cm="1">
        <f t="array" ref="T297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297" s="199" t="str">
        <f>IFERROR(_xlfn.XLOOKUP(J297, BASE_MAPA!$B$2:$B$420, BASE_MAPA!$G$2:$G$420), "ERRO")</f>
        <v>ERRO</v>
      </c>
      <c r="V297" s="143"/>
      <c r="W297" s="135"/>
      <c r="X297" s="152"/>
      <c r="Y297" s="129"/>
      <c r="Z297" s="129"/>
      <c r="AA297" s="71"/>
      <c r="AB297" s="59"/>
      <c r="AC297" s="59"/>
      <c r="AD297" s="135"/>
      <c r="AE297" s="71"/>
      <c r="AF297" s="71"/>
      <c r="AG297" s="71"/>
      <c r="AH297" s="42"/>
      <c r="AI297" s="119" t="str">
        <f>IF(BS_CONTROLE[[#This Row],[Atividade]]=0, "-", BS_CONTROLE[[#This Row],[Atividade]])</f>
        <v>-</v>
      </c>
      <c r="AJ297" s="8" t="str">
        <f>IF(D297="","*",VLOOKUP(AI297,BS_ATIVIDADE[#Data],3,FALSE))</f>
        <v>*</v>
      </c>
      <c r="AK297" s="175" t="str">
        <f>IF(BS_CONTROLE[[#This Row],[Local - Partida]]=0, "-", BS_CONTROLE[[#This Row],[Local - Partida]])</f>
        <v>-</v>
      </c>
      <c r="AL297" s="175" t="str">
        <f>IF(BS_CONTROLE[[#This Row],[Local - Encerramento]]=0, "-", BS_CONTROLE[[#This Row],[Local - Encerramento]])</f>
        <v>-</v>
      </c>
      <c r="AM297" s="175" t="str">
        <f>IF(BS_CONTROLE[[#This Row],[Entre - Estações]]=0, "-", BS_CONTROLE[[#This Row],[Entre - Estações]])</f>
        <v>-</v>
      </c>
      <c r="AN297" s="175" t="str">
        <f>IF(BS_CONTROLE[[#This Row],[SB]]=0, "-", BS_CONTROLE[[#This Row],[SB]])</f>
        <v>-</v>
      </c>
      <c r="AO297" s="176" t="str">
        <f>IF(BS_CONTROLE[[#This Row],[SUB]]=0, "-", BS_CONTROLE[[#This Row],[SUB]])</f>
        <v>-</v>
      </c>
      <c r="AP297" s="177" t="str">
        <f>IF(BS_CONTROLE[[#This Row],[KM - Inicio]]=0, "-", BS_CONTROLE[[#This Row],[KM - Inicio]])</f>
        <v>-</v>
      </c>
      <c r="AQ297" s="177" t="str">
        <f>IF(BS_CONTROLE[[#This Row],[KM - Fim]]=0, "-", BS_CONTROLE[[#This Row],[KM - Fim]])</f>
        <v>-</v>
      </c>
      <c r="AR297" s="32"/>
      <c r="AS297" s="32"/>
      <c r="AT297" s="32"/>
      <c r="AU297" s="32"/>
      <c r="AV297" s="32"/>
      <c r="AW297" s="32"/>
      <c r="AX297" s="32"/>
      <c r="AY297" s="184" t="str">
        <f>IF(D297="","*",IFERROR(IF(ISODD(COUNT(AS297:AX299)),"ERRO",SUM((AT297-AS297),(AV297-AU297),(AX297-AW297))),"ERRO"))</f>
        <v>*</v>
      </c>
      <c r="AZ297" s="11"/>
      <c r="BA297" s="60"/>
      <c r="BB297" s="9" t="str">
        <f>IFERROR(_xlfn.XLOOKUP(AI297, BS_ATIVIDADE[ATIVIDADE],BS_ATIVIDADE[UNIDADE] ), "*")</f>
        <v>*</v>
      </c>
      <c r="BC297" s="59" t="str" cm="1">
        <f t="array" ref="BC297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BD297" s="59" t="str" cm="1">
        <f t="array" ref="BD297" xml:space="preserve"> _xlfn.XLOOKUP(
  1,
  ( TabelaMap[SUB] = BS_CONTROLE[[#This Row],[SUB_5]]) *
  ( TabelaMap[KM Inicio] &lt;= BS_CONTROLE[[#This Row],[KM - Inicio]]) *
  ( TabelaMap[KM Fim]  &gt;= BS_CONTROLE[[#This Row],[KM - Inicio]]),
  TabelaMap[Trecho Coordenação],
  "-",
  0
)</f>
        <v>-</v>
      </c>
      <c r="BE297" s="200" t="str">
        <f>IFERROR(_xlfn.XLOOKUP(AO297, BASE_MAPA!$B$2:$B$420, BASE_MAPA!$G$2:$G$420), "ERRO")</f>
        <v>ERRO</v>
      </c>
      <c r="BF297" s="178" t="str">
        <f>IF(BS_CONTROLE[[#This Row],[Responsavel pelo boletim]]=0, "-", BS_CONTROLE[[#This Row],[Responsavel pelo boletim]])</f>
        <v>-</v>
      </c>
      <c r="BG297" s="13"/>
      <c r="BH297" s="14"/>
      <c r="BI297" s="14"/>
      <c r="BJ297" s="14"/>
      <c r="BK297" s="14"/>
      <c r="BL297" s="13"/>
      <c r="BM297" s="12"/>
      <c r="BN297" s="12"/>
      <c r="BO297" s="130"/>
      <c r="BP297" s="14"/>
      <c r="BQ297" s="10" t="str">
        <f t="shared" si="23"/>
        <v>Aderente</v>
      </c>
      <c r="BR297" s="15" t="str">
        <f t="shared" si="24"/>
        <v>*</v>
      </c>
      <c r="BS297" s="15" t="str">
        <f t="shared" si="25"/>
        <v>*</v>
      </c>
      <c r="BT297" s="157" t="str">
        <f t="shared" si="26"/>
        <v/>
      </c>
    </row>
    <row r="298" spans="1:72" hidden="1">
      <c r="A298" s="44" t="str">
        <f t="shared" si="22"/>
        <v/>
      </c>
      <c r="B298" s="133"/>
      <c r="C298" s="7" t="str">
        <f>IF(BS_CONTROLE[[#This Row],[DATA]]="","",WEEKNUM(BS_CONTROLE[[#This Row],[DATA]]))</f>
        <v/>
      </c>
      <c r="D298" s="45"/>
      <c r="E298" s="185">
        <v>314</v>
      </c>
      <c r="F298" s="134"/>
      <c r="G298" s="8" t="str">
        <f>IF(D298="","*",VLOOKUP(F298,BS_ATIVIDADE[#All],3,FALSE))</f>
        <v>*</v>
      </c>
      <c r="H298" s="135"/>
      <c r="I298" s="135"/>
      <c r="J298" s="151"/>
      <c r="K298" s="151"/>
      <c r="L298" s="71" t="s">
        <v>11</v>
      </c>
      <c r="M298" s="149" t="str" cm="1">
        <f t="array" ref="M298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298" s="149" t="str" cm="1">
        <f t="array" ref="N298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298" s="135"/>
      <c r="P298" s="135"/>
      <c r="Q298" s="71"/>
      <c r="R298" s="9" t="str">
        <f>IFERROR(_xlfn.XLOOKUP(F298, BS_ATIVIDADE[ATIVIDADE],BS_ATIVIDADE[UNIDADE] ), "*")</f>
        <v>*</v>
      </c>
      <c r="S298" s="180" t="str" cm="1">
        <f t="array" ref="S298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298" s="180" t="str" cm="1">
        <f t="array" ref="T298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298" s="199" t="str">
        <f>IFERROR(_xlfn.XLOOKUP(J298, BASE_MAPA!$B$2:$B$420, BASE_MAPA!$G$2:$G$420), "ERRO")</f>
        <v>ERRO</v>
      </c>
      <c r="V298" s="143"/>
      <c r="W298" s="135"/>
      <c r="X298" s="152"/>
      <c r="Y298" s="129"/>
      <c r="Z298" s="129"/>
      <c r="AA298" s="71"/>
      <c r="AB298" s="59"/>
      <c r="AC298" s="59"/>
      <c r="AD298" s="135"/>
      <c r="AE298" s="71"/>
      <c r="AF298" s="71"/>
      <c r="AG298" s="71"/>
      <c r="AH298" s="42"/>
      <c r="AI298" s="119" t="str">
        <f>IF(BS_CONTROLE[[#This Row],[Atividade]]=0, "-", BS_CONTROLE[[#This Row],[Atividade]])</f>
        <v>-</v>
      </c>
      <c r="AJ298" s="8" t="str">
        <f>IF(D298="","*",VLOOKUP(AI298,BS_ATIVIDADE[#Data],3,FALSE))</f>
        <v>*</v>
      </c>
      <c r="AK298" s="175" t="str">
        <f>IF(BS_CONTROLE[[#This Row],[Local - Partida]]=0, "-", BS_CONTROLE[[#This Row],[Local - Partida]])</f>
        <v>-</v>
      </c>
      <c r="AL298" s="175" t="str">
        <f>IF(BS_CONTROLE[[#This Row],[Local - Encerramento]]=0, "-", BS_CONTROLE[[#This Row],[Local - Encerramento]])</f>
        <v>-</v>
      </c>
      <c r="AM298" s="175" t="str">
        <f>IF(BS_CONTROLE[[#This Row],[Entre - Estações]]=0, "-", BS_CONTROLE[[#This Row],[Entre - Estações]])</f>
        <v>-</v>
      </c>
      <c r="AN298" s="175" t="str">
        <f>IF(BS_CONTROLE[[#This Row],[SB]]=0, "-", BS_CONTROLE[[#This Row],[SB]])</f>
        <v>-</v>
      </c>
      <c r="AO298" s="176" t="str">
        <f>IF(BS_CONTROLE[[#This Row],[SUB]]=0, "-", BS_CONTROLE[[#This Row],[SUB]])</f>
        <v>-</v>
      </c>
      <c r="AP298" s="177" t="str">
        <f>IF(BS_CONTROLE[[#This Row],[KM - Inicio]]=0, "-", BS_CONTROLE[[#This Row],[KM - Inicio]])</f>
        <v>-</v>
      </c>
      <c r="AQ298" s="177" t="str">
        <f>IF(BS_CONTROLE[[#This Row],[KM - Fim]]=0, "-", BS_CONTROLE[[#This Row],[KM - Fim]])</f>
        <v>-</v>
      </c>
      <c r="AR298" s="32"/>
      <c r="AS298" s="32"/>
      <c r="AT298" s="32"/>
      <c r="AU298" s="32"/>
      <c r="AV298" s="32"/>
      <c r="AW298" s="32"/>
      <c r="AX298" s="32"/>
      <c r="AY298" s="184" t="str">
        <f>IF(D298="","*",IFERROR(IF(ISODD(COUNT(AS298:AX300)),"ERRO",SUM((AT298-AS298),(AV298-AU298),(AX298-AW298))),"ERRO"))</f>
        <v>*</v>
      </c>
      <c r="AZ298" s="11"/>
      <c r="BA298" s="60"/>
      <c r="BB298" s="9" t="str">
        <f>IFERROR(_xlfn.XLOOKUP(AI298, BS_ATIVIDADE[ATIVIDADE],BS_ATIVIDADE[UNIDADE] ), "*")</f>
        <v>*</v>
      </c>
      <c r="BC298" s="59" t="str" cm="1">
        <f t="array" ref="BC298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BD298" s="59" t="str" cm="1">
        <f t="array" ref="BD298" xml:space="preserve"> _xlfn.XLOOKUP(
  1,
  ( TabelaMap[SUB] = BS_CONTROLE[[#This Row],[SUB_5]]) *
  ( TabelaMap[KM Inicio] &lt;= BS_CONTROLE[[#This Row],[KM - Inicio]]) *
  ( TabelaMap[KM Fim]  &gt;= BS_CONTROLE[[#This Row],[KM - Inicio]]),
  TabelaMap[Trecho Coordenação],
  "-",
  0
)</f>
        <v>-</v>
      </c>
      <c r="BE298" s="200" t="str">
        <f>IFERROR(_xlfn.XLOOKUP(AO298, BASE_MAPA!$B$2:$B$420, BASE_MAPA!$G$2:$G$420), "ERRO")</f>
        <v>ERRO</v>
      </c>
      <c r="BF298" s="178" t="str">
        <f>IF(BS_CONTROLE[[#This Row],[Responsavel pelo boletim]]=0, "-", BS_CONTROLE[[#This Row],[Responsavel pelo boletim]])</f>
        <v>-</v>
      </c>
      <c r="BG298" s="13"/>
      <c r="BH298" s="14"/>
      <c r="BI298" s="14"/>
      <c r="BJ298" s="14"/>
      <c r="BK298" s="14"/>
      <c r="BL298" s="13"/>
      <c r="BM298" s="12"/>
      <c r="BN298" s="12"/>
      <c r="BO298" s="130"/>
      <c r="BP298" s="14"/>
      <c r="BQ298" s="10" t="str">
        <f t="shared" si="23"/>
        <v>Aderente</v>
      </c>
      <c r="BR298" s="15" t="str">
        <f t="shared" si="24"/>
        <v>*</v>
      </c>
      <c r="BS298" s="15" t="str">
        <f t="shared" si="25"/>
        <v>*</v>
      </c>
      <c r="BT298" s="157" t="str">
        <f t="shared" si="26"/>
        <v/>
      </c>
    </row>
    <row r="299" spans="1:72" hidden="1">
      <c r="A299" s="44" t="str">
        <f t="shared" si="22"/>
        <v/>
      </c>
      <c r="B299" s="133"/>
      <c r="C299" s="7" t="str">
        <f>IF(BS_CONTROLE[[#This Row],[DATA]]="","",WEEKNUM(BS_CONTROLE[[#This Row],[DATA]]))</f>
        <v/>
      </c>
      <c r="D299" s="45"/>
      <c r="E299" s="185">
        <v>315</v>
      </c>
      <c r="F299" s="134"/>
      <c r="G299" s="8" t="str">
        <f>IF(D299="","*",VLOOKUP(F299,BS_ATIVIDADE[#All],3,FALSE))</f>
        <v>*</v>
      </c>
      <c r="H299" s="135"/>
      <c r="I299" s="135"/>
      <c r="J299" s="151"/>
      <c r="K299" s="151"/>
      <c r="L299" s="71" t="s">
        <v>11</v>
      </c>
      <c r="M299" s="149" t="str" cm="1">
        <f t="array" ref="M299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299" s="149" t="str" cm="1">
        <f t="array" ref="N299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299" s="135"/>
      <c r="P299" s="135"/>
      <c r="Q299" s="71"/>
      <c r="R299" s="9" t="str">
        <f>IFERROR(_xlfn.XLOOKUP(F299, BS_ATIVIDADE[ATIVIDADE],BS_ATIVIDADE[UNIDADE] ), "*")</f>
        <v>*</v>
      </c>
      <c r="S299" s="180" t="str" cm="1">
        <f t="array" ref="S299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299" s="180" t="str" cm="1">
        <f t="array" ref="T299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299" s="199" t="str">
        <f>IFERROR(_xlfn.XLOOKUP(J299, BASE_MAPA!$B$2:$B$420, BASE_MAPA!$G$2:$G$420), "ERRO")</f>
        <v>ERRO</v>
      </c>
      <c r="V299" s="143"/>
      <c r="W299" s="135"/>
      <c r="X299" s="152"/>
      <c r="Y299" s="129"/>
      <c r="Z299" s="129"/>
      <c r="AA299" s="71"/>
      <c r="AB299" s="59"/>
      <c r="AC299" s="59"/>
      <c r="AD299" s="135"/>
      <c r="AE299" s="71"/>
      <c r="AF299" s="71"/>
      <c r="AG299" s="71"/>
      <c r="AH299" s="42"/>
      <c r="AI299" s="119" t="str">
        <f>IF(BS_CONTROLE[[#This Row],[Atividade]]=0, "-", BS_CONTROLE[[#This Row],[Atividade]])</f>
        <v>-</v>
      </c>
      <c r="AJ299" s="8" t="str">
        <f>IF(D299="","*",VLOOKUP(AI299,BS_ATIVIDADE[#Data],3,FALSE))</f>
        <v>*</v>
      </c>
      <c r="AK299" s="175" t="str">
        <f>IF(BS_CONTROLE[[#This Row],[Local - Partida]]=0, "-", BS_CONTROLE[[#This Row],[Local - Partida]])</f>
        <v>-</v>
      </c>
      <c r="AL299" s="175" t="str">
        <f>IF(BS_CONTROLE[[#This Row],[Local - Encerramento]]=0, "-", BS_CONTROLE[[#This Row],[Local - Encerramento]])</f>
        <v>-</v>
      </c>
      <c r="AM299" s="175" t="str">
        <f>IF(BS_CONTROLE[[#This Row],[Entre - Estações]]=0, "-", BS_CONTROLE[[#This Row],[Entre - Estações]])</f>
        <v>-</v>
      </c>
      <c r="AN299" s="175" t="str">
        <f>IF(BS_CONTROLE[[#This Row],[SB]]=0, "-", BS_CONTROLE[[#This Row],[SB]])</f>
        <v>-</v>
      </c>
      <c r="AO299" s="176" t="str">
        <f>IF(BS_CONTROLE[[#This Row],[SUB]]=0, "-", BS_CONTROLE[[#This Row],[SUB]])</f>
        <v>-</v>
      </c>
      <c r="AP299" s="177" t="str">
        <f>IF(BS_CONTROLE[[#This Row],[KM - Inicio]]=0, "-", BS_CONTROLE[[#This Row],[KM - Inicio]])</f>
        <v>-</v>
      </c>
      <c r="AQ299" s="177" t="str">
        <f>IF(BS_CONTROLE[[#This Row],[KM - Fim]]=0, "-", BS_CONTROLE[[#This Row],[KM - Fim]])</f>
        <v>-</v>
      </c>
      <c r="AR299" s="32"/>
      <c r="AS299" s="32"/>
      <c r="AT299" s="32"/>
      <c r="AU299" s="32"/>
      <c r="AV299" s="32"/>
      <c r="AW299" s="32"/>
      <c r="AX299" s="32"/>
      <c r="AY299" s="184" t="str">
        <f>IF(D299="","*",IFERROR(IF(ISODD(COUNT(AS299:AX301)),"ERRO",SUM((AT299-AS299),(AV299-AU299),(AX299-AW299))),"ERRO"))</f>
        <v>*</v>
      </c>
      <c r="AZ299" s="11"/>
      <c r="BA299" s="60"/>
      <c r="BB299" s="9" t="str">
        <f>IFERROR(_xlfn.XLOOKUP(AI299, BS_ATIVIDADE[ATIVIDADE],BS_ATIVIDADE[UNIDADE] ), "*")</f>
        <v>*</v>
      </c>
      <c r="BC299" s="59" t="str" cm="1">
        <f t="array" ref="BC299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BD299" s="59" t="str" cm="1">
        <f t="array" ref="BD299" xml:space="preserve"> _xlfn.XLOOKUP(
  1,
  ( TabelaMap[SUB] = BS_CONTROLE[[#This Row],[SUB_5]]) *
  ( TabelaMap[KM Inicio] &lt;= BS_CONTROLE[[#This Row],[KM - Inicio]]) *
  ( TabelaMap[KM Fim]  &gt;= BS_CONTROLE[[#This Row],[KM - Inicio]]),
  TabelaMap[Trecho Coordenação],
  "-",
  0
)</f>
        <v>-</v>
      </c>
      <c r="BE299" s="200" t="str">
        <f>IFERROR(_xlfn.XLOOKUP(AO299, BASE_MAPA!$B$2:$B$420, BASE_MAPA!$G$2:$G$420), "ERRO")</f>
        <v>ERRO</v>
      </c>
      <c r="BF299" s="178" t="str">
        <f>IF(BS_CONTROLE[[#This Row],[Responsavel pelo boletim]]=0, "-", BS_CONTROLE[[#This Row],[Responsavel pelo boletim]])</f>
        <v>-</v>
      </c>
      <c r="BG299" s="13"/>
      <c r="BH299" s="14"/>
      <c r="BI299" s="14"/>
      <c r="BJ299" s="14"/>
      <c r="BK299" s="14"/>
      <c r="BL299" s="13"/>
      <c r="BM299" s="12"/>
      <c r="BN299" s="12"/>
      <c r="BO299" s="130"/>
      <c r="BP299" s="14"/>
      <c r="BQ299" s="10" t="str">
        <f t="shared" si="23"/>
        <v>Aderente</v>
      </c>
      <c r="BR299" s="15" t="str">
        <f t="shared" si="24"/>
        <v>*</v>
      </c>
      <c r="BS299" s="15" t="str">
        <f t="shared" si="25"/>
        <v>*</v>
      </c>
      <c r="BT299" s="157" t="str">
        <f t="shared" si="26"/>
        <v/>
      </c>
    </row>
    <row r="300" spans="1:72" hidden="1">
      <c r="A300" s="44" t="str">
        <f t="shared" si="22"/>
        <v/>
      </c>
      <c r="B300" s="133"/>
      <c r="C300" s="7" t="str">
        <f>IF(BS_CONTROLE[[#This Row],[DATA]]="","",WEEKNUM(BS_CONTROLE[[#This Row],[DATA]]))</f>
        <v/>
      </c>
      <c r="D300" s="45"/>
      <c r="E300" s="185">
        <v>316</v>
      </c>
      <c r="F300" s="134"/>
      <c r="G300" s="8" t="str">
        <f>IF(D300="","*",VLOOKUP(F300,BS_ATIVIDADE[#All],3,FALSE))</f>
        <v>*</v>
      </c>
      <c r="H300" s="135"/>
      <c r="I300" s="135"/>
      <c r="J300" s="151"/>
      <c r="K300" s="151"/>
      <c r="L300" s="71" t="s">
        <v>11</v>
      </c>
      <c r="M300" s="149" t="str" cm="1">
        <f t="array" ref="M300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300" s="149" t="str" cm="1">
        <f t="array" ref="N300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300" s="135"/>
      <c r="P300" s="135"/>
      <c r="Q300" s="71"/>
      <c r="R300" s="9" t="str">
        <f>IFERROR(_xlfn.XLOOKUP(F300, BS_ATIVIDADE[ATIVIDADE],BS_ATIVIDADE[UNIDADE] ), "*")</f>
        <v>*</v>
      </c>
      <c r="S300" s="180" t="str" cm="1">
        <f t="array" ref="S300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300" s="180" t="str" cm="1">
        <f t="array" ref="T300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300" s="199" t="str">
        <f>IFERROR(_xlfn.XLOOKUP(J300, BASE_MAPA!$B$2:$B$420, BASE_MAPA!$G$2:$G$420), "ERRO")</f>
        <v>ERRO</v>
      </c>
      <c r="V300" s="143"/>
      <c r="W300" s="135"/>
      <c r="X300" s="152"/>
      <c r="Y300" s="129"/>
      <c r="Z300" s="129"/>
      <c r="AA300" s="71"/>
      <c r="AB300" s="59"/>
      <c r="AC300" s="59"/>
      <c r="AD300" s="135"/>
      <c r="AE300" s="71"/>
      <c r="AF300" s="71"/>
      <c r="AG300" s="71"/>
      <c r="AH300" s="42"/>
      <c r="AI300" s="119" t="str">
        <f>IF(BS_CONTROLE[[#This Row],[Atividade]]=0, "-", BS_CONTROLE[[#This Row],[Atividade]])</f>
        <v>-</v>
      </c>
      <c r="AJ300" s="8" t="str">
        <f>IF(D300="","*",VLOOKUP(AI300,BS_ATIVIDADE[#Data],3,FALSE))</f>
        <v>*</v>
      </c>
      <c r="AK300" s="175" t="str">
        <f>IF(BS_CONTROLE[[#This Row],[Local - Partida]]=0, "-", BS_CONTROLE[[#This Row],[Local - Partida]])</f>
        <v>-</v>
      </c>
      <c r="AL300" s="175" t="str">
        <f>IF(BS_CONTROLE[[#This Row],[Local - Encerramento]]=0, "-", BS_CONTROLE[[#This Row],[Local - Encerramento]])</f>
        <v>-</v>
      </c>
      <c r="AM300" s="175" t="str">
        <f>IF(BS_CONTROLE[[#This Row],[Entre - Estações]]=0, "-", BS_CONTROLE[[#This Row],[Entre - Estações]])</f>
        <v>-</v>
      </c>
      <c r="AN300" s="175" t="str">
        <f>IF(BS_CONTROLE[[#This Row],[SB]]=0, "-", BS_CONTROLE[[#This Row],[SB]])</f>
        <v>-</v>
      </c>
      <c r="AO300" s="176" t="str">
        <f>IF(BS_CONTROLE[[#This Row],[SUB]]=0, "-", BS_CONTROLE[[#This Row],[SUB]])</f>
        <v>-</v>
      </c>
      <c r="AP300" s="177" t="str">
        <f>IF(BS_CONTROLE[[#This Row],[KM - Inicio]]=0, "-", BS_CONTROLE[[#This Row],[KM - Inicio]])</f>
        <v>-</v>
      </c>
      <c r="AQ300" s="177" t="str">
        <f>IF(BS_CONTROLE[[#This Row],[KM - Fim]]=0, "-", BS_CONTROLE[[#This Row],[KM - Fim]])</f>
        <v>-</v>
      </c>
      <c r="AR300" s="32"/>
      <c r="AS300" s="32"/>
      <c r="AT300" s="32"/>
      <c r="AU300" s="32"/>
      <c r="AV300" s="32"/>
      <c r="AW300" s="32"/>
      <c r="AX300" s="32"/>
      <c r="AY300" s="184" t="str">
        <f>IF(D300="","*",IFERROR(IF(ISODD(COUNT(AS300:AX302)),"ERRO",SUM((AT300-AS300),(AV300-AU300),(AX300-AW300))),"ERRO"))</f>
        <v>*</v>
      </c>
      <c r="AZ300" s="11"/>
      <c r="BA300" s="60"/>
      <c r="BB300" s="9" t="str">
        <f>IFERROR(_xlfn.XLOOKUP(AI300, BS_ATIVIDADE[ATIVIDADE],BS_ATIVIDADE[UNIDADE] ), "*")</f>
        <v>*</v>
      </c>
      <c r="BC300" s="59" t="str" cm="1">
        <f t="array" ref="BC300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BD300" s="59" t="str" cm="1">
        <f t="array" ref="BD300" xml:space="preserve"> _xlfn.XLOOKUP(
  1,
  ( TabelaMap[SUB] = BS_CONTROLE[[#This Row],[SUB_5]]) *
  ( TabelaMap[KM Inicio] &lt;= BS_CONTROLE[[#This Row],[KM - Inicio]]) *
  ( TabelaMap[KM Fim]  &gt;= BS_CONTROLE[[#This Row],[KM - Inicio]]),
  TabelaMap[Trecho Coordenação],
  "-",
  0
)</f>
        <v>-</v>
      </c>
      <c r="BE300" s="200" t="str">
        <f>IFERROR(_xlfn.XLOOKUP(AO300, BASE_MAPA!$B$2:$B$420, BASE_MAPA!$G$2:$G$420), "ERRO")</f>
        <v>ERRO</v>
      </c>
      <c r="BF300" s="178" t="str">
        <f>IF(BS_CONTROLE[[#This Row],[Responsavel pelo boletim]]=0, "-", BS_CONTROLE[[#This Row],[Responsavel pelo boletim]])</f>
        <v>-</v>
      </c>
      <c r="BG300" s="13"/>
      <c r="BH300" s="14"/>
      <c r="BI300" s="14"/>
      <c r="BJ300" s="14"/>
      <c r="BK300" s="14"/>
      <c r="BL300" s="13"/>
      <c r="BM300" s="12"/>
      <c r="BN300" s="12"/>
      <c r="BO300" s="130"/>
      <c r="BP300" s="14"/>
      <c r="BQ300" s="10" t="str">
        <f t="shared" si="23"/>
        <v>Aderente</v>
      </c>
      <c r="BR300" s="15" t="str">
        <f t="shared" si="24"/>
        <v>*</v>
      </c>
      <c r="BS300" s="15" t="str">
        <f t="shared" si="25"/>
        <v>*</v>
      </c>
      <c r="BT300" s="157" t="str">
        <f t="shared" si="26"/>
        <v/>
      </c>
    </row>
    <row r="301" spans="1:72" hidden="1">
      <c r="A301" s="44" t="str">
        <f t="shared" si="22"/>
        <v/>
      </c>
      <c r="B301" s="133"/>
      <c r="C301" s="7" t="str">
        <f>IF(BS_CONTROLE[[#This Row],[DATA]]="","",WEEKNUM(BS_CONTROLE[[#This Row],[DATA]]))</f>
        <v/>
      </c>
      <c r="D301" s="45"/>
      <c r="E301" s="185">
        <v>317</v>
      </c>
      <c r="F301" s="134"/>
      <c r="G301" s="8" t="str">
        <f>IF(D301="","*",VLOOKUP(F301,BS_ATIVIDADE[#All],3,FALSE))</f>
        <v>*</v>
      </c>
      <c r="H301" s="135"/>
      <c r="I301" s="135"/>
      <c r="J301" s="151"/>
      <c r="K301" s="151"/>
      <c r="L301" s="71" t="s">
        <v>11</v>
      </c>
      <c r="M301" s="149" t="str" cm="1">
        <f t="array" ref="M301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301" s="149" t="str" cm="1">
        <f t="array" ref="N301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301" s="135"/>
      <c r="P301" s="135"/>
      <c r="Q301" s="71"/>
      <c r="R301" s="9" t="str">
        <f>IFERROR(_xlfn.XLOOKUP(F301, BS_ATIVIDADE[ATIVIDADE],BS_ATIVIDADE[UNIDADE] ), "*")</f>
        <v>*</v>
      </c>
      <c r="S301" s="180" t="str" cm="1">
        <f t="array" ref="S301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301" s="180" t="str" cm="1">
        <f t="array" ref="T301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301" s="199" t="str">
        <f>IFERROR(_xlfn.XLOOKUP(J301, BASE_MAPA!$B$2:$B$420, BASE_MAPA!$G$2:$G$420), "ERRO")</f>
        <v>ERRO</v>
      </c>
      <c r="V301" s="143"/>
      <c r="W301" s="135"/>
      <c r="X301" s="152"/>
      <c r="Y301" s="129"/>
      <c r="Z301" s="129"/>
      <c r="AA301" s="71"/>
      <c r="AB301" s="59"/>
      <c r="AC301" s="59"/>
      <c r="AD301" s="135"/>
      <c r="AE301" s="71"/>
      <c r="AF301" s="71"/>
      <c r="AG301" s="71"/>
      <c r="AH301" s="42"/>
      <c r="AI301" s="119" t="str">
        <f>IF(BS_CONTROLE[[#This Row],[Atividade]]=0, "-", BS_CONTROLE[[#This Row],[Atividade]])</f>
        <v>-</v>
      </c>
      <c r="AJ301" s="8" t="str">
        <f>IF(D301="","*",VLOOKUP(AI301,BS_ATIVIDADE[#Data],3,FALSE))</f>
        <v>*</v>
      </c>
      <c r="AK301" s="175" t="str">
        <f>IF(BS_CONTROLE[[#This Row],[Local - Partida]]=0, "-", BS_CONTROLE[[#This Row],[Local - Partida]])</f>
        <v>-</v>
      </c>
      <c r="AL301" s="175" t="str">
        <f>IF(BS_CONTROLE[[#This Row],[Local - Encerramento]]=0, "-", BS_CONTROLE[[#This Row],[Local - Encerramento]])</f>
        <v>-</v>
      </c>
      <c r="AM301" s="175" t="str">
        <f>IF(BS_CONTROLE[[#This Row],[Entre - Estações]]=0, "-", BS_CONTROLE[[#This Row],[Entre - Estações]])</f>
        <v>-</v>
      </c>
      <c r="AN301" s="175" t="str">
        <f>IF(BS_CONTROLE[[#This Row],[SB]]=0, "-", BS_CONTROLE[[#This Row],[SB]])</f>
        <v>-</v>
      </c>
      <c r="AO301" s="176" t="str">
        <f>IF(BS_CONTROLE[[#This Row],[SUB]]=0, "-", BS_CONTROLE[[#This Row],[SUB]])</f>
        <v>-</v>
      </c>
      <c r="AP301" s="177" t="str">
        <f>IF(BS_CONTROLE[[#This Row],[KM - Inicio]]=0, "-", BS_CONTROLE[[#This Row],[KM - Inicio]])</f>
        <v>-</v>
      </c>
      <c r="AQ301" s="177" t="str">
        <f>IF(BS_CONTROLE[[#This Row],[KM - Fim]]=0, "-", BS_CONTROLE[[#This Row],[KM - Fim]])</f>
        <v>-</v>
      </c>
      <c r="AR301" s="32"/>
      <c r="AS301" s="32"/>
      <c r="AT301" s="32"/>
      <c r="AU301" s="32"/>
      <c r="AV301" s="32"/>
      <c r="AW301" s="32"/>
      <c r="AX301" s="32"/>
      <c r="AY301" s="184" t="str">
        <f>IF(D301="","*",IFERROR(IF(ISODD(COUNT(AS301:AX303)),"ERRO",SUM((AT301-AS301),(AV301-AU301),(AX301-AW301))),"ERRO"))</f>
        <v>*</v>
      </c>
      <c r="AZ301" s="11"/>
      <c r="BA301" s="60"/>
      <c r="BB301" s="9" t="str">
        <f>IFERROR(_xlfn.XLOOKUP(AI301, BS_ATIVIDADE[ATIVIDADE],BS_ATIVIDADE[UNIDADE] ), "*")</f>
        <v>*</v>
      </c>
      <c r="BC301" s="59" t="str" cm="1">
        <f t="array" ref="BC301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BD301" s="59" t="str" cm="1">
        <f t="array" ref="BD301" xml:space="preserve"> _xlfn.XLOOKUP(
  1,
  ( TabelaMap[SUB] = BS_CONTROLE[[#This Row],[SUB_5]]) *
  ( TabelaMap[KM Inicio] &lt;= BS_CONTROLE[[#This Row],[KM - Inicio]]) *
  ( TabelaMap[KM Fim]  &gt;= BS_CONTROLE[[#This Row],[KM - Inicio]]),
  TabelaMap[Trecho Coordenação],
  "-",
  0
)</f>
        <v>-</v>
      </c>
      <c r="BE301" s="200" t="str">
        <f>IFERROR(_xlfn.XLOOKUP(AO301, BASE_MAPA!$B$2:$B$420, BASE_MAPA!$G$2:$G$420), "ERRO")</f>
        <v>ERRO</v>
      </c>
      <c r="BF301" s="178" t="str">
        <f>IF(BS_CONTROLE[[#This Row],[Responsavel pelo boletim]]=0, "-", BS_CONTROLE[[#This Row],[Responsavel pelo boletim]])</f>
        <v>-</v>
      </c>
      <c r="BG301" s="13"/>
      <c r="BH301" s="14"/>
      <c r="BI301" s="14"/>
      <c r="BJ301" s="14"/>
      <c r="BK301" s="14"/>
      <c r="BL301" s="13"/>
      <c r="BM301" s="12"/>
      <c r="BN301" s="12"/>
      <c r="BO301" s="130"/>
      <c r="BP301" s="14"/>
      <c r="BQ301" s="10" t="str">
        <f t="shared" si="23"/>
        <v>Aderente</v>
      </c>
      <c r="BR301" s="15" t="str">
        <f t="shared" si="24"/>
        <v>*</v>
      </c>
      <c r="BS301" s="15" t="str">
        <f t="shared" si="25"/>
        <v>*</v>
      </c>
      <c r="BT301" s="157" t="str">
        <f t="shared" si="26"/>
        <v/>
      </c>
    </row>
    <row r="302" spans="1:72" hidden="1">
      <c r="A302" s="44" t="str">
        <f t="shared" si="22"/>
        <v/>
      </c>
      <c r="B302" s="133"/>
      <c r="C302" s="7" t="str">
        <f>IF(BS_CONTROLE[[#This Row],[DATA]]="","",WEEKNUM(BS_CONTROLE[[#This Row],[DATA]]))</f>
        <v/>
      </c>
      <c r="D302" s="45"/>
      <c r="E302" s="185">
        <v>318</v>
      </c>
      <c r="F302" s="134"/>
      <c r="G302" s="8" t="str">
        <f>IF(D302="","*",VLOOKUP(F302,BS_ATIVIDADE[#All],3,FALSE))</f>
        <v>*</v>
      </c>
      <c r="H302" s="135"/>
      <c r="I302" s="135"/>
      <c r="J302" s="151"/>
      <c r="K302" s="151"/>
      <c r="L302" s="71" t="s">
        <v>11</v>
      </c>
      <c r="M302" s="149" t="str" cm="1">
        <f t="array" ref="M302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302" s="149" t="str" cm="1">
        <f t="array" ref="N302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302" s="135"/>
      <c r="P302" s="135"/>
      <c r="Q302" s="71"/>
      <c r="R302" s="9" t="str">
        <f>IFERROR(_xlfn.XLOOKUP(F302, BS_ATIVIDADE[ATIVIDADE],BS_ATIVIDADE[UNIDADE] ), "*")</f>
        <v>*</v>
      </c>
      <c r="S302" s="180" t="str" cm="1">
        <f t="array" ref="S302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302" s="180" t="str" cm="1">
        <f t="array" ref="T302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302" s="199" t="str">
        <f>IFERROR(_xlfn.XLOOKUP(J302, BASE_MAPA!$B$2:$B$420, BASE_MAPA!$G$2:$G$420), "ERRO")</f>
        <v>ERRO</v>
      </c>
      <c r="V302" s="143"/>
      <c r="W302" s="135"/>
      <c r="X302" s="152"/>
      <c r="Y302" s="129"/>
      <c r="Z302" s="129"/>
      <c r="AA302" s="71"/>
      <c r="AB302" s="59"/>
      <c r="AC302" s="59"/>
      <c r="AD302" s="135"/>
      <c r="AE302" s="71"/>
      <c r="AF302" s="71"/>
      <c r="AG302" s="71"/>
      <c r="AH302" s="42"/>
      <c r="AI302" s="119" t="str">
        <f>IF(BS_CONTROLE[[#This Row],[Atividade]]=0, "-", BS_CONTROLE[[#This Row],[Atividade]])</f>
        <v>-</v>
      </c>
      <c r="AJ302" s="8" t="str">
        <f>IF(D302="","*",VLOOKUP(AI302,BS_ATIVIDADE[#Data],3,FALSE))</f>
        <v>*</v>
      </c>
      <c r="AK302" s="175" t="str">
        <f>IF(BS_CONTROLE[[#This Row],[Local - Partida]]=0, "-", BS_CONTROLE[[#This Row],[Local - Partida]])</f>
        <v>-</v>
      </c>
      <c r="AL302" s="175" t="str">
        <f>IF(BS_CONTROLE[[#This Row],[Local - Encerramento]]=0, "-", BS_CONTROLE[[#This Row],[Local - Encerramento]])</f>
        <v>-</v>
      </c>
      <c r="AM302" s="175" t="str">
        <f>IF(BS_CONTROLE[[#This Row],[Entre - Estações]]=0, "-", BS_CONTROLE[[#This Row],[Entre - Estações]])</f>
        <v>-</v>
      </c>
      <c r="AN302" s="175" t="str">
        <f>IF(BS_CONTROLE[[#This Row],[SB]]=0, "-", BS_CONTROLE[[#This Row],[SB]])</f>
        <v>-</v>
      </c>
      <c r="AO302" s="176" t="str">
        <f>IF(BS_CONTROLE[[#This Row],[SUB]]=0, "-", BS_CONTROLE[[#This Row],[SUB]])</f>
        <v>-</v>
      </c>
      <c r="AP302" s="177" t="str">
        <f>IF(BS_CONTROLE[[#This Row],[KM - Inicio]]=0, "-", BS_CONTROLE[[#This Row],[KM - Inicio]])</f>
        <v>-</v>
      </c>
      <c r="AQ302" s="177" t="str">
        <f>IF(BS_CONTROLE[[#This Row],[KM - Fim]]=0, "-", BS_CONTROLE[[#This Row],[KM - Fim]])</f>
        <v>-</v>
      </c>
      <c r="AR302" s="32"/>
      <c r="AS302" s="32"/>
      <c r="AT302" s="32"/>
      <c r="AU302" s="32"/>
      <c r="AV302" s="32"/>
      <c r="AW302" s="32"/>
      <c r="AX302" s="32"/>
      <c r="AY302" s="184" t="str">
        <f>IF(D302="","*",IFERROR(IF(ISODD(COUNT(AS302:AX304)),"ERRO",SUM((AT302-AS302),(AV302-AU302),(AX302-AW302))),"ERRO"))</f>
        <v>*</v>
      </c>
      <c r="AZ302" s="11"/>
      <c r="BA302" s="60"/>
      <c r="BB302" s="9" t="str">
        <f>IFERROR(_xlfn.XLOOKUP(AI302, BS_ATIVIDADE[ATIVIDADE],BS_ATIVIDADE[UNIDADE] ), "*")</f>
        <v>*</v>
      </c>
      <c r="BC302" s="59" t="str" cm="1">
        <f t="array" ref="BC302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BD302" s="59" t="str" cm="1">
        <f t="array" ref="BD302" xml:space="preserve"> _xlfn.XLOOKUP(
  1,
  ( TabelaMap[SUB] = BS_CONTROLE[[#This Row],[SUB_5]]) *
  ( TabelaMap[KM Inicio] &lt;= BS_CONTROLE[[#This Row],[KM - Inicio]]) *
  ( TabelaMap[KM Fim]  &gt;= BS_CONTROLE[[#This Row],[KM - Inicio]]),
  TabelaMap[Trecho Coordenação],
  "-",
  0
)</f>
        <v>-</v>
      </c>
      <c r="BE302" s="200" t="str">
        <f>IFERROR(_xlfn.XLOOKUP(AO302, BASE_MAPA!$B$2:$B$420, BASE_MAPA!$G$2:$G$420), "ERRO")</f>
        <v>ERRO</v>
      </c>
      <c r="BF302" s="178" t="str">
        <f>IF(BS_CONTROLE[[#This Row],[Responsavel pelo boletim]]=0, "-", BS_CONTROLE[[#This Row],[Responsavel pelo boletim]])</f>
        <v>-</v>
      </c>
      <c r="BG302" s="13"/>
      <c r="BH302" s="14"/>
      <c r="BI302" s="14"/>
      <c r="BJ302" s="14"/>
      <c r="BK302" s="14"/>
      <c r="BL302" s="13"/>
      <c r="BM302" s="12"/>
      <c r="BN302" s="12"/>
      <c r="BO302" s="130"/>
      <c r="BP302" s="14"/>
      <c r="BQ302" s="10" t="str">
        <f t="shared" si="23"/>
        <v>Aderente</v>
      </c>
      <c r="BR302" s="15" t="str">
        <f t="shared" si="24"/>
        <v>*</v>
      </c>
      <c r="BS302" s="15" t="str">
        <f t="shared" si="25"/>
        <v>*</v>
      </c>
      <c r="BT302" s="157" t="str">
        <f t="shared" si="26"/>
        <v/>
      </c>
    </row>
    <row r="303" spans="1:72" hidden="1">
      <c r="A303" s="44" t="str">
        <f t="shared" si="22"/>
        <v/>
      </c>
      <c r="B303" s="133"/>
      <c r="C303" s="7" t="str">
        <f>IF(BS_CONTROLE[[#This Row],[DATA]]="","",WEEKNUM(BS_CONTROLE[[#This Row],[DATA]]))</f>
        <v/>
      </c>
      <c r="D303" s="45"/>
      <c r="E303" s="185">
        <v>319</v>
      </c>
      <c r="F303" s="134"/>
      <c r="G303" s="8" t="str">
        <f>IF(D303="","*",VLOOKUP(F303,BS_ATIVIDADE[#All],3,FALSE))</f>
        <v>*</v>
      </c>
      <c r="H303" s="135"/>
      <c r="I303" s="135"/>
      <c r="J303" s="151"/>
      <c r="K303" s="151"/>
      <c r="L303" s="71" t="s">
        <v>11</v>
      </c>
      <c r="M303" s="149" t="str" cm="1">
        <f t="array" ref="M303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303" s="149" t="str" cm="1">
        <f t="array" ref="N303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303" s="135"/>
      <c r="P303" s="135"/>
      <c r="Q303" s="71"/>
      <c r="R303" s="9" t="str">
        <f>IFERROR(_xlfn.XLOOKUP(F303, BS_ATIVIDADE[ATIVIDADE],BS_ATIVIDADE[UNIDADE] ), "*")</f>
        <v>*</v>
      </c>
      <c r="S303" s="180" t="str" cm="1">
        <f t="array" ref="S303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303" s="180" t="str" cm="1">
        <f t="array" ref="T303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303" s="199" t="str">
        <f>IFERROR(_xlfn.XLOOKUP(J303, BASE_MAPA!$B$2:$B$420, BASE_MAPA!$G$2:$G$420), "ERRO")</f>
        <v>ERRO</v>
      </c>
      <c r="V303" s="143"/>
      <c r="W303" s="135"/>
      <c r="X303" s="152"/>
      <c r="Y303" s="129"/>
      <c r="Z303" s="129"/>
      <c r="AA303" s="71"/>
      <c r="AB303" s="59"/>
      <c r="AC303" s="59"/>
      <c r="AD303" s="135"/>
      <c r="AE303" s="71"/>
      <c r="AF303" s="71"/>
      <c r="AG303" s="71"/>
      <c r="AH303" s="42"/>
      <c r="AI303" s="119" t="str">
        <f>IF(BS_CONTROLE[[#This Row],[Atividade]]=0, "-", BS_CONTROLE[[#This Row],[Atividade]])</f>
        <v>-</v>
      </c>
      <c r="AJ303" s="8" t="str">
        <f>IF(D303="","*",VLOOKUP(AI303,BS_ATIVIDADE[#Data],3,FALSE))</f>
        <v>*</v>
      </c>
      <c r="AK303" s="175" t="str">
        <f>IF(BS_CONTROLE[[#This Row],[Local - Partida]]=0, "-", BS_CONTROLE[[#This Row],[Local - Partida]])</f>
        <v>-</v>
      </c>
      <c r="AL303" s="175" t="str">
        <f>IF(BS_CONTROLE[[#This Row],[Local - Encerramento]]=0, "-", BS_CONTROLE[[#This Row],[Local - Encerramento]])</f>
        <v>-</v>
      </c>
      <c r="AM303" s="175" t="str">
        <f>IF(BS_CONTROLE[[#This Row],[Entre - Estações]]=0, "-", BS_CONTROLE[[#This Row],[Entre - Estações]])</f>
        <v>-</v>
      </c>
      <c r="AN303" s="175" t="str">
        <f>IF(BS_CONTROLE[[#This Row],[SB]]=0, "-", BS_CONTROLE[[#This Row],[SB]])</f>
        <v>-</v>
      </c>
      <c r="AO303" s="176" t="str">
        <f>IF(BS_CONTROLE[[#This Row],[SUB]]=0, "-", BS_CONTROLE[[#This Row],[SUB]])</f>
        <v>-</v>
      </c>
      <c r="AP303" s="177" t="str">
        <f>IF(BS_CONTROLE[[#This Row],[KM - Inicio]]=0, "-", BS_CONTROLE[[#This Row],[KM - Inicio]])</f>
        <v>-</v>
      </c>
      <c r="AQ303" s="177" t="str">
        <f>IF(BS_CONTROLE[[#This Row],[KM - Fim]]=0, "-", BS_CONTROLE[[#This Row],[KM - Fim]])</f>
        <v>-</v>
      </c>
      <c r="AR303" s="32"/>
      <c r="AS303" s="32"/>
      <c r="AT303" s="32"/>
      <c r="AU303" s="32"/>
      <c r="AV303" s="32"/>
      <c r="AW303" s="32"/>
      <c r="AX303" s="32"/>
      <c r="AY303" s="184" t="str">
        <f>IF(D303="","*",IFERROR(IF(ISODD(COUNT(AS303:AX305)),"ERRO",SUM((AT303-AS303),(AV303-AU303),(AX303-AW303))),"ERRO"))</f>
        <v>*</v>
      </c>
      <c r="AZ303" s="11"/>
      <c r="BA303" s="60"/>
      <c r="BB303" s="9" t="str">
        <f>IFERROR(_xlfn.XLOOKUP(AI303, BS_ATIVIDADE[ATIVIDADE],BS_ATIVIDADE[UNIDADE] ), "*")</f>
        <v>*</v>
      </c>
      <c r="BC303" s="59" t="str" cm="1">
        <f t="array" ref="BC303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BD303" s="59" t="str" cm="1">
        <f t="array" ref="BD303" xml:space="preserve"> _xlfn.XLOOKUP(
  1,
  ( TabelaMap[SUB] = BS_CONTROLE[[#This Row],[SUB_5]]) *
  ( TabelaMap[KM Inicio] &lt;= BS_CONTROLE[[#This Row],[KM - Inicio]]) *
  ( TabelaMap[KM Fim]  &gt;= BS_CONTROLE[[#This Row],[KM - Inicio]]),
  TabelaMap[Trecho Coordenação],
  "-",
  0
)</f>
        <v>-</v>
      </c>
      <c r="BE303" s="200" t="str">
        <f>IFERROR(_xlfn.XLOOKUP(AO303, BASE_MAPA!$B$2:$B$420, BASE_MAPA!$G$2:$G$420), "ERRO")</f>
        <v>ERRO</v>
      </c>
      <c r="BF303" s="178" t="str">
        <f>IF(BS_CONTROLE[[#This Row],[Responsavel pelo boletim]]=0, "-", BS_CONTROLE[[#This Row],[Responsavel pelo boletim]])</f>
        <v>-</v>
      </c>
      <c r="BG303" s="13"/>
      <c r="BH303" s="14"/>
      <c r="BI303" s="14"/>
      <c r="BJ303" s="14"/>
      <c r="BK303" s="14"/>
      <c r="BL303" s="13"/>
      <c r="BM303" s="12"/>
      <c r="BN303" s="12"/>
      <c r="BO303" s="130"/>
      <c r="BP303" s="14"/>
      <c r="BQ303" s="10" t="str">
        <f t="shared" si="23"/>
        <v>Aderente</v>
      </c>
      <c r="BR303" s="15" t="str">
        <f t="shared" si="24"/>
        <v>*</v>
      </c>
      <c r="BS303" s="15" t="str">
        <f t="shared" si="25"/>
        <v>*</v>
      </c>
      <c r="BT303" s="157" t="str">
        <f t="shared" si="26"/>
        <v/>
      </c>
    </row>
    <row r="304" spans="1:72" hidden="1">
      <c r="A304" s="44" t="str">
        <f t="shared" si="22"/>
        <v/>
      </c>
      <c r="B304" s="133"/>
      <c r="C304" s="7" t="str">
        <f>IF(BS_CONTROLE[[#This Row],[DATA]]="","",WEEKNUM(BS_CONTROLE[[#This Row],[DATA]]))</f>
        <v/>
      </c>
      <c r="D304" s="45"/>
      <c r="E304" s="185">
        <v>320</v>
      </c>
      <c r="F304" s="134"/>
      <c r="G304" s="8" t="str">
        <f>IF(D304="","*",VLOOKUP(F304,BS_ATIVIDADE[#All],3,FALSE))</f>
        <v>*</v>
      </c>
      <c r="H304" s="135"/>
      <c r="I304" s="135"/>
      <c r="J304" s="151"/>
      <c r="K304" s="151"/>
      <c r="L304" s="71" t="s">
        <v>11</v>
      </c>
      <c r="M304" s="149" t="str" cm="1">
        <f t="array" ref="M304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304" s="149" t="str" cm="1">
        <f t="array" ref="N304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304" s="135"/>
      <c r="P304" s="135"/>
      <c r="Q304" s="71"/>
      <c r="R304" s="9" t="str">
        <f>IFERROR(_xlfn.XLOOKUP(F304, BS_ATIVIDADE[ATIVIDADE],BS_ATIVIDADE[UNIDADE] ), "*")</f>
        <v>*</v>
      </c>
      <c r="S304" s="180" t="str" cm="1">
        <f t="array" ref="S304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304" s="180" t="str" cm="1">
        <f t="array" ref="T304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304" s="199" t="str">
        <f>IFERROR(_xlfn.XLOOKUP(J304, BASE_MAPA!$B$2:$B$420, BASE_MAPA!$G$2:$G$420), "ERRO")</f>
        <v>ERRO</v>
      </c>
      <c r="V304" s="143"/>
      <c r="W304" s="135"/>
      <c r="X304" s="152"/>
      <c r="Y304" s="129"/>
      <c r="Z304" s="129"/>
      <c r="AA304" s="71"/>
      <c r="AB304" s="59"/>
      <c r="AC304" s="59"/>
      <c r="AD304" s="135"/>
      <c r="AE304" s="71"/>
      <c r="AF304" s="71"/>
      <c r="AG304" s="71"/>
      <c r="AH304" s="42"/>
      <c r="AI304" s="119" t="str">
        <f>IF(BS_CONTROLE[[#This Row],[Atividade]]=0, "-", BS_CONTROLE[[#This Row],[Atividade]])</f>
        <v>-</v>
      </c>
      <c r="AJ304" s="8" t="str">
        <f>IF(D304="","*",VLOOKUP(AI304,BS_ATIVIDADE[#Data],3,FALSE))</f>
        <v>*</v>
      </c>
      <c r="AK304" s="175" t="str">
        <f>IF(BS_CONTROLE[[#This Row],[Local - Partida]]=0, "-", BS_CONTROLE[[#This Row],[Local - Partida]])</f>
        <v>-</v>
      </c>
      <c r="AL304" s="175" t="str">
        <f>IF(BS_CONTROLE[[#This Row],[Local - Encerramento]]=0, "-", BS_CONTROLE[[#This Row],[Local - Encerramento]])</f>
        <v>-</v>
      </c>
      <c r="AM304" s="175" t="str">
        <f>IF(BS_CONTROLE[[#This Row],[Entre - Estações]]=0, "-", BS_CONTROLE[[#This Row],[Entre - Estações]])</f>
        <v>-</v>
      </c>
      <c r="AN304" s="175" t="str">
        <f>IF(BS_CONTROLE[[#This Row],[SB]]=0, "-", BS_CONTROLE[[#This Row],[SB]])</f>
        <v>-</v>
      </c>
      <c r="AO304" s="176" t="str">
        <f>IF(BS_CONTROLE[[#This Row],[SUB]]=0, "-", BS_CONTROLE[[#This Row],[SUB]])</f>
        <v>-</v>
      </c>
      <c r="AP304" s="177" t="str">
        <f>IF(BS_CONTROLE[[#This Row],[KM - Inicio]]=0, "-", BS_CONTROLE[[#This Row],[KM - Inicio]])</f>
        <v>-</v>
      </c>
      <c r="AQ304" s="177" t="str">
        <f>IF(BS_CONTROLE[[#This Row],[KM - Fim]]=0, "-", BS_CONTROLE[[#This Row],[KM - Fim]])</f>
        <v>-</v>
      </c>
      <c r="AR304" s="32"/>
      <c r="AS304" s="32"/>
      <c r="AT304" s="32"/>
      <c r="AU304" s="32"/>
      <c r="AV304" s="32"/>
      <c r="AW304" s="32"/>
      <c r="AX304" s="32"/>
      <c r="AY304" s="184" t="str">
        <f>IF(D304="","*",IFERROR(IF(ISODD(COUNT(AS304:AX306)),"ERRO",SUM((AT304-AS304),(AV304-AU304),(AX304-AW304))),"ERRO"))</f>
        <v>*</v>
      </c>
      <c r="AZ304" s="11"/>
      <c r="BA304" s="60"/>
      <c r="BB304" s="9" t="str">
        <f>IFERROR(_xlfn.XLOOKUP(AI304, BS_ATIVIDADE[ATIVIDADE],BS_ATIVIDADE[UNIDADE] ), "*")</f>
        <v>*</v>
      </c>
      <c r="BC304" s="59" t="str" cm="1">
        <f t="array" ref="BC304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BD304" s="59" t="str" cm="1">
        <f t="array" ref="BD304" xml:space="preserve"> _xlfn.XLOOKUP(
  1,
  ( TabelaMap[SUB] = BS_CONTROLE[[#This Row],[SUB_5]]) *
  ( TabelaMap[KM Inicio] &lt;= BS_CONTROLE[[#This Row],[KM - Inicio]]) *
  ( TabelaMap[KM Fim]  &gt;= BS_CONTROLE[[#This Row],[KM - Inicio]]),
  TabelaMap[Trecho Coordenação],
  "-",
  0
)</f>
        <v>-</v>
      </c>
      <c r="BE304" s="200" t="str">
        <f>IFERROR(_xlfn.XLOOKUP(AO304, BASE_MAPA!$B$2:$B$420, BASE_MAPA!$G$2:$G$420), "ERRO")</f>
        <v>ERRO</v>
      </c>
      <c r="BF304" s="178" t="str">
        <f>IF(BS_CONTROLE[[#This Row],[Responsavel pelo boletim]]=0, "-", BS_CONTROLE[[#This Row],[Responsavel pelo boletim]])</f>
        <v>-</v>
      </c>
      <c r="BG304" s="13"/>
      <c r="BH304" s="14"/>
      <c r="BI304" s="14"/>
      <c r="BJ304" s="14"/>
      <c r="BK304" s="14"/>
      <c r="BL304" s="13"/>
      <c r="BM304" s="12"/>
      <c r="BN304" s="12"/>
      <c r="BO304" s="130"/>
      <c r="BP304" s="14"/>
      <c r="BQ304" s="10" t="str">
        <f t="shared" si="23"/>
        <v>Aderente</v>
      </c>
      <c r="BR304" s="15" t="str">
        <f t="shared" si="24"/>
        <v>*</v>
      </c>
      <c r="BS304" s="15" t="str">
        <f t="shared" si="25"/>
        <v>*</v>
      </c>
      <c r="BT304" s="157" t="str">
        <f t="shared" si="26"/>
        <v/>
      </c>
    </row>
    <row r="305" spans="1:72" hidden="1">
      <c r="A305" s="44" t="str">
        <f t="shared" si="22"/>
        <v/>
      </c>
      <c r="B305" s="133"/>
      <c r="C305" s="7" t="str">
        <f>IF(BS_CONTROLE[[#This Row],[DATA]]="","",WEEKNUM(BS_CONTROLE[[#This Row],[DATA]]))</f>
        <v/>
      </c>
      <c r="D305" s="45"/>
      <c r="E305" s="185">
        <v>321</v>
      </c>
      <c r="F305" s="134"/>
      <c r="G305" s="8" t="str">
        <f>IF(D305="","*",VLOOKUP(F305,BS_ATIVIDADE[#All],3,FALSE))</f>
        <v>*</v>
      </c>
      <c r="H305" s="135"/>
      <c r="I305" s="135"/>
      <c r="J305" s="151"/>
      <c r="K305" s="151"/>
      <c r="L305" s="71" t="s">
        <v>11</v>
      </c>
      <c r="M305" s="149" t="str" cm="1">
        <f t="array" ref="M305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305" s="149" t="str" cm="1">
        <f t="array" ref="N305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305" s="135"/>
      <c r="P305" s="135"/>
      <c r="Q305" s="71"/>
      <c r="R305" s="9" t="str">
        <f>IFERROR(_xlfn.XLOOKUP(F305, BS_ATIVIDADE[ATIVIDADE],BS_ATIVIDADE[UNIDADE] ), "*")</f>
        <v>*</v>
      </c>
      <c r="S305" s="180" t="str" cm="1">
        <f t="array" ref="S305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305" s="180" t="str" cm="1">
        <f t="array" ref="T305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305" s="199" t="str">
        <f>IFERROR(_xlfn.XLOOKUP(J305, BASE_MAPA!$B$2:$B$420, BASE_MAPA!$G$2:$G$420), "ERRO")</f>
        <v>ERRO</v>
      </c>
      <c r="V305" s="143"/>
      <c r="W305" s="135"/>
      <c r="X305" s="152"/>
      <c r="Y305" s="129"/>
      <c r="Z305" s="129"/>
      <c r="AA305" s="71"/>
      <c r="AB305" s="59"/>
      <c r="AC305" s="59"/>
      <c r="AD305" s="135"/>
      <c r="AE305" s="71"/>
      <c r="AF305" s="71"/>
      <c r="AG305" s="71"/>
      <c r="AH305" s="42"/>
      <c r="AI305" s="119" t="str">
        <f>IF(BS_CONTROLE[[#This Row],[Atividade]]=0, "-", BS_CONTROLE[[#This Row],[Atividade]])</f>
        <v>-</v>
      </c>
      <c r="AJ305" s="8" t="str">
        <f>IF(D305="","*",VLOOKUP(AI305,BS_ATIVIDADE[#Data],3,FALSE))</f>
        <v>*</v>
      </c>
      <c r="AK305" s="175" t="str">
        <f>IF(BS_CONTROLE[[#This Row],[Local - Partida]]=0, "-", BS_CONTROLE[[#This Row],[Local - Partida]])</f>
        <v>-</v>
      </c>
      <c r="AL305" s="175" t="str">
        <f>IF(BS_CONTROLE[[#This Row],[Local - Encerramento]]=0, "-", BS_CONTROLE[[#This Row],[Local - Encerramento]])</f>
        <v>-</v>
      </c>
      <c r="AM305" s="175" t="str">
        <f>IF(BS_CONTROLE[[#This Row],[Entre - Estações]]=0, "-", BS_CONTROLE[[#This Row],[Entre - Estações]])</f>
        <v>-</v>
      </c>
      <c r="AN305" s="175" t="str">
        <f>IF(BS_CONTROLE[[#This Row],[SB]]=0, "-", BS_CONTROLE[[#This Row],[SB]])</f>
        <v>-</v>
      </c>
      <c r="AO305" s="176" t="str">
        <f>IF(BS_CONTROLE[[#This Row],[SUB]]=0, "-", BS_CONTROLE[[#This Row],[SUB]])</f>
        <v>-</v>
      </c>
      <c r="AP305" s="177" t="str">
        <f>IF(BS_CONTROLE[[#This Row],[KM - Inicio]]=0, "-", BS_CONTROLE[[#This Row],[KM - Inicio]])</f>
        <v>-</v>
      </c>
      <c r="AQ305" s="177" t="str">
        <f>IF(BS_CONTROLE[[#This Row],[KM - Fim]]=0, "-", BS_CONTROLE[[#This Row],[KM - Fim]])</f>
        <v>-</v>
      </c>
      <c r="AR305" s="32"/>
      <c r="AS305" s="32"/>
      <c r="AT305" s="32"/>
      <c r="AU305" s="32"/>
      <c r="AV305" s="32"/>
      <c r="AW305" s="32"/>
      <c r="AX305" s="32"/>
      <c r="AY305" s="184" t="str">
        <f>IF(D305="","*",IFERROR(IF(ISODD(COUNT(AS305:AX307)),"ERRO",SUM((AT305-AS305),(AV305-AU305),(AX305-AW305))),"ERRO"))</f>
        <v>*</v>
      </c>
      <c r="AZ305" s="11"/>
      <c r="BA305" s="60"/>
      <c r="BB305" s="9" t="str">
        <f>IFERROR(_xlfn.XLOOKUP(AI305, BS_ATIVIDADE[ATIVIDADE],BS_ATIVIDADE[UNIDADE] ), "*")</f>
        <v>*</v>
      </c>
      <c r="BC305" s="59" t="str" cm="1">
        <f t="array" ref="BC305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BD305" s="59" t="str" cm="1">
        <f t="array" ref="BD305" xml:space="preserve"> _xlfn.XLOOKUP(
  1,
  ( TabelaMap[SUB] = BS_CONTROLE[[#This Row],[SUB_5]]) *
  ( TabelaMap[KM Inicio] &lt;= BS_CONTROLE[[#This Row],[KM - Inicio]]) *
  ( TabelaMap[KM Fim]  &gt;= BS_CONTROLE[[#This Row],[KM - Inicio]]),
  TabelaMap[Trecho Coordenação],
  "-",
  0
)</f>
        <v>-</v>
      </c>
      <c r="BE305" s="200" t="str">
        <f>IFERROR(_xlfn.XLOOKUP(AO305, BASE_MAPA!$B$2:$B$420, BASE_MAPA!$G$2:$G$420), "ERRO")</f>
        <v>ERRO</v>
      </c>
      <c r="BF305" s="178" t="str">
        <f>IF(BS_CONTROLE[[#This Row],[Responsavel pelo boletim]]=0, "-", BS_CONTROLE[[#This Row],[Responsavel pelo boletim]])</f>
        <v>-</v>
      </c>
      <c r="BG305" s="13"/>
      <c r="BH305" s="14"/>
      <c r="BI305" s="14"/>
      <c r="BJ305" s="14"/>
      <c r="BK305" s="14"/>
      <c r="BL305" s="13"/>
      <c r="BM305" s="12"/>
      <c r="BN305" s="12"/>
      <c r="BO305" s="130"/>
      <c r="BP305" s="14"/>
      <c r="BQ305" s="10" t="str">
        <f t="shared" si="23"/>
        <v>Aderente</v>
      </c>
      <c r="BR305" s="15" t="str">
        <f t="shared" si="24"/>
        <v>*</v>
      </c>
      <c r="BS305" s="15" t="str">
        <f t="shared" si="25"/>
        <v>*</v>
      </c>
      <c r="BT305" s="157" t="str">
        <f t="shared" si="26"/>
        <v/>
      </c>
    </row>
    <row r="306" spans="1:72" hidden="1">
      <c r="A306" s="44" t="str">
        <f t="shared" ref="A306:A369" si="27">D306&amp;B306</f>
        <v/>
      </c>
      <c r="B306" s="133"/>
      <c r="C306" s="7" t="str">
        <f>IF(BS_CONTROLE[[#This Row],[DATA]]="","",WEEKNUM(BS_CONTROLE[[#This Row],[DATA]]))</f>
        <v/>
      </c>
      <c r="D306" s="45"/>
      <c r="E306" s="185">
        <v>322</v>
      </c>
      <c r="F306" s="134"/>
      <c r="G306" s="8" t="str">
        <f>IF(D306="","*",VLOOKUP(F306,BS_ATIVIDADE[#All],3,FALSE))</f>
        <v>*</v>
      </c>
      <c r="H306" s="135"/>
      <c r="I306" s="135"/>
      <c r="J306" s="151"/>
      <c r="K306" s="151"/>
      <c r="L306" s="71" t="s">
        <v>11</v>
      </c>
      <c r="M306" s="149" t="str" cm="1">
        <f t="array" ref="M306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306" s="149" t="str" cm="1">
        <f t="array" ref="N306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306" s="135"/>
      <c r="P306" s="135"/>
      <c r="Q306" s="71"/>
      <c r="R306" s="9" t="str">
        <f>IFERROR(_xlfn.XLOOKUP(F306, BS_ATIVIDADE[ATIVIDADE],BS_ATIVIDADE[UNIDADE] ), "*")</f>
        <v>*</v>
      </c>
      <c r="S306" s="180" t="str" cm="1">
        <f t="array" ref="S306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306" s="180" t="str" cm="1">
        <f t="array" ref="T306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306" s="199" t="str">
        <f>IFERROR(_xlfn.XLOOKUP(J306, BASE_MAPA!$B$2:$B$420, BASE_MAPA!$G$2:$G$420), "ERRO")</f>
        <v>ERRO</v>
      </c>
      <c r="V306" s="143"/>
      <c r="W306" s="135"/>
      <c r="X306" s="152"/>
      <c r="Y306" s="129"/>
      <c r="Z306" s="129"/>
      <c r="AA306" s="71"/>
      <c r="AB306" s="59"/>
      <c r="AC306" s="59"/>
      <c r="AD306" s="135"/>
      <c r="AE306" s="71"/>
      <c r="AF306" s="71"/>
      <c r="AG306" s="71"/>
      <c r="AH306" s="42"/>
      <c r="AI306" s="119" t="str">
        <f>IF(BS_CONTROLE[[#This Row],[Atividade]]=0, "-", BS_CONTROLE[[#This Row],[Atividade]])</f>
        <v>-</v>
      </c>
      <c r="AJ306" s="8" t="str">
        <f>IF(D306="","*",VLOOKUP(AI306,BS_ATIVIDADE[#Data],3,FALSE))</f>
        <v>*</v>
      </c>
      <c r="AK306" s="175" t="str">
        <f>IF(BS_CONTROLE[[#This Row],[Local - Partida]]=0, "-", BS_CONTROLE[[#This Row],[Local - Partida]])</f>
        <v>-</v>
      </c>
      <c r="AL306" s="175" t="str">
        <f>IF(BS_CONTROLE[[#This Row],[Local - Encerramento]]=0, "-", BS_CONTROLE[[#This Row],[Local - Encerramento]])</f>
        <v>-</v>
      </c>
      <c r="AM306" s="175" t="str">
        <f>IF(BS_CONTROLE[[#This Row],[Entre - Estações]]=0, "-", BS_CONTROLE[[#This Row],[Entre - Estações]])</f>
        <v>-</v>
      </c>
      <c r="AN306" s="175" t="str">
        <f>IF(BS_CONTROLE[[#This Row],[SB]]=0, "-", BS_CONTROLE[[#This Row],[SB]])</f>
        <v>-</v>
      </c>
      <c r="AO306" s="176" t="str">
        <f>IF(BS_CONTROLE[[#This Row],[SUB]]=0, "-", BS_CONTROLE[[#This Row],[SUB]])</f>
        <v>-</v>
      </c>
      <c r="AP306" s="177" t="str">
        <f>IF(BS_CONTROLE[[#This Row],[KM - Inicio]]=0, "-", BS_CONTROLE[[#This Row],[KM - Inicio]])</f>
        <v>-</v>
      </c>
      <c r="AQ306" s="177" t="str">
        <f>IF(BS_CONTROLE[[#This Row],[KM - Fim]]=0, "-", BS_CONTROLE[[#This Row],[KM - Fim]])</f>
        <v>-</v>
      </c>
      <c r="AR306" s="32"/>
      <c r="AS306" s="32"/>
      <c r="AT306" s="32"/>
      <c r="AU306" s="32"/>
      <c r="AV306" s="32"/>
      <c r="AW306" s="32"/>
      <c r="AX306" s="32"/>
      <c r="AY306" s="184" t="str">
        <f>IF(D306="","*",IFERROR(IF(ISODD(COUNT(AS306:AX308)),"ERRO",SUM((AT306-AS306),(AV306-AU306),(AX306-AW306))),"ERRO"))</f>
        <v>*</v>
      </c>
      <c r="AZ306" s="11"/>
      <c r="BA306" s="60"/>
      <c r="BB306" s="9" t="str">
        <f>IFERROR(_xlfn.XLOOKUP(AI306, BS_ATIVIDADE[ATIVIDADE],BS_ATIVIDADE[UNIDADE] ), "*")</f>
        <v>*</v>
      </c>
      <c r="BC306" s="59" t="str" cm="1">
        <f t="array" ref="BC306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BD306" s="59" t="str" cm="1">
        <f t="array" ref="BD306" xml:space="preserve"> _xlfn.XLOOKUP(
  1,
  ( TabelaMap[SUB] = BS_CONTROLE[[#This Row],[SUB_5]]) *
  ( TabelaMap[KM Inicio] &lt;= BS_CONTROLE[[#This Row],[KM - Inicio]]) *
  ( TabelaMap[KM Fim]  &gt;= BS_CONTROLE[[#This Row],[KM - Inicio]]),
  TabelaMap[Trecho Coordenação],
  "-",
  0
)</f>
        <v>-</v>
      </c>
      <c r="BE306" s="200" t="str">
        <f>IFERROR(_xlfn.XLOOKUP(AO306, BASE_MAPA!$B$2:$B$420, BASE_MAPA!$G$2:$G$420), "ERRO")</f>
        <v>ERRO</v>
      </c>
      <c r="BF306" s="178" t="str">
        <f>IF(BS_CONTROLE[[#This Row],[Responsavel pelo boletim]]=0, "-", BS_CONTROLE[[#This Row],[Responsavel pelo boletim]])</f>
        <v>-</v>
      </c>
      <c r="BG306" s="13"/>
      <c r="BH306" s="14"/>
      <c r="BI306" s="14"/>
      <c r="BJ306" s="14"/>
      <c r="BK306" s="14"/>
      <c r="BL306" s="13"/>
      <c r="BM306" s="12"/>
      <c r="BN306" s="12"/>
      <c r="BO306" s="130"/>
      <c r="BP306" s="14"/>
      <c r="BQ306" s="10" t="str">
        <f t="shared" ref="BQ306:BQ369" si="28">IF(AND(BR306&lt;1,BS306&lt;1),"Produção e Intervalo",IF(BR306&lt;1,"Intervalo",IF(BS306&lt;1,"Produção","Aderente")))</f>
        <v>Aderente</v>
      </c>
      <c r="BR306" s="15" t="str">
        <f t="shared" ref="BR306:BR369" si="29">IF(OR(B306="",F306=""),"*",AY306/P306)</f>
        <v>*</v>
      </c>
      <c r="BS306" s="15" t="str">
        <f t="shared" ref="BS306:BS369" si="30">IF(OR(B306="",F306=""),"*",BA306/Q306)</f>
        <v>*</v>
      </c>
      <c r="BT306" s="157" t="str">
        <f t="shared" ref="BT306:BT369" si="31">IF(BN306="","",SUBSTITUTE(BM306," ","")&amp;SUBSTITUTE(BN306," ",""))</f>
        <v/>
      </c>
    </row>
    <row r="307" spans="1:72" hidden="1">
      <c r="A307" s="44" t="str">
        <f t="shared" si="27"/>
        <v/>
      </c>
      <c r="B307" s="133"/>
      <c r="C307" s="7" t="str">
        <f>IF(BS_CONTROLE[[#This Row],[DATA]]="","",WEEKNUM(BS_CONTROLE[[#This Row],[DATA]]))</f>
        <v/>
      </c>
      <c r="D307" s="45"/>
      <c r="E307" s="185">
        <v>323</v>
      </c>
      <c r="F307" s="134"/>
      <c r="G307" s="8" t="str">
        <f>IF(D307="","*",VLOOKUP(F307,BS_ATIVIDADE[#All],3,FALSE))</f>
        <v>*</v>
      </c>
      <c r="H307" s="135"/>
      <c r="I307" s="135"/>
      <c r="J307" s="151"/>
      <c r="K307" s="151"/>
      <c r="L307" s="71" t="s">
        <v>11</v>
      </c>
      <c r="M307" s="149" t="str" cm="1">
        <f t="array" ref="M307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307" s="149" t="str" cm="1">
        <f t="array" ref="N307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307" s="135"/>
      <c r="P307" s="135"/>
      <c r="Q307" s="71"/>
      <c r="R307" s="9" t="str">
        <f>IFERROR(_xlfn.XLOOKUP(F307, BS_ATIVIDADE[ATIVIDADE],BS_ATIVIDADE[UNIDADE] ), "*")</f>
        <v>*</v>
      </c>
      <c r="S307" s="180" t="str" cm="1">
        <f t="array" ref="S307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307" s="180" t="str" cm="1">
        <f t="array" ref="T307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307" s="199" t="str">
        <f>IFERROR(_xlfn.XLOOKUP(J307, BASE_MAPA!$B$2:$B$420, BASE_MAPA!$G$2:$G$420), "ERRO")</f>
        <v>ERRO</v>
      </c>
      <c r="V307" s="143"/>
      <c r="W307" s="135"/>
      <c r="X307" s="152"/>
      <c r="Y307" s="129"/>
      <c r="Z307" s="129"/>
      <c r="AA307" s="71"/>
      <c r="AB307" s="59"/>
      <c r="AC307" s="59"/>
      <c r="AD307" s="135"/>
      <c r="AE307" s="71"/>
      <c r="AF307" s="71"/>
      <c r="AG307" s="71"/>
      <c r="AH307" s="42"/>
      <c r="AI307" s="119" t="str">
        <f>IF(BS_CONTROLE[[#This Row],[Atividade]]=0, "-", BS_CONTROLE[[#This Row],[Atividade]])</f>
        <v>-</v>
      </c>
      <c r="AJ307" s="8" t="str">
        <f>IF(D307="","*",VLOOKUP(AI307,BS_ATIVIDADE[#Data],3,FALSE))</f>
        <v>*</v>
      </c>
      <c r="AK307" s="175" t="str">
        <f>IF(BS_CONTROLE[[#This Row],[Local - Partida]]=0, "-", BS_CONTROLE[[#This Row],[Local - Partida]])</f>
        <v>-</v>
      </c>
      <c r="AL307" s="175" t="str">
        <f>IF(BS_CONTROLE[[#This Row],[Local - Encerramento]]=0, "-", BS_CONTROLE[[#This Row],[Local - Encerramento]])</f>
        <v>-</v>
      </c>
      <c r="AM307" s="175" t="str">
        <f>IF(BS_CONTROLE[[#This Row],[Entre - Estações]]=0, "-", BS_CONTROLE[[#This Row],[Entre - Estações]])</f>
        <v>-</v>
      </c>
      <c r="AN307" s="175" t="str">
        <f>IF(BS_CONTROLE[[#This Row],[SB]]=0, "-", BS_CONTROLE[[#This Row],[SB]])</f>
        <v>-</v>
      </c>
      <c r="AO307" s="176" t="str">
        <f>IF(BS_CONTROLE[[#This Row],[SUB]]=0, "-", BS_CONTROLE[[#This Row],[SUB]])</f>
        <v>-</v>
      </c>
      <c r="AP307" s="177" t="str">
        <f>IF(BS_CONTROLE[[#This Row],[KM - Inicio]]=0, "-", BS_CONTROLE[[#This Row],[KM - Inicio]])</f>
        <v>-</v>
      </c>
      <c r="AQ307" s="177" t="str">
        <f>IF(BS_CONTROLE[[#This Row],[KM - Fim]]=0, "-", BS_CONTROLE[[#This Row],[KM - Fim]])</f>
        <v>-</v>
      </c>
      <c r="AR307" s="32"/>
      <c r="AS307" s="32"/>
      <c r="AT307" s="32"/>
      <c r="AU307" s="32"/>
      <c r="AV307" s="32"/>
      <c r="AW307" s="32"/>
      <c r="AX307" s="32"/>
      <c r="AY307" s="184" t="str">
        <f>IF(D307="","*",IFERROR(IF(ISODD(COUNT(AS307:AX309)),"ERRO",SUM((AT307-AS307),(AV307-AU307),(AX307-AW307))),"ERRO"))</f>
        <v>*</v>
      </c>
      <c r="AZ307" s="11"/>
      <c r="BA307" s="60"/>
      <c r="BB307" s="9" t="str">
        <f>IFERROR(_xlfn.XLOOKUP(AI307, BS_ATIVIDADE[ATIVIDADE],BS_ATIVIDADE[UNIDADE] ), "*")</f>
        <v>*</v>
      </c>
      <c r="BC307" s="59" t="str" cm="1">
        <f t="array" ref="BC307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BD307" s="59" t="str" cm="1">
        <f t="array" ref="BD307" xml:space="preserve"> _xlfn.XLOOKUP(
  1,
  ( TabelaMap[SUB] = BS_CONTROLE[[#This Row],[SUB_5]]) *
  ( TabelaMap[KM Inicio] &lt;= BS_CONTROLE[[#This Row],[KM - Inicio]]) *
  ( TabelaMap[KM Fim]  &gt;= BS_CONTROLE[[#This Row],[KM - Inicio]]),
  TabelaMap[Trecho Coordenação],
  "-",
  0
)</f>
        <v>-</v>
      </c>
      <c r="BE307" s="200" t="str">
        <f>IFERROR(_xlfn.XLOOKUP(AO307, BASE_MAPA!$B$2:$B$420, BASE_MAPA!$G$2:$G$420), "ERRO")</f>
        <v>ERRO</v>
      </c>
      <c r="BF307" s="178" t="str">
        <f>IF(BS_CONTROLE[[#This Row],[Responsavel pelo boletim]]=0, "-", BS_CONTROLE[[#This Row],[Responsavel pelo boletim]])</f>
        <v>-</v>
      </c>
      <c r="BG307" s="13"/>
      <c r="BH307" s="14"/>
      <c r="BI307" s="14"/>
      <c r="BJ307" s="14"/>
      <c r="BK307" s="14"/>
      <c r="BL307" s="13"/>
      <c r="BM307" s="12"/>
      <c r="BN307" s="12"/>
      <c r="BO307" s="130"/>
      <c r="BP307" s="14"/>
      <c r="BQ307" s="10" t="str">
        <f t="shared" si="28"/>
        <v>Aderente</v>
      </c>
      <c r="BR307" s="15" t="str">
        <f t="shared" si="29"/>
        <v>*</v>
      </c>
      <c r="BS307" s="15" t="str">
        <f t="shared" si="30"/>
        <v>*</v>
      </c>
      <c r="BT307" s="157" t="str">
        <f t="shared" si="31"/>
        <v/>
      </c>
    </row>
    <row r="308" spans="1:72" hidden="1">
      <c r="A308" s="44" t="str">
        <f t="shared" si="27"/>
        <v/>
      </c>
      <c r="B308" s="133"/>
      <c r="C308" s="7" t="str">
        <f>IF(BS_CONTROLE[[#This Row],[DATA]]="","",WEEKNUM(BS_CONTROLE[[#This Row],[DATA]]))</f>
        <v/>
      </c>
      <c r="D308" s="45"/>
      <c r="E308" s="185">
        <v>324</v>
      </c>
      <c r="F308" s="134"/>
      <c r="G308" s="8" t="str">
        <f>IF(D308="","*",VLOOKUP(F308,BS_ATIVIDADE[#All],3,FALSE))</f>
        <v>*</v>
      </c>
      <c r="H308" s="135"/>
      <c r="I308" s="135"/>
      <c r="J308" s="151"/>
      <c r="K308" s="151"/>
      <c r="L308" s="71" t="s">
        <v>11</v>
      </c>
      <c r="M308" s="149" t="str" cm="1">
        <f t="array" ref="M308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308" s="149" t="str" cm="1">
        <f t="array" ref="N308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308" s="135"/>
      <c r="P308" s="135"/>
      <c r="Q308" s="71"/>
      <c r="R308" s="9" t="str">
        <f>IFERROR(_xlfn.XLOOKUP(F308, BS_ATIVIDADE[ATIVIDADE],BS_ATIVIDADE[UNIDADE] ), "*")</f>
        <v>*</v>
      </c>
      <c r="S308" s="180" t="str" cm="1">
        <f t="array" ref="S308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308" s="180" t="str" cm="1">
        <f t="array" ref="T308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308" s="199" t="str">
        <f>IFERROR(_xlfn.XLOOKUP(J308, BASE_MAPA!$B$2:$B$420, BASE_MAPA!$G$2:$G$420), "ERRO")</f>
        <v>ERRO</v>
      </c>
      <c r="V308" s="143"/>
      <c r="W308" s="135"/>
      <c r="X308" s="152"/>
      <c r="Y308" s="129"/>
      <c r="Z308" s="129"/>
      <c r="AA308" s="71"/>
      <c r="AB308" s="59"/>
      <c r="AC308" s="59"/>
      <c r="AD308" s="135"/>
      <c r="AE308" s="71"/>
      <c r="AF308" s="71"/>
      <c r="AG308" s="71"/>
      <c r="AH308" s="42"/>
      <c r="AI308" s="119" t="str">
        <f>IF(BS_CONTROLE[[#This Row],[Atividade]]=0, "-", BS_CONTROLE[[#This Row],[Atividade]])</f>
        <v>-</v>
      </c>
      <c r="AJ308" s="8" t="str">
        <f>IF(D308="","*",VLOOKUP(AI308,BS_ATIVIDADE[#Data],3,FALSE))</f>
        <v>*</v>
      </c>
      <c r="AK308" s="175" t="str">
        <f>IF(BS_CONTROLE[[#This Row],[Local - Partida]]=0, "-", BS_CONTROLE[[#This Row],[Local - Partida]])</f>
        <v>-</v>
      </c>
      <c r="AL308" s="175" t="str">
        <f>IF(BS_CONTROLE[[#This Row],[Local - Encerramento]]=0, "-", BS_CONTROLE[[#This Row],[Local - Encerramento]])</f>
        <v>-</v>
      </c>
      <c r="AM308" s="175" t="str">
        <f>IF(BS_CONTROLE[[#This Row],[Entre - Estações]]=0, "-", BS_CONTROLE[[#This Row],[Entre - Estações]])</f>
        <v>-</v>
      </c>
      <c r="AN308" s="175" t="str">
        <f>IF(BS_CONTROLE[[#This Row],[SB]]=0, "-", BS_CONTROLE[[#This Row],[SB]])</f>
        <v>-</v>
      </c>
      <c r="AO308" s="176" t="str">
        <f>IF(BS_CONTROLE[[#This Row],[SUB]]=0, "-", BS_CONTROLE[[#This Row],[SUB]])</f>
        <v>-</v>
      </c>
      <c r="AP308" s="177" t="str">
        <f>IF(BS_CONTROLE[[#This Row],[KM - Inicio]]=0, "-", BS_CONTROLE[[#This Row],[KM - Inicio]])</f>
        <v>-</v>
      </c>
      <c r="AQ308" s="177" t="str">
        <f>IF(BS_CONTROLE[[#This Row],[KM - Fim]]=0, "-", BS_CONTROLE[[#This Row],[KM - Fim]])</f>
        <v>-</v>
      </c>
      <c r="AR308" s="32"/>
      <c r="AS308" s="32"/>
      <c r="AT308" s="32"/>
      <c r="AU308" s="32"/>
      <c r="AV308" s="32"/>
      <c r="AW308" s="32"/>
      <c r="AX308" s="32"/>
      <c r="AY308" s="184" t="str">
        <f>IF(D308="","*",IFERROR(IF(ISODD(COUNT(AS308:AX310)),"ERRO",SUM((AT308-AS308),(AV308-AU308),(AX308-AW308))),"ERRO"))</f>
        <v>*</v>
      </c>
      <c r="AZ308" s="11"/>
      <c r="BA308" s="60"/>
      <c r="BB308" s="9" t="str">
        <f>IFERROR(_xlfn.XLOOKUP(AI308, BS_ATIVIDADE[ATIVIDADE],BS_ATIVIDADE[UNIDADE] ), "*")</f>
        <v>*</v>
      </c>
      <c r="BC308" s="59" t="str" cm="1">
        <f t="array" ref="BC308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BD308" s="59" t="str" cm="1">
        <f t="array" ref="BD308" xml:space="preserve"> _xlfn.XLOOKUP(
  1,
  ( TabelaMap[SUB] = BS_CONTROLE[[#This Row],[SUB_5]]) *
  ( TabelaMap[KM Inicio] &lt;= BS_CONTROLE[[#This Row],[KM - Inicio]]) *
  ( TabelaMap[KM Fim]  &gt;= BS_CONTROLE[[#This Row],[KM - Inicio]]),
  TabelaMap[Trecho Coordenação],
  "-",
  0
)</f>
        <v>-</v>
      </c>
      <c r="BE308" s="200" t="str">
        <f>IFERROR(_xlfn.XLOOKUP(AO308, BASE_MAPA!$B$2:$B$420, BASE_MAPA!$G$2:$G$420), "ERRO")</f>
        <v>ERRO</v>
      </c>
      <c r="BF308" s="178" t="str">
        <f>IF(BS_CONTROLE[[#This Row],[Responsavel pelo boletim]]=0, "-", BS_CONTROLE[[#This Row],[Responsavel pelo boletim]])</f>
        <v>-</v>
      </c>
      <c r="BG308" s="13"/>
      <c r="BH308" s="14"/>
      <c r="BI308" s="14"/>
      <c r="BJ308" s="14"/>
      <c r="BK308" s="14"/>
      <c r="BL308" s="13"/>
      <c r="BM308" s="12"/>
      <c r="BN308" s="12"/>
      <c r="BO308" s="130"/>
      <c r="BP308" s="14"/>
      <c r="BQ308" s="10" t="str">
        <f t="shared" si="28"/>
        <v>Aderente</v>
      </c>
      <c r="BR308" s="15" t="str">
        <f t="shared" si="29"/>
        <v>*</v>
      </c>
      <c r="BS308" s="15" t="str">
        <f t="shared" si="30"/>
        <v>*</v>
      </c>
      <c r="BT308" s="157" t="str">
        <f t="shared" si="31"/>
        <v/>
      </c>
    </row>
    <row r="309" spans="1:72" hidden="1">
      <c r="A309" s="44" t="str">
        <f t="shared" si="27"/>
        <v/>
      </c>
      <c r="B309" s="133"/>
      <c r="C309" s="7" t="str">
        <f>IF(BS_CONTROLE[[#This Row],[DATA]]="","",WEEKNUM(BS_CONTROLE[[#This Row],[DATA]]))</f>
        <v/>
      </c>
      <c r="D309" s="45"/>
      <c r="E309" s="185">
        <v>325</v>
      </c>
      <c r="F309" s="134"/>
      <c r="G309" s="8" t="str">
        <f>IF(D309="","*",VLOOKUP(F309,BS_ATIVIDADE[#All],3,FALSE))</f>
        <v>*</v>
      </c>
      <c r="H309" s="135"/>
      <c r="I309" s="135"/>
      <c r="J309" s="151"/>
      <c r="K309" s="151"/>
      <c r="L309" s="71" t="s">
        <v>11</v>
      </c>
      <c r="M309" s="149" t="str" cm="1">
        <f t="array" ref="M309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309" s="149" t="str" cm="1">
        <f t="array" ref="N309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309" s="135"/>
      <c r="P309" s="135"/>
      <c r="Q309" s="71"/>
      <c r="R309" s="9" t="str">
        <f>IFERROR(_xlfn.XLOOKUP(F309, BS_ATIVIDADE[ATIVIDADE],BS_ATIVIDADE[UNIDADE] ), "*")</f>
        <v>*</v>
      </c>
      <c r="S309" s="180" t="str" cm="1">
        <f t="array" ref="S309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309" s="180" t="str" cm="1">
        <f t="array" ref="T309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309" s="199" t="str">
        <f>IFERROR(_xlfn.XLOOKUP(J309, BASE_MAPA!$B$2:$B$420, BASE_MAPA!$G$2:$G$420), "ERRO")</f>
        <v>ERRO</v>
      </c>
      <c r="V309" s="143"/>
      <c r="W309" s="135"/>
      <c r="X309" s="152"/>
      <c r="Y309" s="129"/>
      <c r="Z309" s="129"/>
      <c r="AA309" s="71"/>
      <c r="AB309" s="59"/>
      <c r="AC309" s="59"/>
      <c r="AD309" s="135"/>
      <c r="AE309" s="71"/>
      <c r="AF309" s="71"/>
      <c r="AG309" s="71"/>
      <c r="AH309" s="42"/>
      <c r="AI309" s="119" t="str">
        <f>IF(BS_CONTROLE[[#This Row],[Atividade]]=0, "-", BS_CONTROLE[[#This Row],[Atividade]])</f>
        <v>-</v>
      </c>
      <c r="AJ309" s="8" t="str">
        <f>IF(D309="","*",VLOOKUP(AI309,BS_ATIVIDADE[#Data],3,FALSE))</f>
        <v>*</v>
      </c>
      <c r="AK309" s="175" t="str">
        <f>IF(BS_CONTROLE[[#This Row],[Local - Partida]]=0, "-", BS_CONTROLE[[#This Row],[Local - Partida]])</f>
        <v>-</v>
      </c>
      <c r="AL309" s="175" t="str">
        <f>IF(BS_CONTROLE[[#This Row],[Local - Encerramento]]=0, "-", BS_CONTROLE[[#This Row],[Local - Encerramento]])</f>
        <v>-</v>
      </c>
      <c r="AM309" s="175" t="str">
        <f>IF(BS_CONTROLE[[#This Row],[Entre - Estações]]=0, "-", BS_CONTROLE[[#This Row],[Entre - Estações]])</f>
        <v>-</v>
      </c>
      <c r="AN309" s="175" t="str">
        <f>IF(BS_CONTROLE[[#This Row],[SB]]=0, "-", BS_CONTROLE[[#This Row],[SB]])</f>
        <v>-</v>
      </c>
      <c r="AO309" s="176" t="str">
        <f>IF(BS_CONTROLE[[#This Row],[SUB]]=0, "-", BS_CONTROLE[[#This Row],[SUB]])</f>
        <v>-</v>
      </c>
      <c r="AP309" s="177" t="str">
        <f>IF(BS_CONTROLE[[#This Row],[KM - Inicio]]=0, "-", BS_CONTROLE[[#This Row],[KM - Inicio]])</f>
        <v>-</v>
      </c>
      <c r="AQ309" s="177" t="str">
        <f>IF(BS_CONTROLE[[#This Row],[KM - Fim]]=0, "-", BS_CONTROLE[[#This Row],[KM - Fim]])</f>
        <v>-</v>
      </c>
      <c r="AR309" s="32"/>
      <c r="AS309" s="32"/>
      <c r="AT309" s="32"/>
      <c r="AU309" s="32"/>
      <c r="AV309" s="32"/>
      <c r="AW309" s="32"/>
      <c r="AX309" s="32"/>
      <c r="AY309" s="184" t="str">
        <f>IF(D309="","*",IFERROR(IF(ISODD(COUNT(AS309:AX311)),"ERRO",SUM((AT309-AS309),(AV309-AU309),(AX309-AW309))),"ERRO"))</f>
        <v>*</v>
      </c>
      <c r="AZ309" s="11"/>
      <c r="BA309" s="60"/>
      <c r="BB309" s="9" t="str">
        <f>IFERROR(_xlfn.XLOOKUP(AI309, BS_ATIVIDADE[ATIVIDADE],BS_ATIVIDADE[UNIDADE] ), "*")</f>
        <v>*</v>
      </c>
      <c r="BC309" s="59" t="str" cm="1">
        <f t="array" ref="BC309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BD309" s="59" t="str" cm="1">
        <f t="array" ref="BD309" xml:space="preserve"> _xlfn.XLOOKUP(
  1,
  ( TabelaMap[SUB] = BS_CONTROLE[[#This Row],[SUB_5]]) *
  ( TabelaMap[KM Inicio] &lt;= BS_CONTROLE[[#This Row],[KM - Inicio]]) *
  ( TabelaMap[KM Fim]  &gt;= BS_CONTROLE[[#This Row],[KM - Inicio]]),
  TabelaMap[Trecho Coordenação],
  "-",
  0
)</f>
        <v>-</v>
      </c>
      <c r="BE309" s="200" t="str">
        <f>IFERROR(_xlfn.XLOOKUP(AO309, BASE_MAPA!$B$2:$B$420, BASE_MAPA!$G$2:$G$420), "ERRO")</f>
        <v>ERRO</v>
      </c>
      <c r="BF309" s="178" t="str">
        <f>IF(BS_CONTROLE[[#This Row],[Responsavel pelo boletim]]=0, "-", BS_CONTROLE[[#This Row],[Responsavel pelo boletim]])</f>
        <v>-</v>
      </c>
      <c r="BG309" s="13"/>
      <c r="BH309" s="14"/>
      <c r="BI309" s="14"/>
      <c r="BJ309" s="14"/>
      <c r="BK309" s="14"/>
      <c r="BL309" s="13"/>
      <c r="BM309" s="12"/>
      <c r="BN309" s="12"/>
      <c r="BO309" s="130"/>
      <c r="BP309" s="14"/>
      <c r="BQ309" s="10" t="str">
        <f t="shared" si="28"/>
        <v>Aderente</v>
      </c>
      <c r="BR309" s="15" t="str">
        <f t="shared" si="29"/>
        <v>*</v>
      </c>
      <c r="BS309" s="15" t="str">
        <f t="shared" si="30"/>
        <v>*</v>
      </c>
      <c r="BT309" s="157" t="str">
        <f t="shared" si="31"/>
        <v/>
      </c>
    </row>
    <row r="310" spans="1:72" hidden="1">
      <c r="A310" s="44" t="str">
        <f t="shared" si="27"/>
        <v/>
      </c>
      <c r="B310" s="133"/>
      <c r="C310" s="7" t="str">
        <f>IF(BS_CONTROLE[[#This Row],[DATA]]="","",WEEKNUM(BS_CONTROLE[[#This Row],[DATA]]))</f>
        <v/>
      </c>
      <c r="D310" s="45"/>
      <c r="E310" s="185">
        <v>326</v>
      </c>
      <c r="F310" s="134"/>
      <c r="G310" s="8" t="str">
        <f>IF(D310="","*",VLOOKUP(F310,BS_ATIVIDADE[#All],3,FALSE))</f>
        <v>*</v>
      </c>
      <c r="H310" s="135"/>
      <c r="I310" s="135"/>
      <c r="J310" s="151"/>
      <c r="K310" s="151"/>
      <c r="L310" s="71" t="s">
        <v>11</v>
      </c>
      <c r="M310" s="149" t="str" cm="1">
        <f t="array" ref="M310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310" s="149" t="str" cm="1">
        <f t="array" ref="N310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310" s="135"/>
      <c r="P310" s="135"/>
      <c r="Q310" s="71"/>
      <c r="R310" s="9" t="str">
        <f>IFERROR(_xlfn.XLOOKUP(F310, BS_ATIVIDADE[ATIVIDADE],BS_ATIVIDADE[UNIDADE] ), "*")</f>
        <v>*</v>
      </c>
      <c r="S310" s="180" t="str" cm="1">
        <f t="array" ref="S310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310" s="180" t="str" cm="1">
        <f t="array" ref="T310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310" s="199" t="str">
        <f>IFERROR(_xlfn.XLOOKUP(J310, BASE_MAPA!$B$2:$B$420, BASE_MAPA!$G$2:$G$420), "ERRO")</f>
        <v>ERRO</v>
      </c>
      <c r="V310" s="143"/>
      <c r="W310" s="135"/>
      <c r="X310" s="152"/>
      <c r="Y310" s="129"/>
      <c r="Z310" s="129"/>
      <c r="AA310" s="71"/>
      <c r="AB310" s="59"/>
      <c r="AC310" s="59"/>
      <c r="AD310" s="135"/>
      <c r="AE310" s="71"/>
      <c r="AF310" s="71"/>
      <c r="AG310" s="71"/>
      <c r="AH310" s="42"/>
      <c r="AI310" s="119" t="str">
        <f>IF(BS_CONTROLE[[#This Row],[Atividade]]=0, "-", BS_CONTROLE[[#This Row],[Atividade]])</f>
        <v>-</v>
      </c>
      <c r="AJ310" s="8" t="str">
        <f>IF(D310="","*",VLOOKUP(AI310,BS_ATIVIDADE[#Data],3,FALSE))</f>
        <v>*</v>
      </c>
      <c r="AK310" s="175" t="str">
        <f>IF(BS_CONTROLE[[#This Row],[Local - Partida]]=0, "-", BS_CONTROLE[[#This Row],[Local - Partida]])</f>
        <v>-</v>
      </c>
      <c r="AL310" s="175" t="str">
        <f>IF(BS_CONTROLE[[#This Row],[Local - Encerramento]]=0, "-", BS_CONTROLE[[#This Row],[Local - Encerramento]])</f>
        <v>-</v>
      </c>
      <c r="AM310" s="175" t="str">
        <f>IF(BS_CONTROLE[[#This Row],[Entre - Estações]]=0, "-", BS_CONTROLE[[#This Row],[Entre - Estações]])</f>
        <v>-</v>
      </c>
      <c r="AN310" s="175" t="str">
        <f>IF(BS_CONTROLE[[#This Row],[SB]]=0, "-", BS_CONTROLE[[#This Row],[SB]])</f>
        <v>-</v>
      </c>
      <c r="AO310" s="176" t="str">
        <f>IF(BS_CONTROLE[[#This Row],[SUB]]=0, "-", BS_CONTROLE[[#This Row],[SUB]])</f>
        <v>-</v>
      </c>
      <c r="AP310" s="177" t="str">
        <f>IF(BS_CONTROLE[[#This Row],[KM - Inicio]]=0, "-", BS_CONTROLE[[#This Row],[KM - Inicio]])</f>
        <v>-</v>
      </c>
      <c r="AQ310" s="177" t="str">
        <f>IF(BS_CONTROLE[[#This Row],[KM - Fim]]=0, "-", BS_CONTROLE[[#This Row],[KM - Fim]])</f>
        <v>-</v>
      </c>
      <c r="AR310" s="32"/>
      <c r="AS310" s="32"/>
      <c r="AT310" s="32"/>
      <c r="AU310" s="32"/>
      <c r="AV310" s="32"/>
      <c r="AW310" s="32"/>
      <c r="AX310" s="32"/>
      <c r="AY310" s="184" t="str">
        <f>IF(D310="","*",IFERROR(IF(ISODD(COUNT(AS310:AX312)),"ERRO",SUM((AT310-AS310),(AV310-AU310),(AX310-AW310))),"ERRO"))</f>
        <v>*</v>
      </c>
      <c r="AZ310" s="11"/>
      <c r="BA310" s="60"/>
      <c r="BB310" s="9" t="str">
        <f>IFERROR(_xlfn.XLOOKUP(AI310, BS_ATIVIDADE[ATIVIDADE],BS_ATIVIDADE[UNIDADE] ), "*")</f>
        <v>*</v>
      </c>
      <c r="BC310" s="59" t="str" cm="1">
        <f t="array" ref="BC310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BD310" s="59" t="str" cm="1">
        <f t="array" ref="BD310" xml:space="preserve"> _xlfn.XLOOKUP(
  1,
  ( TabelaMap[SUB] = BS_CONTROLE[[#This Row],[SUB_5]]) *
  ( TabelaMap[KM Inicio] &lt;= BS_CONTROLE[[#This Row],[KM - Inicio]]) *
  ( TabelaMap[KM Fim]  &gt;= BS_CONTROLE[[#This Row],[KM - Inicio]]),
  TabelaMap[Trecho Coordenação],
  "-",
  0
)</f>
        <v>-</v>
      </c>
      <c r="BE310" s="200" t="str">
        <f>IFERROR(_xlfn.XLOOKUP(AO310, BASE_MAPA!$B$2:$B$420, BASE_MAPA!$G$2:$G$420), "ERRO")</f>
        <v>ERRO</v>
      </c>
      <c r="BF310" s="178" t="str">
        <f>IF(BS_CONTROLE[[#This Row],[Responsavel pelo boletim]]=0, "-", BS_CONTROLE[[#This Row],[Responsavel pelo boletim]])</f>
        <v>-</v>
      </c>
      <c r="BG310" s="13"/>
      <c r="BH310" s="14"/>
      <c r="BI310" s="14"/>
      <c r="BJ310" s="14"/>
      <c r="BK310" s="14"/>
      <c r="BL310" s="13"/>
      <c r="BM310" s="12"/>
      <c r="BN310" s="12"/>
      <c r="BO310" s="130"/>
      <c r="BP310" s="14"/>
      <c r="BQ310" s="10" t="str">
        <f t="shared" si="28"/>
        <v>Aderente</v>
      </c>
      <c r="BR310" s="15" t="str">
        <f t="shared" si="29"/>
        <v>*</v>
      </c>
      <c r="BS310" s="15" t="str">
        <f t="shared" si="30"/>
        <v>*</v>
      </c>
      <c r="BT310" s="157" t="str">
        <f t="shared" si="31"/>
        <v/>
      </c>
    </row>
    <row r="311" spans="1:72" hidden="1">
      <c r="A311" s="44" t="str">
        <f t="shared" si="27"/>
        <v/>
      </c>
      <c r="B311" s="133"/>
      <c r="C311" s="7" t="str">
        <f>IF(BS_CONTROLE[[#This Row],[DATA]]="","",WEEKNUM(BS_CONTROLE[[#This Row],[DATA]]))</f>
        <v/>
      </c>
      <c r="D311" s="45"/>
      <c r="E311" s="185">
        <v>327</v>
      </c>
      <c r="F311" s="134"/>
      <c r="G311" s="8" t="str">
        <f>IF(D311="","*",VLOOKUP(F311,BS_ATIVIDADE[#All],3,FALSE))</f>
        <v>*</v>
      </c>
      <c r="H311" s="135"/>
      <c r="I311" s="135"/>
      <c r="J311" s="151"/>
      <c r="K311" s="151"/>
      <c r="L311" s="71" t="s">
        <v>11</v>
      </c>
      <c r="M311" s="149" t="str" cm="1">
        <f t="array" ref="M311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311" s="149" t="str" cm="1">
        <f t="array" ref="N311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311" s="135"/>
      <c r="P311" s="135"/>
      <c r="Q311" s="71"/>
      <c r="R311" s="9" t="str">
        <f>IFERROR(_xlfn.XLOOKUP(F311, BS_ATIVIDADE[ATIVIDADE],BS_ATIVIDADE[UNIDADE] ), "*")</f>
        <v>*</v>
      </c>
      <c r="S311" s="180" t="str" cm="1">
        <f t="array" ref="S311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311" s="180" t="str" cm="1">
        <f t="array" ref="T311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311" s="199" t="str">
        <f>IFERROR(_xlfn.XLOOKUP(J311, BASE_MAPA!$B$2:$B$420, BASE_MAPA!$G$2:$G$420), "ERRO")</f>
        <v>ERRO</v>
      </c>
      <c r="V311" s="143"/>
      <c r="W311" s="135"/>
      <c r="X311" s="152"/>
      <c r="Y311" s="129"/>
      <c r="Z311" s="129"/>
      <c r="AA311" s="71"/>
      <c r="AB311" s="59"/>
      <c r="AC311" s="59"/>
      <c r="AD311" s="135"/>
      <c r="AE311" s="71"/>
      <c r="AF311" s="71"/>
      <c r="AG311" s="71"/>
      <c r="AH311" s="42"/>
      <c r="AI311" s="119" t="str">
        <f>IF(BS_CONTROLE[[#This Row],[Atividade]]=0, "-", BS_CONTROLE[[#This Row],[Atividade]])</f>
        <v>-</v>
      </c>
      <c r="AJ311" s="8" t="str">
        <f>IF(D311="","*",VLOOKUP(AI311,BS_ATIVIDADE[#Data],3,FALSE))</f>
        <v>*</v>
      </c>
      <c r="AK311" s="175" t="str">
        <f>IF(BS_CONTROLE[[#This Row],[Local - Partida]]=0, "-", BS_CONTROLE[[#This Row],[Local - Partida]])</f>
        <v>-</v>
      </c>
      <c r="AL311" s="175" t="str">
        <f>IF(BS_CONTROLE[[#This Row],[Local - Encerramento]]=0, "-", BS_CONTROLE[[#This Row],[Local - Encerramento]])</f>
        <v>-</v>
      </c>
      <c r="AM311" s="175" t="str">
        <f>IF(BS_CONTROLE[[#This Row],[Entre - Estações]]=0, "-", BS_CONTROLE[[#This Row],[Entre - Estações]])</f>
        <v>-</v>
      </c>
      <c r="AN311" s="175" t="str">
        <f>IF(BS_CONTROLE[[#This Row],[SB]]=0, "-", BS_CONTROLE[[#This Row],[SB]])</f>
        <v>-</v>
      </c>
      <c r="AO311" s="176" t="str">
        <f>IF(BS_CONTROLE[[#This Row],[SUB]]=0, "-", BS_CONTROLE[[#This Row],[SUB]])</f>
        <v>-</v>
      </c>
      <c r="AP311" s="177" t="str">
        <f>IF(BS_CONTROLE[[#This Row],[KM - Inicio]]=0, "-", BS_CONTROLE[[#This Row],[KM - Inicio]])</f>
        <v>-</v>
      </c>
      <c r="AQ311" s="177" t="str">
        <f>IF(BS_CONTROLE[[#This Row],[KM - Fim]]=0, "-", BS_CONTROLE[[#This Row],[KM - Fim]])</f>
        <v>-</v>
      </c>
      <c r="AR311" s="32"/>
      <c r="AS311" s="32"/>
      <c r="AT311" s="32"/>
      <c r="AU311" s="32"/>
      <c r="AV311" s="32"/>
      <c r="AW311" s="32"/>
      <c r="AX311" s="32"/>
      <c r="AY311" s="184" t="str">
        <f>IF(D311="","*",IFERROR(IF(ISODD(COUNT(AS311:AX313)),"ERRO",SUM((AT311-AS311),(AV311-AU311),(AX311-AW311))),"ERRO"))</f>
        <v>*</v>
      </c>
      <c r="AZ311" s="11"/>
      <c r="BA311" s="60"/>
      <c r="BB311" s="9" t="str">
        <f>IFERROR(_xlfn.XLOOKUP(AI311, BS_ATIVIDADE[ATIVIDADE],BS_ATIVIDADE[UNIDADE] ), "*")</f>
        <v>*</v>
      </c>
      <c r="BC311" s="59" t="str" cm="1">
        <f t="array" ref="BC311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BD311" s="59" t="str" cm="1">
        <f t="array" ref="BD311" xml:space="preserve"> _xlfn.XLOOKUP(
  1,
  ( TabelaMap[SUB] = BS_CONTROLE[[#This Row],[SUB_5]]) *
  ( TabelaMap[KM Inicio] &lt;= BS_CONTROLE[[#This Row],[KM - Inicio]]) *
  ( TabelaMap[KM Fim]  &gt;= BS_CONTROLE[[#This Row],[KM - Inicio]]),
  TabelaMap[Trecho Coordenação],
  "-",
  0
)</f>
        <v>-</v>
      </c>
      <c r="BE311" s="200" t="str">
        <f>IFERROR(_xlfn.XLOOKUP(AO311, BASE_MAPA!$B$2:$B$420, BASE_MAPA!$G$2:$G$420), "ERRO")</f>
        <v>ERRO</v>
      </c>
      <c r="BF311" s="178" t="str">
        <f>IF(BS_CONTROLE[[#This Row],[Responsavel pelo boletim]]=0, "-", BS_CONTROLE[[#This Row],[Responsavel pelo boletim]])</f>
        <v>-</v>
      </c>
      <c r="BG311" s="13"/>
      <c r="BH311" s="14"/>
      <c r="BI311" s="14"/>
      <c r="BJ311" s="14"/>
      <c r="BK311" s="14"/>
      <c r="BL311" s="13"/>
      <c r="BM311" s="12"/>
      <c r="BN311" s="12"/>
      <c r="BO311" s="130"/>
      <c r="BP311" s="14"/>
      <c r="BQ311" s="10" t="str">
        <f t="shared" si="28"/>
        <v>Aderente</v>
      </c>
      <c r="BR311" s="15" t="str">
        <f t="shared" si="29"/>
        <v>*</v>
      </c>
      <c r="BS311" s="15" t="str">
        <f t="shared" si="30"/>
        <v>*</v>
      </c>
      <c r="BT311" s="157" t="str">
        <f t="shared" si="31"/>
        <v/>
      </c>
    </row>
    <row r="312" spans="1:72" hidden="1">
      <c r="A312" s="44" t="str">
        <f t="shared" si="27"/>
        <v/>
      </c>
      <c r="B312" s="133"/>
      <c r="C312" s="7" t="str">
        <f>IF(BS_CONTROLE[[#This Row],[DATA]]="","",WEEKNUM(BS_CONTROLE[[#This Row],[DATA]]))</f>
        <v/>
      </c>
      <c r="D312" s="45"/>
      <c r="E312" s="185">
        <v>328</v>
      </c>
      <c r="F312" s="134"/>
      <c r="G312" s="8" t="str">
        <f>IF(D312="","*",VLOOKUP(F312,BS_ATIVIDADE[#All],3,FALSE))</f>
        <v>*</v>
      </c>
      <c r="H312" s="135"/>
      <c r="I312" s="135"/>
      <c r="J312" s="151"/>
      <c r="K312" s="151"/>
      <c r="L312" s="71" t="s">
        <v>11</v>
      </c>
      <c r="M312" s="149" t="str" cm="1">
        <f t="array" ref="M312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312" s="149" t="str" cm="1">
        <f t="array" ref="N312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312" s="135"/>
      <c r="P312" s="135"/>
      <c r="Q312" s="71"/>
      <c r="R312" s="9" t="str">
        <f>IFERROR(_xlfn.XLOOKUP(F312, BS_ATIVIDADE[ATIVIDADE],BS_ATIVIDADE[UNIDADE] ), "*")</f>
        <v>*</v>
      </c>
      <c r="S312" s="180" t="str" cm="1">
        <f t="array" ref="S312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312" s="180" t="str" cm="1">
        <f t="array" ref="T312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312" s="199" t="str">
        <f>IFERROR(_xlfn.XLOOKUP(J312, BASE_MAPA!$B$2:$B$420, BASE_MAPA!$G$2:$G$420), "ERRO")</f>
        <v>ERRO</v>
      </c>
      <c r="V312" s="143"/>
      <c r="W312" s="135"/>
      <c r="X312" s="152"/>
      <c r="Y312" s="129"/>
      <c r="Z312" s="129"/>
      <c r="AA312" s="71"/>
      <c r="AB312" s="59"/>
      <c r="AC312" s="59"/>
      <c r="AD312" s="135"/>
      <c r="AE312" s="71"/>
      <c r="AF312" s="71"/>
      <c r="AG312" s="71"/>
      <c r="AH312" s="42"/>
      <c r="AI312" s="119" t="str">
        <f>IF(BS_CONTROLE[[#This Row],[Atividade]]=0, "-", BS_CONTROLE[[#This Row],[Atividade]])</f>
        <v>-</v>
      </c>
      <c r="AJ312" s="8" t="str">
        <f>IF(D312="","*",VLOOKUP(AI312,BS_ATIVIDADE[#Data],3,FALSE))</f>
        <v>*</v>
      </c>
      <c r="AK312" s="175" t="str">
        <f>IF(BS_CONTROLE[[#This Row],[Local - Partida]]=0, "-", BS_CONTROLE[[#This Row],[Local - Partida]])</f>
        <v>-</v>
      </c>
      <c r="AL312" s="175" t="str">
        <f>IF(BS_CONTROLE[[#This Row],[Local - Encerramento]]=0, "-", BS_CONTROLE[[#This Row],[Local - Encerramento]])</f>
        <v>-</v>
      </c>
      <c r="AM312" s="175" t="str">
        <f>IF(BS_CONTROLE[[#This Row],[Entre - Estações]]=0, "-", BS_CONTROLE[[#This Row],[Entre - Estações]])</f>
        <v>-</v>
      </c>
      <c r="AN312" s="175" t="str">
        <f>IF(BS_CONTROLE[[#This Row],[SB]]=0, "-", BS_CONTROLE[[#This Row],[SB]])</f>
        <v>-</v>
      </c>
      <c r="AO312" s="176" t="str">
        <f>IF(BS_CONTROLE[[#This Row],[SUB]]=0, "-", BS_CONTROLE[[#This Row],[SUB]])</f>
        <v>-</v>
      </c>
      <c r="AP312" s="177" t="str">
        <f>IF(BS_CONTROLE[[#This Row],[KM - Inicio]]=0, "-", BS_CONTROLE[[#This Row],[KM - Inicio]])</f>
        <v>-</v>
      </c>
      <c r="AQ312" s="177" t="str">
        <f>IF(BS_CONTROLE[[#This Row],[KM - Fim]]=0, "-", BS_CONTROLE[[#This Row],[KM - Fim]])</f>
        <v>-</v>
      </c>
      <c r="AR312" s="32"/>
      <c r="AS312" s="32"/>
      <c r="AT312" s="32"/>
      <c r="AU312" s="32"/>
      <c r="AV312" s="32"/>
      <c r="AW312" s="32"/>
      <c r="AX312" s="32"/>
      <c r="AY312" s="184" t="str">
        <f>IF(D312="","*",IFERROR(IF(ISODD(COUNT(AS312:AX314)),"ERRO",SUM((AT312-AS312),(AV312-AU312),(AX312-AW312))),"ERRO"))</f>
        <v>*</v>
      </c>
      <c r="AZ312" s="11"/>
      <c r="BA312" s="60"/>
      <c r="BB312" s="9" t="str">
        <f>IFERROR(_xlfn.XLOOKUP(AI312, BS_ATIVIDADE[ATIVIDADE],BS_ATIVIDADE[UNIDADE] ), "*")</f>
        <v>*</v>
      </c>
      <c r="BC312" s="59" t="str" cm="1">
        <f t="array" ref="BC312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BD312" s="59" t="str" cm="1">
        <f t="array" ref="BD312" xml:space="preserve"> _xlfn.XLOOKUP(
  1,
  ( TabelaMap[SUB] = BS_CONTROLE[[#This Row],[SUB_5]]) *
  ( TabelaMap[KM Inicio] &lt;= BS_CONTROLE[[#This Row],[KM - Inicio]]) *
  ( TabelaMap[KM Fim]  &gt;= BS_CONTROLE[[#This Row],[KM - Inicio]]),
  TabelaMap[Trecho Coordenação],
  "-",
  0
)</f>
        <v>-</v>
      </c>
      <c r="BE312" s="200" t="str">
        <f>IFERROR(_xlfn.XLOOKUP(AO312, BASE_MAPA!$B$2:$B$420, BASE_MAPA!$G$2:$G$420), "ERRO")</f>
        <v>ERRO</v>
      </c>
      <c r="BF312" s="178" t="str">
        <f>IF(BS_CONTROLE[[#This Row],[Responsavel pelo boletim]]=0, "-", BS_CONTROLE[[#This Row],[Responsavel pelo boletim]])</f>
        <v>-</v>
      </c>
      <c r="BG312" s="13"/>
      <c r="BH312" s="14"/>
      <c r="BI312" s="14"/>
      <c r="BJ312" s="14"/>
      <c r="BK312" s="14"/>
      <c r="BL312" s="13"/>
      <c r="BM312" s="12"/>
      <c r="BN312" s="12"/>
      <c r="BO312" s="130"/>
      <c r="BP312" s="14"/>
      <c r="BQ312" s="10" t="str">
        <f t="shared" si="28"/>
        <v>Aderente</v>
      </c>
      <c r="BR312" s="15" t="str">
        <f t="shared" si="29"/>
        <v>*</v>
      </c>
      <c r="BS312" s="15" t="str">
        <f t="shared" si="30"/>
        <v>*</v>
      </c>
      <c r="BT312" s="157" t="str">
        <f t="shared" si="31"/>
        <v/>
      </c>
    </row>
    <row r="313" spans="1:72" hidden="1">
      <c r="A313" s="44" t="str">
        <f t="shared" si="27"/>
        <v/>
      </c>
      <c r="B313" s="133"/>
      <c r="C313" s="7" t="str">
        <f>IF(BS_CONTROLE[[#This Row],[DATA]]="","",WEEKNUM(BS_CONTROLE[[#This Row],[DATA]]))</f>
        <v/>
      </c>
      <c r="D313" s="45"/>
      <c r="E313" s="185">
        <v>329</v>
      </c>
      <c r="F313" s="134"/>
      <c r="G313" s="8" t="str">
        <f>IF(D313="","*",VLOOKUP(F313,BS_ATIVIDADE[#All],3,FALSE))</f>
        <v>*</v>
      </c>
      <c r="H313" s="135"/>
      <c r="I313" s="135"/>
      <c r="J313" s="151"/>
      <c r="K313" s="151"/>
      <c r="L313" s="71" t="s">
        <v>11</v>
      </c>
      <c r="M313" s="149" t="str" cm="1">
        <f t="array" ref="M313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313" s="149" t="str" cm="1">
        <f t="array" ref="N313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313" s="135"/>
      <c r="P313" s="135"/>
      <c r="Q313" s="71"/>
      <c r="R313" s="9" t="str">
        <f>IFERROR(_xlfn.XLOOKUP(F313, BS_ATIVIDADE[ATIVIDADE],BS_ATIVIDADE[UNIDADE] ), "*")</f>
        <v>*</v>
      </c>
      <c r="S313" s="180" t="str" cm="1">
        <f t="array" ref="S313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313" s="180" t="str" cm="1">
        <f t="array" ref="T313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313" s="199" t="str">
        <f>IFERROR(_xlfn.XLOOKUP(J313, BASE_MAPA!$B$2:$B$420, BASE_MAPA!$G$2:$G$420), "ERRO")</f>
        <v>ERRO</v>
      </c>
      <c r="V313" s="143"/>
      <c r="W313" s="135"/>
      <c r="X313" s="152"/>
      <c r="Y313" s="129"/>
      <c r="Z313" s="129"/>
      <c r="AA313" s="71"/>
      <c r="AB313" s="59"/>
      <c r="AC313" s="59"/>
      <c r="AD313" s="135"/>
      <c r="AE313" s="71"/>
      <c r="AF313" s="71"/>
      <c r="AG313" s="71"/>
      <c r="AH313" s="42"/>
      <c r="AI313" s="119" t="str">
        <f>IF(BS_CONTROLE[[#This Row],[Atividade]]=0, "-", BS_CONTROLE[[#This Row],[Atividade]])</f>
        <v>-</v>
      </c>
      <c r="AJ313" s="8" t="str">
        <f>IF(D313="","*",VLOOKUP(AI313,BS_ATIVIDADE[#Data],3,FALSE))</f>
        <v>*</v>
      </c>
      <c r="AK313" s="175" t="str">
        <f>IF(BS_CONTROLE[[#This Row],[Local - Partida]]=0, "-", BS_CONTROLE[[#This Row],[Local - Partida]])</f>
        <v>-</v>
      </c>
      <c r="AL313" s="175" t="str">
        <f>IF(BS_CONTROLE[[#This Row],[Local - Encerramento]]=0, "-", BS_CONTROLE[[#This Row],[Local - Encerramento]])</f>
        <v>-</v>
      </c>
      <c r="AM313" s="175" t="str">
        <f>IF(BS_CONTROLE[[#This Row],[Entre - Estações]]=0, "-", BS_CONTROLE[[#This Row],[Entre - Estações]])</f>
        <v>-</v>
      </c>
      <c r="AN313" s="175" t="str">
        <f>IF(BS_CONTROLE[[#This Row],[SB]]=0, "-", BS_CONTROLE[[#This Row],[SB]])</f>
        <v>-</v>
      </c>
      <c r="AO313" s="176" t="str">
        <f>IF(BS_CONTROLE[[#This Row],[SUB]]=0, "-", BS_CONTROLE[[#This Row],[SUB]])</f>
        <v>-</v>
      </c>
      <c r="AP313" s="177" t="str">
        <f>IF(BS_CONTROLE[[#This Row],[KM - Inicio]]=0, "-", BS_CONTROLE[[#This Row],[KM - Inicio]])</f>
        <v>-</v>
      </c>
      <c r="AQ313" s="177" t="str">
        <f>IF(BS_CONTROLE[[#This Row],[KM - Fim]]=0, "-", BS_CONTROLE[[#This Row],[KM - Fim]])</f>
        <v>-</v>
      </c>
      <c r="AR313" s="32"/>
      <c r="AS313" s="32"/>
      <c r="AT313" s="32"/>
      <c r="AU313" s="32"/>
      <c r="AV313" s="32"/>
      <c r="AW313" s="32"/>
      <c r="AX313" s="32"/>
      <c r="AY313" s="184" t="str">
        <f>IF(D313="","*",IFERROR(IF(ISODD(COUNT(AS313:AX315)),"ERRO",SUM((AT313-AS313),(AV313-AU313),(AX313-AW313))),"ERRO"))</f>
        <v>*</v>
      </c>
      <c r="AZ313" s="11"/>
      <c r="BA313" s="60"/>
      <c r="BB313" s="9" t="str">
        <f>IFERROR(_xlfn.XLOOKUP(AI313, BS_ATIVIDADE[ATIVIDADE],BS_ATIVIDADE[UNIDADE] ), "*")</f>
        <v>*</v>
      </c>
      <c r="BC313" s="59" t="str" cm="1">
        <f t="array" ref="BC313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BD313" s="59" t="str" cm="1">
        <f t="array" ref="BD313" xml:space="preserve"> _xlfn.XLOOKUP(
  1,
  ( TabelaMap[SUB] = BS_CONTROLE[[#This Row],[SUB_5]]) *
  ( TabelaMap[KM Inicio] &lt;= BS_CONTROLE[[#This Row],[KM - Inicio]]) *
  ( TabelaMap[KM Fim]  &gt;= BS_CONTROLE[[#This Row],[KM - Inicio]]),
  TabelaMap[Trecho Coordenação],
  "-",
  0
)</f>
        <v>-</v>
      </c>
      <c r="BE313" s="200" t="str">
        <f>IFERROR(_xlfn.XLOOKUP(AO313, BASE_MAPA!$B$2:$B$420, BASE_MAPA!$G$2:$G$420), "ERRO")</f>
        <v>ERRO</v>
      </c>
      <c r="BF313" s="178" t="str">
        <f>IF(BS_CONTROLE[[#This Row],[Responsavel pelo boletim]]=0, "-", BS_CONTROLE[[#This Row],[Responsavel pelo boletim]])</f>
        <v>-</v>
      </c>
      <c r="BG313" s="13"/>
      <c r="BH313" s="14"/>
      <c r="BI313" s="14"/>
      <c r="BJ313" s="14"/>
      <c r="BK313" s="14"/>
      <c r="BL313" s="13"/>
      <c r="BM313" s="12"/>
      <c r="BN313" s="12"/>
      <c r="BO313" s="130"/>
      <c r="BP313" s="14"/>
      <c r="BQ313" s="10" t="str">
        <f t="shared" si="28"/>
        <v>Aderente</v>
      </c>
      <c r="BR313" s="15" t="str">
        <f t="shared" si="29"/>
        <v>*</v>
      </c>
      <c r="BS313" s="15" t="str">
        <f t="shared" si="30"/>
        <v>*</v>
      </c>
      <c r="BT313" s="157" t="str">
        <f t="shared" si="31"/>
        <v/>
      </c>
    </row>
    <row r="314" spans="1:72" hidden="1">
      <c r="A314" s="44" t="str">
        <f t="shared" si="27"/>
        <v/>
      </c>
      <c r="B314" s="133"/>
      <c r="C314" s="7" t="str">
        <f>IF(BS_CONTROLE[[#This Row],[DATA]]="","",WEEKNUM(BS_CONTROLE[[#This Row],[DATA]]))</f>
        <v/>
      </c>
      <c r="D314" s="45"/>
      <c r="E314" s="185">
        <v>330</v>
      </c>
      <c r="F314" s="134"/>
      <c r="G314" s="8" t="str">
        <f>IF(D314="","*",VLOOKUP(F314,BS_ATIVIDADE[#All],3,FALSE))</f>
        <v>*</v>
      </c>
      <c r="H314" s="135"/>
      <c r="I314" s="135"/>
      <c r="J314" s="151"/>
      <c r="K314" s="151"/>
      <c r="L314" s="71" t="s">
        <v>11</v>
      </c>
      <c r="M314" s="149" t="str" cm="1">
        <f t="array" ref="M314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314" s="149" t="str" cm="1">
        <f t="array" ref="N314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314" s="135"/>
      <c r="P314" s="135"/>
      <c r="Q314" s="71"/>
      <c r="R314" s="9" t="str">
        <f>IFERROR(_xlfn.XLOOKUP(F314, BS_ATIVIDADE[ATIVIDADE],BS_ATIVIDADE[UNIDADE] ), "*")</f>
        <v>*</v>
      </c>
      <c r="S314" s="180" t="str" cm="1">
        <f t="array" ref="S314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314" s="180" t="str" cm="1">
        <f t="array" ref="T314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314" s="199" t="str">
        <f>IFERROR(_xlfn.XLOOKUP(J314, BASE_MAPA!$B$2:$B$420, BASE_MAPA!$G$2:$G$420), "ERRO")</f>
        <v>ERRO</v>
      </c>
      <c r="V314" s="143"/>
      <c r="W314" s="135"/>
      <c r="X314" s="152"/>
      <c r="Y314" s="129"/>
      <c r="Z314" s="129"/>
      <c r="AA314" s="71"/>
      <c r="AB314" s="59"/>
      <c r="AC314" s="59"/>
      <c r="AD314" s="135"/>
      <c r="AE314" s="71"/>
      <c r="AF314" s="71"/>
      <c r="AG314" s="71"/>
      <c r="AH314" s="42"/>
      <c r="AI314" s="119" t="str">
        <f>IF(BS_CONTROLE[[#This Row],[Atividade]]=0, "-", BS_CONTROLE[[#This Row],[Atividade]])</f>
        <v>-</v>
      </c>
      <c r="AJ314" s="8" t="str">
        <f>IF(D314="","*",VLOOKUP(AI314,BS_ATIVIDADE[#Data],3,FALSE))</f>
        <v>*</v>
      </c>
      <c r="AK314" s="175" t="str">
        <f>IF(BS_CONTROLE[[#This Row],[Local - Partida]]=0, "-", BS_CONTROLE[[#This Row],[Local - Partida]])</f>
        <v>-</v>
      </c>
      <c r="AL314" s="175" t="str">
        <f>IF(BS_CONTROLE[[#This Row],[Local - Encerramento]]=0, "-", BS_CONTROLE[[#This Row],[Local - Encerramento]])</f>
        <v>-</v>
      </c>
      <c r="AM314" s="175" t="str">
        <f>IF(BS_CONTROLE[[#This Row],[Entre - Estações]]=0, "-", BS_CONTROLE[[#This Row],[Entre - Estações]])</f>
        <v>-</v>
      </c>
      <c r="AN314" s="175" t="str">
        <f>IF(BS_CONTROLE[[#This Row],[SB]]=0, "-", BS_CONTROLE[[#This Row],[SB]])</f>
        <v>-</v>
      </c>
      <c r="AO314" s="176" t="str">
        <f>IF(BS_CONTROLE[[#This Row],[SUB]]=0, "-", BS_CONTROLE[[#This Row],[SUB]])</f>
        <v>-</v>
      </c>
      <c r="AP314" s="177" t="str">
        <f>IF(BS_CONTROLE[[#This Row],[KM - Inicio]]=0, "-", BS_CONTROLE[[#This Row],[KM - Inicio]])</f>
        <v>-</v>
      </c>
      <c r="AQ314" s="177" t="str">
        <f>IF(BS_CONTROLE[[#This Row],[KM - Fim]]=0, "-", BS_CONTROLE[[#This Row],[KM - Fim]])</f>
        <v>-</v>
      </c>
      <c r="AR314" s="32"/>
      <c r="AS314" s="32"/>
      <c r="AT314" s="32"/>
      <c r="AU314" s="32"/>
      <c r="AV314" s="32"/>
      <c r="AW314" s="32"/>
      <c r="AX314" s="32"/>
      <c r="AY314" s="184" t="str">
        <f>IF(D314="","*",IFERROR(IF(ISODD(COUNT(AS314:AX316)),"ERRO",SUM((AT314-AS314),(AV314-AU314),(AX314-AW314))),"ERRO"))</f>
        <v>*</v>
      </c>
      <c r="AZ314" s="11"/>
      <c r="BA314" s="60"/>
      <c r="BB314" s="9" t="str">
        <f>IFERROR(_xlfn.XLOOKUP(AI314, BS_ATIVIDADE[ATIVIDADE],BS_ATIVIDADE[UNIDADE] ), "*")</f>
        <v>*</v>
      </c>
      <c r="BC314" s="59" t="str" cm="1">
        <f t="array" ref="BC314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BD314" s="59" t="str" cm="1">
        <f t="array" ref="BD314" xml:space="preserve"> _xlfn.XLOOKUP(
  1,
  ( TabelaMap[SUB] = BS_CONTROLE[[#This Row],[SUB_5]]) *
  ( TabelaMap[KM Inicio] &lt;= BS_CONTROLE[[#This Row],[KM - Inicio]]) *
  ( TabelaMap[KM Fim]  &gt;= BS_CONTROLE[[#This Row],[KM - Inicio]]),
  TabelaMap[Trecho Coordenação],
  "-",
  0
)</f>
        <v>-</v>
      </c>
      <c r="BE314" s="200" t="str">
        <f>IFERROR(_xlfn.XLOOKUP(AO314, BASE_MAPA!$B$2:$B$420, BASE_MAPA!$G$2:$G$420), "ERRO")</f>
        <v>ERRO</v>
      </c>
      <c r="BF314" s="178" t="str">
        <f>IF(BS_CONTROLE[[#This Row],[Responsavel pelo boletim]]=0, "-", BS_CONTROLE[[#This Row],[Responsavel pelo boletim]])</f>
        <v>-</v>
      </c>
      <c r="BG314" s="13"/>
      <c r="BH314" s="14"/>
      <c r="BI314" s="14"/>
      <c r="BJ314" s="14"/>
      <c r="BK314" s="14"/>
      <c r="BL314" s="13"/>
      <c r="BM314" s="12"/>
      <c r="BN314" s="12"/>
      <c r="BO314" s="130"/>
      <c r="BP314" s="14"/>
      <c r="BQ314" s="10" t="str">
        <f t="shared" si="28"/>
        <v>Aderente</v>
      </c>
      <c r="BR314" s="15" t="str">
        <f t="shared" si="29"/>
        <v>*</v>
      </c>
      <c r="BS314" s="15" t="str">
        <f t="shared" si="30"/>
        <v>*</v>
      </c>
      <c r="BT314" s="157" t="str">
        <f t="shared" si="31"/>
        <v/>
      </c>
    </row>
    <row r="315" spans="1:72" hidden="1">
      <c r="A315" s="44" t="str">
        <f t="shared" si="27"/>
        <v/>
      </c>
      <c r="B315" s="133"/>
      <c r="C315" s="7" t="str">
        <f>IF(BS_CONTROLE[[#This Row],[DATA]]="","",WEEKNUM(BS_CONTROLE[[#This Row],[DATA]]))</f>
        <v/>
      </c>
      <c r="D315" s="45"/>
      <c r="E315" s="185">
        <v>331</v>
      </c>
      <c r="F315" s="134"/>
      <c r="G315" s="8" t="str">
        <f>IF(D315="","*",VLOOKUP(F315,BS_ATIVIDADE[#All],3,FALSE))</f>
        <v>*</v>
      </c>
      <c r="H315" s="135"/>
      <c r="I315" s="135"/>
      <c r="J315" s="151"/>
      <c r="K315" s="151"/>
      <c r="L315" s="71" t="s">
        <v>11</v>
      </c>
      <c r="M315" s="149" t="str" cm="1">
        <f t="array" ref="M315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315" s="149" t="str" cm="1">
        <f t="array" ref="N315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315" s="135"/>
      <c r="P315" s="135"/>
      <c r="Q315" s="71"/>
      <c r="R315" s="9" t="str">
        <f>IFERROR(_xlfn.XLOOKUP(F315, BS_ATIVIDADE[ATIVIDADE],BS_ATIVIDADE[UNIDADE] ), "*")</f>
        <v>*</v>
      </c>
      <c r="S315" s="180" t="str" cm="1">
        <f t="array" ref="S315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315" s="180" t="str" cm="1">
        <f t="array" ref="T315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315" s="199" t="str">
        <f>IFERROR(_xlfn.XLOOKUP(J315, BASE_MAPA!$B$2:$B$420, BASE_MAPA!$G$2:$G$420), "ERRO")</f>
        <v>ERRO</v>
      </c>
      <c r="V315" s="143"/>
      <c r="W315" s="135"/>
      <c r="X315" s="152"/>
      <c r="Y315" s="129"/>
      <c r="Z315" s="129"/>
      <c r="AA315" s="71"/>
      <c r="AB315" s="59"/>
      <c r="AC315" s="59"/>
      <c r="AD315" s="135"/>
      <c r="AE315" s="71"/>
      <c r="AF315" s="71"/>
      <c r="AG315" s="71"/>
      <c r="AH315" s="42"/>
      <c r="AI315" s="119" t="str">
        <f>IF(BS_CONTROLE[[#This Row],[Atividade]]=0, "-", BS_CONTROLE[[#This Row],[Atividade]])</f>
        <v>-</v>
      </c>
      <c r="AJ315" s="8" t="str">
        <f>IF(D315="","*",VLOOKUP(AI315,BS_ATIVIDADE[#Data],3,FALSE))</f>
        <v>*</v>
      </c>
      <c r="AK315" s="175" t="str">
        <f>IF(BS_CONTROLE[[#This Row],[Local - Partida]]=0, "-", BS_CONTROLE[[#This Row],[Local - Partida]])</f>
        <v>-</v>
      </c>
      <c r="AL315" s="175" t="str">
        <f>IF(BS_CONTROLE[[#This Row],[Local - Encerramento]]=0, "-", BS_CONTROLE[[#This Row],[Local - Encerramento]])</f>
        <v>-</v>
      </c>
      <c r="AM315" s="175" t="str">
        <f>IF(BS_CONTROLE[[#This Row],[Entre - Estações]]=0, "-", BS_CONTROLE[[#This Row],[Entre - Estações]])</f>
        <v>-</v>
      </c>
      <c r="AN315" s="175" t="str">
        <f>IF(BS_CONTROLE[[#This Row],[SB]]=0, "-", BS_CONTROLE[[#This Row],[SB]])</f>
        <v>-</v>
      </c>
      <c r="AO315" s="176" t="str">
        <f>IF(BS_CONTROLE[[#This Row],[SUB]]=0, "-", BS_CONTROLE[[#This Row],[SUB]])</f>
        <v>-</v>
      </c>
      <c r="AP315" s="177" t="str">
        <f>IF(BS_CONTROLE[[#This Row],[KM - Inicio]]=0, "-", BS_CONTROLE[[#This Row],[KM - Inicio]])</f>
        <v>-</v>
      </c>
      <c r="AQ315" s="177" t="str">
        <f>IF(BS_CONTROLE[[#This Row],[KM - Fim]]=0, "-", BS_CONTROLE[[#This Row],[KM - Fim]])</f>
        <v>-</v>
      </c>
      <c r="AR315" s="32"/>
      <c r="AS315" s="32"/>
      <c r="AT315" s="32"/>
      <c r="AU315" s="32"/>
      <c r="AV315" s="32"/>
      <c r="AW315" s="32"/>
      <c r="AX315" s="32"/>
      <c r="AY315" s="184" t="str">
        <f>IF(D315="","*",IFERROR(IF(ISODD(COUNT(AS315:AX317)),"ERRO",SUM((AT315-AS315),(AV315-AU315),(AX315-AW315))),"ERRO"))</f>
        <v>*</v>
      </c>
      <c r="AZ315" s="11"/>
      <c r="BA315" s="60"/>
      <c r="BB315" s="9" t="str">
        <f>IFERROR(_xlfn.XLOOKUP(AI315, BS_ATIVIDADE[ATIVIDADE],BS_ATIVIDADE[UNIDADE] ), "*")</f>
        <v>*</v>
      </c>
      <c r="BC315" s="59" t="str" cm="1">
        <f t="array" ref="BC315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BD315" s="59" t="str" cm="1">
        <f t="array" ref="BD315" xml:space="preserve"> _xlfn.XLOOKUP(
  1,
  ( TabelaMap[SUB] = BS_CONTROLE[[#This Row],[SUB_5]]) *
  ( TabelaMap[KM Inicio] &lt;= BS_CONTROLE[[#This Row],[KM - Inicio]]) *
  ( TabelaMap[KM Fim]  &gt;= BS_CONTROLE[[#This Row],[KM - Inicio]]),
  TabelaMap[Trecho Coordenação],
  "-",
  0
)</f>
        <v>-</v>
      </c>
      <c r="BE315" s="200" t="str">
        <f>IFERROR(_xlfn.XLOOKUP(AO315, BASE_MAPA!$B$2:$B$420, BASE_MAPA!$G$2:$G$420), "ERRO")</f>
        <v>ERRO</v>
      </c>
      <c r="BF315" s="178" t="str">
        <f>IF(BS_CONTROLE[[#This Row],[Responsavel pelo boletim]]=0, "-", BS_CONTROLE[[#This Row],[Responsavel pelo boletim]])</f>
        <v>-</v>
      </c>
      <c r="BG315" s="13"/>
      <c r="BH315" s="14"/>
      <c r="BI315" s="14"/>
      <c r="BJ315" s="14"/>
      <c r="BK315" s="14"/>
      <c r="BL315" s="13"/>
      <c r="BM315" s="12"/>
      <c r="BN315" s="12"/>
      <c r="BO315" s="130"/>
      <c r="BP315" s="14"/>
      <c r="BQ315" s="10" t="str">
        <f t="shared" si="28"/>
        <v>Aderente</v>
      </c>
      <c r="BR315" s="15" t="str">
        <f t="shared" si="29"/>
        <v>*</v>
      </c>
      <c r="BS315" s="15" t="str">
        <f t="shared" si="30"/>
        <v>*</v>
      </c>
      <c r="BT315" s="157" t="str">
        <f t="shared" si="31"/>
        <v/>
      </c>
    </row>
    <row r="316" spans="1:72" hidden="1">
      <c r="A316" s="44" t="str">
        <f t="shared" si="27"/>
        <v/>
      </c>
      <c r="B316" s="133"/>
      <c r="C316" s="7" t="str">
        <f>IF(BS_CONTROLE[[#This Row],[DATA]]="","",WEEKNUM(BS_CONTROLE[[#This Row],[DATA]]))</f>
        <v/>
      </c>
      <c r="D316" s="45"/>
      <c r="E316" s="185">
        <v>332</v>
      </c>
      <c r="F316" s="134"/>
      <c r="G316" s="8" t="str">
        <f>IF(D316="","*",VLOOKUP(F316,BS_ATIVIDADE[#All],3,FALSE))</f>
        <v>*</v>
      </c>
      <c r="H316" s="135"/>
      <c r="I316" s="135"/>
      <c r="J316" s="151"/>
      <c r="K316" s="151"/>
      <c r="L316" s="71" t="s">
        <v>11</v>
      </c>
      <c r="M316" s="149" t="str" cm="1">
        <f t="array" ref="M316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316" s="149" t="str" cm="1">
        <f t="array" ref="N316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316" s="135"/>
      <c r="P316" s="135"/>
      <c r="Q316" s="71"/>
      <c r="R316" s="9" t="str">
        <f>IFERROR(_xlfn.XLOOKUP(F316, BS_ATIVIDADE[ATIVIDADE],BS_ATIVIDADE[UNIDADE] ), "*")</f>
        <v>*</v>
      </c>
      <c r="S316" s="180" t="str" cm="1">
        <f t="array" ref="S316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316" s="180" t="str" cm="1">
        <f t="array" ref="T316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316" s="199" t="str">
        <f>IFERROR(_xlfn.XLOOKUP(J316, BASE_MAPA!$B$2:$B$420, BASE_MAPA!$G$2:$G$420), "ERRO")</f>
        <v>ERRO</v>
      </c>
      <c r="V316" s="143"/>
      <c r="W316" s="135"/>
      <c r="X316" s="152"/>
      <c r="Y316" s="129"/>
      <c r="Z316" s="129"/>
      <c r="AA316" s="71"/>
      <c r="AB316" s="59"/>
      <c r="AC316" s="59"/>
      <c r="AD316" s="135"/>
      <c r="AE316" s="71"/>
      <c r="AF316" s="71"/>
      <c r="AG316" s="71"/>
      <c r="AH316" s="42"/>
      <c r="AI316" s="119" t="str">
        <f>IF(BS_CONTROLE[[#This Row],[Atividade]]=0, "-", BS_CONTROLE[[#This Row],[Atividade]])</f>
        <v>-</v>
      </c>
      <c r="AJ316" s="8" t="str">
        <f>IF(D316="","*",VLOOKUP(AI316,BS_ATIVIDADE[#Data],3,FALSE))</f>
        <v>*</v>
      </c>
      <c r="AK316" s="175" t="str">
        <f>IF(BS_CONTROLE[[#This Row],[Local - Partida]]=0, "-", BS_CONTROLE[[#This Row],[Local - Partida]])</f>
        <v>-</v>
      </c>
      <c r="AL316" s="175" t="str">
        <f>IF(BS_CONTROLE[[#This Row],[Local - Encerramento]]=0, "-", BS_CONTROLE[[#This Row],[Local - Encerramento]])</f>
        <v>-</v>
      </c>
      <c r="AM316" s="175" t="str">
        <f>IF(BS_CONTROLE[[#This Row],[Entre - Estações]]=0, "-", BS_CONTROLE[[#This Row],[Entre - Estações]])</f>
        <v>-</v>
      </c>
      <c r="AN316" s="175" t="str">
        <f>IF(BS_CONTROLE[[#This Row],[SB]]=0, "-", BS_CONTROLE[[#This Row],[SB]])</f>
        <v>-</v>
      </c>
      <c r="AO316" s="176" t="str">
        <f>IF(BS_CONTROLE[[#This Row],[SUB]]=0, "-", BS_CONTROLE[[#This Row],[SUB]])</f>
        <v>-</v>
      </c>
      <c r="AP316" s="177" t="str">
        <f>IF(BS_CONTROLE[[#This Row],[KM - Inicio]]=0, "-", BS_CONTROLE[[#This Row],[KM - Inicio]])</f>
        <v>-</v>
      </c>
      <c r="AQ316" s="177" t="str">
        <f>IF(BS_CONTROLE[[#This Row],[KM - Fim]]=0, "-", BS_CONTROLE[[#This Row],[KM - Fim]])</f>
        <v>-</v>
      </c>
      <c r="AR316" s="32"/>
      <c r="AS316" s="32"/>
      <c r="AT316" s="32"/>
      <c r="AU316" s="32"/>
      <c r="AV316" s="32"/>
      <c r="AW316" s="32"/>
      <c r="AX316" s="32"/>
      <c r="AY316" s="184" t="str">
        <f>IF(D316="","*",IFERROR(IF(ISODD(COUNT(AS316:AX318)),"ERRO",SUM((AT316-AS316),(AV316-AU316),(AX316-AW316))),"ERRO"))</f>
        <v>*</v>
      </c>
      <c r="AZ316" s="11"/>
      <c r="BA316" s="60"/>
      <c r="BB316" s="9" t="str">
        <f>IFERROR(_xlfn.XLOOKUP(AI316, BS_ATIVIDADE[ATIVIDADE],BS_ATIVIDADE[UNIDADE] ), "*")</f>
        <v>*</v>
      </c>
      <c r="BC316" s="59" t="str" cm="1">
        <f t="array" ref="BC316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BD316" s="59" t="str" cm="1">
        <f t="array" ref="BD316" xml:space="preserve"> _xlfn.XLOOKUP(
  1,
  ( TabelaMap[SUB] = BS_CONTROLE[[#This Row],[SUB_5]]) *
  ( TabelaMap[KM Inicio] &lt;= BS_CONTROLE[[#This Row],[KM - Inicio]]) *
  ( TabelaMap[KM Fim]  &gt;= BS_CONTROLE[[#This Row],[KM - Inicio]]),
  TabelaMap[Trecho Coordenação],
  "-",
  0
)</f>
        <v>-</v>
      </c>
      <c r="BE316" s="200" t="str">
        <f>IFERROR(_xlfn.XLOOKUP(AO316, BASE_MAPA!$B$2:$B$420, BASE_MAPA!$G$2:$G$420), "ERRO")</f>
        <v>ERRO</v>
      </c>
      <c r="BF316" s="178" t="str">
        <f>IF(BS_CONTROLE[[#This Row],[Responsavel pelo boletim]]=0, "-", BS_CONTROLE[[#This Row],[Responsavel pelo boletim]])</f>
        <v>-</v>
      </c>
      <c r="BG316" s="13"/>
      <c r="BH316" s="14"/>
      <c r="BI316" s="14"/>
      <c r="BJ316" s="14"/>
      <c r="BK316" s="14"/>
      <c r="BL316" s="13"/>
      <c r="BM316" s="12"/>
      <c r="BN316" s="12"/>
      <c r="BO316" s="130"/>
      <c r="BP316" s="14"/>
      <c r="BQ316" s="10" t="str">
        <f t="shared" si="28"/>
        <v>Aderente</v>
      </c>
      <c r="BR316" s="15" t="str">
        <f t="shared" si="29"/>
        <v>*</v>
      </c>
      <c r="BS316" s="15" t="str">
        <f t="shared" si="30"/>
        <v>*</v>
      </c>
      <c r="BT316" s="157" t="str">
        <f t="shared" si="31"/>
        <v/>
      </c>
    </row>
    <row r="317" spans="1:72" hidden="1">
      <c r="A317" s="44" t="str">
        <f t="shared" si="27"/>
        <v/>
      </c>
      <c r="B317" s="133"/>
      <c r="C317" s="7" t="str">
        <f>IF(BS_CONTROLE[[#This Row],[DATA]]="","",WEEKNUM(BS_CONTROLE[[#This Row],[DATA]]))</f>
        <v/>
      </c>
      <c r="D317" s="45"/>
      <c r="E317" s="185">
        <v>333</v>
      </c>
      <c r="F317" s="134"/>
      <c r="G317" s="8" t="str">
        <f>IF(D317="","*",VLOOKUP(F317,BS_ATIVIDADE[#All],3,FALSE))</f>
        <v>*</v>
      </c>
      <c r="H317" s="135"/>
      <c r="I317" s="135"/>
      <c r="J317" s="151"/>
      <c r="K317" s="151"/>
      <c r="L317" s="71" t="s">
        <v>11</v>
      </c>
      <c r="M317" s="149" t="str" cm="1">
        <f t="array" ref="M317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317" s="149" t="str" cm="1">
        <f t="array" ref="N317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317" s="135"/>
      <c r="P317" s="135"/>
      <c r="Q317" s="71"/>
      <c r="R317" s="9" t="str">
        <f>IFERROR(_xlfn.XLOOKUP(F317, BS_ATIVIDADE[ATIVIDADE],BS_ATIVIDADE[UNIDADE] ), "*")</f>
        <v>*</v>
      </c>
      <c r="S317" s="180" t="str" cm="1">
        <f t="array" ref="S317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317" s="180" t="str" cm="1">
        <f t="array" ref="T317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317" s="199" t="str">
        <f>IFERROR(_xlfn.XLOOKUP(J317, BASE_MAPA!$B$2:$B$420, BASE_MAPA!$G$2:$G$420), "ERRO")</f>
        <v>ERRO</v>
      </c>
      <c r="V317" s="143"/>
      <c r="W317" s="135"/>
      <c r="X317" s="152"/>
      <c r="Y317" s="129"/>
      <c r="Z317" s="129"/>
      <c r="AA317" s="71"/>
      <c r="AB317" s="59"/>
      <c r="AC317" s="59"/>
      <c r="AD317" s="135"/>
      <c r="AE317" s="71"/>
      <c r="AF317" s="71"/>
      <c r="AG317" s="71"/>
      <c r="AH317" s="42"/>
      <c r="AI317" s="119" t="str">
        <f>IF(BS_CONTROLE[[#This Row],[Atividade]]=0, "-", BS_CONTROLE[[#This Row],[Atividade]])</f>
        <v>-</v>
      </c>
      <c r="AJ317" s="8" t="str">
        <f>IF(D317="","*",VLOOKUP(AI317,BS_ATIVIDADE[#Data],3,FALSE))</f>
        <v>*</v>
      </c>
      <c r="AK317" s="175" t="str">
        <f>IF(BS_CONTROLE[[#This Row],[Local - Partida]]=0, "-", BS_CONTROLE[[#This Row],[Local - Partida]])</f>
        <v>-</v>
      </c>
      <c r="AL317" s="175" t="str">
        <f>IF(BS_CONTROLE[[#This Row],[Local - Encerramento]]=0, "-", BS_CONTROLE[[#This Row],[Local - Encerramento]])</f>
        <v>-</v>
      </c>
      <c r="AM317" s="175" t="str">
        <f>IF(BS_CONTROLE[[#This Row],[Entre - Estações]]=0, "-", BS_CONTROLE[[#This Row],[Entre - Estações]])</f>
        <v>-</v>
      </c>
      <c r="AN317" s="175" t="str">
        <f>IF(BS_CONTROLE[[#This Row],[SB]]=0, "-", BS_CONTROLE[[#This Row],[SB]])</f>
        <v>-</v>
      </c>
      <c r="AO317" s="176" t="str">
        <f>IF(BS_CONTROLE[[#This Row],[SUB]]=0, "-", BS_CONTROLE[[#This Row],[SUB]])</f>
        <v>-</v>
      </c>
      <c r="AP317" s="177" t="str">
        <f>IF(BS_CONTROLE[[#This Row],[KM - Inicio]]=0, "-", BS_CONTROLE[[#This Row],[KM - Inicio]])</f>
        <v>-</v>
      </c>
      <c r="AQ317" s="177" t="str">
        <f>IF(BS_CONTROLE[[#This Row],[KM - Fim]]=0, "-", BS_CONTROLE[[#This Row],[KM - Fim]])</f>
        <v>-</v>
      </c>
      <c r="AR317" s="32"/>
      <c r="AS317" s="32"/>
      <c r="AT317" s="32"/>
      <c r="AU317" s="32"/>
      <c r="AV317" s="32"/>
      <c r="AW317" s="32"/>
      <c r="AX317" s="32"/>
      <c r="AY317" s="184" t="str">
        <f>IF(D317="","*",IFERROR(IF(ISODD(COUNT(AS317:AX319)),"ERRO",SUM((AT317-AS317),(AV317-AU317),(AX317-AW317))),"ERRO"))</f>
        <v>*</v>
      </c>
      <c r="AZ317" s="11"/>
      <c r="BA317" s="60"/>
      <c r="BB317" s="9" t="str">
        <f>IFERROR(_xlfn.XLOOKUP(AI317, BS_ATIVIDADE[ATIVIDADE],BS_ATIVIDADE[UNIDADE] ), "*")</f>
        <v>*</v>
      </c>
      <c r="BC317" s="59" t="str" cm="1">
        <f t="array" ref="BC317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BD317" s="59" t="str" cm="1">
        <f t="array" ref="BD317" xml:space="preserve"> _xlfn.XLOOKUP(
  1,
  ( TabelaMap[SUB] = BS_CONTROLE[[#This Row],[SUB_5]]) *
  ( TabelaMap[KM Inicio] &lt;= BS_CONTROLE[[#This Row],[KM - Inicio]]) *
  ( TabelaMap[KM Fim]  &gt;= BS_CONTROLE[[#This Row],[KM - Inicio]]),
  TabelaMap[Trecho Coordenação],
  "-",
  0
)</f>
        <v>-</v>
      </c>
      <c r="BE317" s="200" t="str">
        <f>IFERROR(_xlfn.XLOOKUP(AO317, BASE_MAPA!$B$2:$B$420, BASE_MAPA!$G$2:$G$420), "ERRO")</f>
        <v>ERRO</v>
      </c>
      <c r="BF317" s="178" t="str">
        <f>IF(BS_CONTROLE[[#This Row],[Responsavel pelo boletim]]=0, "-", BS_CONTROLE[[#This Row],[Responsavel pelo boletim]])</f>
        <v>-</v>
      </c>
      <c r="BG317" s="13"/>
      <c r="BH317" s="14"/>
      <c r="BI317" s="14"/>
      <c r="BJ317" s="14"/>
      <c r="BK317" s="14"/>
      <c r="BL317" s="13"/>
      <c r="BM317" s="12"/>
      <c r="BN317" s="12"/>
      <c r="BO317" s="130"/>
      <c r="BP317" s="14"/>
      <c r="BQ317" s="10" t="str">
        <f t="shared" si="28"/>
        <v>Aderente</v>
      </c>
      <c r="BR317" s="15" t="str">
        <f t="shared" si="29"/>
        <v>*</v>
      </c>
      <c r="BS317" s="15" t="str">
        <f t="shared" si="30"/>
        <v>*</v>
      </c>
      <c r="BT317" s="157" t="str">
        <f t="shared" si="31"/>
        <v/>
      </c>
    </row>
    <row r="318" spans="1:72" hidden="1">
      <c r="A318" s="44" t="str">
        <f t="shared" si="27"/>
        <v/>
      </c>
      <c r="B318" s="133"/>
      <c r="C318" s="7" t="str">
        <f>IF(BS_CONTROLE[[#This Row],[DATA]]="","",WEEKNUM(BS_CONTROLE[[#This Row],[DATA]]))</f>
        <v/>
      </c>
      <c r="D318" s="45"/>
      <c r="E318" s="185">
        <v>334</v>
      </c>
      <c r="F318" s="134"/>
      <c r="G318" s="8" t="str">
        <f>IF(D318="","*",VLOOKUP(F318,BS_ATIVIDADE[#All],3,FALSE))</f>
        <v>*</v>
      </c>
      <c r="H318" s="135"/>
      <c r="I318" s="135"/>
      <c r="J318" s="151"/>
      <c r="K318" s="151"/>
      <c r="L318" s="71" t="s">
        <v>11</v>
      </c>
      <c r="M318" s="149" t="str" cm="1">
        <f t="array" ref="M318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318" s="149" t="str" cm="1">
        <f t="array" ref="N318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318" s="135"/>
      <c r="P318" s="135"/>
      <c r="Q318" s="71"/>
      <c r="R318" s="9" t="str">
        <f>IFERROR(_xlfn.XLOOKUP(F318, BS_ATIVIDADE[ATIVIDADE],BS_ATIVIDADE[UNIDADE] ), "*")</f>
        <v>*</v>
      </c>
      <c r="S318" s="180" t="str" cm="1">
        <f t="array" ref="S318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318" s="180" t="str" cm="1">
        <f t="array" ref="T318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318" s="199" t="str">
        <f>IFERROR(_xlfn.XLOOKUP(J318, BASE_MAPA!$B$2:$B$420, BASE_MAPA!$G$2:$G$420), "ERRO")</f>
        <v>ERRO</v>
      </c>
      <c r="V318" s="143"/>
      <c r="W318" s="135"/>
      <c r="X318" s="152"/>
      <c r="Y318" s="129"/>
      <c r="Z318" s="129"/>
      <c r="AA318" s="71"/>
      <c r="AB318" s="59"/>
      <c r="AC318" s="59"/>
      <c r="AD318" s="135"/>
      <c r="AE318" s="71"/>
      <c r="AF318" s="71"/>
      <c r="AG318" s="71"/>
      <c r="AH318" s="42"/>
      <c r="AI318" s="119" t="str">
        <f>IF(BS_CONTROLE[[#This Row],[Atividade]]=0, "-", BS_CONTROLE[[#This Row],[Atividade]])</f>
        <v>-</v>
      </c>
      <c r="AJ318" s="8" t="str">
        <f>IF(D318="","*",VLOOKUP(AI318,BS_ATIVIDADE[#Data],3,FALSE))</f>
        <v>*</v>
      </c>
      <c r="AK318" s="175" t="str">
        <f>IF(BS_CONTROLE[[#This Row],[Local - Partida]]=0, "-", BS_CONTROLE[[#This Row],[Local - Partida]])</f>
        <v>-</v>
      </c>
      <c r="AL318" s="175" t="str">
        <f>IF(BS_CONTROLE[[#This Row],[Local - Encerramento]]=0, "-", BS_CONTROLE[[#This Row],[Local - Encerramento]])</f>
        <v>-</v>
      </c>
      <c r="AM318" s="175" t="str">
        <f>IF(BS_CONTROLE[[#This Row],[Entre - Estações]]=0, "-", BS_CONTROLE[[#This Row],[Entre - Estações]])</f>
        <v>-</v>
      </c>
      <c r="AN318" s="175" t="str">
        <f>IF(BS_CONTROLE[[#This Row],[SB]]=0, "-", BS_CONTROLE[[#This Row],[SB]])</f>
        <v>-</v>
      </c>
      <c r="AO318" s="176" t="str">
        <f>IF(BS_CONTROLE[[#This Row],[SUB]]=0, "-", BS_CONTROLE[[#This Row],[SUB]])</f>
        <v>-</v>
      </c>
      <c r="AP318" s="177" t="str">
        <f>IF(BS_CONTROLE[[#This Row],[KM - Inicio]]=0, "-", BS_CONTROLE[[#This Row],[KM - Inicio]])</f>
        <v>-</v>
      </c>
      <c r="AQ318" s="177" t="str">
        <f>IF(BS_CONTROLE[[#This Row],[KM - Fim]]=0, "-", BS_CONTROLE[[#This Row],[KM - Fim]])</f>
        <v>-</v>
      </c>
      <c r="AR318" s="32"/>
      <c r="AS318" s="32"/>
      <c r="AT318" s="32"/>
      <c r="AU318" s="32"/>
      <c r="AV318" s="32"/>
      <c r="AW318" s="32"/>
      <c r="AX318" s="32"/>
      <c r="AY318" s="184" t="str">
        <f>IF(D318="","*",IFERROR(IF(ISODD(COUNT(AS318:AX320)),"ERRO",SUM((AT318-AS318),(AV318-AU318),(AX318-AW318))),"ERRO"))</f>
        <v>*</v>
      </c>
      <c r="AZ318" s="11"/>
      <c r="BA318" s="60"/>
      <c r="BB318" s="9" t="str">
        <f>IFERROR(_xlfn.XLOOKUP(AI318, BS_ATIVIDADE[ATIVIDADE],BS_ATIVIDADE[UNIDADE] ), "*")</f>
        <v>*</v>
      </c>
      <c r="BC318" s="59" t="str" cm="1">
        <f t="array" ref="BC318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BD318" s="59" t="str" cm="1">
        <f t="array" ref="BD318" xml:space="preserve"> _xlfn.XLOOKUP(
  1,
  ( TabelaMap[SUB] = BS_CONTROLE[[#This Row],[SUB_5]]) *
  ( TabelaMap[KM Inicio] &lt;= BS_CONTROLE[[#This Row],[KM - Inicio]]) *
  ( TabelaMap[KM Fim]  &gt;= BS_CONTROLE[[#This Row],[KM - Inicio]]),
  TabelaMap[Trecho Coordenação],
  "-",
  0
)</f>
        <v>-</v>
      </c>
      <c r="BE318" s="200" t="str">
        <f>IFERROR(_xlfn.XLOOKUP(AO318, BASE_MAPA!$B$2:$B$420, BASE_MAPA!$G$2:$G$420), "ERRO")</f>
        <v>ERRO</v>
      </c>
      <c r="BF318" s="178" t="str">
        <f>IF(BS_CONTROLE[[#This Row],[Responsavel pelo boletim]]=0, "-", BS_CONTROLE[[#This Row],[Responsavel pelo boletim]])</f>
        <v>-</v>
      </c>
      <c r="BG318" s="13"/>
      <c r="BH318" s="14"/>
      <c r="BI318" s="14"/>
      <c r="BJ318" s="14"/>
      <c r="BK318" s="14"/>
      <c r="BL318" s="13"/>
      <c r="BM318" s="12"/>
      <c r="BN318" s="12"/>
      <c r="BO318" s="130"/>
      <c r="BP318" s="14"/>
      <c r="BQ318" s="10" t="str">
        <f t="shared" si="28"/>
        <v>Aderente</v>
      </c>
      <c r="BR318" s="15" t="str">
        <f t="shared" si="29"/>
        <v>*</v>
      </c>
      <c r="BS318" s="15" t="str">
        <f t="shared" si="30"/>
        <v>*</v>
      </c>
      <c r="BT318" s="157" t="str">
        <f t="shared" si="31"/>
        <v/>
      </c>
    </row>
    <row r="319" spans="1:72" hidden="1">
      <c r="A319" s="44" t="str">
        <f t="shared" si="27"/>
        <v/>
      </c>
      <c r="B319" s="133"/>
      <c r="C319" s="7" t="str">
        <f>IF(BS_CONTROLE[[#This Row],[DATA]]="","",WEEKNUM(BS_CONTROLE[[#This Row],[DATA]]))</f>
        <v/>
      </c>
      <c r="D319" s="45"/>
      <c r="E319" s="185">
        <v>335</v>
      </c>
      <c r="F319" s="134"/>
      <c r="G319" s="8" t="str">
        <f>IF(D319="","*",VLOOKUP(F319,BS_ATIVIDADE[#All],3,FALSE))</f>
        <v>*</v>
      </c>
      <c r="H319" s="135"/>
      <c r="I319" s="135"/>
      <c r="J319" s="151"/>
      <c r="K319" s="151"/>
      <c r="L319" s="71" t="s">
        <v>11</v>
      </c>
      <c r="M319" s="149" t="str" cm="1">
        <f t="array" ref="M319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319" s="149" t="str" cm="1">
        <f t="array" ref="N319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319" s="135"/>
      <c r="P319" s="135"/>
      <c r="Q319" s="71"/>
      <c r="R319" s="9" t="str">
        <f>IFERROR(_xlfn.XLOOKUP(F319, BS_ATIVIDADE[ATIVIDADE],BS_ATIVIDADE[UNIDADE] ), "*")</f>
        <v>*</v>
      </c>
      <c r="S319" s="180" t="str" cm="1">
        <f t="array" ref="S319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319" s="180" t="str" cm="1">
        <f t="array" ref="T319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319" s="199" t="str">
        <f>IFERROR(_xlfn.XLOOKUP(J319, BASE_MAPA!$B$2:$B$420, BASE_MAPA!$G$2:$G$420), "ERRO")</f>
        <v>ERRO</v>
      </c>
      <c r="V319" s="143"/>
      <c r="W319" s="135"/>
      <c r="X319" s="152"/>
      <c r="Y319" s="129"/>
      <c r="Z319" s="129"/>
      <c r="AA319" s="71"/>
      <c r="AB319" s="59"/>
      <c r="AC319" s="59"/>
      <c r="AD319" s="135"/>
      <c r="AE319" s="71"/>
      <c r="AF319" s="71"/>
      <c r="AG319" s="71"/>
      <c r="AH319" s="42"/>
      <c r="AI319" s="119" t="str">
        <f>IF(BS_CONTROLE[[#This Row],[Atividade]]=0, "-", BS_CONTROLE[[#This Row],[Atividade]])</f>
        <v>-</v>
      </c>
      <c r="AJ319" s="8" t="str">
        <f>IF(D319="","*",VLOOKUP(AI319,BS_ATIVIDADE[#Data],3,FALSE))</f>
        <v>*</v>
      </c>
      <c r="AK319" s="175" t="str">
        <f>IF(BS_CONTROLE[[#This Row],[Local - Partida]]=0, "-", BS_CONTROLE[[#This Row],[Local - Partida]])</f>
        <v>-</v>
      </c>
      <c r="AL319" s="175" t="str">
        <f>IF(BS_CONTROLE[[#This Row],[Local - Encerramento]]=0, "-", BS_CONTROLE[[#This Row],[Local - Encerramento]])</f>
        <v>-</v>
      </c>
      <c r="AM319" s="175" t="str">
        <f>IF(BS_CONTROLE[[#This Row],[Entre - Estações]]=0, "-", BS_CONTROLE[[#This Row],[Entre - Estações]])</f>
        <v>-</v>
      </c>
      <c r="AN319" s="175" t="str">
        <f>IF(BS_CONTROLE[[#This Row],[SB]]=0, "-", BS_CONTROLE[[#This Row],[SB]])</f>
        <v>-</v>
      </c>
      <c r="AO319" s="176" t="str">
        <f>IF(BS_CONTROLE[[#This Row],[SUB]]=0, "-", BS_CONTROLE[[#This Row],[SUB]])</f>
        <v>-</v>
      </c>
      <c r="AP319" s="177" t="str">
        <f>IF(BS_CONTROLE[[#This Row],[KM - Inicio]]=0, "-", BS_CONTROLE[[#This Row],[KM - Inicio]])</f>
        <v>-</v>
      </c>
      <c r="AQ319" s="177" t="str">
        <f>IF(BS_CONTROLE[[#This Row],[KM - Fim]]=0, "-", BS_CONTROLE[[#This Row],[KM - Fim]])</f>
        <v>-</v>
      </c>
      <c r="AR319" s="32"/>
      <c r="AS319" s="32"/>
      <c r="AT319" s="32"/>
      <c r="AU319" s="32"/>
      <c r="AV319" s="32"/>
      <c r="AW319" s="32"/>
      <c r="AX319" s="32"/>
      <c r="AY319" s="184" t="str">
        <f>IF(D319="","*",IFERROR(IF(ISODD(COUNT(AS319:AX321)),"ERRO",SUM((AT319-AS319),(AV319-AU319),(AX319-AW319))),"ERRO"))</f>
        <v>*</v>
      </c>
      <c r="AZ319" s="11"/>
      <c r="BA319" s="60"/>
      <c r="BB319" s="9" t="str">
        <f>IFERROR(_xlfn.XLOOKUP(AI319, BS_ATIVIDADE[ATIVIDADE],BS_ATIVIDADE[UNIDADE] ), "*")</f>
        <v>*</v>
      </c>
      <c r="BC319" s="59" t="str" cm="1">
        <f t="array" ref="BC319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BD319" s="59" t="str" cm="1">
        <f t="array" ref="BD319" xml:space="preserve"> _xlfn.XLOOKUP(
  1,
  ( TabelaMap[SUB] = BS_CONTROLE[[#This Row],[SUB_5]]) *
  ( TabelaMap[KM Inicio] &lt;= BS_CONTROLE[[#This Row],[KM - Inicio]]) *
  ( TabelaMap[KM Fim]  &gt;= BS_CONTROLE[[#This Row],[KM - Inicio]]),
  TabelaMap[Trecho Coordenação],
  "-",
  0
)</f>
        <v>-</v>
      </c>
      <c r="BE319" s="200" t="str">
        <f>IFERROR(_xlfn.XLOOKUP(AO319, BASE_MAPA!$B$2:$B$420, BASE_MAPA!$G$2:$G$420), "ERRO")</f>
        <v>ERRO</v>
      </c>
      <c r="BF319" s="178" t="str">
        <f>IF(BS_CONTROLE[[#This Row],[Responsavel pelo boletim]]=0, "-", BS_CONTROLE[[#This Row],[Responsavel pelo boletim]])</f>
        <v>-</v>
      </c>
      <c r="BG319" s="13"/>
      <c r="BH319" s="14"/>
      <c r="BI319" s="14"/>
      <c r="BJ319" s="14"/>
      <c r="BK319" s="14"/>
      <c r="BL319" s="13"/>
      <c r="BM319" s="12"/>
      <c r="BN319" s="12"/>
      <c r="BO319" s="130"/>
      <c r="BP319" s="14"/>
      <c r="BQ319" s="10" t="str">
        <f t="shared" si="28"/>
        <v>Aderente</v>
      </c>
      <c r="BR319" s="15" t="str">
        <f t="shared" si="29"/>
        <v>*</v>
      </c>
      <c r="BS319" s="15" t="str">
        <f t="shared" si="30"/>
        <v>*</v>
      </c>
      <c r="BT319" s="157" t="str">
        <f t="shared" si="31"/>
        <v/>
      </c>
    </row>
    <row r="320" spans="1:72" hidden="1">
      <c r="A320" s="44" t="str">
        <f t="shared" si="27"/>
        <v/>
      </c>
      <c r="B320" s="133"/>
      <c r="C320" s="7" t="str">
        <f>IF(BS_CONTROLE[[#This Row],[DATA]]="","",WEEKNUM(BS_CONTROLE[[#This Row],[DATA]]))</f>
        <v/>
      </c>
      <c r="D320" s="45"/>
      <c r="E320" s="185">
        <v>336</v>
      </c>
      <c r="F320" s="134"/>
      <c r="G320" s="8" t="str">
        <f>IF(D320="","*",VLOOKUP(F320,BS_ATIVIDADE[#All],3,FALSE))</f>
        <v>*</v>
      </c>
      <c r="H320" s="135"/>
      <c r="I320" s="135"/>
      <c r="J320" s="151"/>
      <c r="K320" s="151"/>
      <c r="L320" s="71" t="s">
        <v>11</v>
      </c>
      <c r="M320" s="149" t="str" cm="1">
        <f t="array" ref="M320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320" s="149" t="str" cm="1">
        <f t="array" ref="N320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320" s="135"/>
      <c r="P320" s="135"/>
      <c r="Q320" s="71"/>
      <c r="R320" s="9" t="str">
        <f>IFERROR(_xlfn.XLOOKUP(F320, BS_ATIVIDADE[ATIVIDADE],BS_ATIVIDADE[UNIDADE] ), "*")</f>
        <v>*</v>
      </c>
      <c r="S320" s="180" t="str" cm="1">
        <f t="array" ref="S320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320" s="180" t="str" cm="1">
        <f t="array" ref="T320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320" s="199" t="str">
        <f>IFERROR(_xlfn.XLOOKUP(J320, BASE_MAPA!$B$2:$B$420, BASE_MAPA!$G$2:$G$420), "ERRO")</f>
        <v>ERRO</v>
      </c>
      <c r="V320" s="143"/>
      <c r="W320" s="135"/>
      <c r="X320" s="152"/>
      <c r="Y320" s="129"/>
      <c r="Z320" s="129"/>
      <c r="AA320" s="71"/>
      <c r="AB320" s="59"/>
      <c r="AC320" s="59"/>
      <c r="AD320" s="135"/>
      <c r="AE320" s="71"/>
      <c r="AF320" s="71"/>
      <c r="AG320" s="71"/>
      <c r="AH320" s="42"/>
      <c r="AI320" s="119" t="str">
        <f>IF(BS_CONTROLE[[#This Row],[Atividade]]=0, "-", BS_CONTROLE[[#This Row],[Atividade]])</f>
        <v>-</v>
      </c>
      <c r="AJ320" s="8" t="str">
        <f>IF(D320="","*",VLOOKUP(AI320,BS_ATIVIDADE[#Data],3,FALSE))</f>
        <v>*</v>
      </c>
      <c r="AK320" s="175" t="str">
        <f>IF(BS_CONTROLE[[#This Row],[Local - Partida]]=0, "-", BS_CONTROLE[[#This Row],[Local - Partida]])</f>
        <v>-</v>
      </c>
      <c r="AL320" s="175" t="str">
        <f>IF(BS_CONTROLE[[#This Row],[Local - Encerramento]]=0, "-", BS_CONTROLE[[#This Row],[Local - Encerramento]])</f>
        <v>-</v>
      </c>
      <c r="AM320" s="175" t="str">
        <f>IF(BS_CONTROLE[[#This Row],[Entre - Estações]]=0, "-", BS_CONTROLE[[#This Row],[Entre - Estações]])</f>
        <v>-</v>
      </c>
      <c r="AN320" s="175" t="str">
        <f>IF(BS_CONTROLE[[#This Row],[SB]]=0, "-", BS_CONTROLE[[#This Row],[SB]])</f>
        <v>-</v>
      </c>
      <c r="AO320" s="176" t="str">
        <f>IF(BS_CONTROLE[[#This Row],[SUB]]=0, "-", BS_CONTROLE[[#This Row],[SUB]])</f>
        <v>-</v>
      </c>
      <c r="AP320" s="177" t="str">
        <f>IF(BS_CONTROLE[[#This Row],[KM - Inicio]]=0, "-", BS_CONTROLE[[#This Row],[KM - Inicio]])</f>
        <v>-</v>
      </c>
      <c r="AQ320" s="177" t="str">
        <f>IF(BS_CONTROLE[[#This Row],[KM - Fim]]=0, "-", BS_CONTROLE[[#This Row],[KM - Fim]])</f>
        <v>-</v>
      </c>
      <c r="AR320" s="32"/>
      <c r="AS320" s="32"/>
      <c r="AT320" s="32"/>
      <c r="AU320" s="32"/>
      <c r="AV320" s="32"/>
      <c r="AW320" s="32"/>
      <c r="AX320" s="32"/>
      <c r="AY320" s="184" t="str">
        <f>IF(D320="","*",IFERROR(IF(ISODD(COUNT(AS320:AX322)),"ERRO",SUM((AT320-AS320),(AV320-AU320),(AX320-AW320))),"ERRO"))</f>
        <v>*</v>
      </c>
      <c r="AZ320" s="11"/>
      <c r="BA320" s="60"/>
      <c r="BB320" s="9" t="str">
        <f>IFERROR(_xlfn.XLOOKUP(AI320, BS_ATIVIDADE[ATIVIDADE],BS_ATIVIDADE[UNIDADE] ), "*")</f>
        <v>*</v>
      </c>
      <c r="BC320" s="59" t="str" cm="1">
        <f t="array" ref="BC320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BD320" s="59" t="str" cm="1">
        <f t="array" ref="BD320" xml:space="preserve"> _xlfn.XLOOKUP(
  1,
  ( TabelaMap[SUB] = BS_CONTROLE[[#This Row],[SUB_5]]) *
  ( TabelaMap[KM Inicio] &lt;= BS_CONTROLE[[#This Row],[KM - Inicio]]) *
  ( TabelaMap[KM Fim]  &gt;= BS_CONTROLE[[#This Row],[KM - Inicio]]),
  TabelaMap[Trecho Coordenação],
  "-",
  0
)</f>
        <v>-</v>
      </c>
      <c r="BE320" s="200" t="str">
        <f>IFERROR(_xlfn.XLOOKUP(AO320, BASE_MAPA!$B$2:$B$420, BASE_MAPA!$G$2:$G$420), "ERRO")</f>
        <v>ERRO</v>
      </c>
      <c r="BF320" s="178" t="str">
        <f>IF(BS_CONTROLE[[#This Row],[Responsavel pelo boletim]]=0, "-", BS_CONTROLE[[#This Row],[Responsavel pelo boletim]])</f>
        <v>-</v>
      </c>
      <c r="BG320" s="13"/>
      <c r="BH320" s="14"/>
      <c r="BI320" s="14"/>
      <c r="BJ320" s="14"/>
      <c r="BK320" s="14"/>
      <c r="BL320" s="13"/>
      <c r="BM320" s="12"/>
      <c r="BN320" s="12"/>
      <c r="BO320" s="130"/>
      <c r="BP320" s="14"/>
      <c r="BQ320" s="10" t="str">
        <f t="shared" si="28"/>
        <v>Aderente</v>
      </c>
      <c r="BR320" s="15" t="str">
        <f t="shared" si="29"/>
        <v>*</v>
      </c>
      <c r="BS320" s="15" t="str">
        <f t="shared" si="30"/>
        <v>*</v>
      </c>
      <c r="BT320" s="157" t="str">
        <f t="shared" si="31"/>
        <v/>
      </c>
    </row>
    <row r="321" spans="1:72" hidden="1">
      <c r="A321" s="44" t="str">
        <f t="shared" si="27"/>
        <v/>
      </c>
      <c r="B321" s="133"/>
      <c r="C321" s="7" t="str">
        <f>IF(BS_CONTROLE[[#This Row],[DATA]]="","",WEEKNUM(BS_CONTROLE[[#This Row],[DATA]]))</f>
        <v/>
      </c>
      <c r="D321" s="45"/>
      <c r="E321" s="185">
        <v>337</v>
      </c>
      <c r="F321" s="134"/>
      <c r="G321" s="8" t="str">
        <f>IF(D321="","*",VLOOKUP(F321,BS_ATIVIDADE[#All],3,FALSE))</f>
        <v>*</v>
      </c>
      <c r="H321" s="135"/>
      <c r="I321" s="135"/>
      <c r="J321" s="151"/>
      <c r="K321" s="151"/>
      <c r="L321" s="71" t="s">
        <v>11</v>
      </c>
      <c r="M321" s="149" t="str" cm="1">
        <f t="array" ref="M321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321" s="149" t="str" cm="1">
        <f t="array" ref="N321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321" s="135"/>
      <c r="P321" s="135"/>
      <c r="Q321" s="71"/>
      <c r="R321" s="9" t="str">
        <f>IFERROR(_xlfn.XLOOKUP(F321, BS_ATIVIDADE[ATIVIDADE],BS_ATIVIDADE[UNIDADE] ), "*")</f>
        <v>*</v>
      </c>
      <c r="S321" s="180" t="str" cm="1">
        <f t="array" ref="S321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321" s="180" t="str" cm="1">
        <f t="array" ref="T321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321" s="199" t="str">
        <f>IFERROR(_xlfn.XLOOKUP(J321, BASE_MAPA!$B$2:$B$420, BASE_MAPA!$G$2:$G$420), "ERRO")</f>
        <v>ERRO</v>
      </c>
      <c r="V321" s="143"/>
      <c r="W321" s="135"/>
      <c r="X321" s="152"/>
      <c r="Y321" s="129"/>
      <c r="Z321" s="129"/>
      <c r="AA321" s="71"/>
      <c r="AB321" s="59"/>
      <c r="AC321" s="59"/>
      <c r="AD321" s="135"/>
      <c r="AE321" s="71"/>
      <c r="AF321" s="71"/>
      <c r="AG321" s="71"/>
      <c r="AH321" s="42"/>
      <c r="AI321" s="119" t="str">
        <f>IF(BS_CONTROLE[[#This Row],[Atividade]]=0, "-", BS_CONTROLE[[#This Row],[Atividade]])</f>
        <v>-</v>
      </c>
      <c r="AJ321" s="8" t="str">
        <f>IF(D321="","*",VLOOKUP(AI321,BS_ATIVIDADE[#Data],3,FALSE))</f>
        <v>*</v>
      </c>
      <c r="AK321" s="175" t="str">
        <f>IF(BS_CONTROLE[[#This Row],[Local - Partida]]=0, "-", BS_CONTROLE[[#This Row],[Local - Partida]])</f>
        <v>-</v>
      </c>
      <c r="AL321" s="175" t="str">
        <f>IF(BS_CONTROLE[[#This Row],[Local - Encerramento]]=0, "-", BS_CONTROLE[[#This Row],[Local - Encerramento]])</f>
        <v>-</v>
      </c>
      <c r="AM321" s="175" t="str">
        <f>IF(BS_CONTROLE[[#This Row],[Entre - Estações]]=0, "-", BS_CONTROLE[[#This Row],[Entre - Estações]])</f>
        <v>-</v>
      </c>
      <c r="AN321" s="175" t="str">
        <f>IF(BS_CONTROLE[[#This Row],[SB]]=0, "-", BS_CONTROLE[[#This Row],[SB]])</f>
        <v>-</v>
      </c>
      <c r="AO321" s="176" t="str">
        <f>IF(BS_CONTROLE[[#This Row],[SUB]]=0, "-", BS_CONTROLE[[#This Row],[SUB]])</f>
        <v>-</v>
      </c>
      <c r="AP321" s="177" t="str">
        <f>IF(BS_CONTROLE[[#This Row],[KM - Inicio]]=0, "-", BS_CONTROLE[[#This Row],[KM - Inicio]])</f>
        <v>-</v>
      </c>
      <c r="AQ321" s="177" t="str">
        <f>IF(BS_CONTROLE[[#This Row],[KM - Fim]]=0, "-", BS_CONTROLE[[#This Row],[KM - Fim]])</f>
        <v>-</v>
      </c>
      <c r="AR321" s="32"/>
      <c r="AS321" s="32"/>
      <c r="AT321" s="32"/>
      <c r="AU321" s="32"/>
      <c r="AV321" s="32"/>
      <c r="AW321" s="32"/>
      <c r="AX321" s="32"/>
      <c r="AY321" s="184" t="str">
        <f>IF(D321="","*",IFERROR(IF(ISODD(COUNT(AS321:AX323)),"ERRO",SUM((AT321-AS321),(AV321-AU321),(AX321-AW321))),"ERRO"))</f>
        <v>*</v>
      </c>
      <c r="AZ321" s="11"/>
      <c r="BA321" s="60"/>
      <c r="BB321" s="9" t="str">
        <f>IFERROR(_xlfn.XLOOKUP(AI321, BS_ATIVIDADE[ATIVIDADE],BS_ATIVIDADE[UNIDADE] ), "*")</f>
        <v>*</v>
      </c>
      <c r="BC321" s="59" t="str" cm="1">
        <f t="array" ref="BC321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BD321" s="59" t="str" cm="1">
        <f t="array" ref="BD321" xml:space="preserve"> _xlfn.XLOOKUP(
  1,
  ( TabelaMap[SUB] = BS_CONTROLE[[#This Row],[SUB_5]]) *
  ( TabelaMap[KM Inicio] &lt;= BS_CONTROLE[[#This Row],[KM - Inicio]]) *
  ( TabelaMap[KM Fim]  &gt;= BS_CONTROLE[[#This Row],[KM - Inicio]]),
  TabelaMap[Trecho Coordenação],
  "-",
  0
)</f>
        <v>-</v>
      </c>
      <c r="BE321" s="200" t="str">
        <f>IFERROR(_xlfn.XLOOKUP(AO321, BASE_MAPA!$B$2:$B$420, BASE_MAPA!$G$2:$G$420), "ERRO")</f>
        <v>ERRO</v>
      </c>
      <c r="BF321" s="178" t="str">
        <f>IF(BS_CONTROLE[[#This Row],[Responsavel pelo boletim]]=0, "-", BS_CONTROLE[[#This Row],[Responsavel pelo boletim]])</f>
        <v>-</v>
      </c>
      <c r="BG321" s="13"/>
      <c r="BH321" s="14"/>
      <c r="BI321" s="14"/>
      <c r="BJ321" s="14"/>
      <c r="BK321" s="14"/>
      <c r="BL321" s="13"/>
      <c r="BM321" s="12"/>
      <c r="BN321" s="12"/>
      <c r="BO321" s="130"/>
      <c r="BP321" s="14"/>
      <c r="BQ321" s="10" t="str">
        <f t="shared" si="28"/>
        <v>Aderente</v>
      </c>
      <c r="BR321" s="15" t="str">
        <f t="shared" si="29"/>
        <v>*</v>
      </c>
      <c r="BS321" s="15" t="str">
        <f t="shared" si="30"/>
        <v>*</v>
      </c>
      <c r="BT321" s="157" t="str">
        <f t="shared" si="31"/>
        <v/>
      </c>
    </row>
    <row r="322" spans="1:72" hidden="1">
      <c r="A322" s="44" t="str">
        <f t="shared" si="27"/>
        <v/>
      </c>
      <c r="B322" s="133"/>
      <c r="C322" s="7" t="str">
        <f>IF(BS_CONTROLE[[#This Row],[DATA]]="","",WEEKNUM(BS_CONTROLE[[#This Row],[DATA]]))</f>
        <v/>
      </c>
      <c r="D322" s="45"/>
      <c r="E322" s="185">
        <v>338</v>
      </c>
      <c r="F322" s="134"/>
      <c r="G322" s="8" t="str">
        <f>IF(D322="","*",VLOOKUP(F322,BS_ATIVIDADE[#All],3,FALSE))</f>
        <v>*</v>
      </c>
      <c r="H322" s="135"/>
      <c r="I322" s="135"/>
      <c r="J322" s="151"/>
      <c r="K322" s="151"/>
      <c r="L322" s="71" t="s">
        <v>11</v>
      </c>
      <c r="M322" s="149" t="str" cm="1">
        <f t="array" ref="M322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322" s="149" t="str" cm="1">
        <f t="array" ref="N322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322" s="135"/>
      <c r="P322" s="135"/>
      <c r="Q322" s="71"/>
      <c r="R322" s="9" t="str">
        <f>IFERROR(_xlfn.XLOOKUP(F322, BS_ATIVIDADE[ATIVIDADE],BS_ATIVIDADE[UNIDADE] ), "*")</f>
        <v>*</v>
      </c>
      <c r="S322" s="180" t="str" cm="1">
        <f t="array" ref="S322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322" s="180" t="str" cm="1">
        <f t="array" ref="T322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322" s="199" t="str">
        <f>IFERROR(_xlfn.XLOOKUP(J322, BASE_MAPA!$B$2:$B$420, BASE_MAPA!$G$2:$G$420), "ERRO")</f>
        <v>ERRO</v>
      </c>
      <c r="V322" s="143"/>
      <c r="W322" s="135"/>
      <c r="X322" s="152"/>
      <c r="Y322" s="129"/>
      <c r="Z322" s="129"/>
      <c r="AA322" s="71"/>
      <c r="AB322" s="59"/>
      <c r="AC322" s="59"/>
      <c r="AD322" s="135"/>
      <c r="AE322" s="71"/>
      <c r="AF322" s="71"/>
      <c r="AG322" s="71"/>
      <c r="AH322" s="42"/>
      <c r="AI322" s="119" t="str">
        <f>IF(BS_CONTROLE[[#This Row],[Atividade]]=0, "-", BS_CONTROLE[[#This Row],[Atividade]])</f>
        <v>-</v>
      </c>
      <c r="AJ322" s="8" t="str">
        <f>IF(D322="","*",VLOOKUP(AI322,BS_ATIVIDADE[#Data],3,FALSE))</f>
        <v>*</v>
      </c>
      <c r="AK322" s="175" t="str">
        <f>IF(BS_CONTROLE[[#This Row],[Local - Partida]]=0, "-", BS_CONTROLE[[#This Row],[Local - Partida]])</f>
        <v>-</v>
      </c>
      <c r="AL322" s="175" t="str">
        <f>IF(BS_CONTROLE[[#This Row],[Local - Encerramento]]=0, "-", BS_CONTROLE[[#This Row],[Local - Encerramento]])</f>
        <v>-</v>
      </c>
      <c r="AM322" s="175" t="str">
        <f>IF(BS_CONTROLE[[#This Row],[Entre - Estações]]=0, "-", BS_CONTROLE[[#This Row],[Entre - Estações]])</f>
        <v>-</v>
      </c>
      <c r="AN322" s="175" t="str">
        <f>IF(BS_CONTROLE[[#This Row],[SB]]=0, "-", BS_CONTROLE[[#This Row],[SB]])</f>
        <v>-</v>
      </c>
      <c r="AO322" s="176" t="str">
        <f>IF(BS_CONTROLE[[#This Row],[SUB]]=0, "-", BS_CONTROLE[[#This Row],[SUB]])</f>
        <v>-</v>
      </c>
      <c r="AP322" s="177" t="str">
        <f>IF(BS_CONTROLE[[#This Row],[KM - Inicio]]=0, "-", BS_CONTROLE[[#This Row],[KM - Inicio]])</f>
        <v>-</v>
      </c>
      <c r="AQ322" s="177" t="str">
        <f>IF(BS_CONTROLE[[#This Row],[KM - Fim]]=0, "-", BS_CONTROLE[[#This Row],[KM - Fim]])</f>
        <v>-</v>
      </c>
      <c r="AR322" s="32"/>
      <c r="AS322" s="32"/>
      <c r="AT322" s="32"/>
      <c r="AU322" s="32"/>
      <c r="AV322" s="32"/>
      <c r="AW322" s="32"/>
      <c r="AX322" s="32"/>
      <c r="AY322" s="184" t="str">
        <f>IF(D322="","*",IFERROR(IF(ISODD(COUNT(AS322:AX324)),"ERRO",SUM((AT322-AS322),(AV322-AU322),(AX322-AW322))),"ERRO"))</f>
        <v>*</v>
      </c>
      <c r="AZ322" s="11"/>
      <c r="BA322" s="60"/>
      <c r="BB322" s="9" t="str">
        <f>IFERROR(_xlfn.XLOOKUP(AI322, BS_ATIVIDADE[ATIVIDADE],BS_ATIVIDADE[UNIDADE] ), "*")</f>
        <v>*</v>
      </c>
      <c r="BC322" s="59" t="str" cm="1">
        <f t="array" ref="BC322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BD322" s="59" t="str" cm="1">
        <f t="array" ref="BD322" xml:space="preserve"> _xlfn.XLOOKUP(
  1,
  ( TabelaMap[SUB] = BS_CONTROLE[[#This Row],[SUB_5]]) *
  ( TabelaMap[KM Inicio] &lt;= BS_CONTROLE[[#This Row],[KM - Inicio]]) *
  ( TabelaMap[KM Fim]  &gt;= BS_CONTROLE[[#This Row],[KM - Inicio]]),
  TabelaMap[Trecho Coordenação],
  "-",
  0
)</f>
        <v>-</v>
      </c>
      <c r="BE322" s="200" t="str">
        <f>IFERROR(_xlfn.XLOOKUP(AO322, BASE_MAPA!$B$2:$B$420, BASE_MAPA!$G$2:$G$420), "ERRO")</f>
        <v>ERRO</v>
      </c>
      <c r="BF322" s="178" t="str">
        <f>IF(BS_CONTROLE[[#This Row],[Responsavel pelo boletim]]=0, "-", BS_CONTROLE[[#This Row],[Responsavel pelo boletim]])</f>
        <v>-</v>
      </c>
      <c r="BG322" s="13"/>
      <c r="BH322" s="14"/>
      <c r="BI322" s="14"/>
      <c r="BJ322" s="14"/>
      <c r="BK322" s="14"/>
      <c r="BL322" s="13"/>
      <c r="BM322" s="12"/>
      <c r="BN322" s="12"/>
      <c r="BO322" s="130"/>
      <c r="BP322" s="14"/>
      <c r="BQ322" s="10" t="str">
        <f t="shared" si="28"/>
        <v>Aderente</v>
      </c>
      <c r="BR322" s="15" t="str">
        <f t="shared" si="29"/>
        <v>*</v>
      </c>
      <c r="BS322" s="15" t="str">
        <f t="shared" si="30"/>
        <v>*</v>
      </c>
      <c r="BT322" s="157" t="str">
        <f t="shared" si="31"/>
        <v/>
      </c>
    </row>
    <row r="323" spans="1:72" hidden="1">
      <c r="A323" s="44" t="str">
        <f t="shared" si="27"/>
        <v/>
      </c>
      <c r="B323" s="133"/>
      <c r="C323" s="7" t="str">
        <f>IF(BS_CONTROLE[[#This Row],[DATA]]="","",WEEKNUM(BS_CONTROLE[[#This Row],[DATA]]))</f>
        <v/>
      </c>
      <c r="D323" s="45"/>
      <c r="E323" s="185">
        <v>339</v>
      </c>
      <c r="F323" s="134"/>
      <c r="G323" s="8" t="str">
        <f>IF(D323="","*",VLOOKUP(F323,BS_ATIVIDADE[#All],3,FALSE))</f>
        <v>*</v>
      </c>
      <c r="H323" s="135"/>
      <c r="I323" s="135"/>
      <c r="J323" s="151"/>
      <c r="K323" s="151"/>
      <c r="L323" s="71" t="s">
        <v>11</v>
      </c>
      <c r="M323" s="149" t="str" cm="1">
        <f t="array" ref="M323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323" s="149" t="str" cm="1">
        <f t="array" ref="N323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323" s="135"/>
      <c r="P323" s="135"/>
      <c r="Q323" s="71"/>
      <c r="R323" s="9" t="str">
        <f>IFERROR(_xlfn.XLOOKUP(F323, BS_ATIVIDADE[ATIVIDADE],BS_ATIVIDADE[UNIDADE] ), "*")</f>
        <v>*</v>
      </c>
      <c r="S323" s="180" t="str" cm="1">
        <f t="array" ref="S323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323" s="180" t="str" cm="1">
        <f t="array" ref="T323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323" s="199" t="str">
        <f>IFERROR(_xlfn.XLOOKUP(J323, BASE_MAPA!$B$2:$B$420, BASE_MAPA!$G$2:$G$420), "ERRO")</f>
        <v>ERRO</v>
      </c>
      <c r="V323" s="143"/>
      <c r="W323" s="135"/>
      <c r="X323" s="152"/>
      <c r="Y323" s="129"/>
      <c r="Z323" s="129"/>
      <c r="AA323" s="71"/>
      <c r="AB323" s="59"/>
      <c r="AC323" s="59"/>
      <c r="AD323" s="135"/>
      <c r="AE323" s="71"/>
      <c r="AF323" s="71"/>
      <c r="AG323" s="71"/>
      <c r="AH323" s="42"/>
      <c r="AI323" s="119" t="str">
        <f>IF(BS_CONTROLE[[#This Row],[Atividade]]=0, "-", BS_CONTROLE[[#This Row],[Atividade]])</f>
        <v>-</v>
      </c>
      <c r="AJ323" s="8" t="str">
        <f>IF(D323="","*",VLOOKUP(AI323,BS_ATIVIDADE[#Data],3,FALSE))</f>
        <v>*</v>
      </c>
      <c r="AK323" s="175" t="str">
        <f>IF(BS_CONTROLE[[#This Row],[Local - Partida]]=0, "-", BS_CONTROLE[[#This Row],[Local - Partida]])</f>
        <v>-</v>
      </c>
      <c r="AL323" s="175" t="str">
        <f>IF(BS_CONTROLE[[#This Row],[Local - Encerramento]]=0, "-", BS_CONTROLE[[#This Row],[Local - Encerramento]])</f>
        <v>-</v>
      </c>
      <c r="AM323" s="175" t="str">
        <f>IF(BS_CONTROLE[[#This Row],[Entre - Estações]]=0, "-", BS_CONTROLE[[#This Row],[Entre - Estações]])</f>
        <v>-</v>
      </c>
      <c r="AN323" s="175" t="str">
        <f>IF(BS_CONTROLE[[#This Row],[SB]]=0, "-", BS_CONTROLE[[#This Row],[SB]])</f>
        <v>-</v>
      </c>
      <c r="AO323" s="176" t="str">
        <f>IF(BS_CONTROLE[[#This Row],[SUB]]=0, "-", BS_CONTROLE[[#This Row],[SUB]])</f>
        <v>-</v>
      </c>
      <c r="AP323" s="177" t="str">
        <f>IF(BS_CONTROLE[[#This Row],[KM - Inicio]]=0, "-", BS_CONTROLE[[#This Row],[KM - Inicio]])</f>
        <v>-</v>
      </c>
      <c r="AQ323" s="177" t="str">
        <f>IF(BS_CONTROLE[[#This Row],[KM - Fim]]=0, "-", BS_CONTROLE[[#This Row],[KM - Fim]])</f>
        <v>-</v>
      </c>
      <c r="AR323" s="32"/>
      <c r="AS323" s="32"/>
      <c r="AT323" s="32"/>
      <c r="AU323" s="32"/>
      <c r="AV323" s="32"/>
      <c r="AW323" s="32"/>
      <c r="AX323" s="32"/>
      <c r="AY323" s="184" t="str">
        <f>IF(D323="","*",IFERROR(IF(ISODD(COUNT(AS323:AX325)),"ERRO",SUM((AT323-AS323),(AV323-AU323),(AX323-AW323))),"ERRO"))</f>
        <v>*</v>
      </c>
      <c r="AZ323" s="11"/>
      <c r="BA323" s="60"/>
      <c r="BB323" s="9" t="str">
        <f>IFERROR(_xlfn.XLOOKUP(AI323, BS_ATIVIDADE[ATIVIDADE],BS_ATIVIDADE[UNIDADE] ), "*")</f>
        <v>*</v>
      </c>
      <c r="BC323" s="59" t="str" cm="1">
        <f t="array" ref="BC323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BD323" s="59" t="str" cm="1">
        <f t="array" ref="BD323" xml:space="preserve"> _xlfn.XLOOKUP(
  1,
  ( TabelaMap[SUB] = BS_CONTROLE[[#This Row],[SUB_5]]) *
  ( TabelaMap[KM Inicio] &lt;= BS_CONTROLE[[#This Row],[KM - Inicio]]) *
  ( TabelaMap[KM Fim]  &gt;= BS_CONTROLE[[#This Row],[KM - Inicio]]),
  TabelaMap[Trecho Coordenação],
  "-",
  0
)</f>
        <v>-</v>
      </c>
      <c r="BE323" s="200" t="str">
        <f>IFERROR(_xlfn.XLOOKUP(AO323, BASE_MAPA!$B$2:$B$420, BASE_MAPA!$G$2:$G$420), "ERRO")</f>
        <v>ERRO</v>
      </c>
      <c r="BF323" s="178" t="str">
        <f>IF(BS_CONTROLE[[#This Row],[Responsavel pelo boletim]]=0, "-", BS_CONTROLE[[#This Row],[Responsavel pelo boletim]])</f>
        <v>-</v>
      </c>
      <c r="BG323" s="13"/>
      <c r="BH323" s="14"/>
      <c r="BI323" s="14"/>
      <c r="BJ323" s="14"/>
      <c r="BK323" s="14"/>
      <c r="BL323" s="13"/>
      <c r="BM323" s="12"/>
      <c r="BN323" s="12"/>
      <c r="BO323" s="130"/>
      <c r="BP323" s="14"/>
      <c r="BQ323" s="10" t="str">
        <f t="shared" si="28"/>
        <v>Aderente</v>
      </c>
      <c r="BR323" s="15" t="str">
        <f t="shared" si="29"/>
        <v>*</v>
      </c>
      <c r="BS323" s="15" t="str">
        <f t="shared" si="30"/>
        <v>*</v>
      </c>
      <c r="BT323" s="157" t="str">
        <f t="shared" si="31"/>
        <v/>
      </c>
    </row>
    <row r="324" spans="1:72" hidden="1">
      <c r="A324" s="44" t="str">
        <f t="shared" si="27"/>
        <v/>
      </c>
      <c r="B324" s="133"/>
      <c r="C324" s="7" t="str">
        <f>IF(BS_CONTROLE[[#This Row],[DATA]]="","",WEEKNUM(BS_CONTROLE[[#This Row],[DATA]]))</f>
        <v/>
      </c>
      <c r="D324" s="45"/>
      <c r="E324" s="185">
        <v>340</v>
      </c>
      <c r="F324" s="134"/>
      <c r="G324" s="8" t="str">
        <f>IF(D324="","*",VLOOKUP(F324,BS_ATIVIDADE[#All],3,FALSE))</f>
        <v>*</v>
      </c>
      <c r="H324" s="135"/>
      <c r="I324" s="135"/>
      <c r="J324" s="151"/>
      <c r="K324" s="151"/>
      <c r="L324" s="71" t="s">
        <v>11</v>
      </c>
      <c r="M324" s="149" t="str" cm="1">
        <f t="array" ref="M324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324" s="149" t="str" cm="1">
        <f t="array" ref="N324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324" s="135"/>
      <c r="P324" s="135"/>
      <c r="Q324" s="71"/>
      <c r="R324" s="9" t="str">
        <f>IFERROR(_xlfn.XLOOKUP(F324, BS_ATIVIDADE[ATIVIDADE],BS_ATIVIDADE[UNIDADE] ), "*")</f>
        <v>*</v>
      </c>
      <c r="S324" s="180" t="str" cm="1">
        <f t="array" ref="S324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324" s="180" t="str" cm="1">
        <f t="array" ref="T324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324" s="199" t="str">
        <f>IFERROR(_xlfn.XLOOKUP(J324, BASE_MAPA!$B$2:$B$420, BASE_MAPA!$G$2:$G$420), "ERRO")</f>
        <v>ERRO</v>
      </c>
      <c r="V324" s="143"/>
      <c r="W324" s="135"/>
      <c r="X324" s="152"/>
      <c r="Y324" s="129"/>
      <c r="Z324" s="129"/>
      <c r="AA324" s="71"/>
      <c r="AB324" s="59"/>
      <c r="AC324" s="59"/>
      <c r="AD324" s="135"/>
      <c r="AE324" s="71"/>
      <c r="AF324" s="71"/>
      <c r="AG324" s="71"/>
      <c r="AH324" s="42"/>
      <c r="AI324" s="119" t="str">
        <f>IF(BS_CONTROLE[[#This Row],[Atividade]]=0, "-", BS_CONTROLE[[#This Row],[Atividade]])</f>
        <v>-</v>
      </c>
      <c r="AJ324" s="8" t="str">
        <f>IF(D324="","*",VLOOKUP(AI324,BS_ATIVIDADE[#Data],3,FALSE))</f>
        <v>*</v>
      </c>
      <c r="AK324" s="175" t="str">
        <f>IF(BS_CONTROLE[[#This Row],[Local - Partida]]=0, "-", BS_CONTROLE[[#This Row],[Local - Partida]])</f>
        <v>-</v>
      </c>
      <c r="AL324" s="175" t="str">
        <f>IF(BS_CONTROLE[[#This Row],[Local - Encerramento]]=0, "-", BS_CONTROLE[[#This Row],[Local - Encerramento]])</f>
        <v>-</v>
      </c>
      <c r="AM324" s="175" t="str">
        <f>IF(BS_CONTROLE[[#This Row],[Entre - Estações]]=0, "-", BS_CONTROLE[[#This Row],[Entre - Estações]])</f>
        <v>-</v>
      </c>
      <c r="AN324" s="175" t="str">
        <f>IF(BS_CONTROLE[[#This Row],[SB]]=0, "-", BS_CONTROLE[[#This Row],[SB]])</f>
        <v>-</v>
      </c>
      <c r="AO324" s="176" t="str">
        <f>IF(BS_CONTROLE[[#This Row],[SUB]]=0, "-", BS_CONTROLE[[#This Row],[SUB]])</f>
        <v>-</v>
      </c>
      <c r="AP324" s="177" t="str">
        <f>IF(BS_CONTROLE[[#This Row],[KM - Inicio]]=0, "-", BS_CONTROLE[[#This Row],[KM - Inicio]])</f>
        <v>-</v>
      </c>
      <c r="AQ324" s="177" t="str">
        <f>IF(BS_CONTROLE[[#This Row],[KM - Fim]]=0, "-", BS_CONTROLE[[#This Row],[KM - Fim]])</f>
        <v>-</v>
      </c>
      <c r="AR324" s="32"/>
      <c r="AS324" s="32"/>
      <c r="AT324" s="32"/>
      <c r="AU324" s="32"/>
      <c r="AV324" s="32"/>
      <c r="AW324" s="32"/>
      <c r="AX324" s="32"/>
      <c r="AY324" s="184" t="str">
        <f>IF(D324="","*",IFERROR(IF(ISODD(COUNT(AS324:AX326)),"ERRO",SUM((AT324-AS324),(AV324-AU324),(AX324-AW324))),"ERRO"))</f>
        <v>*</v>
      </c>
      <c r="AZ324" s="11"/>
      <c r="BA324" s="60"/>
      <c r="BB324" s="9" t="str">
        <f>IFERROR(_xlfn.XLOOKUP(AI324, BS_ATIVIDADE[ATIVIDADE],BS_ATIVIDADE[UNIDADE] ), "*")</f>
        <v>*</v>
      </c>
      <c r="BC324" s="59" t="str" cm="1">
        <f t="array" ref="BC324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BD324" s="59" t="str" cm="1">
        <f t="array" ref="BD324" xml:space="preserve"> _xlfn.XLOOKUP(
  1,
  ( TabelaMap[SUB] = BS_CONTROLE[[#This Row],[SUB_5]]) *
  ( TabelaMap[KM Inicio] &lt;= BS_CONTROLE[[#This Row],[KM - Inicio]]) *
  ( TabelaMap[KM Fim]  &gt;= BS_CONTROLE[[#This Row],[KM - Inicio]]),
  TabelaMap[Trecho Coordenação],
  "-",
  0
)</f>
        <v>-</v>
      </c>
      <c r="BE324" s="200" t="str">
        <f>IFERROR(_xlfn.XLOOKUP(AO324, BASE_MAPA!$B$2:$B$420, BASE_MAPA!$G$2:$G$420), "ERRO")</f>
        <v>ERRO</v>
      </c>
      <c r="BF324" s="178" t="str">
        <f>IF(BS_CONTROLE[[#This Row],[Responsavel pelo boletim]]=0, "-", BS_CONTROLE[[#This Row],[Responsavel pelo boletim]])</f>
        <v>-</v>
      </c>
      <c r="BG324" s="13"/>
      <c r="BH324" s="14"/>
      <c r="BI324" s="14"/>
      <c r="BJ324" s="14"/>
      <c r="BK324" s="14"/>
      <c r="BL324" s="13"/>
      <c r="BM324" s="12"/>
      <c r="BN324" s="12"/>
      <c r="BO324" s="130"/>
      <c r="BP324" s="14"/>
      <c r="BQ324" s="10" t="str">
        <f t="shared" si="28"/>
        <v>Aderente</v>
      </c>
      <c r="BR324" s="15" t="str">
        <f t="shared" si="29"/>
        <v>*</v>
      </c>
      <c r="BS324" s="15" t="str">
        <f t="shared" si="30"/>
        <v>*</v>
      </c>
      <c r="BT324" s="157" t="str">
        <f t="shared" si="31"/>
        <v/>
      </c>
    </row>
    <row r="325" spans="1:72" hidden="1">
      <c r="A325" s="44" t="str">
        <f t="shared" si="27"/>
        <v/>
      </c>
      <c r="B325" s="133"/>
      <c r="C325" s="7" t="str">
        <f>IF(BS_CONTROLE[[#This Row],[DATA]]="","",WEEKNUM(BS_CONTROLE[[#This Row],[DATA]]))</f>
        <v/>
      </c>
      <c r="D325" s="45"/>
      <c r="E325" s="185">
        <v>341</v>
      </c>
      <c r="F325" s="134"/>
      <c r="G325" s="8" t="str">
        <f>IF(D325="","*",VLOOKUP(F325,BS_ATIVIDADE[#All],3,FALSE))</f>
        <v>*</v>
      </c>
      <c r="H325" s="135"/>
      <c r="I325" s="135"/>
      <c r="J325" s="151"/>
      <c r="K325" s="151"/>
      <c r="L325" s="71" t="s">
        <v>11</v>
      </c>
      <c r="M325" s="149" t="str" cm="1">
        <f t="array" ref="M325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325" s="149" t="str" cm="1">
        <f t="array" ref="N325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325" s="135"/>
      <c r="P325" s="135"/>
      <c r="Q325" s="71"/>
      <c r="R325" s="9" t="str">
        <f>IFERROR(_xlfn.XLOOKUP(F325, BS_ATIVIDADE[ATIVIDADE],BS_ATIVIDADE[UNIDADE] ), "*")</f>
        <v>*</v>
      </c>
      <c r="S325" s="180" t="str" cm="1">
        <f t="array" ref="S325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325" s="180" t="str" cm="1">
        <f t="array" ref="T325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325" s="199" t="str">
        <f>IFERROR(_xlfn.XLOOKUP(J325, BASE_MAPA!$B$2:$B$420, BASE_MAPA!$G$2:$G$420), "ERRO")</f>
        <v>ERRO</v>
      </c>
      <c r="V325" s="143"/>
      <c r="W325" s="135"/>
      <c r="X325" s="152"/>
      <c r="Y325" s="129"/>
      <c r="Z325" s="129"/>
      <c r="AA325" s="71"/>
      <c r="AB325" s="59"/>
      <c r="AC325" s="59"/>
      <c r="AD325" s="135"/>
      <c r="AE325" s="71"/>
      <c r="AF325" s="71"/>
      <c r="AG325" s="71"/>
      <c r="AH325" s="42"/>
      <c r="AI325" s="119" t="str">
        <f>IF(BS_CONTROLE[[#This Row],[Atividade]]=0, "-", BS_CONTROLE[[#This Row],[Atividade]])</f>
        <v>-</v>
      </c>
      <c r="AJ325" s="8" t="str">
        <f>IF(D325="","*",VLOOKUP(AI325,BS_ATIVIDADE[#Data],3,FALSE))</f>
        <v>*</v>
      </c>
      <c r="AK325" s="175" t="str">
        <f>IF(BS_CONTROLE[[#This Row],[Local - Partida]]=0, "-", BS_CONTROLE[[#This Row],[Local - Partida]])</f>
        <v>-</v>
      </c>
      <c r="AL325" s="175" t="str">
        <f>IF(BS_CONTROLE[[#This Row],[Local - Encerramento]]=0, "-", BS_CONTROLE[[#This Row],[Local - Encerramento]])</f>
        <v>-</v>
      </c>
      <c r="AM325" s="175" t="str">
        <f>IF(BS_CONTROLE[[#This Row],[Entre - Estações]]=0, "-", BS_CONTROLE[[#This Row],[Entre - Estações]])</f>
        <v>-</v>
      </c>
      <c r="AN325" s="175" t="str">
        <f>IF(BS_CONTROLE[[#This Row],[SB]]=0, "-", BS_CONTROLE[[#This Row],[SB]])</f>
        <v>-</v>
      </c>
      <c r="AO325" s="176" t="str">
        <f>IF(BS_CONTROLE[[#This Row],[SUB]]=0, "-", BS_CONTROLE[[#This Row],[SUB]])</f>
        <v>-</v>
      </c>
      <c r="AP325" s="177" t="str">
        <f>IF(BS_CONTROLE[[#This Row],[KM - Inicio]]=0, "-", BS_CONTROLE[[#This Row],[KM - Inicio]])</f>
        <v>-</v>
      </c>
      <c r="AQ325" s="177" t="str">
        <f>IF(BS_CONTROLE[[#This Row],[KM - Fim]]=0, "-", BS_CONTROLE[[#This Row],[KM - Fim]])</f>
        <v>-</v>
      </c>
      <c r="AR325" s="32"/>
      <c r="AS325" s="32"/>
      <c r="AT325" s="32"/>
      <c r="AU325" s="32"/>
      <c r="AV325" s="32"/>
      <c r="AW325" s="32"/>
      <c r="AX325" s="32"/>
      <c r="AY325" s="184" t="str">
        <f>IF(D325="","*",IFERROR(IF(ISODD(COUNT(AS325:AX327)),"ERRO",SUM((AT325-AS325),(AV325-AU325),(AX325-AW325))),"ERRO"))</f>
        <v>*</v>
      </c>
      <c r="AZ325" s="11"/>
      <c r="BA325" s="60"/>
      <c r="BB325" s="9" t="str">
        <f>IFERROR(_xlfn.XLOOKUP(AI325, BS_ATIVIDADE[ATIVIDADE],BS_ATIVIDADE[UNIDADE] ), "*")</f>
        <v>*</v>
      </c>
      <c r="BC325" s="59" t="str" cm="1">
        <f t="array" ref="BC325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BD325" s="59" t="str" cm="1">
        <f t="array" ref="BD325" xml:space="preserve"> _xlfn.XLOOKUP(
  1,
  ( TabelaMap[SUB] = BS_CONTROLE[[#This Row],[SUB_5]]) *
  ( TabelaMap[KM Inicio] &lt;= BS_CONTROLE[[#This Row],[KM - Inicio]]) *
  ( TabelaMap[KM Fim]  &gt;= BS_CONTROLE[[#This Row],[KM - Inicio]]),
  TabelaMap[Trecho Coordenação],
  "-",
  0
)</f>
        <v>-</v>
      </c>
      <c r="BE325" s="200" t="str">
        <f>IFERROR(_xlfn.XLOOKUP(AO325, BASE_MAPA!$B$2:$B$420, BASE_MAPA!$G$2:$G$420), "ERRO")</f>
        <v>ERRO</v>
      </c>
      <c r="BF325" s="178" t="str">
        <f>IF(BS_CONTROLE[[#This Row],[Responsavel pelo boletim]]=0, "-", BS_CONTROLE[[#This Row],[Responsavel pelo boletim]])</f>
        <v>-</v>
      </c>
      <c r="BG325" s="13"/>
      <c r="BH325" s="14"/>
      <c r="BI325" s="14"/>
      <c r="BJ325" s="14"/>
      <c r="BK325" s="14"/>
      <c r="BL325" s="13"/>
      <c r="BM325" s="12"/>
      <c r="BN325" s="12"/>
      <c r="BO325" s="130"/>
      <c r="BP325" s="14"/>
      <c r="BQ325" s="10" t="str">
        <f t="shared" si="28"/>
        <v>Aderente</v>
      </c>
      <c r="BR325" s="15" t="str">
        <f t="shared" si="29"/>
        <v>*</v>
      </c>
      <c r="BS325" s="15" t="str">
        <f t="shared" si="30"/>
        <v>*</v>
      </c>
      <c r="BT325" s="157" t="str">
        <f t="shared" si="31"/>
        <v/>
      </c>
    </row>
    <row r="326" spans="1:72" hidden="1">
      <c r="A326" s="44" t="str">
        <f t="shared" si="27"/>
        <v/>
      </c>
      <c r="B326" s="133"/>
      <c r="C326" s="7" t="str">
        <f>IF(BS_CONTROLE[[#This Row],[DATA]]="","",WEEKNUM(BS_CONTROLE[[#This Row],[DATA]]))</f>
        <v/>
      </c>
      <c r="D326" s="45"/>
      <c r="E326" s="185">
        <v>342</v>
      </c>
      <c r="F326" s="134"/>
      <c r="G326" s="8" t="str">
        <f>IF(D326="","*",VLOOKUP(F326,BS_ATIVIDADE[#All],3,FALSE))</f>
        <v>*</v>
      </c>
      <c r="H326" s="135"/>
      <c r="I326" s="135"/>
      <c r="J326" s="151"/>
      <c r="K326" s="151"/>
      <c r="L326" s="71" t="s">
        <v>11</v>
      </c>
      <c r="M326" s="149" t="str" cm="1">
        <f t="array" ref="M326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326" s="149" t="str" cm="1">
        <f t="array" ref="N326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326" s="135"/>
      <c r="P326" s="135"/>
      <c r="Q326" s="71"/>
      <c r="R326" s="9" t="str">
        <f>IFERROR(_xlfn.XLOOKUP(F326, BS_ATIVIDADE[ATIVIDADE],BS_ATIVIDADE[UNIDADE] ), "*")</f>
        <v>*</v>
      </c>
      <c r="S326" s="180" t="str" cm="1">
        <f t="array" ref="S326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326" s="180" t="str" cm="1">
        <f t="array" ref="T326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326" s="199" t="str">
        <f>IFERROR(_xlfn.XLOOKUP(J326, BASE_MAPA!$B$2:$B$420, BASE_MAPA!$G$2:$G$420), "ERRO")</f>
        <v>ERRO</v>
      </c>
      <c r="V326" s="143"/>
      <c r="W326" s="135"/>
      <c r="X326" s="152"/>
      <c r="Y326" s="129"/>
      <c r="Z326" s="129"/>
      <c r="AA326" s="71"/>
      <c r="AB326" s="59"/>
      <c r="AC326" s="59"/>
      <c r="AD326" s="135"/>
      <c r="AE326" s="71"/>
      <c r="AF326" s="71"/>
      <c r="AG326" s="71"/>
      <c r="AH326" s="42"/>
      <c r="AI326" s="119" t="str">
        <f>IF(BS_CONTROLE[[#This Row],[Atividade]]=0, "-", BS_CONTROLE[[#This Row],[Atividade]])</f>
        <v>-</v>
      </c>
      <c r="AJ326" s="8" t="str">
        <f>IF(D326="","*",VLOOKUP(AI326,BS_ATIVIDADE[#Data],3,FALSE))</f>
        <v>*</v>
      </c>
      <c r="AK326" s="175" t="str">
        <f>IF(BS_CONTROLE[[#This Row],[Local - Partida]]=0, "-", BS_CONTROLE[[#This Row],[Local - Partida]])</f>
        <v>-</v>
      </c>
      <c r="AL326" s="175" t="str">
        <f>IF(BS_CONTROLE[[#This Row],[Local - Encerramento]]=0, "-", BS_CONTROLE[[#This Row],[Local - Encerramento]])</f>
        <v>-</v>
      </c>
      <c r="AM326" s="175" t="str">
        <f>IF(BS_CONTROLE[[#This Row],[Entre - Estações]]=0, "-", BS_CONTROLE[[#This Row],[Entre - Estações]])</f>
        <v>-</v>
      </c>
      <c r="AN326" s="175" t="str">
        <f>IF(BS_CONTROLE[[#This Row],[SB]]=0, "-", BS_CONTROLE[[#This Row],[SB]])</f>
        <v>-</v>
      </c>
      <c r="AO326" s="176" t="str">
        <f>IF(BS_CONTROLE[[#This Row],[SUB]]=0, "-", BS_CONTROLE[[#This Row],[SUB]])</f>
        <v>-</v>
      </c>
      <c r="AP326" s="177" t="str">
        <f>IF(BS_CONTROLE[[#This Row],[KM - Inicio]]=0, "-", BS_CONTROLE[[#This Row],[KM - Inicio]])</f>
        <v>-</v>
      </c>
      <c r="AQ326" s="177" t="str">
        <f>IF(BS_CONTROLE[[#This Row],[KM - Fim]]=0, "-", BS_CONTROLE[[#This Row],[KM - Fim]])</f>
        <v>-</v>
      </c>
      <c r="AR326" s="32"/>
      <c r="AS326" s="32"/>
      <c r="AT326" s="32"/>
      <c r="AU326" s="32"/>
      <c r="AV326" s="32"/>
      <c r="AW326" s="32"/>
      <c r="AX326" s="32"/>
      <c r="AY326" s="184" t="str">
        <f>IF(D326="","*",IFERROR(IF(ISODD(COUNT(AS326:AX328)),"ERRO",SUM((AT326-AS326),(AV326-AU326),(AX326-AW326))),"ERRO"))</f>
        <v>*</v>
      </c>
      <c r="AZ326" s="11"/>
      <c r="BA326" s="60"/>
      <c r="BB326" s="9" t="str">
        <f>IFERROR(_xlfn.XLOOKUP(AI326, BS_ATIVIDADE[ATIVIDADE],BS_ATIVIDADE[UNIDADE] ), "*")</f>
        <v>*</v>
      </c>
      <c r="BC326" s="59" t="str" cm="1">
        <f t="array" ref="BC326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BD326" s="59" t="str" cm="1">
        <f t="array" ref="BD326" xml:space="preserve"> _xlfn.XLOOKUP(
  1,
  ( TabelaMap[SUB] = BS_CONTROLE[[#This Row],[SUB_5]]) *
  ( TabelaMap[KM Inicio] &lt;= BS_CONTROLE[[#This Row],[KM - Inicio]]) *
  ( TabelaMap[KM Fim]  &gt;= BS_CONTROLE[[#This Row],[KM - Inicio]]),
  TabelaMap[Trecho Coordenação],
  "-",
  0
)</f>
        <v>-</v>
      </c>
      <c r="BE326" s="200" t="str">
        <f>IFERROR(_xlfn.XLOOKUP(AO326, BASE_MAPA!$B$2:$B$420, BASE_MAPA!$G$2:$G$420), "ERRO")</f>
        <v>ERRO</v>
      </c>
      <c r="BF326" s="178" t="str">
        <f>IF(BS_CONTROLE[[#This Row],[Responsavel pelo boletim]]=0, "-", BS_CONTROLE[[#This Row],[Responsavel pelo boletim]])</f>
        <v>-</v>
      </c>
      <c r="BG326" s="13"/>
      <c r="BH326" s="14"/>
      <c r="BI326" s="14"/>
      <c r="BJ326" s="14"/>
      <c r="BK326" s="14"/>
      <c r="BL326" s="13"/>
      <c r="BM326" s="12"/>
      <c r="BN326" s="12"/>
      <c r="BO326" s="130"/>
      <c r="BP326" s="14"/>
      <c r="BQ326" s="10" t="str">
        <f t="shared" si="28"/>
        <v>Aderente</v>
      </c>
      <c r="BR326" s="15" t="str">
        <f t="shared" si="29"/>
        <v>*</v>
      </c>
      <c r="BS326" s="15" t="str">
        <f t="shared" si="30"/>
        <v>*</v>
      </c>
      <c r="BT326" s="157" t="str">
        <f t="shared" si="31"/>
        <v/>
      </c>
    </row>
    <row r="327" spans="1:72" hidden="1">
      <c r="A327" s="44" t="str">
        <f t="shared" si="27"/>
        <v/>
      </c>
      <c r="B327" s="133"/>
      <c r="C327" s="7" t="str">
        <f>IF(BS_CONTROLE[[#This Row],[DATA]]="","",WEEKNUM(BS_CONTROLE[[#This Row],[DATA]]))</f>
        <v/>
      </c>
      <c r="D327" s="45"/>
      <c r="E327" s="185">
        <v>343</v>
      </c>
      <c r="F327" s="134"/>
      <c r="G327" s="8" t="str">
        <f>IF(D327="","*",VLOOKUP(F327,BS_ATIVIDADE[#All],3,FALSE))</f>
        <v>*</v>
      </c>
      <c r="H327" s="135"/>
      <c r="I327" s="135"/>
      <c r="J327" s="151"/>
      <c r="K327" s="151"/>
      <c r="L327" s="71" t="s">
        <v>11</v>
      </c>
      <c r="M327" s="149" t="str" cm="1">
        <f t="array" ref="M327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327" s="149" t="str" cm="1">
        <f t="array" ref="N327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327" s="135"/>
      <c r="P327" s="135"/>
      <c r="Q327" s="71"/>
      <c r="R327" s="9" t="str">
        <f>IFERROR(_xlfn.XLOOKUP(F327, BS_ATIVIDADE[ATIVIDADE],BS_ATIVIDADE[UNIDADE] ), "*")</f>
        <v>*</v>
      </c>
      <c r="S327" s="180" t="str" cm="1">
        <f t="array" ref="S327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327" s="180" t="str" cm="1">
        <f t="array" ref="T327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327" s="199" t="str">
        <f>IFERROR(_xlfn.XLOOKUP(J327, BASE_MAPA!$B$2:$B$420, BASE_MAPA!$G$2:$G$420), "ERRO")</f>
        <v>ERRO</v>
      </c>
      <c r="V327" s="143"/>
      <c r="W327" s="135"/>
      <c r="X327" s="152"/>
      <c r="Y327" s="129"/>
      <c r="Z327" s="129"/>
      <c r="AA327" s="71"/>
      <c r="AB327" s="59"/>
      <c r="AC327" s="59"/>
      <c r="AD327" s="135"/>
      <c r="AE327" s="71"/>
      <c r="AF327" s="71"/>
      <c r="AG327" s="71"/>
      <c r="AH327" s="42"/>
      <c r="AI327" s="119" t="str">
        <f>IF(BS_CONTROLE[[#This Row],[Atividade]]=0, "-", BS_CONTROLE[[#This Row],[Atividade]])</f>
        <v>-</v>
      </c>
      <c r="AJ327" s="8" t="str">
        <f>IF(D327="","*",VLOOKUP(AI327,BS_ATIVIDADE[#Data],3,FALSE))</f>
        <v>*</v>
      </c>
      <c r="AK327" s="175" t="str">
        <f>IF(BS_CONTROLE[[#This Row],[Local - Partida]]=0, "-", BS_CONTROLE[[#This Row],[Local - Partida]])</f>
        <v>-</v>
      </c>
      <c r="AL327" s="175" t="str">
        <f>IF(BS_CONTROLE[[#This Row],[Local - Encerramento]]=0, "-", BS_CONTROLE[[#This Row],[Local - Encerramento]])</f>
        <v>-</v>
      </c>
      <c r="AM327" s="175" t="str">
        <f>IF(BS_CONTROLE[[#This Row],[Entre - Estações]]=0, "-", BS_CONTROLE[[#This Row],[Entre - Estações]])</f>
        <v>-</v>
      </c>
      <c r="AN327" s="175" t="str">
        <f>IF(BS_CONTROLE[[#This Row],[SB]]=0, "-", BS_CONTROLE[[#This Row],[SB]])</f>
        <v>-</v>
      </c>
      <c r="AO327" s="176" t="str">
        <f>IF(BS_CONTROLE[[#This Row],[SUB]]=0, "-", BS_CONTROLE[[#This Row],[SUB]])</f>
        <v>-</v>
      </c>
      <c r="AP327" s="177" t="str">
        <f>IF(BS_CONTROLE[[#This Row],[KM - Inicio]]=0, "-", BS_CONTROLE[[#This Row],[KM - Inicio]])</f>
        <v>-</v>
      </c>
      <c r="AQ327" s="177" t="str">
        <f>IF(BS_CONTROLE[[#This Row],[KM - Fim]]=0, "-", BS_CONTROLE[[#This Row],[KM - Fim]])</f>
        <v>-</v>
      </c>
      <c r="AR327" s="32"/>
      <c r="AS327" s="32"/>
      <c r="AT327" s="32"/>
      <c r="AU327" s="32"/>
      <c r="AV327" s="32"/>
      <c r="AW327" s="32"/>
      <c r="AX327" s="32"/>
      <c r="AY327" s="184" t="str">
        <f>IF(D327="","*",IFERROR(IF(ISODD(COUNT(AS327:AX329)),"ERRO",SUM((AT327-AS327),(AV327-AU327),(AX327-AW327))),"ERRO"))</f>
        <v>*</v>
      </c>
      <c r="AZ327" s="11"/>
      <c r="BA327" s="60"/>
      <c r="BB327" s="9" t="str">
        <f>IFERROR(_xlfn.XLOOKUP(AI327, BS_ATIVIDADE[ATIVIDADE],BS_ATIVIDADE[UNIDADE] ), "*")</f>
        <v>*</v>
      </c>
      <c r="BC327" s="59" t="str" cm="1">
        <f t="array" ref="BC327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BD327" s="59" t="str" cm="1">
        <f t="array" ref="BD327" xml:space="preserve"> _xlfn.XLOOKUP(
  1,
  ( TabelaMap[SUB] = BS_CONTROLE[[#This Row],[SUB_5]]) *
  ( TabelaMap[KM Inicio] &lt;= BS_CONTROLE[[#This Row],[KM - Inicio]]) *
  ( TabelaMap[KM Fim]  &gt;= BS_CONTROLE[[#This Row],[KM - Inicio]]),
  TabelaMap[Trecho Coordenação],
  "-",
  0
)</f>
        <v>-</v>
      </c>
      <c r="BE327" s="200" t="str">
        <f>IFERROR(_xlfn.XLOOKUP(AO327, BASE_MAPA!$B$2:$B$420, BASE_MAPA!$G$2:$G$420), "ERRO")</f>
        <v>ERRO</v>
      </c>
      <c r="BF327" s="178" t="str">
        <f>IF(BS_CONTROLE[[#This Row],[Responsavel pelo boletim]]=0, "-", BS_CONTROLE[[#This Row],[Responsavel pelo boletim]])</f>
        <v>-</v>
      </c>
      <c r="BG327" s="13"/>
      <c r="BH327" s="14"/>
      <c r="BI327" s="14"/>
      <c r="BJ327" s="14"/>
      <c r="BK327" s="14"/>
      <c r="BL327" s="13"/>
      <c r="BM327" s="12"/>
      <c r="BN327" s="12"/>
      <c r="BO327" s="130"/>
      <c r="BP327" s="14"/>
      <c r="BQ327" s="10" t="str">
        <f t="shared" si="28"/>
        <v>Aderente</v>
      </c>
      <c r="BR327" s="15" t="str">
        <f t="shared" si="29"/>
        <v>*</v>
      </c>
      <c r="BS327" s="15" t="str">
        <f t="shared" si="30"/>
        <v>*</v>
      </c>
      <c r="BT327" s="157" t="str">
        <f t="shared" si="31"/>
        <v/>
      </c>
    </row>
    <row r="328" spans="1:72" hidden="1">
      <c r="A328" s="44" t="str">
        <f t="shared" si="27"/>
        <v/>
      </c>
      <c r="B328" s="133"/>
      <c r="C328" s="7" t="str">
        <f>IF(BS_CONTROLE[[#This Row],[DATA]]="","",WEEKNUM(BS_CONTROLE[[#This Row],[DATA]]))</f>
        <v/>
      </c>
      <c r="D328" s="45"/>
      <c r="E328" s="185">
        <v>344</v>
      </c>
      <c r="F328" s="134"/>
      <c r="G328" s="8" t="str">
        <f>IF(D328="","*",VLOOKUP(F328,BS_ATIVIDADE[#All],3,FALSE))</f>
        <v>*</v>
      </c>
      <c r="H328" s="135"/>
      <c r="I328" s="135"/>
      <c r="J328" s="151"/>
      <c r="K328" s="151"/>
      <c r="L328" s="71" t="s">
        <v>11</v>
      </c>
      <c r="M328" s="149" t="str" cm="1">
        <f t="array" ref="M328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328" s="149" t="str" cm="1">
        <f t="array" ref="N328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328" s="135"/>
      <c r="P328" s="135"/>
      <c r="Q328" s="71"/>
      <c r="R328" s="9" t="str">
        <f>IFERROR(_xlfn.XLOOKUP(F328, BS_ATIVIDADE[ATIVIDADE],BS_ATIVIDADE[UNIDADE] ), "*")</f>
        <v>*</v>
      </c>
      <c r="S328" s="180" t="str" cm="1">
        <f t="array" ref="S328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328" s="180" t="str" cm="1">
        <f t="array" ref="T328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328" s="199" t="str">
        <f>IFERROR(_xlfn.XLOOKUP(J328, BASE_MAPA!$B$2:$B$420, BASE_MAPA!$G$2:$G$420), "ERRO")</f>
        <v>ERRO</v>
      </c>
      <c r="V328" s="143"/>
      <c r="W328" s="135"/>
      <c r="X328" s="152"/>
      <c r="Y328" s="129"/>
      <c r="Z328" s="129"/>
      <c r="AA328" s="71"/>
      <c r="AB328" s="59"/>
      <c r="AC328" s="59"/>
      <c r="AD328" s="135"/>
      <c r="AE328" s="71"/>
      <c r="AF328" s="71"/>
      <c r="AG328" s="71"/>
      <c r="AH328" s="42"/>
      <c r="AI328" s="119" t="str">
        <f>IF(BS_CONTROLE[[#This Row],[Atividade]]=0, "-", BS_CONTROLE[[#This Row],[Atividade]])</f>
        <v>-</v>
      </c>
      <c r="AJ328" s="8" t="str">
        <f>IF(D328="","*",VLOOKUP(AI328,BS_ATIVIDADE[#Data],3,FALSE))</f>
        <v>*</v>
      </c>
      <c r="AK328" s="175" t="str">
        <f>IF(BS_CONTROLE[[#This Row],[Local - Partida]]=0, "-", BS_CONTROLE[[#This Row],[Local - Partida]])</f>
        <v>-</v>
      </c>
      <c r="AL328" s="175" t="str">
        <f>IF(BS_CONTROLE[[#This Row],[Local - Encerramento]]=0, "-", BS_CONTROLE[[#This Row],[Local - Encerramento]])</f>
        <v>-</v>
      </c>
      <c r="AM328" s="175" t="str">
        <f>IF(BS_CONTROLE[[#This Row],[Entre - Estações]]=0, "-", BS_CONTROLE[[#This Row],[Entre - Estações]])</f>
        <v>-</v>
      </c>
      <c r="AN328" s="175" t="str">
        <f>IF(BS_CONTROLE[[#This Row],[SB]]=0, "-", BS_CONTROLE[[#This Row],[SB]])</f>
        <v>-</v>
      </c>
      <c r="AO328" s="176" t="str">
        <f>IF(BS_CONTROLE[[#This Row],[SUB]]=0, "-", BS_CONTROLE[[#This Row],[SUB]])</f>
        <v>-</v>
      </c>
      <c r="AP328" s="177" t="str">
        <f>IF(BS_CONTROLE[[#This Row],[KM - Inicio]]=0, "-", BS_CONTROLE[[#This Row],[KM - Inicio]])</f>
        <v>-</v>
      </c>
      <c r="AQ328" s="177" t="str">
        <f>IF(BS_CONTROLE[[#This Row],[KM - Fim]]=0, "-", BS_CONTROLE[[#This Row],[KM - Fim]])</f>
        <v>-</v>
      </c>
      <c r="AR328" s="32"/>
      <c r="AS328" s="32"/>
      <c r="AT328" s="32"/>
      <c r="AU328" s="32"/>
      <c r="AV328" s="32"/>
      <c r="AW328" s="32"/>
      <c r="AX328" s="32"/>
      <c r="AY328" s="184" t="str">
        <f>IF(D328="","*",IFERROR(IF(ISODD(COUNT(AS328:AX330)),"ERRO",SUM((AT328-AS328),(AV328-AU328),(AX328-AW328))),"ERRO"))</f>
        <v>*</v>
      </c>
      <c r="AZ328" s="11"/>
      <c r="BA328" s="60"/>
      <c r="BB328" s="9" t="str">
        <f>IFERROR(_xlfn.XLOOKUP(AI328, BS_ATIVIDADE[ATIVIDADE],BS_ATIVIDADE[UNIDADE] ), "*")</f>
        <v>*</v>
      </c>
      <c r="BC328" s="59" t="str" cm="1">
        <f t="array" ref="BC328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BD328" s="59" t="str" cm="1">
        <f t="array" ref="BD328" xml:space="preserve"> _xlfn.XLOOKUP(
  1,
  ( TabelaMap[SUB] = BS_CONTROLE[[#This Row],[SUB_5]]) *
  ( TabelaMap[KM Inicio] &lt;= BS_CONTROLE[[#This Row],[KM - Inicio]]) *
  ( TabelaMap[KM Fim]  &gt;= BS_CONTROLE[[#This Row],[KM - Inicio]]),
  TabelaMap[Trecho Coordenação],
  "-",
  0
)</f>
        <v>-</v>
      </c>
      <c r="BE328" s="200" t="str">
        <f>IFERROR(_xlfn.XLOOKUP(AO328, BASE_MAPA!$B$2:$B$420, BASE_MAPA!$G$2:$G$420), "ERRO")</f>
        <v>ERRO</v>
      </c>
      <c r="BF328" s="178" t="str">
        <f>IF(BS_CONTROLE[[#This Row],[Responsavel pelo boletim]]=0, "-", BS_CONTROLE[[#This Row],[Responsavel pelo boletim]])</f>
        <v>-</v>
      </c>
      <c r="BG328" s="13"/>
      <c r="BH328" s="14"/>
      <c r="BI328" s="14"/>
      <c r="BJ328" s="14"/>
      <c r="BK328" s="14"/>
      <c r="BL328" s="13"/>
      <c r="BM328" s="12"/>
      <c r="BN328" s="12"/>
      <c r="BO328" s="130"/>
      <c r="BP328" s="14"/>
      <c r="BQ328" s="10" t="str">
        <f t="shared" si="28"/>
        <v>Aderente</v>
      </c>
      <c r="BR328" s="15" t="str">
        <f t="shared" si="29"/>
        <v>*</v>
      </c>
      <c r="BS328" s="15" t="str">
        <f t="shared" si="30"/>
        <v>*</v>
      </c>
      <c r="BT328" s="157" t="str">
        <f t="shared" si="31"/>
        <v/>
      </c>
    </row>
    <row r="329" spans="1:72" hidden="1">
      <c r="A329" s="44" t="str">
        <f t="shared" si="27"/>
        <v/>
      </c>
      <c r="B329" s="133"/>
      <c r="C329" s="7" t="str">
        <f>IF(BS_CONTROLE[[#This Row],[DATA]]="","",WEEKNUM(BS_CONTROLE[[#This Row],[DATA]]))</f>
        <v/>
      </c>
      <c r="D329" s="45"/>
      <c r="E329" s="185">
        <v>345</v>
      </c>
      <c r="F329" s="134"/>
      <c r="G329" s="8" t="str">
        <f>IF(D329="","*",VLOOKUP(F329,BS_ATIVIDADE[#All],3,FALSE))</f>
        <v>*</v>
      </c>
      <c r="H329" s="135"/>
      <c r="I329" s="135"/>
      <c r="J329" s="151"/>
      <c r="K329" s="151"/>
      <c r="L329" s="71" t="s">
        <v>11</v>
      </c>
      <c r="M329" s="149" t="str" cm="1">
        <f t="array" ref="M329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329" s="149" t="str" cm="1">
        <f t="array" ref="N329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329" s="135"/>
      <c r="P329" s="135"/>
      <c r="Q329" s="71"/>
      <c r="R329" s="9" t="str">
        <f>IFERROR(_xlfn.XLOOKUP(F329, BS_ATIVIDADE[ATIVIDADE],BS_ATIVIDADE[UNIDADE] ), "*")</f>
        <v>*</v>
      </c>
      <c r="S329" s="180" t="str" cm="1">
        <f t="array" ref="S329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329" s="180" t="str" cm="1">
        <f t="array" ref="T329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329" s="199" t="str">
        <f>IFERROR(_xlfn.XLOOKUP(J329, BASE_MAPA!$B$2:$B$420, BASE_MAPA!$G$2:$G$420), "ERRO")</f>
        <v>ERRO</v>
      </c>
      <c r="V329" s="143"/>
      <c r="W329" s="135"/>
      <c r="X329" s="152"/>
      <c r="Y329" s="129"/>
      <c r="Z329" s="129"/>
      <c r="AA329" s="71"/>
      <c r="AB329" s="59"/>
      <c r="AC329" s="59"/>
      <c r="AD329" s="135"/>
      <c r="AE329" s="71"/>
      <c r="AF329" s="71"/>
      <c r="AG329" s="71"/>
      <c r="AH329" s="42"/>
      <c r="AI329" s="119" t="str">
        <f>IF(BS_CONTROLE[[#This Row],[Atividade]]=0, "-", BS_CONTROLE[[#This Row],[Atividade]])</f>
        <v>-</v>
      </c>
      <c r="AJ329" s="8" t="str">
        <f>IF(D329="","*",VLOOKUP(AI329,BS_ATIVIDADE[#Data],3,FALSE))</f>
        <v>*</v>
      </c>
      <c r="AK329" s="175" t="str">
        <f>IF(BS_CONTROLE[[#This Row],[Local - Partida]]=0, "-", BS_CONTROLE[[#This Row],[Local - Partida]])</f>
        <v>-</v>
      </c>
      <c r="AL329" s="175" t="str">
        <f>IF(BS_CONTROLE[[#This Row],[Local - Encerramento]]=0, "-", BS_CONTROLE[[#This Row],[Local - Encerramento]])</f>
        <v>-</v>
      </c>
      <c r="AM329" s="175" t="str">
        <f>IF(BS_CONTROLE[[#This Row],[Entre - Estações]]=0, "-", BS_CONTROLE[[#This Row],[Entre - Estações]])</f>
        <v>-</v>
      </c>
      <c r="AN329" s="175" t="str">
        <f>IF(BS_CONTROLE[[#This Row],[SB]]=0, "-", BS_CONTROLE[[#This Row],[SB]])</f>
        <v>-</v>
      </c>
      <c r="AO329" s="176" t="str">
        <f>IF(BS_CONTROLE[[#This Row],[SUB]]=0, "-", BS_CONTROLE[[#This Row],[SUB]])</f>
        <v>-</v>
      </c>
      <c r="AP329" s="177" t="str">
        <f>IF(BS_CONTROLE[[#This Row],[KM - Inicio]]=0, "-", BS_CONTROLE[[#This Row],[KM - Inicio]])</f>
        <v>-</v>
      </c>
      <c r="AQ329" s="177" t="str">
        <f>IF(BS_CONTROLE[[#This Row],[KM - Fim]]=0, "-", BS_CONTROLE[[#This Row],[KM - Fim]])</f>
        <v>-</v>
      </c>
      <c r="AR329" s="32"/>
      <c r="AS329" s="32"/>
      <c r="AT329" s="32"/>
      <c r="AU329" s="32"/>
      <c r="AV329" s="32"/>
      <c r="AW329" s="32"/>
      <c r="AX329" s="32"/>
      <c r="AY329" s="184" t="str">
        <f>IF(D329="","*",IFERROR(IF(ISODD(COUNT(AS329:AX331)),"ERRO",SUM((AT329-AS329),(AV329-AU329),(AX329-AW329))),"ERRO"))</f>
        <v>*</v>
      </c>
      <c r="AZ329" s="11"/>
      <c r="BA329" s="60"/>
      <c r="BB329" s="9" t="str">
        <f>IFERROR(_xlfn.XLOOKUP(AI329, BS_ATIVIDADE[ATIVIDADE],BS_ATIVIDADE[UNIDADE] ), "*")</f>
        <v>*</v>
      </c>
      <c r="BC329" s="59" t="str" cm="1">
        <f t="array" ref="BC329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BD329" s="59" t="str" cm="1">
        <f t="array" ref="BD329" xml:space="preserve"> _xlfn.XLOOKUP(
  1,
  ( TabelaMap[SUB] = BS_CONTROLE[[#This Row],[SUB_5]]) *
  ( TabelaMap[KM Inicio] &lt;= BS_CONTROLE[[#This Row],[KM - Inicio]]) *
  ( TabelaMap[KM Fim]  &gt;= BS_CONTROLE[[#This Row],[KM - Inicio]]),
  TabelaMap[Trecho Coordenação],
  "-",
  0
)</f>
        <v>-</v>
      </c>
      <c r="BE329" s="200" t="str">
        <f>IFERROR(_xlfn.XLOOKUP(AO329, BASE_MAPA!$B$2:$B$420, BASE_MAPA!$G$2:$G$420), "ERRO")</f>
        <v>ERRO</v>
      </c>
      <c r="BF329" s="178" t="str">
        <f>IF(BS_CONTROLE[[#This Row],[Responsavel pelo boletim]]=0, "-", BS_CONTROLE[[#This Row],[Responsavel pelo boletim]])</f>
        <v>-</v>
      </c>
      <c r="BG329" s="13"/>
      <c r="BH329" s="14"/>
      <c r="BI329" s="14"/>
      <c r="BJ329" s="14"/>
      <c r="BK329" s="14"/>
      <c r="BL329" s="13"/>
      <c r="BM329" s="12"/>
      <c r="BN329" s="12"/>
      <c r="BO329" s="130"/>
      <c r="BP329" s="14"/>
      <c r="BQ329" s="10" t="str">
        <f t="shared" si="28"/>
        <v>Aderente</v>
      </c>
      <c r="BR329" s="15" t="str">
        <f t="shared" si="29"/>
        <v>*</v>
      </c>
      <c r="BS329" s="15" t="str">
        <f t="shared" si="30"/>
        <v>*</v>
      </c>
      <c r="BT329" s="157" t="str">
        <f t="shared" si="31"/>
        <v/>
      </c>
    </row>
    <row r="330" spans="1:72" hidden="1">
      <c r="A330" s="44" t="str">
        <f t="shared" si="27"/>
        <v/>
      </c>
      <c r="B330" s="133"/>
      <c r="C330" s="7" t="str">
        <f>IF(BS_CONTROLE[[#This Row],[DATA]]="","",WEEKNUM(BS_CONTROLE[[#This Row],[DATA]]))</f>
        <v/>
      </c>
      <c r="D330" s="45"/>
      <c r="E330" s="185">
        <v>346</v>
      </c>
      <c r="F330" s="134"/>
      <c r="G330" s="8" t="str">
        <f>IF(D330="","*",VLOOKUP(F330,BS_ATIVIDADE[#All],3,FALSE))</f>
        <v>*</v>
      </c>
      <c r="H330" s="135"/>
      <c r="I330" s="135"/>
      <c r="J330" s="151"/>
      <c r="K330" s="151"/>
      <c r="L330" s="71" t="s">
        <v>11</v>
      </c>
      <c r="M330" s="149" t="str" cm="1">
        <f t="array" ref="M330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330" s="149" t="str" cm="1">
        <f t="array" ref="N330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330" s="135"/>
      <c r="P330" s="135"/>
      <c r="Q330" s="71"/>
      <c r="R330" s="9" t="str">
        <f>IFERROR(_xlfn.XLOOKUP(F330, BS_ATIVIDADE[ATIVIDADE],BS_ATIVIDADE[UNIDADE] ), "*")</f>
        <v>*</v>
      </c>
      <c r="S330" s="180" t="str" cm="1">
        <f t="array" ref="S330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330" s="180" t="str" cm="1">
        <f t="array" ref="T330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330" s="199" t="str">
        <f>IFERROR(_xlfn.XLOOKUP(J330, BASE_MAPA!$B$2:$B$420, BASE_MAPA!$G$2:$G$420), "ERRO")</f>
        <v>ERRO</v>
      </c>
      <c r="V330" s="143"/>
      <c r="W330" s="135"/>
      <c r="X330" s="152"/>
      <c r="Y330" s="129"/>
      <c r="Z330" s="129"/>
      <c r="AA330" s="71"/>
      <c r="AB330" s="59"/>
      <c r="AC330" s="59"/>
      <c r="AD330" s="135"/>
      <c r="AE330" s="71"/>
      <c r="AF330" s="71"/>
      <c r="AG330" s="71"/>
      <c r="AH330" s="42"/>
      <c r="AI330" s="119" t="str">
        <f>IF(BS_CONTROLE[[#This Row],[Atividade]]=0, "-", BS_CONTROLE[[#This Row],[Atividade]])</f>
        <v>-</v>
      </c>
      <c r="AJ330" s="8" t="str">
        <f>IF(D330="","*",VLOOKUP(AI330,BS_ATIVIDADE[#Data],3,FALSE))</f>
        <v>*</v>
      </c>
      <c r="AK330" s="175" t="str">
        <f>IF(BS_CONTROLE[[#This Row],[Local - Partida]]=0, "-", BS_CONTROLE[[#This Row],[Local - Partida]])</f>
        <v>-</v>
      </c>
      <c r="AL330" s="175" t="str">
        <f>IF(BS_CONTROLE[[#This Row],[Local - Encerramento]]=0, "-", BS_CONTROLE[[#This Row],[Local - Encerramento]])</f>
        <v>-</v>
      </c>
      <c r="AM330" s="175" t="str">
        <f>IF(BS_CONTROLE[[#This Row],[Entre - Estações]]=0, "-", BS_CONTROLE[[#This Row],[Entre - Estações]])</f>
        <v>-</v>
      </c>
      <c r="AN330" s="175" t="str">
        <f>IF(BS_CONTROLE[[#This Row],[SB]]=0, "-", BS_CONTROLE[[#This Row],[SB]])</f>
        <v>-</v>
      </c>
      <c r="AO330" s="176" t="str">
        <f>IF(BS_CONTROLE[[#This Row],[SUB]]=0, "-", BS_CONTROLE[[#This Row],[SUB]])</f>
        <v>-</v>
      </c>
      <c r="AP330" s="177" t="str">
        <f>IF(BS_CONTROLE[[#This Row],[KM - Inicio]]=0, "-", BS_CONTROLE[[#This Row],[KM - Inicio]])</f>
        <v>-</v>
      </c>
      <c r="AQ330" s="177" t="str">
        <f>IF(BS_CONTROLE[[#This Row],[KM - Fim]]=0, "-", BS_CONTROLE[[#This Row],[KM - Fim]])</f>
        <v>-</v>
      </c>
      <c r="AR330" s="32"/>
      <c r="AS330" s="32"/>
      <c r="AT330" s="32"/>
      <c r="AU330" s="32"/>
      <c r="AV330" s="32"/>
      <c r="AW330" s="32"/>
      <c r="AX330" s="32"/>
      <c r="AY330" s="184" t="str">
        <f>IF(D330="","*",IFERROR(IF(ISODD(COUNT(AS330:AX332)),"ERRO",SUM((AT330-AS330),(AV330-AU330),(AX330-AW330))),"ERRO"))</f>
        <v>*</v>
      </c>
      <c r="AZ330" s="11"/>
      <c r="BA330" s="60"/>
      <c r="BB330" s="9" t="str">
        <f>IFERROR(_xlfn.XLOOKUP(AI330, BS_ATIVIDADE[ATIVIDADE],BS_ATIVIDADE[UNIDADE] ), "*")</f>
        <v>*</v>
      </c>
      <c r="BC330" s="59" t="str" cm="1">
        <f t="array" ref="BC330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BD330" s="59" t="str" cm="1">
        <f t="array" ref="BD330" xml:space="preserve"> _xlfn.XLOOKUP(
  1,
  ( TabelaMap[SUB] = BS_CONTROLE[[#This Row],[SUB_5]]) *
  ( TabelaMap[KM Inicio] &lt;= BS_CONTROLE[[#This Row],[KM - Inicio]]) *
  ( TabelaMap[KM Fim]  &gt;= BS_CONTROLE[[#This Row],[KM - Inicio]]),
  TabelaMap[Trecho Coordenação],
  "-",
  0
)</f>
        <v>-</v>
      </c>
      <c r="BE330" s="200" t="str">
        <f>IFERROR(_xlfn.XLOOKUP(AO330, BASE_MAPA!$B$2:$B$420, BASE_MAPA!$G$2:$G$420), "ERRO")</f>
        <v>ERRO</v>
      </c>
      <c r="BF330" s="178" t="str">
        <f>IF(BS_CONTROLE[[#This Row],[Responsavel pelo boletim]]=0, "-", BS_CONTROLE[[#This Row],[Responsavel pelo boletim]])</f>
        <v>-</v>
      </c>
      <c r="BG330" s="13"/>
      <c r="BH330" s="14"/>
      <c r="BI330" s="14"/>
      <c r="BJ330" s="14"/>
      <c r="BK330" s="14"/>
      <c r="BL330" s="13"/>
      <c r="BM330" s="12"/>
      <c r="BN330" s="12"/>
      <c r="BO330" s="130"/>
      <c r="BP330" s="14"/>
      <c r="BQ330" s="10" t="str">
        <f t="shared" si="28"/>
        <v>Aderente</v>
      </c>
      <c r="BR330" s="15" t="str">
        <f t="shared" si="29"/>
        <v>*</v>
      </c>
      <c r="BS330" s="15" t="str">
        <f t="shared" si="30"/>
        <v>*</v>
      </c>
      <c r="BT330" s="157" t="str">
        <f t="shared" si="31"/>
        <v/>
      </c>
    </row>
    <row r="331" spans="1:72" hidden="1">
      <c r="A331" s="44" t="str">
        <f t="shared" si="27"/>
        <v/>
      </c>
      <c r="B331" s="133"/>
      <c r="C331" s="7" t="str">
        <f>IF(BS_CONTROLE[[#This Row],[DATA]]="","",WEEKNUM(BS_CONTROLE[[#This Row],[DATA]]))</f>
        <v/>
      </c>
      <c r="D331" s="45"/>
      <c r="E331" s="185">
        <v>347</v>
      </c>
      <c r="F331" s="134"/>
      <c r="G331" s="8" t="str">
        <f>IF(D331="","*",VLOOKUP(F331,BS_ATIVIDADE[#All],3,FALSE))</f>
        <v>*</v>
      </c>
      <c r="H331" s="135"/>
      <c r="I331" s="135"/>
      <c r="J331" s="151"/>
      <c r="K331" s="151"/>
      <c r="L331" s="71" t="s">
        <v>11</v>
      </c>
      <c r="M331" s="149" t="str" cm="1">
        <f t="array" ref="M331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331" s="149" t="str" cm="1">
        <f t="array" ref="N331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331" s="135"/>
      <c r="P331" s="135"/>
      <c r="Q331" s="71"/>
      <c r="R331" s="9" t="str">
        <f>IFERROR(_xlfn.XLOOKUP(F331, BS_ATIVIDADE[ATIVIDADE],BS_ATIVIDADE[UNIDADE] ), "*")</f>
        <v>*</v>
      </c>
      <c r="S331" s="180" t="str" cm="1">
        <f t="array" ref="S331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331" s="180" t="str" cm="1">
        <f t="array" ref="T331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331" s="199" t="str">
        <f>IFERROR(_xlfn.XLOOKUP(J331, BASE_MAPA!$B$2:$B$420, BASE_MAPA!$G$2:$G$420), "ERRO")</f>
        <v>ERRO</v>
      </c>
      <c r="V331" s="143"/>
      <c r="W331" s="135"/>
      <c r="X331" s="152"/>
      <c r="Y331" s="129"/>
      <c r="Z331" s="129"/>
      <c r="AA331" s="71"/>
      <c r="AB331" s="59"/>
      <c r="AC331" s="59"/>
      <c r="AD331" s="135"/>
      <c r="AE331" s="71"/>
      <c r="AF331" s="71"/>
      <c r="AG331" s="71"/>
      <c r="AH331" s="42"/>
      <c r="AI331" s="119" t="str">
        <f>IF(BS_CONTROLE[[#This Row],[Atividade]]=0, "-", BS_CONTROLE[[#This Row],[Atividade]])</f>
        <v>-</v>
      </c>
      <c r="AJ331" s="8" t="str">
        <f>IF(D331="","*",VLOOKUP(AI331,BS_ATIVIDADE[#Data],3,FALSE))</f>
        <v>*</v>
      </c>
      <c r="AK331" s="175" t="str">
        <f>IF(BS_CONTROLE[[#This Row],[Local - Partida]]=0, "-", BS_CONTROLE[[#This Row],[Local - Partida]])</f>
        <v>-</v>
      </c>
      <c r="AL331" s="175" t="str">
        <f>IF(BS_CONTROLE[[#This Row],[Local - Encerramento]]=0, "-", BS_CONTROLE[[#This Row],[Local - Encerramento]])</f>
        <v>-</v>
      </c>
      <c r="AM331" s="175" t="str">
        <f>IF(BS_CONTROLE[[#This Row],[Entre - Estações]]=0, "-", BS_CONTROLE[[#This Row],[Entre - Estações]])</f>
        <v>-</v>
      </c>
      <c r="AN331" s="175" t="str">
        <f>IF(BS_CONTROLE[[#This Row],[SB]]=0, "-", BS_CONTROLE[[#This Row],[SB]])</f>
        <v>-</v>
      </c>
      <c r="AO331" s="176" t="str">
        <f>IF(BS_CONTROLE[[#This Row],[SUB]]=0, "-", BS_CONTROLE[[#This Row],[SUB]])</f>
        <v>-</v>
      </c>
      <c r="AP331" s="177" t="str">
        <f>IF(BS_CONTROLE[[#This Row],[KM - Inicio]]=0, "-", BS_CONTROLE[[#This Row],[KM - Inicio]])</f>
        <v>-</v>
      </c>
      <c r="AQ331" s="177" t="str">
        <f>IF(BS_CONTROLE[[#This Row],[KM - Fim]]=0, "-", BS_CONTROLE[[#This Row],[KM - Fim]])</f>
        <v>-</v>
      </c>
      <c r="AR331" s="32"/>
      <c r="AS331" s="32"/>
      <c r="AT331" s="32"/>
      <c r="AU331" s="32"/>
      <c r="AV331" s="32"/>
      <c r="AW331" s="32"/>
      <c r="AX331" s="32"/>
      <c r="AY331" s="184" t="str">
        <f>IF(D331="","*",IFERROR(IF(ISODD(COUNT(AS331:AX333)),"ERRO",SUM((AT331-AS331),(AV331-AU331),(AX331-AW331))),"ERRO"))</f>
        <v>*</v>
      </c>
      <c r="AZ331" s="11"/>
      <c r="BA331" s="60"/>
      <c r="BB331" s="9" t="str">
        <f>IFERROR(_xlfn.XLOOKUP(AI331, BS_ATIVIDADE[ATIVIDADE],BS_ATIVIDADE[UNIDADE] ), "*")</f>
        <v>*</v>
      </c>
      <c r="BC331" s="59" t="str" cm="1">
        <f t="array" ref="BC331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BD331" s="59" t="str" cm="1">
        <f t="array" ref="BD331" xml:space="preserve"> _xlfn.XLOOKUP(
  1,
  ( TabelaMap[SUB] = BS_CONTROLE[[#This Row],[SUB_5]]) *
  ( TabelaMap[KM Inicio] &lt;= BS_CONTROLE[[#This Row],[KM - Inicio]]) *
  ( TabelaMap[KM Fim]  &gt;= BS_CONTROLE[[#This Row],[KM - Inicio]]),
  TabelaMap[Trecho Coordenação],
  "-",
  0
)</f>
        <v>-</v>
      </c>
      <c r="BE331" s="200" t="str">
        <f>IFERROR(_xlfn.XLOOKUP(AO331, BASE_MAPA!$B$2:$B$420, BASE_MAPA!$G$2:$G$420), "ERRO")</f>
        <v>ERRO</v>
      </c>
      <c r="BF331" s="178" t="str">
        <f>IF(BS_CONTROLE[[#This Row],[Responsavel pelo boletim]]=0, "-", BS_CONTROLE[[#This Row],[Responsavel pelo boletim]])</f>
        <v>-</v>
      </c>
      <c r="BG331" s="13"/>
      <c r="BH331" s="14"/>
      <c r="BI331" s="14"/>
      <c r="BJ331" s="14"/>
      <c r="BK331" s="14"/>
      <c r="BL331" s="13"/>
      <c r="BM331" s="12"/>
      <c r="BN331" s="12"/>
      <c r="BO331" s="130"/>
      <c r="BP331" s="14"/>
      <c r="BQ331" s="10" t="str">
        <f t="shared" si="28"/>
        <v>Aderente</v>
      </c>
      <c r="BR331" s="15" t="str">
        <f t="shared" si="29"/>
        <v>*</v>
      </c>
      <c r="BS331" s="15" t="str">
        <f t="shared" si="30"/>
        <v>*</v>
      </c>
      <c r="BT331" s="157" t="str">
        <f t="shared" si="31"/>
        <v/>
      </c>
    </row>
    <row r="332" spans="1:72" hidden="1">
      <c r="A332" s="44" t="str">
        <f t="shared" si="27"/>
        <v/>
      </c>
      <c r="B332" s="133"/>
      <c r="C332" s="7" t="str">
        <f>IF(BS_CONTROLE[[#This Row],[DATA]]="","",WEEKNUM(BS_CONTROLE[[#This Row],[DATA]]))</f>
        <v/>
      </c>
      <c r="D332" s="45"/>
      <c r="E332" s="185">
        <v>348</v>
      </c>
      <c r="F332" s="134"/>
      <c r="G332" s="8" t="str">
        <f>IF(D332="","*",VLOOKUP(F332,BS_ATIVIDADE[#All],3,FALSE))</f>
        <v>*</v>
      </c>
      <c r="H332" s="135"/>
      <c r="I332" s="135"/>
      <c r="J332" s="151"/>
      <c r="K332" s="151"/>
      <c r="L332" s="71" t="s">
        <v>11</v>
      </c>
      <c r="M332" s="149" t="str" cm="1">
        <f t="array" ref="M332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332" s="149" t="str" cm="1">
        <f t="array" ref="N332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332" s="135"/>
      <c r="P332" s="135"/>
      <c r="Q332" s="71"/>
      <c r="R332" s="9" t="str">
        <f>IFERROR(_xlfn.XLOOKUP(F332, BS_ATIVIDADE[ATIVIDADE],BS_ATIVIDADE[UNIDADE] ), "*")</f>
        <v>*</v>
      </c>
      <c r="S332" s="180" t="str" cm="1">
        <f t="array" ref="S332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332" s="180" t="str" cm="1">
        <f t="array" ref="T332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332" s="199" t="str">
        <f>IFERROR(_xlfn.XLOOKUP(J332, BASE_MAPA!$B$2:$B$420, BASE_MAPA!$G$2:$G$420), "ERRO")</f>
        <v>ERRO</v>
      </c>
      <c r="V332" s="143"/>
      <c r="W332" s="135"/>
      <c r="X332" s="152"/>
      <c r="Y332" s="129"/>
      <c r="Z332" s="129"/>
      <c r="AA332" s="71"/>
      <c r="AB332" s="59"/>
      <c r="AC332" s="59"/>
      <c r="AD332" s="135"/>
      <c r="AE332" s="71"/>
      <c r="AF332" s="71"/>
      <c r="AG332" s="71"/>
      <c r="AH332" s="42"/>
      <c r="AI332" s="119" t="str">
        <f>IF(BS_CONTROLE[[#This Row],[Atividade]]=0, "-", BS_CONTROLE[[#This Row],[Atividade]])</f>
        <v>-</v>
      </c>
      <c r="AJ332" s="8" t="str">
        <f>IF(D332="","*",VLOOKUP(AI332,BS_ATIVIDADE[#Data],3,FALSE))</f>
        <v>*</v>
      </c>
      <c r="AK332" s="175" t="str">
        <f>IF(BS_CONTROLE[[#This Row],[Local - Partida]]=0, "-", BS_CONTROLE[[#This Row],[Local - Partida]])</f>
        <v>-</v>
      </c>
      <c r="AL332" s="175" t="str">
        <f>IF(BS_CONTROLE[[#This Row],[Local - Encerramento]]=0, "-", BS_CONTROLE[[#This Row],[Local - Encerramento]])</f>
        <v>-</v>
      </c>
      <c r="AM332" s="175" t="str">
        <f>IF(BS_CONTROLE[[#This Row],[Entre - Estações]]=0, "-", BS_CONTROLE[[#This Row],[Entre - Estações]])</f>
        <v>-</v>
      </c>
      <c r="AN332" s="175" t="str">
        <f>IF(BS_CONTROLE[[#This Row],[SB]]=0, "-", BS_CONTROLE[[#This Row],[SB]])</f>
        <v>-</v>
      </c>
      <c r="AO332" s="176" t="str">
        <f>IF(BS_CONTROLE[[#This Row],[SUB]]=0, "-", BS_CONTROLE[[#This Row],[SUB]])</f>
        <v>-</v>
      </c>
      <c r="AP332" s="177" t="str">
        <f>IF(BS_CONTROLE[[#This Row],[KM - Inicio]]=0, "-", BS_CONTROLE[[#This Row],[KM - Inicio]])</f>
        <v>-</v>
      </c>
      <c r="AQ332" s="177" t="str">
        <f>IF(BS_CONTROLE[[#This Row],[KM - Fim]]=0, "-", BS_CONTROLE[[#This Row],[KM - Fim]])</f>
        <v>-</v>
      </c>
      <c r="AR332" s="32"/>
      <c r="AS332" s="32"/>
      <c r="AT332" s="32"/>
      <c r="AU332" s="32"/>
      <c r="AV332" s="32"/>
      <c r="AW332" s="32"/>
      <c r="AX332" s="32"/>
      <c r="AY332" s="184" t="str">
        <f>IF(D332="","*",IFERROR(IF(ISODD(COUNT(AS332:AX334)),"ERRO",SUM((AT332-AS332),(AV332-AU332),(AX332-AW332))),"ERRO"))</f>
        <v>*</v>
      </c>
      <c r="AZ332" s="11"/>
      <c r="BA332" s="60"/>
      <c r="BB332" s="9" t="str">
        <f>IFERROR(_xlfn.XLOOKUP(AI332, BS_ATIVIDADE[ATIVIDADE],BS_ATIVIDADE[UNIDADE] ), "*")</f>
        <v>*</v>
      </c>
      <c r="BC332" s="59" t="str" cm="1">
        <f t="array" ref="BC332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BD332" s="59" t="str" cm="1">
        <f t="array" ref="BD332" xml:space="preserve"> _xlfn.XLOOKUP(
  1,
  ( TabelaMap[SUB] = BS_CONTROLE[[#This Row],[SUB_5]]) *
  ( TabelaMap[KM Inicio] &lt;= BS_CONTROLE[[#This Row],[KM - Inicio]]) *
  ( TabelaMap[KM Fim]  &gt;= BS_CONTROLE[[#This Row],[KM - Inicio]]),
  TabelaMap[Trecho Coordenação],
  "-",
  0
)</f>
        <v>-</v>
      </c>
      <c r="BE332" s="200" t="str">
        <f>IFERROR(_xlfn.XLOOKUP(AO332, BASE_MAPA!$B$2:$B$420, BASE_MAPA!$G$2:$G$420), "ERRO")</f>
        <v>ERRO</v>
      </c>
      <c r="BF332" s="178" t="str">
        <f>IF(BS_CONTROLE[[#This Row],[Responsavel pelo boletim]]=0, "-", BS_CONTROLE[[#This Row],[Responsavel pelo boletim]])</f>
        <v>-</v>
      </c>
      <c r="BG332" s="13"/>
      <c r="BH332" s="14"/>
      <c r="BI332" s="14"/>
      <c r="BJ332" s="14"/>
      <c r="BK332" s="14"/>
      <c r="BL332" s="13"/>
      <c r="BM332" s="12"/>
      <c r="BN332" s="12"/>
      <c r="BO332" s="130"/>
      <c r="BP332" s="14"/>
      <c r="BQ332" s="10" t="str">
        <f t="shared" si="28"/>
        <v>Aderente</v>
      </c>
      <c r="BR332" s="15" t="str">
        <f t="shared" si="29"/>
        <v>*</v>
      </c>
      <c r="BS332" s="15" t="str">
        <f t="shared" si="30"/>
        <v>*</v>
      </c>
      <c r="BT332" s="157" t="str">
        <f t="shared" si="31"/>
        <v/>
      </c>
    </row>
    <row r="333" spans="1:72" hidden="1">
      <c r="A333" s="44" t="str">
        <f t="shared" si="27"/>
        <v/>
      </c>
      <c r="B333" s="133"/>
      <c r="C333" s="7" t="str">
        <f>IF(BS_CONTROLE[[#This Row],[DATA]]="","",WEEKNUM(BS_CONTROLE[[#This Row],[DATA]]))</f>
        <v/>
      </c>
      <c r="D333" s="45"/>
      <c r="E333" s="185">
        <v>349</v>
      </c>
      <c r="F333" s="134"/>
      <c r="G333" s="8" t="str">
        <f>IF(D333="","*",VLOOKUP(F333,BS_ATIVIDADE[#All],3,FALSE))</f>
        <v>*</v>
      </c>
      <c r="H333" s="135"/>
      <c r="I333" s="135"/>
      <c r="J333" s="151"/>
      <c r="K333" s="151"/>
      <c r="L333" s="71" t="s">
        <v>11</v>
      </c>
      <c r="M333" s="149" t="str" cm="1">
        <f t="array" ref="M333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333" s="149" t="str" cm="1">
        <f t="array" ref="N333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333" s="135"/>
      <c r="P333" s="135"/>
      <c r="Q333" s="71"/>
      <c r="R333" s="9" t="str">
        <f>IFERROR(_xlfn.XLOOKUP(F333, BS_ATIVIDADE[ATIVIDADE],BS_ATIVIDADE[UNIDADE] ), "*")</f>
        <v>*</v>
      </c>
      <c r="S333" s="180" t="str" cm="1">
        <f t="array" ref="S333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333" s="180" t="str" cm="1">
        <f t="array" ref="T333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333" s="199" t="str">
        <f>IFERROR(_xlfn.XLOOKUP(J333, BASE_MAPA!$B$2:$B$420, BASE_MAPA!$G$2:$G$420), "ERRO")</f>
        <v>ERRO</v>
      </c>
      <c r="V333" s="143"/>
      <c r="W333" s="135"/>
      <c r="X333" s="152"/>
      <c r="Y333" s="129"/>
      <c r="Z333" s="129"/>
      <c r="AA333" s="71"/>
      <c r="AB333" s="59"/>
      <c r="AC333" s="59"/>
      <c r="AD333" s="135"/>
      <c r="AE333" s="71"/>
      <c r="AF333" s="71"/>
      <c r="AG333" s="71"/>
      <c r="AH333" s="42"/>
      <c r="AI333" s="119" t="str">
        <f>IF(BS_CONTROLE[[#This Row],[Atividade]]=0, "-", BS_CONTROLE[[#This Row],[Atividade]])</f>
        <v>-</v>
      </c>
      <c r="AJ333" s="8" t="str">
        <f>IF(D333="","*",VLOOKUP(AI333,BS_ATIVIDADE[#Data],3,FALSE))</f>
        <v>*</v>
      </c>
      <c r="AK333" s="175" t="str">
        <f>IF(BS_CONTROLE[[#This Row],[Local - Partida]]=0, "-", BS_CONTROLE[[#This Row],[Local - Partida]])</f>
        <v>-</v>
      </c>
      <c r="AL333" s="175" t="str">
        <f>IF(BS_CONTROLE[[#This Row],[Local - Encerramento]]=0, "-", BS_CONTROLE[[#This Row],[Local - Encerramento]])</f>
        <v>-</v>
      </c>
      <c r="AM333" s="175" t="str">
        <f>IF(BS_CONTROLE[[#This Row],[Entre - Estações]]=0, "-", BS_CONTROLE[[#This Row],[Entre - Estações]])</f>
        <v>-</v>
      </c>
      <c r="AN333" s="175" t="str">
        <f>IF(BS_CONTROLE[[#This Row],[SB]]=0, "-", BS_CONTROLE[[#This Row],[SB]])</f>
        <v>-</v>
      </c>
      <c r="AO333" s="176" t="str">
        <f>IF(BS_CONTROLE[[#This Row],[SUB]]=0, "-", BS_CONTROLE[[#This Row],[SUB]])</f>
        <v>-</v>
      </c>
      <c r="AP333" s="177" t="str">
        <f>IF(BS_CONTROLE[[#This Row],[KM - Inicio]]=0, "-", BS_CONTROLE[[#This Row],[KM - Inicio]])</f>
        <v>-</v>
      </c>
      <c r="AQ333" s="177" t="str">
        <f>IF(BS_CONTROLE[[#This Row],[KM - Fim]]=0, "-", BS_CONTROLE[[#This Row],[KM - Fim]])</f>
        <v>-</v>
      </c>
      <c r="AR333" s="32"/>
      <c r="AS333" s="32"/>
      <c r="AT333" s="32"/>
      <c r="AU333" s="32"/>
      <c r="AV333" s="32"/>
      <c r="AW333" s="32"/>
      <c r="AX333" s="32"/>
      <c r="AY333" s="184" t="str">
        <f>IF(D333="","*",IFERROR(IF(ISODD(COUNT(AS333:AX335)),"ERRO",SUM((AT333-AS333),(AV333-AU333),(AX333-AW333))),"ERRO"))</f>
        <v>*</v>
      </c>
      <c r="AZ333" s="11"/>
      <c r="BA333" s="60"/>
      <c r="BB333" s="9" t="str">
        <f>IFERROR(_xlfn.XLOOKUP(AI333, BS_ATIVIDADE[ATIVIDADE],BS_ATIVIDADE[UNIDADE] ), "*")</f>
        <v>*</v>
      </c>
      <c r="BC333" s="59" t="str" cm="1">
        <f t="array" ref="BC333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BD333" s="59" t="str" cm="1">
        <f t="array" ref="BD333" xml:space="preserve"> _xlfn.XLOOKUP(
  1,
  ( TabelaMap[SUB] = BS_CONTROLE[[#This Row],[SUB_5]]) *
  ( TabelaMap[KM Inicio] &lt;= BS_CONTROLE[[#This Row],[KM - Inicio]]) *
  ( TabelaMap[KM Fim]  &gt;= BS_CONTROLE[[#This Row],[KM - Inicio]]),
  TabelaMap[Trecho Coordenação],
  "-",
  0
)</f>
        <v>-</v>
      </c>
      <c r="BE333" s="200" t="str">
        <f>IFERROR(_xlfn.XLOOKUP(AO333, BASE_MAPA!$B$2:$B$420, BASE_MAPA!$G$2:$G$420), "ERRO")</f>
        <v>ERRO</v>
      </c>
      <c r="BF333" s="178" t="str">
        <f>IF(BS_CONTROLE[[#This Row],[Responsavel pelo boletim]]=0, "-", BS_CONTROLE[[#This Row],[Responsavel pelo boletim]])</f>
        <v>-</v>
      </c>
      <c r="BG333" s="13"/>
      <c r="BH333" s="14"/>
      <c r="BI333" s="14"/>
      <c r="BJ333" s="14"/>
      <c r="BK333" s="14"/>
      <c r="BL333" s="13"/>
      <c r="BM333" s="12"/>
      <c r="BN333" s="12"/>
      <c r="BO333" s="130"/>
      <c r="BP333" s="14"/>
      <c r="BQ333" s="10" t="str">
        <f t="shared" si="28"/>
        <v>Aderente</v>
      </c>
      <c r="BR333" s="15" t="str">
        <f t="shared" si="29"/>
        <v>*</v>
      </c>
      <c r="BS333" s="15" t="str">
        <f t="shared" si="30"/>
        <v>*</v>
      </c>
      <c r="BT333" s="157" t="str">
        <f t="shared" si="31"/>
        <v/>
      </c>
    </row>
    <row r="334" spans="1:72" hidden="1">
      <c r="A334" s="44" t="str">
        <f t="shared" si="27"/>
        <v/>
      </c>
      <c r="B334" s="133"/>
      <c r="C334" s="7" t="str">
        <f>IF(BS_CONTROLE[[#This Row],[DATA]]="","",WEEKNUM(BS_CONTROLE[[#This Row],[DATA]]))</f>
        <v/>
      </c>
      <c r="D334" s="45"/>
      <c r="E334" s="185">
        <v>350</v>
      </c>
      <c r="F334" s="134"/>
      <c r="G334" s="8" t="str">
        <f>IF(D334="","*",VLOOKUP(F334,BS_ATIVIDADE[#All],3,FALSE))</f>
        <v>*</v>
      </c>
      <c r="H334" s="135"/>
      <c r="I334" s="135"/>
      <c r="J334" s="151"/>
      <c r="K334" s="151"/>
      <c r="L334" s="71" t="s">
        <v>11</v>
      </c>
      <c r="M334" s="149" t="str" cm="1">
        <f t="array" ref="M334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334" s="149" t="str" cm="1">
        <f t="array" ref="N334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334" s="135"/>
      <c r="P334" s="135"/>
      <c r="Q334" s="71"/>
      <c r="R334" s="9" t="str">
        <f>IFERROR(_xlfn.XLOOKUP(F334, BS_ATIVIDADE[ATIVIDADE],BS_ATIVIDADE[UNIDADE] ), "*")</f>
        <v>*</v>
      </c>
      <c r="S334" s="180" t="str" cm="1">
        <f t="array" ref="S334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334" s="180" t="str" cm="1">
        <f t="array" ref="T334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334" s="199" t="str">
        <f>IFERROR(_xlfn.XLOOKUP(J334, BASE_MAPA!$B$2:$B$420, BASE_MAPA!$G$2:$G$420), "ERRO")</f>
        <v>ERRO</v>
      </c>
      <c r="V334" s="143"/>
      <c r="W334" s="135"/>
      <c r="X334" s="152"/>
      <c r="Y334" s="129"/>
      <c r="Z334" s="129"/>
      <c r="AA334" s="71"/>
      <c r="AB334" s="59"/>
      <c r="AC334" s="59"/>
      <c r="AD334" s="135"/>
      <c r="AE334" s="71"/>
      <c r="AF334" s="71"/>
      <c r="AG334" s="71"/>
      <c r="AH334" s="42"/>
      <c r="AI334" s="119" t="str">
        <f>IF(BS_CONTROLE[[#This Row],[Atividade]]=0, "-", BS_CONTROLE[[#This Row],[Atividade]])</f>
        <v>-</v>
      </c>
      <c r="AJ334" s="8" t="str">
        <f>IF(D334="","*",VLOOKUP(AI334,BS_ATIVIDADE[#Data],3,FALSE))</f>
        <v>*</v>
      </c>
      <c r="AK334" s="175" t="str">
        <f>IF(BS_CONTROLE[[#This Row],[Local - Partida]]=0, "-", BS_CONTROLE[[#This Row],[Local - Partida]])</f>
        <v>-</v>
      </c>
      <c r="AL334" s="175" t="str">
        <f>IF(BS_CONTROLE[[#This Row],[Local - Encerramento]]=0, "-", BS_CONTROLE[[#This Row],[Local - Encerramento]])</f>
        <v>-</v>
      </c>
      <c r="AM334" s="175" t="str">
        <f>IF(BS_CONTROLE[[#This Row],[Entre - Estações]]=0, "-", BS_CONTROLE[[#This Row],[Entre - Estações]])</f>
        <v>-</v>
      </c>
      <c r="AN334" s="175" t="str">
        <f>IF(BS_CONTROLE[[#This Row],[SB]]=0, "-", BS_CONTROLE[[#This Row],[SB]])</f>
        <v>-</v>
      </c>
      <c r="AO334" s="176" t="str">
        <f>IF(BS_CONTROLE[[#This Row],[SUB]]=0, "-", BS_CONTROLE[[#This Row],[SUB]])</f>
        <v>-</v>
      </c>
      <c r="AP334" s="177" t="str">
        <f>IF(BS_CONTROLE[[#This Row],[KM - Inicio]]=0, "-", BS_CONTROLE[[#This Row],[KM - Inicio]])</f>
        <v>-</v>
      </c>
      <c r="AQ334" s="177" t="str">
        <f>IF(BS_CONTROLE[[#This Row],[KM - Fim]]=0, "-", BS_CONTROLE[[#This Row],[KM - Fim]])</f>
        <v>-</v>
      </c>
      <c r="AR334" s="32"/>
      <c r="AS334" s="32"/>
      <c r="AT334" s="32"/>
      <c r="AU334" s="32"/>
      <c r="AV334" s="32"/>
      <c r="AW334" s="32"/>
      <c r="AX334" s="32"/>
      <c r="AY334" s="184" t="str">
        <f>IF(D334="","*",IFERROR(IF(ISODD(COUNT(AS334:AX336)),"ERRO",SUM((AT334-AS334),(AV334-AU334),(AX334-AW334))),"ERRO"))</f>
        <v>*</v>
      </c>
      <c r="AZ334" s="11"/>
      <c r="BA334" s="60"/>
      <c r="BB334" s="9" t="str">
        <f>IFERROR(_xlfn.XLOOKUP(AI334, BS_ATIVIDADE[ATIVIDADE],BS_ATIVIDADE[UNIDADE] ), "*")</f>
        <v>*</v>
      </c>
      <c r="BC334" s="59" t="str" cm="1">
        <f t="array" ref="BC334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BD334" s="59" t="str" cm="1">
        <f t="array" ref="BD334" xml:space="preserve"> _xlfn.XLOOKUP(
  1,
  ( TabelaMap[SUB] = BS_CONTROLE[[#This Row],[SUB_5]]) *
  ( TabelaMap[KM Inicio] &lt;= BS_CONTROLE[[#This Row],[KM - Inicio]]) *
  ( TabelaMap[KM Fim]  &gt;= BS_CONTROLE[[#This Row],[KM - Inicio]]),
  TabelaMap[Trecho Coordenação],
  "-",
  0
)</f>
        <v>-</v>
      </c>
      <c r="BE334" s="200" t="str">
        <f>IFERROR(_xlfn.XLOOKUP(AO334, BASE_MAPA!$B$2:$B$420, BASE_MAPA!$G$2:$G$420), "ERRO")</f>
        <v>ERRO</v>
      </c>
      <c r="BF334" s="178" t="str">
        <f>IF(BS_CONTROLE[[#This Row],[Responsavel pelo boletim]]=0, "-", BS_CONTROLE[[#This Row],[Responsavel pelo boletim]])</f>
        <v>-</v>
      </c>
      <c r="BG334" s="13"/>
      <c r="BH334" s="14"/>
      <c r="BI334" s="14"/>
      <c r="BJ334" s="14"/>
      <c r="BK334" s="14"/>
      <c r="BL334" s="13"/>
      <c r="BM334" s="12"/>
      <c r="BN334" s="12"/>
      <c r="BO334" s="130"/>
      <c r="BP334" s="14"/>
      <c r="BQ334" s="10" t="str">
        <f t="shared" si="28"/>
        <v>Aderente</v>
      </c>
      <c r="BR334" s="15" t="str">
        <f t="shared" si="29"/>
        <v>*</v>
      </c>
      <c r="BS334" s="15" t="str">
        <f t="shared" si="30"/>
        <v>*</v>
      </c>
      <c r="BT334" s="157" t="str">
        <f t="shared" si="31"/>
        <v/>
      </c>
    </row>
    <row r="335" spans="1:72" hidden="1">
      <c r="A335" s="44" t="str">
        <f t="shared" si="27"/>
        <v/>
      </c>
      <c r="B335" s="133"/>
      <c r="C335" s="7" t="str">
        <f>IF(BS_CONTROLE[[#This Row],[DATA]]="","",WEEKNUM(BS_CONTROLE[[#This Row],[DATA]]))</f>
        <v/>
      </c>
      <c r="D335" s="45"/>
      <c r="E335" s="185">
        <v>351</v>
      </c>
      <c r="F335" s="134"/>
      <c r="G335" s="8" t="str">
        <f>IF(D335="","*",VLOOKUP(F335,BS_ATIVIDADE[#All],3,FALSE))</f>
        <v>*</v>
      </c>
      <c r="H335" s="135"/>
      <c r="I335" s="135"/>
      <c r="J335" s="151"/>
      <c r="K335" s="151"/>
      <c r="L335" s="71" t="s">
        <v>11</v>
      </c>
      <c r="M335" s="149" t="str" cm="1">
        <f t="array" ref="M335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335" s="149" t="str" cm="1">
        <f t="array" ref="N335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335" s="135"/>
      <c r="P335" s="135"/>
      <c r="Q335" s="71"/>
      <c r="R335" s="9" t="str">
        <f>IFERROR(_xlfn.XLOOKUP(F335, BS_ATIVIDADE[ATIVIDADE],BS_ATIVIDADE[UNIDADE] ), "*")</f>
        <v>*</v>
      </c>
      <c r="S335" s="180" t="str" cm="1">
        <f t="array" ref="S335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335" s="180" t="str" cm="1">
        <f t="array" ref="T335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335" s="199" t="str">
        <f>IFERROR(_xlfn.XLOOKUP(J335, BASE_MAPA!$B$2:$B$420, BASE_MAPA!$G$2:$G$420), "ERRO")</f>
        <v>ERRO</v>
      </c>
      <c r="V335" s="143"/>
      <c r="W335" s="135"/>
      <c r="X335" s="152"/>
      <c r="Y335" s="129"/>
      <c r="Z335" s="129"/>
      <c r="AA335" s="71"/>
      <c r="AB335" s="59"/>
      <c r="AC335" s="59"/>
      <c r="AD335" s="135"/>
      <c r="AE335" s="71"/>
      <c r="AF335" s="71"/>
      <c r="AG335" s="71"/>
      <c r="AH335" s="42"/>
      <c r="AI335" s="119" t="str">
        <f>IF(BS_CONTROLE[[#This Row],[Atividade]]=0, "-", BS_CONTROLE[[#This Row],[Atividade]])</f>
        <v>-</v>
      </c>
      <c r="AJ335" s="8" t="str">
        <f>IF(D335="","*",VLOOKUP(AI335,BS_ATIVIDADE[#Data],3,FALSE))</f>
        <v>*</v>
      </c>
      <c r="AK335" s="175" t="str">
        <f>IF(BS_CONTROLE[[#This Row],[Local - Partida]]=0, "-", BS_CONTROLE[[#This Row],[Local - Partida]])</f>
        <v>-</v>
      </c>
      <c r="AL335" s="175" t="str">
        <f>IF(BS_CONTROLE[[#This Row],[Local - Encerramento]]=0, "-", BS_CONTROLE[[#This Row],[Local - Encerramento]])</f>
        <v>-</v>
      </c>
      <c r="AM335" s="175" t="str">
        <f>IF(BS_CONTROLE[[#This Row],[Entre - Estações]]=0, "-", BS_CONTROLE[[#This Row],[Entre - Estações]])</f>
        <v>-</v>
      </c>
      <c r="AN335" s="175" t="str">
        <f>IF(BS_CONTROLE[[#This Row],[SB]]=0, "-", BS_CONTROLE[[#This Row],[SB]])</f>
        <v>-</v>
      </c>
      <c r="AO335" s="176" t="str">
        <f>IF(BS_CONTROLE[[#This Row],[SUB]]=0, "-", BS_CONTROLE[[#This Row],[SUB]])</f>
        <v>-</v>
      </c>
      <c r="AP335" s="177" t="str">
        <f>IF(BS_CONTROLE[[#This Row],[KM - Inicio]]=0, "-", BS_CONTROLE[[#This Row],[KM - Inicio]])</f>
        <v>-</v>
      </c>
      <c r="AQ335" s="177" t="str">
        <f>IF(BS_CONTROLE[[#This Row],[KM - Fim]]=0, "-", BS_CONTROLE[[#This Row],[KM - Fim]])</f>
        <v>-</v>
      </c>
      <c r="AR335" s="32"/>
      <c r="AS335" s="32"/>
      <c r="AT335" s="32"/>
      <c r="AU335" s="32"/>
      <c r="AV335" s="32"/>
      <c r="AW335" s="32"/>
      <c r="AX335" s="32"/>
      <c r="AY335" s="184" t="str">
        <f>IF(D335="","*",IFERROR(IF(ISODD(COUNT(AS335:AX337)),"ERRO",SUM((AT335-AS335),(AV335-AU335),(AX335-AW335))),"ERRO"))</f>
        <v>*</v>
      </c>
      <c r="AZ335" s="11"/>
      <c r="BA335" s="60"/>
      <c r="BB335" s="9" t="str">
        <f>IFERROR(_xlfn.XLOOKUP(AI335, BS_ATIVIDADE[ATIVIDADE],BS_ATIVIDADE[UNIDADE] ), "*")</f>
        <v>*</v>
      </c>
      <c r="BC335" s="59" t="str" cm="1">
        <f t="array" ref="BC335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BD335" s="59" t="str" cm="1">
        <f t="array" ref="BD335" xml:space="preserve"> _xlfn.XLOOKUP(
  1,
  ( TabelaMap[SUB] = BS_CONTROLE[[#This Row],[SUB_5]]) *
  ( TabelaMap[KM Inicio] &lt;= BS_CONTROLE[[#This Row],[KM - Inicio]]) *
  ( TabelaMap[KM Fim]  &gt;= BS_CONTROLE[[#This Row],[KM - Inicio]]),
  TabelaMap[Trecho Coordenação],
  "-",
  0
)</f>
        <v>-</v>
      </c>
      <c r="BE335" s="200" t="str">
        <f>IFERROR(_xlfn.XLOOKUP(AO335, BASE_MAPA!$B$2:$B$420, BASE_MAPA!$G$2:$G$420), "ERRO")</f>
        <v>ERRO</v>
      </c>
      <c r="BF335" s="178" t="str">
        <f>IF(BS_CONTROLE[[#This Row],[Responsavel pelo boletim]]=0, "-", BS_CONTROLE[[#This Row],[Responsavel pelo boletim]])</f>
        <v>-</v>
      </c>
      <c r="BG335" s="13"/>
      <c r="BH335" s="14"/>
      <c r="BI335" s="14"/>
      <c r="BJ335" s="14"/>
      <c r="BK335" s="14"/>
      <c r="BL335" s="13"/>
      <c r="BM335" s="12"/>
      <c r="BN335" s="12"/>
      <c r="BO335" s="130"/>
      <c r="BP335" s="14"/>
      <c r="BQ335" s="10" t="str">
        <f t="shared" si="28"/>
        <v>Aderente</v>
      </c>
      <c r="BR335" s="15" t="str">
        <f t="shared" si="29"/>
        <v>*</v>
      </c>
      <c r="BS335" s="15" t="str">
        <f t="shared" si="30"/>
        <v>*</v>
      </c>
      <c r="BT335" s="157" t="str">
        <f t="shared" si="31"/>
        <v/>
      </c>
    </row>
    <row r="336" spans="1:72" hidden="1">
      <c r="A336" s="44" t="str">
        <f t="shared" si="27"/>
        <v/>
      </c>
      <c r="B336" s="133"/>
      <c r="C336" s="7" t="str">
        <f>IF(BS_CONTROLE[[#This Row],[DATA]]="","",WEEKNUM(BS_CONTROLE[[#This Row],[DATA]]))</f>
        <v/>
      </c>
      <c r="D336" s="45"/>
      <c r="E336" s="185">
        <v>352</v>
      </c>
      <c r="F336" s="134"/>
      <c r="G336" s="8" t="str">
        <f>IF(D336="","*",VLOOKUP(F336,BS_ATIVIDADE[#All],3,FALSE))</f>
        <v>*</v>
      </c>
      <c r="H336" s="135"/>
      <c r="I336" s="135"/>
      <c r="J336" s="151"/>
      <c r="K336" s="151"/>
      <c r="L336" s="71" t="s">
        <v>11</v>
      </c>
      <c r="M336" s="149" t="str" cm="1">
        <f t="array" ref="M336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336" s="149" t="str" cm="1">
        <f t="array" ref="N336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336" s="135"/>
      <c r="P336" s="135"/>
      <c r="Q336" s="71"/>
      <c r="R336" s="9" t="str">
        <f>IFERROR(_xlfn.XLOOKUP(F336, BS_ATIVIDADE[ATIVIDADE],BS_ATIVIDADE[UNIDADE] ), "*")</f>
        <v>*</v>
      </c>
      <c r="S336" s="180" t="str" cm="1">
        <f t="array" ref="S336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336" s="180" t="str" cm="1">
        <f t="array" ref="T336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336" s="199" t="str">
        <f>IFERROR(_xlfn.XLOOKUP(J336, BASE_MAPA!$B$2:$B$420, BASE_MAPA!$G$2:$G$420), "ERRO")</f>
        <v>ERRO</v>
      </c>
      <c r="V336" s="143"/>
      <c r="W336" s="135"/>
      <c r="X336" s="152"/>
      <c r="Y336" s="129"/>
      <c r="Z336" s="129"/>
      <c r="AA336" s="71"/>
      <c r="AB336" s="59"/>
      <c r="AC336" s="59"/>
      <c r="AD336" s="135"/>
      <c r="AE336" s="71"/>
      <c r="AF336" s="71"/>
      <c r="AG336" s="71"/>
      <c r="AH336" s="42"/>
      <c r="AI336" s="119" t="str">
        <f>IF(BS_CONTROLE[[#This Row],[Atividade]]=0, "-", BS_CONTROLE[[#This Row],[Atividade]])</f>
        <v>-</v>
      </c>
      <c r="AJ336" s="8" t="str">
        <f>IF(D336="","*",VLOOKUP(AI336,BS_ATIVIDADE[#Data],3,FALSE))</f>
        <v>*</v>
      </c>
      <c r="AK336" s="175" t="str">
        <f>IF(BS_CONTROLE[[#This Row],[Local - Partida]]=0, "-", BS_CONTROLE[[#This Row],[Local - Partida]])</f>
        <v>-</v>
      </c>
      <c r="AL336" s="175" t="str">
        <f>IF(BS_CONTROLE[[#This Row],[Local - Encerramento]]=0, "-", BS_CONTROLE[[#This Row],[Local - Encerramento]])</f>
        <v>-</v>
      </c>
      <c r="AM336" s="175" t="str">
        <f>IF(BS_CONTROLE[[#This Row],[Entre - Estações]]=0, "-", BS_CONTROLE[[#This Row],[Entre - Estações]])</f>
        <v>-</v>
      </c>
      <c r="AN336" s="175" t="str">
        <f>IF(BS_CONTROLE[[#This Row],[SB]]=0, "-", BS_CONTROLE[[#This Row],[SB]])</f>
        <v>-</v>
      </c>
      <c r="AO336" s="176" t="str">
        <f>IF(BS_CONTROLE[[#This Row],[SUB]]=0, "-", BS_CONTROLE[[#This Row],[SUB]])</f>
        <v>-</v>
      </c>
      <c r="AP336" s="177" t="str">
        <f>IF(BS_CONTROLE[[#This Row],[KM - Inicio]]=0, "-", BS_CONTROLE[[#This Row],[KM - Inicio]])</f>
        <v>-</v>
      </c>
      <c r="AQ336" s="177" t="str">
        <f>IF(BS_CONTROLE[[#This Row],[KM - Fim]]=0, "-", BS_CONTROLE[[#This Row],[KM - Fim]])</f>
        <v>-</v>
      </c>
      <c r="AR336" s="32"/>
      <c r="AS336" s="32"/>
      <c r="AT336" s="32"/>
      <c r="AU336" s="32"/>
      <c r="AV336" s="32"/>
      <c r="AW336" s="32"/>
      <c r="AX336" s="32"/>
      <c r="AY336" s="184" t="str">
        <f>IF(D336="","*",IFERROR(IF(ISODD(COUNT(AS336:AX338)),"ERRO",SUM((AT336-AS336),(AV336-AU336),(AX336-AW336))),"ERRO"))</f>
        <v>*</v>
      </c>
      <c r="AZ336" s="11"/>
      <c r="BA336" s="60"/>
      <c r="BB336" s="9" t="str">
        <f>IFERROR(_xlfn.XLOOKUP(AI336, BS_ATIVIDADE[ATIVIDADE],BS_ATIVIDADE[UNIDADE] ), "*")</f>
        <v>*</v>
      </c>
      <c r="BC336" s="59" t="str" cm="1">
        <f t="array" ref="BC336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BD336" s="59" t="str" cm="1">
        <f t="array" ref="BD336" xml:space="preserve"> _xlfn.XLOOKUP(
  1,
  ( TabelaMap[SUB] = BS_CONTROLE[[#This Row],[SUB_5]]) *
  ( TabelaMap[KM Inicio] &lt;= BS_CONTROLE[[#This Row],[KM - Inicio]]) *
  ( TabelaMap[KM Fim]  &gt;= BS_CONTROLE[[#This Row],[KM - Inicio]]),
  TabelaMap[Trecho Coordenação],
  "-",
  0
)</f>
        <v>-</v>
      </c>
      <c r="BE336" s="200" t="str">
        <f>IFERROR(_xlfn.XLOOKUP(AO336, BASE_MAPA!$B$2:$B$420, BASE_MAPA!$G$2:$G$420), "ERRO")</f>
        <v>ERRO</v>
      </c>
      <c r="BF336" s="178" t="str">
        <f>IF(BS_CONTROLE[[#This Row],[Responsavel pelo boletim]]=0, "-", BS_CONTROLE[[#This Row],[Responsavel pelo boletim]])</f>
        <v>-</v>
      </c>
      <c r="BG336" s="13"/>
      <c r="BH336" s="14"/>
      <c r="BI336" s="14"/>
      <c r="BJ336" s="14"/>
      <c r="BK336" s="14"/>
      <c r="BL336" s="13"/>
      <c r="BM336" s="12"/>
      <c r="BN336" s="12"/>
      <c r="BO336" s="130"/>
      <c r="BP336" s="14"/>
      <c r="BQ336" s="10" t="str">
        <f t="shared" si="28"/>
        <v>Aderente</v>
      </c>
      <c r="BR336" s="15" t="str">
        <f t="shared" si="29"/>
        <v>*</v>
      </c>
      <c r="BS336" s="15" t="str">
        <f t="shared" si="30"/>
        <v>*</v>
      </c>
      <c r="BT336" s="157" t="str">
        <f t="shared" si="31"/>
        <v/>
      </c>
    </row>
    <row r="337" spans="1:72" hidden="1">
      <c r="A337" s="44" t="str">
        <f t="shared" si="27"/>
        <v/>
      </c>
      <c r="B337" s="133"/>
      <c r="C337" s="7" t="str">
        <f>IF(BS_CONTROLE[[#This Row],[DATA]]="","",WEEKNUM(BS_CONTROLE[[#This Row],[DATA]]))</f>
        <v/>
      </c>
      <c r="D337" s="45"/>
      <c r="E337" s="185">
        <v>353</v>
      </c>
      <c r="F337" s="134"/>
      <c r="G337" s="8" t="str">
        <f>IF(D337="","*",VLOOKUP(F337,BS_ATIVIDADE[#All],3,FALSE))</f>
        <v>*</v>
      </c>
      <c r="H337" s="135"/>
      <c r="I337" s="135"/>
      <c r="J337" s="151"/>
      <c r="K337" s="151"/>
      <c r="L337" s="71" t="s">
        <v>11</v>
      </c>
      <c r="M337" s="149" t="str" cm="1">
        <f t="array" ref="M337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337" s="149" t="str" cm="1">
        <f t="array" ref="N337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337" s="135"/>
      <c r="P337" s="135"/>
      <c r="Q337" s="71"/>
      <c r="R337" s="9" t="str">
        <f>IFERROR(_xlfn.XLOOKUP(F337, BS_ATIVIDADE[ATIVIDADE],BS_ATIVIDADE[UNIDADE] ), "*")</f>
        <v>*</v>
      </c>
      <c r="S337" s="180" t="str" cm="1">
        <f t="array" ref="S337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337" s="180" t="str" cm="1">
        <f t="array" ref="T337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337" s="199" t="str">
        <f>IFERROR(_xlfn.XLOOKUP(J337, BASE_MAPA!$B$2:$B$420, BASE_MAPA!$G$2:$G$420), "ERRO")</f>
        <v>ERRO</v>
      </c>
      <c r="V337" s="143"/>
      <c r="W337" s="135"/>
      <c r="X337" s="152"/>
      <c r="Y337" s="129"/>
      <c r="Z337" s="129"/>
      <c r="AA337" s="71"/>
      <c r="AB337" s="59"/>
      <c r="AC337" s="59"/>
      <c r="AD337" s="135"/>
      <c r="AE337" s="71"/>
      <c r="AF337" s="71"/>
      <c r="AG337" s="71"/>
      <c r="AH337" s="42"/>
      <c r="AI337" s="119" t="str">
        <f>IF(BS_CONTROLE[[#This Row],[Atividade]]=0, "-", BS_CONTROLE[[#This Row],[Atividade]])</f>
        <v>-</v>
      </c>
      <c r="AJ337" s="8" t="str">
        <f>IF(D337="","*",VLOOKUP(AI337,BS_ATIVIDADE[#Data],3,FALSE))</f>
        <v>*</v>
      </c>
      <c r="AK337" s="175" t="str">
        <f>IF(BS_CONTROLE[[#This Row],[Local - Partida]]=0, "-", BS_CONTROLE[[#This Row],[Local - Partida]])</f>
        <v>-</v>
      </c>
      <c r="AL337" s="175" t="str">
        <f>IF(BS_CONTROLE[[#This Row],[Local - Encerramento]]=0, "-", BS_CONTROLE[[#This Row],[Local - Encerramento]])</f>
        <v>-</v>
      </c>
      <c r="AM337" s="175" t="str">
        <f>IF(BS_CONTROLE[[#This Row],[Entre - Estações]]=0, "-", BS_CONTROLE[[#This Row],[Entre - Estações]])</f>
        <v>-</v>
      </c>
      <c r="AN337" s="175" t="str">
        <f>IF(BS_CONTROLE[[#This Row],[SB]]=0, "-", BS_CONTROLE[[#This Row],[SB]])</f>
        <v>-</v>
      </c>
      <c r="AO337" s="176" t="str">
        <f>IF(BS_CONTROLE[[#This Row],[SUB]]=0, "-", BS_CONTROLE[[#This Row],[SUB]])</f>
        <v>-</v>
      </c>
      <c r="AP337" s="177" t="str">
        <f>IF(BS_CONTROLE[[#This Row],[KM - Inicio]]=0, "-", BS_CONTROLE[[#This Row],[KM - Inicio]])</f>
        <v>-</v>
      </c>
      <c r="AQ337" s="177" t="str">
        <f>IF(BS_CONTROLE[[#This Row],[KM - Fim]]=0, "-", BS_CONTROLE[[#This Row],[KM - Fim]])</f>
        <v>-</v>
      </c>
      <c r="AR337" s="32"/>
      <c r="AS337" s="32"/>
      <c r="AT337" s="32"/>
      <c r="AU337" s="32"/>
      <c r="AV337" s="32"/>
      <c r="AW337" s="32"/>
      <c r="AX337" s="32"/>
      <c r="AY337" s="184" t="str">
        <f>IF(D337="","*",IFERROR(IF(ISODD(COUNT(AS337:AX339)),"ERRO",SUM((AT337-AS337),(AV337-AU337),(AX337-AW337))),"ERRO"))</f>
        <v>*</v>
      </c>
      <c r="AZ337" s="11"/>
      <c r="BA337" s="60"/>
      <c r="BB337" s="9" t="str">
        <f>IFERROR(_xlfn.XLOOKUP(AI337, BS_ATIVIDADE[ATIVIDADE],BS_ATIVIDADE[UNIDADE] ), "*")</f>
        <v>*</v>
      </c>
      <c r="BC337" s="59" t="str" cm="1">
        <f t="array" ref="BC337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BD337" s="59" t="str" cm="1">
        <f t="array" ref="BD337" xml:space="preserve"> _xlfn.XLOOKUP(
  1,
  ( TabelaMap[SUB] = BS_CONTROLE[[#This Row],[SUB_5]]) *
  ( TabelaMap[KM Inicio] &lt;= BS_CONTROLE[[#This Row],[KM - Inicio]]) *
  ( TabelaMap[KM Fim]  &gt;= BS_CONTROLE[[#This Row],[KM - Inicio]]),
  TabelaMap[Trecho Coordenação],
  "-",
  0
)</f>
        <v>-</v>
      </c>
      <c r="BE337" s="200" t="str">
        <f>IFERROR(_xlfn.XLOOKUP(AO337, BASE_MAPA!$B$2:$B$420, BASE_MAPA!$G$2:$G$420), "ERRO")</f>
        <v>ERRO</v>
      </c>
      <c r="BF337" s="178" t="str">
        <f>IF(BS_CONTROLE[[#This Row],[Responsavel pelo boletim]]=0, "-", BS_CONTROLE[[#This Row],[Responsavel pelo boletim]])</f>
        <v>-</v>
      </c>
      <c r="BG337" s="13"/>
      <c r="BH337" s="14"/>
      <c r="BI337" s="14"/>
      <c r="BJ337" s="14"/>
      <c r="BK337" s="14"/>
      <c r="BL337" s="13"/>
      <c r="BM337" s="12"/>
      <c r="BN337" s="12"/>
      <c r="BO337" s="130"/>
      <c r="BP337" s="14"/>
      <c r="BQ337" s="10" t="str">
        <f t="shared" si="28"/>
        <v>Aderente</v>
      </c>
      <c r="BR337" s="15" t="str">
        <f t="shared" si="29"/>
        <v>*</v>
      </c>
      <c r="BS337" s="15" t="str">
        <f t="shared" si="30"/>
        <v>*</v>
      </c>
      <c r="BT337" s="157" t="str">
        <f t="shared" si="31"/>
        <v/>
      </c>
    </row>
    <row r="338" spans="1:72" hidden="1">
      <c r="A338" s="44" t="str">
        <f t="shared" si="27"/>
        <v/>
      </c>
      <c r="B338" s="133"/>
      <c r="C338" s="7" t="str">
        <f>IF(BS_CONTROLE[[#This Row],[DATA]]="","",WEEKNUM(BS_CONTROLE[[#This Row],[DATA]]))</f>
        <v/>
      </c>
      <c r="D338" s="45"/>
      <c r="E338" s="185">
        <v>354</v>
      </c>
      <c r="F338" s="134"/>
      <c r="G338" s="8" t="str">
        <f>IF(D338="","*",VLOOKUP(F338,BS_ATIVIDADE[#All],3,FALSE))</f>
        <v>*</v>
      </c>
      <c r="H338" s="135"/>
      <c r="I338" s="135"/>
      <c r="J338" s="151"/>
      <c r="K338" s="151"/>
      <c r="L338" s="71" t="s">
        <v>11</v>
      </c>
      <c r="M338" s="149" t="str" cm="1">
        <f t="array" ref="M338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338" s="149" t="str" cm="1">
        <f t="array" ref="N338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338" s="135"/>
      <c r="P338" s="135"/>
      <c r="Q338" s="71"/>
      <c r="R338" s="9" t="str">
        <f>IFERROR(_xlfn.XLOOKUP(F338, BS_ATIVIDADE[ATIVIDADE],BS_ATIVIDADE[UNIDADE] ), "*")</f>
        <v>*</v>
      </c>
      <c r="S338" s="180" t="str" cm="1">
        <f t="array" ref="S338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338" s="180" t="str" cm="1">
        <f t="array" ref="T338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338" s="199" t="str">
        <f>IFERROR(_xlfn.XLOOKUP(J338, BASE_MAPA!$B$2:$B$420, BASE_MAPA!$G$2:$G$420), "ERRO")</f>
        <v>ERRO</v>
      </c>
      <c r="V338" s="143"/>
      <c r="W338" s="135"/>
      <c r="X338" s="152"/>
      <c r="Y338" s="129"/>
      <c r="Z338" s="129"/>
      <c r="AA338" s="71"/>
      <c r="AB338" s="59"/>
      <c r="AC338" s="59"/>
      <c r="AD338" s="135"/>
      <c r="AE338" s="71"/>
      <c r="AF338" s="71"/>
      <c r="AG338" s="71"/>
      <c r="AH338" s="42"/>
      <c r="AI338" s="119" t="str">
        <f>IF(BS_CONTROLE[[#This Row],[Atividade]]=0, "-", BS_CONTROLE[[#This Row],[Atividade]])</f>
        <v>-</v>
      </c>
      <c r="AJ338" s="8" t="str">
        <f>IF(D338="","*",VLOOKUP(AI338,BS_ATIVIDADE[#Data],3,FALSE))</f>
        <v>*</v>
      </c>
      <c r="AK338" s="175" t="str">
        <f>IF(BS_CONTROLE[[#This Row],[Local - Partida]]=0, "-", BS_CONTROLE[[#This Row],[Local - Partida]])</f>
        <v>-</v>
      </c>
      <c r="AL338" s="175" t="str">
        <f>IF(BS_CONTROLE[[#This Row],[Local - Encerramento]]=0, "-", BS_CONTROLE[[#This Row],[Local - Encerramento]])</f>
        <v>-</v>
      </c>
      <c r="AM338" s="175" t="str">
        <f>IF(BS_CONTROLE[[#This Row],[Entre - Estações]]=0, "-", BS_CONTROLE[[#This Row],[Entre - Estações]])</f>
        <v>-</v>
      </c>
      <c r="AN338" s="175" t="str">
        <f>IF(BS_CONTROLE[[#This Row],[SB]]=0, "-", BS_CONTROLE[[#This Row],[SB]])</f>
        <v>-</v>
      </c>
      <c r="AO338" s="176" t="str">
        <f>IF(BS_CONTROLE[[#This Row],[SUB]]=0, "-", BS_CONTROLE[[#This Row],[SUB]])</f>
        <v>-</v>
      </c>
      <c r="AP338" s="177" t="str">
        <f>IF(BS_CONTROLE[[#This Row],[KM - Inicio]]=0, "-", BS_CONTROLE[[#This Row],[KM - Inicio]])</f>
        <v>-</v>
      </c>
      <c r="AQ338" s="177" t="str">
        <f>IF(BS_CONTROLE[[#This Row],[KM - Fim]]=0, "-", BS_CONTROLE[[#This Row],[KM - Fim]])</f>
        <v>-</v>
      </c>
      <c r="AR338" s="32"/>
      <c r="AS338" s="32"/>
      <c r="AT338" s="32"/>
      <c r="AU338" s="32"/>
      <c r="AV338" s="32"/>
      <c r="AW338" s="32"/>
      <c r="AX338" s="32"/>
      <c r="AY338" s="184" t="str">
        <f>IF(D338="","*",IFERROR(IF(ISODD(COUNT(AS338:AX340)),"ERRO",SUM((AT338-AS338),(AV338-AU338),(AX338-AW338))),"ERRO"))</f>
        <v>*</v>
      </c>
      <c r="AZ338" s="11"/>
      <c r="BA338" s="60"/>
      <c r="BB338" s="9" t="str">
        <f>IFERROR(_xlfn.XLOOKUP(AI338, BS_ATIVIDADE[ATIVIDADE],BS_ATIVIDADE[UNIDADE] ), "*")</f>
        <v>*</v>
      </c>
      <c r="BC338" s="59" t="str" cm="1">
        <f t="array" ref="BC338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BD338" s="59" t="str" cm="1">
        <f t="array" ref="BD338" xml:space="preserve"> _xlfn.XLOOKUP(
  1,
  ( TabelaMap[SUB] = BS_CONTROLE[[#This Row],[SUB_5]]) *
  ( TabelaMap[KM Inicio] &lt;= BS_CONTROLE[[#This Row],[KM - Inicio]]) *
  ( TabelaMap[KM Fim]  &gt;= BS_CONTROLE[[#This Row],[KM - Inicio]]),
  TabelaMap[Trecho Coordenação],
  "-",
  0
)</f>
        <v>-</v>
      </c>
      <c r="BE338" s="200" t="str">
        <f>IFERROR(_xlfn.XLOOKUP(AO338, BASE_MAPA!$B$2:$B$420, BASE_MAPA!$G$2:$G$420), "ERRO")</f>
        <v>ERRO</v>
      </c>
      <c r="BF338" s="178" t="str">
        <f>IF(BS_CONTROLE[[#This Row],[Responsavel pelo boletim]]=0, "-", BS_CONTROLE[[#This Row],[Responsavel pelo boletim]])</f>
        <v>-</v>
      </c>
      <c r="BG338" s="13"/>
      <c r="BH338" s="14"/>
      <c r="BI338" s="14"/>
      <c r="BJ338" s="14"/>
      <c r="BK338" s="14"/>
      <c r="BL338" s="13"/>
      <c r="BM338" s="12"/>
      <c r="BN338" s="12"/>
      <c r="BO338" s="130"/>
      <c r="BP338" s="14"/>
      <c r="BQ338" s="10" t="str">
        <f t="shared" si="28"/>
        <v>Aderente</v>
      </c>
      <c r="BR338" s="15" t="str">
        <f t="shared" si="29"/>
        <v>*</v>
      </c>
      <c r="BS338" s="15" t="str">
        <f t="shared" si="30"/>
        <v>*</v>
      </c>
      <c r="BT338" s="157" t="str">
        <f t="shared" si="31"/>
        <v/>
      </c>
    </row>
    <row r="339" spans="1:72" hidden="1">
      <c r="A339" s="44" t="str">
        <f t="shared" si="27"/>
        <v/>
      </c>
      <c r="B339" s="133"/>
      <c r="C339" s="7" t="str">
        <f>IF(BS_CONTROLE[[#This Row],[DATA]]="","",WEEKNUM(BS_CONTROLE[[#This Row],[DATA]]))</f>
        <v/>
      </c>
      <c r="D339" s="45"/>
      <c r="E339" s="185">
        <v>355</v>
      </c>
      <c r="F339" s="134"/>
      <c r="G339" s="8" t="str">
        <f>IF(D339="","*",VLOOKUP(F339,BS_ATIVIDADE[#All],3,FALSE))</f>
        <v>*</v>
      </c>
      <c r="H339" s="135"/>
      <c r="I339" s="135"/>
      <c r="J339" s="151"/>
      <c r="K339" s="151"/>
      <c r="L339" s="71" t="s">
        <v>11</v>
      </c>
      <c r="M339" s="149" t="str" cm="1">
        <f t="array" ref="M339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339" s="149" t="str" cm="1">
        <f t="array" ref="N339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339" s="135"/>
      <c r="P339" s="135"/>
      <c r="Q339" s="71"/>
      <c r="R339" s="9" t="str">
        <f>IFERROR(_xlfn.XLOOKUP(F339, BS_ATIVIDADE[ATIVIDADE],BS_ATIVIDADE[UNIDADE] ), "*")</f>
        <v>*</v>
      </c>
      <c r="S339" s="180" t="str" cm="1">
        <f t="array" ref="S339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339" s="180" t="str" cm="1">
        <f t="array" ref="T339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339" s="199" t="str">
        <f>IFERROR(_xlfn.XLOOKUP(J339, BASE_MAPA!$B$2:$B$420, BASE_MAPA!$G$2:$G$420), "ERRO")</f>
        <v>ERRO</v>
      </c>
      <c r="V339" s="143"/>
      <c r="W339" s="135"/>
      <c r="X339" s="152"/>
      <c r="Y339" s="129"/>
      <c r="Z339" s="129"/>
      <c r="AA339" s="71"/>
      <c r="AB339" s="59"/>
      <c r="AC339" s="59"/>
      <c r="AD339" s="135"/>
      <c r="AE339" s="71"/>
      <c r="AF339" s="71"/>
      <c r="AG339" s="71"/>
      <c r="AH339" s="42"/>
      <c r="AI339" s="119" t="str">
        <f>IF(BS_CONTROLE[[#This Row],[Atividade]]=0, "-", BS_CONTROLE[[#This Row],[Atividade]])</f>
        <v>-</v>
      </c>
      <c r="AJ339" s="8" t="str">
        <f>IF(D339="","*",VLOOKUP(AI339,BS_ATIVIDADE[#Data],3,FALSE))</f>
        <v>*</v>
      </c>
      <c r="AK339" s="175" t="str">
        <f>IF(BS_CONTROLE[[#This Row],[Local - Partida]]=0, "-", BS_CONTROLE[[#This Row],[Local - Partida]])</f>
        <v>-</v>
      </c>
      <c r="AL339" s="175" t="str">
        <f>IF(BS_CONTROLE[[#This Row],[Local - Encerramento]]=0, "-", BS_CONTROLE[[#This Row],[Local - Encerramento]])</f>
        <v>-</v>
      </c>
      <c r="AM339" s="175" t="str">
        <f>IF(BS_CONTROLE[[#This Row],[Entre - Estações]]=0, "-", BS_CONTROLE[[#This Row],[Entre - Estações]])</f>
        <v>-</v>
      </c>
      <c r="AN339" s="175" t="str">
        <f>IF(BS_CONTROLE[[#This Row],[SB]]=0, "-", BS_CONTROLE[[#This Row],[SB]])</f>
        <v>-</v>
      </c>
      <c r="AO339" s="176" t="str">
        <f>IF(BS_CONTROLE[[#This Row],[SUB]]=0, "-", BS_CONTROLE[[#This Row],[SUB]])</f>
        <v>-</v>
      </c>
      <c r="AP339" s="177" t="str">
        <f>IF(BS_CONTROLE[[#This Row],[KM - Inicio]]=0, "-", BS_CONTROLE[[#This Row],[KM - Inicio]])</f>
        <v>-</v>
      </c>
      <c r="AQ339" s="177" t="str">
        <f>IF(BS_CONTROLE[[#This Row],[KM - Fim]]=0, "-", BS_CONTROLE[[#This Row],[KM - Fim]])</f>
        <v>-</v>
      </c>
      <c r="AR339" s="32"/>
      <c r="AS339" s="32"/>
      <c r="AT339" s="32"/>
      <c r="AU339" s="32"/>
      <c r="AV339" s="32"/>
      <c r="AW339" s="32"/>
      <c r="AX339" s="32"/>
      <c r="AY339" s="184" t="str">
        <f>IF(D339="","*",IFERROR(IF(ISODD(COUNT(AS339:AX341)),"ERRO",SUM((AT339-AS339),(AV339-AU339),(AX339-AW339))),"ERRO"))</f>
        <v>*</v>
      </c>
      <c r="AZ339" s="11"/>
      <c r="BA339" s="60"/>
      <c r="BB339" s="9" t="str">
        <f>IFERROR(_xlfn.XLOOKUP(AI339, BS_ATIVIDADE[ATIVIDADE],BS_ATIVIDADE[UNIDADE] ), "*")</f>
        <v>*</v>
      </c>
      <c r="BC339" s="59" t="str" cm="1">
        <f t="array" ref="BC339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BD339" s="59" t="str" cm="1">
        <f t="array" ref="BD339" xml:space="preserve"> _xlfn.XLOOKUP(
  1,
  ( TabelaMap[SUB] = BS_CONTROLE[[#This Row],[SUB_5]]) *
  ( TabelaMap[KM Inicio] &lt;= BS_CONTROLE[[#This Row],[KM - Inicio]]) *
  ( TabelaMap[KM Fim]  &gt;= BS_CONTROLE[[#This Row],[KM - Inicio]]),
  TabelaMap[Trecho Coordenação],
  "-",
  0
)</f>
        <v>-</v>
      </c>
      <c r="BE339" s="200" t="str">
        <f>IFERROR(_xlfn.XLOOKUP(AO339, BASE_MAPA!$B$2:$B$420, BASE_MAPA!$G$2:$G$420), "ERRO")</f>
        <v>ERRO</v>
      </c>
      <c r="BF339" s="178" t="str">
        <f>IF(BS_CONTROLE[[#This Row],[Responsavel pelo boletim]]=0, "-", BS_CONTROLE[[#This Row],[Responsavel pelo boletim]])</f>
        <v>-</v>
      </c>
      <c r="BG339" s="13"/>
      <c r="BH339" s="14"/>
      <c r="BI339" s="14"/>
      <c r="BJ339" s="14"/>
      <c r="BK339" s="14"/>
      <c r="BL339" s="13"/>
      <c r="BM339" s="12"/>
      <c r="BN339" s="12"/>
      <c r="BO339" s="130"/>
      <c r="BP339" s="14"/>
      <c r="BQ339" s="10" t="str">
        <f t="shared" si="28"/>
        <v>Aderente</v>
      </c>
      <c r="BR339" s="15" t="str">
        <f t="shared" si="29"/>
        <v>*</v>
      </c>
      <c r="BS339" s="15" t="str">
        <f t="shared" si="30"/>
        <v>*</v>
      </c>
      <c r="BT339" s="157" t="str">
        <f t="shared" si="31"/>
        <v/>
      </c>
    </row>
    <row r="340" spans="1:72" hidden="1">
      <c r="A340" s="44" t="str">
        <f t="shared" si="27"/>
        <v/>
      </c>
      <c r="B340" s="133"/>
      <c r="C340" s="7" t="str">
        <f>IF(BS_CONTROLE[[#This Row],[DATA]]="","",WEEKNUM(BS_CONTROLE[[#This Row],[DATA]]))</f>
        <v/>
      </c>
      <c r="D340" s="45"/>
      <c r="E340" s="185">
        <v>356</v>
      </c>
      <c r="F340" s="134"/>
      <c r="G340" s="8" t="str">
        <f>IF(D340="","*",VLOOKUP(F340,BS_ATIVIDADE[#All],3,FALSE))</f>
        <v>*</v>
      </c>
      <c r="H340" s="135"/>
      <c r="I340" s="135"/>
      <c r="J340" s="151"/>
      <c r="K340" s="151"/>
      <c r="L340" s="71" t="s">
        <v>11</v>
      </c>
      <c r="M340" s="149" t="str" cm="1">
        <f t="array" ref="M340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340" s="149" t="str" cm="1">
        <f t="array" ref="N340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340" s="135"/>
      <c r="P340" s="135"/>
      <c r="Q340" s="71"/>
      <c r="R340" s="9" t="str">
        <f>IFERROR(_xlfn.XLOOKUP(F340, BS_ATIVIDADE[ATIVIDADE],BS_ATIVIDADE[UNIDADE] ), "*")</f>
        <v>*</v>
      </c>
      <c r="S340" s="180" t="str" cm="1">
        <f t="array" ref="S340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340" s="180" t="str" cm="1">
        <f t="array" ref="T340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340" s="199" t="str">
        <f>IFERROR(_xlfn.XLOOKUP(J340, BASE_MAPA!$B$2:$B$420, BASE_MAPA!$G$2:$G$420), "ERRO")</f>
        <v>ERRO</v>
      </c>
      <c r="V340" s="143"/>
      <c r="W340" s="135"/>
      <c r="X340" s="152"/>
      <c r="Y340" s="129"/>
      <c r="Z340" s="129"/>
      <c r="AA340" s="71"/>
      <c r="AB340" s="59"/>
      <c r="AC340" s="59"/>
      <c r="AD340" s="135"/>
      <c r="AE340" s="71"/>
      <c r="AF340" s="71"/>
      <c r="AG340" s="71"/>
      <c r="AH340" s="42"/>
      <c r="AI340" s="119" t="str">
        <f>IF(BS_CONTROLE[[#This Row],[Atividade]]=0, "-", BS_CONTROLE[[#This Row],[Atividade]])</f>
        <v>-</v>
      </c>
      <c r="AJ340" s="8" t="str">
        <f>IF(D340="","*",VLOOKUP(AI340,BS_ATIVIDADE[#Data],3,FALSE))</f>
        <v>*</v>
      </c>
      <c r="AK340" s="175" t="str">
        <f>IF(BS_CONTROLE[[#This Row],[Local - Partida]]=0, "-", BS_CONTROLE[[#This Row],[Local - Partida]])</f>
        <v>-</v>
      </c>
      <c r="AL340" s="175" t="str">
        <f>IF(BS_CONTROLE[[#This Row],[Local - Encerramento]]=0, "-", BS_CONTROLE[[#This Row],[Local - Encerramento]])</f>
        <v>-</v>
      </c>
      <c r="AM340" s="175" t="str">
        <f>IF(BS_CONTROLE[[#This Row],[Entre - Estações]]=0, "-", BS_CONTROLE[[#This Row],[Entre - Estações]])</f>
        <v>-</v>
      </c>
      <c r="AN340" s="175" t="str">
        <f>IF(BS_CONTROLE[[#This Row],[SB]]=0, "-", BS_CONTROLE[[#This Row],[SB]])</f>
        <v>-</v>
      </c>
      <c r="AO340" s="176" t="str">
        <f>IF(BS_CONTROLE[[#This Row],[SUB]]=0, "-", BS_CONTROLE[[#This Row],[SUB]])</f>
        <v>-</v>
      </c>
      <c r="AP340" s="177" t="str">
        <f>IF(BS_CONTROLE[[#This Row],[KM - Inicio]]=0, "-", BS_CONTROLE[[#This Row],[KM - Inicio]])</f>
        <v>-</v>
      </c>
      <c r="AQ340" s="177" t="str">
        <f>IF(BS_CONTROLE[[#This Row],[KM - Fim]]=0, "-", BS_CONTROLE[[#This Row],[KM - Fim]])</f>
        <v>-</v>
      </c>
      <c r="AR340" s="32"/>
      <c r="AS340" s="32"/>
      <c r="AT340" s="32"/>
      <c r="AU340" s="32"/>
      <c r="AV340" s="32"/>
      <c r="AW340" s="32"/>
      <c r="AX340" s="32"/>
      <c r="AY340" s="184" t="str">
        <f>IF(D340="","*",IFERROR(IF(ISODD(COUNT(AS340:AX342)),"ERRO",SUM((AT340-AS340),(AV340-AU340),(AX340-AW340))),"ERRO"))</f>
        <v>*</v>
      </c>
      <c r="AZ340" s="11"/>
      <c r="BA340" s="60"/>
      <c r="BB340" s="9" t="str">
        <f>IFERROR(_xlfn.XLOOKUP(AI340, BS_ATIVIDADE[ATIVIDADE],BS_ATIVIDADE[UNIDADE] ), "*")</f>
        <v>*</v>
      </c>
      <c r="BC340" s="59" t="str" cm="1">
        <f t="array" ref="BC340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BD340" s="59" t="str" cm="1">
        <f t="array" ref="BD340" xml:space="preserve"> _xlfn.XLOOKUP(
  1,
  ( TabelaMap[SUB] = BS_CONTROLE[[#This Row],[SUB_5]]) *
  ( TabelaMap[KM Inicio] &lt;= BS_CONTROLE[[#This Row],[KM - Inicio]]) *
  ( TabelaMap[KM Fim]  &gt;= BS_CONTROLE[[#This Row],[KM - Inicio]]),
  TabelaMap[Trecho Coordenação],
  "-",
  0
)</f>
        <v>-</v>
      </c>
      <c r="BE340" s="200" t="str">
        <f>IFERROR(_xlfn.XLOOKUP(AO340, BASE_MAPA!$B$2:$B$420, BASE_MAPA!$G$2:$G$420), "ERRO")</f>
        <v>ERRO</v>
      </c>
      <c r="BF340" s="178" t="str">
        <f>IF(BS_CONTROLE[[#This Row],[Responsavel pelo boletim]]=0, "-", BS_CONTROLE[[#This Row],[Responsavel pelo boletim]])</f>
        <v>-</v>
      </c>
      <c r="BG340" s="13"/>
      <c r="BH340" s="14"/>
      <c r="BI340" s="14"/>
      <c r="BJ340" s="14"/>
      <c r="BK340" s="14"/>
      <c r="BL340" s="13"/>
      <c r="BM340" s="12"/>
      <c r="BN340" s="12"/>
      <c r="BO340" s="130"/>
      <c r="BP340" s="14"/>
      <c r="BQ340" s="10" t="str">
        <f t="shared" si="28"/>
        <v>Aderente</v>
      </c>
      <c r="BR340" s="15" t="str">
        <f t="shared" si="29"/>
        <v>*</v>
      </c>
      <c r="BS340" s="15" t="str">
        <f t="shared" si="30"/>
        <v>*</v>
      </c>
      <c r="BT340" s="157" t="str">
        <f t="shared" si="31"/>
        <v/>
      </c>
    </row>
    <row r="341" spans="1:72" hidden="1">
      <c r="A341" s="44" t="str">
        <f t="shared" si="27"/>
        <v/>
      </c>
      <c r="B341" s="133"/>
      <c r="C341" s="7" t="str">
        <f>IF(BS_CONTROLE[[#This Row],[DATA]]="","",WEEKNUM(BS_CONTROLE[[#This Row],[DATA]]))</f>
        <v/>
      </c>
      <c r="D341" s="45"/>
      <c r="E341" s="185">
        <v>357</v>
      </c>
      <c r="F341" s="134"/>
      <c r="G341" s="8" t="str">
        <f>IF(D341="","*",VLOOKUP(F341,BS_ATIVIDADE[#All],3,FALSE))</f>
        <v>*</v>
      </c>
      <c r="H341" s="135"/>
      <c r="I341" s="135"/>
      <c r="J341" s="151"/>
      <c r="K341" s="151"/>
      <c r="L341" s="71" t="s">
        <v>11</v>
      </c>
      <c r="M341" s="149" t="str" cm="1">
        <f t="array" ref="M341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341" s="149" t="str" cm="1">
        <f t="array" ref="N341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341" s="135"/>
      <c r="P341" s="135"/>
      <c r="Q341" s="71"/>
      <c r="R341" s="9" t="str">
        <f>IFERROR(_xlfn.XLOOKUP(F341, BS_ATIVIDADE[ATIVIDADE],BS_ATIVIDADE[UNIDADE] ), "*")</f>
        <v>*</v>
      </c>
      <c r="S341" s="180" t="str" cm="1">
        <f t="array" ref="S341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341" s="180" t="str" cm="1">
        <f t="array" ref="T341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341" s="199" t="str">
        <f>IFERROR(_xlfn.XLOOKUP(J341, BASE_MAPA!$B$2:$B$420, BASE_MAPA!$G$2:$G$420), "ERRO")</f>
        <v>ERRO</v>
      </c>
      <c r="V341" s="143"/>
      <c r="W341" s="135"/>
      <c r="X341" s="152"/>
      <c r="Y341" s="129"/>
      <c r="Z341" s="129"/>
      <c r="AA341" s="71"/>
      <c r="AB341" s="59"/>
      <c r="AC341" s="59"/>
      <c r="AD341" s="135"/>
      <c r="AE341" s="71"/>
      <c r="AF341" s="71"/>
      <c r="AG341" s="71"/>
      <c r="AH341" s="42"/>
      <c r="AI341" s="119" t="str">
        <f>IF(BS_CONTROLE[[#This Row],[Atividade]]=0, "-", BS_CONTROLE[[#This Row],[Atividade]])</f>
        <v>-</v>
      </c>
      <c r="AJ341" s="8" t="str">
        <f>IF(D341="","*",VLOOKUP(AI341,BS_ATIVIDADE[#Data],3,FALSE))</f>
        <v>*</v>
      </c>
      <c r="AK341" s="175" t="str">
        <f>IF(BS_CONTROLE[[#This Row],[Local - Partida]]=0, "-", BS_CONTROLE[[#This Row],[Local - Partida]])</f>
        <v>-</v>
      </c>
      <c r="AL341" s="175" t="str">
        <f>IF(BS_CONTROLE[[#This Row],[Local - Encerramento]]=0, "-", BS_CONTROLE[[#This Row],[Local - Encerramento]])</f>
        <v>-</v>
      </c>
      <c r="AM341" s="175" t="str">
        <f>IF(BS_CONTROLE[[#This Row],[Entre - Estações]]=0, "-", BS_CONTROLE[[#This Row],[Entre - Estações]])</f>
        <v>-</v>
      </c>
      <c r="AN341" s="175" t="str">
        <f>IF(BS_CONTROLE[[#This Row],[SB]]=0, "-", BS_CONTROLE[[#This Row],[SB]])</f>
        <v>-</v>
      </c>
      <c r="AO341" s="176" t="str">
        <f>IF(BS_CONTROLE[[#This Row],[SUB]]=0, "-", BS_CONTROLE[[#This Row],[SUB]])</f>
        <v>-</v>
      </c>
      <c r="AP341" s="177" t="str">
        <f>IF(BS_CONTROLE[[#This Row],[KM - Inicio]]=0, "-", BS_CONTROLE[[#This Row],[KM - Inicio]])</f>
        <v>-</v>
      </c>
      <c r="AQ341" s="177" t="str">
        <f>IF(BS_CONTROLE[[#This Row],[KM - Fim]]=0, "-", BS_CONTROLE[[#This Row],[KM - Fim]])</f>
        <v>-</v>
      </c>
      <c r="AR341" s="32"/>
      <c r="AS341" s="32"/>
      <c r="AT341" s="32"/>
      <c r="AU341" s="32"/>
      <c r="AV341" s="32"/>
      <c r="AW341" s="32"/>
      <c r="AX341" s="32"/>
      <c r="AY341" s="184" t="str">
        <f>IF(D341="","*",IFERROR(IF(ISODD(COUNT(AS341:AX343)),"ERRO",SUM((AT341-AS341),(AV341-AU341),(AX341-AW341))),"ERRO"))</f>
        <v>*</v>
      </c>
      <c r="AZ341" s="11"/>
      <c r="BA341" s="60"/>
      <c r="BB341" s="9" t="str">
        <f>IFERROR(_xlfn.XLOOKUP(AI341, BS_ATIVIDADE[ATIVIDADE],BS_ATIVIDADE[UNIDADE] ), "*")</f>
        <v>*</v>
      </c>
      <c r="BC341" s="59" t="str" cm="1">
        <f t="array" ref="BC341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BD341" s="59" t="str" cm="1">
        <f t="array" ref="BD341" xml:space="preserve"> _xlfn.XLOOKUP(
  1,
  ( TabelaMap[SUB] = BS_CONTROLE[[#This Row],[SUB_5]]) *
  ( TabelaMap[KM Inicio] &lt;= BS_CONTROLE[[#This Row],[KM - Inicio]]) *
  ( TabelaMap[KM Fim]  &gt;= BS_CONTROLE[[#This Row],[KM - Inicio]]),
  TabelaMap[Trecho Coordenação],
  "-",
  0
)</f>
        <v>-</v>
      </c>
      <c r="BE341" s="200" t="str">
        <f>IFERROR(_xlfn.XLOOKUP(AO341, BASE_MAPA!$B$2:$B$420, BASE_MAPA!$G$2:$G$420), "ERRO")</f>
        <v>ERRO</v>
      </c>
      <c r="BF341" s="178" t="str">
        <f>IF(BS_CONTROLE[[#This Row],[Responsavel pelo boletim]]=0, "-", BS_CONTROLE[[#This Row],[Responsavel pelo boletim]])</f>
        <v>-</v>
      </c>
      <c r="BG341" s="13"/>
      <c r="BH341" s="14"/>
      <c r="BI341" s="14"/>
      <c r="BJ341" s="14"/>
      <c r="BK341" s="14"/>
      <c r="BL341" s="13"/>
      <c r="BM341" s="12"/>
      <c r="BN341" s="12"/>
      <c r="BO341" s="130"/>
      <c r="BP341" s="14"/>
      <c r="BQ341" s="10" t="str">
        <f t="shared" si="28"/>
        <v>Aderente</v>
      </c>
      <c r="BR341" s="15" t="str">
        <f t="shared" si="29"/>
        <v>*</v>
      </c>
      <c r="BS341" s="15" t="str">
        <f t="shared" si="30"/>
        <v>*</v>
      </c>
      <c r="BT341" s="157" t="str">
        <f t="shared" si="31"/>
        <v/>
      </c>
    </row>
    <row r="342" spans="1:72" hidden="1">
      <c r="A342" s="44" t="str">
        <f t="shared" si="27"/>
        <v/>
      </c>
      <c r="B342" s="133"/>
      <c r="C342" s="7" t="str">
        <f>IF(BS_CONTROLE[[#This Row],[DATA]]="","",WEEKNUM(BS_CONTROLE[[#This Row],[DATA]]))</f>
        <v/>
      </c>
      <c r="D342" s="45"/>
      <c r="E342" s="185">
        <v>358</v>
      </c>
      <c r="F342" s="134"/>
      <c r="G342" s="8" t="str">
        <f>IF(D342="","*",VLOOKUP(F342,BS_ATIVIDADE[#All],3,FALSE))</f>
        <v>*</v>
      </c>
      <c r="H342" s="135"/>
      <c r="I342" s="135"/>
      <c r="J342" s="151"/>
      <c r="K342" s="151"/>
      <c r="L342" s="71" t="s">
        <v>11</v>
      </c>
      <c r="M342" s="149" t="str" cm="1">
        <f t="array" ref="M342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342" s="149" t="str" cm="1">
        <f t="array" ref="N342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342" s="135"/>
      <c r="P342" s="135"/>
      <c r="Q342" s="71"/>
      <c r="R342" s="9" t="str">
        <f>IFERROR(_xlfn.XLOOKUP(F342, BS_ATIVIDADE[ATIVIDADE],BS_ATIVIDADE[UNIDADE] ), "*")</f>
        <v>*</v>
      </c>
      <c r="S342" s="180" t="str" cm="1">
        <f t="array" ref="S342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342" s="180" t="str" cm="1">
        <f t="array" ref="T342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342" s="199" t="str">
        <f>IFERROR(_xlfn.XLOOKUP(J342, BASE_MAPA!$B$2:$B$420, BASE_MAPA!$G$2:$G$420), "ERRO")</f>
        <v>ERRO</v>
      </c>
      <c r="V342" s="143"/>
      <c r="W342" s="135"/>
      <c r="X342" s="152"/>
      <c r="Y342" s="129"/>
      <c r="Z342" s="129"/>
      <c r="AA342" s="71"/>
      <c r="AB342" s="59"/>
      <c r="AC342" s="59"/>
      <c r="AD342" s="135"/>
      <c r="AE342" s="71"/>
      <c r="AF342" s="71"/>
      <c r="AG342" s="71"/>
      <c r="AH342" s="42"/>
      <c r="AI342" s="119" t="str">
        <f>IF(BS_CONTROLE[[#This Row],[Atividade]]=0, "-", BS_CONTROLE[[#This Row],[Atividade]])</f>
        <v>-</v>
      </c>
      <c r="AJ342" s="8" t="str">
        <f>IF(D342="","*",VLOOKUP(AI342,BS_ATIVIDADE[#Data],3,FALSE))</f>
        <v>*</v>
      </c>
      <c r="AK342" s="175" t="str">
        <f>IF(BS_CONTROLE[[#This Row],[Local - Partida]]=0, "-", BS_CONTROLE[[#This Row],[Local - Partida]])</f>
        <v>-</v>
      </c>
      <c r="AL342" s="175" t="str">
        <f>IF(BS_CONTROLE[[#This Row],[Local - Encerramento]]=0, "-", BS_CONTROLE[[#This Row],[Local - Encerramento]])</f>
        <v>-</v>
      </c>
      <c r="AM342" s="175" t="str">
        <f>IF(BS_CONTROLE[[#This Row],[Entre - Estações]]=0, "-", BS_CONTROLE[[#This Row],[Entre - Estações]])</f>
        <v>-</v>
      </c>
      <c r="AN342" s="175" t="str">
        <f>IF(BS_CONTROLE[[#This Row],[SB]]=0, "-", BS_CONTROLE[[#This Row],[SB]])</f>
        <v>-</v>
      </c>
      <c r="AO342" s="176" t="str">
        <f>IF(BS_CONTROLE[[#This Row],[SUB]]=0, "-", BS_CONTROLE[[#This Row],[SUB]])</f>
        <v>-</v>
      </c>
      <c r="AP342" s="177" t="str">
        <f>IF(BS_CONTROLE[[#This Row],[KM - Inicio]]=0, "-", BS_CONTROLE[[#This Row],[KM - Inicio]])</f>
        <v>-</v>
      </c>
      <c r="AQ342" s="177" t="str">
        <f>IF(BS_CONTROLE[[#This Row],[KM - Fim]]=0, "-", BS_CONTROLE[[#This Row],[KM - Fim]])</f>
        <v>-</v>
      </c>
      <c r="AR342" s="32"/>
      <c r="AS342" s="32"/>
      <c r="AT342" s="32"/>
      <c r="AU342" s="32"/>
      <c r="AV342" s="32"/>
      <c r="AW342" s="32"/>
      <c r="AX342" s="32"/>
      <c r="AY342" s="184" t="str">
        <f>IF(D342="","*",IFERROR(IF(ISODD(COUNT(AS342:AX344)),"ERRO",SUM((AT342-AS342),(AV342-AU342),(AX342-AW342))),"ERRO"))</f>
        <v>*</v>
      </c>
      <c r="AZ342" s="11"/>
      <c r="BA342" s="60"/>
      <c r="BB342" s="9" t="str">
        <f>IFERROR(_xlfn.XLOOKUP(AI342, BS_ATIVIDADE[ATIVIDADE],BS_ATIVIDADE[UNIDADE] ), "*")</f>
        <v>*</v>
      </c>
      <c r="BC342" s="59" t="str" cm="1">
        <f t="array" ref="BC342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BD342" s="59" t="str" cm="1">
        <f t="array" ref="BD342" xml:space="preserve"> _xlfn.XLOOKUP(
  1,
  ( TabelaMap[SUB] = BS_CONTROLE[[#This Row],[SUB_5]]) *
  ( TabelaMap[KM Inicio] &lt;= BS_CONTROLE[[#This Row],[KM - Inicio]]) *
  ( TabelaMap[KM Fim]  &gt;= BS_CONTROLE[[#This Row],[KM - Inicio]]),
  TabelaMap[Trecho Coordenação],
  "-",
  0
)</f>
        <v>-</v>
      </c>
      <c r="BE342" s="200" t="str">
        <f>IFERROR(_xlfn.XLOOKUP(AO342, BASE_MAPA!$B$2:$B$420, BASE_MAPA!$G$2:$G$420), "ERRO")</f>
        <v>ERRO</v>
      </c>
      <c r="BF342" s="178" t="str">
        <f>IF(BS_CONTROLE[[#This Row],[Responsavel pelo boletim]]=0, "-", BS_CONTROLE[[#This Row],[Responsavel pelo boletim]])</f>
        <v>-</v>
      </c>
      <c r="BG342" s="13"/>
      <c r="BH342" s="14"/>
      <c r="BI342" s="14"/>
      <c r="BJ342" s="14"/>
      <c r="BK342" s="14"/>
      <c r="BL342" s="13"/>
      <c r="BM342" s="12"/>
      <c r="BN342" s="12"/>
      <c r="BO342" s="130"/>
      <c r="BP342" s="14"/>
      <c r="BQ342" s="10" t="str">
        <f t="shared" si="28"/>
        <v>Aderente</v>
      </c>
      <c r="BR342" s="15" t="str">
        <f t="shared" si="29"/>
        <v>*</v>
      </c>
      <c r="BS342" s="15" t="str">
        <f t="shared" si="30"/>
        <v>*</v>
      </c>
      <c r="BT342" s="157" t="str">
        <f t="shared" si="31"/>
        <v/>
      </c>
    </row>
    <row r="343" spans="1:72" hidden="1">
      <c r="A343" s="44" t="str">
        <f t="shared" si="27"/>
        <v/>
      </c>
      <c r="B343" s="133"/>
      <c r="C343" s="7" t="str">
        <f>IF(BS_CONTROLE[[#This Row],[DATA]]="","",WEEKNUM(BS_CONTROLE[[#This Row],[DATA]]))</f>
        <v/>
      </c>
      <c r="D343" s="45"/>
      <c r="E343" s="185">
        <v>359</v>
      </c>
      <c r="F343" s="134"/>
      <c r="G343" s="8" t="str">
        <f>IF(D343="","*",VLOOKUP(F343,BS_ATIVIDADE[#All],3,FALSE))</f>
        <v>*</v>
      </c>
      <c r="H343" s="135"/>
      <c r="I343" s="135"/>
      <c r="J343" s="151"/>
      <c r="K343" s="151"/>
      <c r="L343" s="71" t="s">
        <v>11</v>
      </c>
      <c r="M343" s="149" t="str" cm="1">
        <f t="array" ref="M343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343" s="149" t="str" cm="1">
        <f t="array" ref="N343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343" s="135"/>
      <c r="P343" s="135"/>
      <c r="Q343" s="71"/>
      <c r="R343" s="9" t="str">
        <f>IFERROR(_xlfn.XLOOKUP(F343, BS_ATIVIDADE[ATIVIDADE],BS_ATIVIDADE[UNIDADE] ), "*")</f>
        <v>*</v>
      </c>
      <c r="S343" s="180" t="str" cm="1">
        <f t="array" ref="S343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343" s="180" t="str" cm="1">
        <f t="array" ref="T343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343" s="199" t="str">
        <f>IFERROR(_xlfn.XLOOKUP(J343, BASE_MAPA!$B$2:$B$420, BASE_MAPA!$G$2:$G$420), "ERRO")</f>
        <v>ERRO</v>
      </c>
      <c r="V343" s="143"/>
      <c r="W343" s="135"/>
      <c r="X343" s="152"/>
      <c r="Y343" s="129"/>
      <c r="Z343" s="129"/>
      <c r="AA343" s="71"/>
      <c r="AB343" s="59"/>
      <c r="AC343" s="59"/>
      <c r="AD343" s="135"/>
      <c r="AE343" s="71"/>
      <c r="AF343" s="71"/>
      <c r="AG343" s="71"/>
      <c r="AH343" s="42"/>
      <c r="AI343" s="119" t="str">
        <f>IF(BS_CONTROLE[[#This Row],[Atividade]]=0, "-", BS_CONTROLE[[#This Row],[Atividade]])</f>
        <v>-</v>
      </c>
      <c r="AJ343" s="8" t="str">
        <f>IF(D343="","*",VLOOKUP(AI343,BS_ATIVIDADE[#Data],3,FALSE))</f>
        <v>*</v>
      </c>
      <c r="AK343" s="175" t="str">
        <f>IF(BS_CONTROLE[[#This Row],[Local - Partida]]=0, "-", BS_CONTROLE[[#This Row],[Local - Partida]])</f>
        <v>-</v>
      </c>
      <c r="AL343" s="175" t="str">
        <f>IF(BS_CONTROLE[[#This Row],[Local - Encerramento]]=0, "-", BS_CONTROLE[[#This Row],[Local - Encerramento]])</f>
        <v>-</v>
      </c>
      <c r="AM343" s="175" t="str">
        <f>IF(BS_CONTROLE[[#This Row],[Entre - Estações]]=0, "-", BS_CONTROLE[[#This Row],[Entre - Estações]])</f>
        <v>-</v>
      </c>
      <c r="AN343" s="175" t="str">
        <f>IF(BS_CONTROLE[[#This Row],[SB]]=0, "-", BS_CONTROLE[[#This Row],[SB]])</f>
        <v>-</v>
      </c>
      <c r="AO343" s="176" t="str">
        <f>IF(BS_CONTROLE[[#This Row],[SUB]]=0, "-", BS_CONTROLE[[#This Row],[SUB]])</f>
        <v>-</v>
      </c>
      <c r="AP343" s="177" t="str">
        <f>IF(BS_CONTROLE[[#This Row],[KM - Inicio]]=0, "-", BS_CONTROLE[[#This Row],[KM - Inicio]])</f>
        <v>-</v>
      </c>
      <c r="AQ343" s="177" t="str">
        <f>IF(BS_CONTROLE[[#This Row],[KM - Fim]]=0, "-", BS_CONTROLE[[#This Row],[KM - Fim]])</f>
        <v>-</v>
      </c>
      <c r="AR343" s="32"/>
      <c r="AS343" s="32"/>
      <c r="AT343" s="32"/>
      <c r="AU343" s="32"/>
      <c r="AV343" s="32"/>
      <c r="AW343" s="32"/>
      <c r="AX343" s="32"/>
      <c r="AY343" s="184" t="str">
        <f>IF(D343="","*",IFERROR(IF(ISODD(COUNT(AS343:AX345)),"ERRO",SUM((AT343-AS343),(AV343-AU343),(AX343-AW343))),"ERRO"))</f>
        <v>*</v>
      </c>
      <c r="AZ343" s="11"/>
      <c r="BA343" s="60"/>
      <c r="BB343" s="9" t="str">
        <f>IFERROR(_xlfn.XLOOKUP(AI343, BS_ATIVIDADE[ATIVIDADE],BS_ATIVIDADE[UNIDADE] ), "*")</f>
        <v>*</v>
      </c>
      <c r="BC343" s="59" t="str" cm="1">
        <f t="array" ref="BC343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BD343" s="59" t="str" cm="1">
        <f t="array" ref="BD343" xml:space="preserve"> _xlfn.XLOOKUP(
  1,
  ( TabelaMap[SUB] = BS_CONTROLE[[#This Row],[SUB_5]]) *
  ( TabelaMap[KM Inicio] &lt;= BS_CONTROLE[[#This Row],[KM - Inicio]]) *
  ( TabelaMap[KM Fim]  &gt;= BS_CONTROLE[[#This Row],[KM - Inicio]]),
  TabelaMap[Trecho Coordenação],
  "-",
  0
)</f>
        <v>-</v>
      </c>
      <c r="BE343" s="200" t="str">
        <f>IFERROR(_xlfn.XLOOKUP(AO343, BASE_MAPA!$B$2:$B$420, BASE_MAPA!$G$2:$G$420), "ERRO")</f>
        <v>ERRO</v>
      </c>
      <c r="BF343" s="178" t="str">
        <f>IF(BS_CONTROLE[[#This Row],[Responsavel pelo boletim]]=0, "-", BS_CONTROLE[[#This Row],[Responsavel pelo boletim]])</f>
        <v>-</v>
      </c>
      <c r="BG343" s="13"/>
      <c r="BH343" s="14"/>
      <c r="BI343" s="14"/>
      <c r="BJ343" s="14"/>
      <c r="BK343" s="14"/>
      <c r="BL343" s="13"/>
      <c r="BM343" s="12"/>
      <c r="BN343" s="12"/>
      <c r="BO343" s="130"/>
      <c r="BP343" s="14"/>
      <c r="BQ343" s="10" t="str">
        <f t="shared" si="28"/>
        <v>Aderente</v>
      </c>
      <c r="BR343" s="15" t="str">
        <f t="shared" si="29"/>
        <v>*</v>
      </c>
      <c r="BS343" s="15" t="str">
        <f t="shared" si="30"/>
        <v>*</v>
      </c>
      <c r="BT343" s="157" t="str">
        <f t="shared" si="31"/>
        <v/>
      </c>
    </row>
    <row r="344" spans="1:72" hidden="1">
      <c r="A344" s="44" t="str">
        <f t="shared" si="27"/>
        <v/>
      </c>
      <c r="B344" s="133"/>
      <c r="C344" s="7" t="str">
        <f>IF(BS_CONTROLE[[#This Row],[DATA]]="","",WEEKNUM(BS_CONTROLE[[#This Row],[DATA]]))</f>
        <v/>
      </c>
      <c r="D344" s="45"/>
      <c r="E344" s="185">
        <v>360</v>
      </c>
      <c r="F344" s="134"/>
      <c r="G344" s="8" t="str">
        <f>IF(D344="","*",VLOOKUP(F344,BS_ATIVIDADE[#All],3,FALSE))</f>
        <v>*</v>
      </c>
      <c r="H344" s="135"/>
      <c r="I344" s="135"/>
      <c r="J344" s="151"/>
      <c r="K344" s="151"/>
      <c r="L344" s="71" t="s">
        <v>11</v>
      </c>
      <c r="M344" s="149" t="str" cm="1">
        <f t="array" ref="M344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344" s="149" t="str" cm="1">
        <f t="array" ref="N344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344" s="135"/>
      <c r="P344" s="135"/>
      <c r="Q344" s="71"/>
      <c r="R344" s="9" t="str">
        <f>IFERROR(_xlfn.XLOOKUP(F344, BS_ATIVIDADE[ATIVIDADE],BS_ATIVIDADE[UNIDADE] ), "*")</f>
        <v>*</v>
      </c>
      <c r="S344" s="180" t="str" cm="1">
        <f t="array" ref="S344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344" s="180" t="str" cm="1">
        <f t="array" ref="T344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344" s="199" t="str">
        <f>IFERROR(_xlfn.XLOOKUP(J344, BASE_MAPA!$B$2:$B$420, BASE_MAPA!$G$2:$G$420), "ERRO")</f>
        <v>ERRO</v>
      </c>
      <c r="V344" s="143"/>
      <c r="W344" s="135"/>
      <c r="X344" s="152"/>
      <c r="Y344" s="129"/>
      <c r="Z344" s="129"/>
      <c r="AA344" s="71"/>
      <c r="AB344" s="59"/>
      <c r="AC344" s="59"/>
      <c r="AD344" s="135"/>
      <c r="AE344" s="71"/>
      <c r="AF344" s="71"/>
      <c r="AG344" s="71"/>
      <c r="AH344" s="42"/>
      <c r="AI344" s="119" t="str">
        <f>IF(BS_CONTROLE[[#This Row],[Atividade]]=0, "-", BS_CONTROLE[[#This Row],[Atividade]])</f>
        <v>-</v>
      </c>
      <c r="AJ344" s="8" t="str">
        <f>IF(D344="","*",VLOOKUP(AI344,BS_ATIVIDADE[#Data],3,FALSE))</f>
        <v>*</v>
      </c>
      <c r="AK344" s="175" t="str">
        <f>IF(BS_CONTROLE[[#This Row],[Local - Partida]]=0, "-", BS_CONTROLE[[#This Row],[Local - Partida]])</f>
        <v>-</v>
      </c>
      <c r="AL344" s="175" t="str">
        <f>IF(BS_CONTROLE[[#This Row],[Local - Encerramento]]=0, "-", BS_CONTROLE[[#This Row],[Local - Encerramento]])</f>
        <v>-</v>
      </c>
      <c r="AM344" s="175" t="str">
        <f>IF(BS_CONTROLE[[#This Row],[Entre - Estações]]=0, "-", BS_CONTROLE[[#This Row],[Entre - Estações]])</f>
        <v>-</v>
      </c>
      <c r="AN344" s="175" t="str">
        <f>IF(BS_CONTROLE[[#This Row],[SB]]=0, "-", BS_CONTROLE[[#This Row],[SB]])</f>
        <v>-</v>
      </c>
      <c r="AO344" s="176" t="str">
        <f>IF(BS_CONTROLE[[#This Row],[SUB]]=0, "-", BS_CONTROLE[[#This Row],[SUB]])</f>
        <v>-</v>
      </c>
      <c r="AP344" s="177" t="str">
        <f>IF(BS_CONTROLE[[#This Row],[KM - Inicio]]=0, "-", BS_CONTROLE[[#This Row],[KM - Inicio]])</f>
        <v>-</v>
      </c>
      <c r="AQ344" s="177" t="str">
        <f>IF(BS_CONTROLE[[#This Row],[KM - Fim]]=0, "-", BS_CONTROLE[[#This Row],[KM - Fim]])</f>
        <v>-</v>
      </c>
      <c r="AR344" s="32"/>
      <c r="AS344" s="32"/>
      <c r="AT344" s="32"/>
      <c r="AU344" s="32"/>
      <c r="AV344" s="32"/>
      <c r="AW344" s="32"/>
      <c r="AX344" s="32"/>
      <c r="AY344" s="184" t="str">
        <f>IF(D344="","*",IFERROR(IF(ISODD(COUNT(AS344:AX346)),"ERRO",SUM((AT344-AS344),(AV344-AU344),(AX344-AW344))),"ERRO"))</f>
        <v>*</v>
      </c>
      <c r="AZ344" s="11"/>
      <c r="BA344" s="60"/>
      <c r="BB344" s="9" t="str">
        <f>IFERROR(_xlfn.XLOOKUP(AI344, BS_ATIVIDADE[ATIVIDADE],BS_ATIVIDADE[UNIDADE] ), "*")</f>
        <v>*</v>
      </c>
      <c r="BC344" s="59" t="str" cm="1">
        <f t="array" ref="BC344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BD344" s="59" t="str" cm="1">
        <f t="array" ref="BD344" xml:space="preserve"> _xlfn.XLOOKUP(
  1,
  ( TabelaMap[SUB] = BS_CONTROLE[[#This Row],[SUB_5]]) *
  ( TabelaMap[KM Inicio] &lt;= BS_CONTROLE[[#This Row],[KM - Inicio]]) *
  ( TabelaMap[KM Fim]  &gt;= BS_CONTROLE[[#This Row],[KM - Inicio]]),
  TabelaMap[Trecho Coordenação],
  "-",
  0
)</f>
        <v>-</v>
      </c>
      <c r="BE344" s="200" t="str">
        <f>IFERROR(_xlfn.XLOOKUP(AO344, BASE_MAPA!$B$2:$B$420, BASE_MAPA!$G$2:$G$420), "ERRO")</f>
        <v>ERRO</v>
      </c>
      <c r="BF344" s="178" t="str">
        <f>IF(BS_CONTROLE[[#This Row],[Responsavel pelo boletim]]=0, "-", BS_CONTROLE[[#This Row],[Responsavel pelo boletim]])</f>
        <v>-</v>
      </c>
      <c r="BG344" s="13"/>
      <c r="BH344" s="14"/>
      <c r="BI344" s="14"/>
      <c r="BJ344" s="14"/>
      <c r="BK344" s="14"/>
      <c r="BL344" s="13"/>
      <c r="BM344" s="12"/>
      <c r="BN344" s="12"/>
      <c r="BO344" s="130"/>
      <c r="BP344" s="14"/>
      <c r="BQ344" s="10" t="str">
        <f t="shared" si="28"/>
        <v>Aderente</v>
      </c>
      <c r="BR344" s="15" t="str">
        <f t="shared" si="29"/>
        <v>*</v>
      </c>
      <c r="BS344" s="15" t="str">
        <f t="shared" si="30"/>
        <v>*</v>
      </c>
      <c r="BT344" s="157" t="str">
        <f t="shared" si="31"/>
        <v/>
      </c>
    </row>
    <row r="345" spans="1:72" hidden="1">
      <c r="A345" s="44" t="str">
        <f t="shared" si="27"/>
        <v/>
      </c>
      <c r="B345" s="133"/>
      <c r="C345" s="7" t="str">
        <f>IF(BS_CONTROLE[[#This Row],[DATA]]="","",WEEKNUM(BS_CONTROLE[[#This Row],[DATA]]))</f>
        <v/>
      </c>
      <c r="D345" s="45"/>
      <c r="E345" s="185">
        <v>361</v>
      </c>
      <c r="F345" s="134"/>
      <c r="G345" s="8" t="str">
        <f>IF(D345="","*",VLOOKUP(F345,BS_ATIVIDADE[#All],3,FALSE))</f>
        <v>*</v>
      </c>
      <c r="H345" s="135"/>
      <c r="I345" s="135"/>
      <c r="J345" s="151"/>
      <c r="K345" s="151"/>
      <c r="L345" s="71" t="s">
        <v>11</v>
      </c>
      <c r="M345" s="149" t="str" cm="1">
        <f t="array" ref="M345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345" s="149" t="str" cm="1">
        <f t="array" ref="N345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345" s="135"/>
      <c r="P345" s="135"/>
      <c r="Q345" s="71"/>
      <c r="R345" s="9" t="str">
        <f>IFERROR(_xlfn.XLOOKUP(F345, BS_ATIVIDADE[ATIVIDADE],BS_ATIVIDADE[UNIDADE] ), "*")</f>
        <v>*</v>
      </c>
      <c r="S345" s="180" t="str" cm="1">
        <f t="array" ref="S345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345" s="180" t="str" cm="1">
        <f t="array" ref="T345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345" s="199" t="str">
        <f>IFERROR(_xlfn.XLOOKUP(J345, BASE_MAPA!$B$2:$B$420, BASE_MAPA!$G$2:$G$420), "ERRO")</f>
        <v>ERRO</v>
      </c>
      <c r="V345" s="143"/>
      <c r="W345" s="135"/>
      <c r="X345" s="152"/>
      <c r="Y345" s="129"/>
      <c r="Z345" s="129"/>
      <c r="AA345" s="71"/>
      <c r="AB345" s="59"/>
      <c r="AC345" s="59"/>
      <c r="AD345" s="135"/>
      <c r="AE345" s="71"/>
      <c r="AF345" s="71"/>
      <c r="AG345" s="71"/>
      <c r="AH345" s="42"/>
      <c r="AI345" s="119" t="str">
        <f>IF(BS_CONTROLE[[#This Row],[Atividade]]=0, "-", BS_CONTROLE[[#This Row],[Atividade]])</f>
        <v>-</v>
      </c>
      <c r="AJ345" s="8" t="str">
        <f>IF(D345="","*",VLOOKUP(AI345,BS_ATIVIDADE[#Data],3,FALSE))</f>
        <v>*</v>
      </c>
      <c r="AK345" s="175" t="str">
        <f>IF(BS_CONTROLE[[#This Row],[Local - Partida]]=0, "-", BS_CONTROLE[[#This Row],[Local - Partida]])</f>
        <v>-</v>
      </c>
      <c r="AL345" s="175" t="str">
        <f>IF(BS_CONTROLE[[#This Row],[Local - Encerramento]]=0, "-", BS_CONTROLE[[#This Row],[Local - Encerramento]])</f>
        <v>-</v>
      </c>
      <c r="AM345" s="175" t="str">
        <f>IF(BS_CONTROLE[[#This Row],[Entre - Estações]]=0, "-", BS_CONTROLE[[#This Row],[Entre - Estações]])</f>
        <v>-</v>
      </c>
      <c r="AN345" s="175" t="str">
        <f>IF(BS_CONTROLE[[#This Row],[SB]]=0, "-", BS_CONTROLE[[#This Row],[SB]])</f>
        <v>-</v>
      </c>
      <c r="AO345" s="176" t="str">
        <f>IF(BS_CONTROLE[[#This Row],[SUB]]=0, "-", BS_CONTROLE[[#This Row],[SUB]])</f>
        <v>-</v>
      </c>
      <c r="AP345" s="177" t="str">
        <f>IF(BS_CONTROLE[[#This Row],[KM - Inicio]]=0, "-", BS_CONTROLE[[#This Row],[KM - Inicio]])</f>
        <v>-</v>
      </c>
      <c r="AQ345" s="177" t="str">
        <f>IF(BS_CONTROLE[[#This Row],[KM - Fim]]=0, "-", BS_CONTROLE[[#This Row],[KM - Fim]])</f>
        <v>-</v>
      </c>
      <c r="AR345" s="32"/>
      <c r="AS345" s="32"/>
      <c r="AT345" s="32"/>
      <c r="AU345" s="32"/>
      <c r="AV345" s="32"/>
      <c r="AW345" s="32"/>
      <c r="AX345" s="32"/>
      <c r="AY345" s="184" t="str">
        <f>IF(D345="","*",IFERROR(IF(ISODD(COUNT(AS345:AX347)),"ERRO",SUM((AT345-AS345),(AV345-AU345),(AX345-AW345))),"ERRO"))</f>
        <v>*</v>
      </c>
      <c r="AZ345" s="11"/>
      <c r="BA345" s="60"/>
      <c r="BB345" s="9" t="str">
        <f>IFERROR(_xlfn.XLOOKUP(AI345, BS_ATIVIDADE[ATIVIDADE],BS_ATIVIDADE[UNIDADE] ), "*")</f>
        <v>*</v>
      </c>
      <c r="BC345" s="59" t="str" cm="1">
        <f t="array" ref="BC345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BD345" s="59" t="str" cm="1">
        <f t="array" ref="BD345" xml:space="preserve"> _xlfn.XLOOKUP(
  1,
  ( TabelaMap[SUB] = BS_CONTROLE[[#This Row],[SUB_5]]) *
  ( TabelaMap[KM Inicio] &lt;= BS_CONTROLE[[#This Row],[KM - Inicio]]) *
  ( TabelaMap[KM Fim]  &gt;= BS_CONTROLE[[#This Row],[KM - Inicio]]),
  TabelaMap[Trecho Coordenação],
  "-",
  0
)</f>
        <v>-</v>
      </c>
      <c r="BE345" s="200" t="str">
        <f>IFERROR(_xlfn.XLOOKUP(AO345, BASE_MAPA!$B$2:$B$420, BASE_MAPA!$G$2:$G$420), "ERRO")</f>
        <v>ERRO</v>
      </c>
      <c r="BF345" s="178" t="str">
        <f>IF(BS_CONTROLE[[#This Row],[Responsavel pelo boletim]]=0, "-", BS_CONTROLE[[#This Row],[Responsavel pelo boletim]])</f>
        <v>-</v>
      </c>
      <c r="BG345" s="13"/>
      <c r="BH345" s="14"/>
      <c r="BI345" s="14"/>
      <c r="BJ345" s="14"/>
      <c r="BK345" s="14"/>
      <c r="BL345" s="13"/>
      <c r="BM345" s="12"/>
      <c r="BN345" s="12"/>
      <c r="BO345" s="130"/>
      <c r="BP345" s="14"/>
      <c r="BQ345" s="10" t="str">
        <f t="shared" si="28"/>
        <v>Aderente</v>
      </c>
      <c r="BR345" s="15" t="str">
        <f t="shared" si="29"/>
        <v>*</v>
      </c>
      <c r="BS345" s="15" t="str">
        <f t="shared" si="30"/>
        <v>*</v>
      </c>
      <c r="BT345" s="157" t="str">
        <f t="shared" si="31"/>
        <v/>
      </c>
    </row>
    <row r="346" spans="1:72" hidden="1">
      <c r="A346" s="44" t="str">
        <f t="shared" si="27"/>
        <v/>
      </c>
      <c r="B346" s="133"/>
      <c r="C346" s="7" t="str">
        <f>IF(BS_CONTROLE[[#This Row],[DATA]]="","",WEEKNUM(BS_CONTROLE[[#This Row],[DATA]]))</f>
        <v/>
      </c>
      <c r="D346" s="45"/>
      <c r="E346" s="185">
        <v>362</v>
      </c>
      <c r="F346" s="134"/>
      <c r="G346" s="8" t="str">
        <f>IF(D346="","*",VLOOKUP(F346,BS_ATIVIDADE[#All],3,FALSE))</f>
        <v>*</v>
      </c>
      <c r="H346" s="135"/>
      <c r="I346" s="135"/>
      <c r="J346" s="151"/>
      <c r="K346" s="151"/>
      <c r="L346" s="71" t="s">
        <v>11</v>
      </c>
      <c r="M346" s="149" t="str" cm="1">
        <f t="array" ref="M346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346" s="149" t="str" cm="1">
        <f t="array" ref="N346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346" s="135"/>
      <c r="P346" s="135"/>
      <c r="Q346" s="71"/>
      <c r="R346" s="9" t="str">
        <f>IFERROR(_xlfn.XLOOKUP(F346, BS_ATIVIDADE[ATIVIDADE],BS_ATIVIDADE[UNIDADE] ), "*")</f>
        <v>*</v>
      </c>
      <c r="S346" s="180" t="str" cm="1">
        <f t="array" ref="S346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346" s="180" t="str" cm="1">
        <f t="array" ref="T346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346" s="199" t="str">
        <f>IFERROR(_xlfn.XLOOKUP(J346, BASE_MAPA!$B$2:$B$420, BASE_MAPA!$G$2:$G$420), "ERRO")</f>
        <v>ERRO</v>
      </c>
      <c r="V346" s="143"/>
      <c r="W346" s="135"/>
      <c r="X346" s="152"/>
      <c r="Y346" s="129"/>
      <c r="Z346" s="129"/>
      <c r="AA346" s="71"/>
      <c r="AB346" s="59"/>
      <c r="AC346" s="59"/>
      <c r="AD346" s="135"/>
      <c r="AE346" s="71"/>
      <c r="AF346" s="71"/>
      <c r="AG346" s="71"/>
      <c r="AH346" s="42"/>
      <c r="AI346" s="119" t="str">
        <f>IF(BS_CONTROLE[[#This Row],[Atividade]]=0, "-", BS_CONTROLE[[#This Row],[Atividade]])</f>
        <v>-</v>
      </c>
      <c r="AJ346" s="8" t="str">
        <f>IF(D346="","*",VLOOKUP(AI346,BS_ATIVIDADE[#Data],3,FALSE))</f>
        <v>*</v>
      </c>
      <c r="AK346" s="175" t="str">
        <f>IF(BS_CONTROLE[[#This Row],[Local - Partida]]=0, "-", BS_CONTROLE[[#This Row],[Local - Partida]])</f>
        <v>-</v>
      </c>
      <c r="AL346" s="175" t="str">
        <f>IF(BS_CONTROLE[[#This Row],[Local - Encerramento]]=0, "-", BS_CONTROLE[[#This Row],[Local - Encerramento]])</f>
        <v>-</v>
      </c>
      <c r="AM346" s="175" t="str">
        <f>IF(BS_CONTROLE[[#This Row],[Entre - Estações]]=0, "-", BS_CONTROLE[[#This Row],[Entre - Estações]])</f>
        <v>-</v>
      </c>
      <c r="AN346" s="175" t="str">
        <f>IF(BS_CONTROLE[[#This Row],[SB]]=0, "-", BS_CONTROLE[[#This Row],[SB]])</f>
        <v>-</v>
      </c>
      <c r="AO346" s="176" t="str">
        <f>IF(BS_CONTROLE[[#This Row],[SUB]]=0, "-", BS_CONTROLE[[#This Row],[SUB]])</f>
        <v>-</v>
      </c>
      <c r="AP346" s="177" t="str">
        <f>IF(BS_CONTROLE[[#This Row],[KM - Inicio]]=0, "-", BS_CONTROLE[[#This Row],[KM - Inicio]])</f>
        <v>-</v>
      </c>
      <c r="AQ346" s="177" t="str">
        <f>IF(BS_CONTROLE[[#This Row],[KM - Fim]]=0, "-", BS_CONTROLE[[#This Row],[KM - Fim]])</f>
        <v>-</v>
      </c>
      <c r="AR346" s="32"/>
      <c r="AS346" s="32"/>
      <c r="AT346" s="32"/>
      <c r="AU346" s="32"/>
      <c r="AV346" s="32"/>
      <c r="AW346" s="32"/>
      <c r="AX346" s="32"/>
      <c r="AY346" s="184" t="str">
        <f>IF(D346="","*",IFERROR(IF(ISODD(COUNT(AS346:AX348)),"ERRO",SUM((AT346-AS346),(AV346-AU346),(AX346-AW346))),"ERRO"))</f>
        <v>*</v>
      </c>
      <c r="AZ346" s="11"/>
      <c r="BA346" s="60"/>
      <c r="BB346" s="9" t="str">
        <f>IFERROR(_xlfn.XLOOKUP(AI346, BS_ATIVIDADE[ATIVIDADE],BS_ATIVIDADE[UNIDADE] ), "*")</f>
        <v>*</v>
      </c>
      <c r="BC346" s="59" t="str" cm="1">
        <f t="array" ref="BC346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BD346" s="59" t="str" cm="1">
        <f t="array" ref="BD346" xml:space="preserve"> _xlfn.XLOOKUP(
  1,
  ( TabelaMap[SUB] = BS_CONTROLE[[#This Row],[SUB_5]]) *
  ( TabelaMap[KM Inicio] &lt;= BS_CONTROLE[[#This Row],[KM - Inicio]]) *
  ( TabelaMap[KM Fim]  &gt;= BS_CONTROLE[[#This Row],[KM - Inicio]]),
  TabelaMap[Trecho Coordenação],
  "-",
  0
)</f>
        <v>-</v>
      </c>
      <c r="BE346" s="200" t="str">
        <f>IFERROR(_xlfn.XLOOKUP(AO346, BASE_MAPA!$B$2:$B$420, BASE_MAPA!$G$2:$G$420), "ERRO")</f>
        <v>ERRO</v>
      </c>
      <c r="BF346" s="178" t="str">
        <f>IF(BS_CONTROLE[[#This Row],[Responsavel pelo boletim]]=0, "-", BS_CONTROLE[[#This Row],[Responsavel pelo boletim]])</f>
        <v>-</v>
      </c>
      <c r="BG346" s="13"/>
      <c r="BH346" s="14"/>
      <c r="BI346" s="14"/>
      <c r="BJ346" s="14"/>
      <c r="BK346" s="14"/>
      <c r="BL346" s="13"/>
      <c r="BM346" s="12"/>
      <c r="BN346" s="12"/>
      <c r="BO346" s="130"/>
      <c r="BP346" s="14"/>
      <c r="BQ346" s="10" t="str">
        <f t="shared" si="28"/>
        <v>Aderente</v>
      </c>
      <c r="BR346" s="15" t="str">
        <f t="shared" si="29"/>
        <v>*</v>
      </c>
      <c r="BS346" s="15" t="str">
        <f t="shared" si="30"/>
        <v>*</v>
      </c>
      <c r="BT346" s="157" t="str">
        <f t="shared" si="31"/>
        <v/>
      </c>
    </row>
    <row r="347" spans="1:72" hidden="1">
      <c r="A347" s="44" t="str">
        <f t="shared" si="27"/>
        <v/>
      </c>
      <c r="B347" s="133"/>
      <c r="C347" s="7" t="str">
        <f>IF(BS_CONTROLE[[#This Row],[DATA]]="","",WEEKNUM(BS_CONTROLE[[#This Row],[DATA]]))</f>
        <v/>
      </c>
      <c r="D347" s="45"/>
      <c r="E347" s="185">
        <v>363</v>
      </c>
      <c r="F347" s="134"/>
      <c r="G347" s="8" t="str">
        <f>IF(D347="","*",VLOOKUP(F347,BS_ATIVIDADE[#All],3,FALSE))</f>
        <v>*</v>
      </c>
      <c r="H347" s="135"/>
      <c r="I347" s="135"/>
      <c r="J347" s="151"/>
      <c r="K347" s="151"/>
      <c r="L347" s="71" t="s">
        <v>11</v>
      </c>
      <c r="M347" s="149" t="str" cm="1">
        <f t="array" ref="M347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347" s="149" t="str" cm="1">
        <f t="array" ref="N347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347" s="135"/>
      <c r="P347" s="135"/>
      <c r="Q347" s="71"/>
      <c r="R347" s="9" t="str">
        <f>IFERROR(_xlfn.XLOOKUP(F347, BS_ATIVIDADE[ATIVIDADE],BS_ATIVIDADE[UNIDADE] ), "*")</f>
        <v>*</v>
      </c>
      <c r="S347" s="180" t="str" cm="1">
        <f t="array" ref="S347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347" s="180" t="str" cm="1">
        <f t="array" ref="T347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347" s="199" t="str">
        <f>IFERROR(_xlfn.XLOOKUP(J347, BASE_MAPA!$B$2:$B$420, BASE_MAPA!$G$2:$G$420), "ERRO")</f>
        <v>ERRO</v>
      </c>
      <c r="V347" s="143"/>
      <c r="W347" s="135"/>
      <c r="X347" s="152"/>
      <c r="Y347" s="129"/>
      <c r="Z347" s="129"/>
      <c r="AA347" s="71"/>
      <c r="AB347" s="59"/>
      <c r="AC347" s="59"/>
      <c r="AD347" s="135"/>
      <c r="AE347" s="71"/>
      <c r="AF347" s="71"/>
      <c r="AG347" s="71"/>
      <c r="AH347" s="42"/>
      <c r="AI347" s="119" t="str">
        <f>IF(BS_CONTROLE[[#This Row],[Atividade]]=0, "-", BS_CONTROLE[[#This Row],[Atividade]])</f>
        <v>-</v>
      </c>
      <c r="AJ347" s="8" t="str">
        <f>IF(D347="","*",VLOOKUP(AI347,BS_ATIVIDADE[#Data],3,FALSE))</f>
        <v>*</v>
      </c>
      <c r="AK347" s="175" t="str">
        <f>IF(BS_CONTROLE[[#This Row],[Local - Partida]]=0, "-", BS_CONTROLE[[#This Row],[Local - Partida]])</f>
        <v>-</v>
      </c>
      <c r="AL347" s="175" t="str">
        <f>IF(BS_CONTROLE[[#This Row],[Local - Encerramento]]=0, "-", BS_CONTROLE[[#This Row],[Local - Encerramento]])</f>
        <v>-</v>
      </c>
      <c r="AM347" s="175" t="str">
        <f>IF(BS_CONTROLE[[#This Row],[Entre - Estações]]=0, "-", BS_CONTROLE[[#This Row],[Entre - Estações]])</f>
        <v>-</v>
      </c>
      <c r="AN347" s="175" t="str">
        <f>IF(BS_CONTROLE[[#This Row],[SB]]=0, "-", BS_CONTROLE[[#This Row],[SB]])</f>
        <v>-</v>
      </c>
      <c r="AO347" s="176" t="str">
        <f>IF(BS_CONTROLE[[#This Row],[SUB]]=0, "-", BS_CONTROLE[[#This Row],[SUB]])</f>
        <v>-</v>
      </c>
      <c r="AP347" s="177" t="str">
        <f>IF(BS_CONTROLE[[#This Row],[KM - Inicio]]=0, "-", BS_CONTROLE[[#This Row],[KM - Inicio]])</f>
        <v>-</v>
      </c>
      <c r="AQ347" s="177" t="str">
        <f>IF(BS_CONTROLE[[#This Row],[KM - Fim]]=0, "-", BS_CONTROLE[[#This Row],[KM - Fim]])</f>
        <v>-</v>
      </c>
      <c r="AR347" s="32"/>
      <c r="AS347" s="32"/>
      <c r="AT347" s="32"/>
      <c r="AU347" s="32"/>
      <c r="AV347" s="32"/>
      <c r="AW347" s="32"/>
      <c r="AX347" s="32"/>
      <c r="AY347" s="184" t="str">
        <f>IF(D347="","*",IFERROR(IF(ISODD(COUNT(AS347:AX349)),"ERRO",SUM((AT347-AS347),(AV347-AU347),(AX347-AW347))),"ERRO"))</f>
        <v>*</v>
      </c>
      <c r="AZ347" s="11"/>
      <c r="BA347" s="60"/>
      <c r="BB347" s="9" t="str">
        <f>IFERROR(_xlfn.XLOOKUP(AI347, BS_ATIVIDADE[ATIVIDADE],BS_ATIVIDADE[UNIDADE] ), "*")</f>
        <v>*</v>
      </c>
      <c r="BC347" s="59" t="str" cm="1">
        <f t="array" ref="BC347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BD347" s="59" t="str" cm="1">
        <f t="array" ref="BD347" xml:space="preserve"> _xlfn.XLOOKUP(
  1,
  ( TabelaMap[SUB] = BS_CONTROLE[[#This Row],[SUB_5]]) *
  ( TabelaMap[KM Inicio] &lt;= BS_CONTROLE[[#This Row],[KM - Inicio]]) *
  ( TabelaMap[KM Fim]  &gt;= BS_CONTROLE[[#This Row],[KM - Inicio]]),
  TabelaMap[Trecho Coordenação],
  "-",
  0
)</f>
        <v>-</v>
      </c>
      <c r="BE347" s="200" t="str">
        <f>IFERROR(_xlfn.XLOOKUP(AO347, BASE_MAPA!$B$2:$B$420, BASE_MAPA!$G$2:$G$420), "ERRO")</f>
        <v>ERRO</v>
      </c>
      <c r="BF347" s="178" t="str">
        <f>IF(BS_CONTROLE[[#This Row],[Responsavel pelo boletim]]=0, "-", BS_CONTROLE[[#This Row],[Responsavel pelo boletim]])</f>
        <v>-</v>
      </c>
      <c r="BG347" s="13"/>
      <c r="BH347" s="14"/>
      <c r="BI347" s="14"/>
      <c r="BJ347" s="14"/>
      <c r="BK347" s="14"/>
      <c r="BL347" s="13"/>
      <c r="BM347" s="12"/>
      <c r="BN347" s="12"/>
      <c r="BO347" s="130"/>
      <c r="BP347" s="14"/>
      <c r="BQ347" s="10" t="str">
        <f t="shared" si="28"/>
        <v>Aderente</v>
      </c>
      <c r="BR347" s="15" t="str">
        <f t="shared" si="29"/>
        <v>*</v>
      </c>
      <c r="BS347" s="15" t="str">
        <f t="shared" si="30"/>
        <v>*</v>
      </c>
      <c r="BT347" s="157" t="str">
        <f t="shared" si="31"/>
        <v/>
      </c>
    </row>
    <row r="348" spans="1:72" hidden="1">
      <c r="A348" s="44" t="str">
        <f t="shared" si="27"/>
        <v/>
      </c>
      <c r="B348" s="133"/>
      <c r="C348" s="7" t="str">
        <f>IF(BS_CONTROLE[[#This Row],[DATA]]="","",WEEKNUM(BS_CONTROLE[[#This Row],[DATA]]))</f>
        <v/>
      </c>
      <c r="D348" s="45"/>
      <c r="E348" s="185">
        <v>364</v>
      </c>
      <c r="F348" s="134"/>
      <c r="G348" s="8" t="str">
        <f>IF(D348="","*",VLOOKUP(F348,BS_ATIVIDADE[#All],3,FALSE))</f>
        <v>*</v>
      </c>
      <c r="H348" s="135"/>
      <c r="I348" s="135"/>
      <c r="J348" s="151"/>
      <c r="K348" s="151"/>
      <c r="L348" s="71" t="s">
        <v>11</v>
      </c>
      <c r="M348" s="149" t="str" cm="1">
        <f t="array" ref="M348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348" s="149" t="str" cm="1">
        <f t="array" ref="N348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348" s="135"/>
      <c r="P348" s="135"/>
      <c r="Q348" s="71"/>
      <c r="R348" s="9" t="str">
        <f>IFERROR(_xlfn.XLOOKUP(F348, BS_ATIVIDADE[ATIVIDADE],BS_ATIVIDADE[UNIDADE] ), "*")</f>
        <v>*</v>
      </c>
      <c r="S348" s="180" t="str" cm="1">
        <f t="array" ref="S348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348" s="180" t="str" cm="1">
        <f t="array" ref="T348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348" s="199" t="str">
        <f>IFERROR(_xlfn.XLOOKUP(J348, BASE_MAPA!$B$2:$B$420, BASE_MAPA!$G$2:$G$420), "ERRO")</f>
        <v>ERRO</v>
      </c>
      <c r="V348" s="143"/>
      <c r="W348" s="135"/>
      <c r="X348" s="152"/>
      <c r="Y348" s="129"/>
      <c r="Z348" s="129"/>
      <c r="AA348" s="71"/>
      <c r="AB348" s="59"/>
      <c r="AC348" s="59"/>
      <c r="AD348" s="135"/>
      <c r="AE348" s="71"/>
      <c r="AF348" s="71"/>
      <c r="AG348" s="71"/>
      <c r="AH348" s="42"/>
      <c r="AI348" s="119" t="str">
        <f>IF(BS_CONTROLE[[#This Row],[Atividade]]=0, "-", BS_CONTROLE[[#This Row],[Atividade]])</f>
        <v>-</v>
      </c>
      <c r="AJ348" s="8" t="str">
        <f>IF(D348="","*",VLOOKUP(AI348,BS_ATIVIDADE[#Data],3,FALSE))</f>
        <v>*</v>
      </c>
      <c r="AK348" s="175" t="str">
        <f>IF(BS_CONTROLE[[#This Row],[Local - Partida]]=0, "-", BS_CONTROLE[[#This Row],[Local - Partida]])</f>
        <v>-</v>
      </c>
      <c r="AL348" s="175" t="str">
        <f>IF(BS_CONTROLE[[#This Row],[Local - Encerramento]]=0, "-", BS_CONTROLE[[#This Row],[Local - Encerramento]])</f>
        <v>-</v>
      </c>
      <c r="AM348" s="175" t="str">
        <f>IF(BS_CONTROLE[[#This Row],[Entre - Estações]]=0, "-", BS_CONTROLE[[#This Row],[Entre - Estações]])</f>
        <v>-</v>
      </c>
      <c r="AN348" s="175" t="str">
        <f>IF(BS_CONTROLE[[#This Row],[SB]]=0, "-", BS_CONTROLE[[#This Row],[SB]])</f>
        <v>-</v>
      </c>
      <c r="AO348" s="176" t="str">
        <f>IF(BS_CONTROLE[[#This Row],[SUB]]=0, "-", BS_CONTROLE[[#This Row],[SUB]])</f>
        <v>-</v>
      </c>
      <c r="AP348" s="177" t="str">
        <f>IF(BS_CONTROLE[[#This Row],[KM - Inicio]]=0, "-", BS_CONTROLE[[#This Row],[KM - Inicio]])</f>
        <v>-</v>
      </c>
      <c r="AQ348" s="177" t="str">
        <f>IF(BS_CONTROLE[[#This Row],[KM - Fim]]=0, "-", BS_CONTROLE[[#This Row],[KM - Fim]])</f>
        <v>-</v>
      </c>
      <c r="AR348" s="32"/>
      <c r="AS348" s="32"/>
      <c r="AT348" s="32"/>
      <c r="AU348" s="32"/>
      <c r="AV348" s="32"/>
      <c r="AW348" s="32"/>
      <c r="AX348" s="32"/>
      <c r="AY348" s="184" t="str">
        <f>IF(D348="","*",IFERROR(IF(ISODD(COUNT(AS348:AX350)),"ERRO",SUM((AT348-AS348),(AV348-AU348),(AX348-AW348))),"ERRO"))</f>
        <v>*</v>
      </c>
      <c r="AZ348" s="11"/>
      <c r="BA348" s="60"/>
      <c r="BB348" s="9" t="str">
        <f>IFERROR(_xlfn.XLOOKUP(AI348, BS_ATIVIDADE[ATIVIDADE],BS_ATIVIDADE[UNIDADE] ), "*")</f>
        <v>*</v>
      </c>
      <c r="BC348" s="59" t="str" cm="1">
        <f t="array" ref="BC348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BD348" s="59" t="str" cm="1">
        <f t="array" ref="BD348" xml:space="preserve"> _xlfn.XLOOKUP(
  1,
  ( TabelaMap[SUB] = BS_CONTROLE[[#This Row],[SUB_5]]) *
  ( TabelaMap[KM Inicio] &lt;= BS_CONTROLE[[#This Row],[KM - Inicio]]) *
  ( TabelaMap[KM Fim]  &gt;= BS_CONTROLE[[#This Row],[KM - Inicio]]),
  TabelaMap[Trecho Coordenação],
  "-",
  0
)</f>
        <v>-</v>
      </c>
      <c r="BE348" s="200" t="str">
        <f>IFERROR(_xlfn.XLOOKUP(AO348, BASE_MAPA!$B$2:$B$420, BASE_MAPA!$G$2:$G$420), "ERRO")</f>
        <v>ERRO</v>
      </c>
      <c r="BF348" s="178" t="str">
        <f>IF(BS_CONTROLE[[#This Row],[Responsavel pelo boletim]]=0, "-", BS_CONTROLE[[#This Row],[Responsavel pelo boletim]])</f>
        <v>-</v>
      </c>
      <c r="BG348" s="13"/>
      <c r="BH348" s="14"/>
      <c r="BI348" s="14"/>
      <c r="BJ348" s="14"/>
      <c r="BK348" s="14"/>
      <c r="BL348" s="13"/>
      <c r="BM348" s="12"/>
      <c r="BN348" s="12"/>
      <c r="BO348" s="130"/>
      <c r="BP348" s="14"/>
      <c r="BQ348" s="10" t="str">
        <f t="shared" si="28"/>
        <v>Aderente</v>
      </c>
      <c r="BR348" s="15" t="str">
        <f t="shared" si="29"/>
        <v>*</v>
      </c>
      <c r="BS348" s="15" t="str">
        <f t="shared" si="30"/>
        <v>*</v>
      </c>
      <c r="BT348" s="157" t="str">
        <f t="shared" si="31"/>
        <v/>
      </c>
    </row>
    <row r="349" spans="1:72" hidden="1">
      <c r="A349" s="44" t="str">
        <f t="shared" si="27"/>
        <v/>
      </c>
      <c r="B349" s="133"/>
      <c r="C349" s="7" t="str">
        <f>IF(BS_CONTROLE[[#This Row],[DATA]]="","",WEEKNUM(BS_CONTROLE[[#This Row],[DATA]]))</f>
        <v/>
      </c>
      <c r="D349" s="45"/>
      <c r="E349" s="185">
        <v>365</v>
      </c>
      <c r="F349" s="134"/>
      <c r="G349" s="8" t="str">
        <f>IF(D349="","*",VLOOKUP(F349,BS_ATIVIDADE[#All],3,FALSE))</f>
        <v>*</v>
      </c>
      <c r="H349" s="135"/>
      <c r="I349" s="135"/>
      <c r="J349" s="151"/>
      <c r="K349" s="151"/>
      <c r="L349" s="71" t="s">
        <v>11</v>
      </c>
      <c r="M349" s="149" t="str" cm="1">
        <f t="array" ref="M349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349" s="149" t="str" cm="1">
        <f t="array" ref="N349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349" s="135"/>
      <c r="P349" s="135"/>
      <c r="Q349" s="71"/>
      <c r="R349" s="9" t="str">
        <f>IFERROR(_xlfn.XLOOKUP(F349, BS_ATIVIDADE[ATIVIDADE],BS_ATIVIDADE[UNIDADE] ), "*")</f>
        <v>*</v>
      </c>
      <c r="S349" s="180" t="str" cm="1">
        <f t="array" ref="S349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349" s="180" t="str" cm="1">
        <f t="array" ref="T349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349" s="199" t="str">
        <f>IFERROR(_xlfn.XLOOKUP(J349, BASE_MAPA!$B$2:$B$420, BASE_MAPA!$G$2:$G$420), "ERRO")</f>
        <v>ERRO</v>
      </c>
      <c r="V349" s="143"/>
      <c r="W349" s="135"/>
      <c r="X349" s="152"/>
      <c r="Y349" s="129"/>
      <c r="Z349" s="129"/>
      <c r="AA349" s="71"/>
      <c r="AB349" s="59"/>
      <c r="AC349" s="59"/>
      <c r="AD349" s="135"/>
      <c r="AE349" s="71"/>
      <c r="AF349" s="71"/>
      <c r="AG349" s="71"/>
      <c r="AH349" s="42"/>
      <c r="AI349" s="119" t="str">
        <f>IF(BS_CONTROLE[[#This Row],[Atividade]]=0, "-", BS_CONTROLE[[#This Row],[Atividade]])</f>
        <v>-</v>
      </c>
      <c r="AJ349" s="8" t="str">
        <f>IF(D349="","*",VLOOKUP(AI349,BS_ATIVIDADE[#Data],3,FALSE))</f>
        <v>*</v>
      </c>
      <c r="AK349" s="175" t="str">
        <f>IF(BS_CONTROLE[[#This Row],[Local - Partida]]=0, "-", BS_CONTROLE[[#This Row],[Local - Partida]])</f>
        <v>-</v>
      </c>
      <c r="AL349" s="175" t="str">
        <f>IF(BS_CONTROLE[[#This Row],[Local - Encerramento]]=0, "-", BS_CONTROLE[[#This Row],[Local - Encerramento]])</f>
        <v>-</v>
      </c>
      <c r="AM349" s="175" t="str">
        <f>IF(BS_CONTROLE[[#This Row],[Entre - Estações]]=0, "-", BS_CONTROLE[[#This Row],[Entre - Estações]])</f>
        <v>-</v>
      </c>
      <c r="AN349" s="175" t="str">
        <f>IF(BS_CONTROLE[[#This Row],[SB]]=0, "-", BS_CONTROLE[[#This Row],[SB]])</f>
        <v>-</v>
      </c>
      <c r="AO349" s="176" t="str">
        <f>IF(BS_CONTROLE[[#This Row],[SUB]]=0, "-", BS_CONTROLE[[#This Row],[SUB]])</f>
        <v>-</v>
      </c>
      <c r="AP349" s="177" t="str">
        <f>IF(BS_CONTROLE[[#This Row],[KM - Inicio]]=0, "-", BS_CONTROLE[[#This Row],[KM - Inicio]])</f>
        <v>-</v>
      </c>
      <c r="AQ349" s="177" t="str">
        <f>IF(BS_CONTROLE[[#This Row],[KM - Fim]]=0, "-", BS_CONTROLE[[#This Row],[KM - Fim]])</f>
        <v>-</v>
      </c>
      <c r="AR349" s="32"/>
      <c r="AS349" s="32"/>
      <c r="AT349" s="32"/>
      <c r="AU349" s="32"/>
      <c r="AV349" s="32"/>
      <c r="AW349" s="32"/>
      <c r="AX349" s="32"/>
      <c r="AY349" s="184" t="str">
        <f>IF(D349="","*",IFERROR(IF(ISODD(COUNT(AS349:AX351)),"ERRO",SUM((AT349-AS349),(AV349-AU349),(AX349-AW349))),"ERRO"))</f>
        <v>*</v>
      </c>
      <c r="AZ349" s="11"/>
      <c r="BA349" s="60"/>
      <c r="BB349" s="9" t="str">
        <f>IFERROR(_xlfn.XLOOKUP(AI349, BS_ATIVIDADE[ATIVIDADE],BS_ATIVIDADE[UNIDADE] ), "*")</f>
        <v>*</v>
      </c>
      <c r="BC349" s="59" t="str" cm="1">
        <f t="array" ref="BC349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BD349" s="59" t="str" cm="1">
        <f t="array" ref="BD349" xml:space="preserve"> _xlfn.XLOOKUP(
  1,
  ( TabelaMap[SUB] = BS_CONTROLE[[#This Row],[SUB_5]]) *
  ( TabelaMap[KM Inicio] &lt;= BS_CONTROLE[[#This Row],[KM - Inicio]]) *
  ( TabelaMap[KM Fim]  &gt;= BS_CONTROLE[[#This Row],[KM - Inicio]]),
  TabelaMap[Trecho Coordenação],
  "-",
  0
)</f>
        <v>-</v>
      </c>
      <c r="BE349" s="200" t="str">
        <f>IFERROR(_xlfn.XLOOKUP(AO349, BASE_MAPA!$B$2:$B$420, BASE_MAPA!$G$2:$G$420), "ERRO")</f>
        <v>ERRO</v>
      </c>
      <c r="BF349" s="178" t="str">
        <f>IF(BS_CONTROLE[[#This Row],[Responsavel pelo boletim]]=0, "-", BS_CONTROLE[[#This Row],[Responsavel pelo boletim]])</f>
        <v>-</v>
      </c>
      <c r="BG349" s="13"/>
      <c r="BH349" s="14"/>
      <c r="BI349" s="14"/>
      <c r="BJ349" s="14"/>
      <c r="BK349" s="14"/>
      <c r="BL349" s="13"/>
      <c r="BM349" s="12"/>
      <c r="BN349" s="12"/>
      <c r="BO349" s="130"/>
      <c r="BP349" s="14"/>
      <c r="BQ349" s="10" t="str">
        <f t="shared" si="28"/>
        <v>Aderente</v>
      </c>
      <c r="BR349" s="15" t="str">
        <f t="shared" si="29"/>
        <v>*</v>
      </c>
      <c r="BS349" s="15" t="str">
        <f t="shared" si="30"/>
        <v>*</v>
      </c>
      <c r="BT349" s="157" t="str">
        <f t="shared" si="31"/>
        <v/>
      </c>
    </row>
    <row r="350" spans="1:72" hidden="1">
      <c r="A350" s="44" t="str">
        <f t="shared" si="27"/>
        <v/>
      </c>
      <c r="B350" s="133"/>
      <c r="C350" s="7" t="str">
        <f>IF(BS_CONTROLE[[#This Row],[DATA]]="","",WEEKNUM(BS_CONTROLE[[#This Row],[DATA]]))</f>
        <v/>
      </c>
      <c r="D350" s="45"/>
      <c r="E350" s="185">
        <v>366</v>
      </c>
      <c r="F350" s="134"/>
      <c r="G350" s="8" t="str">
        <f>IF(D350="","*",VLOOKUP(F350,BS_ATIVIDADE[#All],3,FALSE))</f>
        <v>*</v>
      </c>
      <c r="H350" s="135"/>
      <c r="I350" s="135"/>
      <c r="J350" s="151"/>
      <c r="K350" s="151"/>
      <c r="L350" s="71" t="s">
        <v>11</v>
      </c>
      <c r="M350" s="149" t="str" cm="1">
        <f t="array" ref="M350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350" s="149" t="str" cm="1">
        <f t="array" ref="N350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350" s="135"/>
      <c r="P350" s="135"/>
      <c r="Q350" s="71"/>
      <c r="R350" s="9" t="str">
        <f>IFERROR(_xlfn.XLOOKUP(F350, BS_ATIVIDADE[ATIVIDADE],BS_ATIVIDADE[UNIDADE] ), "*")</f>
        <v>*</v>
      </c>
      <c r="S350" s="180" t="str" cm="1">
        <f t="array" ref="S350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350" s="180" t="str" cm="1">
        <f t="array" ref="T350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350" s="199" t="str">
        <f>IFERROR(_xlfn.XLOOKUP(J350, BASE_MAPA!$B$2:$B$420, BASE_MAPA!$G$2:$G$420), "ERRO")</f>
        <v>ERRO</v>
      </c>
      <c r="V350" s="143"/>
      <c r="W350" s="135"/>
      <c r="X350" s="152"/>
      <c r="Y350" s="129"/>
      <c r="Z350" s="129"/>
      <c r="AA350" s="71"/>
      <c r="AB350" s="59"/>
      <c r="AC350" s="59"/>
      <c r="AD350" s="135"/>
      <c r="AE350" s="71"/>
      <c r="AF350" s="71"/>
      <c r="AG350" s="71"/>
      <c r="AH350" s="42"/>
      <c r="AI350" s="119" t="str">
        <f>IF(BS_CONTROLE[[#This Row],[Atividade]]=0, "-", BS_CONTROLE[[#This Row],[Atividade]])</f>
        <v>-</v>
      </c>
      <c r="AJ350" s="8" t="str">
        <f>IF(D350="","*",VLOOKUP(AI350,BS_ATIVIDADE[#Data],3,FALSE))</f>
        <v>*</v>
      </c>
      <c r="AK350" s="175" t="str">
        <f>IF(BS_CONTROLE[[#This Row],[Local - Partida]]=0, "-", BS_CONTROLE[[#This Row],[Local - Partida]])</f>
        <v>-</v>
      </c>
      <c r="AL350" s="175" t="str">
        <f>IF(BS_CONTROLE[[#This Row],[Local - Encerramento]]=0, "-", BS_CONTROLE[[#This Row],[Local - Encerramento]])</f>
        <v>-</v>
      </c>
      <c r="AM350" s="175" t="str">
        <f>IF(BS_CONTROLE[[#This Row],[Entre - Estações]]=0, "-", BS_CONTROLE[[#This Row],[Entre - Estações]])</f>
        <v>-</v>
      </c>
      <c r="AN350" s="175" t="str">
        <f>IF(BS_CONTROLE[[#This Row],[SB]]=0, "-", BS_CONTROLE[[#This Row],[SB]])</f>
        <v>-</v>
      </c>
      <c r="AO350" s="176" t="str">
        <f>IF(BS_CONTROLE[[#This Row],[SUB]]=0, "-", BS_CONTROLE[[#This Row],[SUB]])</f>
        <v>-</v>
      </c>
      <c r="AP350" s="177" t="str">
        <f>IF(BS_CONTROLE[[#This Row],[KM - Inicio]]=0, "-", BS_CONTROLE[[#This Row],[KM - Inicio]])</f>
        <v>-</v>
      </c>
      <c r="AQ350" s="177" t="str">
        <f>IF(BS_CONTROLE[[#This Row],[KM - Fim]]=0, "-", BS_CONTROLE[[#This Row],[KM - Fim]])</f>
        <v>-</v>
      </c>
      <c r="AR350" s="32"/>
      <c r="AS350" s="32"/>
      <c r="AT350" s="32"/>
      <c r="AU350" s="32"/>
      <c r="AV350" s="32"/>
      <c r="AW350" s="32"/>
      <c r="AX350" s="32"/>
      <c r="AY350" s="184" t="str">
        <f>IF(D350="","*",IFERROR(IF(ISODD(COUNT(AS350:AX352)),"ERRO",SUM((AT350-AS350),(AV350-AU350),(AX350-AW350))),"ERRO"))</f>
        <v>*</v>
      </c>
      <c r="AZ350" s="11"/>
      <c r="BA350" s="60"/>
      <c r="BB350" s="9" t="str">
        <f>IFERROR(_xlfn.XLOOKUP(AI350, BS_ATIVIDADE[ATIVIDADE],BS_ATIVIDADE[UNIDADE] ), "*")</f>
        <v>*</v>
      </c>
      <c r="BC350" s="59" t="str" cm="1">
        <f t="array" ref="BC350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BD350" s="59" t="str" cm="1">
        <f t="array" ref="BD350" xml:space="preserve"> _xlfn.XLOOKUP(
  1,
  ( TabelaMap[SUB] = BS_CONTROLE[[#This Row],[SUB_5]]) *
  ( TabelaMap[KM Inicio] &lt;= BS_CONTROLE[[#This Row],[KM - Inicio]]) *
  ( TabelaMap[KM Fim]  &gt;= BS_CONTROLE[[#This Row],[KM - Inicio]]),
  TabelaMap[Trecho Coordenação],
  "-",
  0
)</f>
        <v>-</v>
      </c>
      <c r="BE350" s="200" t="str">
        <f>IFERROR(_xlfn.XLOOKUP(AO350, BASE_MAPA!$B$2:$B$420, BASE_MAPA!$G$2:$G$420), "ERRO")</f>
        <v>ERRO</v>
      </c>
      <c r="BF350" s="178" t="str">
        <f>IF(BS_CONTROLE[[#This Row],[Responsavel pelo boletim]]=0, "-", BS_CONTROLE[[#This Row],[Responsavel pelo boletim]])</f>
        <v>-</v>
      </c>
      <c r="BG350" s="13"/>
      <c r="BH350" s="14"/>
      <c r="BI350" s="14"/>
      <c r="BJ350" s="14"/>
      <c r="BK350" s="14"/>
      <c r="BL350" s="13"/>
      <c r="BM350" s="12"/>
      <c r="BN350" s="12"/>
      <c r="BO350" s="130"/>
      <c r="BP350" s="14"/>
      <c r="BQ350" s="10" t="str">
        <f t="shared" si="28"/>
        <v>Aderente</v>
      </c>
      <c r="BR350" s="15" t="str">
        <f t="shared" si="29"/>
        <v>*</v>
      </c>
      <c r="BS350" s="15" t="str">
        <f t="shared" si="30"/>
        <v>*</v>
      </c>
      <c r="BT350" s="157" t="str">
        <f t="shared" si="31"/>
        <v/>
      </c>
    </row>
    <row r="351" spans="1:72" hidden="1">
      <c r="A351" s="44" t="str">
        <f t="shared" si="27"/>
        <v/>
      </c>
      <c r="B351" s="133"/>
      <c r="C351" s="7" t="str">
        <f>IF(BS_CONTROLE[[#This Row],[DATA]]="","",WEEKNUM(BS_CONTROLE[[#This Row],[DATA]]))</f>
        <v/>
      </c>
      <c r="D351" s="45"/>
      <c r="E351" s="185">
        <v>367</v>
      </c>
      <c r="F351" s="134"/>
      <c r="G351" s="8" t="str">
        <f>IF(D351="","*",VLOOKUP(F351,BS_ATIVIDADE[#All],3,FALSE))</f>
        <v>*</v>
      </c>
      <c r="H351" s="135"/>
      <c r="I351" s="135"/>
      <c r="J351" s="151"/>
      <c r="K351" s="151"/>
      <c r="L351" s="71" t="s">
        <v>11</v>
      </c>
      <c r="M351" s="149" t="str" cm="1">
        <f t="array" ref="M351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351" s="149" t="str" cm="1">
        <f t="array" ref="N351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351" s="135"/>
      <c r="P351" s="135"/>
      <c r="Q351" s="71"/>
      <c r="R351" s="9" t="str">
        <f>IFERROR(_xlfn.XLOOKUP(F351, BS_ATIVIDADE[ATIVIDADE],BS_ATIVIDADE[UNIDADE] ), "*")</f>
        <v>*</v>
      </c>
      <c r="S351" s="180" t="str" cm="1">
        <f t="array" ref="S351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351" s="180" t="str" cm="1">
        <f t="array" ref="T351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351" s="199" t="str">
        <f>IFERROR(_xlfn.XLOOKUP(J351, BASE_MAPA!$B$2:$B$420, BASE_MAPA!$G$2:$G$420), "ERRO")</f>
        <v>ERRO</v>
      </c>
      <c r="V351" s="143"/>
      <c r="W351" s="135"/>
      <c r="X351" s="152"/>
      <c r="Y351" s="129"/>
      <c r="Z351" s="129"/>
      <c r="AA351" s="71"/>
      <c r="AB351" s="59"/>
      <c r="AC351" s="59"/>
      <c r="AD351" s="135"/>
      <c r="AE351" s="71"/>
      <c r="AF351" s="71"/>
      <c r="AG351" s="71"/>
      <c r="AH351" s="42"/>
      <c r="AI351" s="119" t="str">
        <f>IF(BS_CONTROLE[[#This Row],[Atividade]]=0, "-", BS_CONTROLE[[#This Row],[Atividade]])</f>
        <v>-</v>
      </c>
      <c r="AJ351" s="8" t="str">
        <f>IF(D351="","*",VLOOKUP(AI351,BS_ATIVIDADE[#Data],3,FALSE))</f>
        <v>*</v>
      </c>
      <c r="AK351" s="175" t="str">
        <f>IF(BS_CONTROLE[[#This Row],[Local - Partida]]=0, "-", BS_CONTROLE[[#This Row],[Local - Partida]])</f>
        <v>-</v>
      </c>
      <c r="AL351" s="175" t="str">
        <f>IF(BS_CONTROLE[[#This Row],[Local - Encerramento]]=0, "-", BS_CONTROLE[[#This Row],[Local - Encerramento]])</f>
        <v>-</v>
      </c>
      <c r="AM351" s="175" t="str">
        <f>IF(BS_CONTROLE[[#This Row],[Entre - Estações]]=0, "-", BS_CONTROLE[[#This Row],[Entre - Estações]])</f>
        <v>-</v>
      </c>
      <c r="AN351" s="175" t="str">
        <f>IF(BS_CONTROLE[[#This Row],[SB]]=0, "-", BS_CONTROLE[[#This Row],[SB]])</f>
        <v>-</v>
      </c>
      <c r="AO351" s="176" t="str">
        <f>IF(BS_CONTROLE[[#This Row],[SUB]]=0, "-", BS_CONTROLE[[#This Row],[SUB]])</f>
        <v>-</v>
      </c>
      <c r="AP351" s="177" t="str">
        <f>IF(BS_CONTROLE[[#This Row],[KM - Inicio]]=0, "-", BS_CONTROLE[[#This Row],[KM - Inicio]])</f>
        <v>-</v>
      </c>
      <c r="AQ351" s="177" t="str">
        <f>IF(BS_CONTROLE[[#This Row],[KM - Fim]]=0, "-", BS_CONTROLE[[#This Row],[KM - Fim]])</f>
        <v>-</v>
      </c>
      <c r="AR351" s="32"/>
      <c r="AS351" s="32"/>
      <c r="AT351" s="32"/>
      <c r="AU351" s="32"/>
      <c r="AV351" s="32"/>
      <c r="AW351" s="32"/>
      <c r="AX351" s="32"/>
      <c r="AY351" s="184" t="str">
        <f>IF(D351="","*",IFERROR(IF(ISODD(COUNT(AS351:AX353)),"ERRO",SUM((AT351-AS351),(AV351-AU351),(AX351-AW351))),"ERRO"))</f>
        <v>*</v>
      </c>
      <c r="AZ351" s="11"/>
      <c r="BA351" s="60"/>
      <c r="BB351" s="9" t="str">
        <f>IFERROR(_xlfn.XLOOKUP(AI351, BS_ATIVIDADE[ATIVIDADE],BS_ATIVIDADE[UNIDADE] ), "*")</f>
        <v>*</v>
      </c>
      <c r="BC351" s="59" t="str" cm="1">
        <f t="array" ref="BC351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BD351" s="59" t="str" cm="1">
        <f t="array" ref="BD351" xml:space="preserve"> _xlfn.XLOOKUP(
  1,
  ( TabelaMap[SUB] = BS_CONTROLE[[#This Row],[SUB_5]]) *
  ( TabelaMap[KM Inicio] &lt;= BS_CONTROLE[[#This Row],[KM - Inicio]]) *
  ( TabelaMap[KM Fim]  &gt;= BS_CONTROLE[[#This Row],[KM - Inicio]]),
  TabelaMap[Trecho Coordenação],
  "-",
  0
)</f>
        <v>-</v>
      </c>
      <c r="BE351" s="200" t="str">
        <f>IFERROR(_xlfn.XLOOKUP(AO351, BASE_MAPA!$B$2:$B$420, BASE_MAPA!$G$2:$G$420), "ERRO")</f>
        <v>ERRO</v>
      </c>
      <c r="BF351" s="178" t="str">
        <f>IF(BS_CONTROLE[[#This Row],[Responsavel pelo boletim]]=0, "-", BS_CONTROLE[[#This Row],[Responsavel pelo boletim]])</f>
        <v>-</v>
      </c>
      <c r="BG351" s="13"/>
      <c r="BH351" s="14"/>
      <c r="BI351" s="14"/>
      <c r="BJ351" s="14"/>
      <c r="BK351" s="14"/>
      <c r="BL351" s="13"/>
      <c r="BM351" s="12"/>
      <c r="BN351" s="12"/>
      <c r="BO351" s="130"/>
      <c r="BP351" s="14"/>
      <c r="BQ351" s="10" t="str">
        <f t="shared" si="28"/>
        <v>Aderente</v>
      </c>
      <c r="BR351" s="15" t="str">
        <f t="shared" si="29"/>
        <v>*</v>
      </c>
      <c r="BS351" s="15" t="str">
        <f t="shared" si="30"/>
        <v>*</v>
      </c>
      <c r="BT351" s="157" t="str">
        <f t="shared" si="31"/>
        <v/>
      </c>
    </row>
    <row r="352" spans="1:72" hidden="1">
      <c r="A352" s="44" t="str">
        <f t="shared" si="27"/>
        <v/>
      </c>
      <c r="B352" s="133"/>
      <c r="C352" s="7" t="str">
        <f>IF(BS_CONTROLE[[#This Row],[DATA]]="","",WEEKNUM(BS_CONTROLE[[#This Row],[DATA]]))</f>
        <v/>
      </c>
      <c r="D352" s="45"/>
      <c r="E352" s="185">
        <v>368</v>
      </c>
      <c r="F352" s="134"/>
      <c r="G352" s="8" t="str">
        <f>IF(D352="","*",VLOOKUP(F352,BS_ATIVIDADE[#All],3,FALSE))</f>
        <v>*</v>
      </c>
      <c r="H352" s="135"/>
      <c r="I352" s="135"/>
      <c r="J352" s="151"/>
      <c r="K352" s="151"/>
      <c r="L352" s="71" t="s">
        <v>11</v>
      </c>
      <c r="M352" s="149" t="str" cm="1">
        <f t="array" ref="M352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352" s="149" t="str" cm="1">
        <f t="array" ref="N352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352" s="135"/>
      <c r="P352" s="135"/>
      <c r="Q352" s="71"/>
      <c r="R352" s="9" t="str">
        <f>IFERROR(_xlfn.XLOOKUP(F352, BS_ATIVIDADE[ATIVIDADE],BS_ATIVIDADE[UNIDADE] ), "*")</f>
        <v>*</v>
      </c>
      <c r="S352" s="180" t="str" cm="1">
        <f t="array" ref="S352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352" s="180" t="str" cm="1">
        <f t="array" ref="T352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352" s="199" t="str">
        <f>IFERROR(_xlfn.XLOOKUP(J352, BASE_MAPA!$B$2:$B$420, BASE_MAPA!$G$2:$G$420), "ERRO")</f>
        <v>ERRO</v>
      </c>
      <c r="V352" s="143"/>
      <c r="W352" s="135"/>
      <c r="X352" s="152"/>
      <c r="Y352" s="129"/>
      <c r="Z352" s="129"/>
      <c r="AA352" s="71"/>
      <c r="AB352" s="59"/>
      <c r="AC352" s="59"/>
      <c r="AD352" s="135"/>
      <c r="AE352" s="71"/>
      <c r="AF352" s="71"/>
      <c r="AG352" s="71"/>
      <c r="AH352" s="42"/>
      <c r="AI352" s="119" t="str">
        <f>IF(BS_CONTROLE[[#This Row],[Atividade]]=0, "-", BS_CONTROLE[[#This Row],[Atividade]])</f>
        <v>-</v>
      </c>
      <c r="AJ352" s="8" t="str">
        <f>IF(D352="","*",VLOOKUP(AI352,BS_ATIVIDADE[#Data],3,FALSE))</f>
        <v>*</v>
      </c>
      <c r="AK352" s="175" t="str">
        <f>IF(BS_CONTROLE[[#This Row],[Local - Partida]]=0, "-", BS_CONTROLE[[#This Row],[Local - Partida]])</f>
        <v>-</v>
      </c>
      <c r="AL352" s="175" t="str">
        <f>IF(BS_CONTROLE[[#This Row],[Local - Encerramento]]=0, "-", BS_CONTROLE[[#This Row],[Local - Encerramento]])</f>
        <v>-</v>
      </c>
      <c r="AM352" s="175" t="str">
        <f>IF(BS_CONTROLE[[#This Row],[Entre - Estações]]=0, "-", BS_CONTROLE[[#This Row],[Entre - Estações]])</f>
        <v>-</v>
      </c>
      <c r="AN352" s="175" t="str">
        <f>IF(BS_CONTROLE[[#This Row],[SB]]=0, "-", BS_CONTROLE[[#This Row],[SB]])</f>
        <v>-</v>
      </c>
      <c r="AO352" s="176" t="str">
        <f>IF(BS_CONTROLE[[#This Row],[SUB]]=0, "-", BS_CONTROLE[[#This Row],[SUB]])</f>
        <v>-</v>
      </c>
      <c r="AP352" s="177" t="str">
        <f>IF(BS_CONTROLE[[#This Row],[KM - Inicio]]=0, "-", BS_CONTROLE[[#This Row],[KM - Inicio]])</f>
        <v>-</v>
      </c>
      <c r="AQ352" s="177" t="str">
        <f>IF(BS_CONTROLE[[#This Row],[KM - Fim]]=0, "-", BS_CONTROLE[[#This Row],[KM - Fim]])</f>
        <v>-</v>
      </c>
      <c r="AR352" s="32"/>
      <c r="AS352" s="32"/>
      <c r="AT352" s="32"/>
      <c r="AU352" s="32"/>
      <c r="AV352" s="32"/>
      <c r="AW352" s="32"/>
      <c r="AX352" s="32"/>
      <c r="AY352" s="184" t="str">
        <f>IF(D352="","*",IFERROR(IF(ISODD(COUNT(AS352:AX354)),"ERRO",SUM((AT352-AS352),(AV352-AU352),(AX352-AW352))),"ERRO"))</f>
        <v>*</v>
      </c>
      <c r="AZ352" s="11"/>
      <c r="BA352" s="60"/>
      <c r="BB352" s="9" t="str">
        <f>IFERROR(_xlfn.XLOOKUP(AI352, BS_ATIVIDADE[ATIVIDADE],BS_ATIVIDADE[UNIDADE] ), "*")</f>
        <v>*</v>
      </c>
      <c r="BC352" s="59" t="str" cm="1">
        <f t="array" ref="BC352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BD352" s="59" t="str" cm="1">
        <f t="array" ref="BD352" xml:space="preserve"> _xlfn.XLOOKUP(
  1,
  ( TabelaMap[SUB] = BS_CONTROLE[[#This Row],[SUB_5]]) *
  ( TabelaMap[KM Inicio] &lt;= BS_CONTROLE[[#This Row],[KM - Inicio]]) *
  ( TabelaMap[KM Fim]  &gt;= BS_CONTROLE[[#This Row],[KM - Inicio]]),
  TabelaMap[Trecho Coordenação],
  "-",
  0
)</f>
        <v>-</v>
      </c>
      <c r="BE352" s="200" t="str">
        <f>IFERROR(_xlfn.XLOOKUP(AO352, BASE_MAPA!$B$2:$B$420, BASE_MAPA!$G$2:$G$420), "ERRO")</f>
        <v>ERRO</v>
      </c>
      <c r="BF352" s="178" t="str">
        <f>IF(BS_CONTROLE[[#This Row],[Responsavel pelo boletim]]=0, "-", BS_CONTROLE[[#This Row],[Responsavel pelo boletim]])</f>
        <v>-</v>
      </c>
      <c r="BG352" s="13"/>
      <c r="BH352" s="14"/>
      <c r="BI352" s="14"/>
      <c r="BJ352" s="14"/>
      <c r="BK352" s="14"/>
      <c r="BL352" s="13"/>
      <c r="BM352" s="12"/>
      <c r="BN352" s="12"/>
      <c r="BO352" s="130"/>
      <c r="BP352" s="14"/>
      <c r="BQ352" s="10" t="str">
        <f t="shared" si="28"/>
        <v>Aderente</v>
      </c>
      <c r="BR352" s="15" t="str">
        <f t="shared" si="29"/>
        <v>*</v>
      </c>
      <c r="BS352" s="15" t="str">
        <f t="shared" si="30"/>
        <v>*</v>
      </c>
      <c r="BT352" s="157" t="str">
        <f t="shared" si="31"/>
        <v/>
      </c>
    </row>
    <row r="353" spans="1:72" hidden="1">
      <c r="A353" s="44" t="str">
        <f t="shared" si="27"/>
        <v/>
      </c>
      <c r="B353" s="133"/>
      <c r="C353" s="7" t="str">
        <f>IF(BS_CONTROLE[[#This Row],[DATA]]="","",WEEKNUM(BS_CONTROLE[[#This Row],[DATA]]))</f>
        <v/>
      </c>
      <c r="D353" s="45"/>
      <c r="E353" s="185">
        <v>369</v>
      </c>
      <c r="F353" s="134"/>
      <c r="G353" s="8" t="str">
        <f>IF(D353="","*",VLOOKUP(F353,BS_ATIVIDADE[#All],3,FALSE))</f>
        <v>*</v>
      </c>
      <c r="H353" s="135"/>
      <c r="I353" s="135"/>
      <c r="J353" s="151"/>
      <c r="K353" s="151"/>
      <c r="L353" s="71" t="s">
        <v>11</v>
      </c>
      <c r="M353" s="149" t="str" cm="1">
        <f t="array" ref="M353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353" s="149" t="str" cm="1">
        <f t="array" ref="N353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353" s="135"/>
      <c r="P353" s="135"/>
      <c r="Q353" s="71"/>
      <c r="R353" s="9" t="str">
        <f>IFERROR(_xlfn.XLOOKUP(F353, BS_ATIVIDADE[ATIVIDADE],BS_ATIVIDADE[UNIDADE] ), "*")</f>
        <v>*</v>
      </c>
      <c r="S353" s="180" t="str" cm="1">
        <f t="array" ref="S353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353" s="180" t="str" cm="1">
        <f t="array" ref="T353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353" s="199" t="str">
        <f>IFERROR(_xlfn.XLOOKUP(J353, BASE_MAPA!$B$2:$B$420, BASE_MAPA!$G$2:$G$420), "ERRO")</f>
        <v>ERRO</v>
      </c>
      <c r="V353" s="143"/>
      <c r="W353" s="135"/>
      <c r="X353" s="152"/>
      <c r="Y353" s="129"/>
      <c r="Z353" s="129"/>
      <c r="AA353" s="71"/>
      <c r="AB353" s="59"/>
      <c r="AC353" s="59"/>
      <c r="AD353" s="135"/>
      <c r="AE353" s="71"/>
      <c r="AF353" s="71"/>
      <c r="AG353" s="71"/>
      <c r="AH353" s="42"/>
      <c r="AI353" s="119" t="str">
        <f>IF(BS_CONTROLE[[#This Row],[Atividade]]=0, "-", BS_CONTROLE[[#This Row],[Atividade]])</f>
        <v>-</v>
      </c>
      <c r="AJ353" s="8" t="str">
        <f>IF(D353="","*",VLOOKUP(AI353,BS_ATIVIDADE[#Data],3,FALSE))</f>
        <v>*</v>
      </c>
      <c r="AK353" s="175" t="str">
        <f>IF(BS_CONTROLE[[#This Row],[Local - Partida]]=0, "-", BS_CONTROLE[[#This Row],[Local - Partida]])</f>
        <v>-</v>
      </c>
      <c r="AL353" s="175" t="str">
        <f>IF(BS_CONTROLE[[#This Row],[Local - Encerramento]]=0, "-", BS_CONTROLE[[#This Row],[Local - Encerramento]])</f>
        <v>-</v>
      </c>
      <c r="AM353" s="175" t="str">
        <f>IF(BS_CONTROLE[[#This Row],[Entre - Estações]]=0, "-", BS_CONTROLE[[#This Row],[Entre - Estações]])</f>
        <v>-</v>
      </c>
      <c r="AN353" s="175" t="str">
        <f>IF(BS_CONTROLE[[#This Row],[SB]]=0, "-", BS_CONTROLE[[#This Row],[SB]])</f>
        <v>-</v>
      </c>
      <c r="AO353" s="176" t="str">
        <f>IF(BS_CONTROLE[[#This Row],[SUB]]=0, "-", BS_CONTROLE[[#This Row],[SUB]])</f>
        <v>-</v>
      </c>
      <c r="AP353" s="177" t="str">
        <f>IF(BS_CONTROLE[[#This Row],[KM - Inicio]]=0, "-", BS_CONTROLE[[#This Row],[KM - Inicio]])</f>
        <v>-</v>
      </c>
      <c r="AQ353" s="177" t="str">
        <f>IF(BS_CONTROLE[[#This Row],[KM - Fim]]=0, "-", BS_CONTROLE[[#This Row],[KM - Fim]])</f>
        <v>-</v>
      </c>
      <c r="AR353" s="32"/>
      <c r="AS353" s="32"/>
      <c r="AT353" s="32"/>
      <c r="AU353" s="32"/>
      <c r="AV353" s="32"/>
      <c r="AW353" s="32"/>
      <c r="AX353" s="32"/>
      <c r="AY353" s="184" t="str">
        <f>IF(D353="","*",IFERROR(IF(ISODD(COUNT(AS353:AX355)),"ERRO",SUM((AT353-AS353),(AV353-AU353),(AX353-AW353))),"ERRO"))</f>
        <v>*</v>
      </c>
      <c r="AZ353" s="11"/>
      <c r="BA353" s="60"/>
      <c r="BB353" s="9" t="str">
        <f>IFERROR(_xlfn.XLOOKUP(AI353, BS_ATIVIDADE[ATIVIDADE],BS_ATIVIDADE[UNIDADE] ), "*")</f>
        <v>*</v>
      </c>
      <c r="BC353" s="59" t="str" cm="1">
        <f t="array" ref="BC353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BD353" s="59" t="str" cm="1">
        <f t="array" ref="BD353" xml:space="preserve"> _xlfn.XLOOKUP(
  1,
  ( TabelaMap[SUB] = BS_CONTROLE[[#This Row],[SUB_5]]) *
  ( TabelaMap[KM Inicio] &lt;= BS_CONTROLE[[#This Row],[KM - Inicio]]) *
  ( TabelaMap[KM Fim]  &gt;= BS_CONTROLE[[#This Row],[KM - Inicio]]),
  TabelaMap[Trecho Coordenação],
  "-",
  0
)</f>
        <v>-</v>
      </c>
      <c r="BE353" s="200" t="str">
        <f>IFERROR(_xlfn.XLOOKUP(AO353, BASE_MAPA!$B$2:$B$420, BASE_MAPA!$G$2:$G$420), "ERRO")</f>
        <v>ERRO</v>
      </c>
      <c r="BF353" s="178" t="str">
        <f>IF(BS_CONTROLE[[#This Row],[Responsavel pelo boletim]]=0, "-", BS_CONTROLE[[#This Row],[Responsavel pelo boletim]])</f>
        <v>-</v>
      </c>
      <c r="BG353" s="13"/>
      <c r="BH353" s="14"/>
      <c r="BI353" s="14"/>
      <c r="BJ353" s="14"/>
      <c r="BK353" s="14"/>
      <c r="BL353" s="13"/>
      <c r="BM353" s="12"/>
      <c r="BN353" s="12"/>
      <c r="BO353" s="130"/>
      <c r="BP353" s="14"/>
      <c r="BQ353" s="10" t="str">
        <f t="shared" si="28"/>
        <v>Aderente</v>
      </c>
      <c r="BR353" s="15" t="str">
        <f t="shared" si="29"/>
        <v>*</v>
      </c>
      <c r="BS353" s="15" t="str">
        <f t="shared" si="30"/>
        <v>*</v>
      </c>
      <c r="BT353" s="157" t="str">
        <f t="shared" si="31"/>
        <v/>
      </c>
    </row>
    <row r="354" spans="1:72" hidden="1">
      <c r="A354" s="44" t="str">
        <f t="shared" si="27"/>
        <v/>
      </c>
      <c r="B354" s="133"/>
      <c r="C354" s="7" t="str">
        <f>IF(BS_CONTROLE[[#This Row],[DATA]]="","",WEEKNUM(BS_CONTROLE[[#This Row],[DATA]]))</f>
        <v/>
      </c>
      <c r="D354" s="45"/>
      <c r="E354" s="185">
        <v>370</v>
      </c>
      <c r="F354" s="134"/>
      <c r="G354" s="8" t="str">
        <f>IF(D354="","*",VLOOKUP(F354,BS_ATIVIDADE[#All],3,FALSE))</f>
        <v>*</v>
      </c>
      <c r="H354" s="135"/>
      <c r="I354" s="135"/>
      <c r="J354" s="151"/>
      <c r="K354" s="151"/>
      <c r="L354" s="71" t="s">
        <v>11</v>
      </c>
      <c r="M354" s="149" t="str" cm="1">
        <f t="array" ref="M354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354" s="149" t="str" cm="1">
        <f t="array" ref="N354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354" s="135"/>
      <c r="P354" s="135"/>
      <c r="Q354" s="71"/>
      <c r="R354" s="9" t="str">
        <f>IFERROR(_xlfn.XLOOKUP(F354, BS_ATIVIDADE[ATIVIDADE],BS_ATIVIDADE[UNIDADE] ), "*")</f>
        <v>*</v>
      </c>
      <c r="S354" s="180" t="str" cm="1">
        <f t="array" ref="S354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354" s="180" t="str" cm="1">
        <f t="array" ref="T354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354" s="199" t="str">
        <f>IFERROR(_xlfn.XLOOKUP(J354, BASE_MAPA!$B$2:$B$420, BASE_MAPA!$G$2:$G$420), "ERRO")</f>
        <v>ERRO</v>
      </c>
      <c r="V354" s="143"/>
      <c r="W354" s="135"/>
      <c r="X354" s="152"/>
      <c r="Y354" s="129"/>
      <c r="Z354" s="129"/>
      <c r="AA354" s="71"/>
      <c r="AB354" s="59"/>
      <c r="AC354" s="59"/>
      <c r="AD354" s="135"/>
      <c r="AE354" s="71"/>
      <c r="AF354" s="71"/>
      <c r="AG354" s="71"/>
      <c r="AH354" s="42"/>
      <c r="AI354" s="119" t="str">
        <f>IF(BS_CONTROLE[[#This Row],[Atividade]]=0, "-", BS_CONTROLE[[#This Row],[Atividade]])</f>
        <v>-</v>
      </c>
      <c r="AJ354" s="8" t="str">
        <f>IF(D354="","*",VLOOKUP(AI354,BS_ATIVIDADE[#Data],3,FALSE))</f>
        <v>*</v>
      </c>
      <c r="AK354" s="175" t="str">
        <f>IF(BS_CONTROLE[[#This Row],[Local - Partida]]=0, "-", BS_CONTROLE[[#This Row],[Local - Partida]])</f>
        <v>-</v>
      </c>
      <c r="AL354" s="175" t="str">
        <f>IF(BS_CONTROLE[[#This Row],[Local - Encerramento]]=0, "-", BS_CONTROLE[[#This Row],[Local - Encerramento]])</f>
        <v>-</v>
      </c>
      <c r="AM354" s="175" t="str">
        <f>IF(BS_CONTROLE[[#This Row],[Entre - Estações]]=0, "-", BS_CONTROLE[[#This Row],[Entre - Estações]])</f>
        <v>-</v>
      </c>
      <c r="AN354" s="175" t="str">
        <f>IF(BS_CONTROLE[[#This Row],[SB]]=0, "-", BS_CONTROLE[[#This Row],[SB]])</f>
        <v>-</v>
      </c>
      <c r="AO354" s="176" t="str">
        <f>IF(BS_CONTROLE[[#This Row],[SUB]]=0, "-", BS_CONTROLE[[#This Row],[SUB]])</f>
        <v>-</v>
      </c>
      <c r="AP354" s="177" t="str">
        <f>IF(BS_CONTROLE[[#This Row],[KM - Inicio]]=0, "-", BS_CONTROLE[[#This Row],[KM - Inicio]])</f>
        <v>-</v>
      </c>
      <c r="AQ354" s="177" t="str">
        <f>IF(BS_CONTROLE[[#This Row],[KM - Fim]]=0, "-", BS_CONTROLE[[#This Row],[KM - Fim]])</f>
        <v>-</v>
      </c>
      <c r="AR354" s="32"/>
      <c r="AS354" s="32"/>
      <c r="AT354" s="32"/>
      <c r="AU354" s="32"/>
      <c r="AV354" s="32"/>
      <c r="AW354" s="32"/>
      <c r="AX354" s="32"/>
      <c r="AY354" s="184" t="str">
        <f>IF(D354="","*",IFERROR(IF(ISODD(COUNT(AS354:AX356)),"ERRO",SUM((AT354-AS354),(AV354-AU354),(AX354-AW354))),"ERRO"))</f>
        <v>*</v>
      </c>
      <c r="AZ354" s="11"/>
      <c r="BA354" s="60"/>
      <c r="BB354" s="9" t="str">
        <f>IFERROR(_xlfn.XLOOKUP(AI354, BS_ATIVIDADE[ATIVIDADE],BS_ATIVIDADE[UNIDADE] ), "*")</f>
        <v>*</v>
      </c>
      <c r="BC354" s="59" t="str" cm="1">
        <f t="array" ref="BC354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BD354" s="59" t="str" cm="1">
        <f t="array" ref="BD354" xml:space="preserve"> _xlfn.XLOOKUP(
  1,
  ( TabelaMap[SUB] = BS_CONTROLE[[#This Row],[SUB_5]]) *
  ( TabelaMap[KM Inicio] &lt;= BS_CONTROLE[[#This Row],[KM - Inicio]]) *
  ( TabelaMap[KM Fim]  &gt;= BS_CONTROLE[[#This Row],[KM - Inicio]]),
  TabelaMap[Trecho Coordenação],
  "-",
  0
)</f>
        <v>-</v>
      </c>
      <c r="BE354" s="200" t="str">
        <f>IFERROR(_xlfn.XLOOKUP(AO354, BASE_MAPA!$B$2:$B$420, BASE_MAPA!$G$2:$G$420), "ERRO")</f>
        <v>ERRO</v>
      </c>
      <c r="BF354" s="178" t="str">
        <f>IF(BS_CONTROLE[[#This Row],[Responsavel pelo boletim]]=0, "-", BS_CONTROLE[[#This Row],[Responsavel pelo boletim]])</f>
        <v>-</v>
      </c>
      <c r="BG354" s="13"/>
      <c r="BH354" s="14"/>
      <c r="BI354" s="14"/>
      <c r="BJ354" s="14"/>
      <c r="BK354" s="14"/>
      <c r="BL354" s="13"/>
      <c r="BM354" s="12"/>
      <c r="BN354" s="12"/>
      <c r="BO354" s="130"/>
      <c r="BP354" s="14"/>
      <c r="BQ354" s="10" t="str">
        <f t="shared" si="28"/>
        <v>Aderente</v>
      </c>
      <c r="BR354" s="15" t="str">
        <f t="shared" si="29"/>
        <v>*</v>
      </c>
      <c r="BS354" s="15" t="str">
        <f t="shared" si="30"/>
        <v>*</v>
      </c>
      <c r="BT354" s="157" t="str">
        <f t="shared" si="31"/>
        <v/>
      </c>
    </row>
    <row r="355" spans="1:72" hidden="1">
      <c r="A355" s="44" t="str">
        <f t="shared" si="27"/>
        <v/>
      </c>
      <c r="B355" s="133"/>
      <c r="C355" s="7" t="str">
        <f>IF(BS_CONTROLE[[#This Row],[DATA]]="","",WEEKNUM(BS_CONTROLE[[#This Row],[DATA]]))</f>
        <v/>
      </c>
      <c r="D355" s="45"/>
      <c r="E355" s="185">
        <v>371</v>
      </c>
      <c r="F355" s="134"/>
      <c r="G355" s="8" t="str">
        <f>IF(D355="","*",VLOOKUP(F355,BS_ATIVIDADE[#All],3,FALSE))</f>
        <v>*</v>
      </c>
      <c r="H355" s="135"/>
      <c r="I355" s="135"/>
      <c r="J355" s="151"/>
      <c r="K355" s="151"/>
      <c r="L355" s="71" t="s">
        <v>11</v>
      </c>
      <c r="M355" s="149" t="str" cm="1">
        <f t="array" ref="M355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355" s="149" t="str" cm="1">
        <f t="array" ref="N355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355" s="135"/>
      <c r="P355" s="135"/>
      <c r="Q355" s="71"/>
      <c r="R355" s="9" t="str">
        <f>IFERROR(_xlfn.XLOOKUP(F355, BS_ATIVIDADE[ATIVIDADE],BS_ATIVIDADE[UNIDADE] ), "*")</f>
        <v>*</v>
      </c>
      <c r="S355" s="180" t="str" cm="1">
        <f t="array" ref="S355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355" s="180" t="str" cm="1">
        <f t="array" ref="T355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355" s="199" t="str">
        <f>IFERROR(_xlfn.XLOOKUP(J355, BASE_MAPA!$B$2:$B$420, BASE_MAPA!$G$2:$G$420), "ERRO")</f>
        <v>ERRO</v>
      </c>
      <c r="V355" s="143"/>
      <c r="W355" s="135"/>
      <c r="X355" s="152"/>
      <c r="Y355" s="129"/>
      <c r="Z355" s="129"/>
      <c r="AA355" s="71"/>
      <c r="AB355" s="59"/>
      <c r="AC355" s="59"/>
      <c r="AD355" s="135"/>
      <c r="AE355" s="71"/>
      <c r="AF355" s="71"/>
      <c r="AG355" s="71"/>
      <c r="AH355" s="42"/>
      <c r="AI355" s="119" t="str">
        <f>IF(BS_CONTROLE[[#This Row],[Atividade]]=0, "-", BS_CONTROLE[[#This Row],[Atividade]])</f>
        <v>-</v>
      </c>
      <c r="AJ355" s="8" t="str">
        <f>IF(D355="","*",VLOOKUP(AI355,BS_ATIVIDADE[#Data],3,FALSE))</f>
        <v>*</v>
      </c>
      <c r="AK355" s="175" t="str">
        <f>IF(BS_CONTROLE[[#This Row],[Local - Partida]]=0, "-", BS_CONTROLE[[#This Row],[Local - Partida]])</f>
        <v>-</v>
      </c>
      <c r="AL355" s="175" t="str">
        <f>IF(BS_CONTROLE[[#This Row],[Local - Encerramento]]=0, "-", BS_CONTROLE[[#This Row],[Local - Encerramento]])</f>
        <v>-</v>
      </c>
      <c r="AM355" s="175" t="str">
        <f>IF(BS_CONTROLE[[#This Row],[Entre - Estações]]=0, "-", BS_CONTROLE[[#This Row],[Entre - Estações]])</f>
        <v>-</v>
      </c>
      <c r="AN355" s="175" t="str">
        <f>IF(BS_CONTROLE[[#This Row],[SB]]=0, "-", BS_CONTROLE[[#This Row],[SB]])</f>
        <v>-</v>
      </c>
      <c r="AO355" s="176" t="str">
        <f>IF(BS_CONTROLE[[#This Row],[SUB]]=0, "-", BS_CONTROLE[[#This Row],[SUB]])</f>
        <v>-</v>
      </c>
      <c r="AP355" s="177" t="str">
        <f>IF(BS_CONTROLE[[#This Row],[KM - Inicio]]=0, "-", BS_CONTROLE[[#This Row],[KM - Inicio]])</f>
        <v>-</v>
      </c>
      <c r="AQ355" s="177" t="str">
        <f>IF(BS_CONTROLE[[#This Row],[KM - Fim]]=0, "-", BS_CONTROLE[[#This Row],[KM - Fim]])</f>
        <v>-</v>
      </c>
      <c r="AR355" s="32"/>
      <c r="AS355" s="32"/>
      <c r="AT355" s="32"/>
      <c r="AU355" s="32"/>
      <c r="AV355" s="32"/>
      <c r="AW355" s="32"/>
      <c r="AX355" s="32"/>
      <c r="AY355" s="184" t="str">
        <f>IF(D355="","*",IFERROR(IF(ISODD(COUNT(AS355:AX357)),"ERRO",SUM((AT355-AS355),(AV355-AU355),(AX355-AW355))),"ERRO"))</f>
        <v>*</v>
      </c>
      <c r="AZ355" s="11"/>
      <c r="BA355" s="60"/>
      <c r="BB355" s="9" t="str">
        <f>IFERROR(_xlfn.XLOOKUP(AI355, BS_ATIVIDADE[ATIVIDADE],BS_ATIVIDADE[UNIDADE] ), "*")</f>
        <v>*</v>
      </c>
      <c r="BC355" s="59" t="str" cm="1">
        <f t="array" ref="BC355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BD355" s="59" t="str" cm="1">
        <f t="array" ref="BD355" xml:space="preserve"> _xlfn.XLOOKUP(
  1,
  ( TabelaMap[SUB] = BS_CONTROLE[[#This Row],[SUB_5]]) *
  ( TabelaMap[KM Inicio] &lt;= BS_CONTROLE[[#This Row],[KM - Inicio]]) *
  ( TabelaMap[KM Fim]  &gt;= BS_CONTROLE[[#This Row],[KM - Inicio]]),
  TabelaMap[Trecho Coordenação],
  "-",
  0
)</f>
        <v>-</v>
      </c>
      <c r="BE355" s="200" t="str">
        <f>IFERROR(_xlfn.XLOOKUP(AO355, BASE_MAPA!$B$2:$B$420, BASE_MAPA!$G$2:$G$420), "ERRO")</f>
        <v>ERRO</v>
      </c>
      <c r="BF355" s="178" t="str">
        <f>IF(BS_CONTROLE[[#This Row],[Responsavel pelo boletim]]=0, "-", BS_CONTROLE[[#This Row],[Responsavel pelo boletim]])</f>
        <v>-</v>
      </c>
      <c r="BG355" s="13"/>
      <c r="BH355" s="14"/>
      <c r="BI355" s="14"/>
      <c r="BJ355" s="14"/>
      <c r="BK355" s="14"/>
      <c r="BL355" s="13"/>
      <c r="BM355" s="12"/>
      <c r="BN355" s="12"/>
      <c r="BO355" s="130"/>
      <c r="BP355" s="14"/>
      <c r="BQ355" s="10" t="str">
        <f t="shared" si="28"/>
        <v>Aderente</v>
      </c>
      <c r="BR355" s="15" t="str">
        <f t="shared" si="29"/>
        <v>*</v>
      </c>
      <c r="BS355" s="15" t="str">
        <f t="shared" si="30"/>
        <v>*</v>
      </c>
      <c r="BT355" s="157" t="str">
        <f t="shared" si="31"/>
        <v/>
      </c>
    </row>
    <row r="356" spans="1:72" hidden="1">
      <c r="A356" s="44" t="str">
        <f t="shared" si="27"/>
        <v/>
      </c>
      <c r="B356" s="133"/>
      <c r="C356" s="7" t="str">
        <f>IF(BS_CONTROLE[[#This Row],[DATA]]="","",WEEKNUM(BS_CONTROLE[[#This Row],[DATA]]))</f>
        <v/>
      </c>
      <c r="D356" s="45"/>
      <c r="E356" s="185">
        <v>372</v>
      </c>
      <c r="F356" s="134"/>
      <c r="G356" s="8" t="str">
        <f>IF(D356="","*",VLOOKUP(F356,BS_ATIVIDADE[#All],3,FALSE))</f>
        <v>*</v>
      </c>
      <c r="H356" s="135"/>
      <c r="I356" s="135"/>
      <c r="J356" s="151"/>
      <c r="K356" s="151"/>
      <c r="L356" s="71" t="s">
        <v>11</v>
      </c>
      <c r="M356" s="149" t="str" cm="1">
        <f t="array" ref="M356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356" s="149" t="str" cm="1">
        <f t="array" ref="N356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356" s="135"/>
      <c r="P356" s="135"/>
      <c r="Q356" s="71"/>
      <c r="R356" s="9" t="str">
        <f>IFERROR(_xlfn.XLOOKUP(F356, BS_ATIVIDADE[ATIVIDADE],BS_ATIVIDADE[UNIDADE] ), "*")</f>
        <v>*</v>
      </c>
      <c r="S356" s="180" t="str" cm="1">
        <f t="array" ref="S356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356" s="180" t="str" cm="1">
        <f t="array" ref="T356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356" s="199" t="str">
        <f>IFERROR(_xlfn.XLOOKUP(J356, BASE_MAPA!$B$2:$B$420, BASE_MAPA!$G$2:$G$420), "ERRO")</f>
        <v>ERRO</v>
      </c>
      <c r="V356" s="143"/>
      <c r="W356" s="135"/>
      <c r="X356" s="152"/>
      <c r="Y356" s="129"/>
      <c r="Z356" s="129"/>
      <c r="AA356" s="71"/>
      <c r="AB356" s="59"/>
      <c r="AC356" s="59"/>
      <c r="AD356" s="135"/>
      <c r="AE356" s="71"/>
      <c r="AF356" s="71"/>
      <c r="AG356" s="71"/>
      <c r="AH356" s="42"/>
      <c r="AI356" s="119" t="str">
        <f>IF(BS_CONTROLE[[#This Row],[Atividade]]=0, "-", BS_CONTROLE[[#This Row],[Atividade]])</f>
        <v>-</v>
      </c>
      <c r="AJ356" s="8" t="str">
        <f>IF(D356="","*",VLOOKUP(AI356,BS_ATIVIDADE[#Data],3,FALSE))</f>
        <v>*</v>
      </c>
      <c r="AK356" s="175" t="str">
        <f>IF(BS_CONTROLE[[#This Row],[Local - Partida]]=0, "-", BS_CONTROLE[[#This Row],[Local - Partida]])</f>
        <v>-</v>
      </c>
      <c r="AL356" s="175" t="str">
        <f>IF(BS_CONTROLE[[#This Row],[Local - Encerramento]]=0, "-", BS_CONTROLE[[#This Row],[Local - Encerramento]])</f>
        <v>-</v>
      </c>
      <c r="AM356" s="175" t="str">
        <f>IF(BS_CONTROLE[[#This Row],[Entre - Estações]]=0, "-", BS_CONTROLE[[#This Row],[Entre - Estações]])</f>
        <v>-</v>
      </c>
      <c r="AN356" s="175" t="str">
        <f>IF(BS_CONTROLE[[#This Row],[SB]]=0, "-", BS_CONTROLE[[#This Row],[SB]])</f>
        <v>-</v>
      </c>
      <c r="AO356" s="176" t="str">
        <f>IF(BS_CONTROLE[[#This Row],[SUB]]=0, "-", BS_CONTROLE[[#This Row],[SUB]])</f>
        <v>-</v>
      </c>
      <c r="AP356" s="177" t="str">
        <f>IF(BS_CONTROLE[[#This Row],[KM - Inicio]]=0, "-", BS_CONTROLE[[#This Row],[KM - Inicio]])</f>
        <v>-</v>
      </c>
      <c r="AQ356" s="177" t="str">
        <f>IF(BS_CONTROLE[[#This Row],[KM - Fim]]=0, "-", BS_CONTROLE[[#This Row],[KM - Fim]])</f>
        <v>-</v>
      </c>
      <c r="AR356" s="32"/>
      <c r="AS356" s="32"/>
      <c r="AT356" s="32"/>
      <c r="AU356" s="32"/>
      <c r="AV356" s="32"/>
      <c r="AW356" s="32"/>
      <c r="AX356" s="32"/>
      <c r="AY356" s="184" t="str">
        <f>IF(D356="","*",IFERROR(IF(ISODD(COUNT(AS356:AX358)),"ERRO",SUM((AT356-AS356),(AV356-AU356),(AX356-AW356))),"ERRO"))</f>
        <v>*</v>
      </c>
      <c r="AZ356" s="11"/>
      <c r="BA356" s="60"/>
      <c r="BB356" s="9" t="str">
        <f>IFERROR(_xlfn.XLOOKUP(AI356, BS_ATIVIDADE[ATIVIDADE],BS_ATIVIDADE[UNIDADE] ), "*")</f>
        <v>*</v>
      </c>
      <c r="BC356" s="59" t="str" cm="1">
        <f t="array" ref="BC356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BD356" s="59" t="str" cm="1">
        <f t="array" ref="BD356" xml:space="preserve"> _xlfn.XLOOKUP(
  1,
  ( TabelaMap[SUB] = BS_CONTROLE[[#This Row],[SUB_5]]) *
  ( TabelaMap[KM Inicio] &lt;= BS_CONTROLE[[#This Row],[KM - Inicio]]) *
  ( TabelaMap[KM Fim]  &gt;= BS_CONTROLE[[#This Row],[KM - Inicio]]),
  TabelaMap[Trecho Coordenação],
  "-",
  0
)</f>
        <v>-</v>
      </c>
      <c r="BE356" s="200" t="str">
        <f>IFERROR(_xlfn.XLOOKUP(AO356, BASE_MAPA!$B$2:$B$420, BASE_MAPA!$G$2:$G$420), "ERRO")</f>
        <v>ERRO</v>
      </c>
      <c r="BF356" s="178" t="str">
        <f>IF(BS_CONTROLE[[#This Row],[Responsavel pelo boletim]]=0, "-", BS_CONTROLE[[#This Row],[Responsavel pelo boletim]])</f>
        <v>-</v>
      </c>
      <c r="BG356" s="13"/>
      <c r="BH356" s="14"/>
      <c r="BI356" s="14"/>
      <c r="BJ356" s="14"/>
      <c r="BK356" s="14"/>
      <c r="BL356" s="13"/>
      <c r="BM356" s="12"/>
      <c r="BN356" s="12"/>
      <c r="BO356" s="130"/>
      <c r="BP356" s="14"/>
      <c r="BQ356" s="10" t="str">
        <f t="shared" si="28"/>
        <v>Aderente</v>
      </c>
      <c r="BR356" s="15" t="str">
        <f t="shared" si="29"/>
        <v>*</v>
      </c>
      <c r="BS356" s="15" t="str">
        <f t="shared" si="30"/>
        <v>*</v>
      </c>
      <c r="BT356" s="157" t="str">
        <f t="shared" si="31"/>
        <v/>
      </c>
    </row>
    <row r="357" spans="1:72" hidden="1">
      <c r="A357" s="44" t="str">
        <f t="shared" si="27"/>
        <v/>
      </c>
      <c r="B357" s="133"/>
      <c r="C357" s="7" t="str">
        <f>IF(BS_CONTROLE[[#This Row],[DATA]]="","",WEEKNUM(BS_CONTROLE[[#This Row],[DATA]]))</f>
        <v/>
      </c>
      <c r="D357" s="45"/>
      <c r="E357" s="185">
        <v>373</v>
      </c>
      <c r="F357" s="134"/>
      <c r="G357" s="8" t="str">
        <f>IF(D357="","*",VLOOKUP(F357,BS_ATIVIDADE[#All],3,FALSE))</f>
        <v>*</v>
      </c>
      <c r="H357" s="135"/>
      <c r="I357" s="135"/>
      <c r="J357" s="151"/>
      <c r="K357" s="151"/>
      <c r="L357" s="71" t="s">
        <v>11</v>
      </c>
      <c r="M357" s="149" t="str" cm="1">
        <f t="array" ref="M357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357" s="149" t="str" cm="1">
        <f t="array" ref="N357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357" s="135"/>
      <c r="P357" s="135"/>
      <c r="Q357" s="71"/>
      <c r="R357" s="9" t="str">
        <f>IFERROR(_xlfn.XLOOKUP(F357, BS_ATIVIDADE[ATIVIDADE],BS_ATIVIDADE[UNIDADE] ), "*")</f>
        <v>*</v>
      </c>
      <c r="S357" s="180" t="str" cm="1">
        <f t="array" ref="S357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357" s="180" t="str" cm="1">
        <f t="array" ref="T357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357" s="199" t="str">
        <f>IFERROR(_xlfn.XLOOKUP(J357, BASE_MAPA!$B$2:$B$420, BASE_MAPA!$G$2:$G$420), "ERRO")</f>
        <v>ERRO</v>
      </c>
      <c r="V357" s="143"/>
      <c r="W357" s="135"/>
      <c r="X357" s="152"/>
      <c r="Y357" s="129"/>
      <c r="Z357" s="129"/>
      <c r="AA357" s="71"/>
      <c r="AB357" s="59"/>
      <c r="AC357" s="59"/>
      <c r="AD357" s="135"/>
      <c r="AE357" s="71"/>
      <c r="AF357" s="71"/>
      <c r="AG357" s="71"/>
      <c r="AH357" s="42"/>
      <c r="AI357" s="119" t="str">
        <f>IF(BS_CONTROLE[[#This Row],[Atividade]]=0, "-", BS_CONTROLE[[#This Row],[Atividade]])</f>
        <v>-</v>
      </c>
      <c r="AJ357" s="8" t="str">
        <f>IF(D357="","*",VLOOKUP(AI357,BS_ATIVIDADE[#Data],3,FALSE))</f>
        <v>*</v>
      </c>
      <c r="AK357" s="175" t="str">
        <f>IF(BS_CONTROLE[[#This Row],[Local - Partida]]=0, "-", BS_CONTROLE[[#This Row],[Local - Partida]])</f>
        <v>-</v>
      </c>
      <c r="AL357" s="175" t="str">
        <f>IF(BS_CONTROLE[[#This Row],[Local - Encerramento]]=0, "-", BS_CONTROLE[[#This Row],[Local - Encerramento]])</f>
        <v>-</v>
      </c>
      <c r="AM357" s="175" t="str">
        <f>IF(BS_CONTROLE[[#This Row],[Entre - Estações]]=0, "-", BS_CONTROLE[[#This Row],[Entre - Estações]])</f>
        <v>-</v>
      </c>
      <c r="AN357" s="175" t="str">
        <f>IF(BS_CONTROLE[[#This Row],[SB]]=0, "-", BS_CONTROLE[[#This Row],[SB]])</f>
        <v>-</v>
      </c>
      <c r="AO357" s="176" t="str">
        <f>IF(BS_CONTROLE[[#This Row],[SUB]]=0, "-", BS_CONTROLE[[#This Row],[SUB]])</f>
        <v>-</v>
      </c>
      <c r="AP357" s="177" t="str">
        <f>IF(BS_CONTROLE[[#This Row],[KM - Inicio]]=0, "-", BS_CONTROLE[[#This Row],[KM - Inicio]])</f>
        <v>-</v>
      </c>
      <c r="AQ357" s="177" t="str">
        <f>IF(BS_CONTROLE[[#This Row],[KM - Fim]]=0, "-", BS_CONTROLE[[#This Row],[KM - Fim]])</f>
        <v>-</v>
      </c>
      <c r="AR357" s="32"/>
      <c r="AS357" s="32"/>
      <c r="AT357" s="32"/>
      <c r="AU357" s="32"/>
      <c r="AV357" s="32"/>
      <c r="AW357" s="32"/>
      <c r="AX357" s="32"/>
      <c r="AY357" s="184" t="str">
        <f>IF(D357="","*",IFERROR(IF(ISODD(COUNT(AS357:AX359)),"ERRO",SUM((AT357-AS357),(AV357-AU357),(AX357-AW357))),"ERRO"))</f>
        <v>*</v>
      </c>
      <c r="AZ357" s="11"/>
      <c r="BA357" s="60"/>
      <c r="BB357" s="9" t="str">
        <f>IFERROR(_xlfn.XLOOKUP(AI357, BS_ATIVIDADE[ATIVIDADE],BS_ATIVIDADE[UNIDADE] ), "*")</f>
        <v>*</v>
      </c>
      <c r="BC357" s="59" t="str" cm="1">
        <f t="array" ref="BC357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BD357" s="59" t="str" cm="1">
        <f t="array" ref="BD357" xml:space="preserve"> _xlfn.XLOOKUP(
  1,
  ( TabelaMap[SUB] = BS_CONTROLE[[#This Row],[SUB_5]]) *
  ( TabelaMap[KM Inicio] &lt;= BS_CONTROLE[[#This Row],[KM - Inicio]]) *
  ( TabelaMap[KM Fim]  &gt;= BS_CONTROLE[[#This Row],[KM - Inicio]]),
  TabelaMap[Trecho Coordenação],
  "-",
  0
)</f>
        <v>-</v>
      </c>
      <c r="BE357" s="200" t="str">
        <f>IFERROR(_xlfn.XLOOKUP(AO357, BASE_MAPA!$B$2:$B$420, BASE_MAPA!$G$2:$G$420), "ERRO")</f>
        <v>ERRO</v>
      </c>
      <c r="BF357" s="178" t="str">
        <f>IF(BS_CONTROLE[[#This Row],[Responsavel pelo boletim]]=0, "-", BS_CONTROLE[[#This Row],[Responsavel pelo boletim]])</f>
        <v>-</v>
      </c>
      <c r="BG357" s="13"/>
      <c r="BH357" s="14"/>
      <c r="BI357" s="14"/>
      <c r="BJ357" s="14"/>
      <c r="BK357" s="14"/>
      <c r="BL357" s="13"/>
      <c r="BM357" s="12"/>
      <c r="BN357" s="12"/>
      <c r="BO357" s="130"/>
      <c r="BP357" s="14"/>
      <c r="BQ357" s="10" t="str">
        <f t="shared" si="28"/>
        <v>Aderente</v>
      </c>
      <c r="BR357" s="15" t="str">
        <f t="shared" si="29"/>
        <v>*</v>
      </c>
      <c r="BS357" s="15" t="str">
        <f t="shared" si="30"/>
        <v>*</v>
      </c>
      <c r="BT357" s="157" t="str">
        <f t="shared" si="31"/>
        <v/>
      </c>
    </row>
    <row r="358" spans="1:72" hidden="1">
      <c r="A358" s="44" t="str">
        <f t="shared" si="27"/>
        <v/>
      </c>
      <c r="B358" s="133"/>
      <c r="C358" s="7" t="str">
        <f>IF(BS_CONTROLE[[#This Row],[DATA]]="","",WEEKNUM(BS_CONTROLE[[#This Row],[DATA]]))</f>
        <v/>
      </c>
      <c r="D358" s="45"/>
      <c r="E358" s="185">
        <v>374</v>
      </c>
      <c r="F358" s="134"/>
      <c r="G358" s="8" t="str">
        <f>IF(D358="","*",VLOOKUP(F358,BS_ATIVIDADE[#All],3,FALSE))</f>
        <v>*</v>
      </c>
      <c r="H358" s="135"/>
      <c r="I358" s="135"/>
      <c r="J358" s="151"/>
      <c r="K358" s="151"/>
      <c r="L358" s="71" t="s">
        <v>11</v>
      </c>
      <c r="M358" s="149" t="str" cm="1">
        <f t="array" ref="M358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358" s="149" t="str" cm="1">
        <f t="array" ref="N358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358" s="135"/>
      <c r="P358" s="135"/>
      <c r="Q358" s="71"/>
      <c r="R358" s="9" t="str">
        <f>IFERROR(_xlfn.XLOOKUP(F358, BS_ATIVIDADE[ATIVIDADE],BS_ATIVIDADE[UNIDADE] ), "*")</f>
        <v>*</v>
      </c>
      <c r="S358" s="180" t="str" cm="1">
        <f t="array" ref="S358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358" s="180" t="str" cm="1">
        <f t="array" ref="T358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358" s="199" t="str">
        <f>IFERROR(_xlfn.XLOOKUP(J358, BASE_MAPA!$B$2:$B$420, BASE_MAPA!$G$2:$G$420), "ERRO")</f>
        <v>ERRO</v>
      </c>
      <c r="V358" s="143"/>
      <c r="W358" s="135"/>
      <c r="X358" s="152"/>
      <c r="Y358" s="129"/>
      <c r="Z358" s="129"/>
      <c r="AA358" s="71"/>
      <c r="AB358" s="59"/>
      <c r="AC358" s="59"/>
      <c r="AD358" s="135"/>
      <c r="AE358" s="71"/>
      <c r="AF358" s="71"/>
      <c r="AG358" s="71"/>
      <c r="AH358" s="42"/>
      <c r="AI358" s="119" t="str">
        <f>IF(BS_CONTROLE[[#This Row],[Atividade]]=0, "-", BS_CONTROLE[[#This Row],[Atividade]])</f>
        <v>-</v>
      </c>
      <c r="AJ358" s="8" t="str">
        <f>IF(D358="","*",VLOOKUP(AI358,BS_ATIVIDADE[#Data],3,FALSE))</f>
        <v>*</v>
      </c>
      <c r="AK358" s="175" t="str">
        <f>IF(BS_CONTROLE[[#This Row],[Local - Partida]]=0, "-", BS_CONTROLE[[#This Row],[Local - Partida]])</f>
        <v>-</v>
      </c>
      <c r="AL358" s="175" t="str">
        <f>IF(BS_CONTROLE[[#This Row],[Local - Encerramento]]=0, "-", BS_CONTROLE[[#This Row],[Local - Encerramento]])</f>
        <v>-</v>
      </c>
      <c r="AM358" s="175" t="str">
        <f>IF(BS_CONTROLE[[#This Row],[Entre - Estações]]=0, "-", BS_CONTROLE[[#This Row],[Entre - Estações]])</f>
        <v>-</v>
      </c>
      <c r="AN358" s="175" t="str">
        <f>IF(BS_CONTROLE[[#This Row],[SB]]=0, "-", BS_CONTROLE[[#This Row],[SB]])</f>
        <v>-</v>
      </c>
      <c r="AO358" s="176" t="str">
        <f>IF(BS_CONTROLE[[#This Row],[SUB]]=0, "-", BS_CONTROLE[[#This Row],[SUB]])</f>
        <v>-</v>
      </c>
      <c r="AP358" s="177" t="str">
        <f>IF(BS_CONTROLE[[#This Row],[KM - Inicio]]=0, "-", BS_CONTROLE[[#This Row],[KM - Inicio]])</f>
        <v>-</v>
      </c>
      <c r="AQ358" s="177" t="str">
        <f>IF(BS_CONTROLE[[#This Row],[KM - Fim]]=0, "-", BS_CONTROLE[[#This Row],[KM - Fim]])</f>
        <v>-</v>
      </c>
      <c r="AR358" s="32"/>
      <c r="AS358" s="32"/>
      <c r="AT358" s="32"/>
      <c r="AU358" s="32"/>
      <c r="AV358" s="32"/>
      <c r="AW358" s="32"/>
      <c r="AX358" s="32"/>
      <c r="AY358" s="184" t="str">
        <f>IF(D358="","*",IFERROR(IF(ISODD(COUNT(AS358:AX360)),"ERRO",SUM((AT358-AS358),(AV358-AU358),(AX358-AW358))),"ERRO"))</f>
        <v>*</v>
      </c>
      <c r="AZ358" s="11"/>
      <c r="BA358" s="60"/>
      <c r="BB358" s="9" t="str">
        <f>IFERROR(_xlfn.XLOOKUP(AI358, BS_ATIVIDADE[ATIVIDADE],BS_ATIVIDADE[UNIDADE] ), "*")</f>
        <v>*</v>
      </c>
      <c r="BC358" s="59" t="str" cm="1">
        <f t="array" ref="BC358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BD358" s="59" t="str" cm="1">
        <f t="array" ref="BD358" xml:space="preserve"> _xlfn.XLOOKUP(
  1,
  ( TabelaMap[SUB] = BS_CONTROLE[[#This Row],[SUB_5]]) *
  ( TabelaMap[KM Inicio] &lt;= BS_CONTROLE[[#This Row],[KM - Inicio]]) *
  ( TabelaMap[KM Fim]  &gt;= BS_CONTROLE[[#This Row],[KM - Inicio]]),
  TabelaMap[Trecho Coordenação],
  "-",
  0
)</f>
        <v>-</v>
      </c>
      <c r="BE358" s="200" t="str">
        <f>IFERROR(_xlfn.XLOOKUP(AO358, BASE_MAPA!$B$2:$B$420, BASE_MAPA!$G$2:$G$420), "ERRO")</f>
        <v>ERRO</v>
      </c>
      <c r="BF358" s="178" t="str">
        <f>IF(BS_CONTROLE[[#This Row],[Responsavel pelo boletim]]=0, "-", BS_CONTROLE[[#This Row],[Responsavel pelo boletim]])</f>
        <v>-</v>
      </c>
      <c r="BG358" s="13"/>
      <c r="BH358" s="14"/>
      <c r="BI358" s="14"/>
      <c r="BJ358" s="14"/>
      <c r="BK358" s="14"/>
      <c r="BL358" s="13"/>
      <c r="BM358" s="12"/>
      <c r="BN358" s="12"/>
      <c r="BO358" s="130"/>
      <c r="BP358" s="14"/>
      <c r="BQ358" s="10" t="str">
        <f t="shared" si="28"/>
        <v>Aderente</v>
      </c>
      <c r="BR358" s="15" t="str">
        <f t="shared" si="29"/>
        <v>*</v>
      </c>
      <c r="BS358" s="15" t="str">
        <f t="shared" si="30"/>
        <v>*</v>
      </c>
      <c r="BT358" s="157" t="str">
        <f t="shared" si="31"/>
        <v/>
      </c>
    </row>
    <row r="359" spans="1:72" hidden="1">
      <c r="A359" s="44" t="str">
        <f t="shared" si="27"/>
        <v/>
      </c>
      <c r="B359" s="133"/>
      <c r="C359" s="7" t="str">
        <f>IF(BS_CONTROLE[[#This Row],[DATA]]="","",WEEKNUM(BS_CONTROLE[[#This Row],[DATA]]))</f>
        <v/>
      </c>
      <c r="D359" s="45"/>
      <c r="E359" s="185">
        <v>375</v>
      </c>
      <c r="F359" s="134"/>
      <c r="G359" s="8" t="str">
        <f>IF(D359="","*",VLOOKUP(F359,BS_ATIVIDADE[#All],3,FALSE))</f>
        <v>*</v>
      </c>
      <c r="H359" s="135"/>
      <c r="I359" s="135"/>
      <c r="J359" s="151"/>
      <c r="K359" s="151"/>
      <c r="L359" s="71" t="s">
        <v>11</v>
      </c>
      <c r="M359" s="149" t="str" cm="1">
        <f t="array" ref="M359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359" s="149" t="str" cm="1">
        <f t="array" ref="N359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359" s="135"/>
      <c r="P359" s="135"/>
      <c r="Q359" s="71"/>
      <c r="R359" s="9" t="str">
        <f>IFERROR(_xlfn.XLOOKUP(F359, BS_ATIVIDADE[ATIVIDADE],BS_ATIVIDADE[UNIDADE] ), "*")</f>
        <v>*</v>
      </c>
      <c r="S359" s="180" t="str" cm="1">
        <f t="array" ref="S359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359" s="180" t="str" cm="1">
        <f t="array" ref="T359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359" s="199" t="str">
        <f>IFERROR(_xlfn.XLOOKUP(J359, BASE_MAPA!$B$2:$B$420, BASE_MAPA!$G$2:$G$420), "ERRO")</f>
        <v>ERRO</v>
      </c>
      <c r="V359" s="143"/>
      <c r="W359" s="135"/>
      <c r="X359" s="152"/>
      <c r="Y359" s="129"/>
      <c r="Z359" s="129"/>
      <c r="AA359" s="71"/>
      <c r="AB359" s="59"/>
      <c r="AC359" s="59"/>
      <c r="AD359" s="135"/>
      <c r="AE359" s="71"/>
      <c r="AF359" s="71"/>
      <c r="AG359" s="71"/>
      <c r="AH359" s="42"/>
      <c r="AI359" s="119" t="str">
        <f>IF(BS_CONTROLE[[#This Row],[Atividade]]=0, "-", BS_CONTROLE[[#This Row],[Atividade]])</f>
        <v>-</v>
      </c>
      <c r="AJ359" s="8" t="str">
        <f>IF(D359="","*",VLOOKUP(AI359,BS_ATIVIDADE[#Data],3,FALSE))</f>
        <v>*</v>
      </c>
      <c r="AK359" s="175" t="str">
        <f>IF(BS_CONTROLE[[#This Row],[Local - Partida]]=0, "-", BS_CONTROLE[[#This Row],[Local - Partida]])</f>
        <v>-</v>
      </c>
      <c r="AL359" s="175" t="str">
        <f>IF(BS_CONTROLE[[#This Row],[Local - Encerramento]]=0, "-", BS_CONTROLE[[#This Row],[Local - Encerramento]])</f>
        <v>-</v>
      </c>
      <c r="AM359" s="175" t="str">
        <f>IF(BS_CONTROLE[[#This Row],[Entre - Estações]]=0, "-", BS_CONTROLE[[#This Row],[Entre - Estações]])</f>
        <v>-</v>
      </c>
      <c r="AN359" s="175" t="str">
        <f>IF(BS_CONTROLE[[#This Row],[SB]]=0, "-", BS_CONTROLE[[#This Row],[SB]])</f>
        <v>-</v>
      </c>
      <c r="AO359" s="176" t="str">
        <f>IF(BS_CONTROLE[[#This Row],[SUB]]=0, "-", BS_CONTROLE[[#This Row],[SUB]])</f>
        <v>-</v>
      </c>
      <c r="AP359" s="177" t="str">
        <f>IF(BS_CONTROLE[[#This Row],[KM - Inicio]]=0, "-", BS_CONTROLE[[#This Row],[KM - Inicio]])</f>
        <v>-</v>
      </c>
      <c r="AQ359" s="177" t="str">
        <f>IF(BS_CONTROLE[[#This Row],[KM - Fim]]=0, "-", BS_CONTROLE[[#This Row],[KM - Fim]])</f>
        <v>-</v>
      </c>
      <c r="AR359" s="32"/>
      <c r="AS359" s="32"/>
      <c r="AT359" s="32"/>
      <c r="AU359" s="32"/>
      <c r="AV359" s="32"/>
      <c r="AW359" s="32"/>
      <c r="AX359" s="32"/>
      <c r="AY359" s="184" t="str">
        <f>IF(D359="","*",IFERROR(IF(ISODD(COUNT(AS359:AX361)),"ERRO",SUM((AT359-AS359),(AV359-AU359),(AX359-AW359))),"ERRO"))</f>
        <v>*</v>
      </c>
      <c r="AZ359" s="11"/>
      <c r="BA359" s="60"/>
      <c r="BB359" s="9" t="str">
        <f>IFERROR(_xlfn.XLOOKUP(AI359, BS_ATIVIDADE[ATIVIDADE],BS_ATIVIDADE[UNIDADE] ), "*")</f>
        <v>*</v>
      </c>
      <c r="BC359" s="59" t="str" cm="1">
        <f t="array" ref="BC359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BD359" s="59" t="str" cm="1">
        <f t="array" ref="BD359" xml:space="preserve"> _xlfn.XLOOKUP(
  1,
  ( TabelaMap[SUB] = BS_CONTROLE[[#This Row],[SUB_5]]) *
  ( TabelaMap[KM Inicio] &lt;= BS_CONTROLE[[#This Row],[KM - Inicio]]) *
  ( TabelaMap[KM Fim]  &gt;= BS_CONTROLE[[#This Row],[KM - Inicio]]),
  TabelaMap[Trecho Coordenação],
  "-",
  0
)</f>
        <v>-</v>
      </c>
      <c r="BE359" s="200" t="str">
        <f>IFERROR(_xlfn.XLOOKUP(AO359, BASE_MAPA!$B$2:$B$420, BASE_MAPA!$G$2:$G$420), "ERRO")</f>
        <v>ERRO</v>
      </c>
      <c r="BF359" s="178" t="str">
        <f>IF(BS_CONTROLE[[#This Row],[Responsavel pelo boletim]]=0, "-", BS_CONTROLE[[#This Row],[Responsavel pelo boletim]])</f>
        <v>-</v>
      </c>
      <c r="BG359" s="13"/>
      <c r="BH359" s="14"/>
      <c r="BI359" s="14"/>
      <c r="BJ359" s="14"/>
      <c r="BK359" s="14"/>
      <c r="BL359" s="13"/>
      <c r="BM359" s="12"/>
      <c r="BN359" s="12"/>
      <c r="BO359" s="130"/>
      <c r="BP359" s="14"/>
      <c r="BQ359" s="10" t="str">
        <f t="shared" si="28"/>
        <v>Aderente</v>
      </c>
      <c r="BR359" s="15" t="str">
        <f t="shared" si="29"/>
        <v>*</v>
      </c>
      <c r="BS359" s="15" t="str">
        <f t="shared" si="30"/>
        <v>*</v>
      </c>
      <c r="BT359" s="157" t="str">
        <f t="shared" si="31"/>
        <v/>
      </c>
    </row>
    <row r="360" spans="1:72" hidden="1">
      <c r="A360" s="44" t="str">
        <f t="shared" si="27"/>
        <v/>
      </c>
      <c r="B360" s="133"/>
      <c r="C360" s="7" t="str">
        <f>IF(BS_CONTROLE[[#This Row],[DATA]]="","",WEEKNUM(BS_CONTROLE[[#This Row],[DATA]]))</f>
        <v/>
      </c>
      <c r="D360" s="45"/>
      <c r="E360" s="185">
        <v>376</v>
      </c>
      <c r="F360" s="134"/>
      <c r="G360" s="8" t="str">
        <f>IF(D360="","*",VLOOKUP(F360,BS_ATIVIDADE[#All],3,FALSE))</f>
        <v>*</v>
      </c>
      <c r="H360" s="135"/>
      <c r="I360" s="135"/>
      <c r="J360" s="151"/>
      <c r="K360" s="151"/>
      <c r="L360" s="71" t="s">
        <v>11</v>
      </c>
      <c r="M360" s="149" t="str" cm="1">
        <f t="array" ref="M360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360" s="149" t="str" cm="1">
        <f t="array" ref="N360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360" s="135"/>
      <c r="P360" s="135"/>
      <c r="Q360" s="71"/>
      <c r="R360" s="9" t="str">
        <f>IFERROR(_xlfn.XLOOKUP(F360, BS_ATIVIDADE[ATIVIDADE],BS_ATIVIDADE[UNIDADE] ), "*")</f>
        <v>*</v>
      </c>
      <c r="S360" s="180" t="str" cm="1">
        <f t="array" ref="S360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360" s="180" t="str" cm="1">
        <f t="array" ref="T360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360" s="199" t="str">
        <f>IFERROR(_xlfn.XLOOKUP(J360, BASE_MAPA!$B$2:$B$420, BASE_MAPA!$G$2:$G$420), "ERRO")</f>
        <v>ERRO</v>
      </c>
      <c r="V360" s="143"/>
      <c r="W360" s="135"/>
      <c r="X360" s="152"/>
      <c r="Y360" s="129"/>
      <c r="Z360" s="129"/>
      <c r="AA360" s="71"/>
      <c r="AB360" s="59"/>
      <c r="AC360" s="59"/>
      <c r="AD360" s="135"/>
      <c r="AE360" s="71"/>
      <c r="AF360" s="71"/>
      <c r="AG360" s="71"/>
      <c r="AH360" s="42"/>
      <c r="AI360" s="119" t="str">
        <f>IF(BS_CONTROLE[[#This Row],[Atividade]]=0, "-", BS_CONTROLE[[#This Row],[Atividade]])</f>
        <v>-</v>
      </c>
      <c r="AJ360" s="8" t="str">
        <f>IF(D360="","*",VLOOKUP(AI360,BS_ATIVIDADE[#Data],3,FALSE))</f>
        <v>*</v>
      </c>
      <c r="AK360" s="175" t="str">
        <f>IF(BS_CONTROLE[[#This Row],[Local - Partida]]=0, "-", BS_CONTROLE[[#This Row],[Local - Partida]])</f>
        <v>-</v>
      </c>
      <c r="AL360" s="175" t="str">
        <f>IF(BS_CONTROLE[[#This Row],[Local - Encerramento]]=0, "-", BS_CONTROLE[[#This Row],[Local - Encerramento]])</f>
        <v>-</v>
      </c>
      <c r="AM360" s="175" t="str">
        <f>IF(BS_CONTROLE[[#This Row],[Entre - Estações]]=0, "-", BS_CONTROLE[[#This Row],[Entre - Estações]])</f>
        <v>-</v>
      </c>
      <c r="AN360" s="175" t="str">
        <f>IF(BS_CONTROLE[[#This Row],[SB]]=0, "-", BS_CONTROLE[[#This Row],[SB]])</f>
        <v>-</v>
      </c>
      <c r="AO360" s="176" t="str">
        <f>IF(BS_CONTROLE[[#This Row],[SUB]]=0, "-", BS_CONTROLE[[#This Row],[SUB]])</f>
        <v>-</v>
      </c>
      <c r="AP360" s="177" t="str">
        <f>IF(BS_CONTROLE[[#This Row],[KM - Inicio]]=0, "-", BS_CONTROLE[[#This Row],[KM - Inicio]])</f>
        <v>-</v>
      </c>
      <c r="AQ360" s="177" t="str">
        <f>IF(BS_CONTROLE[[#This Row],[KM - Fim]]=0, "-", BS_CONTROLE[[#This Row],[KM - Fim]])</f>
        <v>-</v>
      </c>
      <c r="AR360" s="32"/>
      <c r="AS360" s="32"/>
      <c r="AT360" s="32"/>
      <c r="AU360" s="32"/>
      <c r="AV360" s="32"/>
      <c r="AW360" s="32"/>
      <c r="AX360" s="32"/>
      <c r="AY360" s="184" t="str">
        <f>IF(D360="","*",IFERROR(IF(ISODD(COUNT(AS360:AX362)),"ERRO",SUM((AT360-AS360),(AV360-AU360),(AX360-AW360))),"ERRO"))</f>
        <v>*</v>
      </c>
      <c r="AZ360" s="11"/>
      <c r="BA360" s="60"/>
      <c r="BB360" s="9" t="str">
        <f>IFERROR(_xlfn.XLOOKUP(AI360, BS_ATIVIDADE[ATIVIDADE],BS_ATIVIDADE[UNIDADE] ), "*")</f>
        <v>*</v>
      </c>
      <c r="BC360" s="59" t="str" cm="1">
        <f t="array" ref="BC360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BD360" s="59" t="str" cm="1">
        <f t="array" ref="BD360" xml:space="preserve"> _xlfn.XLOOKUP(
  1,
  ( TabelaMap[SUB] = BS_CONTROLE[[#This Row],[SUB_5]]) *
  ( TabelaMap[KM Inicio] &lt;= BS_CONTROLE[[#This Row],[KM - Inicio]]) *
  ( TabelaMap[KM Fim]  &gt;= BS_CONTROLE[[#This Row],[KM - Inicio]]),
  TabelaMap[Trecho Coordenação],
  "-",
  0
)</f>
        <v>-</v>
      </c>
      <c r="BE360" s="200" t="str">
        <f>IFERROR(_xlfn.XLOOKUP(AO360, BASE_MAPA!$B$2:$B$420, BASE_MAPA!$G$2:$G$420), "ERRO")</f>
        <v>ERRO</v>
      </c>
      <c r="BF360" s="178" t="str">
        <f>IF(BS_CONTROLE[[#This Row],[Responsavel pelo boletim]]=0, "-", BS_CONTROLE[[#This Row],[Responsavel pelo boletim]])</f>
        <v>-</v>
      </c>
      <c r="BG360" s="13"/>
      <c r="BH360" s="14"/>
      <c r="BI360" s="14"/>
      <c r="BJ360" s="14"/>
      <c r="BK360" s="14"/>
      <c r="BL360" s="13"/>
      <c r="BM360" s="12"/>
      <c r="BN360" s="12"/>
      <c r="BO360" s="130"/>
      <c r="BP360" s="14"/>
      <c r="BQ360" s="10" t="str">
        <f t="shared" si="28"/>
        <v>Aderente</v>
      </c>
      <c r="BR360" s="15" t="str">
        <f t="shared" si="29"/>
        <v>*</v>
      </c>
      <c r="BS360" s="15" t="str">
        <f t="shared" si="30"/>
        <v>*</v>
      </c>
      <c r="BT360" s="157" t="str">
        <f t="shared" si="31"/>
        <v/>
      </c>
    </row>
    <row r="361" spans="1:72" hidden="1">
      <c r="A361" s="44" t="str">
        <f t="shared" si="27"/>
        <v/>
      </c>
      <c r="B361" s="133"/>
      <c r="C361" s="7" t="str">
        <f>IF(BS_CONTROLE[[#This Row],[DATA]]="","",WEEKNUM(BS_CONTROLE[[#This Row],[DATA]]))</f>
        <v/>
      </c>
      <c r="D361" s="45"/>
      <c r="E361" s="185">
        <v>377</v>
      </c>
      <c r="F361" s="134"/>
      <c r="G361" s="8" t="str">
        <f>IF(D361="","*",VLOOKUP(F361,BS_ATIVIDADE[#All],3,FALSE))</f>
        <v>*</v>
      </c>
      <c r="H361" s="135"/>
      <c r="I361" s="135"/>
      <c r="J361" s="151"/>
      <c r="K361" s="151"/>
      <c r="L361" s="71" t="s">
        <v>11</v>
      </c>
      <c r="M361" s="149" t="str" cm="1">
        <f t="array" ref="M361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361" s="149" t="str" cm="1">
        <f t="array" ref="N361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361" s="135"/>
      <c r="P361" s="135"/>
      <c r="Q361" s="71"/>
      <c r="R361" s="9" t="str">
        <f>IFERROR(_xlfn.XLOOKUP(F361, BS_ATIVIDADE[ATIVIDADE],BS_ATIVIDADE[UNIDADE] ), "*")</f>
        <v>*</v>
      </c>
      <c r="S361" s="180" t="str" cm="1">
        <f t="array" ref="S361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361" s="180" t="str" cm="1">
        <f t="array" ref="T361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361" s="199" t="str">
        <f>IFERROR(_xlfn.XLOOKUP(J361, BASE_MAPA!$B$2:$B$420, BASE_MAPA!$G$2:$G$420), "ERRO")</f>
        <v>ERRO</v>
      </c>
      <c r="V361" s="143"/>
      <c r="W361" s="135"/>
      <c r="X361" s="152"/>
      <c r="Y361" s="129"/>
      <c r="Z361" s="129"/>
      <c r="AA361" s="71"/>
      <c r="AB361" s="59"/>
      <c r="AC361" s="59"/>
      <c r="AD361" s="135"/>
      <c r="AE361" s="71"/>
      <c r="AF361" s="71"/>
      <c r="AG361" s="71"/>
      <c r="AH361" s="42"/>
      <c r="AI361" s="119" t="str">
        <f>IF(BS_CONTROLE[[#This Row],[Atividade]]=0, "-", BS_CONTROLE[[#This Row],[Atividade]])</f>
        <v>-</v>
      </c>
      <c r="AJ361" s="8" t="str">
        <f>IF(D361="","*",VLOOKUP(AI361,BS_ATIVIDADE[#Data],3,FALSE))</f>
        <v>*</v>
      </c>
      <c r="AK361" s="175" t="str">
        <f>IF(BS_CONTROLE[[#This Row],[Local - Partida]]=0, "-", BS_CONTROLE[[#This Row],[Local - Partida]])</f>
        <v>-</v>
      </c>
      <c r="AL361" s="175" t="str">
        <f>IF(BS_CONTROLE[[#This Row],[Local - Encerramento]]=0, "-", BS_CONTROLE[[#This Row],[Local - Encerramento]])</f>
        <v>-</v>
      </c>
      <c r="AM361" s="175" t="str">
        <f>IF(BS_CONTROLE[[#This Row],[Entre - Estações]]=0, "-", BS_CONTROLE[[#This Row],[Entre - Estações]])</f>
        <v>-</v>
      </c>
      <c r="AN361" s="175" t="str">
        <f>IF(BS_CONTROLE[[#This Row],[SB]]=0, "-", BS_CONTROLE[[#This Row],[SB]])</f>
        <v>-</v>
      </c>
      <c r="AO361" s="176" t="str">
        <f>IF(BS_CONTROLE[[#This Row],[SUB]]=0, "-", BS_CONTROLE[[#This Row],[SUB]])</f>
        <v>-</v>
      </c>
      <c r="AP361" s="177" t="str">
        <f>IF(BS_CONTROLE[[#This Row],[KM - Inicio]]=0, "-", BS_CONTROLE[[#This Row],[KM - Inicio]])</f>
        <v>-</v>
      </c>
      <c r="AQ361" s="177" t="str">
        <f>IF(BS_CONTROLE[[#This Row],[KM - Fim]]=0, "-", BS_CONTROLE[[#This Row],[KM - Fim]])</f>
        <v>-</v>
      </c>
      <c r="AR361" s="32"/>
      <c r="AS361" s="32"/>
      <c r="AT361" s="32"/>
      <c r="AU361" s="32"/>
      <c r="AV361" s="32"/>
      <c r="AW361" s="32"/>
      <c r="AX361" s="32"/>
      <c r="AY361" s="184" t="str">
        <f>IF(D361="","*",IFERROR(IF(ISODD(COUNT(AS361:AX363)),"ERRO",SUM((AT361-AS361),(AV361-AU361),(AX361-AW361))),"ERRO"))</f>
        <v>*</v>
      </c>
      <c r="AZ361" s="11"/>
      <c r="BA361" s="60"/>
      <c r="BB361" s="9" t="str">
        <f>IFERROR(_xlfn.XLOOKUP(AI361, BS_ATIVIDADE[ATIVIDADE],BS_ATIVIDADE[UNIDADE] ), "*")</f>
        <v>*</v>
      </c>
      <c r="BC361" s="59" t="str" cm="1">
        <f t="array" ref="BC361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BD361" s="59" t="str" cm="1">
        <f t="array" ref="BD361" xml:space="preserve"> _xlfn.XLOOKUP(
  1,
  ( TabelaMap[SUB] = BS_CONTROLE[[#This Row],[SUB_5]]) *
  ( TabelaMap[KM Inicio] &lt;= BS_CONTROLE[[#This Row],[KM - Inicio]]) *
  ( TabelaMap[KM Fim]  &gt;= BS_CONTROLE[[#This Row],[KM - Inicio]]),
  TabelaMap[Trecho Coordenação],
  "-",
  0
)</f>
        <v>-</v>
      </c>
      <c r="BE361" s="200" t="str">
        <f>IFERROR(_xlfn.XLOOKUP(AO361, BASE_MAPA!$B$2:$B$420, BASE_MAPA!$G$2:$G$420), "ERRO")</f>
        <v>ERRO</v>
      </c>
      <c r="BF361" s="178" t="str">
        <f>IF(BS_CONTROLE[[#This Row],[Responsavel pelo boletim]]=0, "-", BS_CONTROLE[[#This Row],[Responsavel pelo boletim]])</f>
        <v>-</v>
      </c>
      <c r="BG361" s="13"/>
      <c r="BH361" s="14"/>
      <c r="BI361" s="14"/>
      <c r="BJ361" s="14"/>
      <c r="BK361" s="14"/>
      <c r="BL361" s="13"/>
      <c r="BM361" s="12"/>
      <c r="BN361" s="12"/>
      <c r="BO361" s="130"/>
      <c r="BP361" s="14"/>
      <c r="BQ361" s="10" t="str">
        <f t="shared" si="28"/>
        <v>Aderente</v>
      </c>
      <c r="BR361" s="15" t="str">
        <f t="shared" si="29"/>
        <v>*</v>
      </c>
      <c r="BS361" s="15" t="str">
        <f t="shared" si="30"/>
        <v>*</v>
      </c>
      <c r="BT361" s="157" t="str">
        <f t="shared" si="31"/>
        <v/>
      </c>
    </row>
    <row r="362" spans="1:72" hidden="1">
      <c r="A362" s="44" t="str">
        <f t="shared" si="27"/>
        <v/>
      </c>
      <c r="B362" s="133"/>
      <c r="C362" s="7" t="str">
        <f>IF(BS_CONTROLE[[#This Row],[DATA]]="","",WEEKNUM(BS_CONTROLE[[#This Row],[DATA]]))</f>
        <v/>
      </c>
      <c r="D362" s="45"/>
      <c r="E362" s="185">
        <v>378</v>
      </c>
      <c r="F362" s="134"/>
      <c r="G362" s="8" t="str">
        <f>IF(D362="","*",VLOOKUP(F362,BS_ATIVIDADE[#All],3,FALSE))</f>
        <v>*</v>
      </c>
      <c r="H362" s="135"/>
      <c r="I362" s="135"/>
      <c r="J362" s="151"/>
      <c r="K362" s="151"/>
      <c r="L362" s="71" t="s">
        <v>11</v>
      </c>
      <c r="M362" s="149" t="str" cm="1">
        <f t="array" ref="M362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362" s="149" t="str" cm="1">
        <f t="array" ref="N362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362" s="135"/>
      <c r="P362" s="135"/>
      <c r="Q362" s="71"/>
      <c r="R362" s="9" t="str">
        <f>IFERROR(_xlfn.XLOOKUP(F362, BS_ATIVIDADE[ATIVIDADE],BS_ATIVIDADE[UNIDADE] ), "*")</f>
        <v>*</v>
      </c>
      <c r="S362" s="180" t="str" cm="1">
        <f t="array" ref="S362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362" s="180" t="str" cm="1">
        <f t="array" ref="T362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362" s="199" t="str">
        <f>IFERROR(_xlfn.XLOOKUP(J362, BASE_MAPA!$B$2:$B$420, BASE_MAPA!$G$2:$G$420), "ERRO")</f>
        <v>ERRO</v>
      </c>
      <c r="V362" s="143"/>
      <c r="W362" s="135"/>
      <c r="X362" s="152"/>
      <c r="Y362" s="129"/>
      <c r="Z362" s="129"/>
      <c r="AA362" s="71"/>
      <c r="AB362" s="59"/>
      <c r="AC362" s="59"/>
      <c r="AD362" s="135"/>
      <c r="AE362" s="71"/>
      <c r="AF362" s="71"/>
      <c r="AG362" s="71"/>
      <c r="AH362" s="42"/>
      <c r="AI362" s="119" t="str">
        <f>IF(BS_CONTROLE[[#This Row],[Atividade]]=0, "-", BS_CONTROLE[[#This Row],[Atividade]])</f>
        <v>-</v>
      </c>
      <c r="AJ362" s="8" t="str">
        <f>IF(D362="","*",VLOOKUP(AI362,BS_ATIVIDADE[#Data],3,FALSE))</f>
        <v>*</v>
      </c>
      <c r="AK362" s="175" t="str">
        <f>IF(BS_CONTROLE[[#This Row],[Local - Partida]]=0, "-", BS_CONTROLE[[#This Row],[Local - Partida]])</f>
        <v>-</v>
      </c>
      <c r="AL362" s="175" t="str">
        <f>IF(BS_CONTROLE[[#This Row],[Local - Encerramento]]=0, "-", BS_CONTROLE[[#This Row],[Local - Encerramento]])</f>
        <v>-</v>
      </c>
      <c r="AM362" s="175" t="str">
        <f>IF(BS_CONTROLE[[#This Row],[Entre - Estações]]=0, "-", BS_CONTROLE[[#This Row],[Entre - Estações]])</f>
        <v>-</v>
      </c>
      <c r="AN362" s="175" t="str">
        <f>IF(BS_CONTROLE[[#This Row],[SB]]=0, "-", BS_CONTROLE[[#This Row],[SB]])</f>
        <v>-</v>
      </c>
      <c r="AO362" s="176" t="str">
        <f>IF(BS_CONTROLE[[#This Row],[SUB]]=0, "-", BS_CONTROLE[[#This Row],[SUB]])</f>
        <v>-</v>
      </c>
      <c r="AP362" s="177" t="str">
        <f>IF(BS_CONTROLE[[#This Row],[KM - Inicio]]=0, "-", BS_CONTROLE[[#This Row],[KM - Inicio]])</f>
        <v>-</v>
      </c>
      <c r="AQ362" s="177" t="str">
        <f>IF(BS_CONTROLE[[#This Row],[KM - Fim]]=0, "-", BS_CONTROLE[[#This Row],[KM - Fim]])</f>
        <v>-</v>
      </c>
      <c r="AR362" s="32"/>
      <c r="AS362" s="32"/>
      <c r="AT362" s="32"/>
      <c r="AU362" s="32"/>
      <c r="AV362" s="32"/>
      <c r="AW362" s="32"/>
      <c r="AX362" s="32"/>
      <c r="AY362" s="184" t="str">
        <f>IF(D362="","*",IFERROR(IF(ISODD(COUNT(AS362:AX364)),"ERRO",SUM((AT362-AS362),(AV362-AU362),(AX362-AW362))),"ERRO"))</f>
        <v>*</v>
      </c>
      <c r="AZ362" s="11"/>
      <c r="BA362" s="60"/>
      <c r="BB362" s="9" t="str">
        <f>IFERROR(_xlfn.XLOOKUP(AI362, BS_ATIVIDADE[ATIVIDADE],BS_ATIVIDADE[UNIDADE] ), "*")</f>
        <v>*</v>
      </c>
      <c r="BC362" s="59" t="str" cm="1">
        <f t="array" ref="BC362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BD362" s="59" t="str" cm="1">
        <f t="array" ref="BD362" xml:space="preserve"> _xlfn.XLOOKUP(
  1,
  ( TabelaMap[SUB] = BS_CONTROLE[[#This Row],[SUB_5]]) *
  ( TabelaMap[KM Inicio] &lt;= BS_CONTROLE[[#This Row],[KM - Inicio]]) *
  ( TabelaMap[KM Fim]  &gt;= BS_CONTROLE[[#This Row],[KM - Inicio]]),
  TabelaMap[Trecho Coordenação],
  "-",
  0
)</f>
        <v>-</v>
      </c>
      <c r="BE362" s="200" t="str">
        <f>IFERROR(_xlfn.XLOOKUP(AO362, BASE_MAPA!$B$2:$B$420, BASE_MAPA!$G$2:$G$420), "ERRO")</f>
        <v>ERRO</v>
      </c>
      <c r="BF362" s="178" t="str">
        <f>IF(BS_CONTROLE[[#This Row],[Responsavel pelo boletim]]=0, "-", BS_CONTROLE[[#This Row],[Responsavel pelo boletim]])</f>
        <v>-</v>
      </c>
      <c r="BG362" s="13"/>
      <c r="BH362" s="14"/>
      <c r="BI362" s="14"/>
      <c r="BJ362" s="14"/>
      <c r="BK362" s="14"/>
      <c r="BL362" s="13"/>
      <c r="BM362" s="12"/>
      <c r="BN362" s="12"/>
      <c r="BO362" s="130"/>
      <c r="BP362" s="14"/>
      <c r="BQ362" s="10" t="str">
        <f t="shared" si="28"/>
        <v>Aderente</v>
      </c>
      <c r="BR362" s="15" t="str">
        <f t="shared" si="29"/>
        <v>*</v>
      </c>
      <c r="BS362" s="15" t="str">
        <f t="shared" si="30"/>
        <v>*</v>
      </c>
      <c r="BT362" s="157" t="str">
        <f t="shared" si="31"/>
        <v/>
      </c>
    </row>
    <row r="363" spans="1:72" hidden="1">
      <c r="A363" s="44" t="str">
        <f t="shared" si="27"/>
        <v/>
      </c>
      <c r="B363" s="133"/>
      <c r="C363" s="7" t="str">
        <f>IF(BS_CONTROLE[[#This Row],[DATA]]="","",WEEKNUM(BS_CONTROLE[[#This Row],[DATA]]))</f>
        <v/>
      </c>
      <c r="D363" s="45"/>
      <c r="E363" s="185">
        <v>379</v>
      </c>
      <c r="F363" s="134"/>
      <c r="G363" s="8" t="str">
        <f>IF(D363="","*",VLOOKUP(F363,BS_ATIVIDADE[#All],3,FALSE))</f>
        <v>*</v>
      </c>
      <c r="H363" s="135"/>
      <c r="I363" s="135"/>
      <c r="J363" s="151"/>
      <c r="K363" s="151"/>
      <c r="L363" s="71" t="s">
        <v>11</v>
      </c>
      <c r="M363" s="149" t="str" cm="1">
        <f t="array" ref="M363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363" s="149" t="str" cm="1">
        <f t="array" ref="N363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363" s="135"/>
      <c r="P363" s="135"/>
      <c r="Q363" s="71"/>
      <c r="R363" s="9" t="str">
        <f>IFERROR(_xlfn.XLOOKUP(F363, BS_ATIVIDADE[ATIVIDADE],BS_ATIVIDADE[UNIDADE] ), "*")</f>
        <v>*</v>
      </c>
      <c r="S363" s="180" t="str" cm="1">
        <f t="array" ref="S363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363" s="180" t="str" cm="1">
        <f t="array" ref="T363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363" s="199" t="str">
        <f>IFERROR(_xlfn.XLOOKUP(J363, BASE_MAPA!$B$2:$B$420, BASE_MAPA!$G$2:$G$420), "ERRO")</f>
        <v>ERRO</v>
      </c>
      <c r="V363" s="143"/>
      <c r="W363" s="135"/>
      <c r="X363" s="152"/>
      <c r="Y363" s="129"/>
      <c r="Z363" s="129"/>
      <c r="AA363" s="71"/>
      <c r="AB363" s="59"/>
      <c r="AC363" s="59"/>
      <c r="AD363" s="135"/>
      <c r="AE363" s="71"/>
      <c r="AF363" s="71"/>
      <c r="AG363" s="71"/>
      <c r="AH363" s="42"/>
      <c r="AI363" s="119" t="str">
        <f>IF(BS_CONTROLE[[#This Row],[Atividade]]=0, "-", BS_CONTROLE[[#This Row],[Atividade]])</f>
        <v>-</v>
      </c>
      <c r="AJ363" s="8" t="str">
        <f>IF(D363="","*",VLOOKUP(AI363,BS_ATIVIDADE[#Data],3,FALSE))</f>
        <v>*</v>
      </c>
      <c r="AK363" s="175" t="str">
        <f>IF(BS_CONTROLE[[#This Row],[Local - Partida]]=0, "-", BS_CONTROLE[[#This Row],[Local - Partida]])</f>
        <v>-</v>
      </c>
      <c r="AL363" s="175" t="str">
        <f>IF(BS_CONTROLE[[#This Row],[Local - Encerramento]]=0, "-", BS_CONTROLE[[#This Row],[Local - Encerramento]])</f>
        <v>-</v>
      </c>
      <c r="AM363" s="175" t="str">
        <f>IF(BS_CONTROLE[[#This Row],[Entre - Estações]]=0, "-", BS_CONTROLE[[#This Row],[Entre - Estações]])</f>
        <v>-</v>
      </c>
      <c r="AN363" s="175" t="str">
        <f>IF(BS_CONTROLE[[#This Row],[SB]]=0, "-", BS_CONTROLE[[#This Row],[SB]])</f>
        <v>-</v>
      </c>
      <c r="AO363" s="176" t="str">
        <f>IF(BS_CONTROLE[[#This Row],[SUB]]=0, "-", BS_CONTROLE[[#This Row],[SUB]])</f>
        <v>-</v>
      </c>
      <c r="AP363" s="177" t="str">
        <f>IF(BS_CONTROLE[[#This Row],[KM - Inicio]]=0, "-", BS_CONTROLE[[#This Row],[KM - Inicio]])</f>
        <v>-</v>
      </c>
      <c r="AQ363" s="177" t="str">
        <f>IF(BS_CONTROLE[[#This Row],[KM - Fim]]=0, "-", BS_CONTROLE[[#This Row],[KM - Fim]])</f>
        <v>-</v>
      </c>
      <c r="AR363" s="32"/>
      <c r="AS363" s="32"/>
      <c r="AT363" s="32"/>
      <c r="AU363" s="32"/>
      <c r="AV363" s="32"/>
      <c r="AW363" s="32"/>
      <c r="AX363" s="32"/>
      <c r="AY363" s="184" t="str">
        <f>IF(D363="","*",IFERROR(IF(ISODD(COUNT(AS363:AX365)),"ERRO",SUM((AT363-AS363),(AV363-AU363),(AX363-AW363))),"ERRO"))</f>
        <v>*</v>
      </c>
      <c r="AZ363" s="11"/>
      <c r="BA363" s="60"/>
      <c r="BB363" s="9" t="str">
        <f>IFERROR(_xlfn.XLOOKUP(AI363, BS_ATIVIDADE[ATIVIDADE],BS_ATIVIDADE[UNIDADE] ), "*")</f>
        <v>*</v>
      </c>
      <c r="BC363" s="59" t="str" cm="1">
        <f t="array" ref="BC363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BD363" s="59" t="str" cm="1">
        <f t="array" ref="BD363" xml:space="preserve"> _xlfn.XLOOKUP(
  1,
  ( TabelaMap[SUB] = BS_CONTROLE[[#This Row],[SUB_5]]) *
  ( TabelaMap[KM Inicio] &lt;= BS_CONTROLE[[#This Row],[KM - Inicio]]) *
  ( TabelaMap[KM Fim]  &gt;= BS_CONTROLE[[#This Row],[KM - Inicio]]),
  TabelaMap[Trecho Coordenação],
  "-",
  0
)</f>
        <v>-</v>
      </c>
      <c r="BE363" s="200" t="str">
        <f>IFERROR(_xlfn.XLOOKUP(AO363, BASE_MAPA!$B$2:$B$420, BASE_MAPA!$G$2:$G$420), "ERRO")</f>
        <v>ERRO</v>
      </c>
      <c r="BF363" s="178" t="str">
        <f>IF(BS_CONTROLE[[#This Row],[Responsavel pelo boletim]]=0, "-", BS_CONTROLE[[#This Row],[Responsavel pelo boletim]])</f>
        <v>-</v>
      </c>
      <c r="BG363" s="13"/>
      <c r="BH363" s="14"/>
      <c r="BI363" s="14"/>
      <c r="BJ363" s="14"/>
      <c r="BK363" s="14"/>
      <c r="BL363" s="13"/>
      <c r="BM363" s="12"/>
      <c r="BN363" s="12"/>
      <c r="BO363" s="130"/>
      <c r="BP363" s="14"/>
      <c r="BQ363" s="10" t="str">
        <f t="shared" si="28"/>
        <v>Aderente</v>
      </c>
      <c r="BR363" s="15" t="str">
        <f t="shared" si="29"/>
        <v>*</v>
      </c>
      <c r="BS363" s="15" t="str">
        <f t="shared" si="30"/>
        <v>*</v>
      </c>
      <c r="BT363" s="157" t="str">
        <f t="shared" si="31"/>
        <v/>
      </c>
    </row>
    <row r="364" spans="1:72" hidden="1">
      <c r="A364" s="44" t="str">
        <f t="shared" si="27"/>
        <v/>
      </c>
      <c r="B364" s="133"/>
      <c r="C364" s="7" t="str">
        <f>IF(BS_CONTROLE[[#This Row],[DATA]]="","",WEEKNUM(BS_CONTROLE[[#This Row],[DATA]]))</f>
        <v/>
      </c>
      <c r="D364" s="45"/>
      <c r="E364" s="185">
        <v>380</v>
      </c>
      <c r="F364" s="134"/>
      <c r="G364" s="8" t="str">
        <f>IF(D364="","*",VLOOKUP(F364,BS_ATIVIDADE[#All],3,FALSE))</f>
        <v>*</v>
      </c>
      <c r="H364" s="135"/>
      <c r="I364" s="135"/>
      <c r="J364" s="151"/>
      <c r="K364" s="151"/>
      <c r="L364" s="71" t="s">
        <v>11</v>
      </c>
      <c r="M364" s="149" t="str" cm="1">
        <f t="array" ref="M364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364" s="149" t="str" cm="1">
        <f t="array" ref="N364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364" s="135"/>
      <c r="P364" s="135"/>
      <c r="Q364" s="71"/>
      <c r="R364" s="9" t="str">
        <f>IFERROR(_xlfn.XLOOKUP(F364, BS_ATIVIDADE[ATIVIDADE],BS_ATIVIDADE[UNIDADE] ), "*")</f>
        <v>*</v>
      </c>
      <c r="S364" s="180" t="str" cm="1">
        <f t="array" ref="S364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364" s="180" t="str" cm="1">
        <f t="array" ref="T364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364" s="199" t="str">
        <f>IFERROR(_xlfn.XLOOKUP(J364, BASE_MAPA!$B$2:$B$420, BASE_MAPA!$G$2:$G$420), "ERRO")</f>
        <v>ERRO</v>
      </c>
      <c r="V364" s="143"/>
      <c r="W364" s="135"/>
      <c r="X364" s="152"/>
      <c r="Y364" s="129"/>
      <c r="Z364" s="129"/>
      <c r="AA364" s="71"/>
      <c r="AB364" s="59"/>
      <c r="AC364" s="59"/>
      <c r="AD364" s="135"/>
      <c r="AE364" s="71"/>
      <c r="AF364" s="71"/>
      <c r="AG364" s="71"/>
      <c r="AH364" s="42"/>
      <c r="AI364" s="119" t="str">
        <f>IF(BS_CONTROLE[[#This Row],[Atividade]]=0, "-", BS_CONTROLE[[#This Row],[Atividade]])</f>
        <v>-</v>
      </c>
      <c r="AJ364" s="8" t="str">
        <f>IF(D364="","*",VLOOKUP(AI364,BS_ATIVIDADE[#Data],3,FALSE))</f>
        <v>*</v>
      </c>
      <c r="AK364" s="175" t="str">
        <f>IF(BS_CONTROLE[[#This Row],[Local - Partida]]=0, "-", BS_CONTROLE[[#This Row],[Local - Partida]])</f>
        <v>-</v>
      </c>
      <c r="AL364" s="175" t="str">
        <f>IF(BS_CONTROLE[[#This Row],[Local - Encerramento]]=0, "-", BS_CONTROLE[[#This Row],[Local - Encerramento]])</f>
        <v>-</v>
      </c>
      <c r="AM364" s="175" t="str">
        <f>IF(BS_CONTROLE[[#This Row],[Entre - Estações]]=0, "-", BS_CONTROLE[[#This Row],[Entre - Estações]])</f>
        <v>-</v>
      </c>
      <c r="AN364" s="175" t="str">
        <f>IF(BS_CONTROLE[[#This Row],[SB]]=0, "-", BS_CONTROLE[[#This Row],[SB]])</f>
        <v>-</v>
      </c>
      <c r="AO364" s="176" t="str">
        <f>IF(BS_CONTROLE[[#This Row],[SUB]]=0, "-", BS_CONTROLE[[#This Row],[SUB]])</f>
        <v>-</v>
      </c>
      <c r="AP364" s="177" t="str">
        <f>IF(BS_CONTROLE[[#This Row],[KM - Inicio]]=0, "-", BS_CONTROLE[[#This Row],[KM - Inicio]])</f>
        <v>-</v>
      </c>
      <c r="AQ364" s="177" t="str">
        <f>IF(BS_CONTROLE[[#This Row],[KM - Fim]]=0, "-", BS_CONTROLE[[#This Row],[KM - Fim]])</f>
        <v>-</v>
      </c>
      <c r="AR364" s="32"/>
      <c r="AS364" s="32"/>
      <c r="AT364" s="32"/>
      <c r="AU364" s="32"/>
      <c r="AV364" s="32"/>
      <c r="AW364" s="32"/>
      <c r="AX364" s="32"/>
      <c r="AY364" s="184" t="str">
        <f>IF(D364="","*",IFERROR(IF(ISODD(COUNT(AS364:AX366)),"ERRO",SUM((AT364-AS364),(AV364-AU364),(AX364-AW364))),"ERRO"))</f>
        <v>*</v>
      </c>
      <c r="AZ364" s="11"/>
      <c r="BA364" s="60"/>
      <c r="BB364" s="9" t="str">
        <f>IFERROR(_xlfn.XLOOKUP(AI364, BS_ATIVIDADE[ATIVIDADE],BS_ATIVIDADE[UNIDADE] ), "*")</f>
        <v>*</v>
      </c>
      <c r="BC364" s="59" t="str" cm="1">
        <f t="array" ref="BC364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BD364" s="59" t="str" cm="1">
        <f t="array" ref="BD364" xml:space="preserve"> _xlfn.XLOOKUP(
  1,
  ( TabelaMap[SUB] = BS_CONTROLE[[#This Row],[SUB_5]]) *
  ( TabelaMap[KM Inicio] &lt;= BS_CONTROLE[[#This Row],[KM - Inicio]]) *
  ( TabelaMap[KM Fim]  &gt;= BS_CONTROLE[[#This Row],[KM - Inicio]]),
  TabelaMap[Trecho Coordenação],
  "-",
  0
)</f>
        <v>-</v>
      </c>
      <c r="BE364" s="200" t="str">
        <f>IFERROR(_xlfn.XLOOKUP(AO364, BASE_MAPA!$B$2:$B$420, BASE_MAPA!$G$2:$G$420), "ERRO")</f>
        <v>ERRO</v>
      </c>
      <c r="BF364" s="178" t="str">
        <f>IF(BS_CONTROLE[[#This Row],[Responsavel pelo boletim]]=0, "-", BS_CONTROLE[[#This Row],[Responsavel pelo boletim]])</f>
        <v>-</v>
      </c>
      <c r="BG364" s="13"/>
      <c r="BH364" s="14"/>
      <c r="BI364" s="14"/>
      <c r="BJ364" s="14"/>
      <c r="BK364" s="14"/>
      <c r="BL364" s="13"/>
      <c r="BM364" s="12"/>
      <c r="BN364" s="12"/>
      <c r="BO364" s="130"/>
      <c r="BP364" s="14"/>
      <c r="BQ364" s="10" t="str">
        <f t="shared" si="28"/>
        <v>Aderente</v>
      </c>
      <c r="BR364" s="15" t="str">
        <f t="shared" si="29"/>
        <v>*</v>
      </c>
      <c r="BS364" s="15" t="str">
        <f t="shared" si="30"/>
        <v>*</v>
      </c>
      <c r="BT364" s="157" t="str">
        <f t="shared" si="31"/>
        <v/>
      </c>
    </row>
    <row r="365" spans="1:72" hidden="1">
      <c r="A365" s="44" t="str">
        <f t="shared" si="27"/>
        <v/>
      </c>
      <c r="B365" s="133"/>
      <c r="C365" s="7" t="str">
        <f>IF(BS_CONTROLE[[#This Row],[DATA]]="","",WEEKNUM(BS_CONTROLE[[#This Row],[DATA]]))</f>
        <v/>
      </c>
      <c r="D365" s="45"/>
      <c r="E365" s="185">
        <v>381</v>
      </c>
      <c r="F365" s="134"/>
      <c r="G365" s="8" t="str">
        <f>IF(D365="","*",VLOOKUP(F365,BS_ATIVIDADE[#All],3,FALSE))</f>
        <v>*</v>
      </c>
      <c r="H365" s="135"/>
      <c r="I365" s="135"/>
      <c r="J365" s="151"/>
      <c r="K365" s="151"/>
      <c r="L365" s="71" t="s">
        <v>11</v>
      </c>
      <c r="M365" s="149" t="str" cm="1">
        <f t="array" ref="M365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365" s="149" t="str" cm="1">
        <f t="array" ref="N365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365" s="135"/>
      <c r="P365" s="135"/>
      <c r="Q365" s="71"/>
      <c r="R365" s="9" t="str">
        <f>IFERROR(_xlfn.XLOOKUP(F365, BS_ATIVIDADE[ATIVIDADE],BS_ATIVIDADE[UNIDADE] ), "*")</f>
        <v>*</v>
      </c>
      <c r="S365" s="180" t="str" cm="1">
        <f t="array" ref="S365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365" s="180" t="str" cm="1">
        <f t="array" ref="T365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365" s="199" t="str">
        <f>IFERROR(_xlfn.XLOOKUP(J365, BASE_MAPA!$B$2:$B$420, BASE_MAPA!$G$2:$G$420), "ERRO")</f>
        <v>ERRO</v>
      </c>
      <c r="V365" s="143"/>
      <c r="W365" s="135"/>
      <c r="X365" s="152"/>
      <c r="Y365" s="129"/>
      <c r="Z365" s="129"/>
      <c r="AA365" s="71"/>
      <c r="AB365" s="59"/>
      <c r="AC365" s="59"/>
      <c r="AD365" s="135"/>
      <c r="AE365" s="71"/>
      <c r="AF365" s="71"/>
      <c r="AG365" s="71"/>
      <c r="AH365" s="42"/>
      <c r="AI365" s="119" t="str">
        <f>IF(BS_CONTROLE[[#This Row],[Atividade]]=0, "-", BS_CONTROLE[[#This Row],[Atividade]])</f>
        <v>-</v>
      </c>
      <c r="AJ365" s="8" t="str">
        <f>IF(D365="","*",VLOOKUP(AI365,BS_ATIVIDADE[#Data],3,FALSE))</f>
        <v>*</v>
      </c>
      <c r="AK365" s="175" t="str">
        <f>IF(BS_CONTROLE[[#This Row],[Local - Partida]]=0, "-", BS_CONTROLE[[#This Row],[Local - Partida]])</f>
        <v>-</v>
      </c>
      <c r="AL365" s="175" t="str">
        <f>IF(BS_CONTROLE[[#This Row],[Local - Encerramento]]=0, "-", BS_CONTROLE[[#This Row],[Local - Encerramento]])</f>
        <v>-</v>
      </c>
      <c r="AM365" s="175" t="str">
        <f>IF(BS_CONTROLE[[#This Row],[Entre - Estações]]=0, "-", BS_CONTROLE[[#This Row],[Entre - Estações]])</f>
        <v>-</v>
      </c>
      <c r="AN365" s="175" t="str">
        <f>IF(BS_CONTROLE[[#This Row],[SB]]=0, "-", BS_CONTROLE[[#This Row],[SB]])</f>
        <v>-</v>
      </c>
      <c r="AO365" s="176" t="str">
        <f>IF(BS_CONTROLE[[#This Row],[SUB]]=0, "-", BS_CONTROLE[[#This Row],[SUB]])</f>
        <v>-</v>
      </c>
      <c r="AP365" s="177" t="str">
        <f>IF(BS_CONTROLE[[#This Row],[KM - Inicio]]=0, "-", BS_CONTROLE[[#This Row],[KM - Inicio]])</f>
        <v>-</v>
      </c>
      <c r="AQ365" s="177" t="str">
        <f>IF(BS_CONTROLE[[#This Row],[KM - Fim]]=0, "-", BS_CONTROLE[[#This Row],[KM - Fim]])</f>
        <v>-</v>
      </c>
      <c r="AR365" s="32"/>
      <c r="AS365" s="32"/>
      <c r="AT365" s="32"/>
      <c r="AU365" s="32"/>
      <c r="AV365" s="32"/>
      <c r="AW365" s="32"/>
      <c r="AX365" s="32"/>
      <c r="AY365" s="184" t="str">
        <f>IF(D365="","*",IFERROR(IF(ISODD(COUNT(AS365:AX367)),"ERRO",SUM((AT365-AS365),(AV365-AU365),(AX365-AW365))),"ERRO"))</f>
        <v>*</v>
      </c>
      <c r="AZ365" s="11"/>
      <c r="BA365" s="60"/>
      <c r="BB365" s="9" t="str">
        <f>IFERROR(_xlfn.XLOOKUP(AI365, BS_ATIVIDADE[ATIVIDADE],BS_ATIVIDADE[UNIDADE] ), "*")</f>
        <v>*</v>
      </c>
      <c r="BC365" s="59" t="str" cm="1">
        <f t="array" ref="BC365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BD365" s="59" t="str" cm="1">
        <f t="array" ref="BD365" xml:space="preserve"> _xlfn.XLOOKUP(
  1,
  ( TabelaMap[SUB] = BS_CONTROLE[[#This Row],[SUB_5]]) *
  ( TabelaMap[KM Inicio] &lt;= BS_CONTROLE[[#This Row],[KM - Inicio]]) *
  ( TabelaMap[KM Fim]  &gt;= BS_CONTROLE[[#This Row],[KM - Inicio]]),
  TabelaMap[Trecho Coordenação],
  "-",
  0
)</f>
        <v>-</v>
      </c>
      <c r="BE365" s="200" t="str">
        <f>IFERROR(_xlfn.XLOOKUP(AO365, BASE_MAPA!$B$2:$B$420, BASE_MAPA!$G$2:$G$420), "ERRO")</f>
        <v>ERRO</v>
      </c>
      <c r="BF365" s="178" t="str">
        <f>IF(BS_CONTROLE[[#This Row],[Responsavel pelo boletim]]=0, "-", BS_CONTROLE[[#This Row],[Responsavel pelo boletim]])</f>
        <v>-</v>
      </c>
      <c r="BG365" s="13"/>
      <c r="BH365" s="14"/>
      <c r="BI365" s="14"/>
      <c r="BJ365" s="14"/>
      <c r="BK365" s="14"/>
      <c r="BL365" s="13"/>
      <c r="BM365" s="12"/>
      <c r="BN365" s="12"/>
      <c r="BO365" s="130"/>
      <c r="BP365" s="14"/>
      <c r="BQ365" s="10" t="str">
        <f t="shared" si="28"/>
        <v>Aderente</v>
      </c>
      <c r="BR365" s="15" t="str">
        <f t="shared" si="29"/>
        <v>*</v>
      </c>
      <c r="BS365" s="15" t="str">
        <f t="shared" si="30"/>
        <v>*</v>
      </c>
      <c r="BT365" s="157" t="str">
        <f t="shared" si="31"/>
        <v/>
      </c>
    </row>
    <row r="366" spans="1:72" hidden="1">
      <c r="A366" s="44" t="str">
        <f t="shared" si="27"/>
        <v/>
      </c>
      <c r="B366" s="133"/>
      <c r="C366" s="7" t="str">
        <f>IF(BS_CONTROLE[[#This Row],[DATA]]="","",WEEKNUM(BS_CONTROLE[[#This Row],[DATA]]))</f>
        <v/>
      </c>
      <c r="D366" s="45"/>
      <c r="E366" s="185">
        <v>382</v>
      </c>
      <c r="F366" s="134"/>
      <c r="G366" s="8" t="str">
        <f>IF(D366="","*",VLOOKUP(F366,BS_ATIVIDADE[#All],3,FALSE))</f>
        <v>*</v>
      </c>
      <c r="H366" s="135"/>
      <c r="I366" s="135"/>
      <c r="J366" s="151"/>
      <c r="K366" s="151"/>
      <c r="L366" s="71" t="s">
        <v>11</v>
      </c>
      <c r="M366" s="149" t="str" cm="1">
        <f t="array" ref="M366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366" s="149" t="str" cm="1">
        <f t="array" ref="N366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366" s="135"/>
      <c r="P366" s="135"/>
      <c r="Q366" s="71"/>
      <c r="R366" s="9" t="str">
        <f>IFERROR(_xlfn.XLOOKUP(F366, BS_ATIVIDADE[ATIVIDADE],BS_ATIVIDADE[UNIDADE] ), "*")</f>
        <v>*</v>
      </c>
      <c r="S366" s="180" t="str" cm="1">
        <f t="array" ref="S366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366" s="180" t="str" cm="1">
        <f t="array" ref="T366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366" s="199" t="str">
        <f>IFERROR(_xlfn.XLOOKUP(J366, BASE_MAPA!$B$2:$B$420, BASE_MAPA!$G$2:$G$420), "ERRO")</f>
        <v>ERRO</v>
      </c>
      <c r="V366" s="143"/>
      <c r="W366" s="135"/>
      <c r="X366" s="152"/>
      <c r="Y366" s="129"/>
      <c r="Z366" s="129"/>
      <c r="AA366" s="71"/>
      <c r="AB366" s="59"/>
      <c r="AC366" s="59"/>
      <c r="AD366" s="135"/>
      <c r="AE366" s="71"/>
      <c r="AF366" s="71"/>
      <c r="AG366" s="71"/>
      <c r="AH366" s="42"/>
      <c r="AI366" s="119" t="str">
        <f>IF(BS_CONTROLE[[#This Row],[Atividade]]=0, "-", BS_CONTROLE[[#This Row],[Atividade]])</f>
        <v>-</v>
      </c>
      <c r="AJ366" s="8" t="str">
        <f>IF(D366="","*",VLOOKUP(AI366,BS_ATIVIDADE[#Data],3,FALSE))</f>
        <v>*</v>
      </c>
      <c r="AK366" s="175" t="str">
        <f>IF(BS_CONTROLE[[#This Row],[Local - Partida]]=0, "-", BS_CONTROLE[[#This Row],[Local - Partida]])</f>
        <v>-</v>
      </c>
      <c r="AL366" s="175" t="str">
        <f>IF(BS_CONTROLE[[#This Row],[Local - Encerramento]]=0, "-", BS_CONTROLE[[#This Row],[Local - Encerramento]])</f>
        <v>-</v>
      </c>
      <c r="AM366" s="175" t="str">
        <f>IF(BS_CONTROLE[[#This Row],[Entre - Estações]]=0, "-", BS_CONTROLE[[#This Row],[Entre - Estações]])</f>
        <v>-</v>
      </c>
      <c r="AN366" s="175" t="str">
        <f>IF(BS_CONTROLE[[#This Row],[SB]]=0, "-", BS_CONTROLE[[#This Row],[SB]])</f>
        <v>-</v>
      </c>
      <c r="AO366" s="176" t="str">
        <f>IF(BS_CONTROLE[[#This Row],[SUB]]=0, "-", BS_CONTROLE[[#This Row],[SUB]])</f>
        <v>-</v>
      </c>
      <c r="AP366" s="177" t="str">
        <f>IF(BS_CONTROLE[[#This Row],[KM - Inicio]]=0, "-", BS_CONTROLE[[#This Row],[KM - Inicio]])</f>
        <v>-</v>
      </c>
      <c r="AQ366" s="177" t="str">
        <f>IF(BS_CONTROLE[[#This Row],[KM - Fim]]=0, "-", BS_CONTROLE[[#This Row],[KM - Fim]])</f>
        <v>-</v>
      </c>
      <c r="AR366" s="32"/>
      <c r="AS366" s="32"/>
      <c r="AT366" s="32"/>
      <c r="AU366" s="32"/>
      <c r="AV366" s="32"/>
      <c r="AW366" s="32"/>
      <c r="AX366" s="32"/>
      <c r="AY366" s="184" t="str">
        <f>IF(D366="","*",IFERROR(IF(ISODD(COUNT(AS366:AX368)),"ERRO",SUM((AT366-AS366),(AV366-AU366),(AX366-AW366))),"ERRO"))</f>
        <v>*</v>
      </c>
      <c r="AZ366" s="11"/>
      <c r="BA366" s="60"/>
      <c r="BB366" s="9" t="str">
        <f>IFERROR(_xlfn.XLOOKUP(AI366, BS_ATIVIDADE[ATIVIDADE],BS_ATIVIDADE[UNIDADE] ), "*")</f>
        <v>*</v>
      </c>
      <c r="BC366" s="59" t="str" cm="1">
        <f t="array" ref="BC366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BD366" s="59" t="str" cm="1">
        <f t="array" ref="BD366" xml:space="preserve"> _xlfn.XLOOKUP(
  1,
  ( TabelaMap[SUB] = BS_CONTROLE[[#This Row],[SUB_5]]) *
  ( TabelaMap[KM Inicio] &lt;= BS_CONTROLE[[#This Row],[KM - Inicio]]) *
  ( TabelaMap[KM Fim]  &gt;= BS_CONTROLE[[#This Row],[KM - Inicio]]),
  TabelaMap[Trecho Coordenação],
  "-",
  0
)</f>
        <v>-</v>
      </c>
      <c r="BE366" s="200" t="str">
        <f>IFERROR(_xlfn.XLOOKUP(AO366, BASE_MAPA!$B$2:$B$420, BASE_MAPA!$G$2:$G$420), "ERRO")</f>
        <v>ERRO</v>
      </c>
      <c r="BF366" s="178" t="str">
        <f>IF(BS_CONTROLE[[#This Row],[Responsavel pelo boletim]]=0, "-", BS_CONTROLE[[#This Row],[Responsavel pelo boletim]])</f>
        <v>-</v>
      </c>
      <c r="BG366" s="13"/>
      <c r="BH366" s="14"/>
      <c r="BI366" s="14"/>
      <c r="BJ366" s="14"/>
      <c r="BK366" s="14"/>
      <c r="BL366" s="13"/>
      <c r="BM366" s="12"/>
      <c r="BN366" s="12"/>
      <c r="BO366" s="130"/>
      <c r="BP366" s="14"/>
      <c r="BQ366" s="10" t="str">
        <f t="shared" si="28"/>
        <v>Aderente</v>
      </c>
      <c r="BR366" s="15" t="str">
        <f t="shared" si="29"/>
        <v>*</v>
      </c>
      <c r="BS366" s="15" t="str">
        <f t="shared" si="30"/>
        <v>*</v>
      </c>
      <c r="BT366" s="157" t="str">
        <f t="shared" si="31"/>
        <v/>
      </c>
    </row>
    <row r="367" spans="1:72" hidden="1">
      <c r="A367" s="44" t="str">
        <f t="shared" si="27"/>
        <v/>
      </c>
      <c r="B367" s="133"/>
      <c r="C367" s="7" t="str">
        <f>IF(BS_CONTROLE[[#This Row],[DATA]]="","",WEEKNUM(BS_CONTROLE[[#This Row],[DATA]]))</f>
        <v/>
      </c>
      <c r="D367" s="45"/>
      <c r="E367" s="185">
        <v>383</v>
      </c>
      <c r="F367" s="134"/>
      <c r="G367" s="8" t="str">
        <f>IF(D367="","*",VLOOKUP(F367,BS_ATIVIDADE[#All],3,FALSE))</f>
        <v>*</v>
      </c>
      <c r="H367" s="135"/>
      <c r="I367" s="135"/>
      <c r="J367" s="151"/>
      <c r="K367" s="151"/>
      <c r="L367" s="71" t="s">
        <v>11</v>
      </c>
      <c r="M367" s="149" t="str" cm="1">
        <f t="array" ref="M367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367" s="149" t="str" cm="1">
        <f t="array" ref="N367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367" s="135"/>
      <c r="P367" s="135"/>
      <c r="Q367" s="71"/>
      <c r="R367" s="9" t="str">
        <f>IFERROR(_xlfn.XLOOKUP(F367, BS_ATIVIDADE[ATIVIDADE],BS_ATIVIDADE[UNIDADE] ), "*")</f>
        <v>*</v>
      </c>
      <c r="S367" s="180" t="str" cm="1">
        <f t="array" ref="S367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367" s="180" t="str" cm="1">
        <f t="array" ref="T367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367" s="199" t="str">
        <f>IFERROR(_xlfn.XLOOKUP(J367, BASE_MAPA!$B$2:$B$420, BASE_MAPA!$G$2:$G$420), "ERRO")</f>
        <v>ERRO</v>
      </c>
      <c r="V367" s="143"/>
      <c r="W367" s="135"/>
      <c r="X367" s="152"/>
      <c r="Y367" s="129"/>
      <c r="Z367" s="129"/>
      <c r="AA367" s="71"/>
      <c r="AB367" s="59"/>
      <c r="AC367" s="59"/>
      <c r="AD367" s="135"/>
      <c r="AE367" s="71"/>
      <c r="AF367" s="71"/>
      <c r="AG367" s="71"/>
      <c r="AH367" s="42"/>
      <c r="AI367" s="119" t="str">
        <f>IF(BS_CONTROLE[[#This Row],[Atividade]]=0, "-", BS_CONTROLE[[#This Row],[Atividade]])</f>
        <v>-</v>
      </c>
      <c r="AJ367" s="8" t="str">
        <f>IF(D367="","*",VLOOKUP(AI367,BS_ATIVIDADE[#Data],3,FALSE))</f>
        <v>*</v>
      </c>
      <c r="AK367" s="175" t="str">
        <f>IF(BS_CONTROLE[[#This Row],[Local - Partida]]=0, "-", BS_CONTROLE[[#This Row],[Local - Partida]])</f>
        <v>-</v>
      </c>
      <c r="AL367" s="175" t="str">
        <f>IF(BS_CONTROLE[[#This Row],[Local - Encerramento]]=0, "-", BS_CONTROLE[[#This Row],[Local - Encerramento]])</f>
        <v>-</v>
      </c>
      <c r="AM367" s="175" t="str">
        <f>IF(BS_CONTROLE[[#This Row],[Entre - Estações]]=0, "-", BS_CONTROLE[[#This Row],[Entre - Estações]])</f>
        <v>-</v>
      </c>
      <c r="AN367" s="175" t="str">
        <f>IF(BS_CONTROLE[[#This Row],[SB]]=0, "-", BS_CONTROLE[[#This Row],[SB]])</f>
        <v>-</v>
      </c>
      <c r="AO367" s="176" t="str">
        <f>IF(BS_CONTROLE[[#This Row],[SUB]]=0, "-", BS_CONTROLE[[#This Row],[SUB]])</f>
        <v>-</v>
      </c>
      <c r="AP367" s="177" t="str">
        <f>IF(BS_CONTROLE[[#This Row],[KM - Inicio]]=0, "-", BS_CONTROLE[[#This Row],[KM - Inicio]])</f>
        <v>-</v>
      </c>
      <c r="AQ367" s="177" t="str">
        <f>IF(BS_CONTROLE[[#This Row],[KM - Fim]]=0, "-", BS_CONTROLE[[#This Row],[KM - Fim]])</f>
        <v>-</v>
      </c>
      <c r="AR367" s="32"/>
      <c r="AS367" s="32"/>
      <c r="AT367" s="32"/>
      <c r="AU367" s="32"/>
      <c r="AV367" s="32"/>
      <c r="AW367" s="32"/>
      <c r="AX367" s="32"/>
      <c r="AY367" s="184" t="str">
        <f>IF(D367="","*",IFERROR(IF(ISODD(COUNT(AS367:AX369)),"ERRO",SUM((AT367-AS367),(AV367-AU367),(AX367-AW367))),"ERRO"))</f>
        <v>*</v>
      </c>
      <c r="AZ367" s="11"/>
      <c r="BA367" s="60"/>
      <c r="BB367" s="9" t="str">
        <f>IFERROR(_xlfn.XLOOKUP(AI367, BS_ATIVIDADE[ATIVIDADE],BS_ATIVIDADE[UNIDADE] ), "*")</f>
        <v>*</v>
      </c>
      <c r="BC367" s="59" t="str" cm="1">
        <f t="array" ref="BC367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BD367" s="59" t="str" cm="1">
        <f t="array" ref="BD367" xml:space="preserve"> _xlfn.XLOOKUP(
  1,
  ( TabelaMap[SUB] = BS_CONTROLE[[#This Row],[SUB_5]]) *
  ( TabelaMap[KM Inicio] &lt;= BS_CONTROLE[[#This Row],[KM - Inicio]]) *
  ( TabelaMap[KM Fim]  &gt;= BS_CONTROLE[[#This Row],[KM - Inicio]]),
  TabelaMap[Trecho Coordenação],
  "-",
  0
)</f>
        <v>-</v>
      </c>
      <c r="BE367" s="200" t="str">
        <f>IFERROR(_xlfn.XLOOKUP(AO367, BASE_MAPA!$B$2:$B$420, BASE_MAPA!$G$2:$G$420), "ERRO")</f>
        <v>ERRO</v>
      </c>
      <c r="BF367" s="178" t="str">
        <f>IF(BS_CONTROLE[[#This Row],[Responsavel pelo boletim]]=0, "-", BS_CONTROLE[[#This Row],[Responsavel pelo boletim]])</f>
        <v>-</v>
      </c>
      <c r="BG367" s="13"/>
      <c r="BH367" s="14"/>
      <c r="BI367" s="14"/>
      <c r="BJ367" s="14"/>
      <c r="BK367" s="14"/>
      <c r="BL367" s="13"/>
      <c r="BM367" s="12"/>
      <c r="BN367" s="12"/>
      <c r="BO367" s="130"/>
      <c r="BP367" s="14"/>
      <c r="BQ367" s="10" t="str">
        <f t="shared" si="28"/>
        <v>Aderente</v>
      </c>
      <c r="BR367" s="15" t="str">
        <f t="shared" si="29"/>
        <v>*</v>
      </c>
      <c r="BS367" s="15" t="str">
        <f t="shared" si="30"/>
        <v>*</v>
      </c>
      <c r="BT367" s="157" t="str">
        <f t="shared" si="31"/>
        <v/>
      </c>
    </row>
    <row r="368" spans="1:72" hidden="1">
      <c r="A368" s="44" t="str">
        <f t="shared" si="27"/>
        <v/>
      </c>
      <c r="B368" s="133"/>
      <c r="C368" s="7" t="str">
        <f>IF(BS_CONTROLE[[#This Row],[DATA]]="","",WEEKNUM(BS_CONTROLE[[#This Row],[DATA]]))</f>
        <v/>
      </c>
      <c r="D368" s="45"/>
      <c r="E368" s="185">
        <v>384</v>
      </c>
      <c r="F368" s="134"/>
      <c r="G368" s="8" t="str">
        <f>IF(D368="","*",VLOOKUP(F368,BS_ATIVIDADE[#All],3,FALSE))</f>
        <v>*</v>
      </c>
      <c r="H368" s="135"/>
      <c r="I368" s="135"/>
      <c r="J368" s="151"/>
      <c r="K368" s="151"/>
      <c r="L368" s="71" t="s">
        <v>11</v>
      </c>
      <c r="M368" s="149" t="str" cm="1">
        <f t="array" ref="M368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368" s="149" t="str" cm="1">
        <f t="array" ref="N368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368" s="135"/>
      <c r="P368" s="135"/>
      <c r="Q368" s="71"/>
      <c r="R368" s="9" t="str">
        <f>IFERROR(_xlfn.XLOOKUP(F368, BS_ATIVIDADE[ATIVIDADE],BS_ATIVIDADE[UNIDADE] ), "*")</f>
        <v>*</v>
      </c>
      <c r="S368" s="180" t="str" cm="1">
        <f t="array" ref="S368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368" s="180" t="str" cm="1">
        <f t="array" ref="T368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368" s="199" t="str">
        <f>IFERROR(_xlfn.XLOOKUP(J368, BASE_MAPA!$B$2:$B$420, BASE_MAPA!$G$2:$G$420), "ERRO")</f>
        <v>ERRO</v>
      </c>
      <c r="V368" s="143"/>
      <c r="W368" s="135"/>
      <c r="X368" s="152"/>
      <c r="Y368" s="129"/>
      <c r="Z368" s="129"/>
      <c r="AA368" s="71"/>
      <c r="AB368" s="59"/>
      <c r="AC368" s="59"/>
      <c r="AD368" s="135"/>
      <c r="AE368" s="71"/>
      <c r="AF368" s="71"/>
      <c r="AG368" s="71"/>
      <c r="AH368" s="42"/>
      <c r="AI368" s="119" t="str">
        <f>IF(BS_CONTROLE[[#This Row],[Atividade]]=0, "-", BS_CONTROLE[[#This Row],[Atividade]])</f>
        <v>-</v>
      </c>
      <c r="AJ368" s="8" t="str">
        <f>IF(D368="","*",VLOOKUP(AI368,BS_ATIVIDADE[#Data],3,FALSE))</f>
        <v>*</v>
      </c>
      <c r="AK368" s="175" t="str">
        <f>IF(BS_CONTROLE[[#This Row],[Local - Partida]]=0, "-", BS_CONTROLE[[#This Row],[Local - Partida]])</f>
        <v>-</v>
      </c>
      <c r="AL368" s="175" t="str">
        <f>IF(BS_CONTROLE[[#This Row],[Local - Encerramento]]=0, "-", BS_CONTROLE[[#This Row],[Local - Encerramento]])</f>
        <v>-</v>
      </c>
      <c r="AM368" s="175" t="str">
        <f>IF(BS_CONTROLE[[#This Row],[Entre - Estações]]=0, "-", BS_CONTROLE[[#This Row],[Entre - Estações]])</f>
        <v>-</v>
      </c>
      <c r="AN368" s="175" t="str">
        <f>IF(BS_CONTROLE[[#This Row],[SB]]=0, "-", BS_CONTROLE[[#This Row],[SB]])</f>
        <v>-</v>
      </c>
      <c r="AO368" s="176" t="str">
        <f>IF(BS_CONTROLE[[#This Row],[SUB]]=0, "-", BS_CONTROLE[[#This Row],[SUB]])</f>
        <v>-</v>
      </c>
      <c r="AP368" s="177" t="str">
        <f>IF(BS_CONTROLE[[#This Row],[KM - Inicio]]=0, "-", BS_CONTROLE[[#This Row],[KM - Inicio]])</f>
        <v>-</v>
      </c>
      <c r="AQ368" s="177" t="str">
        <f>IF(BS_CONTROLE[[#This Row],[KM - Fim]]=0, "-", BS_CONTROLE[[#This Row],[KM - Fim]])</f>
        <v>-</v>
      </c>
      <c r="AR368" s="32"/>
      <c r="AS368" s="32"/>
      <c r="AT368" s="32"/>
      <c r="AU368" s="32"/>
      <c r="AV368" s="32"/>
      <c r="AW368" s="32"/>
      <c r="AX368" s="32"/>
      <c r="AY368" s="184" t="str">
        <f>IF(D368="","*",IFERROR(IF(ISODD(COUNT(AS368:AX370)),"ERRO",SUM((AT368-AS368),(AV368-AU368),(AX368-AW368))),"ERRO"))</f>
        <v>*</v>
      </c>
      <c r="AZ368" s="11"/>
      <c r="BA368" s="60"/>
      <c r="BB368" s="9" t="str">
        <f>IFERROR(_xlfn.XLOOKUP(AI368, BS_ATIVIDADE[ATIVIDADE],BS_ATIVIDADE[UNIDADE] ), "*")</f>
        <v>*</v>
      </c>
      <c r="BC368" s="59" t="str" cm="1">
        <f t="array" ref="BC368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BD368" s="59" t="str" cm="1">
        <f t="array" ref="BD368" xml:space="preserve"> _xlfn.XLOOKUP(
  1,
  ( TabelaMap[SUB] = BS_CONTROLE[[#This Row],[SUB_5]]) *
  ( TabelaMap[KM Inicio] &lt;= BS_CONTROLE[[#This Row],[KM - Inicio]]) *
  ( TabelaMap[KM Fim]  &gt;= BS_CONTROLE[[#This Row],[KM - Inicio]]),
  TabelaMap[Trecho Coordenação],
  "-",
  0
)</f>
        <v>-</v>
      </c>
      <c r="BE368" s="200" t="str">
        <f>IFERROR(_xlfn.XLOOKUP(AO368, BASE_MAPA!$B$2:$B$420, BASE_MAPA!$G$2:$G$420), "ERRO")</f>
        <v>ERRO</v>
      </c>
      <c r="BF368" s="178" t="str">
        <f>IF(BS_CONTROLE[[#This Row],[Responsavel pelo boletim]]=0, "-", BS_CONTROLE[[#This Row],[Responsavel pelo boletim]])</f>
        <v>-</v>
      </c>
      <c r="BG368" s="13"/>
      <c r="BH368" s="14"/>
      <c r="BI368" s="14"/>
      <c r="BJ368" s="14"/>
      <c r="BK368" s="14"/>
      <c r="BL368" s="13"/>
      <c r="BM368" s="12"/>
      <c r="BN368" s="12"/>
      <c r="BO368" s="130"/>
      <c r="BP368" s="14"/>
      <c r="BQ368" s="10" t="str">
        <f t="shared" si="28"/>
        <v>Aderente</v>
      </c>
      <c r="BR368" s="15" t="str">
        <f t="shared" si="29"/>
        <v>*</v>
      </c>
      <c r="BS368" s="15" t="str">
        <f t="shared" si="30"/>
        <v>*</v>
      </c>
      <c r="BT368" s="157" t="str">
        <f t="shared" si="31"/>
        <v/>
      </c>
    </row>
    <row r="369" spans="1:72" hidden="1">
      <c r="A369" s="44" t="str">
        <f t="shared" si="27"/>
        <v/>
      </c>
      <c r="B369" s="133"/>
      <c r="C369" s="7" t="str">
        <f>IF(BS_CONTROLE[[#This Row],[DATA]]="","",WEEKNUM(BS_CONTROLE[[#This Row],[DATA]]))</f>
        <v/>
      </c>
      <c r="D369" s="45"/>
      <c r="E369" s="185">
        <v>385</v>
      </c>
      <c r="F369" s="134"/>
      <c r="G369" s="8" t="str">
        <f>IF(D369="","*",VLOOKUP(F369,BS_ATIVIDADE[#All],3,FALSE))</f>
        <v>*</v>
      </c>
      <c r="H369" s="135"/>
      <c r="I369" s="135"/>
      <c r="J369" s="151"/>
      <c r="K369" s="151"/>
      <c r="L369" s="71" t="s">
        <v>11</v>
      </c>
      <c r="M369" s="149" t="str" cm="1">
        <f t="array" ref="M369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369" s="149" t="str" cm="1">
        <f t="array" ref="N369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369" s="135"/>
      <c r="P369" s="135"/>
      <c r="Q369" s="71"/>
      <c r="R369" s="9" t="str">
        <f>IFERROR(_xlfn.XLOOKUP(F369, BS_ATIVIDADE[ATIVIDADE],BS_ATIVIDADE[UNIDADE] ), "*")</f>
        <v>*</v>
      </c>
      <c r="S369" s="180" t="str" cm="1">
        <f t="array" ref="S369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369" s="180" t="str" cm="1">
        <f t="array" ref="T369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369" s="199" t="str">
        <f>IFERROR(_xlfn.XLOOKUP(J369, BASE_MAPA!$B$2:$B$420, BASE_MAPA!$G$2:$G$420), "ERRO")</f>
        <v>ERRO</v>
      </c>
      <c r="V369" s="143"/>
      <c r="W369" s="135"/>
      <c r="X369" s="152"/>
      <c r="Y369" s="129"/>
      <c r="Z369" s="129"/>
      <c r="AA369" s="71"/>
      <c r="AB369" s="59"/>
      <c r="AC369" s="59"/>
      <c r="AD369" s="135"/>
      <c r="AE369" s="71"/>
      <c r="AF369" s="71"/>
      <c r="AG369" s="71"/>
      <c r="AH369" s="42"/>
      <c r="AI369" s="119" t="str">
        <f>IF(BS_CONTROLE[[#This Row],[Atividade]]=0, "-", BS_CONTROLE[[#This Row],[Atividade]])</f>
        <v>-</v>
      </c>
      <c r="AJ369" s="8" t="str">
        <f>IF(D369="","*",VLOOKUP(AI369,BS_ATIVIDADE[#Data],3,FALSE))</f>
        <v>*</v>
      </c>
      <c r="AK369" s="175" t="str">
        <f>IF(BS_CONTROLE[[#This Row],[Local - Partida]]=0, "-", BS_CONTROLE[[#This Row],[Local - Partida]])</f>
        <v>-</v>
      </c>
      <c r="AL369" s="175" t="str">
        <f>IF(BS_CONTROLE[[#This Row],[Local - Encerramento]]=0, "-", BS_CONTROLE[[#This Row],[Local - Encerramento]])</f>
        <v>-</v>
      </c>
      <c r="AM369" s="175" t="str">
        <f>IF(BS_CONTROLE[[#This Row],[Entre - Estações]]=0, "-", BS_CONTROLE[[#This Row],[Entre - Estações]])</f>
        <v>-</v>
      </c>
      <c r="AN369" s="175" t="str">
        <f>IF(BS_CONTROLE[[#This Row],[SB]]=0, "-", BS_CONTROLE[[#This Row],[SB]])</f>
        <v>-</v>
      </c>
      <c r="AO369" s="176" t="str">
        <f>IF(BS_CONTROLE[[#This Row],[SUB]]=0, "-", BS_CONTROLE[[#This Row],[SUB]])</f>
        <v>-</v>
      </c>
      <c r="AP369" s="177" t="str">
        <f>IF(BS_CONTROLE[[#This Row],[KM - Inicio]]=0, "-", BS_CONTROLE[[#This Row],[KM - Inicio]])</f>
        <v>-</v>
      </c>
      <c r="AQ369" s="177" t="str">
        <f>IF(BS_CONTROLE[[#This Row],[KM - Fim]]=0, "-", BS_CONTROLE[[#This Row],[KM - Fim]])</f>
        <v>-</v>
      </c>
      <c r="AR369" s="32"/>
      <c r="AS369" s="32"/>
      <c r="AT369" s="32"/>
      <c r="AU369" s="32"/>
      <c r="AV369" s="32"/>
      <c r="AW369" s="32"/>
      <c r="AX369" s="32"/>
      <c r="AY369" s="184" t="str">
        <f>IF(D369="","*",IFERROR(IF(ISODD(COUNT(AS369:AX371)),"ERRO",SUM((AT369-AS369),(AV369-AU369),(AX369-AW369))),"ERRO"))</f>
        <v>*</v>
      </c>
      <c r="AZ369" s="11"/>
      <c r="BA369" s="60"/>
      <c r="BB369" s="9" t="str">
        <f>IFERROR(_xlfn.XLOOKUP(AI369, BS_ATIVIDADE[ATIVIDADE],BS_ATIVIDADE[UNIDADE] ), "*")</f>
        <v>*</v>
      </c>
      <c r="BC369" s="59" t="str" cm="1">
        <f t="array" ref="BC369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BD369" s="59" t="str" cm="1">
        <f t="array" ref="BD369" xml:space="preserve"> _xlfn.XLOOKUP(
  1,
  ( TabelaMap[SUB] = BS_CONTROLE[[#This Row],[SUB_5]]) *
  ( TabelaMap[KM Inicio] &lt;= BS_CONTROLE[[#This Row],[KM - Inicio]]) *
  ( TabelaMap[KM Fim]  &gt;= BS_CONTROLE[[#This Row],[KM - Inicio]]),
  TabelaMap[Trecho Coordenação],
  "-",
  0
)</f>
        <v>-</v>
      </c>
      <c r="BE369" s="200" t="str">
        <f>IFERROR(_xlfn.XLOOKUP(AO369, BASE_MAPA!$B$2:$B$420, BASE_MAPA!$G$2:$G$420), "ERRO")</f>
        <v>ERRO</v>
      </c>
      <c r="BF369" s="178" t="str">
        <f>IF(BS_CONTROLE[[#This Row],[Responsavel pelo boletim]]=0, "-", BS_CONTROLE[[#This Row],[Responsavel pelo boletim]])</f>
        <v>-</v>
      </c>
      <c r="BG369" s="13"/>
      <c r="BH369" s="14"/>
      <c r="BI369" s="14"/>
      <c r="BJ369" s="14"/>
      <c r="BK369" s="14"/>
      <c r="BL369" s="13"/>
      <c r="BM369" s="12"/>
      <c r="BN369" s="12"/>
      <c r="BO369" s="130"/>
      <c r="BP369" s="14"/>
      <c r="BQ369" s="10" t="str">
        <f t="shared" si="28"/>
        <v>Aderente</v>
      </c>
      <c r="BR369" s="15" t="str">
        <f t="shared" si="29"/>
        <v>*</v>
      </c>
      <c r="BS369" s="15" t="str">
        <f t="shared" si="30"/>
        <v>*</v>
      </c>
      <c r="BT369" s="157" t="str">
        <f t="shared" si="31"/>
        <v/>
      </c>
    </row>
    <row r="370" spans="1:72" hidden="1">
      <c r="A370" s="44" t="str">
        <f t="shared" ref="A370:A433" si="32">D370&amp;B370</f>
        <v/>
      </c>
      <c r="B370" s="133"/>
      <c r="C370" s="7" t="str">
        <f>IF(BS_CONTROLE[[#This Row],[DATA]]="","",WEEKNUM(BS_CONTROLE[[#This Row],[DATA]]))</f>
        <v/>
      </c>
      <c r="D370" s="45"/>
      <c r="E370" s="185">
        <v>386</v>
      </c>
      <c r="F370" s="134"/>
      <c r="G370" s="8" t="str">
        <f>IF(D370="","*",VLOOKUP(F370,BS_ATIVIDADE[#All],3,FALSE))</f>
        <v>*</v>
      </c>
      <c r="H370" s="135"/>
      <c r="I370" s="135"/>
      <c r="J370" s="151"/>
      <c r="K370" s="151"/>
      <c r="L370" s="71" t="s">
        <v>11</v>
      </c>
      <c r="M370" s="149" t="str" cm="1">
        <f t="array" ref="M370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370" s="149" t="str" cm="1">
        <f t="array" ref="N370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370" s="135"/>
      <c r="P370" s="135"/>
      <c r="Q370" s="71"/>
      <c r="R370" s="9" t="str">
        <f>IFERROR(_xlfn.XLOOKUP(F370, BS_ATIVIDADE[ATIVIDADE],BS_ATIVIDADE[UNIDADE] ), "*")</f>
        <v>*</v>
      </c>
      <c r="S370" s="180" t="str" cm="1">
        <f t="array" ref="S370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370" s="180" t="str" cm="1">
        <f t="array" ref="T370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370" s="199" t="str">
        <f>IFERROR(_xlfn.XLOOKUP(J370, BASE_MAPA!$B$2:$B$420, BASE_MAPA!$G$2:$G$420), "ERRO")</f>
        <v>ERRO</v>
      </c>
      <c r="V370" s="143"/>
      <c r="W370" s="135"/>
      <c r="X370" s="152"/>
      <c r="Y370" s="129"/>
      <c r="Z370" s="129"/>
      <c r="AA370" s="71"/>
      <c r="AB370" s="59"/>
      <c r="AC370" s="59"/>
      <c r="AD370" s="135"/>
      <c r="AE370" s="71"/>
      <c r="AF370" s="71"/>
      <c r="AG370" s="71"/>
      <c r="AH370" s="42"/>
      <c r="AI370" s="119" t="str">
        <f>IF(BS_CONTROLE[[#This Row],[Atividade]]=0, "-", BS_CONTROLE[[#This Row],[Atividade]])</f>
        <v>-</v>
      </c>
      <c r="AJ370" s="8" t="str">
        <f>IF(D370="","*",VLOOKUP(AI370,BS_ATIVIDADE[#Data],3,FALSE))</f>
        <v>*</v>
      </c>
      <c r="AK370" s="175" t="str">
        <f>IF(BS_CONTROLE[[#This Row],[Local - Partida]]=0, "-", BS_CONTROLE[[#This Row],[Local - Partida]])</f>
        <v>-</v>
      </c>
      <c r="AL370" s="175" t="str">
        <f>IF(BS_CONTROLE[[#This Row],[Local - Encerramento]]=0, "-", BS_CONTROLE[[#This Row],[Local - Encerramento]])</f>
        <v>-</v>
      </c>
      <c r="AM370" s="175" t="str">
        <f>IF(BS_CONTROLE[[#This Row],[Entre - Estações]]=0, "-", BS_CONTROLE[[#This Row],[Entre - Estações]])</f>
        <v>-</v>
      </c>
      <c r="AN370" s="175" t="str">
        <f>IF(BS_CONTROLE[[#This Row],[SB]]=0, "-", BS_CONTROLE[[#This Row],[SB]])</f>
        <v>-</v>
      </c>
      <c r="AO370" s="176" t="str">
        <f>IF(BS_CONTROLE[[#This Row],[SUB]]=0, "-", BS_CONTROLE[[#This Row],[SUB]])</f>
        <v>-</v>
      </c>
      <c r="AP370" s="177" t="str">
        <f>IF(BS_CONTROLE[[#This Row],[KM - Inicio]]=0, "-", BS_CONTROLE[[#This Row],[KM - Inicio]])</f>
        <v>-</v>
      </c>
      <c r="AQ370" s="177" t="str">
        <f>IF(BS_CONTROLE[[#This Row],[KM - Fim]]=0, "-", BS_CONTROLE[[#This Row],[KM - Fim]])</f>
        <v>-</v>
      </c>
      <c r="AR370" s="32"/>
      <c r="AS370" s="32"/>
      <c r="AT370" s="32"/>
      <c r="AU370" s="32"/>
      <c r="AV370" s="32"/>
      <c r="AW370" s="32"/>
      <c r="AX370" s="32"/>
      <c r="AY370" s="184" t="str">
        <f>IF(D370="","*",IFERROR(IF(ISODD(COUNT(AS370:AX372)),"ERRO",SUM((AT370-AS370),(AV370-AU370),(AX370-AW370))),"ERRO"))</f>
        <v>*</v>
      </c>
      <c r="AZ370" s="11"/>
      <c r="BA370" s="60"/>
      <c r="BB370" s="9" t="str">
        <f>IFERROR(_xlfn.XLOOKUP(AI370, BS_ATIVIDADE[ATIVIDADE],BS_ATIVIDADE[UNIDADE] ), "*")</f>
        <v>*</v>
      </c>
      <c r="BC370" s="59" t="str" cm="1">
        <f t="array" ref="BC370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BD370" s="59" t="str" cm="1">
        <f t="array" ref="BD370" xml:space="preserve"> _xlfn.XLOOKUP(
  1,
  ( TabelaMap[SUB] = BS_CONTROLE[[#This Row],[SUB_5]]) *
  ( TabelaMap[KM Inicio] &lt;= BS_CONTROLE[[#This Row],[KM - Inicio]]) *
  ( TabelaMap[KM Fim]  &gt;= BS_CONTROLE[[#This Row],[KM - Inicio]]),
  TabelaMap[Trecho Coordenação],
  "-",
  0
)</f>
        <v>-</v>
      </c>
      <c r="BE370" s="200" t="str">
        <f>IFERROR(_xlfn.XLOOKUP(AO370, BASE_MAPA!$B$2:$B$420, BASE_MAPA!$G$2:$G$420), "ERRO")</f>
        <v>ERRO</v>
      </c>
      <c r="BF370" s="178" t="str">
        <f>IF(BS_CONTROLE[[#This Row],[Responsavel pelo boletim]]=0, "-", BS_CONTROLE[[#This Row],[Responsavel pelo boletim]])</f>
        <v>-</v>
      </c>
      <c r="BG370" s="13"/>
      <c r="BH370" s="14"/>
      <c r="BI370" s="14"/>
      <c r="BJ370" s="14"/>
      <c r="BK370" s="14"/>
      <c r="BL370" s="13"/>
      <c r="BM370" s="12"/>
      <c r="BN370" s="12"/>
      <c r="BO370" s="130"/>
      <c r="BP370" s="14"/>
      <c r="BQ370" s="10" t="str">
        <f t="shared" ref="BQ370:BQ433" si="33">IF(AND(BR370&lt;1,BS370&lt;1),"Produção e Intervalo",IF(BR370&lt;1,"Intervalo",IF(BS370&lt;1,"Produção","Aderente")))</f>
        <v>Aderente</v>
      </c>
      <c r="BR370" s="15" t="str">
        <f t="shared" ref="BR370:BR433" si="34">IF(OR(B370="",F370=""),"*",AY370/P370)</f>
        <v>*</v>
      </c>
      <c r="BS370" s="15" t="str">
        <f t="shared" ref="BS370:BS433" si="35">IF(OR(B370="",F370=""),"*",BA370/Q370)</f>
        <v>*</v>
      </c>
      <c r="BT370" s="157" t="str">
        <f t="shared" ref="BT370:BT433" si="36">IF(BN370="","",SUBSTITUTE(BM370," ","")&amp;SUBSTITUTE(BN370," ",""))</f>
        <v/>
      </c>
    </row>
    <row r="371" spans="1:72" hidden="1">
      <c r="A371" s="44" t="str">
        <f t="shared" si="32"/>
        <v/>
      </c>
      <c r="B371" s="133"/>
      <c r="C371" s="7" t="str">
        <f>IF(BS_CONTROLE[[#This Row],[DATA]]="","",WEEKNUM(BS_CONTROLE[[#This Row],[DATA]]))</f>
        <v/>
      </c>
      <c r="D371" s="45"/>
      <c r="E371" s="185">
        <v>387</v>
      </c>
      <c r="F371" s="134"/>
      <c r="G371" s="8" t="str">
        <f>IF(D371="","*",VLOOKUP(F371,BS_ATIVIDADE[#All],3,FALSE))</f>
        <v>*</v>
      </c>
      <c r="H371" s="135"/>
      <c r="I371" s="135"/>
      <c r="J371" s="151"/>
      <c r="K371" s="151"/>
      <c r="L371" s="71" t="s">
        <v>11</v>
      </c>
      <c r="M371" s="149" t="str" cm="1">
        <f t="array" ref="M371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371" s="149" t="str" cm="1">
        <f t="array" ref="N371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371" s="135"/>
      <c r="P371" s="135"/>
      <c r="Q371" s="71"/>
      <c r="R371" s="9" t="str">
        <f>IFERROR(_xlfn.XLOOKUP(F371, BS_ATIVIDADE[ATIVIDADE],BS_ATIVIDADE[UNIDADE] ), "*")</f>
        <v>*</v>
      </c>
      <c r="S371" s="180" t="str" cm="1">
        <f t="array" ref="S371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371" s="180" t="str" cm="1">
        <f t="array" ref="T371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371" s="199" t="str">
        <f>IFERROR(_xlfn.XLOOKUP(J371, BASE_MAPA!$B$2:$B$420, BASE_MAPA!$G$2:$G$420), "ERRO")</f>
        <v>ERRO</v>
      </c>
      <c r="V371" s="143"/>
      <c r="W371" s="135"/>
      <c r="X371" s="152"/>
      <c r="Y371" s="129"/>
      <c r="Z371" s="129"/>
      <c r="AA371" s="71"/>
      <c r="AB371" s="59"/>
      <c r="AC371" s="59"/>
      <c r="AD371" s="135"/>
      <c r="AE371" s="71"/>
      <c r="AF371" s="71"/>
      <c r="AG371" s="71"/>
      <c r="AH371" s="42"/>
      <c r="AI371" s="119" t="str">
        <f>IF(BS_CONTROLE[[#This Row],[Atividade]]=0, "-", BS_CONTROLE[[#This Row],[Atividade]])</f>
        <v>-</v>
      </c>
      <c r="AJ371" s="8" t="str">
        <f>IF(D371="","*",VLOOKUP(AI371,BS_ATIVIDADE[#Data],3,FALSE))</f>
        <v>*</v>
      </c>
      <c r="AK371" s="175" t="str">
        <f>IF(BS_CONTROLE[[#This Row],[Local - Partida]]=0, "-", BS_CONTROLE[[#This Row],[Local - Partida]])</f>
        <v>-</v>
      </c>
      <c r="AL371" s="175" t="str">
        <f>IF(BS_CONTROLE[[#This Row],[Local - Encerramento]]=0, "-", BS_CONTROLE[[#This Row],[Local - Encerramento]])</f>
        <v>-</v>
      </c>
      <c r="AM371" s="175" t="str">
        <f>IF(BS_CONTROLE[[#This Row],[Entre - Estações]]=0, "-", BS_CONTROLE[[#This Row],[Entre - Estações]])</f>
        <v>-</v>
      </c>
      <c r="AN371" s="175" t="str">
        <f>IF(BS_CONTROLE[[#This Row],[SB]]=0, "-", BS_CONTROLE[[#This Row],[SB]])</f>
        <v>-</v>
      </c>
      <c r="AO371" s="176" t="str">
        <f>IF(BS_CONTROLE[[#This Row],[SUB]]=0, "-", BS_CONTROLE[[#This Row],[SUB]])</f>
        <v>-</v>
      </c>
      <c r="AP371" s="177" t="str">
        <f>IF(BS_CONTROLE[[#This Row],[KM - Inicio]]=0, "-", BS_CONTROLE[[#This Row],[KM - Inicio]])</f>
        <v>-</v>
      </c>
      <c r="AQ371" s="177" t="str">
        <f>IF(BS_CONTROLE[[#This Row],[KM - Fim]]=0, "-", BS_CONTROLE[[#This Row],[KM - Fim]])</f>
        <v>-</v>
      </c>
      <c r="AR371" s="32"/>
      <c r="AS371" s="32"/>
      <c r="AT371" s="32"/>
      <c r="AU371" s="32"/>
      <c r="AV371" s="32"/>
      <c r="AW371" s="32"/>
      <c r="AX371" s="32"/>
      <c r="AY371" s="184" t="str">
        <f>IF(D371="","*",IFERROR(IF(ISODD(COUNT(AS371:AX373)),"ERRO",SUM((AT371-AS371),(AV371-AU371),(AX371-AW371))),"ERRO"))</f>
        <v>*</v>
      </c>
      <c r="AZ371" s="11"/>
      <c r="BA371" s="60"/>
      <c r="BB371" s="9" t="str">
        <f>IFERROR(_xlfn.XLOOKUP(AI371, BS_ATIVIDADE[ATIVIDADE],BS_ATIVIDADE[UNIDADE] ), "*")</f>
        <v>*</v>
      </c>
      <c r="BC371" s="59" t="str" cm="1">
        <f t="array" ref="BC371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BD371" s="59" t="str" cm="1">
        <f t="array" ref="BD371" xml:space="preserve"> _xlfn.XLOOKUP(
  1,
  ( TabelaMap[SUB] = BS_CONTROLE[[#This Row],[SUB_5]]) *
  ( TabelaMap[KM Inicio] &lt;= BS_CONTROLE[[#This Row],[KM - Inicio]]) *
  ( TabelaMap[KM Fim]  &gt;= BS_CONTROLE[[#This Row],[KM - Inicio]]),
  TabelaMap[Trecho Coordenação],
  "-",
  0
)</f>
        <v>-</v>
      </c>
      <c r="BE371" s="200" t="str">
        <f>IFERROR(_xlfn.XLOOKUP(AO371, BASE_MAPA!$B$2:$B$420, BASE_MAPA!$G$2:$G$420), "ERRO")</f>
        <v>ERRO</v>
      </c>
      <c r="BF371" s="178" t="str">
        <f>IF(BS_CONTROLE[[#This Row],[Responsavel pelo boletim]]=0, "-", BS_CONTROLE[[#This Row],[Responsavel pelo boletim]])</f>
        <v>-</v>
      </c>
      <c r="BG371" s="13"/>
      <c r="BH371" s="14"/>
      <c r="BI371" s="14"/>
      <c r="BJ371" s="14"/>
      <c r="BK371" s="14"/>
      <c r="BL371" s="13"/>
      <c r="BM371" s="12"/>
      <c r="BN371" s="12"/>
      <c r="BO371" s="130"/>
      <c r="BP371" s="14"/>
      <c r="BQ371" s="10" t="str">
        <f t="shared" si="33"/>
        <v>Aderente</v>
      </c>
      <c r="BR371" s="15" t="str">
        <f t="shared" si="34"/>
        <v>*</v>
      </c>
      <c r="BS371" s="15" t="str">
        <f t="shared" si="35"/>
        <v>*</v>
      </c>
      <c r="BT371" s="157" t="str">
        <f t="shared" si="36"/>
        <v/>
      </c>
    </row>
    <row r="372" spans="1:72" hidden="1">
      <c r="A372" s="44" t="str">
        <f t="shared" si="32"/>
        <v/>
      </c>
      <c r="B372" s="133"/>
      <c r="C372" s="7" t="str">
        <f>IF(BS_CONTROLE[[#This Row],[DATA]]="","",WEEKNUM(BS_CONTROLE[[#This Row],[DATA]]))</f>
        <v/>
      </c>
      <c r="D372" s="45"/>
      <c r="E372" s="185">
        <v>388</v>
      </c>
      <c r="F372" s="134"/>
      <c r="G372" s="8" t="str">
        <f>IF(D372="","*",VLOOKUP(F372,BS_ATIVIDADE[#All],3,FALSE))</f>
        <v>*</v>
      </c>
      <c r="H372" s="135"/>
      <c r="I372" s="135"/>
      <c r="J372" s="151"/>
      <c r="K372" s="151"/>
      <c r="L372" s="71" t="s">
        <v>11</v>
      </c>
      <c r="M372" s="149" t="str" cm="1">
        <f t="array" ref="M372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372" s="149" t="str" cm="1">
        <f t="array" ref="N372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372" s="135"/>
      <c r="P372" s="135"/>
      <c r="Q372" s="71"/>
      <c r="R372" s="9" t="str">
        <f>IFERROR(_xlfn.XLOOKUP(F372, BS_ATIVIDADE[ATIVIDADE],BS_ATIVIDADE[UNIDADE] ), "*")</f>
        <v>*</v>
      </c>
      <c r="S372" s="180" t="str" cm="1">
        <f t="array" ref="S372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372" s="180" t="str" cm="1">
        <f t="array" ref="T372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372" s="199" t="str">
        <f>IFERROR(_xlfn.XLOOKUP(J372, BASE_MAPA!$B$2:$B$420, BASE_MAPA!$G$2:$G$420), "ERRO")</f>
        <v>ERRO</v>
      </c>
      <c r="V372" s="143"/>
      <c r="W372" s="135"/>
      <c r="X372" s="152"/>
      <c r="Y372" s="129"/>
      <c r="Z372" s="129"/>
      <c r="AA372" s="71"/>
      <c r="AB372" s="59"/>
      <c r="AC372" s="59"/>
      <c r="AD372" s="135"/>
      <c r="AE372" s="71"/>
      <c r="AF372" s="71"/>
      <c r="AG372" s="71"/>
      <c r="AH372" s="42"/>
      <c r="AI372" s="119" t="str">
        <f>IF(BS_CONTROLE[[#This Row],[Atividade]]=0, "-", BS_CONTROLE[[#This Row],[Atividade]])</f>
        <v>-</v>
      </c>
      <c r="AJ372" s="8" t="str">
        <f>IF(D372="","*",VLOOKUP(AI372,BS_ATIVIDADE[#Data],3,FALSE))</f>
        <v>*</v>
      </c>
      <c r="AK372" s="175" t="str">
        <f>IF(BS_CONTROLE[[#This Row],[Local - Partida]]=0, "-", BS_CONTROLE[[#This Row],[Local - Partida]])</f>
        <v>-</v>
      </c>
      <c r="AL372" s="175" t="str">
        <f>IF(BS_CONTROLE[[#This Row],[Local - Encerramento]]=0, "-", BS_CONTROLE[[#This Row],[Local - Encerramento]])</f>
        <v>-</v>
      </c>
      <c r="AM372" s="175" t="str">
        <f>IF(BS_CONTROLE[[#This Row],[Entre - Estações]]=0, "-", BS_CONTROLE[[#This Row],[Entre - Estações]])</f>
        <v>-</v>
      </c>
      <c r="AN372" s="175" t="str">
        <f>IF(BS_CONTROLE[[#This Row],[SB]]=0, "-", BS_CONTROLE[[#This Row],[SB]])</f>
        <v>-</v>
      </c>
      <c r="AO372" s="176" t="str">
        <f>IF(BS_CONTROLE[[#This Row],[SUB]]=0, "-", BS_CONTROLE[[#This Row],[SUB]])</f>
        <v>-</v>
      </c>
      <c r="AP372" s="177" t="str">
        <f>IF(BS_CONTROLE[[#This Row],[KM - Inicio]]=0, "-", BS_CONTROLE[[#This Row],[KM - Inicio]])</f>
        <v>-</v>
      </c>
      <c r="AQ372" s="177" t="str">
        <f>IF(BS_CONTROLE[[#This Row],[KM - Fim]]=0, "-", BS_CONTROLE[[#This Row],[KM - Fim]])</f>
        <v>-</v>
      </c>
      <c r="AR372" s="32"/>
      <c r="AS372" s="32"/>
      <c r="AT372" s="32"/>
      <c r="AU372" s="32"/>
      <c r="AV372" s="32"/>
      <c r="AW372" s="32"/>
      <c r="AX372" s="32"/>
      <c r="AY372" s="184" t="str">
        <f>IF(D372="","*",IFERROR(IF(ISODD(COUNT(AS372:AX374)),"ERRO",SUM((AT372-AS372),(AV372-AU372),(AX372-AW372))),"ERRO"))</f>
        <v>*</v>
      </c>
      <c r="AZ372" s="11"/>
      <c r="BA372" s="60"/>
      <c r="BB372" s="9" t="str">
        <f>IFERROR(_xlfn.XLOOKUP(AI372, BS_ATIVIDADE[ATIVIDADE],BS_ATIVIDADE[UNIDADE] ), "*")</f>
        <v>*</v>
      </c>
      <c r="BC372" s="59" t="str" cm="1">
        <f t="array" ref="BC372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BD372" s="59" t="str" cm="1">
        <f t="array" ref="BD372" xml:space="preserve"> _xlfn.XLOOKUP(
  1,
  ( TabelaMap[SUB] = BS_CONTROLE[[#This Row],[SUB_5]]) *
  ( TabelaMap[KM Inicio] &lt;= BS_CONTROLE[[#This Row],[KM - Inicio]]) *
  ( TabelaMap[KM Fim]  &gt;= BS_CONTROLE[[#This Row],[KM - Inicio]]),
  TabelaMap[Trecho Coordenação],
  "-",
  0
)</f>
        <v>-</v>
      </c>
      <c r="BE372" s="200" t="str">
        <f>IFERROR(_xlfn.XLOOKUP(AO372, BASE_MAPA!$B$2:$B$420, BASE_MAPA!$G$2:$G$420), "ERRO")</f>
        <v>ERRO</v>
      </c>
      <c r="BF372" s="178" t="str">
        <f>IF(BS_CONTROLE[[#This Row],[Responsavel pelo boletim]]=0, "-", BS_CONTROLE[[#This Row],[Responsavel pelo boletim]])</f>
        <v>-</v>
      </c>
      <c r="BG372" s="13"/>
      <c r="BH372" s="14"/>
      <c r="BI372" s="14"/>
      <c r="BJ372" s="14"/>
      <c r="BK372" s="14"/>
      <c r="BL372" s="13"/>
      <c r="BM372" s="12"/>
      <c r="BN372" s="12"/>
      <c r="BO372" s="130"/>
      <c r="BP372" s="14"/>
      <c r="BQ372" s="10" t="str">
        <f t="shared" si="33"/>
        <v>Aderente</v>
      </c>
      <c r="BR372" s="15" t="str">
        <f t="shared" si="34"/>
        <v>*</v>
      </c>
      <c r="BS372" s="15" t="str">
        <f t="shared" si="35"/>
        <v>*</v>
      </c>
      <c r="BT372" s="157" t="str">
        <f t="shared" si="36"/>
        <v/>
      </c>
    </row>
    <row r="373" spans="1:72" hidden="1">
      <c r="A373" s="44" t="str">
        <f t="shared" si="32"/>
        <v/>
      </c>
      <c r="B373" s="133"/>
      <c r="C373" s="7" t="str">
        <f>IF(BS_CONTROLE[[#This Row],[DATA]]="","",WEEKNUM(BS_CONTROLE[[#This Row],[DATA]]))</f>
        <v/>
      </c>
      <c r="D373" s="45"/>
      <c r="E373" s="185">
        <v>389</v>
      </c>
      <c r="F373" s="134"/>
      <c r="G373" s="8" t="str">
        <f>IF(D373="","*",VLOOKUP(F373,BS_ATIVIDADE[#All],3,FALSE))</f>
        <v>*</v>
      </c>
      <c r="H373" s="135"/>
      <c r="I373" s="135"/>
      <c r="J373" s="151"/>
      <c r="K373" s="151"/>
      <c r="L373" s="71" t="s">
        <v>11</v>
      </c>
      <c r="M373" s="149" t="str" cm="1">
        <f t="array" ref="M373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373" s="149" t="str" cm="1">
        <f t="array" ref="N373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373" s="135"/>
      <c r="P373" s="135"/>
      <c r="Q373" s="71"/>
      <c r="R373" s="9" t="str">
        <f>IFERROR(_xlfn.XLOOKUP(F373, BS_ATIVIDADE[ATIVIDADE],BS_ATIVIDADE[UNIDADE] ), "*")</f>
        <v>*</v>
      </c>
      <c r="S373" s="180" t="str" cm="1">
        <f t="array" ref="S373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373" s="180" t="str" cm="1">
        <f t="array" ref="T373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373" s="199" t="str">
        <f>IFERROR(_xlfn.XLOOKUP(J373, BASE_MAPA!$B$2:$B$420, BASE_MAPA!$G$2:$G$420), "ERRO")</f>
        <v>ERRO</v>
      </c>
      <c r="V373" s="143"/>
      <c r="W373" s="135"/>
      <c r="X373" s="152"/>
      <c r="Y373" s="129"/>
      <c r="Z373" s="129"/>
      <c r="AA373" s="71"/>
      <c r="AB373" s="59"/>
      <c r="AC373" s="59"/>
      <c r="AD373" s="135"/>
      <c r="AE373" s="71"/>
      <c r="AF373" s="71"/>
      <c r="AG373" s="71"/>
      <c r="AH373" s="42"/>
      <c r="AI373" s="119" t="str">
        <f>IF(BS_CONTROLE[[#This Row],[Atividade]]=0, "-", BS_CONTROLE[[#This Row],[Atividade]])</f>
        <v>-</v>
      </c>
      <c r="AJ373" s="8" t="str">
        <f>IF(D373="","*",VLOOKUP(AI373,BS_ATIVIDADE[#Data],3,FALSE))</f>
        <v>*</v>
      </c>
      <c r="AK373" s="175" t="str">
        <f>IF(BS_CONTROLE[[#This Row],[Local - Partida]]=0, "-", BS_CONTROLE[[#This Row],[Local - Partida]])</f>
        <v>-</v>
      </c>
      <c r="AL373" s="175" t="str">
        <f>IF(BS_CONTROLE[[#This Row],[Local - Encerramento]]=0, "-", BS_CONTROLE[[#This Row],[Local - Encerramento]])</f>
        <v>-</v>
      </c>
      <c r="AM373" s="175" t="str">
        <f>IF(BS_CONTROLE[[#This Row],[Entre - Estações]]=0, "-", BS_CONTROLE[[#This Row],[Entre - Estações]])</f>
        <v>-</v>
      </c>
      <c r="AN373" s="175" t="str">
        <f>IF(BS_CONTROLE[[#This Row],[SB]]=0, "-", BS_CONTROLE[[#This Row],[SB]])</f>
        <v>-</v>
      </c>
      <c r="AO373" s="176" t="str">
        <f>IF(BS_CONTROLE[[#This Row],[SUB]]=0, "-", BS_CONTROLE[[#This Row],[SUB]])</f>
        <v>-</v>
      </c>
      <c r="AP373" s="177" t="str">
        <f>IF(BS_CONTROLE[[#This Row],[KM - Inicio]]=0, "-", BS_CONTROLE[[#This Row],[KM - Inicio]])</f>
        <v>-</v>
      </c>
      <c r="AQ373" s="177" t="str">
        <f>IF(BS_CONTROLE[[#This Row],[KM - Fim]]=0, "-", BS_CONTROLE[[#This Row],[KM - Fim]])</f>
        <v>-</v>
      </c>
      <c r="AR373" s="32"/>
      <c r="AS373" s="32"/>
      <c r="AT373" s="32"/>
      <c r="AU373" s="32"/>
      <c r="AV373" s="32"/>
      <c r="AW373" s="32"/>
      <c r="AX373" s="32"/>
      <c r="AY373" s="184" t="str">
        <f>IF(D373="","*",IFERROR(IF(ISODD(COUNT(AS373:AX375)),"ERRO",SUM((AT373-AS373),(AV373-AU373),(AX373-AW373))),"ERRO"))</f>
        <v>*</v>
      </c>
      <c r="AZ373" s="11"/>
      <c r="BA373" s="60"/>
      <c r="BB373" s="9" t="str">
        <f>IFERROR(_xlfn.XLOOKUP(AI373, BS_ATIVIDADE[ATIVIDADE],BS_ATIVIDADE[UNIDADE] ), "*")</f>
        <v>*</v>
      </c>
      <c r="BC373" s="59" t="str" cm="1">
        <f t="array" ref="BC373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BD373" s="59" t="str" cm="1">
        <f t="array" ref="BD373" xml:space="preserve"> _xlfn.XLOOKUP(
  1,
  ( TabelaMap[SUB] = BS_CONTROLE[[#This Row],[SUB_5]]) *
  ( TabelaMap[KM Inicio] &lt;= BS_CONTROLE[[#This Row],[KM - Inicio]]) *
  ( TabelaMap[KM Fim]  &gt;= BS_CONTROLE[[#This Row],[KM - Inicio]]),
  TabelaMap[Trecho Coordenação],
  "-",
  0
)</f>
        <v>-</v>
      </c>
      <c r="BE373" s="200" t="str">
        <f>IFERROR(_xlfn.XLOOKUP(AO373, BASE_MAPA!$B$2:$B$420, BASE_MAPA!$G$2:$G$420), "ERRO")</f>
        <v>ERRO</v>
      </c>
      <c r="BF373" s="178" t="str">
        <f>IF(BS_CONTROLE[[#This Row],[Responsavel pelo boletim]]=0, "-", BS_CONTROLE[[#This Row],[Responsavel pelo boletim]])</f>
        <v>-</v>
      </c>
      <c r="BG373" s="13"/>
      <c r="BH373" s="14"/>
      <c r="BI373" s="14"/>
      <c r="BJ373" s="14"/>
      <c r="BK373" s="14"/>
      <c r="BL373" s="13"/>
      <c r="BM373" s="12"/>
      <c r="BN373" s="12"/>
      <c r="BO373" s="130"/>
      <c r="BP373" s="14"/>
      <c r="BQ373" s="10" t="str">
        <f t="shared" si="33"/>
        <v>Aderente</v>
      </c>
      <c r="BR373" s="15" t="str">
        <f t="shared" si="34"/>
        <v>*</v>
      </c>
      <c r="BS373" s="15" t="str">
        <f t="shared" si="35"/>
        <v>*</v>
      </c>
      <c r="BT373" s="157" t="str">
        <f t="shared" si="36"/>
        <v/>
      </c>
    </row>
    <row r="374" spans="1:72" hidden="1">
      <c r="A374" s="44" t="str">
        <f t="shared" si="32"/>
        <v/>
      </c>
      <c r="B374" s="133"/>
      <c r="C374" s="7" t="str">
        <f>IF(BS_CONTROLE[[#This Row],[DATA]]="","",WEEKNUM(BS_CONTROLE[[#This Row],[DATA]]))</f>
        <v/>
      </c>
      <c r="D374" s="45"/>
      <c r="E374" s="185">
        <v>390</v>
      </c>
      <c r="F374" s="134"/>
      <c r="G374" s="8" t="str">
        <f>IF(D374="","*",VLOOKUP(F374,BS_ATIVIDADE[#All],3,FALSE))</f>
        <v>*</v>
      </c>
      <c r="H374" s="135"/>
      <c r="I374" s="135"/>
      <c r="J374" s="151"/>
      <c r="K374" s="151"/>
      <c r="L374" s="71" t="s">
        <v>11</v>
      </c>
      <c r="M374" s="149" t="str" cm="1">
        <f t="array" ref="M374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374" s="149" t="str" cm="1">
        <f t="array" ref="N374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374" s="135"/>
      <c r="P374" s="135"/>
      <c r="Q374" s="71"/>
      <c r="R374" s="9" t="str">
        <f>IFERROR(_xlfn.XLOOKUP(F374, BS_ATIVIDADE[ATIVIDADE],BS_ATIVIDADE[UNIDADE] ), "*")</f>
        <v>*</v>
      </c>
      <c r="S374" s="180" t="str" cm="1">
        <f t="array" ref="S374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374" s="180" t="str" cm="1">
        <f t="array" ref="T374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374" s="199" t="str">
        <f>IFERROR(_xlfn.XLOOKUP(J374, BASE_MAPA!$B$2:$B$420, BASE_MAPA!$G$2:$G$420), "ERRO")</f>
        <v>ERRO</v>
      </c>
      <c r="V374" s="143"/>
      <c r="W374" s="135"/>
      <c r="X374" s="152"/>
      <c r="Y374" s="129"/>
      <c r="Z374" s="129"/>
      <c r="AA374" s="71"/>
      <c r="AB374" s="59"/>
      <c r="AC374" s="59"/>
      <c r="AD374" s="135"/>
      <c r="AE374" s="71"/>
      <c r="AF374" s="71"/>
      <c r="AG374" s="71"/>
      <c r="AH374" s="42"/>
      <c r="AI374" s="119" t="str">
        <f>IF(BS_CONTROLE[[#This Row],[Atividade]]=0, "-", BS_CONTROLE[[#This Row],[Atividade]])</f>
        <v>-</v>
      </c>
      <c r="AJ374" s="8" t="str">
        <f>IF(D374="","*",VLOOKUP(AI374,BS_ATIVIDADE[#Data],3,FALSE))</f>
        <v>*</v>
      </c>
      <c r="AK374" s="175" t="str">
        <f>IF(BS_CONTROLE[[#This Row],[Local - Partida]]=0, "-", BS_CONTROLE[[#This Row],[Local - Partida]])</f>
        <v>-</v>
      </c>
      <c r="AL374" s="175" t="str">
        <f>IF(BS_CONTROLE[[#This Row],[Local - Encerramento]]=0, "-", BS_CONTROLE[[#This Row],[Local - Encerramento]])</f>
        <v>-</v>
      </c>
      <c r="AM374" s="175" t="str">
        <f>IF(BS_CONTROLE[[#This Row],[Entre - Estações]]=0, "-", BS_CONTROLE[[#This Row],[Entre - Estações]])</f>
        <v>-</v>
      </c>
      <c r="AN374" s="175" t="str">
        <f>IF(BS_CONTROLE[[#This Row],[SB]]=0, "-", BS_CONTROLE[[#This Row],[SB]])</f>
        <v>-</v>
      </c>
      <c r="AO374" s="176" t="str">
        <f>IF(BS_CONTROLE[[#This Row],[SUB]]=0, "-", BS_CONTROLE[[#This Row],[SUB]])</f>
        <v>-</v>
      </c>
      <c r="AP374" s="177" t="str">
        <f>IF(BS_CONTROLE[[#This Row],[KM - Inicio]]=0, "-", BS_CONTROLE[[#This Row],[KM - Inicio]])</f>
        <v>-</v>
      </c>
      <c r="AQ374" s="177" t="str">
        <f>IF(BS_CONTROLE[[#This Row],[KM - Fim]]=0, "-", BS_CONTROLE[[#This Row],[KM - Fim]])</f>
        <v>-</v>
      </c>
      <c r="AR374" s="32"/>
      <c r="AS374" s="32"/>
      <c r="AT374" s="32"/>
      <c r="AU374" s="32"/>
      <c r="AV374" s="32"/>
      <c r="AW374" s="32"/>
      <c r="AX374" s="32"/>
      <c r="AY374" s="184" t="str">
        <f>IF(D374="","*",IFERROR(IF(ISODD(COUNT(AS374:AX376)),"ERRO",SUM((AT374-AS374),(AV374-AU374),(AX374-AW374))),"ERRO"))</f>
        <v>*</v>
      </c>
      <c r="AZ374" s="11"/>
      <c r="BA374" s="60"/>
      <c r="BB374" s="9" t="str">
        <f>IFERROR(_xlfn.XLOOKUP(AI374, BS_ATIVIDADE[ATIVIDADE],BS_ATIVIDADE[UNIDADE] ), "*")</f>
        <v>*</v>
      </c>
      <c r="BC374" s="59" t="str" cm="1">
        <f t="array" ref="BC374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BD374" s="59" t="str" cm="1">
        <f t="array" ref="BD374" xml:space="preserve"> _xlfn.XLOOKUP(
  1,
  ( TabelaMap[SUB] = BS_CONTROLE[[#This Row],[SUB_5]]) *
  ( TabelaMap[KM Inicio] &lt;= BS_CONTROLE[[#This Row],[KM - Inicio]]) *
  ( TabelaMap[KM Fim]  &gt;= BS_CONTROLE[[#This Row],[KM - Inicio]]),
  TabelaMap[Trecho Coordenação],
  "-",
  0
)</f>
        <v>-</v>
      </c>
      <c r="BE374" s="200" t="str">
        <f>IFERROR(_xlfn.XLOOKUP(AO374, BASE_MAPA!$B$2:$B$420, BASE_MAPA!$G$2:$G$420), "ERRO")</f>
        <v>ERRO</v>
      </c>
      <c r="BF374" s="178" t="str">
        <f>IF(BS_CONTROLE[[#This Row],[Responsavel pelo boletim]]=0, "-", BS_CONTROLE[[#This Row],[Responsavel pelo boletim]])</f>
        <v>-</v>
      </c>
      <c r="BG374" s="13"/>
      <c r="BH374" s="14"/>
      <c r="BI374" s="14"/>
      <c r="BJ374" s="14"/>
      <c r="BK374" s="14"/>
      <c r="BL374" s="13"/>
      <c r="BM374" s="12"/>
      <c r="BN374" s="12"/>
      <c r="BO374" s="130"/>
      <c r="BP374" s="14"/>
      <c r="BQ374" s="10" t="str">
        <f t="shared" si="33"/>
        <v>Aderente</v>
      </c>
      <c r="BR374" s="15" t="str">
        <f t="shared" si="34"/>
        <v>*</v>
      </c>
      <c r="BS374" s="15" t="str">
        <f t="shared" si="35"/>
        <v>*</v>
      </c>
      <c r="BT374" s="157" t="str">
        <f t="shared" si="36"/>
        <v/>
      </c>
    </row>
    <row r="375" spans="1:72" hidden="1">
      <c r="A375" s="44" t="str">
        <f t="shared" si="32"/>
        <v/>
      </c>
      <c r="B375" s="133"/>
      <c r="C375" s="7" t="str">
        <f>IF(BS_CONTROLE[[#This Row],[DATA]]="","",WEEKNUM(BS_CONTROLE[[#This Row],[DATA]]))</f>
        <v/>
      </c>
      <c r="D375" s="45"/>
      <c r="E375" s="185">
        <v>391</v>
      </c>
      <c r="F375" s="134"/>
      <c r="G375" s="8" t="str">
        <f>IF(D375="","*",VLOOKUP(F375,BS_ATIVIDADE[#All],3,FALSE))</f>
        <v>*</v>
      </c>
      <c r="H375" s="135"/>
      <c r="I375" s="135"/>
      <c r="J375" s="151"/>
      <c r="K375" s="151"/>
      <c r="L375" s="71" t="s">
        <v>11</v>
      </c>
      <c r="M375" s="149" t="str" cm="1">
        <f t="array" ref="M375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375" s="149" t="str" cm="1">
        <f t="array" ref="N375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375" s="135"/>
      <c r="P375" s="135"/>
      <c r="Q375" s="71"/>
      <c r="R375" s="9" t="str">
        <f>IFERROR(_xlfn.XLOOKUP(F375, BS_ATIVIDADE[ATIVIDADE],BS_ATIVIDADE[UNIDADE] ), "*")</f>
        <v>*</v>
      </c>
      <c r="S375" s="180" t="str" cm="1">
        <f t="array" ref="S375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375" s="180" t="str" cm="1">
        <f t="array" ref="T375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375" s="199" t="str">
        <f>IFERROR(_xlfn.XLOOKUP(J375, BASE_MAPA!$B$2:$B$420, BASE_MAPA!$G$2:$G$420), "ERRO")</f>
        <v>ERRO</v>
      </c>
      <c r="V375" s="143"/>
      <c r="W375" s="135"/>
      <c r="X375" s="152"/>
      <c r="Y375" s="129"/>
      <c r="Z375" s="129"/>
      <c r="AA375" s="71"/>
      <c r="AB375" s="59"/>
      <c r="AC375" s="59"/>
      <c r="AD375" s="135"/>
      <c r="AE375" s="71"/>
      <c r="AF375" s="71"/>
      <c r="AG375" s="71"/>
      <c r="AH375" s="42"/>
      <c r="AI375" s="119" t="str">
        <f>IF(BS_CONTROLE[[#This Row],[Atividade]]=0, "-", BS_CONTROLE[[#This Row],[Atividade]])</f>
        <v>-</v>
      </c>
      <c r="AJ375" s="8" t="str">
        <f>IF(D375="","*",VLOOKUP(AI375,BS_ATIVIDADE[#Data],3,FALSE))</f>
        <v>*</v>
      </c>
      <c r="AK375" s="175" t="str">
        <f>IF(BS_CONTROLE[[#This Row],[Local - Partida]]=0, "-", BS_CONTROLE[[#This Row],[Local - Partida]])</f>
        <v>-</v>
      </c>
      <c r="AL375" s="175" t="str">
        <f>IF(BS_CONTROLE[[#This Row],[Local - Encerramento]]=0, "-", BS_CONTROLE[[#This Row],[Local - Encerramento]])</f>
        <v>-</v>
      </c>
      <c r="AM375" s="175" t="str">
        <f>IF(BS_CONTROLE[[#This Row],[Entre - Estações]]=0, "-", BS_CONTROLE[[#This Row],[Entre - Estações]])</f>
        <v>-</v>
      </c>
      <c r="AN375" s="175" t="str">
        <f>IF(BS_CONTROLE[[#This Row],[SB]]=0, "-", BS_CONTROLE[[#This Row],[SB]])</f>
        <v>-</v>
      </c>
      <c r="AO375" s="176" t="str">
        <f>IF(BS_CONTROLE[[#This Row],[SUB]]=0, "-", BS_CONTROLE[[#This Row],[SUB]])</f>
        <v>-</v>
      </c>
      <c r="AP375" s="177" t="str">
        <f>IF(BS_CONTROLE[[#This Row],[KM - Inicio]]=0, "-", BS_CONTROLE[[#This Row],[KM - Inicio]])</f>
        <v>-</v>
      </c>
      <c r="AQ375" s="177" t="str">
        <f>IF(BS_CONTROLE[[#This Row],[KM - Fim]]=0, "-", BS_CONTROLE[[#This Row],[KM - Fim]])</f>
        <v>-</v>
      </c>
      <c r="AR375" s="32"/>
      <c r="AS375" s="32"/>
      <c r="AT375" s="32"/>
      <c r="AU375" s="32"/>
      <c r="AV375" s="32"/>
      <c r="AW375" s="32"/>
      <c r="AX375" s="32"/>
      <c r="AY375" s="184" t="str">
        <f>IF(D375="","*",IFERROR(IF(ISODD(COUNT(AS375:AX377)),"ERRO",SUM((AT375-AS375),(AV375-AU375),(AX375-AW375))),"ERRO"))</f>
        <v>*</v>
      </c>
      <c r="AZ375" s="11"/>
      <c r="BA375" s="60"/>
      <c r="BB375" s="9" t="str">
        <f>IFERROR(_xlfn.XLOOKUP(AI375, BS_ATIVIDADE[ATIVIDADE],BS_ATIVIDADE[UNIDADE] ), "*")</f>
        <v>*</v>
      </c>
      <c r="BC375" s="59" t="str" cm="1">
        <f t="array" ref="BC375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BD375" s="59" t="str" cm="1">
        <f t="array" ref="BD375" xml:space="preserve"> _xlfn.XLOOKUP(
  1,
  ( TabelaMap[SUB] = BS_CONTROLE[[#This Row],[SUB_5]]) *
  ( TabelaMap[KM Inicio] &lt;= BS_CONTROLE[[#This Row],[KM - Inicio]]) *
  ( TabelaMap[KM Fim]  &gt;= BS_CONTROLE[[#This Row],[KM - Inicio]]),
  TabelaMap[Trecho Coordenação],
  "-",
  0
)</f>
        <v>-</v>
      </c>
      <c r="BE375" s="200" t="str">
        <f>IFERROR(_xlfn.XLOOKUP(AO375, BASE_MAPA!$B$2:$B$420, BASE_MAPA!$G$2:$G$420), "ERRO")</f>
        <v>ERRO</v>
      </c>
      <c r="BF375" s="178" t="str">
        <f>IF(BS_CONTROLE[[#This Row],[Responsavel pelo boletim]]=0, "-", BS_CONTROLE[[#This Row],[Responsavel pelo boletim]])</f>
        <v>-</v>
      </c>
      <c r="BG375" s="13"/>
      <c r="BH375" s="14"/>
      <c r="BI375" s="14"/>
      <c r="BJ375" s="14"/>
      <c r="BK375" s="14"/>
      <c r="BL375" s="13"/>
      <c r="BM375" s="12"/>
      <c r="BN375" s="12"/>
      <c r="BO375" s="130"/>
      <c r="BP375" s="14"/>
      <c r="BQ375" s="10" t="str">
        <f t="shared" si="33"/>
        <v>Aderente</v>
      </c>
      <c r="BR375" s="15" t="str">
        <f t="shared" si="34"/>
        <v>*</v>
      </c>
      <c r="BS375" s="15" t="str">
        <f t="shared" si="35"/>
        <v>*</v>
      </c>
      <c r="BT375" s="157" t="str">
        <f t="shared" si="36"/>
        <v/>
      </c>
    </row>
    <row r="376" spans="1:72" hidden="1">
      <c r="A376" s="44" t="str">
        <f t="shared" si="32"/>
        <v/>
      </c>
      <c r="B376" s="133"/>
      <c r="C376" s="7" t="str">
        <f>IF(BS_CONTROLE[[#This Row],[DATA]]="","",WEEKNUM(BS_CONTROLE[[#This Row],[DATA]]))</f>
        <v/>
      </c>
      <c r="D376" s="45"/>
      <c r="E376" s="185">
        <v>392</v>
      </c>
      <c r="F376" s="134"/>
      <c r="G376" s="8" t="str">
        <f>IF(D376="","*",VLOOKUP(F376,BS_ATIVIDADE[#All],3,FALSE))</f>
        <v>*</v>
      </c>
      <c r="H376" s="135"/>
      <c r="I376" s="135"/>
      <c r="J376" s="151"/>
      <c r="K376" s="151"/>
      <c r="L376" s="71" t="s">
        <v>11</v>
      </c>
      <c r="M376" s="149" t="str" cm="1">
        <f t="array" ref="M376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376" s="149" t="str" cm="1">
        <f t="array" ref="N376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376" s="135"/>
      <c r="P376" s="135"/>
      <c r="Q376" s="71"/>
      <c r="R376" s="9" t="str">
        <f>IFERROR(_xlfn.XLOOKUP(F376, BS_ATIVIDADE[ATIVIDADE],BS_ATIVIDADE[UNIDADE] ), "*")</f>
        <v>*</v>
      </c>
      <c r="S376" s="180" t="str" cm="1">
        <f t="array" ref="S376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376" s="180" t="str" cm="1">
        <f t="array" ref="T376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376" s="199" t="str">
        <f>IFERROR(_xlfn.XLOOKUP(J376, BASE_MAPA!$B$2:$B$420, BASE_MAPA!$G$2:$G$420), "ERRO")</f>
        <v>ERRO</v>
      </c>
      <c r="V376" s="143"/>
      <c r="W376" s="135"/>
      <c r="X376" s="152"/>
      <c r="Y376" s="129"/>
      <c r="Z376" s="129"/>
      <c r="AA376" s="71"/>
      <c r="AB376" s="59"/>
      <c r="AC376" s="59"/>
      <c r="AD376" s="135"/>
      <c r="AE376" s="71"/>
      <c r="AF376" s="71"/>
      <c r="AG376" s="71"/>
      <c r="AH376" s="42"/>
      <c r="AI376" s="119" t="str">
        <f>IF(BS_CONTROLE[[#This Row],[Atividade]]=0, "-", BS_CONTROLE[[#This Row],[Atividade]])</f>
        <v>-</v>
      </c>
      <c r="AJ376" s="8" t="str">
        <f>IF(D376="","*",VLOOKUP(AI376,BS_ATIVIDADE[#Data],3,FALSE))</f>
        <v>*</v>
      </c>
      <c r="AK376" s="175" t="str">
        <f>IF(BS_CONTROLE[[#This Row],[Local - Partida]]=0, "-", BS_CONTROLE[[#This Row],[Local - Partida]])</f>
        <v>-</v>
      </c>
      <c r="AL376" s="175" t="str">
        <f>IF(BS_CONTROLE[[#This Row],[Local - Encerramento]]=0, "-", BS_CONTROLE[[#This Row],[Local - Encerramento]])</f>
        <v>-</v>
      </c>
      <c r="AM376" s="175" t="str">
        <f>IF(BS_CONTROLE[[#This Row],[Entre - Estações]]=0, "-", BS_CONTROLE[[#This Row],[Entre - Estações]])</f>
        <v>-</v>
      </c>
      <c r="AN376" s="175" t="str">
        <f>IF(BS_CONTROLE[[#This Row],[SB]]=0, "-", BS_CONTROLE[[#This Row],[SB]])</f>
        <v>-</v>
      </c>
      <c r="AO376" s="176" t="str">
        <f>IF(BS_CONTROLE[[#This Row],[SUB]]=0, "-", BS_CONTROLE[[#This Row],[SUB]])</f>
        <v>-</v>
      </c>
      <c r="AP376" s="177" t="str">
        <f>IF(BS_CONTROLE[[#This Row],[KM - Inicio]]=0, "-", BS_CONTROLE[[#This Row],[KM - Inicio]])</f>
        <v>-</v>
      </c>
      <c r="AQ376" s="177" t="str">
        <f>IF(BS_CONTROLE[[#This Row],[KM - Fim]]=0, "-", BS_CONTROLE[[#This Row],[KM - Fim]])</f>
        <v>-</v>
      </c>
      <c r="AR376" s="32"/>
      <c r="AS376" s="32"/>
      <c r="AT376" s="32"/>
      <c r="AU376" s="32"/>
      <c r="AV376" s="32"/>
      <c r="AW376" s="32"/>
      <c r="AX376" s="32"/>
      <c r="AY376" s="184" t="str">
        <f>IF(D376="","*",IFERROR(IF(ISODD(COUNT(AS376:AX378)),"ERRO",SUM((AT376-AS376),(AV376-AU376),(AX376-AW376))),"ERRO"))</f>
        <v>*</v>
      </c>
      <c r="AZ376" s="11"/>
      <c r="BA376" s="60"/>
      <c r="BB376" s="9" t="str">
        <f>IFERROR(_xlfn.XLOOKUP(AI376, BS_ATIVIDADE[ATIVIDADE],BS_ATIVIDADE[UNIDADE] ), "*")</f>
        <v>*</v>
      </c>
      <c r="BC376" s="59" t="str" cm="1">
        <f t="array" ref="BC376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BD376" s="59" t="str" cm="1">
        <f t="array" ref="BD376" xml:space="preserve"> _xlfn.XLOOKUP(
  1,
  ( TabelaMap[SUB] = BS_CONTROLE[[#This Row],[SUB_5]]) *
  ( TabelaMap[KM Inicio] &lt;= BS_CONTROLE[[#This Row],[KM - Inicio]]) *
  ( TabelaMap[KM Fim]  &gt;= BS_CONTROLE[[#This Row],[KM - Inicio]]),
  TabelaMap[Trecho Coordenação],
  "-",
  0
)</f>
        <v>-</v>
      </c>
      <c r="BE376" s="200" t="str">
        <f>IFERROR(_xlfn.XLOOKUP(AO376, BASE_MAPA!$B$2:$B$420, BASE_MAPA!$G$2:$G$420), "ERRO")</f>
        <v>ERRO</v>
      </c>
      <c r="BF376" s="178" t="str">
        <f>IF(BS_CONTROLE[[#This Row],[Responsavel pelo boletim]]=0, "-", BS_CONTROLE[[#This Row],[Responsavel pelo boletim]])</f>
        <v>-</v>
      </c>
      <c r="BG376" s="13"/>
      <c r="BH376" s="14"/>
      <c r="BI376" s="14"/>
      <c r="BJ376" s="14"/>
      <c r="BK376" s="14"/>
      <c r="BL376" s="13"/>
      <c r="BM376" s="12"/>
      <c r="BN376" s="12"/>
      <c r="BO376" s="130"/>
      <c r="BP376" s="14"/>
      <c r="BQ376" s="10" t="str">
        <f t="shared" si="33"/>
        <v>Aderente</v>
      </c>
      <c r="BR376" s="15" t="str">
        <f t="shared" si="34"/>
        <v>*</v>
      </c>
      <c r="BS376" s="15" t="str">
        <f t="shared" si="35"/>
        <v>*</v>
      </c>
      <c r="BT376" s="157" t="str">
        <f t="shared" si="36"/>
        <v/>
      </c>
    </row>
    <row r="377" spans="1:72" hidden="1">
      <c r="A377" s="44" t="str">
        <f t="shared" si="32"/>
        <v/>
      </c>
      <c r="B377" s="133"/>
      <c r="C377" s="7" t="str">
        <f>IF(BS_CONTROLE[[#This Row],[DATA]]="","",WEEKNUM(BS_CONTROLE[[#This Row],[DATA]]))</f>
        <v/>
      </c>
      <c r="D377" s="45"/>
      <c r="E377" s="185">
        <v>393</v>
      </c>
      <c r="F377" s="134"/>
      <c r="G377" s="8" t="str">
        <f>IF(D377="","*",VLOOKUP(F377,BS_ATIVIDADE[#All],3,FALSE))</f>
        <v>*</v>
      </c>
      <c r="H377" s="135"/>
      <c r="I377" s="135"/>
      <c r="J377" s="151"/>
      <c r="K377" s="151"/>
      <c r="L377" s="71" t="s">
        <v>11</v>
      </c>
      <c r="M377" s="149" t="str" cm="1">
        <f t="array" ref="M377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377" s="149" t="str" cm="1">
        <f t="array" ref="N377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377" s="135"/>
      <c r="P377" s="135"/>
      <c r="Q377" s="71"/>
      <c r="R377" s="9" t="str">
        <f>IFERROR(_xlfn.XLOOKUP(F377, BS_ATIVIDADE[ATIVIDADE],BS_ATIVIDADE[UNIDADE] ), "*")</f>
        <v>*</v>
      </c>
      <c r="S377" s="180" t="str" cm="1">
        <f t="array" ref="S377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377" s="180" t="str" cm="1">
        <f t="array" ref="T377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377" s="199" t="str">
        <f>IFERROR(_xlfn.XLOOKUP(J377, BASE_MAPA!$B$2:$B$420, BASE_MAPA!$G$2:$G$420), "ERRO")</f>
        <v>ERRO</v>
      </c>
      <c r="V377" s="143"/>
      <c r="W377" s="135"/>
      <c r="X377" s="152"/>
      <c r="Y377" s="129"/>
      <c r="Z377" s="129"/>
      <c r="AA377" s="71"/>
      <c r="AB377" s="59"/>
      <c r="AC377" s="59"/>
      <c r="AD377" s="135"/>
      <c r="AE377" s="71"/>
      <c r="AF377" s="71"/>
      <c r="AG377" s="71"/>
      <c r="AH377" s="42"/>
      <c r="AI377" s="119" t="str">
        <f>IF(BS_CONTROLE[[#This Row],[Atividade]]=0, "-", BS_CONTROLE[[#This Row],[Atividade]])</f>
        <v>-</v>
      </c>
      <c r="AJ377" s="8" t="str">
        <f>IF(D377="","*",VLOOKUP(AI377,BS_ATIVIDADE[#Data],3,FALSE))</f>
        <v>*</v>
      </c>
      <c r="AK377" s="175" t="str">
        <f>IF(BS_CONTROLE[[#This Row],[Local - Partida]]=0, "-", BS_CONTROLE[[#This Row],[Local - Partida]])</f>
        <v>-</v>
      </c>
      <c r="AL377" s="175" t="str">
        <f>IF(BS_CONTROLE[[#This Row],[Local - Encerramento]]=0, "-", BS_CONTROLE[[#This Row],[Local - Encerramento]])</f>
        <v>-</v>
      </c>
      <c r="AM377" s="175" t="str">
        <f>IF(BS_CONTROLE[[#This Row],[Entre - Estações]]=0, "-", BS_CONTROLE[[#This Row],[Entre - Estações]])</f>
        <v>-</v>
      </c>
      <c r="AN377" s="175" t="str">
        <f>IF(BS_CONTROLE[[#This Row],[SB]]=0, "-", BS_CONTROLE[[#This Row],[SB]])</f>
        <v>-</v>
      </c>
      <c r="AO377" s="176" t="str">
        <f>IF(BS_CONTROLE[[#This Row],[SUB]]=0, "-", BS_CONTROLE[[#This Row],[SUB]])</f>
        <v>-</v>
      </c>
      <c r="AP377" s="177" t="str">
        <f>IF(BS_CONTROLE[[#This Row],[KM - Inicio]]=0, "-", BS_CONTROLE[[#This Row],[KM - Inicio]])</f>
        <v>-</v>
      </c>
      <c r="AQ377" s="177" t="str">
        <f>IF(BS_CONTROLE[[#This Row],[KM - Fim]]=0, "-", BS_CONTROLE[[#This Row],[KM - Fim]])</f>
        <v>-</v>
      </c>
      <c r="AR377" s="32"/>
      <c r="AS377" s="32"/>
      <c r="AT377" s="32"/>
      <c r="AU377" s="32"/>
      <c r="AV377" s="32"/>
      <c r="AW377" s="32"/>
      <c r="AX377" s="32"/>
      <c r="AY377" s="184" t="str">
        <f>IF(D377="","*",IFERROR(IF(ISODD(COUNT(AS377:AX379)),"ERRO",SUM((AT377-AS377),(AV377-AU377),(AX377-AW377))),"ERRO"))</f>
        <v>*</v>
      </c>
      <c r="AZ377" s="11"/>
      <c r="BA377" s="60"/>
      <c r="BB377" s="9" t="str">
        <f>IFERROR(_xlfn.XLOOKUP(AI377, BS_ATIVIDADE[ATIVIDADE],BS_ATIVIDADE[UNIDADE] ), "*")</f>
        <v>*</v>
      </c>
      <c r="BC377" s="59" t="str" cm="1">
        <f t="array" ref="BC377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BD377" s="59" t="str" cm="1">
        <f t="array" ref="BD377" xml:space="preserve"> _xlfn.XLOOKUP(
  1,
  ( TabelaMap[SUB] = BS_CONTROLE[[#This Row],[SUB_5]]) *
  ( TabelaMap[KM Inicio] &lt;= BS_CONTROLE[[#This Row],[KM - Inicio]]) *
  ( TabelaMap[KM Fim]  &gt;= BS_CONTROLE[[#This Row],[KM - Inicio]]),
  TabelaMap[Trecho Coordenação],
  "-",
  0
)</f>
        <v>-</v>
      </c>
      <c r="BE377" s="200" t="str">
        <f>IFERROR(_xlfn.XLOOKUP(AO377, BASE_MAPA!$B$2:$B$420, BASE_MAPA!$G$2:$G$420), "ERRO")</f>
        <v>ERRO</v>
      </c>
      <c r="BF377" s="178" t="str">
        <f>IF(BS_CONTROLE[[#This Row],[Responsavel pelo boletim]]=0, "-", BS_CONTROLE[[#This Row],[Responsavel pelo boletim]])</f>
        <v>-</v>
      </c>
      <c r="BG377" s="13"/>
      <c r="BH377" s="14"/>
      <c r="BI377" s="14"/>
      <c r="BJ377" s="14"/>
      <c r="BK377" s="14"/>
      <c r="BL377" s="13"/>
      <c r="BM377" s="12"/>
      <c r="BN377" s="12"/>
      <c r="BO377" s="130"/>
      <c r="BP377" s="14"/>
      <c r="BQ377" s="10" t="str">
        <f t="shared" si="33"/>
        <v>Aderente</v>
      </c>
      <c r="BR377" s="15" t="str">
        <f t="shared" si="34"/>
        <v>*</v>
      </c>
      <c r="BS377" s="15" t="str">
        <f t="shared" si="35"/>
        <v>*</v>
      </c>
      <c r="BT377" s="157" t="str">
        <f t="shared" si="36"/>
        <v/>
      </c>
    </row>
    <row r="378" spans="1:72" hidden="1">
      <c r="A378" s="44" t="str">
        <f t="shared" si="32"/>
        <v/>
      </c>
      <c r="B378" s="133"/>
      <c r="C378" s="7" t="str">
        <f>IF(BS_CONTROLE[[#This Row],[DATA]]="","",WEEKNUM(BS_CONTROLE[[#This Row],[DATA]]))</f>
        <v/>
      </c>
      <c r="D378" s="45"/>
      <c r="E378" s="185">
        <v>394</v>
      </c>
      <c r="F378" s="134"/>
      <c r="G378" s="8" t="str">
        <f>IF(D378="","*",VLOOKUP(F378,BS_ATIVIDADE[#All],3,FALSE))</f>
        <v>*</v>
      </c>
      <c r="H378" s="135"/>
      <c r="I378" s="135"/>
      <c r="J378" s="151"/>
      <c r="K378" s="151"/>
      <c r="L378" s="71" t="s">
        <v>11</v>
      </c>
      <c r="M378" s="149" t="str" cm="1">
        <f t="array" ref="M378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378" s="149" t="str" cm="1">
        <f t="array" ref="N378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378" s="135"/>
      <c r="P378" s="135"/>
      <c r="Q378" s="71"/>
      <c r="R378" s="9" t="str">
        <f>IFERROR(_xlfn.XLOOKUP(F378, BS_ATIVIDADE[ATIVIDADE],BS_ATIVIDADE[UNIDADE] ), "*")</f>
        <v>*</v>
      </c>
      <c r="S378" s="180" t="str" cm="1">
        <f t="array" ref="S378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378" s="180" t="str" cm="1">
        <f t="array" ref="T378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378" s="199" t="str">
        <f>IFERROR(_xlfn.XLOOKUP(J378, BASE_MAPA!$B$2:$B$420, BASE_MAPA!$G$2:$G$420), "ERRO")</f>
        <v>ERRO</v>
      </c>
      <c r="V378" s="143"/>
      <c r="W378" s="135"/>
      <c r="X378" s="152"/>
      <c r="Y378" s="129"/>
      <c r="Z378" s="129"/>
      <c r="AA378" s="71"/>
      <c r="AB378" s="59"/>
      <c r="AC378" s="59"/>
      <c r="AD378" s="135"/>
      <c r="AE378" s="71"/>
      <c r="AF378" s="71"/>
      <c r="AG378" s="71"/>
      <c r="AH378" s="42"/>
      <c r="AI378" s="119" t="str">
        <f>IF(BS_CONTROLE[[#This Row],[Atividade]]=0, "-", BS_CONTROLE[[#This Row],[Atividade]])</f>
        <v>-</v>
      </c>
      <c r="AJ378" s="8" t="str">
        <f>IF(D378="","*",VLOOKUP(AI378,BS_ATIVIDADE[#Data],3,FALSE))</f>
        <v>*</v>
      </c>
      <c r="AK378" s="175" t="str">
        <f>IF(BS_CONTROLE[[#This Row],[Local - Partida]]=0, "-", BS_CONTROLE[[#This Row],[Local - Partida]])</f>
        <v>-</v>
      </c>
      <c r="AL378" s="175" t="str">
        <f>IF(BS_CONTROLE[[#This Row],[Local - Encerramento]]=0, "-", BS_CONTROLE[[#This Row],[Local - Encerramento]])</f>
        <v>-</v>
      </c>
      <c r="AM378" s="175" t="str">
        <f>IF(BS_CONTROLE[[#This Row],[Entre - Estações]]=0, "-", BS_CONTROLE[[#This Row],[Entre - Estações]])</f>
        <v>-</v>
      </c>
      <c r="AN378" s="175" t="str">
        <f>IF(BS_CONTROLE[[#This Row],[SB]]=0, "-", BS_CONTROLE[[#This Row],[SB]])</f>
        <v>-</v>
      </c>
      <c r="AO378" s="176" t="str">
        <f>IF(BS_CONTROLE[[#This Row],[SUB]]=0, "-", BS_CONTROLE[[#This Row],[SUB]])</f>
        <v>-</v>
      </c>
      <c r="AP378" s="177" t="str">
        <f>IF(BS_CONTROLE[[#This Row],[KM - Inicio]]=0, "-", BS_CONTROLE[[#This Row],[KM - Inicio]])</f>
        <v>-</v>
      </c>
      <c r="AQ378" s="177" t="str">
        <f>IF(BS_CONTROLE[[#This Row],[KM - Fim]]=0, "-", BS_CONTROLE[[#This Row],[KM - Fim]])</f>
        <v>-</v>
      </c>
      <c r="AR378" s="32"/>
      <c r="AS378" s="32"/>
      <c r="AT378" s="32"/>
      <c r="AU378" s="32"/>
      <c r="AV378" s="32"/>
      <c r="AW378" s="32"/>
      <c r="AX378" s="32"/>
      <c r="AY378" s="184" t="str">
        <f>IF(D378="","*",IFERROR(IF(ISODD(COUNT(AS378:AX380)),"ERRO",SUM((AT378-AS378),(AV378-AU378),(AX378-AW378))),"ERRO"))</f>
        <v>*</v>
      </c>
      <c r="AZ378" s="11"/>
      <c r="BA378" s="60"/>
      <c r="BB378" s="9" t="str">
        <f>IFERROR(_xlfn.XLOOKUP(AI378, BS_ATIVIDADE[ATIVIDADE],BS_ATIVIDADE[UNIDADE] ), "*")</f>
        <v>*</v>
      </c>
      <c r="BC378" s="59" t="str" cm="1">
        <f t="array" ref="BC378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BD378" s="59" t="str" cm="1">
        <f t="array" ref="BD378" xml:space="preserve"> _xlfn.XLOOKUP(
  1,
  ( TabelaMap[SUB] = BS_CONTROLE[[#This Row],[SUB_5]]) *
  ( TabelaMap[KM Inicio] &lt;= BS_CONTROLE[[#This Row],[KM - Inicio]]) *
  ( TabelaMap[KM Fim]  &gt;= BS_CONTROLE[[#This Row],[KM - Inicio]]),
  TabelaMap[Trecho Coordenação],
  "-",
  0
)</f>
        <v>-</v>
      </c>
      <c r="BE378" s="200" t="str">
        <f>IFERROR(_xlfn.XLOOKUP(AO378, BASE_MAPA!$B$2:$B$420, BASE_MAPA!$G$2:$G$420), "ERRO")</f>
        <v>ERRO</v>
      </c>
      <c r="BF378" s="178" t="str">
        <f>IF(BS_CONTROLE[[#This Row],[Responsavel pelo boletim]]=0, "-", BS_CONTROLE[[#This Row],[Responsavel pelo boletim]])</f>
        <v>-</v>
      </c>
      <c r="BG378" s="13"/>
      <c r="BH378" s="14"/>
      <c r="BI378" s="14"/>
      <c r="BJ378" s="14"/>
      <c r="BK378" s="14"/>
      <c r="BL378" s="13"/>
      <c r="BM378" s="12"/>
      <c r="BN378" s="12"/>
      <c r="BO378" s="130"/>
      <c r="BP378" s="14"/>
      <c r="BQ378" s="10" t="str">
        <f t="shared" si="33"/>
        <v>Aderente</v>
      </c>
      <c r="BR378" s="15" t="str">
        <f t="shared" si="34"/>
        <v>*</v>
      </c>
      <c r="BS378" s="15" t="str">
        <f t="shared" si="35"/>
        <v>*</v>
      </c>
      <c r="BT378" s="157" t="str">
        <f t="shared" si="36"/>
        <v/>
      </c>
    </row>
    <row r="379" spans="1:72" hidden="1">
      <c r="A379" s="44" t="str">
        <f t="shared" si="32"/>
        <v/>
      </c>
      <c r="B379" s="133"/>
      <c r="C379" s="7" t="str">
        <f>IF(BS_CONTROLE[[#This Row],[DATA]]="","",WEEKNUM(BS_CONTROLE[[#This Row],[DATA]]))</f>
        <v/>
      </c>
      <c r="D379" s="45"/>
      <c r="E379" s="185">
        <v>395</v>
      </c>
      <c r="F379" s="134"/>
      <c r="G379" s="8" t="str">
        <f>IF(D379="","*",VLOOKUP(F379,BS_ATIVIDADE[#All],3,FALSE))</f>
        <v>*</v>
      </c>
      <c r="H379" s="135"/>
      <c r="I379" s="135"/>
      <c r="J379" s="151"/>
      <c r="K379" s="151"/>
      <c r="L379" s="71" t="s">
        <v>11</v>
      </c>
      <c r="M379" s="149" t="str" cm="1">
        <f t="array" ref="M379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379" s="149" t="str" cm="1">
        <f t="array" ref="N379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379" s="135"/>
      <c r="P379" s="135"/>
      <c r="Q379" s="71"/>
      <c r="R379" s="9" t="str">
        <f>IFERROR(_xlfn.XLOOKUP(F379, BS_ATIVIDADE[ATIVIDADE],BS_ATIVIDADE[UNIDADE] ), "*")</f>
        <v>*</v>
      </c>
      <c r="S379" s="180" t="str" cm="1">
        <f t="array" ref="S379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379" s="180" t="str" cm="1">
        <f t="array" ref="T379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379" s="199" t="str">
        <f>IFERROR(_xlfn.XLOOKUP(J379, BASE_MAPA!$B$2:$B$420, BASE_MAPA!$G$2:$G$420), "ERRO")</f>
        <v>ERRO</v>
      </c>
      <c r="V379" s="143"/>
      <c r="W379" s="135"/>
      <c r="X379" s="152"/>
      <c r="Y379" s="129"/>
      <c r="Z379" s="129"/>
      <c r="AA379" s="71"/>
      <c r="AB379" s="59"/>
      <c r="AC379" s="59"/>
      <c r="AD379" s="135"/>
      <c r="AE379" s="71"/>
      <c r="AF379" s="71"/>
      <c r="AG379" s="71"/>
      <c r="AH379" s="42"/>
      <c r="AI379" s="119" t="str">
        <f>IF(BS_CONTROLE[[#This Row],[Atividade]]=0, "-", BS_CONTROLE[[#This Row],[Atividade]])</f>
        <v>-</v>
      </c>
      <c r="AJ379" s="8" t="str">
        <f>IF(D379="","*",VLOOKUP(AI379,BS_ATIVIDADE[#Data],3,FALSE))</f>
        <v>*</v>
      </c>
      <c r="AK379" s="175" t="str">
        <f>IF(BS_CONTROLE[[#This Row],[Local - Partida]]=0, "-", BS_CONTROLE[[#This Row],[Local - Partida]])</f>
        <v>-</v>
      </c>
      <c r="AL379" s="175" t="str">
        <f>IF(BS_CONTROLE[[#This Row],[Local - Encerramento]]=0, "-", BS_CONTROLE[[#This Row],[Local - Encerramento]])</f>
        <v>-</v>
      </c>
      <c r="AM379" s="175" t="str">
        <f>IF(BS_CONTROLE[[#This Row],[Entre - Estações]]=0, "-", BS_CONTROLE[[#This Row],[Entre - Estações]])</f>
        <v>-</v>
      </c>
      <c r="AN379" s="175" t="str">
        <f>IF(BS_CONTROLE[[#This Row],[SB]]=0, "-", BS_CONTROLE[[#This Row],[SB]])</f>
        <v>-</v>
      </c>
      <c r="AO379" s="176" t="str">
        <f>IF(BS_CONTROLE[[#This Row],[SUB]]=0, "-", BS_CONTROLE[[#This Row],[SUB]])</f>
        <v>-</v>
      </c>
      <c r="AP379" s="177" t="str">
        <f>IF(BS_CONTROLE[[#This Row],[KM - Inicio]]=0, "-", BS_CONTROLE[[#This Row],[KM - Inicio]])</f>
        <v>-</v>
      </c>
      <c r="AQ379" s="177" t="str">
        <f>IF(BS_CONTROLE[[#This Row],[KM - Fim]]=0, "-", BS_CONTROLE[[#This Row],[KM - Fim]])</f>
        <v>-</v>
      </c>
      <c r="AR379" s="32"/>
      <c r="AS379" s="32"/>
      <c r="AT379" s="32"/>
      <c r="AU379" s="32"/>
      <c r="AV379" s="32"/>
      <c r="AW379" s="32"/>
      <c r="AX379" s="32"/>
      <c r="AY379" s="184" t="str">
        <f>IF(D379="","*",IFERROR(IF(ISODD(COUNT(AS379:AX381)),"ERRO",SUM((AT379-AS379),(AV379-AU379),(AX379-AW379))),"ERRO"))</f>
        <v>*</v>
      </c>
      <c r="AZ379" s="11"/>
      <c r="BA379" s="60"/>
      <c r="BB379" s="9" t="str">
        <f>IFERROR(_xlfn.XLOOKUP(AI379, BS_ATIVIDADE[ATIVIDADE],BS_ATIVIDADE[UNIDADE] ), "*")</f>
        <v>*</v>
      </c>
      <c r="BC379" s="59" t="str" cm="1">
        <f t="array" ref="BC379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BD379" s="59" t="str" cm="1">
        <f t="array" ref="BD379" xml:space="preserve"> _xlfn.XLOOKUP(
  1,
  ( TabelaMap[SUB] = BS_CONTROLE[[#This Row],[SUB_5]]) *
  ( TabelaMap[KM Inicio] &lt;= BS_CONTROLE[[#This Row],[KM - Inicio]]) *
  ( TabelaMap[KM Fim]  &gt;= BS_CONTROLE[[#This Row],[KM - Inicio]]),
  TabelaMap[Trecho Coordenação],
  "-",
  0
)</f>
        <v>-</v>
      </c>
      <c r="BE379" s="200" t="str">
        <f>IFERROR(_xlfn.XLOOKUP(AO379, BASE_MAPA!$B$2:$B$420, BASE_MAPA!$G$2:$G$420), "ERRO")</f>
        <v>ERRO</v>
      </c>
      <c r="BF379" s="178" t="str">
        <f>IF(BS_CONTROLE[[#This Row],[Responsavel pelo boletim]]=0, "-", BS_CONTROLE[[#This Row],[Responsavel pelo boletim]])</f>
        <v>-</v>
      </c>
      <c r="BG379" s="13"/>
      <c r="BH379" s="14"/>
      <c r="BI379" s="14"/>
      <c r="BJ379" s="14"/>
      <c r="BK379" s="14"/>
      <c r="BL379" s="13"/>
      <c r="BM379" s="12"/>
      <c r="BN379" s="12"/>
      <c r="BO379" s="130"/>
      <c r="BP379" s="14"/>
      <c r="BQ379" s="10" t="str">
        <f t="shared" si="33"/>
        <v>Aderente</v>
      </c>
      <c r="BR379" s="15" t="str">
        <f t="shared" si="34"/>
        <v>*</v>
      </c>
      <c r="BS379" s="15" t="str">
        <f t="shared" si="35"/>
        <v>*</v>
      </c>
      <c r="BT379" s="157" t="str">
        <f t="shared" si="36"/>
        <v/>
      </c>
    </row>
    <row r="380" spans="1:72" hidden="1">
      <c r="A380" s="44" t="str">
        <f t="shared" si="32"/>
        <v/>
      </c>
      <c r="B380" s="133"/>
      <c r="C380" s="7" t="str">
        <f>IF(BS_CONTROLE[[#This Row],[DATA]]="","",WEEKNUM(BS_CONTROLE[[#This Row],[DATA]]))</f>
        <v/>
      </c>
      <c r="D380" s="45"/>
      <c r="E380" s="185">
        <v>396</v>
      </c>
      <c r="F380" s="134"/>
      <c r="G380" s="8" t="str">
        <f>IF(D380="","*",VLOOKUP(F380,BS_ATIVIDADE[#All],3,FALSE))</f>
        <v>*</v>
      </c>
      <c r="H380" s="135"/>
      <c r="I380" s="135"/>
      <c r="J380" s="151"/>
      <c r="K380" s="151"/>
      <c r="L380" s="71" t="s">
        <v>11</v>
      </c>
      <c r="M380" s="149" t="str" cm="1">
        <f t="array" ref="M380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380" s="149" t="str" cm="1">
        <f t="array" ref="N380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380" s="135"/>
      <c r="P380" s="135"/>
      <c r="Q380" s="71"/>
      <c r="R380" s="9" t="str">
        <f>IFERROR(_xlfn.XLOOKUP(F380, BS_ATIVIDADE[ATIVIDADE],BS_ATIVIDADE[UNIDADE] ), "*")</f>
        <v>*</v>
      </c>
      <c r="S380" s="180" t="str" cm="1">
        <f t="array" ref="S380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380" s="180" t="str" cm="1">
        <f t="array" ref="T380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380" s="199" t="str">
        <f>IFERROR(_xlfn.XLOOKUP(J380, BASE_MAPA!$B$2:$B$420, BASE_MAPA!$G$2:$G$420), "ERRO")</f>
        <v>ERRO</v>
      </c>
      <c r="V380" s="143"/>
      <c r="W380" s="135"/>
      <c r="X380" s="152"/>
      <c r="Y380" s="129"/>
      <c r="Z380" s="129"/>
      <c r="AA380" s="71"/>
      <c r="AB380" s="59"/>
      <c r="AC380" s="59"/>
      <c r="AD380" s="135"/>
      <c r="AE380" s="71"/>
      <c r="AF380" s="71"/>
      <c r="AG380" s="71"/>
      <c r="AH380" s="42"/>
      <c r="AI380" s="119" t="str">
        <f>IF(BS_CONTROLE[[#This Row],[Atividade]]=0, "-", BS_CONTROLE[[#This Row],[Atividade]])</f>
        <v>-</v>
      </c>
      <c r="AJ380" s="8" t="str">
        <f>IF(D380="","*",VLOOKUP(AI380,BS_ATIVIDADE[#Data],3,FALSE))</f>
        <v>*</v>
      </c>
      <c r="AK380" s="175" t="str">
        <f>IF(BS_CONTROLE[[#This Row],[Local - Partida]]=0, "-", BS_CONTROLE[[#This Row],[Local - Partida]])</f>
        <v>-</v>
      </c>
      <c r="AL380" s="175" t="str">
        <f>IF(BS_CONTROLE[[#This Row],[Local - Encerramento]]=0, "-", BS_CONTROLE[[#This Row],[Local - Encerramento]])</f>
        <v>-</v>
      </c>
      <c r="AM380" s="175" t="str">
        <f>IF(BS_CONTROLE[[#This Row],[Entre - Estações]]=0, "-", BS_CONTROLE[[#This Row],[Entre - Estações]])</f>
        <v>-</v>
      </c>
      <c r="AN380" s="175" t="str">
        <f>IF(BS_CONTROLE[[#This Row],[SB]]=0, "-", BS_CONTROLE[[#This Row],[SB]])</f>
        <v>-</v>
      </c>
      <c r="AO380" s="176" t="str">
        <f>IF(BS_CONTROLE[[#This Row],[SUB]]=0, "-", BS_CONTROLE[[#This Row],[SUB]])</f>
        <v>-</v>
      </c>
      <c r="AP380" s="177" t="str">
        <f>IF(BS_CONTROLE[[#This Row],[KM - Inicio]]=0, "-", BS_CONTROLE[[#This Row],[KM - Inicio]])</f>
        <v>-</v>
      </c>
      <c r="AQ380" s="177" t="str">
        <f>IF(BS_CONTROLE[[#This Row],[KM - Fim]]=0, "-", BS_CONTROLE[[#This Row],[KM - Fim]])</f>
        <v>-</v>
      </c>
      <c r="AR380" s="32"/>
      <c r="AS380" s="32"/>
      <c r="AT380" s="32"/>
      <c r="AU380" s="32"/>
      <c r="AV380" s="32"/>
      <c r="AW380" s="32"/>
      <c r="AX380" s="32"/>
      <c r="AY380" s="184" t="str">
        <f>IF(D380="","*",IFERROR(IF(ISODD(COUNT(AS380:AX382)),"ERRO",SUM((AT380-AS380),(AV380-AU380),(AX380-AW380))),"ERRO"))</f>
        <v>*</v>
      </c>
      <c r="AZ380" s="11"/>
      <c r="BA380" s="60"/>
      <c r="BB380" s="9" t="str">
        <f>IFERROR(_xlfn.XLOOKUP(AI380, BS_ATIVIDADE[ATIVIDADE],BS_ATIVIDADE[UNIDADE] ), "*")</f>
        <v>*</v>
      </c>
      <c r="BC380" s="59" t="str" cm="1">
        <f t="array" ref="BC380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BD380" s="59" t="str" cm="1">
        <f t="array" ref="BD380" xml:space="preserve"> _xlfn.XLOOKUP(
  1,
  ( TabelaMap[SUB] = BS_CONTROLE[[#This Row],[SUB_5]]) *
  ( TabelaMap[KM Inicio] &lt;= BS_CONTROLE[[#This Row],[KM - Inicio]]) *
  ( TabelaMap[KM Fim]  &gt;= BS_CONTROLE[[#This Row],[KM - Inicio]]),
  TabelaMap[Trecho Coordenação],
  "-",
  0
)</f>
        <v>-</v>
      </c>
      <c r="BE380" s="200" t="str">
        <f>IFERROR(_xlfn.XLOOKUP(AO380, BASE_MAPA!$B$2:$B$420, BASE_MAPA!$G$2:$G$420), "ERRO")</f>
        <v>ERRO</v>
      </c>
      <c r="BF380" s="178" t="str">
        <f>IF(BS_CONTROLE[[#This Row],[Responsavel pelo boletim]]=0, "-", BS_CONTROLE[[#This Row],[Responsavel pelo boletim]])</f>
        <v>-</v>
      </c>
      <c r="BG380" s="13"/>
      <c r="BH380" s="14"/>
      <c r="BI380" s="14"/>
      <c r="BJ380" s="14"/>
      <c r="BK380" s="14"/>
      <c r="BL380" s="13"/>
      <c r="BM380" s="12"/>
      <c r="BN380" s="12"/>
      <c r="BO380" s="130"/>
      <c r="BP380" s="14"/>
      <c r="BQ380" s="10" t="str">
        <f t="shared" si="33"/>
        <v>Aderente</v>
      </c>
      <c r="BR380" s="15" t="str">
        <f t="shared" si="34"/>
        <v>*</v>
      </c>
      <c r="BS380" s="15" t="str">
        <f t="shared" si="35"/>
        <v>*</v>
      </c>
      <c r="BT380" s="157" t="str">
        <f t="shared" si="36"/>
        <v/>
      </c>
    </row>
    <row r="381" spans="1:72" hidden="1">
      <c r="A381" s="44" t="str">
        <f t="shared" si="32"/>
        <v/>
      </c>
      <c r="B381" s="133"/>
      <c r="C381" s="7" t="str">
        <f>IF(BS_CONTROLE[[#This Row],[DATA]]="","",WEEKNUM(BS_CONTROLE[[#This Row],[DATA]]))</f>
        <v/>
      </c>
      <c r="D381" s="45"/>
      <c r="E381" s="185">
        <v>397</v>
      </c>
      <c r="F381" s="134"/>
      <c r="G381" s="8" t="str">
        <f>IF(D381="","*",VLOOKUP(F381,BS_ATIVIDADE[#All],3,FALSE))</f>
        <v>*</v>
      </c>
      <c r="H381" s="135"/>
      <c r="I381" s="135"/>
      <c r="J381" s="151"/>
      <c r="K381" s="151"/>
      <c r="L381" s="71" t="s">
        <v>11</v>
      </c>
      <c r="M381" s="149" t="str" cm="1">
        <f t="array" ref="M381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381" s="149" t="str" cm="1">
        <f t="array" ref="N381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381" s="135"/>
      <c r="P381" s="135"/>
      <c r="Q381" s="71"/>
      <c r="R381" s="9" t="str">
        <f>IFERROR(_xlfn.XLOOKUP(F381, BS_ATIVIDADE[ATIVIDADE],BS_ATIVIDADE[UNIDADE] ), "*")</f>
        <v>*</v>
      </c>
      <c r="S381" s="180" t="str" cm="1">
        <f t="array" ref="S381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381" s="180" t="str" cm="1">
        <f t="array" ref="T381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381" s="199" t="str">
        <f>IFERROR(_xlfn.XLOOKUP(J381, BASE_MAPA!$B$2:$B$420, BASE_MAPA!$G$2:$G$420), "ERRO")</f>
        <v>ERRO</v>
      </c>
      <c r="V381" s="143"/>
      <c r="W381" s="135"/>
      <c r="X381" s="152"/>
      <c r="Y381" s="129"/>
      <c r="Z381" s="129"/>
      <c r="AA381" s="71"/>
      <c r="AB381" s="59"/>
      <c r="AC381" s="59"/>
      <c r="AD381" s="135"/>
      <c r="AE381" s="71"/>
      <c r="AF381" s="71"/>
      <c r="AG381" s="71"/>
      <c r="AH381" s="42"/>
      <c r="AI381" s="119" t="str">
        <f>IF(BS_CONTROLE[[#This Row],[Atividade]]=0, "-", BS_CONTROLE[[#This Row],[Atividade]])</f>
        <v>-</v>
      </c>
      <c r="AJ381" s="8" t="str">
        <f>IF(D381="","*",VLOOKUP(AI381,BS_ATIVIDADE[#Data],3,FALSE))</f>
        <v>*</v>
      </c>
      <c r="AK381" s="175" t="str">
        <f>IF(BS_CONTROLE[[#This Row],[Local - Partida]]=0, "-", BS_CONTROLE[[#This Row],[Local - Partida]])</f>
        <v>-</v>
      </c>
      <c r="AL381" s="175" t="str">
        <f>IF(BS_CONTROLE[[#This Row],[Local - Encerramento]]=0, "-", BS_CONTROLE[[#This Row],[Local - Encerramento]])</f>
        <v>-</v>
      </c>
      <c r="AM381" s="175" t="str">
        <f>IF(BS_CONTROLE[[#This Row],[Entre - Estações]]=0, "-", BS_CONTROLE[[#This Row],[Entre - Estações]])</f>
        <v>-</v>
      </c>
      <c r="AN381" s="175" t="str">
        <f>IF(BS_CONTROLE[[#This Row],[SB]]=0, "-", BS_CONTROLE[[#This Row],[SB]])</f>
        <v>-</v>
      </c>
      <c r="AO381" s="176" t="str">
        <f>IF(BS_CONTROLE[[#This Row],[SUB]]=0, "-", BS_CONTROLE[[#This Row],[SUB]])</f>
        <v>-</v>
      </c>
      <c r="AP381" s="177" t="str">
        <f>IF(BS_CONTROLE[[#This Row],[KM - Inicio]]=0, "-", BS_CONTROLE[[#This Row],[KM - Inicio]])</f>
        <v>-</v>
      </c>
      <c r="AQ381" s="177" t="str">
        <f>IF(BS_CONTROLE[[#This Row],[KM - Fim]]=0, "-", BS_CONTROLE[[#This Row],[KM - Fim]])</f>
        <v>-</v>
      </c>
      <c r="AR381" s="32"/>
      <c r="AS381" s="32"/>
      <c r="AT381" s="32"/>
      <c r="AU381" s="32"/>
      <c r="AV381" s="32"/>
      <c r="AW381" s="32"/>
      <c r="AX381" s="32"/>
      <c r="AY381" s="184" t="str">
        <f>IF(D381="","*",IFERROR(IF(ISODD(COUNT(AS381:AX383)),"ERRO",SUM((AT381-AS381),(AV381-AU381),(AX381-AW381))),"ERRO"))</f>
        <v>*</v>
      </c>
      <c r="AZ381" s="11"/>
      <c r="BA381" s="60"/>
      <c r="BB381" s="9" t="str">
        <f>IFERROR(_xlfn.XLOOKUP(AI381, BS_ATIVIDADE[ATIVIDADE],BS_ATIVIDADE[UNIDADE] ), "*")</f>
        <v>*</v>
      </c>
      <c r="BC381" s="59" t="str" cm="1">
        <f t="array" ref="BC381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BD381" s="59" t="str" cm="1">
        <f t="array" ref="BD381" xml:space="preserve"> _xlfn.XLOOKUP(
  1,
  ( TabelaMap[SUB] = BS_CONTROLE[[#This Row],[SUB_5]]) *
  ( TabelaMap[KM Inicio] &lt;= BS_CONTROLE[[#This Row],[KM - Inicio]]) *
  ( TabelaMap[KM Fim]  &gt;= BS_CONTROLE[[#This Row],[KM - Inicio]]),
  TabelaMap[Trecho Coordenação],
  "-",
  0
)</f>
        <v>-</v>
      </c>
      <c r="BE381" s="200" t="str">
        <f>IFERROR(_xlfn.XLOOKUP(AO381, BASE_MAPA!$B$2:$B$420, BASE_MAPA!$G$2:$G$420), "ERRO")</f>
        <v>ERRO</v>
      </c>
      <c r="BF381" s="178" t="str">
        <f>IF(BS_CONTROLE[[#This Row],[Responsavel pelo boletim]]=0, "-", BS_CONTROLE[[#This Row],[Responsavel pelo boletim]])</f>
        <v>-</v>
      </c>
      <c r="BG381" s="13"/>
      <c r="BH381" s="14"/>
      <c r="BI381" s="14"/>
      <c r="BJ381" s="14"/>
      <c r="BK381" s="14"/>
      <c r="BL381" s="13"/>
      <c r="BM381" s="12"/>
      <c r="BN381" s="12"/>
      <c r="BO381" s="130"/>
      <c r="BP381" s="14"/>
      <c r="BQ381" s="10" t="str">
        <f t="shared" si="33"/>
        <v>Aderente</v>
      </c>
      <c r="BR381" s="15" t="str">
        <f t="shared" si="34"/>
        <v>*</v>
      </c>
      <c r="BS381" s="15" t="str">
        <f t="shared" si="35"/>
        <v>*</v>
      </c>
      <c r="BT381" s="157" t="str">
        <f t="shared" si="36"/>
        <v/>
      </c>
    </row>
    <row r="382" spans="1:72" hidden="1">
      <c r="A382" s="44" t="str">
        <f t="shared" si="32"/>
        <v/>
      </c>
      <c r="B382" s="133"/>
      <c r="C382" s="7" t="str">
        <f>IF(BS_CONTROLE[[#This Row],[DATA]]="","",WEEKNUM(BS_CONTROLE[[#This Row],[DATA]]))</f>
        <v/>
      </c>
      <c r="D382" s="45"/>
      <c r="E382" s="185">
        <v>398</v>
      </c>
      <c r="F382" s="134"/>
      <c r="G382" s="8" t="str">
        <f>IF(D382="","*",VLOOKUP(F382,BS_ATIVIDADE[#All],3,FALSE))</f>
        <v>*</v>
      </c>
      <c r="H382" s="135"/>
      <c r="I382" s="135"/>
      <c r="J382" s="151"/>
      <c r="K382" s="151"/>
      <c r="L382" s="71" t="s">
        <v>11</v>
      </c>
      <c r="M382" s="149" t="str" cm="1">
        <f t="array" ref="M382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382" s="149" t="str" cm="1">
        <f t="array" ref="N382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382" s="135"/>
      <c r="P382" s="135"/>
      <c r="Q382" s="71"/>
      <c r="R382" s="9" t="str">
        <f>IFERROR(_xlfn.XLOOKUP(F382, BS_ATIVIDADE[ATIVIDADE],BS_ATIVIDADE[UNIDADE] ), "*")</f>
        <v>*</v>
      </c>
      <c r="S382" s="180" t="str" cm="1">
        <f t="array" ref="S382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382" s="180" t="str" cm="1">
        <f t="array" ref="T382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382" s="199" t="str">
        <f>IFERROR(_xlfn.XLOOKUP(J382, BASE_MAPA!$B$2:$B$420, BASE_MAPA!$G$2:$G$420), "ERRO")</f>
        <v>ERRO</v>
      </c>
      <c r="V382" s="143"/>
      <c r="W382" s="135"/>
      <c r="X382" s="152"/>
      <c r="Y382" s="129"/>
      <c r="Z382" s="129"/>
      <c r="AA382" s="71"/>
      <c r="AB382" s="59"/>
      <c r="AC382" s="59"/>
      <c r="AD382" s="135"/>
      <c r="AE382" s="71"/>
      <c r="AF382" s="71"/>
      <c r="AG382" s="71"/>
      <c r="AH382" s="42"/>
      <c r="AI382" s="119" t="str">
        <f>IF(BS_CONTROLE[[#This Row],[Atividade]]=0, "-", BS_CONTROLE[[#This Row],[Atividade]])</f>
        <v>-</v>
      </c>
      <c r="AJ382" s="8" t="str">
        <f>IF(D382="","*",VLOOKUP(AI382,BS_ATIVIDADE[#Data],3,FALSE))</f>
        <v>*</v>
      </c>
      <c r="AK382" s="175" t="str">
        <f>IF(BS_CONTROLE[[#This Row],[Local - Partida]]=0, "-", BS_CONTROLE[[#This Row],[Local - Partida]])</f>
        <v>-</v>
      </c>
      <c r="AL382" s="175" t="str">
        <f>IF(BS_CONTROLE[[#This Row],[Local - Encerramento]]=0, "-", BS_CONTROLE[[#This Row],[Local - Encerramento]])</f>
        <v>-</v>
      </c>
      <c r="AM382" s="175" t="str">
        <f>IF(BS_CONTROLE[[#This Row],[Entre - Estações]]=0, "-", BS_CONTROLE[[#This Row],[Entre - Estações]])</f>
        <v>-</v>
      </c>
      <c r="AN382" s="175" t="str">
        <f>IF(BS_CONTROLE[[#This Row],[SB]]=0, "-", BS_CONTROLE[[#This Row],[SB]])</f>
        <v>-</v>
      </c>
      <c r="AO382" s="176" t="str">
        <f>IF(BS_CONTROLE[[#This Row],[SUB]]=0, "-", BS_CONTROLE[[#This Row],[SUB]])</f>
        <v>-</v>
      </c>
      <c r="AP382" s="177" t="str">
        <f>IF(BS_CONTROLE[[#This Row],[KM - Inicio]]=0, "-", BS_CONTROLE[[#This Row],[KM - Inicio]])</f>
        <v>-</v>
      </c>
      <c r="AQ382" s="177" t="str">
        <f>IF(BS_CONTROLE[[#This Row],[KM - Fim]]=0, "-", BS_CONTROLE[[#This Row],[KM - Fim]])</f>
        <v>-</v>
      </c>
      <c r="AR382" s="32"/>
      <c r="AS382" s="32"/>
      <c r="AT382" s="32"/>
      <c r="AU382" s="32"/>
      <c r="AV382" s="32"/>
      <c r="AW382" s="32"/>
      <c r="AX382" s="32"/>
      <c r="AY382" s="184" t="str">
        <f>IF(D382="","*",IFERROR(IF(ISODD(COUNT(AS382:AX384)),"ERRO",SUM((AT382-AS382),(AV382-AU382),(AX382-AW382))),"ERRO"))</f>
        <v>*</v>
      </c>
      <c r="AZ382" s="11"/>
      <c r="BA382" s="60"/>
      <c r="BB382" s="9" t="str">
        <f>IFERROR(_xlfn.XLOOKUP(AI382, BS_ATIVIDADE[ATIVIDADE],BS_ATIVIDADE[UNIDADE] ), "*")</f>
        <v>*</v>
      </c>
      <c r="BC382" s="59" t="str" cm="1">
        <f t="array" ref="BC382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BD382" s="59" t="str" cm="1">
        <f t="array" ref="BD382" xml:space="preserve"> _xlfn.XLOOKUP(
  1,
  ( TabelaMap[SUB] = BS_CONTROLE[[#This Row],[SUB_5]]) *
  ( TabelaMap[KM Inicio] &lt;= BS_CONTROLE[[#This Row],[KM - Inicio]]) *
  ( TabelaMap[KM Fim]  &gt;= BS_CONTROLE[[#This Row],[KM - Inicio]]),
  TabelaMap[Trecho Coordenação],
  "-",
  0
)</f>
        <v>-</v>
      </c>
      <c r="BE382" s="200" t="str">
        <f>IFERROR(_xlfn.XLOOKUP(AO382, BASE_MAPA!$B$2:$B$420, BASE_MAPA!$G$2:$G$420), "ERRO")</f>
        <v>ERRO</v>
      </c>
      <c r="BF382" s="178" t="str">
        <f>IF(BS_CONTROLE[[#This Row],[Responsavel pelo boletim]]=0, "-", BS_CONTROLE[[#This Row],[Responsavel pelo boletim]])</f>
        <v>-</v>
      </c>
      <c r="BG382" s="13"/>
      <c r="BH382" s="14"/>
      <c r="BI382" s="14"/>
      <c r="BJ382" s="14"/>
      <c r="BK382" s="14"/>
      <c r="BL382" s="13"/>
      <c r="BM382" s="12"/>
      <c r="BN382" s="12"/>
      <c r="BO382" s="130"/>
      <c r="BP382" s="14"/>
      <c r="BQ382" s="10" t="str">
        <f t="shared" si="33"/>
        <v>Aderente</v>
      </c>
      <c r="BR382" s="15" t="str">
        <f t="shared" si="34"/>
        <v>*</v>
      </c>
      <c r="BS382" s="15" t="str">
        <f t="shared" si="35"/>
        <v>*</v>
      </c>
      <c r="BT382" s="157" t="str">
        <f t="shared" si="36"/>
        <v/>
      </c>
    </row>
    <row r="383" spans="1:72" hidden="1">
      <c r="A383" s="44" t="str">
        <f t="shared" si="32"/>
        <v/>
      </c>
      <c r="B383" s="133"/>
      <c r="C383" s="7" t="str">
        <f>IF(BS_CONTROLE[[#This Row],[DATA]]="","",WEEKNUM(BS_CONTROLE[[#This Row],[DATA]]))</f>
        <v/>
      </c>
      <c r="D383" s="45"/>
      <c r="E383" s="185">
        <v>399</v>
      </c>
      <c r="F383" s="134"/>
      <c r="G383" s="8" t="str">
        <f>IF(D383="","*",VLOOKUP(F383,BS_ATIVIDADE[#All],3,FALSE))</f>
        <v>*</v>
      </c>
      <c r="H383" s="135"/>
      <c r="I383" s="135"/>
      <c r="J383" s="151"/>
      <c r="K383" s="151"/>
      <c r="L383" s="71" t="s">
        <v>11</v>
      </c>
      <c r="M383" s="149" t="str" cm="1">
        <f t="array" ref="M383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383" s="149" t="str" cm="1">
        <f t="array" ref="N383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383" s="135"/>
      <c r="P383" s="135"/>
      <c r="Q383" s="71"/>
      <c r="R383" s="9" t="str">
        <f>IFERROR(_xlfn.XLOOKUP(F383, BS_ATIVIDADE[ATIVIDADE],BS_ATIVIDADE[UNIDADE] ), "*")</f>
        <v>*</v>
      </c>
      <c r="S383" s="180" t="str" cm="1">
        <f t="array" ref="S383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383" s="180" t="str" cm="1">
        <f t="array" ref="T383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383" s="199" t="str">
        <f>IFERROR(_xlfn.XLOOKUP(J383, BASE_MAPA!$B$2:$B$420, BASE_MAPA!$G$2:$G$420), "ERRO")</f>
        <v>ERRO</v>
      </c>
      <c r="V383" s="143"/>
      <c r="W383" s="135"/>
      <c r="X383" s="152"/>
      <c r="Y383" s="129"/>
      <c r="Z383" s="129"/>
      <c r="AA383" s="71"/>
      <c r="AB383" s="59"/>
      <c r="AC383" s="59"/>
      <c r="AD383" s="135"/>
      <c r="AE383" s="71"/>
      <c r="AF383" s="71"/>
      <c r="AG383" s="71"/>
      <c r="AH383" s="42"/>
      <c r="AI383" s="119" t="str">
        <f>IF(BS_CONTROLE[[#This Row],[Atividade]]=0, "-", BS_CONTROLE[[#This Row],[Atividade]])</f>
        <v>-</v>
      </c>
      <c r="AJ383" s="8" t="str">
        <f>IF(D383="","*",VLOOKUP(AI383,BS_ATIVIDADE[#Data],3,FALSE))</f>
        <v>*</v>
      </c>
      <c r="AK383" s="175" t="str">
        <f>IF(BS_CONTROLE[[#This Row],[Local - Partida]]=0, "-", BS_CONTROLE[[#This Row],[Local - Partida]])</f>
        <v>-</v>
      </c>
      <c r="AL383" s="175" t="str">
        <f>IF(BS_CONTROLE[[#This Row],[Local - Encerramento]]=0, "-", BS_CONTROLE[[#This Row],[Local - Encerramento]])</f>
        <v>-</v>
      </c>
      <c r="AM383" s="175" t="str">
        <f>IF(BS_CONTROLE[[#This Row],[Entre - Estações]]=0, "-", BS_CONTROLE[[#This Row],[Entre - Estações]])</f>
        <v>-</v>
      </c>
      <c r="AN383" s="175" t="str">
        <f>IF(BS_CONTROLE[[#This Row],[SB]]=0, "-", BS_CONTROLE[[#This Row],[SB]])</f>
        <v>-</v>
      </c>
      <c r="AO383" s="176" t="str">
        <f>IF(BS_CONTROLE[[#This Row],[SUB]]=0, "-", BS_CONTROLE[[#This Row],[SUB]])</f>
        <v>-</v>
      </c>
      <c r="AP383" s="177" t="str">
        <f>IF(BS_CONTROLE[[#This Row],[KM - Inicio]]=0, "-", BS_CONTROLE[[#This Row],[KM - Inicio]])</f>
        <v>-</v>
      </c>
      <c r="AQ383" s="177" t="str">
        <f>IF(BS_CONTROLE[[#This Row],[KM - Fim]]=0, "-", BS_CONTROLE[[#This Row],[KM - Fim]])</f>
        <v>-</v>
      </c>
      <c r="AR383" s="32"/>
      <c r="AS383" s="32"/>
      <c r="AT383" s="32"/>
      <c r="AU383" s="32"/>
      <c r="AV383" s="32"/>
      <c r="AW383" s="32"/>
      <c r="AX383" s="32"/>
      <c r="AY383" s="184" t="str">
        <f>IF(D383="","*",IFERROR(IF(ISODD(COUNT(AS383:AX385)),"ERRO",SUM((AT383-AS383),(AV383-AU383),(AX383-AW383))),"ERRO"))</f>
        <v>*</v>
      </c>
      <c r="AZ383" s="11"/>
      <c r="BA383" s="60"/>
      <c r="BB383" s="9" t="str">
        <f>IFERROR(_xlfn.XLOOKUP(AI383, BS_ATIVIDADE[ATIVIDADE],BS_ATIVIDADE[UNIDADE] ), "*")</f>
        <v>*</v>
      </c>
      <c r="BC383" s="59" t="str" cm="1">
        <f t="array" ref="BC383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BD383" s="59" t="str" cm="1">
        <f t="array" ref="BD383" xml:space="preserve"> _xlfn.XLOOKUP(
  1,
  ( TabelaMap[SUB] = BS_CONTROLE[[#This Row],[SUB_5]]) *
  ( TabelaMap[KM Inicio] &lt;= BS_CONTROLE[[#This Row],[KM - Inicio]]) *
  ( TabelaMap[KM Fim]  &gt;= BS_CONTROLE[[#This Row],[KM - Inicio]]),
  TabelaMap[Trecho Coordenação],
  "-",
  0
)</f>
        <v>-</v>
      </c>
      <c r="BE383" s="200" t="str">
        <f>IFERROR(_xlfn.XLOOKUP(AO383, BASE_MAPA!$B$2:$B$420, BASE_MAPA!$G$2:$G$420), "ERRO")</f>
        <v>ERRO</v>
      </c>
      <c r="BF383" s="178" t="str">
        <f>IF(BS_CONTROLE[[#This Row],[Responsavel pelo boletim]]=0, "-", BS_CONTROLE[[#This Row],[Responsavel pelo boletim]])</f>
        <v>-</v>
      </c>
      <c r="BG383" s="13"/>
      <c r="BH383" s="14"/>
      <c r="BI383" s="14"/>
      <c r="BJ383" s="14"/>
      <c r="BK383" s="14"/>
      <c r="BL383" s="13"/>
      <c r="BM383" s="12"/>
      <c r="BN383" s="12"/>
      <c r="BO383" s="130"/>
      <c r="BP383" s="14"/>
      <c r="BQ383" s="10" t="str">
        <f t="shared" si="33"/>
        <v>Aderente</v>
      </c>
      <c r="BR383" s="15" t="str">
        <f t="shared" si="34"/>
        <v>*</v>
      </c>
      <c r="BS383" s="15" t="str">
        <f t="shared" si="35"/>
        <v>*</v>
      </c>
      <c r="BT383" s="157" t="str">
        <f t="shared" si="36"/>
        <v/>
      </c>
    </row>
    <row r="384" spans="1:72" hidden="1">
      <c r="A384" s="44" t="str">
        <f t="shared" si="32"/>
        <v/>
      </c>
      <c r="B384" s="133"/>
      <c r="C384" s="7" t="str">
        <f>IF(BS_CONTROLE[[#This Row],[DATA]]="","",WEEKNUM(BS_CONTROLE[[#This Row],[DATA]]))</f>
        <v/>
      </c>
      <c r="D384" s="45"/>
      <c r="E384" s="185">
        <v>400</v>
      </c>
      <c r="F384" s="134"/>
      <c r="G384" s="8" t="str">
        <f>IF(D384="","*",VLOOKUP(F384,BS_ATIVIDADE[#All],3,FALSE))</f>
        <v>*</v>
      </c>
      <c r="H384" s="135"/>
      <c r="I384" s="135"/>
      <c r="J384" s="151"/>
      <c r="K384" s="151"/>
      <c r="L384" s="71" t="s">
        <v>11</v>
      </c>
      <c r="M384" s="149" t="str" cm="1">
        <f t="array" ref="M384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384" s="149" t="str" cm="1">
        <f t="array" ref="N384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384" s="135"/>
      <c r="P384" s="135"/>
      <c r="Q384" s="71"/>
      <c r="R384" s="9" t="str">
        <f>IFERROR(_xlfn.XLOOKUP(F384, BS_ATIVIDADE[ATIVIDADE],BS_ATIVIDADE[UNIDADE] ), "*")</f>
        <v>*</v>
      </c>
      <c r="S384" s="180" t="str" cm="1">
        <f t="array" ref="S384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384" s="180" t="str" cm="1">
        <f t="array" ref="T384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384" s="199" t="str">
        <f>IFERROR(_xlfn.XLOOKUP(J384, BASE_MAPA!$B$2:$B$420, BASE_MAPA!$G$2:$G$420), "ERRO")</f>
        <v>ERRO</v>
      </c>
      <c r="V384" s="143"/>
      <c r="W384" s="135"/>
      <c r="X384" s="152"/>
      <c r="Y384" s="129"/>
      <c r="Z384" s="129"/>
      <c r="AA384" s="71"/>
      <c r="AB384" s="59"/>
      <c r="AC384" s="59"/>
      <c r="AD384" s="135"/>
      <c r="AE384" s="71"/>
      <c r="AF384" s="71"/>
      <c r="AG384" s="71"/>
      <c r="AH384" s="42"/>
      <c r="AI384" s="119" t="str">
        <f>IF(BS_CONTROLE[[#This Row],[Atividade]]=0, "-", BS_CONTROLE[[#This Row],[Atividade]])</f>
        <v>-</v>
      </c>
      <c r="AJ384" s="8" t="str">
        <f>IF(D384="","*",VLOOKUP(AI384,BS_ATIVIDADE[#Data],3,FALSE))</f>
        <v>*</v>
      </c>
      <c r="AK384" s="175" t="str">
        <f>IF(BS_CONTROLE[[#This Row],[Local - Partida]]=0, "-", BS_CONTROLE[[#This Row],[Local - Partida]])</f>
        <v>-</v>
      </c>
      <c r="AL384" s="175" t="str">
        <f>IF(BS_CONTROLE[[#This Row],[Local - Encerramento]]=0, "-", BS_CONTROLE[[#This Row],[Local - Encerramento]])</f>
        <v>-</v>
      </c>
      <c r="AM384" s="175" t="str">
        <f>IF(BS_CONTROLE[[#This Row],[Entre - Estações]]=0, "-", BS_CONTROLE[[#This Row],[Entre - Estações]])</f>
        <v>-</v>
      </c>
      <c r="AN384" s="175" t="str">
        <f>IF(BS_CONTROLE[[#This Row],[SB]]=0, "-", BS_CONTROLE[[#This Row],[SB]])</f>
        <v>-</v>
      </c>
      <c r="AO384" s="176" t="str">
        <f>IF(BS_CONTROLE[[#This Row],[SUB]]=0, "-", BS_CONTROLE[[#This Row],[SUB]])</f>
        <v>-</v>
      </c>
      <c r="AP384" s="177" t="str">
        <f>IF(BS_CONTROLE[[#This Row],[KM - Inicio]]=0, "-", BS_CONTROLE[[#This Row],[KM - Inicio]])</f>
        <v>-</v>
      </c>
      <c r="AQ384" s="177" t="str">
        <f>IF(BS_CONTROLE[[#This Row],[KM - Fim]]=0, "-", BS_CONTROLE[[#This Row],[KM - Fim]])</f>
        <v>-</v>
      </c>
      <c r="AR384" s="32"/>
      <c r="AS384" s="32"/>
      <c r="AT384" s="32"/>
      <c r="AU384" s="32"/>
      <c r="AV384" s="32"/>
      <c r="AW384" s="32"/>
      <c r="AX384" s="32"/>
      <c r="AY384" s="184" t="str">
        <f>IF(D384="","*",IFERROR(IF(ISODD(COUNT(AS384:AX386)),"ERRO",SUM((AT384-AS384),(AV384-AU384),(AX384-AW384))),"ERRO"))</f>
        <v>*</v>
      </c>
      <c r="AZ384" s="11"/>
      <c r="BA384" s="60"/>
      <c r="BB384" s="9" t="str">
        <f>IFERROR(_xlfn.XLOOKUP(AI384, BS_ATIVIDADE[ATIVIDADE],BS_ATIVIDADE[UNIDADE] ), "*")</f>
        <v>*</v>
      </c>
      <c r="BC384" s="59" t="str" cm="1">
        <f t="array" ref="BC384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BD384" s="59" t="str" cm="1">
        <f t="array" ref="BD384" xml:space="preserve"> _xlfn.XLOOKUP(
  1,
  ( TabelaMap[SUB] = BS_CONTROLE[[#This Row],[SUB_5]]) *
  ( TabelaMap[KM Inicio] &lt;= BS_CONTROLE[[#This Row],[KM - Inicio]]) *
  ( TabelaMap[KM Fim]  &gt;= BS_CONTROLE[[#This Row],[KM - Inicio]]),
  TabelaMap[Trecho Coordenação],
  "-",
  0
)</f>
        <v>-</v>
      </c>
      <c r="BE384" s="200" t="str">
        <f>IFERROR(_xlfn.XLOOKUP(AO384, BASE_MAPA!$B$2:$B$420, BASE_MAPA!$G$2:$G$420), "ERRO")</f>
        <v>ERRO</v>
      </c>
      <c r="BF384" s="178" t="str">
        <f>IF(BS_CONTROLE[[#This Row],[Responsavel pelo boletim]]=0, "-", BS_CONTROLE[[#This Row],[Responsavel pelo boletim]])</f>
        <v>-</v>
      </c>
      <c r="BG384" s="13"/>
      <c r="BH384" s="14"/>
      <c r="BI384" s="14"/>
      <c r="BJ384" s="14"/>
      <c r="BK384" s="14"/>
      <c r="BL384" s="13"/>
      <c r="BM384" s="12"/>
      <c r="BN384" s="12"/>
      <c r="BO384" s="130"/>
      <c r="BP384" s="14"/>
      <c r="BQ384" s="10" t="str">
        <f t="shared" si="33"/>
        <v>Aderente</v>
      </c>
      <c r="BR384" s="15" t="str">
        <f t="shared" si="34"/>
        <v>*</v>
      </c>
      <c r="BS384" s="15" t="str">
        <f t="shared" si="35"/>
        <v>*</v>
      </c>
      <c r="BT384" s="157" t="str">
        <f t="shared" si="36"/>
        <v/>
      </c>
    </row>
    <row r="385" spans="1:72" hidden="1">
      <c r="A385" s="44" t="str">
        <f t="shared" si="32"/>
        <v/>
      </c>
      <c r="B385" s="133"/>
      <c r="C385" s="7" t="str">
        <f>IF(BS_CONTROLE[[#This Row],[DATA]]="","",WEEKNUM(BS_CONTROLE[[#This Row],[DATA]]))</f>
        <v/>
      </c>
      <c r="D385" s="45"/>
      <c r="E385" s="185">
        <v>401</v>
      </c>
      <c r="F385" s="134"/>
      <c r="G385" s="8" t="str">
        <f>IF(D385="","*",VLOOKUP(F385,BS_ATIVIDADE[#All],3,FALSE))</f>
        <v>*</v>
      </c>
      <c r="H385" s="135"/>
      <c r="I385" s="135"/>
      <c r="J385" s="151"/>
      <c r="K385" s="151"/>
      <c r="L385" s="71" t="s">
        <v>11</v>
      </c>
      <c r="M385" s="149" t="str" cm="1">
        <f t="array" ref="M385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385" s="149" t="str" cm="1">
        <f t="array" ref="N385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385" s="135"/>
      <c r="P385" s="135"/>
      <c r="Q385" s="71"/>
      <c r="R385" s="9" t="str">
        <f>IFERROR(_xlfn.XLOOKUP(F385, BS_ATIVIDADE[ATIVIDADE],BS_ATIVIDADE[UNIDADE] ), "*")</f>
        <v>*</v>
      </c>
      <c r="S385" s="180" t="str" cm="1">
        <f t="array" ref="S385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385" s="180" t="str" cm="1">
        <f t="array" ref="T385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385" s="199" t="str">
        <f>IFERROR(_xlfn.XLOOKUP(J385, BASE_MAPA!$B$2:$B$420, BASE_MAPA!$G$2:$G$420), "ERRO")</f>
        <v>ERRO</v>
      </c>
      <c r="V385" s="143"/>
      <c r="W385" s="135"/>
      <c r="X385" s="152"/>
      <c r="Y385" s="129"/>
      <c r="Z385" s="129"/>
      <c r="AA385" s="71"/>
      <c r="AB385" s="59"/>
      <c r="AC385" s="59"/>
      <c r="AD385" s="135"/>
      <c r="AE385" s="71"/>
      <c r="AF385" s="71"/>
      <c r="AG385" s="71"/>
      <c r="AH385" s="42"/>
      <c r="AI385" s="119" t="str">
        <f>IF(BS_CONTROLE[[#This Row],[Atividade]]=0, "-", BS_CONTROLE[[#This Row],[Atividade]])</f>
        <v>-</v>
      </c>
      <c r="AJ385" s="8" t="str">
        <f>IF(D385="","*",VLOOKUP(AI385,BS_ATIVIDADE[#Data],3,FALSE))</f>
        <v>*</v>
      </c>
      <c r="AK385" s="175" t="str">
        <f>IF(BS_CONTROLE[[#This Row],[Local - Partida]]=0, "-", BS_CONTROLE[[#This Row],[Local - Partida]])</f>
        <v>-</v>
      </c>
      <c r="AL385" s="175" t="str">
        <f>IF(BS_CONTROLE[[#This Row],[Local - Encerramento]]=0, "-", BS_CONTROLE[[#This Row],[Local - Encerramento]])</f>
        <v>-</v>
      </c>
      <c r="AM385" s="175" t="str">
        <f>IF(BS_CONTROLE[[#This Row],[Entre - Estações]]=0, "-", BS_CONTROLE[[#This Row],[Entre - Estações]])</f>
        <v>-</v>
      </c>
      <c r="AN385" s="175" t="str">
        <f>IF(BS_CONTROLE[[#This Row],[SB]]=0, "-", BS_CONTROLE[[#This Row],[SB]])</f>
        <v>-</v>
      </c>
      <c r="AO385" s="176" t="str">
        <f>IF(BS_CONTROLE[[#This Row],[SUB]]=0, "-", BS_CONTROLE[[#This Row],[SUB]])</f>
        <v>-</v>
      </c>
      <c r="AP385" s="177" t="str">
        <f>IF(BS_CONTROLE[[#This Row],[KM - Inicio]]=0, "-", BS_CONTROLE[[#This Row],[KM - Inicio]])</f>
        <v>-</v>
      </c>
      <c r="AQ385" s="177" t="str">
        <f>IF(BS_CONTROLE[[#This Row],[KM - Fim]]=0, "-", BS_CONTROLE[[#This Row],[KM - Fim]])</f>
        <v>-</v>
      </c>
      <c r="AR385" s="32"/>
      <c r="AS385" s="32"/>
      <c r="AT385" s="32"/>
      <c r="AU385" s="32"/>
      <c r="AV385" s="32"/>
      <c r="AW385" s="32"/>
      <c r="AX385" s="32"/>
      <c r="AY385" s="184" t="str">
        <f>IF(D385="","*",IFERROR(IF(ISODD(COUNT(AS385:AX387)),"ERRO",SUM((AT385-AS385),(AV385-AU385),(AX385-AW385))),"ERRO"))</f>
        <v>*</v>
      </c>
      <c r="AZ385" s="11"/>
      <c r="BA385" s="60"/>
      <c r="BB385" s="9" t="str">
        <f>IFERROR(_xlfn.XLOOKUP(AI385, BS_ATIVIDADE[ATIVIDADE],BS_ATIVIDADE[UNIDADE] ), "*")</f>
        <v>*</v>
      </c>
      <c r="BC385" s="59" t="str" cm="1">
        <f t="array" ref="BC385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BD385" s="59" t="str" cm="1">
        <f t="array" ref="BD385" xml:space="preserve"> _xlfn.XLOOKUP(
  1,
  ( TabelaMap[SUB] = BS_CONTROLE[[#This Row],[SUB_5]]) *
  ( TabelaMap[KM Inicio] &lt;= BS_CONTROLE[[#This Row],[KM - Inicio]]) *
  ( TabelaMap[KM Fim]  &gt;= BS_CONTROLE[[#This Row],[KM - Inicio]]),
  TabelaMap[Trecho Coordenação],
  "-",
  0
)</f>
        <v>-</v>
      </c>
      <c r="BE385" s="200" t="str">
        <f>IFERROR(_xlfn.XLOOKUP(AO385, BASE_MAPA!$B$2:$B$420, BASE_MAPA!$G$2:$G$420), "ERRO")</f>
        <v>ERRO</v>
      </c>
      <c r="BF385" s="178" t="str">
        <f>IF(BS_CONTROLE[[#This Row],[Responsavel pelo boletim]]=0, "-", BS_CONTROLE[[#This Row],[Responsavel pelo boletim]])</f>
        <v>-</v>
      </c>
      <c r="BG385" s="13"/>
      <c r="BH385" s="14"/>
      <c r="BI385" s="14"/>
      <c r="BJ385" s="14"/>
      <c r="BK385" s="14"/>
      <c r="BL385" s="13"/>
      <c r="BM385" s="12"/>
      <c r="BN385" s="12"/>
      <c r="BO385" s="130"/>
      <c r="BP385" s="14"/>
      <c r="BQ385" s="10" t="str">
        <f t="shared" si="33"/>
        <v>Aderente</v>
      </c>
      <c r="BR385" s="15" t="str">
        <f t="shared" si="34"/>
        <v>*</v>
      </c>
      <c r="BS385" s="15" t="str">
        <f t="shared" si="35"/>
        <v>*</v>
      </c>
      <c r="BT385" s="157" t="str">
        <f t="shared" si="36"/>
        <v/>
      </c>
    </row>
    <row r="386" spans="1:72" hidden="1">
      <c r="A386" s="44" t="str">
        <f t="shared" si="32"/>
        <v/>
      </c>
      <c r="B386" s="133"/>
      <c r="C386" s="7" t="str">
        <f>IF(BS_CONTROLE[[#This Row],[DATA]]="","",WEEKNUM(BS_CONTROLE[[#This Row],[DATA]]))</f>
        <v/>
      </c>
      <c r="D386" s="45"/>
      <c r="E386" s="185">
        <v>402</v>
      </c>
      <c r="F386" s="134"/>
      <c r="G386" s="8" t="str">
        <f>IF(D386="","*",VLOOKUP(F386,BS_ATIVIDADE[#All],3,FALSE))</f>
        <v>*</v>
      </c>
      <c r="H386" s="135"/>
      <c r="I386" s="135"/>
      <c r="J386" s="151"/>
      <c r="K386" s="151"/>
      <c r="L386" s="71" t="s">
        <v>11</v>
      </c>
      <c r="M386" s="149" t="str" cm="1">
        <f t="array" ref="M386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386" s="149" t="str" cm="1">
        <f t="array" ref="N386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386" s="135"/>
      <c r="P386" s="135"/>
      <c r="Q386" s="71"/>
      <c r="R386" s="9" t="str">
        <f>IFERROR(_xlfn.XLOOKUP(F386, BS_ATIVIDADE[ATIVIDADE],BS_ATIVIDADE[UNIDADE] ), "*")</f>
        <v>*</v>
      </c>
      <c r="S386" s="180" t="str" cm="1">
        <f t="array" ref="S386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386" s="180" t="str" cm="1">
        <f t="array" ref="T386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386" s="199" t="str">
        <f>IFERROR(_xlfn.XLOOKUP(J386, BASE_MAPA!$B$2:$B$420, BASE_MAPA!$G$2:$G$420), "ERRO")</f>
        <v>ERRO</v>
      </c>
      <c r="V386" s="143"/>
      <c r="W386" s="135"/>
      <c r="X386" s="152"/>
      <c r="Y386" s="129"/>
      <c r="Z386" s="129"/>
      <c r="AA386" s="71"/>
      <c r="AB386" s="59"/>
      <c r="AC386" s="59"/>
      <c r="AD386" s="135"/>
      <c r="AE386" s="71"/>
      <c r="AF386" s="71"/>
      <c r="AG386" s="71"/>
      <c r="AH386" s="42"/>
      <c r="AI386" s="119" t="str">
        <f>IF(BS_CONTROLE[[#This Row],[Atividade]]=0, "-", BS_CONTROLE[[#This Row],[Atividade]])</f>
        <v>-</v>
      </c>
      <c r="AJ386" s="8" t="str">
        <f>IF(D386="","*",VLOOKUP(AI386,BS_ATIVIDADE[#Data],3,FALSE))</f>
        <v>*</v>
      </c>
      <c r="AK386" s="175" t="str">
        <f>IF(BS_CONTROLE[[#This Row],[Local - Partida]]=0, "-", BS_CONTROLE[[#This Row],[Local - Partida]])</f>
        <v>-</v>
      </c>
      <c r="AL386" s="175" t="str">
        <f>IF(BS_CONTROLE[[#This Row],[Local - Encerramento]]=0, "-", BS_CONTROLE[[#This Row],[Local - Encerramento]])</f>
        <v>-</v>
      </c>
      <c r="AM386" s="175" t="str">
        <f>IF(BS_CONTROLE[[#This Row],[Entre - Estações]]=0, "-", BS_CONTROLE[[#This Row],[Entre - Estações]])</f>
        <v>-</v>
      </c>
      <c r="AN386" s="175" t="str">
        <f>IF(BS_CONTROLE[[#This Row],[SB]]=0, "-", BS_CONTROLE[[#This Row],[SB]])</f>
        <v>-</v>
      </c>
      <c r="AO386" s="176" t="str">
        <f>IF(BS_CONTROLE[[#This Row],[SUB]]=0, "-", BS_CONTROLE[[#This Row],[SUB]])</f>
        <v>-</v>
      </c>
      <c r="AP386" s="177" t="str">
        <f>IF(BS_CONTROLE[[#This Row],[KM - Inicio]]=0, "-", BS_CONTROLE[[#This Row],[KM - Inicio]])</f>
        <v>-</v>
      </c>
      <c r="AQ386" s="177" t="str">
        <f>IF(BS_CONTROLE[[#This Row],[KM - Fim]]=0, "-", BS_CONTROLE[[#This Row],[KM - Fim]])</f>
        <v>-</v>
      </c>
      <c r="AR386" s="32"/>
      <c r="AS386" s="32"/>
      <c r="AT386" s="32"/>
      <c r="AU386" s="32"/>
      <c r="AV386" s="32"/>
      <c r="AW386" s="32"/>
      <c r="AX386" s="32"/>
      <c r="AY386" s="184" t="str">
        <f>IF(D386="","*",IFERROR(IF(ISODD(COUNT(AS386:AX388)),"ERRO",SUM((AT386-AS386),(AV386-AU386),(AX386-AW386))),"ERRO"))</f>
        <v>*</v>
      </c>
      <c r="AZ386" s="11"/>
      <c r="BA386" s="60"/>
      <c r="BB386" s="9" t="str">
        <f>IFERROR(_xlfn.XLOOKUP(AI386, BS_ATIVIDADE[ATIVIDADE],BS_ATIVIDADE[UNIDADE] ), "*")</f>
        <v>*</v>
      </c>
      <c r="BC386" s="59" t="str" cm="1">
        <f t="array" ref="BC386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BD386" s="59" t="str" cm="1">
        <f t="array" ref="BD386" xml:space="preserve"> _xlfn.XLOOKUP(
  1,
  ( TabelaMap[SUB] = BS_CONTROLE[[#This Row],[SUB_5]]) *
  ( TabelaMap[KM Inicio] &lt;= BS_CONTROLE[[#This Row],[KM - Inicio]]) *
  ( TabelaMap[KM Fim]  &gt;= BS_CONTROLE[[#This Row],[KM - Inicio]]),
  TabelaMap[Trecho Coordenação],
  "-",
  0
)</f>
        <v>-</v>
      </c>
      <c r="BE386" s="200" t="str">
        <f>IFERROR(_xlfn.XLOOKUP(AO386, BASE_MAPA!$B$2:$B$420, BASE_MAPA!$G$2:$G$420), "ERRO")</f>
        <v>ERRO</v>
      </c>
      <c r="BF386" s="178" t="str">
        <f>IF(BS_CONTROLE[[#This Row],[Responsavel pelo boletim]]=0, "-", BS_CONTROLE[[#This Row],[Responsavel pelo boletim]])</f>
        <v>-</v>
      </c>
      <c r="BG386" s="13"/>
      <c r="BH386" s="14"/>
      <c r="BI386" s="14"/>
      <c r="BJ386" s="14"/>
      <c r="BK386" s="14"/>
      <c r="BL386" s="13"/>
      <c r="BM386" s="12"/>
      <c r="BN386" s="12"/>
      <c r="BO386" s="130"/>
      <c r="BP386" s="14"/>
      <c r="BQ386" s="10" t="str">
        <f t="shared" si="33"/>
        <v>Aderente</v>
      </c>
      <c r="BR386" s="15" t="str">
        <f t="shared" si="34"/>
        <v>*</v>
      </c>
      <c r="BS386" s="15" t="str">
        <f t="shared" si="35"/>
        <v>*</v>
      </c>
      <c r="BT386" s="157" t="str">
        <f t="shared" si="36"/>
        <v/>
      </c>
    </row>
    <row r="387" spans="1:72" hidden="1">
      <c r="A387" s="44" t="str">
        <f t="shared" si="32"/>
        <v/>
      </c>
      <c r="B387" s="133"/>
      <c r="C387" s="7" t="str">
        <f>IF(BS_CONTROLE[[#This Row],[DATA]]="","",WEEKNUM(BS_CONTROLE[[#This Row],[DATA]]))</f>
        <v/>
      </c>
      <c r="D387" s="45"/>
      <c r="E387" s="185">
        <v>403</v>
      </c>
      <c r="F387" s="134"/>
      <c r="G387" s="8" t="str">
        <f>IF(D387="","*",VLOOKUP(F387,BS_ATIVIDADE[#All],3,FALSE))</f>
        <v>*</v>
      </c>
      <c r="H387" s="135"/>
      <c r="I387" s="135"/>
      <c r="J387" s="151"/>
      <c r="K387" s="151"/>
      <c r="L387" s="71" t="s">
        <v>11</v>
      </c>
      <c r="M387" s="149" t="str" cm="1">
        <f t="array" ref="M387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387" s="149" t="str" cm="1">
        <f t="array" ref="N387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387" s="135"/>
      <c r="P387" s="135"/>
      <c r="Q387" s="71"/>
      <c r="R387" s="9" t="str">
        <f>IFERROR(_xlfn.XLOOKUP(F387, BS_ATIVIDADE[ATIVIDADE],BS_ATIVIDADE[UNIDADE] ), "*")</f>
        <v>*</v>
      </c>
      <c r="S387" s="180" t="str" cm="1">
        <f t="array" ref="S387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387" s="180" t="str" cm="1">
        <f t="array" ref="T387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387" s="199" t="str">
        <f>IFERROR(_xlfn.XLOOKUP(J387, BASE_MAPA!$B$2:$B$420, BASE_MAPA!$G$2:$G$420), "ERRO")</f>
        <v>ERRO</v>
      </c>
      <c r="V387" s="143"/>
      <c r="W387" s="135"/>
      <c r="X387" s="152"/>
      <c r="Y387" s="129"/>
      <c r="Z387" s="129"/>
      <c r="AA387" s="71"/>
      <c r="AB387" s="59"/>
      <c r="AC387" s="59"/>
      <c r="AD387" s="135"/>
      <c r="AE387" s="71"/>
      <c r="AF387" s="71"/>
      <c r="AG387" s="71"/>
      <c r="AH387" s="42"/>
      <c r="AI387" s="119" t="str">
        <f>IF(BS_CONTROLE[[#This Row],[Atividade]]=0, "-", BS_CONTROLE[[#This Row],[Atividade]])</f>
        <v>-</v>
      </c>
      <c r="AJ387" s="8" t="str">
        <f>IF(D387="","*",VLOOKUP(AI387,BS_ATIVIDADE[#Data],3,FALSE))</f>
        <v>*</v>
      </c>
      <c r="AK387" s="175" t="str">
        <f>IF(BS_CONTROLE[[#This Row],[Local - Partida]]=0, "-", BS_CONTROLE[[#This Row],[Local - Partida]])</f>
        <v>-</v>
      </c>
      <c r="AL387" s="175" t="str">
        <f>IF(BS_CONTROLE[[#This Row],[Local - Encerramento]]=0, "-", BS_CONTROLE[[#This Row],[Local - Encerramento]])</f>
        <v>-</v>
      </c>
      <c r="AM387" s="175" t="str">
        <f>IF(BS_CONTROLE[[#This Row],[Entre - Estações]]=0, "-", BS_CONTROLE[[#This Row],[Entre - Estações]])</f>
        <v>-</v>
      </c>
      <c r="AN387" s="175" t="str">
        <f>IF(BS_CONTROLE[[#This Row],[SB]]=0, "-", BS_CONTROLE[[#This Row],[SB]])</f>
        <v>-</v>
      </c>
      <c r="AO387" s="176" t="str">
        <f>IF(BS_CONTROLE[[#This Row],[SUB]]=0, "-", BS_CONTROLE[[#This Row],[SUB]])</f>
        <v>-</v>
      </c>
      <c r="AP387" s="177" t="str">
        <f>IF(BS_CONTROLE[[#This Row],[KM - Inicio]]=0, "-", BS_CONTROLE[[#This Row],[KM - Inicio]])</f>
        <v>-</v>
      </c>
      <c r="AQ387" s="177" t="str">
        <f>IF(BS_CONTROLE[[#This Row],[KM - Fim]]=0, "-", BS_CONTROLE[[#This Row],[KM - Fim]])</f>
        <v>-</v>
      </c>
      <c r="AR387" s="32"/>
      <c r="AS387" s="32"/>
      <c r="AT387" s="32"/>
      <c r="AU387" s="32"/>
      <c r="AV387" s="32"/>
      <c r="AW387" s="32"/>
      <c r="AX387" s="32"/>
      <c r="AY387" s="184" t="str">
        <f>IF(D387="","*",IFERROR(IF(ISODD(COUNT(AS387:AX389)),"ERRO",SUM((AT387-AS387),(AV387-AU387),(AX387-AW387))),"ERRO"))</f>
        <v>*</v>
      </c>
      <c r="AZ387" s="11"/>
      <c r="BA387" s="60"/>
      <c r="BB387" s="9" t="str">
        <f>IFERROR(_xlfn.XLOOKUP(AI387, BS_ATIVIDADE[ATIVIDADE],BS_ATIVIDADE[UNIDADE] ), "*")</f>
        <v>*</v>
      </c>
      <c r="BC387" s="59" t="str" cm="1">
        <f t="array" ref="BC387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BD387" s="59" t="str" cm="1">
        <f t="array" ref="BD387" xml:space="preserve"> _xlfn.XLOOKUP(
  1,
  ( TabelaMap[SUB] = BS_CONTROLE[[#This Row],[SUB_5]]) *
  ( TabelaMap[KM Inicio] &lt;= BS_CONTROLE[[#This Row],[KM - Inicio]]) *
  ( TabelaMap[KM Fim]  &gt;= BS_CONTROLE[[#This Row],[KM - Inicio]]),
  TabelaMap[Trecho Coordenação],
  "-",
  0
)</f>
        <v>-</v>
      </c>
      <c r="BE387" s="200" t="str">
        <f>IFERROR(_xlfn.XLOOKUP(AO387, BASE_MAPA!$B$2:$B$420, BASE_MAPA!$G$2:$G$420), "ERRO")</f>
        <v>ERRO</v>
      </c>
      <c r="BF387" s="178" t="str">
        <f>IF(BS_CONTROLE[[#This Row],[Responsavel pelo boletim]]=0, "-", BS_CONTROLE[[#This Row],[Responsavel pelo boletim]])</f>
        <v>-</v>
      </c>
      <c r="BG387" s="13"/>
      <c r="BH387" s="14"/>
      <c r="BI387" s="14"/>
      <c r="BJ387" s="14"/>
      <c r="BK387" s="14"/>
      <c r="BL387" s="13"/>
      <c r="BM387" s="12"/>
      <c r="BN387" s="12"/>
      <c r="BO387" s="130"/>
      <c r="BP387" s="14"/>
      <c r="BQ387" s="10" t="str">
        <f t="shared" si="33"/>
        <v>Aderente</v>
      </c>
      <c r="BR387" s="15" t="str">
        <f t="shared" si="34"/>
        <v>*</v>
      </c>
      <c r="BS387" s="15" t="str">
        <f t="shared" si="35"/>
        <v>*</v>
      </c>
      <c r="BT387" s="157" t="str">
        <f t="shared" si="36"/>
        <v/>
      </c>
    </row>
    <row r="388" spans="1:72" hidden="1">
      <c r="A388" s="44" t="str">
        <f t="shared" si="32"/>
        <v/>
      </c>
      <c r="B388" s="133"/>
      <c r="C388" s="7" t="str">
        <f>IF(BS_CONTROLE[[#This Row],[DATA]]="","",WEEKNUM(BS_CONTROLE[[#This Row],[DATA]]))</f>
        <v/>
      </c>
      <c r="D388" s="45"/>
      <c r="E388" s="185">
        <v>404</v>
      </c>
      <c r="F388" s="134"/>
      <c r="G388" s="8" t="str">
        <f>IF(D388="","*",VLOOKUP(F388,BS_ATIVIDADE[#All],3,FALSE))</f>
        <v>*</v>
      </c>
      <c r="H388" s="135"/>
      <c r="I388" s="135"/>
      <c r="J388" s="151"/>
      <c r="K388" s="151"/>
      <c r="L388" s="71" t="s">
        <v>11</v>
      </c>
      <c r="M388" s="149" t="str" cm="1">
        <f t="array" ref="M388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388" s="149" t="str" cm="1">
        <f t="array" ref="N388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388" s="135"/>
      <c r="P388" s="135"/>
      <c r="Q388" s="71"/>
      <c r="R388" s="9" t="str">
        <f>IFERROR(_xlfn.XLOOKUP(F388, BS_ATIVIDADE[ATIVIDADE],BS_ATIVIDADE[UNIDADE] ), "*")</f>
        <v>*</v>
      </c>
      <c r="S388" s="180" t="str" cm="1">
        <f t="array" ref="S388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388" s="180" t="str" cm="1">
        <f t="array" ref="T388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388" s="199" t="str">
        <f>IFERROR(_xlfn.XLOOKUP(J388, BASE_MAPA!$B$2:$B$420, BASE_MAPA!$G$2:$G$420), "ERRO")</f>
        <v>ERRO</v>
      </c>
      <c r="V388" s="143"/>
      <c r="W388" s="135"/>
      <c r="X388" s="152"/>
      <c r="Y388" s="129"/>
      <c r="Z388" s="129"/>
      <c r="AA388" s="71"/>
      <c r="AB388" s="59"/>
      <c r="AC388" s="59"/>
      <c r="AD388" s="135"/>
      <c r="AE388" s="71"/>
      <c r="AF388" s="71"/>
      <c r="AG388" s="71"/>
      <c r="AH388" s="42"/>
      <c r="AI388" s="119" t="str">
        <f>IF(BS_CONTROLE[[#This Row],[Atividade]]=0, "-", BS_CONTROLE[[#This Row],[Atividade]])</f>
        <v>-</v>
      </c>
      <c r="AJ388" s="8" t="str">
        <f>IF(D388="","*",VLOOKUP(AI388,BS_ATIVIDADE[#Data],3,FALSE))</f>
        <v>*</v>
      </c>
      <c r="AK388" s="175" t="str">
        <f>IF(BS_CONTROLE[[#This Row],[Local - Partida]]=0, "-", BS_CONTROLE[[#This Row],[Local - Partida]])</f>
        <v>-</v>
      </c>
      <c r="AL388" s="175" t="str">
        <f>IF(BS_CONTROLE[[#This Row],[Local - Encerramento]]=0, "-", BS_CONTROLE[[#This Row],[Local - Encerramento]])</f>
        <v>-</v>
      </c>
      <c r="AM388" s="175" t="str">
        <f>IF(BS_CONTROLE[[#This Row],[Entre - Estações]]=0, "-", BS_CONTROLE[[#This Row],[Entre - Estações]])</f>
        <v>-</v>
      </c>
      <c r="AN388" s="175" t="str">
        <f>IF(BS_CONTROLE[[#This Row],[SB]]=0, "-", BS_CONTROLE[[#This Row],[SB]])</f>
        <v>-</v>
      </c>
      <c r="AO388" s="176" t="str">
        <f>IF(BS_CONTROLE[[#This Row],[SUB]]=0, "-", BS_CONTROLE[[#This Row],[SUB]])</f>
        <v>-</v>
      </c>
      <c r="AP388" s="177" t="str">
        <f>IF(BS_CONTROLE[[#This Row],[KM - Inicio]]=0, "-", BS_CONTROLE[[#This Row],[KM - Inicio]])</f>
        <v>-</v>
      </c>
      <c r="AQ388" s="177" t="str">
        <f>IF(BS_CONTROLE[[#This Row],[KM - Fim]]=0, "-", BS_CONTROLE[[#This Row],[KM - Fim]])</f>
        <v>-</v>
      </c>
      <c r="AR388" s="32"/>
      <c r="AS388" s="32"/>
      <c r="AT388" s="32"/>
      <c r="AU388" s="32"/>
      <c r="AV388" s="32"/>
      <c r="AW388" s="32"/>
      <c r="AX388" s="32"/>
      <c r="AY388" s="184" t="str">
        <f>IF(D388="","*",IFERROR(IF(ISODD(COUNT(AS388:AX390)),"ERRO",SUM((AT388-AS388),(AV388-AU388),(AX388-AW388))),"ERRO"))</f>
        <v>*</v>
      </c>
      <c r="AZ388" s="11"/>
      <c r="BA388" s="60"/>
      <c r="BB388" s="9" t="str">
        <f>IFERROR(_xlfn.XLOOKUP(AI388, BS_ATIVIDADE[ATIVIDADE],BS_ATIVIDADE[UNIDADE] ), "*")</f>
        <v>*</v>
      </c>
      <c r="BC388" s="59" t="str" cm="1">
        <f t="array" ref="BC388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BD388" s="59" t="str" cm="1">
        <f t="array" ref="BD388" xml:space="preserve"> _xlfn.XLOOKUP(
  1,
  ( TabelaMap[SUB] = BS_CONTROLE[[#This Row],[SUB_5]]) *
  ( TabelaMap[KM Inicio] &lt;= BS_CONTROLE[[#This Row],[KM - Inicio]]) *
  ( TabelaMap[KM Fim]  &gt;= BS_CONTROLE[[#This Row],[KM - Inicio]]),
  TabelaMap[Trecho Coordenação],
  "-",
  0
)</f>
        <v>-</v>
      </c>
      <c r="BE388" s="200" t="str">
        <f>IFERROR(_xlfn.XLOOKUP(AO388, BASE_MAPA!$B$2:$B$420, BASE_MAPA!$G$2:$G$420), "ERRO")</f>
        <v>ERRO</v>
      </c>
      <c r="BF388" s="178" t="str">
        <f>IF(BS_CONTROLE[[#This Row],[Responsavel pelo boletim]]=0, "-", BS_CONTROLE[[#This Row],[Responsavel pelo boletim]])</f>
        <v>-</v>
      </c>
      <c r="BG388" s="13"/>
      <c r="BH388" s="14"/>
      <c r="BI388" s="14"/>
      <c r="BJ388" s="14"/>
      <c r="BK388" s="14"/>
      <c r="BL388" s="13"/>
      <c r="BM388" s="12"/>
      <c r="BN388" s="12"/>
      <c r="BO388" s="130"/>
      <c r="BP388" s="14"/>
      <c r="BQ388" s="10" t="str">
        <f t="shared" si="33"/>
        <v>Aderente</v>
      </c>
      <c r="BR388" s="15" t="str">
        <f t="shared" si="34"/>
        <v>*</v>
      </c>
      <c r="BS388" s="15" t="str">
        <f t="shared" si="35"/>
        <v>*</v>
      </c>
      <c r="BT388" s="157" t="str">
        <f t="shared" si="36"/>
        <v/>
      </c>
    </row>
    <row r="389" spans="1:72" hidden="1">
      <c r="A389" s="44" t="str">
        <f t="shared" si="32"/>
        <v/>
      </c>
      <c r="B389" s="133"/>
      <c r="C389" s="7" t="str">
        <f>IF(BS_CONTROLE[[#This Row],[DATA]]="","",WEEKNUM(BS_CONTROLE[[#This Row],[DATA]]))</f>
        <v/>
      </c>
      <c r="D389" s="45"/>
      <c r="E389" s="185">
        <v>405</v>
      </c>
      <c r="F389" s="134"/>
      <c r="G389" s="8" t="str">
        <f>IF(D389="","*",VLOOKUP(F389,BS_ATIVIDADE[#All],3,FALSE))</f>
        <v>*</v>
      </c>
      <c r="H389" s="135"/>
      <c r="I389" s="135"/>
      <c r="J389" s="151"/>
      <c r="K389" s="151"/>
      <c r="L389" s="71" t="s">
        <v>11</v>
      </c>
      <c r="M389" s="149" t="str" cm="1">
        <f t="array" ref="M389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389" s="149" t="str" cm="1">
        <f t="array" ref="N389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389" s="135"/>
      <c r="P389" s="135"/>
      <c r="Q389" s="71"/>
      <c r="R389" s="9" t="str">
        <f>IFERROR(_xlfn.XLOOKUP(F389, BS_ATIVIDADE[ATIVIDADE],BS_ATIVIDADE[UNIDADE] ), "*")</f>
        <v>*</v>
      </c>
      <c r="S389" s="180" t="str" cm="1">
        <f t="array" ref="S389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389" s="180" t="str" cm="1">
        <f t="array" ref="T389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389" s="199" t="str">
        <f>IFERROR(_xlfn.XLOOKUP(J389, BASE_MAPA!$B$2:$B$420, BASE_MAPA!$G$2:$G$420), "ERRO")</f>
        <v>ERRO</v>
      </c>
      <c r="V389" s="143"/>
      <c r="W389" s="135"/>
      <c r="X389" s="152"/>
      <c r="Y389" s="129"/>
      <c r="Z389" s="129"/>
      <c r="AA389" s="71"/>
      <c r="AB389" s="59"/>
      <c r="AC389" s="59"/>
      <c r="AD389" s="135"/>
      <c r="AE389" s="71"/>
      <c r="AF389" s="71"/>
      <c r="AG389" s="71"/>
      <c r="AH389" s="42"/>
      <c r="AI389" s="119" t="str">
        <f>IF(BS_CONTROLE[[#This Row],[Atividade]]=0, "-", BS_CONTROLE[[#This Row],[Atividade]])</f>
        <v>-</v>
      </c>
      <c r="AJ389" s="8" t="str">
        <f>IF(D389="","*",VLOOKUP(AI389,BS_ATIVIDADE[#Data],3,FALSE))</f>
        <v>*</v>
      </c>
      <c r="AK389" s="175" t="str">
        <f>IF(BS_CONTROLE[[#This Row],[Local - Partida]]=0, "-", BS_CONTROLE[[#This Row],[Local - Partida]])</f>
        <v>-</v>
      </c>
      <c r="AL389" s="175" t="str">
        <f>IF(BS_CONTROLE[[#This Row],[Local - Encerramento]]=0, "-", BS_CONTROLE[[#This Row],[Local - Encerramento]])</f>
        <v>-</v>
      </c>
      <c r="AM389" s="175" t="str">
        <f>IF(BS_CONTROLE[[#This Row],[Entre - Estações]]=0, "-", BS_CONTROLE[[#This Row],[Entre - Estações]])</f>
        <v>-</v>
      </c>
      <c r="AN389" s="175" t="str">
        <f>IF(BS_CONTROLE[[#This Row],[SB]]=0, "-", BS_CONTROLE[[#This Row],[SB]])</f>
        <v>-</v>
      </c>
      <c r="AO389" s="176" t="str">
        <f>IF(BS_CONTROLE[[#This Row],[SUB]]=0, "-", BS_CONTROLE[[#This Row],[SUB]])</f>
        <v>-</v>
      </c>
      <c r="AP389" s="177" t="str">
        <f>IF(BS_CONTROLE[[#This Row],[KM - Inicio]]=0, "-", BS_CONTROLE[[#This Row],[KM - Inicio]])</f>
        <v>-</v>
      </c>
      <c r="AQ389" s="177" t="str">
        <f>IF(BS_CONTROLE[[#This Row],[KM - Fim]]=0, "-", BS_CONTROLE[[#This Row],[KM - Fim]])</f>
        <v>-</v>
      </c>
      <c r="AR389" s="32"/>
      <c r="AS389" s="32"/>
      <c r="AT389" s="32"/>
      <c r="AU389" s="32"/>
      <c r="AV389" s="32"/>
      <c r="AW389" s="32"/>
      <c r="AX389" s="32"/>
      <c r="AY389" s="184" t="str">
        <f>IF(D389="","*",IFERROR(IF(ISODD(COUNT(AS389:AX391)),"ERRO",SUM((AT389-AS389),(AV389-AU389),(AX389-AW389))),"ERRO"))</f>
        <v>*</v>
      </c>
      <c r="AZ389" s="11"/>
      <c r="BA389" s="60"/>
      <c r="BB389" s="9" t="str">
        <f>IFERROR(_xlfn.XLOOKUP(AI389, BS_ATIVIDADE[ATIVIDADE],BS_ATIVIDADE[UNIDADE] ), "*")</f>
        <v>*</v>
      </c>
      <c r="BC389" s="59" t="str" cm="1">
        <f t="array" ref="BC389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BD389" s="59" t="str" cm="1">
        <f t="array" ref="BD389" xml:space="preserve"> _xlfn.XLOOKUP(
  1,
  ( TabelaMap[SUB] = BS_CONTROLE[[#This Row],[SUB_5]]) *
  ( TabelaMap[KM Inicio] &lt;= BS_CONTROLE[[#This Row],[KM - Inicio]]) *
  ( TabelaMap[KM Fim]  &gt;= BS_CONTROLE[[#This Row],[KM - Inicio]]),
  TabelaMap[Trecho Coordenação],
  "-",
  0
)</f>
        <v>-</v>
      </c>
      <c r="BE389" s="200" t="str">
        <f>IFERROR(_xlfn.XLOOKUP(AO389, BASE_MAPA!$B$2:$B$420, BASE_MAPA!$G$2:$G$420), "ERRO")</f>
        <v>ERRO</v>
      </c>
      <c r="BF389" s="178" t="str">
        <f>IF(BS_CONTROLE[[#This Row],[Responsavel pelo boletim]]=0, "-", BS_CONTROLE[[#This Row],[Responsavel pelo boletim]])</f>
        <v>-</v>
      </c>
      <c r="BG389" s="13"/>
      <c r="BH389" s="14"/>
      <c r="BI389" s="14"/>
      <c r="BJ389" s="14"/>
      <c r="BK389" s="14"/>
      <c r="BL389" s="13"/>
      <c r="BM389" s="12"/>
      <c r="BN389" s="12"/>
      <c r="BO389" s="130"/>
      <c r="BP389" s="14"/>
      <c r="BQ389" s="10" t="str">
        <f t="shared" si="33"/>
        <v>Aderente</v>
      </c>
      <c r="BR389" s="15" t="str">
        <f t="shared" si="34"/>
        <v>*</v>
      </c>
      <c r="BS389" s="15" t="str">
        <f t="shared" si="35"/>
        <v>*</v>
      </c>
      <c r="BT389" s="157" t="str">
        <f t="shared" si="36"/>
        <v/>
      </c>
    </row>
    <row r="390" spans="1:72" hidden="1">
      <c r="A390" s="44" t="str">
        <f t="shared" si="32"/>
        <v/>
      </c>
      <c r="B390" s="133"/>
      <c r="C390" s="7" t="str">
        <f>IF(BS_CONTROLE[[#This Row],[DATA]]="","",WEEKNUM(BS_CONTROLE[[#This Row],[DATA]]))</f>
        <v/>
      </c>
      <c r="D390" s="45"/>
      <c r="E390" s="185">
        <v>406</v>
      </c>
      <c r="F390" s="134"/>
      <c r="G390" s="8" t="str">
        <f>IF(D390="","*",VLOOKUP(F390,BS_ATIVIDADE[#All],3,FALSE))</f>
        <v>*</v>
      </c>
      <c r="H390" s="135"/>
      <c r="I390" s="135"/>
      <c r="J390" s="151"/>
      <c r="K390" s="151"/>
      <c r="L390" s="71" t="s">
        <v>11</v>
      </c>
      <c r="M390" s="149" t="str" cm="1">
        <f t="array" ref="M390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390" s="149" t="str" cm="1">
        <f t="array" ref="N390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390" s="135"/>
      <c r="P390" s="135"/>
      <c r="Q390" s="71"/>
      <c r="R390" s="9" t="str">
        <f>IFERROR(_xlfn.XLOOKUP(F390, BS_ATIVIDADE[ATIVIDADE],BS_ATIVIDADE[UNIDADE] ), "*")</f>
        <v>*</v>
      </c>
      <c r="S390" s="180" t="str" cm="1">
        <f t="array" ref="S390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390" s="180" t="str" cm="1">
        <f t="array" ref="T390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390" s="199" t="str">
        <f>IFERROR(_xlfn.XLOOKUP(J390, BASE_MAPA!$B$2:$B$420, BASE_MAPA!$G$2:$G$420), "ERRO")</f>
        <v>ERRO</v>
      </c>
      <c r="V390" s="143"/>
      <c r="W390" s="135"/>
      <c r="X390" s="152"/>
      <c r="Y390" s="129"/>
      <c r="Z390" s="129"/>
      <c r="AA390" s="71"/>
      <c r="AB390" s="59"/>
      <c r="AC390" s="59"/>
      <c r="AD390" s="135"/>
      <c r="AE390" s="71"/>
      <c r="AF390" s="71"/>
      <c r="AG390" s="71"/>
      <c r="AH390" s="42"/>
      <c r="AI390" s="119" t="str">
        <f>IF(BS_CONTROLE[[#This Row],[Atividade]]=0, "-", BS_CONTROLE[[#This Row],[Atividade]])</f>
        <v>-</v>
      </c>
      <c r="AJ390" s="8" t="str">
        <f>IF(D390="","*",VLOOKUP(AI390,BS_ATIVIDADE[#Data],3,FALSE))</f>
        <v>*</v>
      </c>
      <c r="AK390" s="175" t="str">
        <f>IF(BS_CONTROLE[[#This Row],[Local - Partida]]=0, "-", BS_CONTROLE[[#This Row],[Local - Partida]])</f>
        <v>-</v>
      </c>
      <c r="AL390" s="175" t="str">
        <f>IF(BS_CONTROLE[[#This Row],[Local - Encerramento]]=0, "-", BS_CONTROLE[[#This Row],[Local - Encerramento]])</f>
        <v>-</v>
      </c>
      <c r="AM390" s="175" t="str">
        <f>IF(BS_CONTROLE[[#This Row],[Entre - Estações]]=0, "-", BS_CONTROLE[[#This Row],[Entre - Estações]])</f>
        <v>-</v>
      </c>
      <c r="AN390" s="175" t="str">
        <f>IF(BS_CONTROLE[[#This Row],[SB]]=0, "-", BS_CONTROLE[[#This Row],[SB]])</f>
        <v>-</v>
      </c>
      <c r="AO390" s="176" t="str">
        <f>IF(BS_CONTROLE[[#This Row],[SUB]]=0, "-", BS_CONTROLE[[#This Row],[SUB]])</f>
        <v>-</v>
      </c>
      <c r="AP390" s="177" t="str">
        <f>IF(BS_CONTROLE[[#This Row],[KM - Inicio]]=0, "-", BS_CONTROLE[[#This Row],[KM - Inicio]])</f>
        <v>-</v>
      </c>
      <c r="AQ390" s="177" t="str">
        <f>IF(BS_CONTROLE[[#This Row],[KM - Fim]]=0, "-", BS_CONTROLE[[#This Row],[KM - Fim]])</f>
        <v>-</v>
      </c>
      <c r="AR390" s="32"/>
      <c r="AS390" s="32"/>
      <c r="AT390" s="32"/>
      <c r="AU390" s="32"/>
      <c r="AV390" s="32"/>
      <c r="AW390" s="32"/>
      <c r="AX390" s="32"/>
      <c r="AY390" s="184" t="str">
        <f>IF(D390="","*",IFERROR(IF(ISODD(COUNT(AS390:AX392)),"ERRO",SUM((AT390-AS390),(AV390-AU390),(AX390-AW390))),"ERRO"))</f>
        <v>*</v>
      </c>
      <c r="AZ390" s="11"/>
      <c r="BA390" s="60"/>
      <c r="BB390" s="9" t="str">
        <f>IFERROR(_xlfn.XLOOKUP(AI390, BS_ATIVIDADE[ATIVIDADE],BS_ATIVIDADE[UNIDADE] ), "*")</f>
        <v>*</v>
      </c>
      <c r="BC390" s="59" t="str" cm="1">
        <f t="array" ref="BC390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BD390" s="59" t="str" cm="1">
        <f t="array" ref="BD390" xml:space="preserve"> _xlfn.XLOOKUP(
  1,
  ( TabelaMap[SUB] = BS_CONTROLE[[#This Row],[SUB_5]]) *
  ( TabelaMap[KM Inicio] &lt;= BS_CONTROLE[[#This Row],[KM - Inicio]]) *
  ( TabelaMap[KM Fim]  &gt;= BS_CONTROLE[[#This Row],[KM - Inicio]]),
  TabelaMap[Trecho Coordenação],
  "-",
  0
)</f>
        <v>-</v>
      </c>
      <c r="BE390" s="200" t="str">
        <f>IFERROR(_xlfn.XLOOKUP(AO390, BASE_MAPA!$B$2:$B$420, BASE_MAPA!$G$2:$G$420), "ERRO")</f>
        <v>ERRO</v>
      </c>
      <c r="BF390" s="178" t="str">
        <f>IF(BS_CONTROLE[[#This Row],[Responsavel pelo boletim]]=0, "-", BS_CONTROLE[[#This Row],[Responsavel pelo boletim]])</f>
        <v>-</v>
      </c>
      <c r="BG390" s="13"/>
      <c r="BH390" s="14"/>
      <c r="BI390" s="14"/>
      <c r="BJ390" s="14"/>
      <c r="BK390" s="14"/>
      <c r="BL390" s="13"/>
      <c r="BM390" s="12"/>
      <c r="BN390" s="12"/>
      <c r="BO390" s="130"/>
      <c r="BP390" s="14"/>
      <c r="BQ390" s="10" t="str">
        <f t="shared" si="33"/>
        <v>Aderente</v>
      </c>
      <c r="BR390" s="15" t="str">
        <f t="shared" si="34"/>
        <v>*</v>
      </c>
      <c r="BS390" s="15" t="str">
        <f t="shared" si="35"/>
        <v>*</v>
      </c>
      <c r="BT390" s="157" t="str">
        <f t="shared" si="36"/>
        <v/>
      </c>
    </row>
    <row r="391" spans="1:72" hidden="1">
      <c r="A391" s="44" t="str">
        <f t="shared" si="32"/>
        <v/>
      </c>
      <c r="B391" s="133"/>
      <c r="C391" s="7" t="str">
        <f>IF(BS_CONTROLE[[#This Row],[DATA]]="","",WEEKNUM(BS_CONTROLE[[#This Row],[DATA]]))</f>
        <v/>
      </c>
      <c r="D391" s="45"/>
      <c r="E391" s="185">
        <v>407</v>
      </c>
      <c r="F391" s="134"/>
      <c r="G391" s="8" t="str">
        <f>IF(D391="","*",VLOOKUP(F391,BS_ATIVIDADE[#All],3,FALSE))</f>
        <v>*</v>
      </c>
      <c r="H391" s="135"/>
      <c r="I391" s="135"/>
      <c r="J391" s="151"/>
      <c r="K391" s="151"/>
      <c r="L391" s="71" t="s">
        <v>11</v>
      </c>
      <c r="M391" s="149" t="str" cm="1">
        <f t="array" ref="M391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391" s="149" t="str" cm="1">
        <f t="array" ref="N391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391" s="135"/>
      <c r="P391" s="135"/>
      <c r="Q391" s="71"/>
      <c r="R391" s="9" t="str">
        <f>IFERROR(_xlfn.XLOOKUP(F391, BS_ATIVIDADE[ATIVIDADE],BS_ATIVIDADE[UNIDADE] ), "*")</f>
        <v>*</v>
      </c>
      <c r="S391" s="180" t="str" cm="1">
        <f t="array" ref="S391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391" s="180" t="str" cm="1">
        <f t="array" ref="T391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391" s="199" t="str">
        <f>IFERROR(_xlfn.XLOOKUP(J391, BASE_MAPA!$B$2:$B$420, BASE_MAPA!$G$2:$G$420), "ERRO")</f>
        <v>ERRO</v>
      </c>
      <c r="V391" s="143"/>
      <c r="W391" s="135"/>
      <c r="X391" s="152"/>
      <c r="Y391" s="129"/>
      <c r="Z391" s="129"/>
      <c r="AA391" s="71"/>
      <c r="AB391" s="59"/>
      <c r="AC391" s="59"/>
      <c r="AD391" s="135"/>
      <c r="AE391" s="71"/>
      <c r="AF391" s="71"/>
      <c r="AG391" s="71"/>
      <c r="AH391" s="42"/>
      <c r="AI391" s="119" t="str">
        <f>IF(BS_CONTROLE[[#This Row],[Atividade]]=0, "-", BS_CONTROLE[[#This Row],[Atividade]])</f>
        <v>-</v>
      </c>
      <c r="AJ391" s="8" t="str">
        <f>IF(D391="","*",VLOOKUP(AI391,BS_ATIVIDADE[#Data],3,FALSE))</f>
        <v>*</v>
      </c>
      <c r="AK391" s="175" t="str">
        <f>IF(BS_CONTROLE[[#This Row],[Local - Partida]]=0, "-", BS_CONTROLE[[#This Row],[Local - Partida]])</f>
        <v>-</v>
      </c>
      <c r="AL391" s="175" t="str">
        <f>IF(BS_CONTROLE[[#This Row],[Local - Encerramento]]=0, "-", BS_CONTROLE[[#This Row],[Local - Encerramento]])</f>
        <v>-</v>
      </c>
      <c r="AM391" s="175" t="str">
        <f>IF(BS_CONTROLE[[#This Row],[Entre - Estações]]=0, "-", BS_CONTROLE[[#This Row],[Entre - Estações]])</f>
        <v>-</v>
      </c>
      <c r="AN391" s="175" t="str">
        <f>IF(BS_CONTROLE[[#This Row],[SB]]=0, "-", BS_CONTROLE[[#This Row],[SB]])</f>
        <v>-</v>
      </c>
      <c r="AO391" s="176" t="str">
        <f>IF(BS_CONTROLE[[#This Row],[SUB]]=0, "-", BS_CONTROLE[[#This Row],[SUB]])</f>
        <v>-</v>
      </c>
      <c r="AP391" s="177" t="str">
        <f>IF(BS_CONTROLE[[#This Row],[KM - Inicio]]=0, "-", BS_CONTROLE[[#This Row],[KM - Inicio]])</f>
        <v>-</v>
      </c>
      <c r="AQ391" s="177" t="str">
        <f>IF(BS_CONTROLE[[#This Row],[KM - Fim]]=0, "-", BS_CONTROLE[[#This Row],[KM - Fim]])</f>
        <v>-</v>
      </c>
      <c r="AR391" s="32"/>
      <c r="AS391" s="32"/>
      <c r="AT391" s="32"/>
      <c r="AU391" s="32"/>
      <c r="AV391" s="32"/>
      <c r="AW391" s="32"/>
      <c r="AX391" s="32"/>
      <c r="AY391" s="184" t="str">
        <f>IF(D391="","*",IFERROR(IF(ISODD(COUNT(AS391:AX393)),"ERRO",SUM((AT391-AS391),(AV391-AU391),(AX391-AW391))),"ERRO"))</f>
        <v>*</v>
      </c>
      <c r="AZ391" s="11"/>
      <c r="BA391" s="60"/>
      <c r="BB391" s="9" t="str">
        <f>IFERROR(_xlfn.XLOOKUP(AI391, BS_ATIVIDADE[ATIVIDADE],BS_ATIVIDADE[UNIDADE] ), "*")</f>
        <v>*</v>
      </c>
      <c r="BC391" s="59" t="str" cm="1">
        <f t="array" ref="BC391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BD391" s="59" t="str" cm="1">
        <f t="array" ref="BD391" xml:space="preserve"> _xlfn.XLOOKUP(
  1,
  ( TabelaMap[SUB] = BS_CONTROLE[[#This Row],[SUB_5]]) *
  ( TabelaMap[KM Inicio] &lt;= BS_CONTROLE[[#This Row],[KM - Inicio]]) *
  ( TabelaMap[KM Fim]  &gt;= BS_CONTROLE[[#This Row],[KM - Inicio]]),
  TabelaMap[Trecho Coordenação],
  "-",
  0
)</f>
        <v>-</v>
      </c>
      <c r="BE391" s="200" t="str">
        <f>IFERROR(_xlfn.XLOOKUP(AO391, BASE_MAPA!$B$2:$B$420, BASE_MAPA!$G$2:$G$420), "ERRO")</f>
        <v>ERRO</v>
      </c>
      <c r="BF391" s="178" t="str">
        <f>IF(BS_CONTROLE[[#This Row],[Responsavel pelo boletim]]=0, "-", BS_CONTROLE[[#This Row],[Responsavel pelo boletim]])</f>
        <v>-</v>
      </c>
      <c r="BG391" s="13"/>
      <c r="BH391" s="14"/>
      <c r="BI391" s="14"/>
      <c r="BJ391" s="14"/>
      <c r="BK391" s="14"/>
      <c r="BL391" s="13"/>
      <c r="BM391" s="12"/>
      <c r="BN391" s="12"/>
      <c r="BO391" s="130"/>
      <c r="BP391" s="14"/>
      <c r="BQ391" s="10" t="str">
        <f t="shared" si="33"/>
        <v>Aderente</v>
      </c>
      <c r="BR391" s="15" t="str">
        <f t="shared" si="34"/>
        <v>*</v>
      </c>
      <c r="BS391" s="15" t="str">
        <f t="shared" si="35"/>
        <v>*</v>
      </c>
      <c r="BT391" s="157" t="str">
        <f t="shared" si="36"/>
        <v/>
      </c>
    </row>
    <row r="392" spans="1:72" hidden="1">
      <c r="A392" s="44" t="str">
        <f t="shared" si="32"/>
        <v/>
      </c>
      <c r="B392" s="133"/>
      <c r="C392" s="7" t="str">
        <f>IF(BS_CONTROLE[[#This Row],[DATA]]="","",WEEKNUM(BS_CONTROLE[[#This Row],[DATA]]))</f>
        <v/>
      </c>
      <c r="D392" s="45"/>
      <c r="E392" s="185">
        <v>408</v>
      </c>
      <c r="F392" s="134"/>
      <c r="G392" s="8" t="str">
        <f>IF(D392="","*",VLOOKUP(F392,BS_ATIVIDADE[#All],3,FALSE))</f>
        <v>*</v>
      </c>
      <c r="H392" s="135"/>
      <c r="I392" s="135"/>
      <c r="J392" s="151"/>
      <c r="K392" s="151"/>
      <c r="L392" s="71" t="s">
        <v>11</v>
      </c>
      <c r="M392" s="149" t="str" cm="1">
        <f t="array" ref="M392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392" s="149" t="str" cm="1">
        <f t="array" ref="N392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392" s="135"/>
      <c r="P392" s="135"/>
      <c r="Q392" s="71"/>
      <c r="R392" s="9" t="str">
        <f>IFERROR(_xlfn.XLOOKUP(F392, BS_ATIVIDADE[ATIVIDADE],BS_ATIVIDADE[UNIDADE] ), "*")</f>
        <v>*</v>
      </c>
      <c r="S392" s="180" t="str" cm="1">
        <f t="array" ref="S392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392" s="180" t="str" cm="1">
        <f t="array" ref="T392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392" s="199" t="str">
        <f>IFERROR(_xlfn.XLOOKUP(J392, BASE_MAPA!$B$2:$B$420, BASE_MAPA!$G$2:$G$420), "ERRO")</f>
        <v>ERRO</v>
      </c>
      <c r="V392" s="143"/>
      <c r="W392" s="135"/>
      <c r="X392" s="152"/>
      <c r="Y392" s="129"/>
      <c r="Z392" s="129"/>
      <c r="AA392" s="71"/>
      <c r="AB392" s="59"/>
      <c r="AC392" s="59"/>
      <c r="AD392" s="135"/>
      <c r="AE392" s="71"/>
      <c r="AF392" s="71"/>
      <c r="AG392" s="71"/>
      <c r="AH392" s="42"/>
      <c r="AI392" s="119" t="str">
        <f>IF(BS_CONTROLE[[#This Row],[Atividade]]=0, "-", BS_CONTROLE[[#This Row],[Atividade]])</f>
        <v>-</v>
      </c>
      <c r="AJ392" s="8" t="str">
        <f>IF(D392="","*",VLOOKUP(AI392,BS_ATIVIDADE[#Data],3,FALSE))</f>
        <v>*</v>
      </c>
      <c r="AK392" s="175" t="str">
        <f>IF(BS_CONTROLE[[#This Row],[Local - Partida]]=0, "-", BS_CONTROLE[[#This Row],[Local - Partida]])</f>
        <v>-</v>
      </c>
      <c r="AL392" s="175" t="str">
        <f>IF(BS_CONTROLE[[#This Row],[Local - Encerramento]]=0, "-", BS_CONTROLE[[#This Row],[Local - Encerramento]])</f>
        <v>-</v>
      </c>
      <c r="AM392" s="175" t="str">
        <f>IF(BS_CONTROLE[[#This Row],[Entre - Estações]]=0, "-", BS_CONTROLE[[#This Row],[Entre - Estações]])</f>
        <v>-</v>
      </c>
      <c r="AN392" s="175" t="str">
        <f>IF(BS_CONTROLE[[#This Row],[SB]]=0, "-", BS_CONTROLE[[#This Row],[SB]])</f>
        <v>-</v>
      </c>
      <c r="AO392" s="176" t="str">
        <f>IF(BS_CONTROLE[[#This Row],[SUB]]=0, "-", BS_CONTROLE[[#This Row],[SUB]])</f>
        <v>-</v>
      </c>
      <c r="AP392" s="177" t="str">
        <f>IF(BS_CONTROLE[[#This Row],[KM - Inicio]]=0, "-", BS_CONTROLE[[#This Row],[KM - Inicio]])</f>
        <v>-</v>
      </c>
      <c r="AQ392" s="177" t="str">
        <f>IF(BS_CONTROLE[[#This Row],[KM - Fim]]=0, "-", BS_CONTROLE[[#This Row],[KM - Fim]])</f>
        <v>-</v>
      </c>
      <c r="AR392" s="32"/>
      <c r="AS392" s="32"/>
      <c r="AT392" s="32"/>
      <c r="AU392" s="32"/>
      <c r="AV392" s="32"/>
      <c r="AW392" s="32"/>
      <c r="AX392" s="32"/>
      <c r="AY392" s="184" t="str">
        <f>IF(D392="","*",IFERROR(IF(ISODD(COUNT(AS392:AX394)),"ERRO",SUM((AT392-AS392),(AV392-AU392),(AX392-AW392))),"ERRO"))</f>
        <v>*</v>
      </c>
      <c r="AZ392" s="11"/>
      <c r="BA392" s="60"/>
      <c r="BB392" s="9" t="str">
        <f>IFERROR(_xlfn.XLOOKUP(AI392, BS_ATIVIDADE[ATIVIDADE],BS_ATIVIDADE[UNIDADE] ), "*")</f>
        <v>*</v>
      </c>
      <c r="BC392" s="59" t="str" cm="1">
        <f t="array" ref="BC392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BD392" s="59" t="str" cm="1">
        <f t="array" ref="BD392" xml:space="preserve"> _xlfn.XLOOKUP(
  1,
  ( TabelaMap[SUB] = BS_CONTROLE[[#This Row],[SUB_5]]) *
  ( TabelaMap[KM Inicio] &lt;= BS_CONTROLE[[#This Row],[KM - Inicio]]) *
  ( TabelaMap[KM Fim]  &gt;= BS_CONTROLE[[#This Row],[KM - Inicio]]),
  TabelaMap[Trecho Coordenação],
  "-",
  0
)</f>
        <v>-</v>
      </c>
      <c r="BE392" s="200" t="str">
        <f>IFERROR(_xlfn.XLOOKUP(AO392, BASE_MAPA!$B$2:$B$420, BASE_MAPA!$G$2:$G$420), "ERRO")</f>
        <v>ERRO</v>
      </c>
      <c r="BF392" s="178" t="str">
        <f>IF(BS_CONTROLE[[#This Row],[Responsavel pelo boletim]]=0, "-", BS_CONTROLE[[#This Row],[Responsavel pelo boletim]])</f>
        <v>-</v>
      </c>
      <c r="BG392" s="13"/>
      <c r="BH392" s="14"/>
      <c r="BI392" s="14"/>
      <c r="BJ392" s="14"/>
      <c r="BK392" s="14"/>
      <c r="BL392" s="13"/>
      <c r="BM392" s="12"/>
      <c r="BN392" s="12"/>
      <c r="BO392" s="130"/>
      <c r="BP392" s="14"/>
      <c r="BQ392" s="10" t="str">
        <f t="shared" si="33"/>
        <v>Aderente</v>
      </c>
      <c r="BR392" s="15" t="str">
        <f t="shared" si="34"/>
        <v>*</v>
      </c>
      <c r="BS392" s="15" t="str">
        <f t="shared" si="35"/>
        <v>*</v>
      </c>
      <c r="BT392" s="157" t="str">
        <f t="shared" si="36"/>
        <v/>
      </c>
    </row>
    <row r="393" spans="1:72" hidden="1">
      <c r="A393" s="44" t="str">
        <f t="shared" si="32"/>
        <v/>
      </c>
      <c r="B393" s="133"/>
      <c r="C393" s="7" t="str">
        <f>IF(BS_CONTROLE[[#This Row],[DATA]]="","",WEEKNUM(BS_CONTROLE[[#This Row],[DATA]]))</f>
        <v/>
      </c>
      <c r="D393" s="45"/>
      <c r="E393" s="185">
        <v>409</v>
      </c>
      <c r="F393" s="134"/>
      <c r="G393" s="8" t="str">
        <f>IF(D393="","*",VLOOKUP(F393,BS_ATIVIDADE[#All],3,FALSE))</f>
        <v>*</v>
      </c>
      <c r="H393" s="135"/>
      <c r="I393" s="135"/>
      <c r="J393" s="151"/>
      <c r="K393" s="151"/>
      <c r="L393" s="71" t="s">
        <v>11</v>
      </c>
      <c r="M393" s="149" t="str" cm="1">
        <f t="array" ref="M393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393" s="149" t="str" cm="1">
        <f t="array" ref="N393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393" s="135"/>
      <c r="P393" s="135"/>
      <c r="Q393" s="71"/>
      <c r="R393" s="9" t="str">
        <f>IFERROR(_xlfn.XLOOKUP(F393, BS_ATIVIDADE[ATIVIDADE],BS_ATIVIDADE[UNIDADE] ), "*")</f>
        <v>*</v>
      </c>
      <c r="S393" s="180" t="str" cm="1">
        <f t="array" ref="S393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393" s="180" t="str" cm="1">
        <f t="array" ref="T393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393" s="199" t="str">
        <f>IFERROR(_xlfn.XLOOKUP(J393, BASE_MAPA!$B$2:$B$420, BASE_MAPA!$G$2:$G$420), "ERRO")</f>
        <v>ERRO</v>
      </c>
      <c r="V393" s="143"/>
      <c r="W393" s="135"/>
      <c r="X393" s="152"/>
      <c r="Y393" s="129"/>
      <c r="Z393" s="129"/>
      <c r="AA393" s="71"/>
      <c r="AB393" s="59"/>
      <c r="AC393" s="59"/>
      <c r="AD393" s="135"/>
      <c r="AE393" s="71"/>
      <c r="AF393" s="71"/>
      <c r="AG393" s="71"/>
      <c r="AH393" s="42"/>
      <c r="AI393" s="119" t="str">
        <f>IF(BS_CONTROLE[[#This Row],[Atividade]]=0, "-", BS_CONTROLE[[#This Row],[Atividade]])</f>
        <v>-</v>
      </c>
      <c r="AJ393" s="8" t="str">
        <f>IF(D393="","*",VLOOKUP(AI393,BS_ATIVIDADE[#Data],3,FALSE))</f>
        <v>*</v>
      </c>
      <c r="AK393" s="175" t="str">
        <f>IF(BS_CONTROLE[[#This Row],[Local - Partida]]=0, "-", BS_CONTROLE[[#This Row],[Local - Partida]])</f>
        <v>-</v>
      </c>
      <c r="AL393" s="175" t="str">
        <f>IF(BS_CONTROLE[[#This Row],[Local - Encerramento]]=0, "-", BS_CONTROLE[[#This Row],[Local - Encerramento]])</f>
        <v>-</v>
      </c>
      <c r="AM393" s="175" t="str">
        <f>IF(BS_CONTROLE[[#This Row],[Entre - Estações]]=0, "-", BS_CONTROLE[[#This Row],[Entre - Estações]])</f>
        <v>-</v>
      </c>
      <c r="AN393" s="175" t="str">
        <f>IF(BS_CONTROLE[[#This Row],[SB]]=0, "-", BS_CONTROLE[[#This Row],[SB]])</f>
        <v>-</v>
      </c>
      <c r="AO393" s="176" t="str">
        <f>IF(BS_CONTROLE[[#This Row],[SUB]]=0, "-", BS_CONTROLE[[#This Row],[SUB]])</f>
        <v>-</v>
      </c>
      <c r="AP393" s="177" t="str">
        <f>IF(BS_CONTROLE[[#This Row],[KM - Inicio]]=0, "-", BS_CONTROLE[[#This Row],[KM - Inicio]])</f>
        <v>-</v>
      </c>
      <c r="AQ393" s="177" t="str">
        <f>IF(BS_CONTROLE[[#This Row],[KM - Fim]]=0, "-", BS_CONTROLE[[#This Row],[KM - Fim]])</f>
        <v>-</v>
      </c>
      <c r="AR393" s="32"/>
      <c r="AS393" s="32"/>
      <c r="AT393" s="32"/>
      <c r="AU393" s="32"/>
      <c r="AV393" s="32"/>
      <c r="AW393" s="32"/>
      <c r="AX393" s="32"/>
      <c r="AY393" s="184" t="str">
        <f>IF(D393="","*",IFERROR(IF(ISODD(COUNT(AS393:AX395)),"ERRO",SUM((AT393-AS393),(AV393-AU393),(AX393-AW393))),"ERRO"))</f>
        <v>*</v>
      </c>
      <c r="AZ393" s="11"/>
      <c r="BA393" s="60"/>
      <c r="BB393" s="9" t="str">
        <f>IFERROR(_xlfn.XLOOKUP(AI393, BS_ATIVIDADE[ATIVIDADE],BS_ATIVIDADE[UNIDADE] ), "*")</f>
        <v>*</v>
      </c>
      <c r="BC393" s="59" t="str" cm="1">
        <f t="array" ref="BC393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BD393" s="59" t="str" cm="1">
        <f t="array" ref="BD393" xml:space="preserve"> _xlfn.XLOOKUP(
  1,
  ( TabelaMap[SUB] = BS_CONTROLE[[#This Row],[SUB_5]]) *
  ( TabelaMap[KM Inicio] &lt;= BS_CONTROLE[[#This Row],[KM - Inicio]]) *
  ( TabelaMap[KM Fim]  &gt;= BS_CONTROLE[[#This Row],[KM - Inicio]]),
  TabelaMap[Trecho Coordenação],
  "-",
  0
)</f>
        <v>-</v>
      </c>
      <c r="BE393" s="200" t="str">
        <f>IFERROR(_xlfn.XLOOKUP(AO393, BASE_MAPA!$B$2:$B$420, BASE_MAPA!$G$2:$G$420), "ERRO")</f>
        <v>ERRO</v>
      </c>
      <c r="BF393" s="178" t="str">
        <f>IF(BS_CONTROLE[[#This Row],[Responsavel pelo boletim]]=0, "-", BS_CONTROLE[[#This Row],[Responsavel pelo boletim]])</f>
        <v>-</v>
      </c>
      <c r="BG393" s="13"/>
      <c r="BH393" s="14"/>
      <c r="BI393" s="14"/>
      <c r="BJ393" s="14"/>
      <c r="BK393" s="14"/>
      <c r="BL393" s="13"/>
      <c r="BM393" s="12"/>
      <c r="BN393" s="12"/>
      <c r="BO393" s="130"/>
      <c r="BP393" s="14"/>
      <c r="BQ393" s="10" t="str">
        <f t="shared" si="33"/>
        <v>Aderente</v>
      </c>
      <c r="BR393" s="15" t="str">
        <f t="shared" si="34"/>
        <v>*</v>
      </c>
      <c r="BS393" s="15" t="str">
        <f t="shared" si="35"/>
        <v>*</v>
      </c>
      <c r="BT393" s="157" t="str">
        <f t="shared" si="36"/>
        <v/>
      </c>
    </row>
    <row r="394" spans="1:72" hidden="1">
      <c r="A394" s="44" t="str">
        <f t="shared" si="32"/>
        <v/>
      </c>
      <c r="B394" s="133"/>
      <c r="C394" s="7" t="str">
        <f>IF(BS_CONTROLE[[#This Row],[DATA]]="","",WEEKNUM(BS_CONTROLE[[#This Row],[DATA]]))</f>
        <v/>
      </c>
      <c r="D394" s="45"/>
      <c r="E394" s="185">
        <v>410</v>
      </c>
      <c r="F394" s="134"/>
      <c r="G394" s="8" t="str">
        <f>IF(D394="","*",VLOOKUP(F394,BS_ATIVIDADE[#All],3,FALSE))</f>
        <v>*</v>
      </c>
      <c r="H394" s="135"/>
      <c r="I394" s="135"/>
      <c r="J394" s="151"/>
      <c r="K394" s="151"/>
      <c r="L394" s="71" t="s">
        <v>11</v>
      </c>
      <c r="M394" s="149" t="str" cm="1">
        <f t="array" ref="M394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394" s="149" t="str" cm="1">
        <f t="array" ref="N394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394" s="135"/>
      <c r="P394" s="135"/>
      <c r="Q394" s="71"/>
      <c r="R394" s="9" t="str">
        <f>IFERROR(_xlfn.XLOOKUP(F394, BS_ATIVIDADE[ATIVIDADE],BS_ATIVIDADE[UNIDADE] ), "*")</f>
        <v>*</v>
      </c>
      <c r="S394" s="180" t="str" cm="1">
        <f t="array" ref="S394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394" s="180" t="str" cm="1">
        <f t="array" ref="T394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394" s="199" t="str">
        <f>IFERROR(_xlfn.XLOOKUP(J394, BASE_MAPA!$B$2:$B$420, BASE_MAPA!$G$2:$G$420), "ERRO")</f>
        <v>ERRO</v>
      </c>
      <c r="V394" s="143"/>
      <c r="W394" s="135"/>
      <c r="X394" s="152"/>
      <c r="Y394" s="129"/>
      <c r="Z394" s="129"/>
      <c r="AA394" s="71"/>
      <c r="AB394" s="59"/>
      <c r="AC394" s="59"/>
      <c r="AD394" s="135"/>
      <c r="AE394" s="71"/>
      <c r="AF394" s="71"/>
      <c r="AG394" s="71"/>
      <c r="AH394" s="42"/>
      <c r="AI394" s="119" t="str">
        <f>IF(BS_CONTROLE[[#This Row],[Atividade]]=0, "-", BS_CONTROLE[[#This Row],[Atividade]])</f>
        <v>-</v>
      </c>
      <c r="AJ394" s="8" t="str">
        <f>IF(D394="","*",VLOOKUP(AI394,BS_ATIVIDADE[#Data],3,FALSE))</f>
        <v>*</v>
      </c>
      <c r="AK394" s="175" t="str">
        <f>IF(BS_CONTROLE[[#This Row],[Local - Partida]]=0, "-", BS_CONTROLE[[#This Row],[Local - Partida]])</f>
        <v>-</v>
      </c>
      <c r="AL394" s="175" t="str">
        <f>IF(BS_CONTROLE[[#This Row],[Local - Encerramento]]=0, "-", BS_CONTROLE[[#This Row],[Local - Encerramento]])</f>
        <v>-</v>
      </c>
      <c r="AM394" s="175" t="str">
        <f>IF(BS_CONTROLE[[#This Row],[Entre - Estações]]=0, "-", BS_CONTROLE[[#This Row],[Entre - Estações]])</f>
        <v>-</v>
      </c>
      <c r="AN394" s="175" t="str">
        <f>IF(BS_CONTROLE[[#This Row],[SB]]=0, "-", BS_CONTROLE[[#This Row],[SB]])</f>
        <v>-</v>
      </c>
      <c r="AO394" s="176" t="str">
        <f>IF(BS_CONTROLE[[#This Row],[SUB]]=0, "-", BS_CONTROLE[[#This Row],[SUB]])</f>
        <v>-</v>
      </c>
      <c r="AP394" s="177" t="str">
        <f>IF(BS_CONTROLE[[#This Row],[KM - Inicio]]=0, "-", BS_CONTROLE[[#This Row],[KM - Inicio]])</f>
        <v>-</v>
      </c>
      <c r="AQ394" s="177" t="str">
        <f>IF(BS_CONTROLE[[#This Row],[KM - Fim]]=0, "-", BS_CONTROLE[[#This Row],[KM - Fim]])</f>
        <v>-</v>
      </c>
      <c r="AR394" s="32"/>
      <c r="AS394" s="32"/>
      <c r="AT394" s="32"/>
      <c r="AU394" s="32"/>
      <c r="AV394" s="32"/>
      <c r="AW394" s="32"/>
      <c r="AX394" s="32"/>
      <c r="AY394" s="184" t="str">
        <f>IF(D394="","*",IFERROR(IF(ISODD(COUNT(AS394:AX396)),"ERRO",SUM((AT394-AS394),(AV394-AU394),(AX394-AW394))),"ERRO"))</f>
        <v>*</v>
      </c>
      <c r="AZ394" s="11"/>
      <c r="BA394" s="60"/>
      <c r="BB394" s="9" t="str">
        <f>IFERROR(_xlfn.XLOOKUP(AI394, BS_ATIVIDADE[ATIVIDADE],BS_ATIVIDADE[UNIDADE] ), "*")</f>
        <v>*</v>
      </c>
      <c r="BC394" s="59" t="str" cm="1">
        <f t="array" ref="BC394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BD394" s="59" t="str" cm="1">
        <f t="array" ref="BD394" xml:space="preserve"> _xlfn.XLOOKUP(
  1,
  ( TabelaMap[SUB] = BS_CONTROLE[[#This Row],[SUB_5]]) *
  ( TabelaMap[KM Inicio] &lt;= BS_CONTROLE[[#This Row],[KM - Inicio]]) *
  ( TabelaMap[KM Fim]  &gt;= BS_CONTROLE[[#This Row],[KM - Inicio]]),
  TabelaMap[Trecho Coordenação],
  "-",
  0
)</f>
        <v>-</v>
      </c>
      <c r="BE394" s="200" t="str">
        <f>IFERROR(_xlfn.XLOOKUP(AO394, BASE_MAPA!$B$2:$B$420, BASE_MAPA!$G$2:$G$420), "ERRO")</f>
        <v>ERRO</v>
      </c>
      <c r="BF394" s="178" t="str">
        <f>IF(BS_CONTROLE[[#This Row],[Responsavel pelo boletim]]=0, "-", BS_CONTROLE[[#This Row],[Responsavel pelo boletim]])</f>
        <v>-</v>
      </c>
      <c r="BG394" s="13"/>
      <c r="BH394" s="14"/>
      <c r="BI394" s="14"/>
      <c r="BJ394" s="14"/>
      <c r="BK394" s="14"/>
      <c r="BL394" s="13"/>
      <c r="BM394" s="12"/>
      <c r="BN394" s="12"/>
      <c r="BO394" s="130"/>
      <c r="BP394" s="14"/>
      <c r="BQ394" s="10" t="str">
        <f t="shared" si="33"/>
        <v>Aderente</v>
      </c>
      <c r="BR394" s="15" t="str">
        <f t="shared" si="34"/>
        <v>*</v>
      </c>
      <c r="BS394" s="15" t="str">
        <f t="shared" si="35"/>
        <v>*</v>
      </c>
      <c r="BT394" s="157" t="str">
        <f t="shared" si="36"/>
        <v/>
      </c>
    </row>
    <row r="395" spans="1:72" hidden="1">
      <c r="A395" s="44" t="str">
        <f t="shared" si="32"/>
        <v/>
      </c>
      <c r="B395" s="133"/>
      <c r="C395" s="7" t="str">
        <f>IF(BS_CONTROLE[[#This Row],[DATA]]="","",WEEKNUM(BS_CONTROLE[[#This Row],[DATA]]))</f>
        <v/>
      </c>
      <c r="D395" s="45"/>
      <c r="E395" s="185">
        <v>411</v>
      </c>
      <c r="F395" s="134"/>
      <c r="G395" s="8" t="str">
        <f>IF(D395="","*",VLOOKUP(F395,BS_ATIVIDADE[#All],3,FALSE))</f>
        <v>*</v>
      </c>
      <c r="H395" s="135"/>
      <c r="I395" s="135"/>
      <c r="J395" s="151"/>
      <c r="K395" s="151"/>
      <c r="L395" s="71" t="s">
        <v>11</v>
      </c>
      <c r="M395" s="149" t="str" cm="1">
        <f t="array" ref="M395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395" s="149" t="str" cm="1">
        <f t="array" ref="N395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395" s="135"/>
      <c r="P395" s="135"/>
      <c r="Q395" s="71"/>
      <c r="R395" s="9" t="str">
        <f>IFERROR(_xlfn.XLOOKUP(F395, BS_ATIVIDADE[ATIVIDADE],BS_ATIVIDADE[UNIDADE] ), "*")</f>
        <v>*</v>
      </c>
      <c r="S395" s="180" t="str" cm="1">
        <f t="array" ref="S395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395" s="180" t="str" cm="1">
        <f t="array" ref="T395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395" s="199" t="str">
        <f>IFERROR(_xlfn.XLOOKUP(J395, BASE_MAPA!$B$2:$B$420, BASE_MAPA!$G$2:$G$420), "ERRO")</f>
        <v>ERRO</v>
      </c>
      <c r="V395" s="143"/>
      <c r="W395" s="135"/>
      <c r="X395" s="152"/>
      <c r="Y395" s="129"/>
      <c r="Z395" s="129"/>
      <c r="AA395" s="71"/>
      <c r="AB395" s="59"/>
      <c r="AC395" s="59"/>
      <c r="AD395" s="135"/>
      <c r="AE395" s="71"/>
      <c r="AF395" s="71"/>
      <c r="AG395" s="71"/>
      <c r="AH395" s="42"/>
      <c r="AI395" s="119" t="str">
        <f>IF(BS_CONTROLE[[#This Row],[Atividade]]=0, "-", BS_CONTROLE[[#This Row],[Atividade]])</f>
        <v>-</v>
      </c>
      <c r="AJ395" s="8" t="str">
        <f>IF(D395="","*",VLOOKUP(AI395,BS_ATIVIDADE[#Data],3,FALSE))</f>
        <v>*</v>
      </c>
      <c r="AK395" s="175" t="str">
        <f>IF(BS_CONTROLE[[#This Row],[Local - Partida]]=0, "-", BS_CONTROLE[[#This Row],[Local - Partida]])</f>
        <v>-</v>
      </c>
      <c r="AL395" s="175" t="str">
        <f>IF(BS_CONTROLE[[#This Row],[Local - Encerramento]]=0, "-", BS_CONTROLE[[#This Row],[Local - Encerramento]])</f>
        <v>-</v>
      </c>
      <c r="AM395" s="175" t="str">
        <f>IF(BS_CONTROLE[[#This Row],[Entre - Estações]]=0, "-", BS_CONTROLE[[#This Row],[Entre - Estações]])</f>
        <v>-</v>
      </c>
      <c r="AN395" s="175" t="str">
        <f>IF(BS_CONTROLE[[#This Row],[SB]]=0, "-", BS_CONTROLE[[#This Row],[SB]])</f>
        <v>-</v>
      </c>
      <c r="AO395" s="176" t="str">
        <f>IF(BS_CONTROLE[[#This Row],[SUB]]=0, "-", BS_CONTROLE[[#This Row],[SUB]])</f>
        <v>-</v>
      </c>
      <c r="AP395" s="177" t="str">
        <f>IF(BS_CONTROLE[[#This Row],[KM - Inicio]]=0, "-", BS_CONTROLE[[#This Row],[KM - Inicio]])</f>
        <v>-</v>
      </c>
      <c r="AQ395" s="177" t="str">
        <f>IF(BS_CONTROLE[[#This Row],[KM - Fim]]=0, "-", BS_CONTROLE[[#This Row],[KM - Fim]])</f>
        <v>-</v>
      </c>
      <c r="AR395" s="32"/>
      <c r="AS395" s="32"/>
      <c r="AT395" s="32"/>
      <c r="AU395" s="32"/>
      <c r="AV395" s="32"/>
      <c r="AW395" s="32"/>
      <c r="AX395" s="32"/>
      <c r="AY395" s="184" t="str">
        <f>IF(D395="","*",IFERROR(IF(ISODD(COUNT(AS395:AX397)),"ERRO",SUM((AT395-AS395),(AV395-AU395),(AX395-AW395))),"ERRO"))</f>
        <v>*</v>
      </c>
      <c r="AZ395" s="11"/>
      <c r="BA395" s="60"/>
      <c r="BB395" s="9" t="str">
        <f>IFERROR(_xlfn.XLOOKUP(AI395, BS_ATIVIDADE[ATIVIDADE],BS_ATIVIDADE[UNIDADE] ), "*")</f>
        <v>*</v>
      </c>
      <c r="BC395" s="59" t="str" cm="1">
        <f t="array" ref="BC395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BD395" s="59" t="str" cm="1">
        <f t="array" ref="BD395" xml:space="preserve"> _xlfn.XLOOKUP(
  1,
  ( TabelaMap[SUB] = BS_CONTROLE[[#This Row],[SUB_5]]) *
  ( TabelaMap[KM Inicio] &lt;= BS_CONTROLE[[#This Row],[KM - Inicio]]) *
  ( TabelaMap[KM Fim]  &gt;= BS_CONTROLE[[#This Row],[KM - Inicio]]),
  TabelaMap[Trecho Coordenação],
  "-",
  0
)</f>
        <v>-</v>
      </c>
      <c r="BE395" s="200" t="str">
        <f>IFERROR(_xlfn.XLOOKUP(AO395, BASE_MAPA!$B$2:$B$420, BASE_MAPA!$G$2:$G$420), "ERRO")</f>
        <v>ERRO</v>
      </c>
      <c r="BF395" s="178" t="str">
        <f>IF(BS_CONTROLE[[#This Row],[Responsavel pelo boletim]]=0, "-", BS_CONTROLE[[#This Row],[Responsavel pelo boletim]])</f>
        <v>-</v>
      </c>
      <c r="BG395" s="13"/>
      <c r="BH395" s="14"/>
      <c r="BI395" s="14"/>
      <c r="BJ395" s="14"/>
      <c r="BK395" s="14"/>
      <c r="BL395" s="13"/>
      <c r="BM395" s="12"/>
      <c r="BN395" s="12"/>
      <c r="BO395" s="130"/>
      <c r="BP395" s="14"/>
      <c r="BQ395" s="10" t="str">
        <f t="shared" si="33"/>
        <v>Aderente</v>
      </c>
      <c r="BR395" s="15" t="str">
        <f t="shared" si="34"/>
        <v>*</v>
      </c>
      <c r="BS395" s="15" t="str">
        <f t="shared" si="35"/>
        <v>*</v>
      </c>
      <c r="BT395" s="157" t="str">
        <f t="shared" si="36"/>
        <v/>
      </c>
    </row>
    <row r="396" spans="1:72" hidden="1">
      <c r="A396" s="44" t="str">
        <f t="shared" si="32"/>
        <v/>
      </c>
      <c r="B396" s="133"/>
      <c r="C396" s="7" t="str">
        <f>IF(BS_CONTROLE[[#This Row],[DATA]]="","",WEEKNUM(BS_CONTROLE[[#This Row],[DATA]]))</f>
        <v/>
      </c>
      <c r="D396" s="45"/>
      <c r="E396" s="185">
        <v>412</v>
      </c>
      <c r="F396" s="134"/>
      <c r="G396" s="8" t="str">
        <f>IF(D396="","*",VLOOKUP(F396,BS_ATIVIDADE[#All],3,FALSE))</f>
        <v>*</v>
      </c>
      <c r="H396" s="135"/>
      <c r="I396" s="135"/>
      <c r="J396" s="151"/>
      <c r="K396" s="151"/>
      <c r="L396" s="71" t="s">
        <v>11</v>
      </c>
      <c r="M396" s="149" t="str" cm="1">
        <f t="array" ref="M396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396" s="149" t="str" cm="1">
        <f t="array" ref="N396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396" s="135"/>
      <c r="P396" s="135"/>
      <c r="Q396" s="71"/>
      <c r="R396" s="9" t="str">
        <f>IFERROR(_xlfn.XLOOKUP(F396, BS_ATIVIDADE[ATIVIDADE],BS_ATIVIDADE[UNIDADE] ), "*")</f>
        <v>*</v>
      </c>
      <c r="S396" s="180" t="str" cm="1">
        <f t="array" ref="S396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396" s="180" t="str" cm="1">
        <f t="array" ref="T396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396" s="199" t="str">
        <f>IFERROR(_xlfn.XLOOKUP(J396, BASE_MAPA!$B$2:$B$420, BASE_MAPA!$G$2:$G$420), "ERRO")</f>
        <v>ERRO</v>
      </c>
      <c r="V396" s="143"/>
      <c r="W396" s="135"/>
      <c r="X396" s="152"/>
      <c r="Y396" s="129"/>
      <c r="Z396" s="129"/>
      <c r="AA396" s="71"/>
      <c r="AB396" s="59"/>
      <c r="AC396" s="59"/>
      <c r="AD396" s="135"/>
      <c r="AE396" s="71"/>
      <c r="AF396" s="71"/>
      <c r="AG396" s="71"/>
      <c r="AH396" s="42"/>
      <c r="AI396" s="119" t="str">
        <f>IF(BS_CONTROLE[[#This Row],[Atividade]]=0, "-", BS_CONTROLE[[#This Row],[Atividade]])</f>
        <v>-</v>
      </c>
      <c r="AJ396" s="8" t="str">
        <f>IF(D396="","*",VLOOKUP(AI396,BS_ATIVIDADE[#Data],3,FALSE))</f>
        <v>*</v>
      </c>
      <c r="AK396" s="175" t="str">
        <f>IF(BS_CONTROLE[[#This Row],[Local - Partida]]=0, "-", BS_CONTROLE[[#This Row],[Local - Partida]])</f>
        <v>-</v>
      </c>
      <c r="AL396" s="175" t="str">
        <f>IF(BS_CONTROLE[[#This Row],[Local - Encerramento]]=0, "-", BS_CONTROLE[[#This Row],[Local - Encerramento]])</f>
        <v>-</v>
      </c>
      <c r="AM396" s="175" t="str">
        <f>IF(BS_CONTROLE[[#This Row],[Entre - Estações]]=0, "-", BS_CONTROLE[[#This Row],[Entre - Estações]])</f>
        <v>-</v>
      </c>
      <c r="AN396" s="175" t="str">
        <f>IF(BS_CONTROLE[[#This Row],[SB]]=0, "-", BS_CONTROLE[[#This Row],[SB]])</f>
        <v>-</v>
      </c>
      <c r="AO396" s="176" t="str">
        <f>IF(BS_CONTROLE[[#This Row],[SUB]]=0, "-", BS_CONTROLE[[#This Row],[SUB]])</f>
        <v>-</v>
      </c>
      <c r="AP396" s="177" t="str">
        <f>IF(BS_CONTROLE[[#This Row],[KM - Inicio]]=0, "-", BS_CONTROLE[[#This Row],[KM - Inicio]])</f>
        <v>-</v>
      </c>
      <c r="AQ396" s="177" t="str">
        <f>IF(BS_CONTROLE[[#This Row],[KM - Fim]]=0, "-", BS_CONTROLE[[#This Row],[KM - Fim]])</f>
        <v>-</v>
      </c>
      <c r="AR396" s="32"/>
      <c r="AS396" s="32"/>
      <c r="AT396" s="32"/>
      <c r="AU396" s="32"/>
      <c r="AV396" s="32"/>
      <c r="AW396" s="32"/>
      <c r="AX396" s="32"/>
      <c r="AY396" s="184" t="str">
        <f>IF(D396="","*",IFERROR(IF(ISODD(COUNT(AS396:AX398)),"ERRO",SUM((AT396-AS396),(AV396-AU396),(AX396-AW396))),"ERRO"))</f>
        <v>*</v>
      </c>
      <c r="AZ396" s="11"/>
      <c r="BA396" s="60"/>
      <c r="BB396" s="9" t="str">
        <f>IFERROR(_xlfn.XLOOKUP(AI396, BS_ATIVIDADE[ATIVIDADE],BS_ATIVIDADE[UNIDADE] ), "*")</f>
        <v>*</v>
      </c>
      <c r="BC396" s="59" t="str" cm="1">
        <f t="array" ref="BC396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BD396" s="59" t="str" cm="1">
        <f t="array" ref="BD396" xml:space="preserve"> _xlfn.XLOOKUP(
  1,
  ( TabelaMap[SUB] = BS_CONTROLE[[#This Row],[SUB_5]]) *
  ( TabelaMap[KM Inicio] &lt;= BS_CONTROLE[[#This Row],[KM - Inicio]]) *
  ( TabelaMap[KM Fim]  &gt;= BS_CONTROLE[[#This Row],[KM - Inicio]]),
  TabelaMap[Trecho Coordenação],
  "-",
  0
)</f>
        <v>-</v>
      </c>
      <c r="BE396" s="200" t="str">
        <f>IFERROR(_xlfn.XLOOKUP(AO396, BASE_MAPA!$B$2:$B$420, BASE_MAPA!$G$2:$G$420), "ERRO")</f>
        <v>ERRO</v>
      </c>
      <c r="BF396" s="178" t="str">
        <f>IF(BS_CONTROLE[[#This Row],[Responsavel pelo boletim]]=0, "-", BS_CONTROLE[[#This Row],[Responsavel pelo boletim]])</f>
        <v>-</v>
      </c>
      <c r="BG396" s="13"/>
      <c r="BH396" s="14"/>
      <c r="BI396" s="14"/>
      <c r="BJ396" s="14"/>
      <c r="BK396" s="14"/>
      <c r="BL396" s="13"/>
      <c r="BM396" s="12"/>
      <c r="BN396" s="12"/>
      <c r="BO396" s="130"/>
      <c r="BP396" s="14"/>
      <c r="BQ396" s="10" t="str">
        <f t="shared" si="33"/>
        <v>Aderente</v>
      </c>
      <c r="BR396" s="15" t="str">
        <f t="shared" si="34"/>
        <v>*</v>
      </c>
      <c r="BS396" s="15" t="str">
        <f t="shared" si="35"/>
        <v>*</v>
      </c>
      <c r="BT396" s="157" t="str">
        <f t="shared" si="36"/>
        <v/>
      </c>
    </row>
    <row r="397" spans="1:72" hidden="1">
      <c r="A397" s="44" t="str">
        <f t="shared" si="32"/>
        <v/>
      </c>
      <c r="B397" s="133"/>
      <c r="C397" s="7" t="str">
        <f>IF(BS_CONTROLE[[#This Row],[DATA]]="","",WEEKNUM(BS_CONTROLE[[#This Row],[DATA]]))</f>
        <v/>
      </c>
      <c r="D397" s="45"/>
      <c r="E397" s="185">
        <v>413</v>
      </c>
      <c r="F397" s="134"/>
      <c r="G397" s="8" t="str">
        <f>IF(D397="","*",VLOOKUP(F397,BS_ATIVIDADE[#All],3,FALSE))</f>
        <v>*</v>
      </c>
      <c r="H397" s="135"/>
      <c r="I397" s="135"/>
      <c r="J397" s="151"/>
      <c r="K397" s="151"/>
      <c r="L397" s="71" t="s">
        <v>11</v>
      </c>
      <c r="M397" s="149" t="str" cm="1">
        <f t="array" ref="M397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397" s="149" t="str" cm="1">
        <f t="array" ref="N397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397" s="135"/>
      <c r="P397" s="135"/>
      <c r="Q397" s="71"/>
      <c r="R397" s="9" t="str">
        <f>IFERROR(_xlfn.XLOOKUP(F397, BS_ATIVIDADE[ATIVIDADE],BS_ATIVIDADE[UNIDADE] ), "*")</f>
        <v>*</v>
      </c>
      <c r="S397" s="180" t="str" cm="1">
        <f t="array" ref="S397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397" s="180" t="str" cm="1">
        <f t="array" ref="T397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397" s="199" t="str">
        <f>IFERROR(_xlfn.XLOOKUP(J397, BASE_MAPA!$B$2:$B$420, BASE_MAPA!$G$2:$G$420), "ERRO")</f>
        <v>ERRO</v>
      </c>
      <c r="V397" s="143"/>
      <c r="W397" s="135"/>
      <c r="X397" s="152"/>
      <c r="Y397" s="129"/>
      <c r="Z397" s="129"/>
      <c r="AA397" s="71"/>
      <c r="AB397" s="59"/>
      <c r="AC397" s="59"/>
      <c r="AD397" s="135"/>
      <c r="AE397" s="71"/>
      <c r="AF397" s="71"/>
      <c r="AG397" s="71"/>
      <c r="AH397" s="42"/>
      <c r="AI397" s="119" t="str">
        <f>IF(BS_CONTROLE[[#This Row],[Atividade]]=0, "-", BS_CONTROLE[[#This Row],[Atividade]])</f>
        <v>-</v>
      </c>
      <c r="AJ397" s="8" t="str">
        <f>IF(D397="","*",VLOOKUP(AI397,BS_ATIVIDADE[#Data],3,FALSE))</f>
        <v>*</v>
      </c>
      <c r="AK397" s="175" t="str">
        <f>IF(BS_CONTROLE[[#This Row],[Local - Partida]]=0, "-", BS_CONTROLE[[#This Row],[Local - Partida]])</f>
        <v>-</v>
      </c>
      <c r="AL397" s="175" t="str">
        <f>IF(BS_CONTROLE[[#This Row],[Local - Encerramento]]=0, "-", BS_CONTROLE[[#This Row],[Local - Encerramento]])</f>
        <v>-</v>
      </c>
      <c r="AM397" s="175" t="str">
        <f>IF(BS_CONTROLE[[#This Row],[Entre - Estações]]=0, "-", BS_CONTROLE[[#This Row],[Entre - Estações]])</f>
        <v>-</v>
      </c>
      <c r="AN397" s="175" t="str">
        <f>IF(BS_CONTROLE[[#This Row],[SB]]=0, "-", BS_CONTROLE[[#This Row],[SB]])</f>
        <v>-</v>
      </c>
      <c r="AO397" s="176" t="str">
        <f>IF(BS_CONTROLE[[#This Row],[SUB]]=0, "-", BS_CONTROLE[[#This Row],[SUB]])</f>
        <v>-</v>
      </c>
      <c r="AP397" s="177" t="str">
        <f>IF(BS_CONTROLE[[#This Row],[KM - Inicio]]=0, "-", BS_CONTROLE[[#This Row],[KM - Inicio]])</f>
        <v>-</v>
      </c>
      <c r="AQ397" s="177" t="str">
        <f>IF(BS_CONTROLE[[#This Row],[KM - Fim]]=0, "-", BS_CONTROLE[[#This Row],[KM - Fim]])</f>
        <v>-</v>
      </c>
      <c r="AR397" s="32"/>
      <c r="AS397" s="32"/>
      <c r="AT397" s="32"/>
      <c r="AU397" s="32"/>
      <c r="AV397" s="32"/>
      <c r="AW397" s="32"/>
      <c r="AX397" s="32"/>
      <c r="AY397" s="184" t="str">
        <f>IF(D397="","*",IFERROR(IF(ISODD(COUNT(AS397:AX399)),"ERRO",SUM((AT397-AS397),(AV397-AU397),(AX397-AW397))),"ERRO"))</f>
        <v>*</v>
      </c>
      <c r="AZ397" s="11"/>
      <c r="BA397" s="60"/>
      <c r="BB397" s="9" t="str">
        <f>IFERROR(_xlfn.XLOOKUP(AI397, BS_ATIVIDADE[ATIVIDADE],BS_ATIVIDADE[UNIDADE] ), "*")</f>
        <v>*</v>
      </c>
      <c r="BC397" s="59" t="str" cm="1">
        <f t="array" ref="BC397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BD397" s="59" t="str" cm="1">
        <f t="array" ref="BD397" xml:space="preserve"> _xlfn.XLOOKUP(
  1,
  ( TabelaMap[SUB] = BS_CONTROLE[[#This Row],[SUB_5]]) *
  ( TabelaMap[KM Inicio] &lt;= BS_CONTROLE[[#This Row],[KM - Inicio]]) *
  ( TabelaMap[KM Fim]  &gt;= BS_CONTROLE[[#This Row],[KM - Inicio]]),
  TabelaMap[Trecho Coordenação],
  "-",
  0
)</f>
        <v>-</v>
      </c>
      <c r="BE397" s="200" t="str">
        <f>IFERROR(_xlfn.XLOOKUP(AO397, BASE_MAPA!$B$2:$B$420, BASE_MAPA!$G$2:$G$420), "ERRO")</f>
        <v>ERRO</v>
      </c>
      <c r="BF397" s="178" t="str">
        <f>IF(BS_CONTROLE[[#This Row],[Responsavel pelo boletim]]=0, "-", BS_CONTROLE[[#This Row],[Responsavel pelo boletim]])</f>
        <v>-</v>
      </c>
      <c r="BG397" s="13"/>
      <c r="BH397" s="14"/>
      <c r="BI397" s="14"/>
      <c r="BJ397" s="14"/>
      <c r="BK397" s="14"/>
      <c r="BL397" s="13"/>
      <c r="BM397" s="12"/>
      <c r="BN397" s="12"/>
      <c r="BO397" s="130"/>
      <c r="BP397" s="14"/>
      <c r="BQ397" s="10" t="str">
        <f t="shared" si="33"/>
        <v>Aderente</v>
      </c>
      <c r="BR397" s="15" t="str">
        <f t="shared" si="34"/>
        <v>*</v>
      </c>
      <c r="BS397" s="15" t="str">
        <f t="shared" si="35"/>
        <v>*</v>
      </c>
      <c r="BT397" s="157" t="str">
        <f t="shared" si="36"/>
        <v/>
      </c>
    </row>
    <row r="398" spans="1:72" hidden="1">
      <c r="A398" s="44" t="str">
        <f t="shared" si="32"/>
        <v/>
      </c>
      <c r="B398" s="133"/>
      <c r="C398" s="7" t="str">
        <f>IF(BS_CONTROLE[[#This Row],[DATA]]="","",WEEKNUM(BS_CONTROLE[[#This Row],[DATA]]))</f>
        <v/>
      </c>
      <c r="D398" s="45"/>
      <c r="E398" s="185">
        <v>414</v>
      </c>
      <c r="F398" s="134"/>
      <c r="G398" s="8" t="str">
        <f>IF(D398="","*",VLOOKUP(F398,BS_ATIVIDADE[#All],3,FALSE))</f>
        <v>*</v>
      </c>
      <c r="H398" s="135"/>
      <c r="I398" s="135"/>
      <c r="J398" s="151"/>
      <c r="K398" s="151"/>
      <c r="L398" s="71" t="s">
        <v>11</v>
      </c>
      <c r="M398" s="149" t="str" cm="1">
        <f t="array" ref="M398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398" s="149" t="str" cm="1">
        <f t="array" ref="N398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398" s="135"/>
      <c r="P398" s="135"/>
      <c r="Q398" s="71"/>
      <c r="R398" s="9" t="str">
        <f>IFERROR(_xlfn.XLOOKUP(F398, BS_ATIVIDADE[ATIVIDADE],BS_ATIVIDADE[UNIDADE] ), "*")</f>
        <v>*</v>
      </c>
      <c r="S398" s="180" t="str" cm="1">
        <f t="array" ref="S398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398" s="180" t="str" cm="1">
        <f t="array" ref="T398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398" s="199" t="str">
        <f>IFERROR(_xlfn.XLOOKUP(J398, BASE_MAPA!$B$2:$B$420, BASE_MAPA!$G$2:$G$420), "ERRO")</f>
        <v>ERRO</v>
      </c>
      <c r="V398" s="143"/>
      <c r="W398" s="135"/>
      <c r="X398" s="152"/>
      <c r="Y398" s="129"/>
      <c r="Z398" s="129"/>
      <c r="AA398" s="71"/>
      <c r="AB398" s="59"/>
      <c r="AC398" s="59"/>
      <c r="AD398" s="135"/>
      <c r="AE398" s="71"/>
      <c r="AF398" s="71"/>
      <c r="AG398" s="71"/>
      <c r="AH398" s="42"/>
      <c r="AI398" s="119" t="str">
        <f>IF(BS_CONTROLE[[#This Row],[Atividade]]=0, "-", BS_CONTROLE[[#This Row],[Atividade]])</f>
        <v>-</v>
      </c>
      <c r="AJ398" s="8" t="str">
        <f>IF(D398="","*",VLOOKUP(AI398,BS_ATIVIDADE[#Data],3,FALSE))</f>
        <v>*</v>
      </c>
      <c r="AK398" s="175" t="str">
        <f>IF(BS_CONTROLE[[#This Row],[Local - Partida]]=0, "-", BS_CONTROLE[[#This Row],[Local - Partida]])</f>
        <v>-</v>
      </c>
      <c r="AL398" s="175" t="str">
        <f>IF(BS_CONTROLE[[#This Row],[Local - Encerramento]]=0, "-", BS_CONTROLE[[#This Row],[Local - Encerramento]])</f>
        <v>-</v>
      </c>
      <c r="AM398" s="175" t="str">
        <f>IF(BS_CONTROLE[[#This Row],[Entre - Estações]]=0, "-", BS_CONTROLE[[#This Row],[Entre - Estações]])</f>
        <v>-</v>
      </c>
      <c r="AN398" s="175" t="str">
        <f>IF(BS_CONTROLE[[#This Row],[SB]]=0, "-", BS_CONTROLE[[#This Row],[SB]])</f>
        <v>-</v>
      </c>
      <c r="AO398" s="176" t="str">
        <f>IF(BS_CONTROLE[[#This Row],[SUB]]=0, "-", BS_CONTROLE[[#This Row],[SUB]])</f>
        <v>-</v>
      </c>
      <c r="AP398" s="177" t="str">
        <f>IF(BS_CONTROLE[[#This Row],[KM - Inicio]]=0, "-", BS_CONTROLE[[#This Row],[KM - Inicio]])</f>
        <v>-</v>
      </c>
      <c r="AQ398" s="177" t="str">
        <f>IF(BS_CONTROLE[[#This Row],[KM - Fim]]=0, "-", BS_CONTROLE[[#This Row],[KM - Fim]])</f>
        <v>-</v>
      </c>
      <c r="AR398" s="32"/>
      <c r="AS398" s="32"/>
      <c r="AT398" s="32"/>
      <c r="AU398" s="32"/>
      <c r="AV398" s="32"/>
      <c r="AW398" s="32"/>
      <c r="AX398" s="32"/>
      <c r="AY398" s="184" t="str">
        <f>IF(D398="","*",IFERROR(IF(ISODD(COUNT(AS398:AX400)),"ERRO",SUM((AT398-AS398),(AV398-AU398),(AX398-AW398))),"ERRO"))</f>
        <v>*</v>
      </c>
      <c r="AZ398" s="11"/>
      <c r="BA398" s="60"/>
      <c r="BB398" s="9" t="str">
        <f>IFERROR(_xlfn.XLOOKUP(AI398, BS_ATIVIDADE[ATIVIDADE],BS_ATIVIDADE[UNIDADE] ), "*")</f>
        <v>*</v>
      </c>
      <c r="BC398" s="59" t="str" cm="1">
        <f t="array" ref="BC398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BD398" s="59" t="str" cm="1">
        <f t="array" ref="BD398" xml:space="preserve"> _xlfn.XLOOKUP(
  1,
  ( TabelaMap[SUB] = BS_CONTROLE[[#This Row],[SUB_5]]) *
  ( TabelaMap[KM Inicio] &lt;= BS_CONTROLE[[#This Row],[KM - Inicio]]) *
  ( TabelaMap[KM Fim]  &gt;= BS_CONTROLE[[#This Row],[KM - Inicio]]),
  TabelaMap[Trecho Coordenação],
  "-",
  0
)</f>
        <v>-</v>
      </c>
      <c r="BE398" s="200" t="str">
        <f>IFERROR(_xlfn.XLOOKUP(AO398, BASE_MAPA!$B$2:$B$420, BASE_MAPA!$G$2:$G$420), "ERRO")</f>
        <v>ERRO</v>
      </c>
      <c r="BF398" s="178" t="str">
        <f>IF(BS_CONTROLE[[#This Row],[Responsavel pelo boletim]]=0, "-", BS_CONTROLE[[#This Row],[Responsavel pelo boletim]])</f>
        <v>-</v>
      </c>
      <c r="BG398" s="13"/>
      <c r="BH398" s="14"/>
      <c r="BI398" s="14"/>
      <c r="BJ398" s="14"/>
      <c r="BK398" s="14"/>
      <c r="BL398" s="13"/>
      <c r="BM398" s="12"/>
      <c r="BN398" s="12"/>
      <c r="BO398" s="130"/>
      <c r="BP398" s="14"/>
      <c r="BQ398" s="10" t="str">
        <f t="shared" si="33"/>
        <v>Aderente</v>
      </c>
      <c r="BR398" s="15" t="str">
        <f t="shared" si="34"/>
        <v>*</v>
      </c>
      <c r="BS398" s="15" t="str">
        <f t="shared" si="35"/>
        <v>*</v>
      </c>
      <c r="BT398" s="157" t="str">
        <f t="shared" si="36"/>
        <v/>
      </c>
    </row>
    <row r="399" spans="1:72" hidden="1">
      <c r="A399" s="44" t="str">
        <f t="shared" si="32"/>
        <v/>
      </c>
      <c r="B399" s="133"/>
      <c r="C399" s="7" t="str">
        <f>IF(BS_CONTROLE[[#This Row],[DATA]]="","",WEEKNUM(BS_CONTROLE[[#This Row],[DATA]]))</f>
        <v/>
      </c>
      <c r="D399" s="45"/>
      <c r="E399" s="185">
        <v>415</v>
      </c>
      <c r="F399" s="134"/>
      <c r="G399" s="8" t="str">
        <f>IF(D399="","*",VLOOKUP(F399,BS_ATIVIDADE[#All],3,FALSE))</f>
        <v>*</v>
      </c>
      <c r="H399" s="135"/>
      <c r="I399" s="135"/>
      <c r="J399" s="151"/>
      <c r="K399" s="151"/>
      <c r="L399" s="71" t="s">
        <v>11</v>
      </c>
      <c r="M399" s="149" t="str" cm="1">
        <f t="array" ref="M399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399" s="149" t="str" cm="1">
        <f t="array" ref="N399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399" s="135"/>
      <c r="P399" s="135"/>
      <c r="Q399" s="71"/>
      <c r="R399" s="9" t="str">
        <f>IFERROR(_xlfn.XLOOKUP(F399, BS_ATIVIDADE[ATIVIDADE],BS_ATIVIDADE[UNIDADE] ), "*")</f>
        <v>*</v>
      </c>
      <c r="S399" s="180" t="str" cm="1">
        <f t="array" ref="S399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399" s="180" t="str" cm="1">
        <f t="array" ref="T399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399" s="199" t="str">
        <f>IFERROR(_xlfn.XLOOKUP(J399, BASE_MAPA!$B$2:$B$420, BASE_MAPA!$G$2:$G$420), "ERRO")</f>
        <v>ERRO</v>
      </c>
      <c r="V399" s="143"/>
      <c r="W399" s="135"/>
      <c r="X399" s="152"/>
      <c r="Y399" s="129"/>
      <c r="Z399" s="129"/>
      <c r="AA399" s="71"/>
      <c r="AB399" s="59"/>
      <c r="AC399" s="59"/>
      <c r="AD399" s="135"/>
      <c r="AE399" s="71"/>
      <c r="AF399" s="71"/>
      <c r="AG399" s="71"/>
      <c r="AH399" s="42"/>
      <c r="AI399" s="119" t="str">
        <f>IF(BS_CONTROLE[[#This Row],[Atividade]]=0, "-", BS_CONTROLE[[#This Row],[Atividade]])</f>
        <v>-</v>
      </c>
      <c r="AJ399" s="8" t="str">
        <f>IF(D399="","*",VLOOKUP(AI399,BS_ATIVIDADE[#Data],3,FALSE))</f>
        <v>*</v>
      </c>
      <c r="AK399" s="175" t="str">
        <f>IF(BS_CONTROLE[[#This Row],[Local - Partida]]=0, "-", BS_CONTROLE[[#This Row],[Local - Partida]])</f>
        <v>-</v>
      </c>
      <c r="AL399" s="175" t="str">
        <f>IF(BS_CONTROLE[[#This Row],[Local - Encerramento]]=0, "-", BS_CONTROLE[[#This Row],[Local - Encerramento]])</f>
        <v>-</v>
      </c>
      <c r="AM399" s="175" t="str">
        <f>IF(BS_CONTROLE[[#This Row],[Entre - Estações]]=0, "-", BS_CONTROLE[[#This Row],[Entre - Estações]])</f>
        <v>-</v>
      </c>
      <c r="AN399" s="175" t="str">
        <f>IF(BS_CONTROLE[[#This Row],[SB]]=0, "-", BS_CONTROLE[[#This Row],[SB]])</f>
        <v>-</v>
      </c>
      <c r="AO399" s="176" t="str">
        <f>IF(BS_CONTROLE[[#This Row],[SUB]]=0, "-", BS_CONTROLE[[#This Row],[SUB]])</f>
        <v>-</v>
      </c>
      <c r="AP399" s="177" t="str">
        <f>IF(BS_CONTROLE[[#This Row],[KM - Inicio]]=0, "-", BS_CONTROLE[[#This Row],[KM - Inicio]])</f>
        <v>-</v>
      </c>
      <c r="AQ399" s="177" t="str">
        <f>IF(BS_CONTROLE[[#This Row],[KM - Fim]]=0, "-", BS_CONTROLE[[#This Row],[KM - Fim]])</f>
        <v>-</v>
      </c>
      <c r="AR399" s="32"/>
      <c r="AS399" s="32"/>
      <c r="AT399" s="32"/>
      <c r="AU399" s="32"/>
      <c r="AV399" s="32"/>
      <c r="AW399" s="32"/>
      <c r="AX399" s="32"/>
      <c r="AY399" s="184" t="str">
        <f>IF(D399="","*",IFERROR(IF(ISODD(COUNT(AS399:AX401)),"ERRO",SUM((AT399-AS399),(AV399-AU399),(AX399-AW399))),"ERRO"))</f>
        <v>*</v>
      </c>
      <c r="AZ399" s="11"/>
      <c r="BA399" s="60"/>
      <c r="BB399" s="9" t="str">
        <f>IFERROR(_xlfn.XLOOKUP(AI399, BS_ATIVIDADE[ATIVIDADE],BS_ATIVIDADE[UNIDADE] ), "*")</f>
        <v>*</v>
      </c>
      <c r="BC399" s="59" t="str" cm="1">
        <f t="array" ref="BC399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BD399" s="59" t="str" cm="1">
        <f t="array" ref="BD399" xml:space="preserve"> _xlfn.XLOOKUP(
  1,
  ( TabelaMap[SUB] = BS_CONTROLE[[#This Row],[SUB_5]]) *
  ( TabelaMap[KM Inicio] &lt;= BS_CONTROLE[[#This Row],[KM - Inicio]]) *
  ( TabelaMap[KM Fim]  &gt;= BS_CONTROLE[[#This Row],[KM - Inicio]]),
  TabelaMap[Trecho Coordenação],
  "-",
  0
)</f>
        <v>-</v>
      </c>
      <c r="BE399" s="200" t="str">
        <f>IFERROR(_xlfn.XLOOKUP(AO399, BASE_MAPA!$B$2:$B$420, BASE_MAPA!$G$2:$G$420), "ERRO")</f>
        <v>ERRO</v>
      </c>
      <c r="BF399" s="178" t="str">
        <f>IF(BS_CONTROLE[[#This Row],[Responsavel pelo boletim]]=0, "-", BS_CONTROLE[[#This Row],[Responsavel pelo boletim]])</f>
        <v>-</v>
      </c>
      <c r="BG399" s="13"/>
      <c r="BH399" s="14"/>
      <c r="BI399" s="14"/>
      <c r="BJ399" s="14"/>
      <c r="BK399" s="14"/>
      <c r="BL399" s="13"/>
      <c r="BM399" s="12"/>
      <c r="BN399" s="12"/>
      <c r="BO399" s="130"/>
      <c r="BP399" s="14"/>
      <c r="BQ399" s="10" t="str">
        <f t="shared" si="33"/>
        <v>Aderente</v>
      </c>
      <c r="BR399" s="15" t="str">
        <f t="shared" si="34"/>
        <v>*</v>
      </c>
      <c r="BS399" s="15" t="str">
        <f t="shared" si="35"/>
        <v>*</v>
      </c>
      <c r="BT399" s="157" t="str">
        <f t="shared" si="36"/>
        <v/>
      </c>
    </row>
    <row r="400" spans="1:72" hidden="1">
      <c r="A400" s="44" t="str">
        <f t="shared" si="32"/>
        <v/>
      </c>
      <c r="B400" s="133"/>
      <c r="C400" s="7" t="str">
        <f>IF(BS_CONTROLE[[#This Row],[DATA]]="","",WEEKNUM(BS_CONTROLE[[#This Row],[DATA]]))</f>
        <v/>
      </c>
      <c r="D400" s="45"/>
      <c r="E400" s="185">
        <v>416</v>
      </c>
      <c r="F400" s="134"/>
      <c r="G400" s="8" t="str">
        <f>IF(D400="","*",VLOOKUP(F400,BS_ATIVIDADE[#All],3,FALSE))</f>
        <v>*</v>
      </c>
      <c r="H400" s="135"/>
      <c r="I400" s="135"/>
      <c r="J400" s="151"/>
      <c r="K400" s="151"/>
      <c r="L400" s="71" t="s">
        <v>11</v>
      </c>
      <c r="M400" s="149" t="str" cm="1">
        <f t="array" ref="M400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400" s="149" t="str" cm="1">
        <f t="array" ref="N400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400" s="135"/>
      <c r="P400" s="135"/>
      <c r="Q400" s="71"/>
      <c r="R400" s="9" t="str">
        <f>IFERROR(_xlfn.XLOOKUP(F400, BS_ATIVIDADE[ATIVIDADE],BS_ATIVIDADE[UNIDADE] ), "*")</f>
        <v>*</v>
      </c>
      <c r="S400" s="180" t="str" cm="1">
        <f t="array" ref="S400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400" s="180" t="str" cm="1">
        <f t="array" ref="T400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400" s="199" t="str">
        <f>IFERROR(_xlfn.XLOOKUP(J400, BASE_MAPA!$B$2:$B$420, BASE_MAPA!$G$2:$G$420), "ERRO")</f>
        <v>ERRO</v>
      </c>
      <c r="V400" s="143"/>
      <c r="W400" s="135"/>
      <c r="X400" s="152"/>
      <c r="Y400" s="129"/>
      <c r="Z400" s="129"/>
      <c r="AA400" s="71"/>
      <c r="AB400" s="59"/>
      <c r="AC400" s="59"/>
      <c r="AD400" s="135"/>
      <c r="AE400" s="71"/>
      <c r="AF400" s="71"/>
      <c r="AG400" s="71"/>
      <c r="AH400" s="42"/>
      <c r="AI400" s="119" t="str">
        <f>IF(BS_CONTROLE[[#This Row],[Atividade]]=0, "-", BS_CONTROLE[[#This Row],[Atividade]])</f>
        <v>-</v>
      </c>
      <c r="AJ400" s="8" t="str">
        <f>IF(D400="","*",VLOOKUP(AI400,BS_ATIVIDADE[#Data],3,FALSE))</f>
        <v>*</v>
      </c>
      <c r="AK400" s="175" t="str">
        <f>IF(BS_CONTROLE[[#This Row],[Local - Partida]]=0, "-", BS_CONTROLE[[#This Row],[Local - Partida]])</f>
        <v>-</v>
      </c>
      <c r="AL400" s="175" t="str">
        <f>IF(BS_CONTROLE[[#This Row],[Local - Encerramento]]=0, "-", BS_CONTROLE[[#This Row],[Local - Encerramento]])</f>
        <v>-</v>
      </c>
      <c r="AM400" s="175" t="str">
        <f>IF(BS_CONTROLE[[#This Row],[Entre - Estações]]=0, "-", BS_CONTROLE[[#This Row],[Entre - Estações]])</f>
        <v>-</v>
      </c>
      <c r="AN400" s="175" t="str">
        <f>IF(BS_CONTROLE[[#This Row],[SB]]=0, "-", BS_CONTROLE[[#This Row],[SB]])</f>
        <v>-</v>
      </c>
      <c r="AO400" s="176" t="str">
        <f>IF(BS_CONTROLE[[#This Row],[SUB]]=0, "-", BS_CONTROLE[[#This Row],[SUB]])</f>
        <v>-</v>
      </c>
      <c r="AP400" s="177" t="str">
        <f>IF(BS_CONTROLE[[#This Row],[KM - Inicio]]=0, "-", BS_CONTROLE[[#This Row],[KM - Inicio]])</f>
        <v>-</v>
      </c>
      <c r="AQ400" s="177" t="str">
        <f>IF(BS_CONTROLE[[#This Row],[KM - Fim]]=0, "-", BS_CONTROLE[[#This Row],[KM - Fim]])</f>
        <v>-</v>
      </c>
      <c r="AR400" s="32"/>
      <c r="AS400" s="32"/>
      <c r="AT400" s="32"/>
      <c r="AU400" s="32"/>
      <c r="AV400" s="32"/>
      <c r="AW400" s="32"/>
      <c r="AX400" s="32"/>
      <c r="AY400" s="184" t="str">
        <f>IF(D400="","*",IFERROR(IF(ISODD(COUNT(AS400:AX402)),"ERRO",SUM((AT400-AS400),(AV400-AU400),(AX400-AW400))),"ERRO"))</f>
        <v>*</v>
      </c>
      <c r="AZ400" s="11"/>
      <c r="BA400" s="60"/>
      <c r="BB400" s="9" t="str">
        <f>IFERROR(_xlfn.XLOOKUP(AI400, BS_ATIVIDADE[ATIVIDADE],BS_ATIVIDADE[UNIDADE] ), "*")</f>
        <v>*</v>
      </c>
      <c r="BC400" s="59" t="str" cm="1">
        <f t="array" ref="BC400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BD400" s="59" t="str" cm="1">
        <f t="array" ref="BD400" xml:space="preserve"> _xlfn.XLOOKUP(
  1,
  ( TabelaMap[SUB] = BS_CONTROLE[[#This Row],[SUB_5]]) *
  ( TabelaMap[KM Inicio] &lt;= BS_CONTROLE[[#This Row],[KM - Inicio]]) *
  ( TabelaMap[KM Fim]  &gt;= BS_CONTROLE[[#This Row],[KM - Inicio]]),
  TabelaMap[Trecho Coordenação],
  "-",
  0
)</f>
        <v>-</v>
      </c>
      <c r="BE400" s="200" t="str">
        <f>IFERROR(_xlfn.XLOOKUP(AO400, BASE_MAPA!$B$2:$B$420, BASE_MAPA!$G$2:$G$420), "ERRO")</f>
        <v>ERRO</v>
      </c>
      <c r="BF400" s="178" t="str">
        <f>IF(BS_CONTROLE[[#This Row],[Responsavel pelo boletim]]=0, "-", BS_CONTROLE[[#This Row],[Responsavel pelo boletim]])</f>
        <v>-</v>
      </c>
      <c r="BG400" s="13"/>
      <c r="BH400" s="14"/>
      <c r="BI400" s="14"/>
      <c r="BJ400" s="14"/>
      <c r="BK400" s="14"/>
      <c r="BL400" s="13"/>
      <c r="BM400" s="12"/>
      <c r="BN400" s="12"/>
      <c r="BO400" s="130"/>
      <c r="BP400" s="14"/>
      <c r="BQ400" s="10" t="str">
        <f t="shared" si="33"/>
        <v>Aderente</v>
      </c>
      <c r="BR400" s="15" t="str">
        <f t="shared" si="34"/>
        <v>*</v>
      </c>
      <c r="BS400" s="15" t="str">
        <f t="shared" si="35"/>
        <v>*</v>
      </c>
      <c r="BT400" s="157" t="str">
        <f t="shared" si="36"/>
        <v/>
      </c>
    </row>
    <row r="401" spans="1:72" hidden="1">
      <c r="A401" s="44" t="str">
        <f t="shared" si="32"/>
        <v/>
      </c>
      <c r="B401" s="133"/>
      <c r="C401" s="7" t="str">
        <f>IF(BS_CONTROLE[[#This Row],[DATA]]="","",WEEKNUM(BS_CONTROLE[[#This Row],[DATA]]))</f>
        <v/>
      </c>
      <c r="D401" s="45"/>
      <c r="E401" s="185">
        <v>417</v>
      </c>
      <c r="F401" s="134"/>
      <c r="G401" s="8" t="str">
        <f>IF(D401="","*",VLOOKUP(F401,BS_ATIVIDADE[#All],3,FALSE))</f>
        <v>*</v>
      </c>
      <c r="H401" s="135"/>
      <c r="I401" s="135"/>
      <c r="J401" s="151"/>
      <c r="K401" s="151"/>
      <c r="L401" s="71" t="s">
        <v>11</v>
      </c>
      <c r="M401" s="149" t="str" cm="1">
        <f t="array" ref="M401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401" s="149" t="str" cm="1">
        <f t="array" ref="N401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401" s="135"/>
      <c r="P401" s="135"/>
      <c r="Q401" s="71"/>
      <c r="R401" s="9" t="str">
        <f>IFERROR(_xlfn.XLOOKUP(F401, BS_ATIVIDADE[ATIVIDADE],BS_ATIVIDADE[UNIDADE] ), "*")</f>
        <v>*</v>
      </c>
      <c r="S401" s="180" t="str" cm="1">
        <f t="array" ref="S401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401" s="180" t="str" cm="1">
        <f t="array" ref="T401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401" s="199" t="str">
        <f>IFERROR(_xlfn.XLOOKUP(J401, BASE_MAPA!$B$2:$B$420, BASE_MAPA!$G$2:$G$420), "ERRO")</f>
        <v>ERRO</v>
      </c>
      <c r="V401" s="143"/>
      <c r="W401" s="135"/>
      <c r="X401" s="152"/>
      <c r="Y401" s="129"/>
      <c r="Z401" s="129"/>
      <c r="AA401" s="71"/>
      <c r="AB401" s="59"/>
      <c r="AC401" s="59"/>
      <c r="AD401" s="135"/>
      <c r="AE401" s="71"/>
      <c r="AF401" s="71"/>
      <c r="AG401" s="71"/>
      <c r="AH401" s="42"/>
      <c r="AI401" s="119" t="str">
        <f>IF(BS_CONTROLE[[#This Row],[Atividade]]=0, "-", BS_CONTROLE[[#This Row],[Atividade]])</f>
        <v>-</v>
      </c>
      <c r="AJ401" s="8" t="str">
        <f>IF(D401="","*",VLOOKUP(AI401,BS_ATIVIDADE[#Data],3,FALSE))</f>
        <v>*</v>
      </c>
      <c r="AK401" s="175" t="str">
        <f>IF(BS_CONTROLE[[#This Row],[Local - Partida]]=0, "-", BS_CONTROLE[[#This Row],[Local - Partida]])</f>
        <v>-</v>
      </c>
      <c r="AL401" s="175" t="str">
        <f>IF(BS_CONTROLE[[#This Row],[Local - Encerramento]]=0, "-", BS_CONTROLE[[#This Row],[Local - Encerramento]])</f>
        <v>-</v>
      </c>
      <c r="AM401" s="175" t="str">
        <f>IF(BS_CONTROLE[[#This Row],[Entre - Estações]]=0, "-", BS_CONTROLE[[#This Row],[Entre - Estações]])</f>
        <v>-</v>
      </c>
      <c r="AN401" s="175" t="str">
        <f>IF(BS_CONTROLE[[#This Row],[SB]]=0, "-", BS_CONTROLE[[#This Row],[SB]])</f>
        <v>-</v>
      </c>
      <c r="AO401" s="176" t="str">
        <f>IF(BS_CONTROLE[[#This Row],[SUB]]=0, "-", BS_CONTROLE[[#This Row],[SUB]])</f>
        <v>-</v>
      </c>
      <c r="AP401" s="177" t="str">
        <f>IF(BS_CONTROLE[[#This Row],[KM - Inicio]]=0, "-", BS_CONTROLE[[#This Row],[KM - Inicio]])</f>
        <v>-</v>
      </c>
      <c r="AQ401" s="177" t="str">
        <f>IF(BS_CONTROLE[[#This Row],[KM - Fim]]=0, "-", BS_CONTROLE[[#This Row],[KM - Fim]])</f>
        <v>-</v>
      </c>
      <c r="AR401" s="32"/>
      <c r="AS401" s="32"/>
      <c r="AT401" s="32"/>
      <c r="AU401" s="32"/>
      <c r="AV401" s="32"/>
      <c r="AW401" s="32"/>
      <c r="AX401" s="32"/>
      <c r="AY401" s="184" t="str">
        <f>IF(D401="","*",IFERROR(IF(ISODD(COUNT(AS401:AX403)),"ERRO",SUM((AT401-AS401),(AV401-AU401),(AX401-AW401))),"ERRO"))</f>
        <v>*</v>
      </c>
      <c r="AZ401" s="11"/>
      <c r="BA401" s="60"/>
      <c r="BB401" s="9" t="str">
        <f>IFERROR(_xlfn.XLOOKUP(AI401, BS_ATIVIDADE[ATIVIDADE],BS_ATIVIDADE[UNIDADE] ), "*")</f>
        <v>*</v>
      </c>
      <c r="BC401" s="59" t="str" cm="1">
        <f t="array" ref="BC401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BD401" s="59" t="str" cm="1">
        <f t="array" ref="BD401" xml:space="preserve"> _xlfn.XLOOKUP(
  1,
  ( TabelaMap[SUB] = BS_CONTROLE[[#This Row],[SUB_5]]) *
  ( TabelaMap[KM Inicio] &lt;= BS_CONTROLE[[#This Row],[KM - Inicio]]) *
  ( TabelaMap[KM Fim]  &gt;= BS_CONTROLE[[#This Row],[KM - Inicio]]),
  TabelaMap[Trecho Coordenação],
  "-",
  0
)</f>
        <v>-</v>
      </c>
      <c r="BE401" s="200" t="str">
        <f>IFERROR(_xlfn.XLOOKUP(AO401, BASE_MAPA!$B$2:$B$420, BASE_MAPA!$G$2:$G$420), "ERRO")</f>
        <v>ERRO</v>
      </c>
      <c r="BF401" s="178" t="str">
        <f>IF(BS_CONTROLE[[#This Row],[Responsavel pelo boletim]]=0, "-", BS_CONTROLE[[#This Row],[Responsavel pelo boletim]])</f>
        <v>-</v>
      </c>
      <c r="BG401" s="13"/>
      <c r="BH401" s="14"/>
      <c r="BI401" s="14"/>
      <c r="BJ401" s="14"/>
      <c r="BK401" s="14"/>
      <c r="BL401" s="13"/>
      <c r="BM401" s="12"/>
      <c r="BN401" s="12"/>
      <c r="BO401" s="130"/>
      <c r="BP401" s="14"/>
      <c r="BQ401" s="10" t="str">
        <f t="shared" si="33"/>
        <v>Aderente</v>
      </c>
      <c r="BR401" s="15" t="str">
        <f t="shared" si="34"/>
        <v>*</v>
      </c>
      <c r="BS401" s="15" t="str">
        <f t="shared" si="35"/>
        <v>*</v>
      </c>
      <c r="BT401" s="157" t="str">
        <f t="shared" si="36"/>
        <v/>
      </c>
    </row>
    <row r="402" spans="1:72" hidden="1">
      <c r="A402" s="44" t="str">
        <f t="shared" si="32"/>
        <v/>
      </c>
      <c r="B402" s="133"/>
      <c r="C402" s="7" t="str">
        <f>IF(BS_CONTROLE[[#This Row],[DATA]]="","",WEEKNUM(BS_CONTROLE[[#This Row],[DATA]]))</f>
        <v/>
      </c>
      <c r="D402" s="45"/>
      <c r="E402" s="185">
        <v>418</v>
      </c>
      <c r="F402" s="134"/>
      <c r="G402" s="8" t="str">
        <f>IF(D402="","*",VLOOKUP(F402,BS_ATIVIDADE[#All],3,FALSE))</f>
        <v>*</v>
      </c>
      <c r="H402" s="135"/>
      <c r="I402" s="135"/>
      <c r="J402" s="151"/>
      <c r="K402" s="151"/>
      <c r="L402" s="71" t="s">
        <v>11</v>
      </c>
      <c r="M402" s="149" t="str" cm="1">
        <f t="array" ref="M402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402" s="149" t="str" cm="1">
        <f t="array" ref="N402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402" s="135"/>
      <c r="P402" s="135"/>
      <c r="Q402" s="71"/>
      <c r="R402" s="9" t="str">
        <f>IFERROR(_xlfn.XLOOKUP(F402, BS_ATIVIDADE[ATIVIDADE],BS_ATIVIDADE[UNIDADE] ), "*")</f>
        <v>*</v>
      </c>
      <c r="S402" s="180" t="str" cm="1">
        <f t="array" ref="S402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402" s="180" t="str" cm="1">
        <f t="array" ref="T402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402" s="199" t="str">
        <f>IFERROR(_xlfn.XLOOKUP(J402, BASE_MAPA!$B$2:$B$420, BASE_MAPA!$G$2:$G$420), "ERRO")</f>
        <v>ERRO</v>
      </c>
      <c r="V402" s="143"/>
      <c r="W402" s="135"/>
      <c r="X402" s="152"/>
      <c r="Y402" s="129"/>
      <c r="Z402" s="129"/>
      <c r="AA402" s="71"/>
      <c r="AB402" s="59"/>
      <c r="AC402" s="59"/>
      <c r="AD402" s="135"/>
      <c r="AE402" s="71"/>
      <c r="AF402" s="71"/>
      <c r="AG402" s="71"/>
      <c r="AH402" s="42"/>
      <c r="AI402" s="119" t="str">
        <f>IF(BS_CONTROLE[[#This Row],[Atividade]]=0, "-", BS_CONTROLE[[#This Row],[Atividade]])</f>
        <v>-</v>
      </c>
      <c r="AJ402" s="8" t="str">
        <f>IF(D402="","*",VLOOKUP(AI402,BS_ATIVIDADE[#Data],3,FALSE))</f>
        <v>*</v>
      </c>
      <c r="AK402" s="175" t="str">
        <f>IF(BS_CONTROLE[[#This Row],[Local - Partida]]=0, "-", BS_CONTROLE[[#This Row],[Local - Partida]])</f>
        <v>-</v>
      </c>
      <c r="AL402" s="175" t="str">
        <f>IF(BS_CONTROLE[[#This Row],[Local - Encerramento]]=0, "-", BS_CONTROLE[[#This Row],[Local - Encerramento]])</f>
        <v>-</v>
      </c>
      <c r="AM402" s="175" t="str">
        <f>IF(BS_CONTROLE[[#This Row],[Entre - Estações]]=0, "-", BS_CONTROLE[[#This Row],[Entre - Estações]])</f>
        <v>-</v>
      </c>
      <c r="AN402" s="175" t="str">
        <f>IF(BS_CONTROLE[[#This Row],[SB]]=0, "-", BS_CONTROLE[[#This Row],[SB]])</f>
        <v>-</v>
      </c>
      <c r="AO402" s="176" t="str">
        <f>IF(BS_CONTROLE[[#This Row],[SUB]]=0, "-", BS_CONTROLE[[#This Row],[SUB]])</f>
        <v>-</v>
      </c>
      <c r="AP402" s="177" t="str">
        <f>IF(BS_CONTROLE[[#This Row],[KM - Inicio]]=0, "-", BS_CONTROLE[[#This Row],[KM - Inicio]])</f>
        <v>-</v>
      </c>
      <c r="AQ402" s="177" t="str">
        <f>IF(BS_CONTROLE[[#This Row],[KM - Fim]]=0, "-", BS_CONTROLE[[#This Row],[KM - Fim]])</f>
        <v>-</v>
      </c>
      <c r="AR402" s="32"/>
      <c r="AS402" s="32"/>
      <c r="AT402" s="32"/>
      <c r="AU402" s="32"/>
      <c r="AV402" s="32"/>
      <c r="AW402" s="32"/>
      <c r="AX402" s="32"/>
      <c r="AY402" s="184" t="str">
        <f>IF(D402="","*",IFERROR(IF(ISODD(COUNT(AS402:AX404)),"ERRO",SUM((AT402-AS402),(AV402-AU402),(AX402-AW402))),"ERRO"))</f>
        <v>*</v>
      </c>
      <c r="AZ402" s="11"/>
      <c r="BA402" s="60"/>
      <c r="BB402" s="9" t="str">
        <f>IFERROR(_xlfn.XLOOKUP(AI402, BS_ATIVIDADE[ATIVIDADE],BS_ATIVIDADE[UNIDADE] ), "*")</f>
        <v>*</v>
      </c>
      <c r="BC402" s="59" t="str" cm="1">
        <f t="array" ref="BC402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BD402" s="59" t="str" cm="1">
        <f t="array" ref="BD402" xml:space="preserve"> _xlfn.XLOOKUP(
  1,
  ( TabelaMap[SUB] = BS_CONTROLE[[#This Row],[SUB_5]]) *
  ( TabelaMap[KM Inicio] &lt;= BS_CONTROLE[[#This Row],[KM - Inicio]]) *
  ( TabelaMap[KM Fim]  &gt;= BS_CONTROLE[[#This Row],[KM - Inicio]]),
  TabelaMap[Trecho Coordenação],
  "-",
  0
)</f>
        <v>-</v>
      </c>
      <c r="BE402" s="200" t="str">
        <f>IFERROR(_xlfn.XLOOKUP(AO402, BASE_MAPA!$B$2:$B$420, BASE_MAPA!$G$2:$G$420), "ERRO")</f>
        <v>ERRO</v>
      </c>
      <c r="BF402" s="178" t="str">
        <f>IF(BS_CONTROLE[[#This Row],[Responsavel pelo boletim]]=0, "-", BS_CONTROLE[[#This Row],[Responsavel pelo boletim]])</f>
        <v>-</v>
      </c>
      <c r="BG402" s="13"/>
      <c r="BH402" s="14"/>
      <c r="BI402" s="14"/>
      <c r="BJ402" s="14"/>
      <c r="BK402" s="14"/>
      <c r="BL402" s="13"/>
      <c r="BM402" s="12"/>
      <c r="BN402" s="12"/>
      <c r="BO402" s="130"/>
      <c r="BP402" s="14"/>
      <c r="BQ402" s="10" t="str">
        <f t="shared" si="33"/>
        <v>Aderente</v>
      </c>
      <c r="BR402" s="15" t="str">
        <f t="shared" si="34"/>
        <v>*</v>
      </c>
      <c r="BS402" s="15" t="str">
        <f t="shared" si="35"/>
        <v>*</v>
      </c>
      <c r="BT402" s="157" t="str">
        <f t="shared" si="36"/>
        <v/>
      </c>
    </row>
    <row r="403" spans="1:72" hidden="1">
      <c r="A403" s="44" t="str">
        <f t="shared" si="32"/>
        <v/>
      </c>
      <c r="B403" s="133"/>
      <c r="C403" s="7" t="str">
        <f>IF(BS_CONTROLE[[#This Row],[DATA]]="","",WEEKNUM(BS_CONTROLE[[#This Row],[DATA]]))</f>
        <v/>
      </c>
      <c r="D403" s="45"/>
      <c r="E403" s="185">
        <v>419</v>
      </c>
      <c r="F403" s="134"/>
      <c r="G403" s="8" t="str">
        <f>IF(D403="","*",VLOOKUP(F403,BS_ATIVIDADE[#All],3,FALSE))</f>
        <v>*</v>
      </c>
      <c r="H403" s="135"/>
      <c r="I403" s="135"/>
      <c r="J403" s="151"/>
      <c r="K403" s="151"/>
      <c r="L403" s="71" t="s">
        <v>11</v>
      </c>
      <c r="M403" s="149" t="str" cm="1">
        <f t="array" ref="M403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403" s="149" t="str" cm="1">
        <f t="array" ref="N403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403" s="135"/>
      <c r="P403" s="135"/>
      <c r="Q403" s="71"/>
      <c r="R403" s="9" t="str">
        <f>IFERROR(_xlfn.XLOOKUP(F403, BS_ATIVIDADE[ATIVIDADE],BS_ATIVIDADE[UNIDADE] ), "*")</f>
        <v>*</v>
      </c>
      <c r="S403" s="180" t="str" cm="1">
        <f t="array" ref="S403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403" s="180" t="str" cm="1">
        <f t="array" ref="T403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403" s="199" t="str">
        <f>IFERROR(_xlfn.XLOOKUP(J403, BASE_MAPA!$B$2:$B$420, BASE_MAPA!$G$2:$G$420), "ERRO")</f>
        <v>ERRO</v>
      </c>
      <c r="V403" s="143"/>
      <c r="W403" s="135"/>
      <c r="X403" s="152"/>
      <c r="Y403" s="129"/>
      <c r="Z403" s="129"/>
      <c r="AA403" s="71"/>
      <c r="AB403" s="59"/>
      <c r="AC403" s="59"/>
      <c r="AD403" s="135"/>
      <c r="AE403" s="71"/>
      <c r="AF403" s="71"/>
      <c r="AG403" s="71"/>
      <c r="AH403" s="42"/>
      <c r="AI403" s="119" t="str">
        <f>IF(BS_CONTROLE[[#This Row],[Atividade]]=0, "-", BS_CONTROLE[[#This Row],[Atividade]])</f>
        <v>-</v>
      </c>
      <c r="AJ403" s="8" t="str">
        <f>IF(D403="","*",VLOOKUP(AI403,BS_ATIVIDADE[#Data],3,FALSE))</f>
        <v>*</v>
      </c>
      <c r="AK403" s="175" t="str">
        <f>IF(BS_CONTROLE[[#This Row],[Local - Partida]]=0, "-", BS_CONTROLE[[#This Row],[Local - Partida]])</f>
        <v>-</v>
      </c>
      <c r="AL403" s="175" t="str">
        <f>IF(BS_CONTROLE[[#This Row],[Local - Encerramento]]=0, "-", BS_CONTROLE[[#This Row],[Local - Encerramento]])</f>
        <v>-</v>
      </c>
      <c r="AM403" s="175" t="str">
        <f>IF(BS_CONTROLE[[#This Row],[Entre - Estações]]=0, "-", BS_CONTROLE[[#This Row],[Entre - Estações]])</f>
        <v>-</v>
      </c>
      <c r="AN403" s="175" t="str">
        <f>IF(BS_CONTROLE[[#This Row],[SB]]=0, "-", BS_CONTROLE[[#This Row],[SB]])</f>
        <v>-</v>
      </c>
      <c r="AO403" s="176" t="str">
        <f>IF(BS_CONTROLE[[#This Row],[SUB]]=0, "-", BS_CONTROLE[[#This Row],[SUB]])</f>
        <v>-</v>
      </c>
      <c r="AP403" s="177" t="str">
        <f>IF(BS_CONTROLE[[#This Row],[KM - Inicio]]=0, "-", BS_CONTROLE[[#This Row],[KM - Inicio]])</f>
        <v>-</v>
      </c>
      <c r="AQ403" s="177" t="str">
        <f>IF(BS_CONTROLE[[#This Row],[KM - Fim]]=0, "-", BS_CONTROLE[[#This Row],[KM - Fim]])</f>
        <v>-</v>
      </c>
      <c r="AR403" s="32"/>
      <c r="AS403" s="32"/>
      <c r="AT403" s="32"/>
      <c r="AU403" s="32"/>
      <c r="AV403" s="32"/>
      <c r="AW403" s="32"/>
      <c r="AX403" s="32"/>
      <c r="AY403" s="184" t="str">
        <f>IF(D403="","*",IFERROR(IF(ISODD(COUNT(AS403:AX405)),"ERRO",SUM((AT403-AS403),(AV403-AU403),(AX403-AW403))),"ERRO"))</f>
        <v>*</v>
      </c>
      <c r="AZ403" s="11"/>
      <c r="BA403" s="60"/>
      <c r="BB403" s="9" t="str">
        <f>IFERROR(_xlfn.XLOOKUP(AI403, BS_ATIVIDADE[ATIVIDADE],BS_ATIVIDADE[UNIDADE] ), "*")</f>
        <v>*</v>
      </c>
      <c r="BC403" s="59" t="str" cm="1">
        <f t="array" ref="BC403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BD403" s="59" t="str" cm="1">
        <f t="array" ref="BD403" xml:space="preserve"> _xlfn.XLOOKUP(
  1,
  ( TabelaMap[SUB] = BS_CONTROLE[[#This Row],[SUB_5]]) *
  ( TabelaMap[KM Inicio] &lt;= BS_CONTROLE[[#This Row],[KM - Inicio]]) *
  ( TabelaMap[KM Fim]  &gt;= BS_CONTROLE[[#This Row],[KM - Inicio]]),
  TabelaMap[Trecho Coordenação],
  "-",
  0
)</f>
        <v>-</v>
      </c>
      <c r="BE403" s="200" t="str">
        <f>IFERROR(_xlfn.XLOOKUP(AO403, BASE_MAPA!$B$2:$B$420, BASE_MAPA!$G$2:$G$420), "ERRO")</f>
        <v>ERRO</v>
      </c>
      <c r="BF403" s="178" t="str">
        <f>IF(BS_CONTROLE[[#This Row],[Responsavel pelo boletim]]=0, "-", BS_CONTROLE[[#This Row],[Responsavel pelo boletim]])</f>
        <v>-</v>
      </c>
      <c r="BG403" s="13"/>
      <c r="BH403" s="14"/>
      <c r="BI403" s="14"/>
      <c r="BJ403" s="14"/>
      <c r="BK403" s="14"/>
      <c r="BL403" s="13"/>
      <c r="BM403" s="12"/>
      <c r="BN403" s="12"/>
      <c r="BO403" s="130"/>
      <c r="BP403" s="14"/>
      <c r="BQ403" s="10" t="str">
        <f t="shared" si="33"/>
        <v>Aderente</v>
      </c>
      <c r="BR403" s="15" t="str">
        <f t="shared" si="34"/>
        <v>*</v>
      </c>
      <c r="BS403" s="15" t="str">
        <f t="shared" si="35"/>
        <v>*</v>
      </c>
      <c r="BT403" s="157" t="str">
        <f t="shared" si="36"/>
        <v/>
      </c>
    </row>
    <row r="404" spans="1:72" hidden="1">
      <c r="A404" s="44" t="str">
        <f t="shared" si="32"/>
        <v/>
      </c>
      <c r="B404" s="133"/>
      <c r="C404" s="7" t="str">
        <f>IF(BS_CONTROLE[[#This Row],[DATA]]="","",WEEKNUM(BS_CONTROLE[[#This Row],[DATA]]))</f>
        <v/>
      </c>
      <c r="D404" s="45"/>
      <c r="E404" s="185">
        <v>420</v>
      </c>
      <c r="F404" s="134"/>
      <c r="G404" s="8" t="str">
        <f>IF(D404="","*",VLOOKUP(F404,BS_ATIVIDADE[#All],3,FALSE))</f>
        <v>*</v>
      </c>
      <c r="H404" s="135"/>
      <c r="I404" s="135"/>
      <c r="J404" s="151"/>
      <c r="K404" s="151"/>
      <c r="L404" s="71" t="s">
        <v>11</v>
      </c>
      <c r="M404" s="149" t="str" cm="1">
        <f t="array" ref="M404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404" s="149" t="str" cm="1">
        <f t="array" ref="N404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404" s="135"/>
      <c r="P404" s="135"/>
      <c r="Q404" s="71"/>
      <c r="R404" s="9" t="str">
        <f>IFERROR(_xlfn.XLOOKUP(F404, BS_ATIVIDADE[ATIVIDADE],BS_ATIVIDADE[UNIDADE] ), "*")</f>
        <v>*</v>
      </c>
      <c r="S404" s="180" t="str" cm="1">
        <f t="array" ref="S404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404" s="180" t="str" cm="1">
        <f t="array" ref="T404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404" s="199" t="str">
        <f>IFERROR(_xlfn.XLOOKUP(J404, BASE_MAPA!$B$2:$B$420, BASE_MAPA!$G$2:$G$420), "ERRO")</f>
        <v>ERRO</v>
      </c>
      <c r="V404" s="143"/>
      <c r="W404" s="135"/>
      <c r="X404" s="152"/>
      <c r="Y404" s="129"/>
      <c r="Z404" s="129"/>
      <c r="AA404" s="71"/>
      <c r="AB404" s="59"/>
      <c r="AC404" s="59"/>
      <c r="AD404" s="135"/>
      <c r="AE404" s="71"/>
      <c r="AF404" s="71"/>
      <c r="AG404" s="71"/>
      <c r="AH404" s="42"/>
      <c r="AI404" s="119" t="str">
        <f>IF(BS_CONTROLE[[#This Row],[Atividade]]=0, "-", BS_CONTROLE[[#This Row],[Atividade]])</f>
        <v>-</v>
      </c>
      <c r="AJ404" s="8" t="str">
        <f>IF(D404="","*",VLOOKUP(AI404,BS_ATIVIDADE[#Data],3,FALSE))</f>
        <v>*</v>
      </c>
      <c r="AK404" s="175" t="str">
        <f>IF(BS_CONTROLE[[#This Row],[Local - Partida]]=0, "-", BS_CONTROLE[[#This Row],[Local - Partida]])</f>
        <v>-</v>
      </c>
      <c r="AL404" s="175" t="str">
        <f>IF(BS_CONTROLE[[#This Row],[Local - Encerramento]]=0, "-", BS_CONTROLE[[#This Row],[Local - Encerramento]])</f>
        <v>-</v>
      </c>
      <c r="AM404" s="175" t="str">
        <f>IF(BS_CONTROLE[[#This Row],[Entre - Estações]]=0, "-", BS_CONTROLE[[#This Row],[Entre - Estações]])</f>
        <v>-</v>
      </c>
      <c r="AN404" s="175" t="str">
        <f>IF(BS_CONTROLE[[#This Row],[SB]]=0, "-", BS_CONTROLE[[#This Row],[SB]])</f>
        <v>-</v>
      </c>
      <c r="AO404" s="176" t="str">
        <f>IF(BS_CONTROLE[[#This Row],[SUB]]=0, "-", BS_CONTROLE[[#This Row],[SUB]])</f>
        <v>-</v>
      </c>
      <c r="AP404" s="177" t="str">
        <f>IF(BS_CONTROLE[[#This Row],[KM - Inicio]]=0, "-", BS_CONTROLE[[#This Row],[KM - Inicio]])</f>
        <v>-</v>
      </c>
      <c r="AQ404" s="177" t="str">
        <f>IF(BS_CONTROLE[[#This Row],[KM - Fim]]=0, "-", BS_CONTROLE[[#This Row],[KM - Fim]])</f>
        <v>-</v>
      </c>
      <c r="AR404" s="32"/>
      <c r="AS404" s="32"/>
      <c r="AT404" s="32"/>
      <c r="AU404" s="32"/>
      <c r="AV404" s="32"/>
      <c r="AW404" s="32"/>
      <c r="AX404" s="32"/>
      <c r="AY404" s="184" t="str">
        <f>IF(D404="","*",IFERROR(IF(ISODD(COUNT(AS404:AX406)),"ERRO",SUM((AT404-AS404),(AV404-AU404),(AX404-AW404))),"ERRO"))</f>
        <v>*</v>
      </c>
      <c r="AZ404" s="11"/>
      <c r="BA404" s="60"/>
      <c r="BB404" s="9" t="str">
        <f>IFERROR(_xlfn.XLOOKUP(AI404, BS_ATIVIDADE[ATIVIDADE],BS_ATIVIDADE[UNIDADE] ), "*")</f>
        <v>*</v>
      </c>
      <c r="BC404" s="59" t="str" cm="1">
        <f t="array" ref="BC404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BD404" s="59" t="str" cm="1">
        <f t="array" ref="BD404" xml:space="preserve"> _xlfn.XLOOKUP(
  1,
  ( TabelaMap[SUB] = BS_CONTROLE[[#This Row],[SUB_5]]) *
  ( TabelaMap[KM Inicio] &lt;= BS_CONTROLE[[#This Row],[KM - Inicio]]) *
  ( TabelaMap[KM Fim]  &gt;= BS_CONTROLE[[#This Row],[KM - Inicio]]),
  TabelaMap[Trecho Coordenação],
  "-",
  0
)</f>
        <v>-</v>
      </c>
      <c r="BE404" s="200" t="str">
        <f>IFERROR(_xlfn.XLOOKUP(AO404, BASE_MAPA!$B$2:$B$420, BASE_MAPA!$G$2:$G$420), "ERRO")</f>
        <v>ERRO</v>
      </c>
      <c r="BF404" s="178" t="str">
        <f>IF(BS_CONTROLE[[#This Row],[Responsavel pelo boletim]]=0, "-", BS_CONTROLE[[#This Row],[Responsavel pelo boletim]])</f>
        <v>-</v>
      </c>
      <c r="BG404" s="13"/>
      <c r="BH404" s="14"/>
      <c r="BI404" s="14"/>
      <c r="BJ404" s="14"/>
      <c r="BK404" s="14"/>
      <c r="BL404" s="13"/>
      <c r="BM404" s="12"/>
      <c r="BN404" s="12"/>
      <c r="BO404" s="130"/>
      <c r="BP404" s="14"/>
      <c r="BQ404" s="10" t="str">
        <f t="shared" si="33"/>
        <v>Aderente</v>
      </c>
      <c r="BR404" s="15" t="str">
        <f t="shared" si="34"/>
        <v>*</v>
      </c>
      <c r="BS404" s="15" t="str">
        <f t="shared" si="35"/>
        <v>*</v>
      </c>
      <c r="BT404" s="157" t="str">
        <f t="shared" si="36"/>
        <v/>
      </c>
    </row>
    <row r="405" spans="1:72" hidden="1">
      <c r="A405" s="44" t="str">
        <f t="shared" si="32"/>
        <v/>
      </c>
      <c r="B405" s="133"/>
      <c r="C405" s="7" t="str">
        <f>IF(BS_CONTROLE[[#This Row],[DATA]]="","",WEEKNUM(BS_CONTROLE[[#This Row],[DATA]]))</f>
        <v/>
      </c>
      <c r="D405" s="45"/>
      <c r="E405" s="185">
        <v>421</v>
      </c>
      <c r="F405" s="134"/>
      <c r="G405" s="8" t="str">
        <f>IF(D405="","*",VLOOKUP(F405,BS_ATIVIDADE[#All],3,FALSE))</f>
        <v>*</v>
      </c>
      <c r="H405" s="135"/>
      <c r="I405" s="135"/>
      <c r="J405" s="151"/>
      <c r="K405" s="151"/>
      <c r="L405" s="71" t="s">
        <v>11</v>
      </c>
      <c r="M405" s="149" t="str" cm="1">
        <f t="array" ref="M405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405" s="149" t="str" cm="1">
        <f t="array" ref="N405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405" s="135"/>
      <c r="P405" s="135"/>
      <c r="Q405" s="71"/>
      <c r="R405" s="9" t="str">
        <f>IFERROR(_xlfn.XLOOKUP(F405, BS_ATIVIDADE[ATIVIDADE],BS_ATIVIDADE[UNIDADE] ), "*")</f>
        <v>*</v>
      </c>
      <c r="S405" s="180" t="str" cm="1">
        <f t="array" ref="S405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405" s="180" t="str" cm="1">
        <f t="array" ref="T405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405" s="199" t="str">
        <f>IFERROR(_xlfn.XLOOKUP(J405, BASE_MAPA!$B$2:$B$420, BASE_MAPA!$G$2:$G$420), "ERRO")</f>
        <v>ERRO</v>
      </c>
      <c r="V405" s="143"/>
      <c r="W405" s="135"/>
      <c r="X405" s="152"/>
      <c r="Y405" s="129"/>
      <c r="Z405" s="129"/>
      <c r="AA405" s="71"/>
      <c r="AB405" s="59"/>
      <c r="AC405" s="59"/>
      <c r="AD405" s="135"/>
      <c r="AE405" s="71"/>
      <c r="AF405" s="71"/>
      <c r="AG405" s="71"/>
      <c r="AH405" s="42"/>
      <c r="AI405" s="119" t="str">
        <f>IF(BS_CONTROLE[[#This Row],[Atividade]]=0, "-", BS_CONTROLE[[#This Row],[Atividade]])</f>
        <v>-</v>
      </c>
      <c r="AJ405" s="8" t="str">
        <f>IF(D405="","*",VLOOKUP(AI405,BS_ATIVIDADE[#Data],3,FALSE))</f>
        <v>*</v>
      </c>
      <c r="AK405" s="175" t="str">
        <f>IF(BS_CONTROLE[[#This Row],[Local - Partida]]=0, "-", BS_CONTROLE[[#This Row],[Local - Partida]])</f>
        <v>-</v>
      </c>
      <c r="AL405" s="175" t="str">
        <f>IF(BS_CONTROLE[[#This Row],[Local - Encerramento]]=0, "-", BS_CONTROLE[[#This Row],[Local - Encerramento]])</f>
        <v>-</v>
      </c>
      <c r="AM405" s="175" t="str">
        <f>IF(BS_CONTROLE[[#This Row],[Entre - Estações]]=0, "-", BS_CONTROLE[[#This Row],[Entre - Estações]])</f>
        <v>-</v>
      </c>
      <c r="AN405" s="175" t="str">
        <f>IF(BS_CONTROLE[[#This Row],[SB]]=0, "-", BS_CONTROLE[[#This Row],[SB]])</f>
        <v>-</v>
      </c>
      <c r="AO405" s="176" t="str">
        <f>IF(BS_CONTROLE[[#This Row],[SUB]]=0, "-", BS_CONTROLE[[#This Row],[SUB]])</f>
        <v>-</v>
      </c>
      <c r="AP405" s="177" t="str">
        <f>IF(BS_CONTROLE[[#This Row],[KM - Inicio]]=0, "-", BS_CONTROLE[[#This Row],[KM - Inicio]])</f>
        <v>-</v>
      </c>
      <c r="AQ405" s="177" t="str">
        <f>IF(BS_CONTROLE[[#This Row],[KM - Fim]]=0, "-", BS_CONTROLE[[#This Row],[KM - Fim]])</f>
        <v>-</v>
      </c>
      <c r="AR405" s="32"/>
      <c r="AS405" s="32"/>
      <c r="AT405" s="32"/>
      <c r="AU405" s="32"/>
      <c r="AV405" s="32"/>
      <c r="AW405" s="32"/>
      <c r="AX405" s="32"/>
      <c r="AY405" s="184" t="str">
        <f>IF(D405="","*",IFERROR(IF(ISODD(COUNT(AS405:AX407)),"ERRO",SUM((AT405-AS405),(AV405-AU405),(AX405-AW405))),"ERRO"))</f>
        <v>*</v>
      </c>
      <c r="AZ405" s="11"/>
      <c r="BA405" s="60"/>
      <c r="BB405" s="9" t="str">
        <f>IFERROR(_xlfn.XLOOKUP(AI405, BS_ATIVIDADE[ATIVIDADE],BS_ATIVIDADE[UNIDADE] ), "*")</f>
        <v>*</v>
      </c>
      <c r="BC405" s="59" t="str" cm="1">
        <f t="array" ref="BC405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BD405" s="59" t="str" cm="1">
        <f t="array" ref="BD405" xml:space="preserve"> _xlfn.XLOOKUP(
  1,
  ( TabelaMap[SUB] = BS_CONTROLE[[#This Row],[SUB_5]]) *
  ( TabelaMap[KM Inicio] &lt;= BS_CONTROLE[[#This Row],[KM - Inicio]]) *
  ( TabelaMap[KM Fim]  &gt;= BS_CONTROLE[[#This Row],[KM - Inicio]]),
  TabelaMap[Trecho Coordenação],
  "-",
  0
)</f>
        <v>-</v>
      </c>
      <c r="BE405" s="200" t="str">
        <f>IFERROR(_xlfn.XLOOKUP(AO405, BASE_MAPA!$B$2:$B$420, BASE_MAPA!$G$2:$G$420), "ERRO")</f>
        <v>ERRO</v>
      </c>
      <c r="BF405" s="178" t="str">
        <f>IF(BS_CONTROLE[[#This Row],[Responsavel pelo boletim]]=0, "-", BS_CONTROLE[[#This Row],[Responsavel pelo boletim]])</f>
        <v>-</v>
      </c>
      <c r="BG405" s="13"/>
      <c r="BH405" s="14"/>
      <c r="BI405" s="14"/>
      <c r="BJ405" s="14"/>
      <c r="BK405" s="14"/>
      <c r="BL405" s="13"/>
      <c r="BM405" s="12"/>
      <c r="BN405" s="12"/>
      <c r="BO405" s="130"/>
      <c r="BP405" s="14"/>
      <c r="BQ405" s="10" t="str">
        <f t="shared" si="33"/>
        <v>Aderente</v>
      </c>
      <c r="BR405" s="15" t="str">
        <f t="shared" si="34"/>
        <v>*</v>
      </c>
      <c r="BS405" s="15" t="str">
        <f t="shared" si="35"/>
        <v>*</v>
      </c>
      <c r="BT405" s="157" t="str">
        <f t="shared" si="36"/>
        <v/>
      </c>
    </row>
    <row r="406" spans="1:72" hidden="1">
      <c r="A406" s="44" t="str">
        <f t="shared" si="32"/>
        <v/>
      </c>
      <c r="B406" s="133"/>
      <c r="C406" s="7" t="str">
        <f>IF(BS_CONTROLE[[#This Row],[DATA]]="","",WEEKNUM(BS_CONTROLE[[#This Row],[DATA]]))</f>
        <v/>
      </c>
      <c r="D406" s="45"/>
      <c r="E406" s="185">
        <v>422</v>
      </c>
      <c r="F406" s="134"/>
      <c r="G406" s="8" t="str">
        <f>IF(D406="","*",VLOOKUP(F406,BS_ATIVIDADE[#All],3,FALSE))</f>
        <v>*</v>
      </c>
      <c r="H406" s="135"/>
      <c r="I406" s="135"/>
      <c r="J406" s="151"/>
      <c r="K406" s="151"/>
      <c r="L406" s="71" t="s">
        <v>11</v>
      </c>
      <c r="M406" s="149" t="str" cm="1">
        <f t="array" ref="M406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406" s="149" t="str" cm="1">
        <f t="array" ref="N406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406" s="135"/>
      <c r="P406" s="135"/>
      <c r="Q406" s="71"/>
      <c r="R406" s="9" t="str">
        <f>IFERROR(_xlfn.XLOOKUP(F406, BS_ATIVIDADE[ATIVIDADE],BS_ATIVIDADE[UNIDADE] ), "*")</f>
        <v>*</v>
      </c>
      <c r="S406" s="180" t="str" cm="1">
        <f t="array" ref="S406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406" s="180" t="str" cm="1">
        <f t="array" ref="T406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406" s="199" t="str">
        <f>IFERROR(_xlfn.XLOOKUP(J406, BASE_MAPA!$B$2:$B$420, BASE_MAPA!$G$2:$G$420), "ERRO")</f>
        <v>ERRO</v>
      </c>
      <c r="V406" s="143"/>
      <c r="W406" s="135"/>
      <c r="X406" s="152"/>
      <c r="Y406" s="129"/>
      <c r="Z406" s="129"/>
      <c r="AA406" s="71"/>
      <c r="AB406" s="59"/>
      <c r="AC406" s="59"/>
      <c r="AD406" s="135"/>
      <c r="AE406" s="71"/>
      <c r="AF406" s="71"/>
      <c r="AG406" s="71"/>
      <c r="AH406" s="42"/>
      <c r="AI406" s="119" t="str">
        <f>IF(BS_CONTROLE[[#This Row],[Atividade]]=0, "-", BS_CONTROLE[[#This Row],[Atividade]])</f>
        <v>-</v>
      </c>
      <c r="AJ406" s="8" t="str">
        <f>IF(D406="","*",VLOOKUP(AI406,BS_ATIVIDADE[#Data],3,FALSE))</f>
        <v>*</v>
      </c>
      <c r="AK406" s="175" t="str">
        <f>IF(BS_CONTROLE[[#This Row],[Local - Partida]]=0, "-", BS_CONTROLE[[#This Row],[Local - Partida]])</f>
        <v>-</v>
      </c>
      <c r="AL406" s="175" t="str">
        <f>IF(BS_CONTROLE[[#This Row],[Local - Encerramento]]=0, "-", BS_CONTROLE[[#This Row],[Local - Encerramento]])</f>
        <v>-</v>
      </c>
      <c r="AM406" s="175" t="str">
        <f>IF(BS_CONTROLE[[#This Row],[Entre - Estações]]=0, "-", BS_CONTROLE[[#This Row],[Entre - Estações]])</f>
        <v>-</v>
      </c>
      <c r="AN406" s="175" t="str">
        <f>IF(BS_CONTROLE[[#This Row],[SB]]=0, "-", BS_CONTROLE[[#This Row],[SB]])</f>
        <v>-</v>
      </c>
      <c r="AO406" s="176" t="str">
        <f>IF(BS_CONTROLE[[#This Row],[SUB]]=0, "-", BS_CONTROLE[[#This Row],[SUB]])</f>
        <v>-</v>
      </c>
      <c r="AP406" s="177" t="str">
        <f>IF(BS_CONTROLE[[#This Row],[KM - Inicio]]=0, "-", BS_CONTROLE[[#This Row],[KM - Inicio]])</f>
        <v>-</v>
      </c>
      <c r="AQ406" s="177" t="str">
        <f>IF(BS_CONTROLE[[#This Row],[KM - Fim]]=0, "-", BS_CONTROLE[[#This Row],[KM - Fim]])</f>
        <v>-</v>
      </c>
      <c r="AR406" s="32"/>
      <c r="AS406" s="32"/>
      <c r="AT406" s="32"/>
      <c r="AU406" s="32"/>
      <c r="AV406" s="32"/>
      <c r="AW406" s="32"/>
      <c r="AX406" s="32"/>
      <c r="AY406" s="184" t="str">
        <f>IF(D406="","*",IFERROR(IF(ISODD(COUNT(AS406:AX408)),"ERRO",SUM((AT406-AS406),(AV406-AU406),(AX406-AW406))),"ERRO"))</f>
        <v>*</v>
      </c>
      <c r="AZ406" s="11"/>
      <c r="BA406" s="60"/>
      <c r="BB406" s="9" t="str">
        <f>IFERROR(_xlfn.XLOOKUP(AI406, BS_ATIVIDADE[ATIVIDADE],BS_ATIVIDADE[UNIDADE] ), "*")</f>
        <v>*</v>
      </c>
      <c r="BC406" s="59" t="str" cm="1">
        <f t="array" ref="BC406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BD406" s="59" t="str" cm="1">
        <f t="array" ref="BD406" xml:space="preserve"> _xlfn.XLOOKUP(
  1,
  ( TabelaMap[SUB] = BS_CONTROLE[[#This Row],[SUB_5]]) *
  ( TabelaMap[KM Inicio] &lt;= BS_CONTROLE[[#This Row],[KM - Inicio]]) *
  ( TabelaMap[KM Fim]  &gt;= BS_CONTROLE[[#This Row],[KM - Inicio]]),
  TabelaMap[Trecho Coordenação],
  "-",
  0
)</f>
        <v>-</v>
      </c>
      <c r="BE406" s="200" t="str">
        <f>IFERROR(_xlfn.XLOOKUP(AO406, BASE_MAPA!$B$2:$B$420, BASE_MAPA!$G$2:$G$420), "ERRO")</f>
        <v>ERRO</v>
      </c>
      <c r="BF406" s="178" t="str">
        <f>IF(BS_CONTROLE[[#This Row],[Responsavel pelo boletim]]=0, "-", BS_CONTROLE[[#This Row],[Responsavel pelo boletim]])</f>
        <v>-</v>
      </c>
      <c r="BG406" s="13"/>
      <c r="BH406" s="14"/>
      <c r="BI406" s="14"/>
      <c r="BJ406" s="14"/>
      <c r="BK406" s="14"/>
      <c r="BL406" s="13"/>
      <c r="BM406" s="12"/>
      <c r="BN406" s="12"/>
      <c r="BO406" s="130"/>
      <c r="BP406" s="14"/>
      <c r="BQ406" s="10" t="str">
        <f t="shared" si="33"/>
        <v>Aderente</v>
      </c>
      <c r="BR406" s="15" t="str">
        <f t="shared" si="34"/>
        <v>*</v>
      </c>
      <c r="BS406" s="15" t="str">
        <f t="shared" si="35"/>
        <v>*</v>
      </c>
      <c r="BT406" s="157" t="str">
        <f t="shared" si="36"/>
        <v/>
      </c>
    </row>
    <row r="407" spans="1:72" hidden="1">
      <c r="A407" s="44" t="str">
        <f t="shared" si="32"/>
        <v/>
      </c>
      <c r="B407" s="133"/>
      <c r="C407" s="7" t="str">
        <f>IF(BS_CONTROLE[[#This Row],[DATA]]="","",WEEKNUM(BS_CONTROLE[[#This Row],[DATA]]))</f>
        <v/>
      </c>
      <c r="D407" s="45"/>
      <c r="E407" s="185">
        <v>423</v>
      </c>
      <c r="F407" s="134"/>
      <c r="G407" s="8" t="str">
        <f>IF(D407="","*",VLOOKUP(F407,BS_ATIVIDADE[#All],3,FALSE))</f>
        <v>*</v>
      </c>
      <c r="H407" s="135"/>
      <c r="I407" s="135"/>
      <c r="J407" s="151"/>
      <c r="K407" s="151"/>
      <c r="L407" s="71" t="s">
        <v>11</v>
      </c>
      <c r="M407" s="149" t="str" cm="1">
        <f t="array" ref="M407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407" s="149" t="str" cm="1">
        <f t="array" ref="N407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407" s="135"/>
      <c r="P407" s="135"/>
      <c r="Q407" s="71"/>
      <c r="R407" s="9" t="str">
        <f>IFERROR(_xlfn.XLOOKUP(F407, BS_ATIVIDADE[ATIVIDADE],BS_ATIVIDADE[UNIDADE] ), "*")</f>
        <v>*</v>
      </c>
      <c r="S407" s="180" t="str" cm="1">
        <f t="array" ref="S407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407" s="180" t="str" cm="1">
        <f t="array" ref="T407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407" s="199" t="str">
        <f>IFERROR(_xlfn.XLOOKUP(J407, BASE_MAPA!$B$2:$B$420, BASE_MAPA!$G$2:$G$420), "ERRO")</f>
        <v>ERRO</v>
      </c>
      <c r="V407" s="143"/>
      <c r="W407" s="135"/>
      <c r="X407" s="152"/>
      <c r="Y407" s="129"/>
      <c r="Z407" s="129"/>
      <c r="AA407" s="71"/>
      <c r="AB407" s="59"/>
      <c r="AC407" s="59"/>
      <c r="AD407" s="135"/>
      <c r="AE407" s="71"/>
      <c r="AF407" s="71"/>
      <c r="AG407" s="71"/>
      <c r="AH407" s="42"/>
      <c r="AI407" s="119" t="str">
        <f>IF(BS_CONTROLE[[#This Row],[Atividade]]=0, "-", BS_CONTROLE[[#This Row],[Atividade]])</f>
        <v>-</v>
      </c>
      <c r="AJ407" s="8" t="str">
        <f>IF(D407="","*",VLOOKUP(AI407,BS_ATIVIDADE[#Data],3,FALSE))</f>
        <v>*</v>
      </c>
      <c r="AK407" s="175" t="str">
        <f>IF(BS_CONTROLE[[#This Row],[Local - Partida]]=0, "-", BS_CONTROLE[[#This Row],[Local - Partida]])</f>
        <v>-</v>
      </c>
      <c r="AL407" s="175" t="str">
        <f>IF(BS_CONTROLE[[#This Row],[Local - Encerramento]]=0, "-", BS_CONTROLE[[#This Row],[Local - Encerramento]])</f>
        <v>-</v>
      </c>
      <c r="AM407" s="175" t="str">
        <f>IF(BS_CONTROLE[[#This Row],[Entre - Estações]]=0, "-", BS_CONTROLE[[#This Row],[Entre - Estações]])</f>
        <v>-</v>
      </c>
      <c r="AN407" s="175" t="str">
        <f>IF(BS_CONTROLE[[#This Row],[SB]]=0, "-", BS_CONTROLE[[#This Row],[SB]])</f>
        <v>-</v>
      </c>
      <c r="AO407" s="176" t="str">
        <f>IF(BS_CONTROLE[[#This Row],[SUB]]=0, "-", BS_CONTROLE[[#This Row],[SUB]])</f>
        <v>-</v>
      </c>
      <c r="AP407" s="177" t="str">
        <f>IF(BS_CONTROLE[[#This Row],[KM - Inicio]]=0, "-", BS_CONTROLE[[#This Row],[KM - Inicio]])</f>
        <v>-</v>
      </c>
      <c r="AQ407" s="177" t="str">
        <f>IF(BS_CONTROLE[[#This Row],[KM - Fim]]=0, "-", BS_CONTROLE[[#This Row],[KM - Fim]])</f>
        <v>-</v>
      </c>
      <c r="AR407" s="32"/>
      <c r="AS407" s="32"/>
      <c r="AT407" s="32"/>
      <c r="AU407" s="32"/>
      <c r="AV407" s="32"/>
      <c r="AW407" s="32"/>
      <c r="AX407" s="32"/>
      <c r="AY407" s="184" t="str">
        <f>IF(D407="","*",IFERROR(IF(ISODD(COUNT(AS407:AX409)),"ERRO",SUM((AT407-AS407),(AV407-AU407),(AX407-AW407))),"ERRO"))</f>
        <v>*</v>
      </c>
      <c r="AZ407" s="11"/>
      <c r="BA407" s="60"/>
      <c r="BB407" s="9" t="str">
        <f>IFERROR(_xlfn.XLOOKUP(AI407, BS_ATIVIDADE[ATIVIDADE],BS_ATIVIDADE[UNIDADE] ), "*")</f>
        <v>*</v>
      </c>
      <c r="BC407" s="59" t="str" cm="1">
        <f t="array" ref="BC407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BD407" s="59" t="str" cm="1">
        <f t="array" ref="BD407" xml:space="preserve"> _xlfn.XLOOKUP(
  1,
  ( TabelaMap[SUB] = BS_CONTROLE[[#This Row],[SUB_5]]) *
  ( TabelaMap[KM Inicio] &lt;= BS_CONTROLE[[#This Row],[KM - Inicio]]) *
  ( TabelaMap[KM Fim]  &gt;= BS_CONTROLE[[#This Row],[KM - Inicio]]),
  TabelaMap[Trecho Coordenação],
  "-",
  0
)</f>
        <v>-</v>
      </c>
      <c r="BE407" s="200" t="str">
        <f>IFERROR(_xlfn.XLOOKUP(AO407, BASE_MAPA!$B$2:$B$420, BASE_MAPA!$G$2:$G$420), "ERRO")</f>
        <v>ERRO</v>
      </c>
      <c r="BF407" s="178" t="str">
        <f>IF(BS_CONTROLE[[#This Row],[Responsavel pelo boletim]]=0, "-", BS_CONTROLE[[#This Row],[Responsavel pelo boletim]])</f>
        <v>-</v>
      </c>
      <c r="BG407" s="13"/>
      <c r="BH407" s="14"/>
      <c r="BI407" s="14"/>
      <c r="BJ407" s="14"/>
      <c r="BK407" s="14"/>
      <c r="BL407" s="13"/>
      <c r="BM407" s="12"/>
      <c r="BN407" s="12"/>
      <c r="BO407" s="130"/>
      <c r="BP407" s="14"/>
      <c r="BQ407" s="10" t="str">
        <f t="shared" si="33"/>
        <v>Aderente</v>
      </c>
      <c r="BR407" s="15" t="str">
        <f t="shared" si="34"/>
        <v>*</v>
      </c>
      <c r="BS407" s="15" t="str">
        <f t="shared" si="35"/>
        <v>*</v>
      </c>
      <c r="BT407" s="157" t="str">
        <f t="shared" si="36"/>
        <v/>
      </c>
    </row>
    <row r="408" spans="1:72" hidden="1">
      <c r="A408" s="44" t="str">
        <f t="shared" si="32"/>
        <v/>
      </c>
      <c r="B408" s="133"/>
      <c r="C408" s="7" t="str">
        <f>IF(BS_CONTROLE[[#This Row],[DATA]]="","",WEEKNUM(BS_CONTROLE[[#This Row],[DATA]]))</f>
        <v/>
      </c>
      <c r="D408" s="45"/>
      <c r="E408" s="185">
        <v>424</v>
      </c>
      <c r="F408" s="134"/>
      <c r="G408" s="8" t="str">
        <f>IF(D408="","*",VLOOKUP(F408,BS_ATIVIDADE[#All],3,FALSE))</f>
        <v>*</v>
      </c>
      <c r="H408" s="135"/>
      <c r="I408" s="135"/>
      <c r="J408" s="151"/>
      <c r="K408" s="151"/>
      <c r="L408" s="71" t="s">
        <v>11</v>
      </c>
      <c r="M408" s="149" t="str" cm="1">
        <f t="array" ref="M408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408" s="149" t="str" cm="1">
        <f t="array" ref="N408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408" s="135"/>
      <c r="P408" s="135"/>
      <c r="Q408" s="71"/>
      <c r="R408" s="9" t="str">
        <f>IFERROR(_xlfn.XLOOKUP(F408, BS_ATIVIDADE[ATIVIDADE],BS_ATIVIDADE[UNIDADE] ), "*")</f>
        <v>*</v>
      </c>
      <c r="S408" s="180" t="str" cm="1">
        <f t="array" ref="S408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408" s="180" t="str" cm="1">
        <f t="array" ref="T408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408" s="199" t="str">
        <f>IFERROR(_xlfn.XLOOKUP(J408, BASE_MAPA!$B$2:$B$420, BASE_MAPA!$G$2:$G$420), "ERRO")</f>
        <v>ERRO</v>
      </c>
      <c r="V408" s="143"/>
      <c r="W408" s="135"/>
      <c r="X408" s="152"/>
      <c r="Y408" s="129"/>
      <c r="Z408" s="129"/>
      <c r="AA408" s="71"/>
      <c r="AB408" s="59"/>
      <c r="AC408" s="59"/>
      <c r="AD408" s="135"/>
      <c r="AE408" s="71"/>
      <c r="AF408" s="71"/>
      <c r="AG408" s="71"/>
      <c r="AH408" s="42"/>
      <c r="AI408" s="119" t="str">
        <f>IF(BS_CONTROLE[[#This Row],[Atividade]]=0, "-", BS_CONTROLE[[#This Row],[Atividade]])</f>
        <v>-</v>
      </c>
      <c r="AJ408" s="8" t="str">
        <f>IF(D408="","*",VLOOKUP(AI408,BS_ATIVIDADE[#Data],3,FALSE))</f>
        <v>*</v>
      </c>
      <c r="AK408" s="175" t="str">
        <f>IF(BS_CONTROLE[[#This Row],[Local - Partida]]=0, "-", BS_CONTROLE[[#This Row],[Local - Partida]])</f>
        <v>-</v>
      </c>
      <c r="AL408" s="175" t="str">
        <f>IF(BS_CONTROLE[[#This Row],[Local - Encerramento]]=0, "-", BS_CONTROLE[[#This Row],[Local - Encerramento]])</f>
        <v>-</v>
      </c>
      <c r="AM408" s="175" t="str">
        <f>IF(BS_CONTROLE[[#This Row],[Entre - Estações]]=0, "-", BS_CONTROLE[[#This Row],[Entre - Estações]])</f>
        <v>-</v>
      </c>
      <c r="AN408" s="175" t="str">
        <f>IF(BS_CONTROLE[[#This Row],[SB]]=0, "-", BS_CONTROLE[[#This Row],[SB]])</f>
        <v>-</v>
      </c>
      <c r="AO408" s="176" t="str">
        <f>IF(BS_CONTROLE[[#This Row],[SUB]]=0, "-", BS_CONTROLE[[#This Row],[SUB]])</f>
        <v>-</v>
      </c>
      <c r="AP408" s="177" t="str">
        <f>IF(BS_CONTROLE[[#This Row],[KM - Inicio]]=0, "-", BS_CONTROLE[[#This Row],[KM - Inicio]])</f>
        <v>-</v>
      </c>
      <c r="AQ408" s="177" t="str">
        <f>IF(BS_CONTROLE[[#This Row],[KM - Fim]]=0, "-", BS_CONTROLE[[#This Row],[KM - Fim]])</f>
        <v>-</v>
      </c>
      <c r="AR408" s="32"/>
      <c r="AS408" s="32"/>
      <c r="AT408" s="32"/>
      <c r="AU408" s="32"/>
      <c r="AV408" s="32"/>
      <c r="AW408" s="32"/>
      <c r="AX408" s="32"/>
      <c r="AY408" s="184" t="str">
        <f>IF(D408="","*",IFERROR(IF(ISODD(COUNT(AS408:AX410)),"ERRO",SUM((AT408-AS408),(AV408-AU408),(AX408-AW408))),"ERRO"))</f>
        <v>*</v>
      </c>
      <c r="AZ408" s="11"/>
      <c r="BA408" s="60"/>
      <c r="BB408" s="9" t="str">
        <f>IFERROR(_xlfn.XLOOKUP(AI408, BS_ATIVIDADE[ATIVIDADE],BS_ATIVIDADE[UNIDADE] ), "*")</f>
        <v>*</v>
      </c>
      <c r="BC408" s="59" t="str" cm="1">
        <f t="array" ref="BC408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BD408" s="59" t="str" cm="1">
        <f t="array" ref="BD408" xml:space="preserve"> _xlfn.XLOOKUP(
  1,
  ( TabelaMap[SUB] = BS_CONTROLE[[#This Row],[SUB_5]]) *
  ( TabelaMap[KM Inicio] &lt;= BS_CONTROLE[[#This Row],[KM - Inicio]]) *
  ( TabelaMap[KM Fim]  &gt;= BS_CONTROLE[[#This Row],[KM - Inicio]]),
  TabelaMap[Trecho Coordenação],
  "-",
  0
)</f>
        <v>-</v>
      </c>
      <c r="BE408" s="200" t="str">
        <f>IFERROR(_xlfn.XLOOKUP(AO408, BASE_MAPA!$B$2:$B$420, BASE_MAPA!$G$2:$G$420), "ERRO")</f>
        <v>ERRO</v>
      </c>
      <c r="BF408" s="178" t="str">
        <f>IF(BS_CONTROLE[[#This Row],[Responsavel pelo boletim]]=0, "-", BS_CONTROLE[[#This Row],[Responsavel pelo boletim]])</f>
        <v>-</v>
      </c>
      <c r="BG408" s="13"/>
      <c r="BH408" s="14"/>
      <c r="BI408" s="14"/>
      <c r="BJ408" s="14"/>
      <c r="BK408" s="14"/>
      <c r="BL408" s="13"/>
      <c r="BM408" s="12"/>
      <c r="BN408" s="12"/>
      <c r="BO408" s="130"/>
      <c r="BP408" s="14"/>
      <c r="BQ408" s="10" t="str">
        <f t="shared" si="33"/>
        <v>Aderente</v>
      </c>
      <c r="BR408" s="15" t="str">
        <f t="shared" si="34"/>
        <v>*</v>
      </c>
      <c r="BS408" s="15" t="str">
        <f t="shared" si="35"/>
        <v>*</v>
      </c>
      <c r="BT408" s="157" t="str">
        <f t="shared" si="36"/>
        <v/>
      </c>
    </row>
    <row r="409" spans="1:72" hidden="1">
      <c r="A409" s="44" t="str">
        <f t="shared" si="32"/>
        <v/>
      </c>
      <c r="B409" s="133"/>
      <c r="C409" s="7" t="str">
        <f>IF(BS_CONTROLE[[#This Row],[DATA]]="","",WEEKNUM(BS_CONTROLE[[#This Row],[DATA]]))</f>
        <v/>
      </c>
      <c r="D409" s="45"/>
      <c r="E409" s="185">
        <v>425</v>
      </c>
      <c r="F409" s="134"/>
      <c r="G409" s="8" t="str">
        <f>IF(D409="","*",VLOOKUP(F409,BS_ATIVIDADE[#All],3,FALSE))</f>
        <v>*</v>
      </c>
      <c r="H409" s="135"/>
      <c r="I409" s="135"/>
      <c r="J409" s="151"/>
      <c r="K409" s="151"/>
      <c r="L409" s="71" t="s">
        <v>11</v>
      </c>
      <c r="M409" s="149" t="str" cm="1">
        <f t="array" ref="M409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409" s="149" t="str" cm="1">
        <f t="array" ref="N409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409" s="135"/>
      <c r="P409" s="135"/>
      <c r="Q409" s="71"/>
      <c r="R409" s="9" t="str">
        <f>IFERROR(_xlfn.XLOOKUP(F409, BS_ATIVIDADE[ATIVIDADE],BS_ATIVIDADE[UNIDADE] ), "*")</f>
        <v>*</v>
      </c>
      <c r="S409" s="180" t="str" cm="1">
        <f t="array" ref="S409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409" s="180" t="str" cm="1">
        <f t="array" ref="T409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409" s="199" t="str">
        <f>IFERROR(_xlfn.XLOOKUP(J409, BASE_MAPA!$B$2:$B$420, BASE_MAPA!$G$2:$G$420), "ERRO")</f>
        <v>ERRO</v>
      </c>
      <c r="V409" s="143"/>
      <c r="W409" s="135"/>
      <c r="X409" s="152"/>
      <c r="Y409" s="129"/>
      <c r="Z409" s="129"/>
      <c r="AA409" s="71"/>
      <c r="AB409" s="59"/>
      <c r="AC409" s="59"/>
      <c r="AD409" s="135"/>
      <c r="AE409" s="71"/>
      <c r="AF409" s="71"/>
      <c r="AG409" s="71"/>
      <c r="AH409" s="42"/>
      <c r="AI409" s="119" t="str">
        <f>IF(BS_CONTROLE[[#This Row],[Atividade]]=0, "-", BS_CONTROLE[[#This Row],[Atividade]])</f>
        <v>-</v>
      </c>
      <c r="AJ409" s="8" t="str">
        <f>IF(D409="","*",VLOOKUP(AI409,BS_ATIVIDADE[#Data],3,FALSE))</f>
        <v>*</v>
      </c>
      <c r="AK409" s="175" t="str">
        <f>IF(BS_CONTROLE[[#This Row],[Local - Partida]]=0, "-", BS_CONTROLE[[#This Row],[Local - Partida]])</f>
        <v>-</v>
      </c>
      <c r="AL409" s="175" t="str">
        <f>IF(BS_CONTROLE[[#This Row],[Local - Encerramento]]=0, "-", BS_CONTROLE[[#This Row],[Local - Encerramento]])</f>
        <v>-</v>
      </c>
      <c r="AM409" s="175" t="str">
        <f>IF(BS_CONTROLE[[#This Row],[Entre - Estações]]=0, "-", BS_CONTROLE[[#This Row],[Entre - Estações]])</f>
        <v>-</v>
      </c>
      <c r="AN409" s="175" t="str">
        <f>IF(BS_CONTROLE[[#This Row],[SB]]=0, "-", BS_CONTROLE[[#This Row],[SB]])</f>
        <v>-</v>
      </c>
      <c r="AO409" s="176" t="str">
        <f>IF(BS_CONTROLE[[#This Row],[SUB]]=0, "-", BS_CONTROLE[[#This Row],[SUB]])</f>
        <v>-</v>
      </c>
      <c r="AP409" s="177" t="str">
        <f>IF(BS_CONTROLE[[#This Row],[KM - Inicio]]=0, "-", BS_CONTROLE[[#This Row],[KM - Inicio]])</f>
        <v>-</v>
      </c>
      <c r="AQ409" s="177" t="str">
        <f>IF(BS_CONTROLE[[#This Row],[KM - Fim]]=0, "-", BS_CONTROLE[[#This Row],[KM - Fim]])</f>
        <v>-</v>
      </c>
      <c r="AR409" s="32"/>
      <c r="AS409" s="32"/>
      <c r="AT409" s="32"/>
      <c r="AU409" s="32"/>
      <c r="AV409" s="32"/>
      <c r="AW409" s="32"/>
      <c r="AX409" s="32"/>
      <c r="AY409" s="184" t="str">
        <f>IF(D409="","*",IFERROR(IF(ISODD(COUNT(AS409:AX411)),"ERRO",SUM((AT409-AS409),(AV409-AU409),(AX409-AW409))),"ERRO"))</f>
        <v>*</v>
      </c>
      <c r="AZ409" s="11"/>
      <c r="BA409" s="60"/>
      <c r="BB409" s="9" t="str">
        <f>IFERROR(_xlfn.XLOOKUP(AI409, BS_ATIVIDADE[ATIVIDADE],BS_ATIVIDADE[UNIDADE] ), "*")</f>
        <v>*</v>
      </c>
      <c r="BC409" s="59" t="str" cm="1">
        <f t="array" ref="BC409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BD409" s="59" t="str" cm="1">
        <f t="array" ref="BD409" xml:space="preserve"> _xlfn.XLOOKUP(
  1,
  ( TabelaMap[SUB] = BS_CONTROLE[[#This Row],[SUB_5]]) *
  ( TabelaMap[KM Inicio] &lt;= BS_CONTROLE[[#This Row],[KM - Inicio]]) *
  ( TabelaMap[KM Fim]  &gt;= BS_CONTROLE[[#This Row],[KM - Inicio]]),
  TabelaMap[Trecho Coordenação],
  "-",
  0
)</f>
        <v>-</v>
      </c>
      <c r="BE409" s="200" t="str">
        <f>IFERROR(_xlfn.XLOOKUP(AO409, BASE_MAPA!$B$2:$B$420, BASE_MAPA!$G$2:$G$420), "ERRO")</f>
        <v>ERRO</v>
      </c>
      <c r="BF409" s="178" t="str">
        <f>IF(BS_CONTROLE[[#This Row],[Responsavel pelo boletim]]=0, "-", BS_CONTROLE[[#This Row],[Responsavel pelo boletim]])</f>
        <v>-</v>
      </c>
      <c r="BG409" s="13"/>
      <c r="BH409" s="14"/>
      <c r="BI409" s="14"/>
      <c r="BJ409" s="14"/>
      <c r="BK409" s="14"/>
      <c r="BL409" s="13"/>
      <c r="BM409" s="12"/>
      <c r="BN409" s="12"/>
      <c r="BO409" s="130"/>
      <c r="BP409" s="14"/>
      <c r="BQ409" s="10" t="str">
        <f t="shared" si="33"/>
        <v>Aderente</v>
      </c>
      <c r="BR409" s="15" t="str">
        <f t="shared" si="34"/>
        <v>*</v>
      </c>
      <c r="BS409" s="15" t="str">
        <f t="shared" si="35"/>
        <v>*</v>
      </c>
      <c r="BT409" s="157" t="str">
        <f t="shared" si="36"/>
        <v/>
      </c>
    </row>
    <row r="410" spans="1:72" hidden="1">
      <c r="A410" s="44" t="str">
        <f t="shared" si="32"/>
        <v/>
      </c>
      <c r="B410" s="133"/>
      <c r="C410" s="7" t="str">
        <f>IF(BS_CONTROLE[[#This Row],[DATA]]="","",WEEKNUM(BS_CONTROLE[[#This Row],[DATA]]))</f>
        <v/>
      </c>
      <c r="D410" s="45"/>
      <c r="E410" s="185">
        <v>426</v>
      </c>
      <c r="F410" s="134"/>
      <c r="G410" s="8" t="str">
        <f>IF(D410="","*",VLOOKUP(F410,BS_ATIVIDADE[#All],3,FALSE))</f>
        <v>*</v>
      </c>
      <c r="H410" s="135"/>
      <c r="I410" s="135"/>
      <c r="J410" s="151"/>
      <c r="K410" s="151"/>
      <c r="L410" s="71" t="s">
        <v>11</v>
      </c>
      <c r="M410" s="149" t="str" cm="1">
        <f t="array" ref="M410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410" s="149" t="str" cm="1">
        <f t="array" ref="N410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410" s="135"/>
      <c r="P410" s="135"/>
      <c r="Q410" s="71"/>
      <c r="R410" s="9" t="str">
        <f>IFERROR(_xlfn.XLOOKUP(F410, BS_ATIVIDADE[ATIVIDADE],BS_ATIVIDADE[UNIDADE] ), "*")</f>
        <v>*</v>
      </c>
      <c r="S410" s="180" t="str" cm="1">
        <f t="array" ref="S410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410" s="180" t="str" cm="1">
        <f t="array" ref="T410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410" s="199" t="str">
        <f>IFERROR(_xlfn.XLOOKUP(J410, BASE_MAPA!$B$2:$B$420, BASE_MAPA!$G$2:$G$420), "ERRO")</f>
        <v>ERRO</v>
      </c>
      <c r="V410" s="143"/>
      <c r="W410" s="135"/>
      <c r="X410" s="152"/>
      <c r="Y410" s="129"/>
      <c r="Z410" s="129"/>
      <c r="AA410" s="71"/>
      <c r="AB410" s="59"/>
      <c r="AC410" s="59"/>
      <c r="AD410" s="135"/>
      <c r="AE410" s="71"/>
      <c r="AF410" s="71"/>
      <c r="AG410" s="71"/>
      <c r="AH410" s="42"/>
      <c r="AI410" s="119" t="str">
        <f>IF(BS_CONTROLE[[#This Row],[Atividade]]=0, "-", BS_CONTROLE[[#This Row],[Atividade]])</f>
        <v>-</v>
      </c>
      <c r="AJ410" s="8" t="str">
        <f>IF(D410="","*",VLOOKUP(AI410,BS_ATIVIDADE[#Data],3,FALSE))</f>
        <v>*</v>
      </c>
      <c r="AK410" s="175" t="str">
        <f>IF(BS_CONTROLE[[#This Row],[Local - Partida]]=0, "-", BS_CONTROLE[[#This Row],[Local - Partida]])</f>
        <v>-</v>
      </c>
      <c r="AL410" s="175" t="str">
        <f>IF(BS_CONTROLE[[#This Row],[Local - Encerramento]]=0, "-", BS_CONTROLE[[#This Row],[Local - Encerramento]])</f>
        <v>-</v>
      </c>
      <c r="AM410" s="175" t="str">
        <f>IF(BS_CONTROLE[[#This Row],[Entre - Estações]]=0, "-", BS_CONTROLE[[#This Row],[Entre - Estações]])</f>
        <v>-</v>
      </c>
      <c r="AN410" s="175" t="str">
        <f>IF(BS_CONTROLE[[#This Row],[SB]]=0, "-", BS_CONTROLE[[#This Row],[SB]])</f>
        <v>-</v>
      </c>
      <c r="AO410" s="176" t="str">
        <f>IF(BS_CONTROLE[[#This Row],[SUB]]=0, "-", BS_CONTROLE[[#This Row],[SUB]])</f>
        <v>-</v>
      </c>
      <c r="AP410" s="177" t="str">
        <f>IF(BS_CONTROLE[[#This Row],[KM - Inicio]]=0, "-", BS_CONTROLE[[#This Row],[KM - Inicio]])</f>
        <v>-</v>
      </c>
      <c r="AQ410" s="177" t="str">
        <f>IF(BS_CONTROLE[[#This Row],[KM - Fim]]=0, "-", BS_CONTROLE[[#This Row],[KM - Fim]])</f>
        <v>-</v>
      </c>
      <c r="AR410" s="32"/>
      <c r="AS410" s="32"/>
      <c r="AT410" s="32"/>
      <c r="AU410" s="32"/>
      <c r="AV410" s="32"/>
      <c r="AW410" s="32"/>
      <c r="AX410" s="32"/>
      <c r="AY410" s="184" t="str">
        <f>IF(D410="","*",IFERROR(IF(ISODD(COUNT(AS410:AX412)),"ERRO",SUM((AT410-AS410),(AV410-AU410),(AX410-AW410))),"ERRO"))</f>
        <v>*</v>
      </c>
      <c r="AZ410" s="11"/>
      <c r="BA410" s="60"/>
      <c r="BB410" s="9" t="str">
        <f>IFERROR(_xlfn.XLOOKUP(AI410, BS_ATIVIDADE[ATIVIDADE],BS_ATIVIDADE[UNIDADE] ), "*")</f>
        <v>*</v>
      </c>
      <c r="BC410" s="59" t="str" cm="1">
        <f t="array" ref="BC410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BD410" s="59" t="str" cm="1">
        <f t="array" ref="BD410" xml:space="preserve"> _xlfn.XLOOKUP(
  1,
  ( TabelaMap[SUB] = BS_CONTROLE[[#This Row],[SUB_5]]) *
  ( TabelaMap[KM Inicio] &lt;= BS_CONTROLE[[#This Row],[KM - Inicio]]) *
  ( TabelaMap[KM Fim]  &gt;= BS_CONTROLE[[#This Row],[KM - Inicio]]),
  TabelaMap[Trecho Coordenação],
  "-",
  0
)</f>
        <v>-</v>
      </c>
      <c r="BE410" s="200" t="str">
        <f>IFERROR(_xlfn.XLOOKUP(AO410, BASE_MAPA!$B$2:$B$420, BASE_MAPA!$G$2:$G$420), "ERRO")</f>
        <v>ERRO</v>
      </c>
      <c r="BF410" s="178" t="str">
        <f>IF(BS_CONTROLE[[#This Row],[Responsavel pelo boletim]]=0, "-", BS_CONTROLE[[#This Row],[Responsavel pelo boletim]])</f>
        <v>-</v>
      </c>
      <c r="BG410" s="13"/>
      <c r="BH410" s="14"/>
      <c r="BI410" s="14"/>
      <c r="BJ410" s="14"/>
      <c r="BK410" s="14"/>
      <c r="BL410" s="13"/>
      <c r="BM410" s="12"/>
      <c r="BN410" s="12"/>
      <c r="BO410" s="130"/>
      <c r="BP410" s="14"/>
      <c r="BQ410" s="10" t="str">
        <f t="shared" si="33"/>
        <v>Aderente</v>
      </c>
      <c r="BR410" s="15" t="str">
        <f t="shared" si="34"/>
        <v>*</v>
      </c>
      <c r="BS410" s="15" t="str">
        <f t="shared" si="35"/>
        <v>*</v>
      </c>
      <c r="BT410" s="157" t="str">
        <f t="shared" si="36"/>
        <v/>
      </c>
    </row>
    <row r="411" spans="1:72" hidden="1">
      <c r="A411" s="44" t="str">
        <f t="shared" si="32"/>
        <v/>
      </c>
      <c r="B411" s="133"/>
      <c r="C411" s="7" t="str">
        <f>IF(BS_CONTROLE[[#This Row],[DATA]]="","",WEEKNUM(BS_CONTROLE[[#This Row],[DATA]]))</f>
        <v/>
      </c>
      <c r="D411" s="45"/>
      <c r="E411" s="185">
        <v>427</v>
      </c>
      <c r="F411" s="134"/>
      <c r="G411" s="8" t="str">
        <f>IF(D411="","*",VLOOKUP(F411,BS_ATIVIDADE[#All],3,FALSE))</f>
        <v>*</v>
      </c>
      <c r="H411" s="135"/>
      <c r="I411" s="135"/>
      <c r="J411" s="151"/>
      <c r="K411" s="151"/>
      <c r="L411" s="71" t="s">
        <v>11</v>
      </c>
      <c r="M411" s="149" t="str" cm="1">
        <f t="array" ref="M411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411" s="149" t="str" cm="1">
        <f t="array" ref="N411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411" s="135"/>
      <c r="P411" s="135"/>
      <c r="Q411" s="71"/>
      <c r="R411" s="9" t="str">
        <f>IFERROR(_xlfn.XLOOKUP(F411, BS_ATIVIDADE[ATIVIDADE],BS_ATIVIDADE[UNIDADE] ), "*")</f>
        <v>*</v>
      </c>
      <c r="S411" s="180" t="str" cm="1">
        <f t="array" ref="S411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411" s="180" t="str" cm="1">
        <f t="array" ref="T411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411" s="199" t="str">
        <f>IFERROR(_xlfn.XLOOKUP(J411, BASE_MAPA!$B$2:$B$420, BASE_MAPA!$G$2:$G$420), "ERRO")</f>
        <v>ERRO</v>
      </c>
      <c r="V411" s="143"/>
      <c r="W411" s="135"/>
      <c r="X411" s="152"/>
      <c r="Y411" s="129"/>
      <c r="Z411" s="129"/>
      <c r="AA411" s="71"/>
      <c r="AB411" s="59"/>
      <c r="AC411" s="59"/>
      <c r="AD411" s="135"/>
      <c r="AE411" s="71"/>
      <c r="AF411" s="71"/>
      <c r="AG411" s="71"/>
      <c r="AH411" s="42"/>
      <c r="AI411" s="119" t="str">
        <f>IF(BS_CONTROLE[[#This Row],[Atividade]]=0, "-", BS_CONTROLE[[#This Row],[Atividade]])</f>
        <v>-</v>
      </c>
      <c r="AJ411" s="8" t="str">
        <f>IF(D411="","*",VLOOKUP(AI411,BS_ATIVIDADE[#Data],3,FALSE))</f>
        <v>*</v>
      </c>
      <c r="AK411" s="175" t="str">
        <f>IF(BS_CONTROLE[[#This Row],[Local - Partida]]=0, "-", BS_CONTROLE[[#This Row],[Local - Partida]])</f>
        <v>-</v>
      </c>
      <c r="AL411" s="175" t="str">
        <f>IF(BS_CONTROLE[[#This Row],[Local - Encerramento]]=0, "-", BS_CONTROLE[[#This Row],[Local - Encerramento]])</f>
        <v>-</v>
      </c>
      <c r="AM411" s="175" t="str">
        <f>IF(BS_CONTROLE[[#This Row],[Entre - Estações]]=0, "-", BS_CONTROLE[[#This Row],[Entre - Estações]])</f>
        <v>-</v>
      </c>
      <c r="AN411" s="175" t="str">
        <f>IF(BS_CONTROLE[[#This Row],[SB]]=0, "-", BS_CONTROLE[[#This Row],[SB]])</f>
        <v>-</v>
      </c>
      <c r="AO411" s="176" t="str">
        <f>IF(BS_CONTROLE[[#This Row],[SUB]]=0, "-", BS_CONTROLE[[#This Row],[SUB]])</f>
        <v>-</v>
      </c>
      <c r="AP411" s="177" t="str">
        <f>IF(BS_CONTROLE[[#This Row],[KM - Inicio]]=0, "-", BS_CONTROLE[[#This Row],[KM - Inicio]])</f>
        <v>-</v>
      </c>
      <c r="AQ411" s="177" t="str">
        <f>IF(BS_CONTROLE[[#This Row],[KM - Fim]]=0, "-", BS_CONTROLE[[#This Row],[KM - Fim]])</f>
        <v>-</v>
      </c>
      <c r="AR411" s="32"/>
      <c r="AS411" s="32"/>
      <c r="AT411" s="32"/>
      <c r="AU411" s="32"/>
      <c r="AV411" s="32"/>
      <c r="AW411" s="32"/>
      <c r="AX411" s="32"/>
      <c r="AY411" s="184" t="str">
        <f>IF(D411="","*",IFERROR(IF(ISODD(COUNT(AS411:AX413)),"ERRO",SUM((AT411-AS411),(AV411-AU411),(AX411-AW411))),"ERRO"))</f>
        <v>*</v>
      </c>
      <c r="AZ411" s="11"/>
      <c r="BA411" s="60"/>
      <c r="BB411" s="9" t="str">
        <f>IFERROR(_xlfn.XLOOKUP(AI411, BS_ATIVIDADE[ATIVIDADE],BS_ATIVIDADE[UNIDADE] ), "*")</f>
        <v>*</v>
      </c>
      <c r="BC411" s="59" t="str" cm="1">
        <f t="array" ref="BC411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BD411" s="59" t="str" cm="1">
        <f t="array" ref="BD411" xml:space="preserve"> _xlfn.XLOOKUP(
  1,
  ( TabelaMap[SUB] = BS_CONTROLE[[#This Row],[SUB_5]]) *
  ( TabelaMap[KM Inicio] &lt;= BS_CONTROLE[[#This Row],[KM - Inicio]]) *
  ( TabelaMap[KM Fim]  &gt;= BS_CONTROLE[[#This Row],[KM - Inicio]]),
  TabelaMap[Trecho Coordenação],
  "-",
  0
)</f>
        <v>-</v>
      </c>
      <c r="BE411" s="200" t="str">
        <f>IFERROR(_xlfn.XLOOKUP(AO411, BASE_MAPA!$B$2:$B$420, BASE_MAPA!$G$2:$G$420), "ERRO")</f>
        <v>ERRO</v>
      </c>
      <c r="BF411" s="178" t="str">
        <f>IF(BS_CONTROLE[[#This Row],[Responsavel pelo boletim]]=0, "-", BS_CONTROLE[[#This Row],[Responsavel pelo boletim]])</f>
        <v>-</v>
      </c>
      <c r="BG411" s="13"/>
      <c r="BH411" s="14"/>
      <c r="BI411" s="14"/>
      <c r="BJ411" s="14"/>
      <c r="BK411" s="14"/>
      <c r="BL411" s="13"/>
      <c r="BM411" s="12"/>
      <c r="BN411" s="12"/>
      <c r="BO411" s="130"/>
      <c r="BP411" s="14"/>
      <c r="BQ411" s="10" t="str">
        <f t="shared" si="33"/>
        <v>Aderente</v>
      </c>
      <c r="BR411" s="15" t="str">
        <f t="shared" si="34"/>
        <v>*</v>
      </c>
      <c r="BS411" s="15" t="str">
        <f t="shared" si="35"/>
        <v>*</v>
      </c>
      <c r="BT411" s="157" t="str">
        <f t="shared" si="36"/>
        <v/>
      </c>
    </row>
    <row r="412" spans="1:72" hidden="1">
      <c r="A412" s="44" t="str">
        <f t="shared" si="32"/>
        <v/>
      </c>
      <c r="B412" s="133"/>
      <c r="C412" s="7" t="str">
        <f>IF(BS_CONTROLE[[#This Row],[DATA]]="","",WEEKNUM(BS_CONTROLE[[#This Row],[DATA]]))</f>
        <v/>
      </c>
      <c r="D412" s="45"/>
      <c r="E412" s="185">
        <v>428</v>
      </c>
      <c r="F412" s="134"/>
      <c r="G412" s="8" t="str">
        <f>IF(D412="","*",VLOOKUP(F412,BS_ATIVIDADE[#All],3,FALSE))</f>
        <v>*</v>
      </c>
      <c r="H412" s="135"/>
      <c r="I412" s="135"/>
      <c r="J412" s="151"/>
      <c r="K412" s="151"/>
      <c r="L412" s="71" t="s">
        <v>11</v>
      </c>
      <c r="M412" s="149" t="str" cm="1">
        <f t="array" ref="M412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412" s="149" t="str" cm="1">
        <f t="array" ref="N412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412" s="135"/>
      <c r="P412" s="135"/>
      <c r="Q412" s="71"/>
      <c r="R412" s="9" t="str">
        <f>IFERROR(_xlfn.XLOOKUP(F412, BS_ATIVIDADE[ATIVIDADE],BS_ATIVIDADE[UNIDADE] ), "*")</f>
        <v>*</v>
      </c>
      <c r="S412" s="180" t="str" cm="1">
        <f t="array" ref="S412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412" s="180" t="str" cm="1">
        <f t="array" ref="T412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412" s="199" t="str">
        <f>IFERROR(_xlfn.XLOOKUP(J412, BASE_MAPA!$B$2:$B$420, BASE_MAPA!$G$2:$G$420), "ERRO")</f>
        <v>ERRO</v>
      </c>
      <c r="V412" s="143"/>
      <c r="W412" s="135"/>
      <c r="X412" s="152"/>
      <c r="Y412" s="129"/>
      <c r="Z412" s="129"/>
      <c r="AA412" s="71"/>
      <c r="AB412" s="59"/>
      <c r="AC412" s="59"/>
      <c r="AD412" s="135"/>
      <c r="AE412" s="71"/>
      <c r="AF412" s="71"/>
      <c r="AG412" s="71"/>
      <c r="AH412" s="42"/>
      <c r="AI412" s="119" t="str">
        <f>IF(BS_CONTROLE[[#This Row],[Atividade]]=0, "-", BS_CONTROLE[[#This Row],[Atividade]])</f>
        <v>-</v>
      </c>
      <c r="AJ412" s="8" t="str">
        <f>IF(D412="","*",VLOOKUP(AI412,BS_ATIVIDADE[#Data],3,FALSE))</f>
        <v>*</v>
      </c>
      <c r="AK412" s="175" t="str">
        <f>IF(BS_CONTROLE[[#This Row],[Local - Partida]]=0, "-", BS_CONTROLE[[#This Row],[Local - Partida]])</f>
        <v>-</v>
      </c>
      <c r="AL412" s="175" t="str">
        <f>IF(BS_CONTROLE[[#This Row],[Local - Encerramento]]=0, "-", BS_CONTROLE[[#This Row],[Local - Encerramento]])</f>
        <v>-</v>
      </c>
      <c r="AM412" s="175" t="str">
        <f>IF(BS_CONTROLE[[#This Row],[Entre - Estações]]=0, "-", BS_CONTROLE[[#This Row],[Entre - Estações]])</f>
        <v>-</v>
      </c>
      <c r="AN412" s="175" t="str">
        <f>IF(BS_CONTROLE[[#This Row],[SB]]=0, "-", BS_CONTROLE[[#This Row],[SB]])</f>
        <v>-</v>
      </c>
      <c r="AO412" s="176" t="str">
        <f>IF(BS_CONTROLE[[#This Row],[SUB]]=0, "-", BS_CONTROLE[[#This Row],[SUB]])</f>
        <v>-</v>
      </c>
      <c r="AP412" s="177" t="str">
        <f>IF(BS_CONTROLE[[#This Row],[KM - Inicio]]=0, "-", BS_CONTROLE[[#This Row],[KM - Inicio]])</f>
        <v>-</v>
      </c>
      <c r="AQ412" s="177" t="str">
        <f>IF(BS_CONTROLE[[#This Row],[KM - Fim]]=0, "-", BS_CONTROLE[[#This Row],[KM - Fim]])</f>
        <v>-</v>
      </c>
      <c r="AR412" s="32"/>
      <c r="AS412" s="32"/>
      <c r="AT412" s="32"/>
      <c r="AU412" s="32"/>
      <c r="AV412" s="32"/>
      <c r="AW412" s="32"/>
      <c r="AX412" s="32"/>
      <c r="AY412" s="184" t="str">
        <f>IF(D412="","*",IFERROR(IF(ISODD(COUNT(AS412:AX414)),"ERRO",SUM((AT412-AS412),(AV412-AU412),(AX412-AW412))),"ERRO"))</f>
        <v>*</v>
      </c>
      <c r="AZ412" s="11"/>
      <c r="BA412" s="60"/>
      <c r="BB412" s="9" t="str">
        <f>IFERROR(_xlfn.XLOOKUP(AI412, BS_ATIVIDADE[ATIVIDADE],BS_ATIVIDADE[UNIDADE] ), "*")</f>
        <v>*</v>
      </c>
      <c r="BC412" s="59" t="str" cm="1">
        <f t="array" ref="BC412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BD412" s="59" t="str" cm="1">
        <f t="array" ref="BD412" xml:space="preserve"> _xlfn.XLOOKUP(
  1,
  ( TabelaMap[SUB] = BS_CONTROLE[[#This Row],[SUB_5]]) *
  ( TabelaMap[KM Inicio] &lt;= BS_CONTROLE[[#This Row],[KM - Inicio]]) *
  ( TabelaMap[KM Fim]  &gt;= BS_CONTROLE[[#This Row],[KM - Inicio]]),
  TabelaMap[Trecho Coordenação],
  "-",
  0
)</f>
        <v>-</v>
      </c>
      <c r="BE412" s="200" t="str">
        <f>IFERROR(_xlfn.XLOOKUP(AO412, BASE_MAPA!$B$2:$B$420, BASE_MAPA!$G$2:$G$420), "ERRO")</f>
        <v>ERRO</v>
      </c>
      <c r="BF412" s="178" t="str">
        <f>IF(BS_CONTROLE[[#This Row],[Responsavel pelo boletim]]=0, "-", BS_CONTROLE[[#This Row],[Responsavel pelo boletim]])</f>
        <v>-</v>
      </c>
      <c r="BG412" s="13"/>
      <c r="BH412" s="14"/>
      <c r="BI412" s="14"/>
      <c r="BJ412" s="14"/>
      <c r="BK412" s="14"/>
      <c r="BL412" s="13"/>
      <c r="BM412" s="12"/>
      <c r="BN412" s="12"/>
      <c r="BO412" s="130"/>
      <c r="BP412" s="14"/>
      <c r="BQ412" s="10" t="str">
        <f t="shared" si="33"/>
        <v>Aderente</v>
      </c>
      <c r="BR412" s="15" t="str">
        <f t="shared" si="34"/>
        <v>*</v>
      </c>
      <c r="BS412" s="15" t="str">
        <f t="shared" si="35"/>
        <v>*</v>
      </c>
      <c r="BT412" s="157" t="str">
        <f t="shared" si="36"/>
        <v/>
      </c>
    </row>
    <row r="413" spans="1:72" hidden="1">
      <c r="A413" s="44" t="str">
        <f t="shared" si="32"/>
        <v/>
      </c>
      <c r="B413" s="133"/>
      <c r="C413" s="7" t="str">
        <f>IF(BS_CONTROLE[[#This Row],[DATA]]="","",WEEKNUM(BS_CONTROLE[[#This Row],[DATA]]))</f>
        <v/>
      </c>
      <c r="D413" s="45"/>
      <c r="E413" s="185">
        <v>429</v>
      </c>
      <c r="F413" s="134"/>
      <c r="G413" s="8" t="str">
        <f>IF(D413="","*",VLOOKUP(F413,BS_ATIVIDADE[#All],3,FALSE))</f>
        <v>*</v>
      </c>
      <c r="H413" s="135"/>
      <c r="I413" s="135"/>
      <c r="J413" s="151"/>
      <c r="K413" s="151"/>
      <c r="L413" s="71" t="s">
        <v>11</v>
      </c>
      <c r="M413" s="149" t="str" cm="1">
        <f t="array" ref="M413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413" s="149" t="str" cm="1">
        <f t="array" ref="N413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413" s="135"/>
      <c r="P413" s="135"/>
      <c r="Q413" s="71"/>
      <c r="R413" s="9" t="str">
        <f>IFERROR(_xlfn.XLOOKUP(F413, BS_ATIVIDADE[ATIVIDADE],BS_ATIVIDADE[UNIDADE] ), "*")</f>
        <v>*</v>
      </c>
      <c r="S413" s="180" t="str" cm="1">
        <f t="array" ref="S413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413" s="180" t="str" cm="1">
        <f t="array" ref="T413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413" s="199" t="str">
        <f>IFERROR(_xlfn.XLOOKUP(J413, BASE_MAPA!$B$2:$B$420, BASE_MAPA!$G$2:$G$420), "ERRO")</f>
        <v>ERRO</v>
      </c>
      <c r="V413" s="143"/>
      <c r="W413" s="135"/>
      <c r="X413" s="152"/>
      <c r="Y413" s="129"/>
      <c r="Z413" s="129"/>
      <c r="AA413" s="71"/>
      <c r="AB413" s="59"/>
      <c r="AC413" s="59"/>
      <c r="AD413" s="135"/>
      <c r="AE413" s="71"/>
      <c r="AF413" s="71"/>
      <c r="AG413" s="71"/>
      <c r="AH413" s="42"/>
      <c r="AI413" s="119" t="str">
        <f>IF(BS_CONTROLE[[#This Row],[Atividade]]=0, "-", BS_CONTROLE[[#This Row],[Atividade]])</f>
        <v>-</v>
      </c>
      <c r="AJ413" s="8" t="str">
        <f>IF(D413="","*",VLOOKUP(AI413,BS_ATIVIDADE[#Data],3,FALSE))</f>
        <v>*</v>
      </c>
      <c r="AK413" s="175" t="str">
        <f>IF(BS_CONTROLE[[#This Row],[Local - Partida]]=0, "-", BS_CONTROLE[[#This Row],[Local - Partida]])</f>
        <v>-</v>
      </c>
      <c r="AL413" s="175" t="str">
        <f>IF(BS_CONTROLE[[#This Row],[Local - Encerramento]]=0, "-", BS_CONTROLE[[#This Row],[Local - Encerramento]])</f>
        <v>-</v>
      </c>
      <c r="AM413" s="175" t="str">
        <f>IF(BS_CONTROLE[[#This Row],[Entre - Estações]]=0, "-", BS_CONTROLE[[#This Row],[Entre - Estações]])</f>
        <v>-</v>
      </c>
      <c r="AN413" s="175" t="str">
        <f>IF(BS_CONTROLE[[#This Row],[SB]]=0, "-", BS_CONTROLE[[#This Row],[SB]])</f>
        <v>-</v>
      </c>
      <c r="AO413" s="176" t="str">
        <f>IF(BS_CONTROLE[[#This Row],[SUB]]=0, "-", BS_CONTROLE[[#This Row],[SUB]])</f>
        <v>-</v>
      </c>
      <c r="AP413" s="177" t="str">
        <f>IF(BS_CONTROLE[[#This Row],[KM - Inicio]]=0, "-", BS_CONTROLE[[#This Row],[KM - Inicio]])</f>
        <v>-</v>
      </c>
      <c r="AQ413" s="177" t="str">
        <f>IF(BS_CONTROLE[[#This Row],[KM - Fim]]=0, "-", BS_CONTROLE[[#This Row],[KM - Fim]])</f>
        <v>-</v>
      </c>
      <c r="AR413" s="32"/>
      <c r="AS413" s="32"/>
      <c r="AT413" s="32"/>
      <c r="AU413" s="32"/>
      <c r="AV413" s="32"/>
      <c r="AW413" s="32"/>
      <c r="AX413" s="32"/>
      <c r="AY413" s="184" t="str">
        <f>IF(D413="","*",IFERROR(IF(ISODD(COUNT(AS413:AX415)),"ERRO",SUM((AT413-AS413),(AV413-AU413),(AX413-AW413))),"ERRO"))</f>
        <v>*</v>
      </c>
      <c r="AZ413" s="11"/>
      <c r="BA413" s="60"/>
      <c r="BB413" s="9" t="str">
        <f>IFERROR(_xlfn.XLOOKUP(AI413, BS_ATIVIDADE[ATIVIDADE],BS_ATIVIDADE[UNIDADE] ), "*")</f>
        <v>*</v>
      </c>
      <c r="BC413" s="59" t="str" cm="1">
        <f t="array" ref="BC413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BD413" s="59" t="str" cm="1">
        <f t="array" ref="BD413" xml:space="preserve"> _xlfn.XLOOKUP(
  1,
  ( TabelaMap[SUB] = BS_CONTROLE[[#This Row],[SUB_5]]) *
  ( TabelaMap[KM Inicio] &lt;= BS_CONTROLE[[#This Row],[KM - Inicio]]) *
  ( TabelaMap[KM Fim]  &gt;= BS_CONTROLE[[#This Row],[KM - Inicio]]),
  TabelaMap[Trecho Coordenação],
  "-",
  0
)</f>
        <v>-</v>
      </c>
      <c r="BE413" s="200" t="str">
        <f>IFERROR(_xlfn.XLOOKUP(AO413, BASE_MAPA!$B$2:$B$420, BASE_MAPA!$G$2:$G$420), "ERRO")</f>
        <v>ERRO</v>
      </c>
      <c r="BF413" s="178" t="str">
        <f>IF(BS_CONTROLE[[#This Row],[Responsavel pelo boletim]]=0, "-", BS_CONTROLE[[#This Row],[Responsavel pelo boletim]])</f>
        <v>-</v>
      </c>
      <c r="BG413" s="13"/>
      <c r="BH413" s="14"/>
      <c r="BI413" s="14"/>
      <c r="BJ413" s="14"/>
      <c r="BK413" s="14"/>
      <c r="BL413" s="13"/>
      <c r="BM413" s="12"/>
      <c r="BN413" s="12"/>
      <c r="BO413" s="130"/>
      <c r="BP413" s="14"/>
      <c r="BQ413" s="10" t="str">
        <f t="shared" si="33"/>
        <v>Aderente</v>
      </c>
      <c r="BR413" s="15" t="str">
        <f t="shared" si="34"/>
        <v>*</v>
      </c>
      <c r="BS413" s="15" t="str">
        <f t="shared" si="35"/>
        <v>*</v>
      </c>
      <c r="BT413" s="157" t="str">
        <f t="shared" si="36"/>
        <v/>
      </c>
    </row>
    <row r="414" spans="1:72" hidden="1">
      <c r="A414" s="44" t="str">
        <f t="shared" si="32"/>
        <v/>
      </c>
      <c r="B414" s="133"/>
      <c r="C414" s="7" t="str">
        <f>IF(BS_CONTROLE[[#This Row],[DATA]]="","",WEEKNUM(BS_CONTROLE[[#This Row],[DATA]]))</f>
        <v/>
      </c>
      <c r="D414" s="45"/>
      <c r="E414" s="185">
        <v>430</v>
      </c>
      <c r="F414" s="134"/>
      <c r="G414" s="8" t="str">
        <f>IF(D414="","*",VLOOKUP(F414,BS_ATIVIDADE[#All],3,FALSE))</f>
        <v>*</v>
      </c>
      <c r="H414" s="135"/>
      <c r="I414" s="135"/>
      <c r="J414" s="151"/>
      <c r="K414" s="151"/>
      <c r="L414" s="71" t="s">
        <v>11</v>
      </c>
      <c r="M414" s="149" t="str" cm="1">
        <f t="array" ref="M414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414" s="149" t="str" cm="1">
        <f t="array" ref="N414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414" s="135"/>
      <c r="P414" s="135"/>
      <c r="Q414" s="71"/>
      <c r="R414" s="9" t="str">
        <f>IFERROR(_xlfn.XLOOKUP(F414, BS_ATIVIDADE[ATIVIDADE],BS_ATIVIDADE[UNIDADE] ), "*")</f>
        <v>*</v>
      </c>
      <c r="S414" s="180" t="str" cm="1">
        <f t="array" ref="S414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414" s="180" t="str" cm="1">
        <f t="array" ref="T414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414" s="199" t="str">
        <f>IFERROR(_xlfn.XLOOKUP(J414, BASE_MAPA!$B$2:$B$420, BASE_MAPA!$G$2:$G$420), "ERRO")</f>
        <v>ERRO</v>
      </c>
      <c r="V414" s="143"/>
      <c r="W414" s="135"/>
      <c r="X414" s="152"/>
      <c r="Y414" s="129"/>
      <c r="Z414" s="129"/>
      <c r="AA414" s="71"/>
      <c r="AB414" s="59"/>
      <c r="AC414" s="59"/>
      <c r="AD414" s="135"/>
      <c r="AE414" s="71"/>
      <c r="AF414" s="71"/>
      <c r="AG414" s="71"/>
      <c r="AH414" s="42"/>
      <c r="AI414" s="119" t="str">
        <f>IF(BS_CONTROLE[[#This Row],[Atividade]]=0, "-", BS_CONTROLE[[#This Row],[Atividade]])</f>
        <v>-</v>
      </c>
      <c r="AJ414" s="8" t="str">
        <f>IF(D414="","*",VLOOKUP(AI414,BS_ATIVIDADE[#Data],3,FALSE))</f>
        <v>*</v>
      </c>
      <c r="AK414" s="175" t="str">
        <f>IF(BS_CONTROLE[[#This Row],[Local - Partida]]=0, "-", BS_CONTROLE[[#This Row],[Local - Partida]])</f>
        <v>-</v>
      </c>
      <c r="AL414" s="175" t="str">
        <f>IF(BS_CONTROLE[[#This Row],[Local - Encerramento]]=0, "-", BS_CONTROLE[[#This Row],[Local - Encerramento]])</f>
        <v>-</v>
      </c>
      <c r="AM414" s="175" t="str">
        <f>IF(BS_CONTROLE[[#This Row],[Entre - Estações]]=0, "-", BS_CONTROLE[[#This Row],[Entre - Estações]])</f>
        <v>-</v>
      </c>
      <c r="AN414" s="175" t="str">
        <f>IF(BS_CONTROLE[[#This Row],[SB]]=0, "-", BS_CONTROLE[[#This Row],[SB]])</f>
        <v>-</v>
      </c>
      <c r="AO414" s="176" t="str">
        <f>IF(BS_CONTROLE[[#This Row],[SUB]]=0, "-", BS_CONTROLE[[#This Row],[SUB]])</f>
        <v>-</v>
      </c>
      <c r="AP414" s="177" t="str">
        <f>IF(BS_CONTROLE[[#This Row],[KM - Inicio]]=0, "-", BS_CONTROLE[[#This Row],[KM - Inicio]])</f>
        <v>-</v>
      </c>
      <c r="AQ414" s="177" t="str">
        <f>IF(BS_CONTROLE[[#This Row],[KM - Fim]]=0, "-", BS_CONTROLE[[#This Row],[KM - Fim]])</f>
        <v>-</v>
      </c>
      <c r="AR414" s="32"/>
      <c r="AS414" s="32"/>
      <c r="AT414" s="32"/>
      <c r="AU414" s="32"/>
      <c r="AV414" s="32"/>
      <c r="AW414" s="32"/>
      <c r="AX414" s="32"/>
      <c r="AY414" s="184" t="str">
        <f>IF(D414="","*",IFERROR(IF(ISODD(COUNT(AS414:AX416)),"ERRO",SUM((AT414-AS414),(AV414-AU414),(AX414-AW414))),"ERRO"))</f>
        <v>*</v>
      </c>
      <c r="AZ414" s="11"/>
      <c r="BA414" s="60"/>
      <c r="BB414" s="9" t="str">
        <f>IFERROR(_xlfn.XLOOKUP(AI414, BS_ATIVIDADE[ATIVIDADE],BS_ATIVIDADE[UNIDADE] ), "*")</f>
        <v>*</v>
      </c>
      <c r="BC414" s="59" t="str" cm="1">
        <f t="array" ref="BC414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BD414" s="59" t="str" cm="1">
        <f t="array" ref="BD414" xml:space="preserve"> _xlfn.XLOOKUP(
  1,
  ( TabelaMap[SUB] = BS_CONTROLE[[#This Row],[SUB_5]]) *
  ( TabelaMap[KM Inicio] &lt;= BS_CONTROLE[[#This Row],[KM - Inicio]]) *
  ( TabelaMap[KM Fim]  &gt;= BS_CONTROLE[[#This Row],[KM - Inicio]]),
  TabelaMap[Trecho Coordenação],
  "-",
  0
)</f>
        <v>-</v>
      </c>
      <c r="BE414" s="200" t="str">
        <f>IFERROR(_xlfn.XLOOKUP(AO414, BASE_MAPA!$B$2:$B$420, BASE_MAPA!$G$2:$G$420), "ERRO")</f>
        <v>ERRO</v>
      </c>
      <c r="BF414" s="178" t="str">
        <f>IF(BS_CONTROLE[[#This Row],[Responsavel pelo boletim]]=0, "-", BS_CONTROLE[[#This Row],[Responsavel pelo boletim]])</f>
        <v>-</v>
      </c>
      <c r="BG414" s="13"/>
      <c r="BH414" s="14"/>
      <c r="BI414" s="14"/>
      <c r="BJ414" s="14"/>
      <c r="BK414" s="14"/>
      <c r="BL414" s="13"/>
      <c r="BM414" s="12"/>
      <c r="BN414" s="12"/>
      <c r="BO414" s="130"/>
      <c r="BP414" s="14"/>
      <c r="BQ414" s="10" t="str">
        <f t="shared" si="33"/>
        <v>Aderente</v>
      </c>
      <c r="BR414" s="15" t="str">
        <f t="shared" si="34"/>
        <v>*</v>
      </c>
      <c r="BS414" s="15" t="str">
        <f t="shared" si="35"/>
        <v>*</v>
      </c>
      <c r="BT414" s="157" t="str">
        <f t="shared" si="36"/>
        <v/>
      </c>
    </row>
    <row r="415" spans="1:72" hidden="1">
      <c r="A415" s="44" t="str">
        <f t="shared" si="32"/>
        <v/>
      </c>
      <c r="B415" s="133"/>
      <c r="C415" s="7" t="str">
        <f>IF(BS_CONTROLE[[#This Row],[DATA]]="","",WEEKNUM(BS_CONTROLE[[#This Row],[DATA]]))</f>
        <v/>
      </c>
      <c r="D415" s="45"/>
      <c r="E415" s="185">
        <v>431</v>
      </c>
      <c r="F415" s="134"/>
      <c r="G415" s="8" t="str">
        <f>IF(D415="","*",VLOOKUP(F415,BS_ATIVIDADE[#All],3,FALSE))</f>
        <v>*</v>
      </c>
      <c r="H415" s="135"/>
      <c r="I415" s="135"/>
      <c r="J415" s="151"/>
      <c r="K415" s="151"/>
      <c r="L415" s="71" t="s">
        <v>11</v>
      </c>
      <c r="M415" s="149" t="str" cm="1">
        <f t="array" ref="M415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415" s="149" t="str" cm="1">
        <f t="array" ref="N415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415" s="135"/>
      <c r="P415" s="135"/>
      <c r="Q415" s="71"/>
      <c r="R415" s="9" t="str">
        <f>IFERROR(_xlfn.XLOOKUP(F415, BS_ATIVIDADE[ATIVIDADE],BS_ATIVIDADE[UNIDADE] ), "*")</f>
        <v>*</v>
      </c>
      <c r="S415" s="180" t="str" cm="1">
        <f t="array" ref="S415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415" s="180" t="str" cm="1">
        <f t="array" ref="T415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415" s="199" t="str">
        <f>IFERROR(_xlfn.XLOOKUP(J415, BASE_MAPA!$B$2:$B$420, BASE_MAPA!$G$2:$G$420), "ERRO")</f>
        <v>ERRO</v>
      </c>
      <c r="V415" s="143"/>
      <c r="W415" s="135"/>
      <c r="X415" s="152"/>
      <c r="Y415" s="129"/>
      <c r="Z415" s="129"/>
      <c r="AA415" s="71"/>
      <c r="AB415" s="59"/>
      <c r="AC415" s="59"/>
      <c r="AD415" s="135"/>
      <c r="AE415" s="71"/>
      <c r="AF415" s="71"/>
      <c r="AG415" s="71"/>
      <c r="AH415" s="42"/>
      <c r="AI415" s="119" t="str">
        <f>IF(BS_CONTROLE[[#This Row],[Atividade]]=0, "-", BS_CONTROLE[[#This Row],[Atividade]])</f>
        <v>-</v>
      </c>
      <c r="AJ415" s="8" t="str">
        <f>IF(D415="","*",VLOOKUP(AI415,BS_ATIVIDADE[#Data],3,FALSE))</f>
        <v>*</v>
      </c>
      <c r="AK415" s="175" t="str">
        <f>IF(BS_CONTROLE[[#This Row],[Local - Partida]]=0, "-", BS_CONTROLE[[#This Row],[Local - Partida]])</f>
        <v>-</v>
      </c>
      <c r="AL415" s="175" t="str">
        <f>IF(BS_CONTROLE[[#This Row],[Local - Encerramento]]=0, "-", BS_CONTROLE[[#This Row],[Local - Encerramento]])</f>
        <v>-</v>
      </c>
      <c r="AM415" s="175" t="str">
        <f>IF(BS_CONTROLE[[#This Row],[Entre - Estações]]=0, "-", BS_CONTROLE[[#This Row],[Entre - Estações]])</f>
        <v>-</v>
      </c>
      <c r="AN415" s="175" t="str">
        <f>IF(BS_CONTROLE[[#This Row],[SB]]=0, "-", BS_CONTROLE[[#This Row],[SB]])</f>
        <v>-</v>
      </c>
      <c r="AO415" s="176" t="str">
        <f>IF(BS_CONTROLE[[#This Row],[SUB]]=0, "-", BS_CONTROLE[[#This Row],[SUB]])</f>
        <v>-</v>
      </c>
      <c r="AP415" s="177" t="str">
        <f>IF(BS_CONTROLE[[#This Row],[KM - Inicio]]=0, "-", BS_CONTROLE[[#This Row],[KM - Inicio]])</f>
        <v>-</v>
      </c>
      <c r="AQ415" s="177" t="str">
        <f>IF(BS_CONTROLE[[#This Row],[KM - Fim]]=0, "-", BS_CONTROLE[[#This Row],[KM - Fim]])</f>
        <v>-</v>
      </c>
      <c r="AR415" s="32"/>
      <c r="AS415" s="32"/>
      <c r="AT415" s="32"/>
      <c r="AU415" s="32"/>
      <c r="AV415" s="32"/>
      <c r="AW415" s="32"/>
      <c r="AX415" s="32"/>
      <c r="AY415" s="184" t="str">
        <f>IF(D415="","*",IFERROR(IF(ISODD(COUNT(AS415:AX417)),"ERRO",SUM((AT415-AS415),(AV415-AU415),(AX415-AW415))),"ERRO"))</f>
        <v>*</v>
      </c>
      <c r="AZ415" s="11"/>
      <c r="BA415" s="60"/>
      <c r="BB415" s="9" t="str">
        <f>IFERROR(_xlfn.XLOOKUP(AI415, BS_ATIVIDADE[ATIVIDADE],BS_ATIVIDADE[UNIDADE] ), "*")</f>
        <v>*</v>
      </c>
      <c r="BC415" s="59" t="str" cm="1">
        <f t="array" ref="BC415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BD415" s="59" t="str" cm="1">
        <f t="array" ref="BD415" xml:space="preserve"> _xlfn.XLOOKUP(
  1,
  ( TabelaMap[SUB] = BS_CONTROLE[[#This Row],[SUB_5]]) *
  ( TabelaMap[KM Inicio] &lt;= BS_CONTROLE[[#This Row],[KM - Inicio]]) *
  ( TabelaMap[KM Fim]  &gt;= BS_CONTROLE[[#This Row],[KM - Inicio]]),
  TabelaMap[Trecho Coordenação],
  "-",
  0
)</f>
        <v>-</v>
      </c>
      <c r="BE415" s="200" t="str">
        <f>IFERROR(_xlfn.XLOOKUP(AO415, BASE_MAPA!$B$2:$B$420, BASE_MAPA!$G$2:$G$420), "ERRO")</f>
        <v>ERRO</v>
      </c>
      <c r="BF415" s="178" t="str">
        <f>IF(BS_CONTROLE[[#This Row],[Responsavel pelo boletim]]=0, "-", BS_CONTROLE[[#This Row],[Responsavel pelo boletim]])</f>
        <v>-</v>
      </c>
      <c r="BG415" s="13"/>
      <c r="BH415" s="14"/>
      <c r="BI415" s="14"/>
      <c r="BJ415" s="14"/>
      <c r="BK415" s="14"/>
      <c r="BL415" s="13"/>
      <c r="BM415" s="12"/>
      <c r="BN415" s="12"/>
      <c r="BO415" s="130"/>
      <c r="BP415" s="14"/>
      <c r="BQ415" s="10" t="str">
        <f t="shared" si="33"/>
        <v>Aderente</v>
      </c>
      <c r="BR415" s="15" t="str">
        <f t="shared" si="34"/>
        <v>*</v>
      </c>
      <c r="BS415" s="15" t="str">
        <f t="shared" si="35"/>
        <v>*</v>
      </c>
      <c r="BT415" s="157" t="str">
        <f t="shared" si="36"/>
        <v/>
      </c>
    </row>
    <row r="416" spans="1:72" hidden="1">
      <c r="A416" s="44" t="str">
        <f t="shared" si="32"/>
        <v/>
      </c>
      <c r="B416" s="133"/>
      <c r="C416" s="7" t="str">
        <f>IF(BS_CONTROLE[[#This Row],[DATA]]="","",WEEKNUM(BS_CONTROLE[[#This Row],[DATA]]))</f>
        <v/>
      </c>
      <c r="D416" s="45"/>
      <c r="E416" s="185">
        <v>432</v>
      </c>
      <c r="F416" s="134"/>
      <c r="G416" s="8" t="str">
        <f>IF(D416="","*",VLOOKUP(F416,BS_ATIVIDADE[#All],3,FALSE))</f>
        <v>*</v>
      </c>
      <c r="H416" s="135"/>
      <c r="I416" s="135"/>
      <c r="J416" s="151"/>
      <c r="K416" s="151"/>
      <c r="L416" s="71" t="s">
        <v>11</v>
      </c>
      <c r="M416" s="149" t="str" cm="1">
        <f t="array" ref="M416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416" s="149" t="str" cm="1">
        <f t="array" ref="N416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416" s="135"/>
      <c r="P416" s="135"/>
      <c r="Q416" s="71"/>
      <c r="R416" s="9" t="str">
        <f>IFERROR(_xlfn.XLOOKUP(F416, BS_ATIVIDADE[ATIVIDADE],BS_ATIVIDADE[UNIDADE] ), "*")</f>
        <v>*</v>
      </c>
      <c r="S416" s="180" t="str" cm="1">
        <f t="array" ref="S416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416" s="180" t="str" cm="1">
        <f t="array" ref="T416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416" s="199" t="str">
        <f>IFERROR(_xlfn.XLOOKUP(J416, BASE_MAPA!$B$2:$B$420, BASE_MAPA!$G$2:$G$420), "ERRO")</f>
        <v>ERRO</v>
      </c>
      <c r="V416" s="143"/>
      <c r="W416" s="135"/>
      <c r="X416" s="152"/>
      <c r="Y416" s="129"/>
      <c r="Z416" s="129"/>
      <c r="AA416" s="71"/>
      <c r="AB416" s="59"/>
      <c r="AC416" s="59"/>
      <c r="AD416" s="135"/>
      <c r="AE416" s="71"/>
      <c r="AF416" s="71"/>
      <c r="AG416" s="71"/>
      <c r="AH416" s="42"/>
      <c r="AI416" s="119" t="str">
        <f>IF(BS_CONTROLE[[#This Row],[Atividade]]=0, "-", BS_CONTROLE[[#This Row],[Atividade]])</f>
        <v>-</v>
      </c>
      <c r="AJ416" s="8" t="str">
        <f>IF(D416="","*",VLOOKUP(AI416,BS_ATIVIDADE[#Data],3,FALSE))</f>
        <v>*</v>
      </c>
      <c r="AK416" s="175" t="str">
        <f>IF(BS_CONTROLE[[#This Row],[Local - Partida]]=0, "-", BS_CONTROLE[[#This Row],[Local - Partida]])</f>
        <v>-</v>
      </c>
      <c r="AL416" s="175" t="str">
        <f>IF(BS_CONTROLE[[#This Row],[Local - Encerramento]]=0, "-", BS_CONTROLE[[#This Row],[Local - Encerramento]])</f>
        <v>-</v>
      </c>
      <c r="AM416" s="175" t="str">
        <f>IF(BS_CONTROLE[[#This Row],[Entre - Estações]]=0, "-", BS_CONTROLE[[#This Row],[Entre - Estações]])</f>
        <v>-</v>
      </c>
      <c r="AN416" s="175" t="str">
        <f>IF(BS_CONTROLE[[#This Row],[SB]]=0, "-", BS_CONTROLE[[#This Row],[SB]])</f>
        <v>-</v>
      </c>
      <c r="AO416" s="176" t="str">
        <f>IF(BS_CONTROLE[[#This Row],[SUB]]=0, "-", BS_CONTROLE[[#This Row],[SUB]])</f>
        <v>-</v>
      </c>
      <c r="AP416" s="177" t="str">
        <f>IF(BS_CONTROLE[[#This Row],[KM - Inicio]]=0, "-", BS_CONTROLE[[#This Row],[KM - Inicio]])</f>
        <v>-</v>
      </c>
      <c r="AQ416" s="177" t="str">
        <f>IF(BS_CONTROLE[[#This Row],[KM - Fim]]=0, "-", BS_CONTROLE[[#This Row],[KM - Fim]])</f>
        <v>-</v>
      </c>
      <c r="AR416" s="32"/>
      <c r="AS416" s="32"/>
      <c r="AT416" s="32"/>
      <c r="AU416" s="32"/>
      <c r="AV416" s="32"/>
      <c r="AW416" s="32"/>
      <c r="AX416" s="32"/>
      <c r="AY416" s="184" t="str">
        <f>IF(D416="","*",IFERROR(IF(ISODD(COUNT(AS416:AX418)),"ERRO",SUM((AT416-AS416),(AV416-AU416),(AX416-AW416))),"ERRO"))</f>
        <v>*</v>
      </c>
      <c r="AZ416" s="11"/>
      <c r="BA416" s="60"/>
      <c r="BB416" s="9" t="str">
        <f>IFERROR(_xlfn.XLOOKUP(AI416, BS_ATIVIDADE[ATIVIDADE],BS_ATIVIDADE[UNIDADE] ), "*")</f>
        <v>*</v>
      </c>
      <c r="BC416" s="59" t="str" cm="1">
        <f t="array" ref="BC416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BD416" s="59" t="str" cm="1">
        <f t="array" ref="BD416" xml:space="preserve"> _xlfn.XLOOKUP(
  1,
  ( TabelaMap[SUB] = BS_CONTROLE[[#This Row],[SUB_5]]) *
  ( TabelaMap[KM Inicio] &lt;= BS_CONTROLE[[#This Row],[KM - Inicio]]) *
  ( TabelaMap[KM Fim]  &gt;= BS_CONTROLE[[#This Row],[KM - Inicio]]),
  TabelaMap[Trecho Coordenação],
  "-",
  0
)</f>
        <v>-</v>
      </c>
      <c r="BE416" s="200" t="str">
        <f>IFERROR(_xlfn.XLOOKUP(AO416, BASE_MAPA!$B$2:$B$420, BASE_MAPA!$G$2:$G$420), "ERRO")</f>
        <v>ERRO</v>
      </c>
      <c r="BF416" s="178" t="str">
        <f>IF(BS_CONTROLE[[#This Row],[Responsavel pelo boletim]]=0, "-", BS_CONTROLE[[#This Row],[Responsavel pelo boletim]])</f>
        <v>-</v>
      </c>
      <c r="BG416" s="13"/>
      <c r="BH416" s="14"/>
      <c r="BI416" s="14"/>
      <c r="BJ416" s="14"/>
      <c r="BK416" s="14"/>
      <c r="BL416" s="13"/>
      <c r="BM416" s="12"/>
      <c r="BN416" s="12"/>
      <c r="BO416" s="130"/>
      <c r="BP416" s="14"/>
      <c r="BQ416" s="10" t="str">
        <f t="shared" si="33"/>
        <v>Aderente</v>
      </c>
      <c r="BR416" s="15" t="str">
        <f t="shared" si="34"/>
        <v>*</v>
      </c>
      <c r="BS416" s="15" t="str">
        <f t="shared" si="35"/>
        <v>*</v>
      </c>
      <c r="BT416" s="157" t="str">
        <f t="shared" si="36"/>
        <v/>
      </c>
    </row>
    <row r="417" spans="1:72" hidden="1">
      <c r="A417" s="44" t="str">
        <f t="shared" si="32"/>
        <v/>
      </c>
      <c r="B417" s="133"/>
      <c r="C417" s="7" t="str">
        <f>IF(BS_CONTROLE[[#This Row],[DATA]]="","",WEEKNUM(BS_CONTROLE[[#This Row],[DATA]]))</f>
        <v/>
      </c>
      <c r="D417" s="45"/>
      <c r="E417" s="185">
        <v>433</v>
      </c>
      <c r="F417" s="134"/>
      <c r="G417" s="8" t="str">
        <f>IF(D417="","*",VLOOKUP(F417,BS_ATIVIDADE[#All],3,FALSE))</f>
        <v>*</v>
      </c>
      <c r="H417" s="135"/>
      <c r="I417" s="135"/>
      <c r="J417" s="151"/>
      <c r="K417" s="151"/>
      <c r="L417" s="71" t="s">
        <v>11</v>
      </c>
      <c r="M417" s="149" t="str" cm="1">
        <f t="array" ref="M417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417" s="149" t="str" cm="1">
        <f t="array" ref="N417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417" s="135"/>
      <c r="P417" s="135"/>
      <c r="Q417" s="71"/>
      <c r="R417" s="9" t="str">
        <f>IFERROR(_xlfn.XLOOKUP(F417, BS_ATIVIDADE[ATIVIDADE],BS_ATIVIDADE[UNIDADE] ), "*")</f>
        <v>*</v>
      </c>
      <c r="S417" s="180" t="str" cm="1">
        <f t="array" ref="S417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417" s="180" t="str" cm="1">
        <f t="array" ref="T417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417" s="199" t="str">
        <f>IFERROR(_xlfn.XLOOKUP(J417, BASE_MAPA!$B$2:$B$420, BASE_MAPA!$G$2:$G$420), "ERRO")</f>
        <v>ERRO</v>
      </c>
      <c r="V417" s="143"/>
      <c r="W417" s="135"/>
      <c r="X417" s="152"/>
      <c r="Y417" s="129"/>
      <c r="Z417" s="129"/>
      <c r="AA417" s="71"/>
      <c r="AB417" s="59"/>
      <c r="AC417" s="59"/>
      <c r="AD417" s="135"/>
      <c r="AE417" s="71"/>
      <c r="AF417" s="71"/>
      <c r="AG417" s="71"/>
      <c r="AH417" s="42"/>
      <c r="AI417" s="119" t="str">
        <f>IF(BS_CONTROLE[[#This Row],[Atividade]]=0, "-", BS_CONTROLE[[#This Row],[Atividade]])</f>
        <v>-</v>
      </c>
      <c r="AJ417" s="8" t="str">
        <f>IF(D417="","*",VLOOKUP(AI417,BS_ATIVIDADE[#Data],3,FALSE))</f>
        <v>*</v>
      </c>
      <c r="AK417" s="175" t="str">
        <f>IF(BS_CONTROLE[[#This Row],[Local - Partida]]=0, "-", BS_CONTROLE[[#This Row],[Local - Partida]])</f>
        <v>-</v>
      </c>
      <c r="AL417" s="175" t="str">
        <f>IF(BS_CONTROLE[[#This Row],[Local - Encerramento]]=0, "-", BS_CONTROLE[[#This Row],[Local - Encerramento]])</f>
        <v>-</v>
      </c>
      <c r="AM417" s="175" t="str">
        <f>IF(BS_CONTROLE[[#This Row],[Entre - Estações]]=0, "-", BS_CONTROLE[[#This Row],[Entre - Estações]])</f>
        <v>-</v>
      </c>
      <c r="AN417" s="175" t="str">
        <f>IF(BS_CONTROLE[[#This Row],[SB]]=0, "-", BS_CONTROLE[[#This Row],[SB]])</f>
        <v>-</v>
      </c>
      <c r="AO417" s="176" t="str">
        <f>IF(BS_CONTROLE[[#This Row],[SUB]]=0, "-", BS_CONTROLE[[#This Row],[SUB]])</f>
        <v>-</v>
      </c>
      <c r="AP417" s="177" t="str">
        <f>IF(BS_CONTROLE[[#This Row],[KM - Inicio]]=0, "-", BS_CONTROLE[[#This Row],[KM - Inicio]])</f>
        <v>-</v>
      </c>
      <c r="AQ417" s="177" t="str">
        <f>IF(BS_CONTROLE[[#This Row],[KM - Fim]]=0, "-", BS_CONTROLE[[#This Row],[KM - Fim]])</f>
        <v>-</v>
      </c>
      <c r="AR417" s="32"/>
      <c r="AS417" s="32"/>
      <c r="AT417" s="32"/>
      <c r="AU417" s="32"/>
      <c r="AV417" s="32"/>
      <c r="AW417" s="32"/>
      <c r="AX417" s="32"/>
      <c r="AY417" s="184" t="str">
        <f>IF(D417="","*",IFERROR(IF(ISODD(COUNT(AS417:AX419)),"ERRO",SUM((AT417-AS417),(AV417-AU417),(AX417-AW417))),"ERRO"))</f>
        <v>*</v>
      </c>
      <c r="AZ417" s="11"/>
      <c r="BA417" s="60"/>
      <c r="BB417" s="9" t="str">
        <f>IFERROR(_xlfn.XLOOKUP(AI417, BS_ATIVIDADE[ATIVIDADE],BS_ATIVIDADE[UNIDADE] ), "*")</f>
        <v>*</v>
      </c>
      <c r="BC417" s="59" t="str" cm="1">
        <f t="array" ref="BC417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BD417" s="59" t="str" cm="1">
        <f t="array" ref="BD417" xml:space="preserve"> _xlfn.XLOOKUP(
  1,
  ( TabelaMap[SUB] = BS_CONTROLE[[#This Row],[SUB_5]]) *
  ( TabelaMap[KM Inicio] &lt;= BS_CONTROLE[[#This Row],[KM - Inicio]]) *
  ( TabelaMap[KM Fim]  &gt;= BS_CONTROLE[[#This Row],[KM - Inicio]]),
  TabelaMap[Trecho Coordenação],
  "-",
  0
)</f>
        <v>-</v>
      </c>
      <c r="BE417" s="200" t="str">
        <f>IFERROR(_xlfn.XLOOKUP(AO417, BASE_MAPA!$B$2:$B$420, BASE_MAPA!$G$2:$G$420), "ERRO")</f>
        <v>ERRO</v>
      </c>
      <c r="BF417" s="178" t="str">
        <f>IF(BS_CONTROLE[[#This Row],[Responsavel pelo boletim]]=0, "-", BS_CONTROLE[[#This Row],[Responsavel pelo boletim]])</f>
        <v>-</v>
      </c>
      <c r="BG417" s="13"/>
      <c r="BH417" s="14"/>
      <c r="BI417" s="14"/>
      <c r="BJ417" s="14"/>
      <c r="BK417" s="14"/>
      <c r="BL417" s="13"/>
      <c r="BM417" s="12"/>
      <c r="BN417" s="12"/>
      <c r="BO417" s="130"/>
      <c r="BP417" s="14"/>
      <c r="BQ417" s="10" t="str">
        <f t="shared" si="33"/>
        <v>Aderente</v>
      </c>
      <c r="BR417" s="15" t="str">
        <f t="shared" si="34"/>
        <v>*</v>
      </c>
      <c r="BS417" s="15" t="str">
        <f t="shared" si="35"/>
        <v>*</v>
      </c>
      <c r="BT417" s="157" t="str">
        <f t="shared" si="36"/>
        <v/>
      </c>
    </row>
    <row r="418" spans="1:72" hidden="1">
      <c r="A418" s="44" t="str">
        <f t="shared" si="32"/>
        <v/>
      </c>
      <c r="B418" s="133"/>
      <c r="C418" s="7" t="str">
        <f>IF(BS_CONTROLE[[#This Row],[DATA]]="","",WEEKNUM(BS_CONTROLE[[#This Row],[DATA]]))</f>
        <v/>
      </c>
      <c r="D418" s="45"/>
      <c r="E418" s="185">
        <v>434</v>
      </c>
      <c r="F418" s="134"/>
      <c r="G418" s="8" t="str">
        <f>IF(D418="","*",VLOOKUP(F418,BS_ATIVIDADE[#All],3,FALSE))</f>
        <v>*</v>
      </c>
      <c r="H418" s="135"/>
      <c r="I418" s="135"/>
      <c r="J418" s="151"/>
      <c r="K418" s="151"/>
      <c r="L418" s="71" t="s">
        <v>11</v>
      </c>
      <c r="M418" s="149" t="str" cm="1">
        <f t="array" ref="M418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418" s="149" t="str" cm="1">
        <f t="array" ref="N418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418" s="135"/>
      <c r="P418" s="135"/>
      <c r="Q418" s="71"/>
      <c r="R418" s="9" t="str">
        <f>IFERROR(_xlfn.XLOOKUP(F418, BS_ATIVIDADE[ATIVIDADE],BS_ATIVIDADE[UNIDADE] ), "*")</f>
        <v>*</v>
      </c>
      <c r="S418" s="180" t="str" cm="1">
        <f t="array" ref="S418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418" s="180" t="str" cm="1">
        <f t="array" ref="T418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418" s="199" t="str">
        <f>IFERROR(_xlfn.XLOOKUP(J418, BASE_MAPA!$B$2:$B$420, BASE_MAPA!$G$2:$G$420), "ERRO")</f>
        <v>ERRO</v>
      </c>
      <c r="V418" s="143"/>
      <c r="W418" s="135"/>
      <c r="X418" s="152"/>
      <c r="Y418" s="129"/>
      <c r="Z418" s="129"/>
      <c r="AA418" s="71"/>
      <c r="AB418" s="59"/>
      <c r="AC418" s="59"/>
      <c r="AD418" s="135"/>
      <c r="AE418" s="71"/>
      <c r="AF418" s="71"/>
      <c r="AG418" s="71"/>
      <c r="AH418" s="42"/>
      <c r="AI418" s="119" t="str">
        <f>IF(BS_CONTROLE[[#This Row],[Atividade]]=0, "-", BS_CONTROLE[[#This Row],[Atividade]])</f>
        <v>-</v>
      </c>
      <c r="AJ418" s="8" t="str">
        <f>IF(D418="","*",VLOOKUP(AI418,BS_ATIVIDADE[#Data],3,FALSE))</f>
        <v>*</v>
      </c>
      <c r="AK418" s="175" t="str">
        <f>IF(BS_CONTROLE[[#This Row],[Local - Partida]]=0, "-", BS_CONTROLE[[#This Row],[Local - Partida]])</f>
        <v>-</v>
      </c>
      <c r="AL418" s="175" t="str">
        <f>IF(BS_CONTROLE[[#This Row],[Local - Encerramento]]=0, "-", BS_CONTROLE[[#This Row],[Local - Encerramento]])</f>
        <v>-</v>
      </c>
      <c r="AM418" s="175" t="str">
        <f>IF(BS_CONTROLE[[#This Row],[Entre - Estações]]=0, "-", BS_CONTROLE[[#This Row],[Entre - Estações]])</f>
        <v>-</v>
      </c>
      <c r="AN418" s="175" t="str">
        <f>IF(BS_CONTROLE[[#This Row],[SB]]=0, "-", BS_CONTROLE[[#This Row],[SB]])</f>
        <v>-</v>
      </c>
      <c r="AO418" s="176" t="str">
        <f>IF(BS_CONTROLE[[#This Row],[SUB]]=0, "-", BS_CONTROLE[[#This Row],[SUB]])</f>
        <v>-</v>
      </c>
      <c r="AP418" s="177" t="str">
        <f>IF(BS_CONTROLE[[#This Row],[KM - Inicio]]=0, "-", BS_CONTROLE[[#This Row],[KM - Inicio]])</f>
        <v>-</v>
      </c>
      <c r="AQ418" s="177" t="str">
        <f>IF(BS_CONTROLE[[#This Row],[KM - Fim]]=0, "-", BS_CONTROLE[[#This Row],[KM - Fim]])</f>
        <v>-</v>
      </c>
      <c r="AR418" s="32"/>
      <c r="AS418" s="32"/>
      <c r="AT418" s="32"/>
      <c r="AU418" s="32"/>
      <c r="AV418" s="32"/>
      <c r="AW418" s="32"/>
      <c r="AX418" s="32"/>
      <c r="AY418" s="184" t="str">
        <f>IF(D418="","*",IFERROR(IF(ISODD(COUNT(AS418:AX420)),"ERRO",SUM((AT418-AS418),(AV418-AU418),(AX418-AW418))),"ERRO"))</f>
        <v>*</v>
      </c>
      <c r="AZ418" s="11"/>
      <c r="BA418" s="60"/>
      <c r="BB418" s="9" t="str">
        <f>IFERROR(_xlfn.XLOOKUP(AI418, BS_ATIVIDADE[ATIVIDADE],BS_ATIVIDADE[UNIDADE] ), "*")</f>
        <v>*</v>
      </c>
      <c r="BC418" s="59" t="str" cm="1">
        <f t="array" ref="BC418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BD418" s="59" t="str" cm="1">
        <f t="array" ref="BD418" xml:space="preserve"> _xlfn.XLOOKUP(
  1,
  ( TabelaMap[SUB] = BS_CONTROLE[[#This Row],[SUB_5]]) *
  ( TabelaMap[KM Inicio] &lt;= BS_CONTROLE[[#This Row],[KM - Inicio]]) *
  ( TabelaMap[KM Fim]  &gt;= BS_CONTROLE[[#This Row],[KM - Inicio]]),
  TabelaMap[Trecho Coordenação],
  "-",
  0
)</f>
        <v>-</v>
      </c>
      <c r="BE418" s="200" t="str">
        <f>IFERROR(_xlfn.XLOOKUP(AO418, BASE_MAPA!$B$2:$B$420, BASE_MAPA!$G$2:$G$420), "ERRO")</f>
        <v>ERRO</v>
      </c>
      <c r="BF418" s="178" t="str">
        <f>IF(BS_CONTROLE[[#This Row],[Responsavel pelo boletim]]=0, "-", BS_CONTROLE[[#This Row],[Responsavel pelo boletim]])</f>
        <v>-</v>
      </c>
      <c r="BG418" s="13"/>
      <c r="BH418" s="14"/>
      <c r="BI418" s="14"/>
      <c r="BJ418" s="14"/>
      <c r="BK418" s="14"/>
      <c r="BL418" s="13"/>
      <c r="BM418" s="12"/>
      <c r="BN418" s="12"/>
      <c r="BO418" s="130"/>
      <c r="BP418" s="14"/>
      <c r="BQ418" s="10" t="str">
        <f t="shared" si="33"/>
        <v>Aderente</v>
      </c>
      <c r="BR418" s="15" t="str">
        <f t="shared" si="34"/>
        <v>*</v>
      </c>
      <c r="BS418" s="15" t="str">
        <f t="shared" si="35"/>
        <v>*</v>
      </c>
      <c r="BT418" s="157" t="str">
        <f t="shared" si="36"/>
        <v/>
      </c>
    </row>
    <row r="419" spans="1:72" hidden="1">
      <c r="A419" s="44" t="str">
        <f t="shared" si="32"/>
        <v/>
      </c>
      <c r="B419" s="133"/>
      <c r="C419" s="7" t="str">
        <f>IF(BS_CONTROLE[[#This Row],[DATA]]="","",WEEKNUM(BS_CONTROLE[[#This Row],[DATA]]))</f>
        <v/>
      </c>
      <c r="D419" s="45"/>
      <c r="E419" s="185">
        <v>435</v>
      </c>
      <c r="F419" s="134"/>
      <c r="G419" s="8" t="str">
        <f>IF(D419="","*",VLOOKUP(F419,BS_ATIVIDADE[#All],3,FALSE))</f>
        <v>*</v>
      </c>
      <c r="H419" s="135"/>
      <c r="I419" s="135"/>
      <c r="J419" s="151"/>
      <c r="K419" s="151"/>
      <c r="L419" s="71" t="s">
        <v>11</v>
      </c>
      <c r="M419" s="149" t="str" cm="1">
        <f t="array" ref="M419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419" s="149" t="str" cm="1">
        <f t="array" ref="N419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419" s="135"/>
      <c r="P419" s="135"/>
      <c r="Q419" s="71"/>
      <c r="R419" s="9" t="str">
        <f>IFERROR(_xlfn.XLOOKUP(F419, BS_ATIVIDADE[ATIVIDADE],BS_ATIVIDADE[UNIDADE] ), "*")</f>
        <v>*</v>
      </c>
      <c r="S419" s="180" t="str" cm="1">
        <f t="array" ref="S419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419" s="180" t="str" cm="1">
        <f t="array" ref="T419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419" s="199" t="str">
        <f>IFERROR(_xlfn.XLOOKUP(J419, BASE_MAPA!$B$2:$B$420, BASE_MAPA!$G$2:$G$420), "ERRO")</f>
        <v>ERRO</v>
      </c>
      <c r="V419" s="143"/>
      <c r="W419" s="135"/>
      <c r="X419" s="152"/>
      <c r="Y419" s="129"/>
      <c r="Z419" s="129"/>
      <c r="AA419" s="71"/>
      <c r="AB419" s="59"/>
      <c r="AC419" s="59"/>
      <c r="AD419" s="135"/>
      <c r="AE419" s="71"/>
      <c r="AF419" s="71"/>
      <c r="AG419" s="71"/>
      <c r="AH419" s="42"/>
      <c r="AI419" s="119" t="str">
        <f>IF(BS_CONTROLE[[#This Row],[Atividade]]=0, "-", BS_CONTROLE[[#This Row],[Atividade]])</f>
        <v>-</v>
      </c>
      <c r="AJ419" s="8" t="str">
        <f>IF(D419="","*",VLOOKUP(AI419,BS_ATIVIDADE[#Data],3,FALSE))</f>
        <v>*</v>
      </c>
      <c r="AK419" s="175" t="str">
        <f>IF(BS_CONTROLE[[#This Row],[Local - Partida]]=0, "-", BS_CONTROLE[[#This Row],[Local - Partida]])</f>
        <v>-</v>
      </c>
      <c r="AL419" s="175" t="str">
        <f>IF(BS_CONTROLE[[#This Row],[Local - Encerramento]]=0, "-", BS_CONTROLE[[#This Row],[Local - Encerramento]])</f>
        <v>-</v>
      </c>
      <c r="AM419" s="175" t="str">
        <f>IF(BS_CONTROLE[[#This Row],[Entre - Estações]]=0, "-", BS_CONTROLE[[#This Row],[Entre - Estações]])</f>
        <v>-</v>
      </c>
      <c r="AN419" s="175" t="str">
        <f>IF(BS_CONTROLE[[#This Row],[SB]]=0, "-", BS_CONTROLE[[#This Row],[SB]])</f>
        <v>-</v>
      </c>
      <c r="AO419" s="176" t="str">
        <f>IF(BS_CONTROLE[[#This Row],[SUB]]=0, "-", BS_CONTROLE[[#This Row],[SUB]])</f>
        <v>-</v>
      </c>
      <c r="AP419" s="177" t="str">
        <f>IF(BS_CONTROLE[[#This Row],[KM - Inicio]]=0, "-", BS_CONTROLE[[#This Row],[KM - Inicio]])</f>
        <v>-</v>
      </c>
      <c r="AQ419" s="177" t="str">
        <f>IF(BS_CONTROLE[[#This Row],[KM - Fim]]=0, "-", BS_CONTROLE[[#This Row],[KM - Fim]])</f>
        <v>-</v>
      </c>
      <c r="AR419" s="32"/>
      <c r="AS419" s="32"/>
      <c r="AT419" s="32"/>
      <c r="AU419" s="32"/>
      <c r="AV419" s="32"/>
      <c r="AW419" s="32"/>
      <c r="AX419" s="32"/>
      <c r="AY419" s="184" t="str">
        <f>IF(D419="","*",IFERROR(IF(ISODD(COUNT(AS419:AX421)),"ERRO",SUM((AT419-AS419),(AV419-AU419),(AX419-AW419))),"ERRO"))</f>
        <v>*</v>
      </c>
      <c r="AZ419" s="11"/>
      <c r="BA419" s="60"/>
      <c r="BB419" s="9" t="str">
        <f>IFERROR(_xlfn.XLOOKUP(AI419, BS_ATIVIDADE[ATIVIDADE],BS_ATIVIDADE[UNIDADE] ), "*")</f>
        <v>*</v>
      </c>
      <c r="BC419" s="59" t="str" cm="1">
        <f t="array" ref="BC419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BD419" s="59" t="str" cm="1">
        <f t="array" ref="BD419" xml:space="preserve"> _xlfn.XLOOKUP(
  1,
  ( TabelaMap[SUB] = BS_CONTROLE[[#This Row],[SUB_5]]) *
  ( TabelaMap[KM Inicio] &lt;= BS_CONTROLE[[#This Row],[KM - Inicio]]) *
  ( TabelaMap[KM Fim]  &gt;= BS_CONTROLE[[#This Row],[KM - Inicio]]),
  TabelaMap[Trecho Coordenação],
  "-",
  0
)</f>
        <v>-</v>
      </c>
      <c r="BE419" s="200" t="str">
        <f>IFERROR(_xlfn.XLOOKUP(AO419, BASE_MAPA!$B$2:$B$420, BASE_MAPA!$G$2:$G$420), "ERRO")</f>
        <v>ERRO</v>
      </c>
      <c r="BF419" s="178" t="str">
        <f>IF(BS_CONTROLE[[#This Row],[Responsavel pelo boletim]]=0, "-", BS_CONTROLE[[#This Row],[Responsavel pelo boletim]])</f>
        <v>-</v>
      </c>
      <c r="BG419" s="13"/>
      <c r="BH419" s="14"/>
      <c r="BI419" s="14"/>
      <c r="BJ419" s="14"/>
      <c r="BK419" s="14"/>
      <c r="BL419" s="13"/>
      <c r="BM419" s="12"/>
      <c r="BN419" s="12"/>
      <c r="BO419" s="130"/>
      <c r="BP419" s="14"/>
      <c r="BQ419" s="10" t="str">
        <f t="shared" si="33"/>
        <v>Aderente</v>
      </c>
      <c r="BR419" s="15" t="str">
        <f t="shared" si="34"/>
        <v>*</v>
      </c>
      <c r="BS419" s="15" t="str">
        <f t="shared" si="35"/>
        <v>*</v>
      </c>
      <c r="BT419" s="157" t="str">
        <f t="shared" si="36"/>
        <v/>
      </c>
    </row>
    <row r="420" spans="1:72" hidden="1">
      <c r="A420" s="44" t="str">
        <f t="shared" si="32"/>
        <v/>
      </c>
      <c r="B420" s="133"/>
      <c r="C420" s="7" t="str">
        <f>IF(BS_CONTROLE[[#This Row],[DATA]]="","",WEEKNUM(BS_CONTROLE[[#This Row],[DATA]]))</f>
        <v/>
      </c>
      <c r="D420" s="45"/>
      <c r="E420" s="185">
        <v>436</v>
      </c>
      <c r="F420" s="134"/>
      <c r="G420" s="8" t="str">
        <f>IF(D420="","*",VLOOKUP(F420,BS_ATIVIDADE[#All],3,FALSE))</f>
        <v>*</v>
      </c>
      <c r="H420" s="135"/>
      <c r="I420" s="135"/>
      <c r="J420" s="151"/>
      <c r="K420" s="151"/>
      <c r="L420" s="71" t="s">
        <v>11</v>
      </c>
      <c r="M420" s="149" t="str" cm="1">
        <f t="array" ref="M420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420" s="149" t="str" cm="1">
        <f t="array" ref="N420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420" s="135"/>
      <c r="P420" s="135"/>
      <c r="Q420" s="71"/>
      <c r="R420" s="9" t="str">
        <f>IFERROR(_xlfn.XLOOKUP(F420, BS_ATIVIDADE[ATIVIDADE],BS_ATIVIDADE[UNIDADE] ), "*")</f>
        <v>*</v>
      </c>
      <c r="S420" s="180" t="str" cm="1">
        <f t="array" ref="S420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420" s="180" t="str" cm="1">
        <f t="array" ref="T420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420" s="199" t="str">
        <f>IFERROR(_xlfn.XLOOKUP(J420, BASE_MAPA!$B$2:$B$420, BASE_MAPA!$G$2:$G$420), "ERRO")</f>
        <v>ERRO</v>
      </c>
      <c r="V420" s="143"/>
      <c r="W420" s="135"/>
      <c r="X420" s="152"/>
      <c r="Y420" s="129"/>
      <c r="Z420" s="129"/>
      <c r="AA420" s="71"/>
      <c r="AB420" s="59"/>
      <c r="AC420" s="59"/>
      <c r="AD420" s="135"/>
      <c r="AE420" s="71"/>
      <c r="AF420" s="71"/>
      <c r="AG420" s="71"/>
      <c r="AH420" s="42"/>
      <c r="AI420" s="119" t="str">
        <f>IF(BS_CONTROLE[[#This Row],[Atividade]]=0, "-", BS_CONTROLE[[#This Row],[Atividade]])</f>
        <v>-</v>
      </c>
      <c r="AJ420" s="8" t="str">
        <f>IF(D420="","*",VLOOKUP(AI420,BS_ATIVIDADE[#Data],3,FALSE))</f>
        <v>*</v>
      </c>
      <c r="AK420" s="175" t="str">
        <f>IF(BS_CONTROLE[[#This Row],[Local - Partida]]=0, "-", BS_CONTROLE[[#This Row],[Local - Partida]])</f>
        <v>-</v>
      </c>
      <c r="AL420" s="175" t="str">
        <f>IF(BS_CONTROLE[[#This Row],[Local - Encerramento]]=0, "-", BS_CONTROLE[[#This Row],[Local - Encerramento]])</f>
        <v>-</v>
      </c>
      <c r="AM420" s="175" t="str">
        <f>IF(BS_CONTROLE[[#This Row],[Entre - Estações]]=0, "-", BS_CONTROLE[[#This Row],[Entre - Estações]])</f>
        <v>-</v>
      </c>
      <c r="AN420" s="175" t="str">
        <f>IF(BS_CONTROLE[[#This Row],[SB]]=0, "-", BS_CONTROLE[[#This Row],[SB]])</f>
        <v>-</v>
      </c>
      <c r="AO420" s="176" t="str">
        <f>IF(BS_CONTROLE[[#This Row],[SUB]]=0, "-", BS_CONTROLE[[#This Row],[SUB]])</f>
        <v>-</v>
      </c>
      <c r="AP420" s="177" t="str">
        <f>IF(BS_CONTROLE[[#This Row],[KM - Inicio]]=0, "-", BS_CONTROLE[[#This Row],[KM - Inicio]])</f>
        <v>-</v>
      </c>
      <c r="AQ420" s="177" t="str">
        <f>IF(BS_CONTROLE[[#This Row],[KM - Fim]]=0, "-", BS_CONTROLE[[#This Row],[KM - Fim]])</f>
        <v>-</v>
      </c>
      <c r="AR420" s="32"/>
      <c r="AS420" s="32"/>
      <c r="AT420" s="32"/>
      <c r="AU420" s="32"/>
      <c r="AV420" s="32"/>
      <c r="AW420" s="32"/>
      <c r="AX420" s="32"/>
      <c r="AY420" s="184" t="str">
        <f>IF(D420="","*",IFERROR(IF(ISODD(COUNT(AS420:AX422)),"ERRO",SUM((AT420-AS420),(AV420-AU420),(AX420-AW420))),"ERRO"))</f>
        <v>*</v>
      </c>
      <c r="AZ420" s="11"/>
      <c r="BA420" s="60"/>
      <c r="BB420" s="9" t="str">
        <f>IFERROR(_xlfn.XLOOKUP(AI420, BS_ATIVIDADE[ATIVIDADE],BS_ATIVIDADE[UNIDADE] ), "*")</f>
        <v>*</v>
      </c>
      <c r="BC420" s="59" t="str" cm="1">
        <f t="array" ref="BC420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BD420" s="59" t="str" cm="1">
        <f t="array" ref="BD420" xml:space="preserve"> _xlfn.XLOOKUP(
  1,
  ( TabelaMap[SUB] = BS_CONTROLE[[#This Row],[SUB_5]]) *
  ( TabelaMap[KM Inicio] &lt;= BS_CONTROLE[[#This Row],[KM - Inicio]]) *
  ( TabelaMap[KM Fim]  &gt;= BS_CONTROLE[[#This Row],[KM - Inicio]]),
  TabelaMap[Trecho Coordenação],
  "-",
  0
)</f>
        <v>-</v>
      </c>
      <c r="BE420" s="200" t="str">
        <f>IFERROR(_xlfn.XLOOKUP(AO420, BASE_MAPA!$B$2:$B$420, BASE_MAPA!$G$2:$G$420), "ERRO")</f>
        <v>ERRO</v>
      </c>
      <c r="BF420" s="178" t="str">
        <f>IF(BS_CONTROLE[[#This Row],[Responsavel pelo boletim]]=0, "-", BS_CONTROLE[[#This Row],[Responsavel pelo boletim]])</f>
        <v>-</v>
      </c>
      <c r="BG420" s="13"/>
      <c r="BH420" s="14"/>
      <c r="BI420" s="14"/>
      <c r="BJ420" s="14"/>
      <c r="BK420" s="14"/>
      <c r="BL420" s="13"/>
      <c r="BM420" s="12"/>
      <c r="BN420" s="12"/>
      <c r="BO420" s="130"/>
      <c r="BP420" s="14"/>
      <c r="BQ420" s="10" t="str">
        <f t="shared" si="33"/>
        <v>Aderente</v>
      </c>
      <c r="BR420" s="15" t="str">
        <f t="shared" si="34"/>
        <v>*</v>
      </c>
      <c r="BS420" s="15" t="str">
        <f t="shared" si="35"/>
        <v>*</v>
      </c>
      <c r="BT420" s="157" t="str">
        <f t="shared" si="36"/>
        <v/>
      </c>
    </row>
    <row r="421" spans="1:72" hidden="1">
      <c r="A421" s="44" t="str">
        <f t="shared" si="32"/>
        <v/>
      </c>
      <c r="B421" s="133"/>
      <c r="C421" s="7" t="str">
        <f>IF(BS_CONTROLE[[#This Row],[DATA]]="","",WEEKNUM(BS_CONTROLE[[#This Row],[DATA]]))</f>
        <v/>
      </c>
      <c r="D421" s="45"/>
      <c r="E421" s="185">
        <v>437</v>
      </c>
      <c r="F421" s="134"/>
      <c r="G421" s="8" t="str">
        <f>IF(D421="","*",VLOOKUP(F421,BS_ATIVIDADE[#All],3,FALSE))</f>
        <v>*</v>
      </c>
      <c r="H421" s="135"/>
      <c r="I421" s="135"/>
      <c r="J421" s="151"/>
      <c r="K421" s="151"/>
      <c r="L421" s="71" t="s">
        <v>11</v>
      </c>
      <c r="M421" s="149" t="str" cm="1">
        <f t="array" ref="M421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421" s="149" t="str" cm="1">
        <f t="array" ref="N421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421" s="135"/>
      <c r="P421" s="135"/>
      <c r="Q421" s="71"/>
      <c r="R421" s="9" t="str">
        <f>IFERROR(_xlfn.XLOOKUP(F421, BS_ATIVIDADE[ATIVIDADE],BS_ATIVIDADE[UNIDADE] ), "*")</f>
        <v>*</v>
      </c>
      <c r="S421" s="180" t="str" cm="1">
        <f t="array" ref="S421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421" s="180" t="str" cm="1">
        <f t="array" ref="T421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421" s="199" t="str">
        <f>IFERROR(_xlfn.XLOOKUP(J421, BASE_MAPA!$B$2:$B$420, BASE_MAPA!$G$2:$G$420), "ERRO")</f>
        <v>ERRO</v>
      </c>
      <c r="V421" s="143"/>
      <c r="W421" s="135"/>
      <c r="X421" s="152"/>
      <c r="Y421" s="129"/>
      <c r="Z421" s="129"/>
      <c r="AA421" s="71"/>
      <c r="AB421" s="59"/>
      <c r="AC421" s="59"/>
      <c r="AD421" s="135"/>
      <c r="AE421" s="71"/>
      <c r="AF421" s="71"/>
      <c r="AG421" s="71"/>
      <c r="AH421" s="42"/>
      <c r="AI421" s="119" t="str">
        <f>IF(BS_CONTROLE[[#This Row],[Atividade]]=0, "-", BS_CONTROLE[[#This Row],[Atividade]])</f>
        <v>-</v>
      </c>
      <c r="AJ421" s="8" t="str">
        <f>IF(D421="","*",VLOOKUP(AI421,BS_ATIVIDADE[#Data],3,FALSE))</f>
        <v>*</v>
      </c>
      <c r="AK421" s="175" t="str">
        <f>IF(BS_CONTROLE[[#This Row],[Local - Partida]]=0, "-", BS_CONTROLE[[#This Row],[Local - Partida]])</f>
        <v>-</v>
      </c>
      <c r="AL421" s="175" t="str">
        <f>IF(BS_CONTROLE[[#This Row],[Local - Encerramento]]=0, "-", BS_CONTROLE[[#This Row],[Local - Encerramento]])</f>
        <v>-</v>
      </c>
      <c r="AM421" s="175" t="str">
        <f>IF(BS_CONTROLE[[#This Row],[Entre - Estações]]=0, "-", BS_CONTROLE[[#This Row],[Entre - Estações]])</f>
        <v>-</v>
      </c>
      <c r="AN421" s="175" t="str">
        <f>IF(BS_CONTROLE[[#This Row],[SB]]=0, "-", BS_CONTROLE[[#This Row],[SB]])</f>
        <v>-</v>
      </c>
      <c r="AO421" s="176" t="str">
        <f>IF(BS_CONTROLE[[#This Row],[SUB]]=0, "-", BS_CONTROLE[[#This Row],[SUB]])</f>
        <v>-</v>
      </c>
      <c r="AP421" s="177" t="str">
        <f>IF(BS_CONTROLE[[#This Row],[KM - Inicio]]=0, "-", BS_CONTROLE[[#This Row],[KM - Inicio]])</f>
        <v>-</v>
      </c>
      <c r="AQ421" s="177" t="str">
        <f>IF(BS_CONTROLE[[#This Row],[KM - Fim]]=0, "-", BS_CONTROLE[[#This Row],[KM - Fim]])</f>
        <v>-</v>
      </c>
      <c r="AR421" s="32"/>
      <c r="AS421" s="32"/>
      <c r="AT421" s="32"/>
      <c r="AU421" s="32"/>
      <c r="AV421" s="32"/>
      <c r="AW421" s="32"/>
      <c r="AX421" s="32"/>
      <c r="AY421" s="184" t="str">
        <f>IF(D421="","*",IFERROR(IF(ISODD(COUNT(AS421:AX423)),"ERRO",SUM((AT421-AS421),(AV421-AU421),(AX421-AW421))),"ERRO"))</f>
        <v>*</v>
      </c>
      <c r="AZ421" s="11"/>
      <c r="BA421" s="60"/>
      <c r="BB421" s="9" t="str">
        <f>IFERROR(_xlfn.XLOOKUP(AI421, BS_ATIVIDADE[ATIVIDADE],BS_ATIVIDADE[UNIDADE] ), "*")</f>
        <v>*</v>
      </c>
      <c r="BC421" s="59" t="str" cm="1">
        <f t="array" ref="BC421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BD421" s="59" t="str" cm="1">
        <f t="array" ref="BD421" xml:space="preserve"> _xlfn.XLOOKUP(
  1,
  ( TabelaMap[SUB] = BS_CONTROLE[[#This Row],[SUB_5]]) *
  ( TabelaMap[KM Inicio] &lt;= BS_CONTROLE[[#This Row],[KM - Inicio]]) *
  ( TabelaMap[KM Fim]  &gt;= BS_CONTROLE[[#This Row],[KM - Inicio]]),
  TabelaMap[Trecho Coordenação],
  "-",
  0
)</f>
        <v>-</v>
      </c>
      <c r="BE421" s="200" t="str">
        <f>IFERROR(_xlfn.XLOOKUP(AO421, BASE_MAPA!$B$2:$B$420, BASE_MAPA!$G$2:$G$420), "ERRO")</f>
        <v>ERRO</v>
      </c>
      <c r="BF421" s="178" t="str">
        <f>IF(BS_CONTROLE[[#This Row],[Responsavel pelo boletim]]=0, "-", BS_CONTROLE[[#This Row],[Responsavel pelo boletim]])</f>
        <v>-</v>
      </c>
      <c r="BG421" s="13"/>
      <c r="BH421" s="14"/>
      <c r="BI421" s="14"/>
      <c r="BJ421" s="14"/>
      <c r="BK421" s="14"/>
      <c r="BL421" s="13"/>
      <c r="BM421" s="12"/>
      <c r="BN421" s="12"/>
      <c r="BO421" s="130"/>
      <c r="BP421" s="14"/>
      <c r="BQ421" s="10" t="str">
        <f t="shared" si="33"/>
        <v>Aderente</v>
      </c>
      <c r="BR421" s="15" t="str">
        <f t="shared" si="34"/>
        <v>*</v>
      </c>
      <c r="BS421" s="15" t="str">
        <f t="shared" si="35"/>
        <v>*</v>
      </c>
      <c r="BT421" s="157" t="str">
        <f t="shared" si="36"/>
        <v/>
      </c>
    </row>
    <row r="422" spans="1:72" hidden="1">
      <c r="A422" s="44" t="str">
        <f t="shared" si="32"/>
        <v/>
      </c>
      <c r="B422" s="133"/>
      <c r="C422" s="7" t="str">
        <f>IF(BS_CONTROLE[[#This Row],[DATA]]="","",WEEKNUM(BS_CONTROLE[[#This Row],[DATA]]))</f>
        <v/>
      </c>
      <c r="D422" s="45"/>
      <c r="E422" s="185">
        <v>438</v>
      </c>
      <c r="F422" s="134"/>
      <c r="G422" s="8" t="str">
        <f>IF(D422="","*",VLOOKUP(F422,BS_ATIVIDADE[#All],3,FALSE))</f>
        <v>*</v>
      </c>
      <c r="H422" s="135"/>
      <c r="I422" s="135"/>
      <c r="J422" s="151"/>
      <c r="K422" s="151"/>
      <c r="L422" s="71" t="s">
        <v>11</v>
      </c>
      <c r="M422" s="149" t="str" cm="1">
        <f t="array" ref="M422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422" s="149" t="str" cm="1">
        <f t="array" ref="N422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422" s="135"/>
      <c r="P422" s="135"/>
      <c r="Q422" s="71"/>
      <c r="R422" s="9" t="str">
        <f>IFERROR(_xlfn.XLOOKUP(F422, BS_ATIVIDADE[ATIVIDADE],BS_ATIVIDADE[UNIDADE] ), "*")</f>
        <v>*</v>
      </c>
      <c r="S422" s="180" t="str" cm="1">
        <f t="array" ref="S422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422" s="180" t="str" cm="1">
        <f t="array" ref="T422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422" s="199" t="str">
        <f>IFERROR(_xlfn.XLOOKUP(J422, BASE_MAPA!$B$2:$B$420, BASE_MAPA!$G$2:$G$420), "ERRO")</f>
        <v>ERRO</v>
      </c>
      <c r="V422" s="143"/>
      <c r="W422" s="135"/>
      <c r="X422" s="152"/>
      <c r="Y422" s="129"/>
      <c r="Z422" s="129"/>
      <c r="AA422" s="71"/>
      <c r="AB422" s="59"/>
      <c r="AC422" s="59"/>
      <c r="AD422" s="135"/>
      <c r="AE422" s="71"/>
      <c r="AF422" s="71"/>
      <c r="AG422" s="71"/>
      <c r="AH422" s="42"/>
      <c r="AI422" s="119" t="str">
        <f>IF(BS_CONTROLE[[#This Row],[Atividade]]=0, "-", BS_CONTROLE[[#This Row],[Atividade]])</f>
        <v>-</v>
      </c>
      <c r="AJ422" s="8" t="str">
        <f>IF(D422="","*",VLOOKUP(AI422,BS_ATIVIDADE[#Data],3,FALSE))</f>
        <v>*</v>
      </c>
      <c r="AK422" s="175" t="str">
        <f>IF(BS_CONTROLE[[#This Row],[Local - Partida]]=0, "-", BS_CONTROLE[[#This Row],[Local - Partida]])</f>
        <v>-</v>
      </c>
      <c r="AL422" s="175" t="str">
        <f>IF(BS_CONTROLE[[#This Row],[Local - Encerramento]]=0, "-", BS_CONTROLE[[#This Row],[Local - Encerramento]])</f>
        <v>-</v>
      </c>
      <c r="AM422" s="175" t="str">
        <f>IF(BS_CONTROLE[[#This Row],[Entre - Estações]]=0, "-", BS_CONTROLE[[#This Row],[Entre - Estações]])</f>
        <v>-</v>
      </c>
      <c r="AN422" s="175" t="str">
        <f>IF(BS_CONTROLE[[#This Row],[SB]]=0, "-", BS_CONTROLE[[#This Row],[SB]])</f>
        <v>-</v>
      </c>
      <c r="AO422" s="176" t="str">
        <f>IF(BS_CONTROLE[[#This Row],[SUB]]=0, "-", BS_CONTROLE[[#This Row],[SUB]])</f>
        <v>-</v>
      </c>
      <c r="AP422" s="177" t="str">
        <f>IF(BS_CONTROLE[[#This Row],[KM - Inicio]]=0, "-", BS_CONTROLE[[#This Row],[KM - Inicio]])</f>
        <v>-</v>
      </c>
      <c r="AQ422" s="177" t="str">
        <f>IF(BS_CONTROLE[[#This Row],[KM - Fim]]=0, "-", BS_CONTROLE[[#This Row],[KM - Fim]])</f>
        <v>-</v>
      </c>
      <c r="AR422" s="32"/>
      <c r="AS422" s="32"/>
      <c r="AT422" s="32"/>
      <c r="AU422" s="32"/>
      <c r="AV422" s="32"/>
      <c r="AW422" s="32"/>
      <c r="AX422" s="32"/>
      <c r="AY422" s="184" t="str">
        <f>IF(D422="","*",IFERROR(IF(ISODD(COUNT(AS422:AX424)),"ERRO",SUM((AT422-AS422),(AV422-AU422),(AX422-AW422))),"ERRO"))</f>
        <v>*</v>
      </c>
      <c r="AZ422" s="11"/>
      <c r="BA422" s="60"/>
      <c r="BB422" s="9" t="str">
        <f>IFERROR(_xlfn.XLOOKUP(AI422, BS_ATIVIDADE[ATIVIDADE],BS_ATIVIDADE[UNIDADE] ), "*")</f>
        <v>*</v>
      </c>
      <c r="BC422" s="59" t="str" cm="1">
        <f t="array" ref="BC422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BD422" s="59" t="str" cm="1">
        <f t="array" ref="BD422" xml:space="preserve"> _xlfn.XLOOKUP(
  1,
  ( TabelaMap[SUB] = BS_CONTROLE[[#This Row],[SUB_5]]) *
  ( TabelaMap[KM Inicio] &lt;= BS_CONTROLE[[#This Row],[KM - Inicio]]) *
  ( TabelaMap[KM Fim]  &gt;= BS_CONTROLE[[#This Row],[KM - Inicio]]),
  TabelaMap[Trecho Coordenação],
  "-",
  0
)</f>
        <v>-</v>
      </c>
      <c r="BE422" s="200" t="str">
        <f>IFERROR(_xlfn.XLOOKUP(AO422, BASE_MAPA!$B$2:$B$420, BASE_MAPA!$G$2:$G$420), "ERRO")</f>
        <v>ERRO</v>
      </c>
      <c r="BF422" s="178" t="str">
        <f>IF(BS_CONTROLE[[#This Row],[Responsavel pelo boletim]]=0, "-", BS_CONTROLE[[#This Row],[Responsavel pelo boletim]])</f>
        <v>-</v>
      </c>
      <c r="BG422" s="13"/>
      <c r="BH422" s="14"/>
      <c r="BI422" s="14"/>
      <c r="BJ422" s="14"/>
      <c r="BK422" s="14"/>
      <c r="BL422" s="13"/>
      <c r="BM422" s="12"/>
      <c r="BN422" s="12"/>
      <c r="BO422" s="130"/>
      <c r="BP422" s="14"/>
      <c r="BQ422" s="10" t="str">
        <f t="shared" si="33"/>
        <v>Aderente</v>
      </c>
      <c r="BR422" s="15" t="str">
        <f t="shared" si="34"/>
        <v>*</v>
      </c>
      <c r="BS422" s="15" t="str">
        <f t="shared" si="35"/>
        <v>*</v>
      </c>
      <c r="BT422" s="157" t="str">
        <f t="shared" si="36"/>
        <v/>
      </c>
    </row>
    <row r="423" spans="1:72" hidden="1">
      <c r="A423" s="44" t="str">
        <f t="shared" si="32"/>
        <v/>
      </c>
      <c r="B423" s="133"/>
      <c r="C423" s="7" t="str">
        <f>IF(BS_CONTROLE[[#This Row],[DATA]]="","",WEEKNUM(BS_CONTROLE[[#This Row],[DATA]]))</f>
        <v/>
      </c>
      <c r="D423" s="45"/>
      <c r="E423" s="185">
        <v>439</v>
      </c>
      <c r="F423" s="134"/>
      <c r="G423" s="8" t="str">
        <f>IF(D423="","*",VLOOKUP(F423,BS_ATIVIDADE[#All],3,FALSE))</f>
        <v>*</v>
      </c>
      <c r="H423" s="135"/>
      <c r="I423" s="135"/>
      <c r="J423" s="151"/>
      <c r="K423" s="151"/>
      <c r="L423" s="71" t="s">
        <v>11</v>
      </c>
      <c r="M423" s="149" t="str" cm="1">
        <f t="array" ref="M423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423" s="149" t="str" cm="1">
        <f t="array" ref="N423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423" s="135"/>
      <c r="P423" s="135"/>
      <c r="Q423" s="71"/>
      <c r="R423" s="9" t="str">
        <f>IFERROR(_xlfn.XLOOKUP(F423, BS_ATIVIDADE[ATIVIDADE],BS_ATIVIDADE[UNIDADE] ), "*")</f>
        <v>*</v>
      </c>
      <c r="S423" s="180" t="str" cm="1">
        <f t="array" ref="S423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423" s="180" t="str" cm="1">
        <f t="array" ref="T423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423" s="199" t="str">
        <f>IFERROR(_xlfn.XLOOKUP(J423, BASE_MAPA!$B$2:$B$420, BASE_MAPA!$G$2:$G$420), "ERRO")</f>
        <v>ERRO</v>
      </c>
      <c r="V423" s="143"/>
      <c r="W423" s="135"/>
      <c r="X423" s="152"/>
      <c r="Y423" s="129"/>
      <c r="Z423" s="129"/>
      <c r="AA423" s="71"/>
      <c r="AB423" s="59"/>
      <c r="AC423" s="59"/>
      <c r="AD423" s="135"/>
      <c r="AE423" s="71"/>
      <c r="AF423" s="71"/>
      <c r="AG423" s="71"/>
      <c r="AH423" s="42"/>
      <c r="AI423" s="119" t="str">
        <f>IF(BS_CONTROLE[[#This Row],[Atividade]]=0, "-", BS_CONTROLE[[#This Row],[Atividade]])</f>
        <v>-</v>
      </c>
      <c r="AJ423" s="8" t="str">
        <f>IF(D423="","*",VLOOKUP(AI423,BS_ATIVIDADE[#Data],3,FALSE))</f>
        <v>*</v>
      </c>
      <c r="AK423" s="175" t="str">
        <f>IF(BS_CONTROLE[[#This Row],[Local - Partida]]=0, "-", BS_CONTROLE[[#This Row],[Local - Partida]])</f>
        <v>-</v>
      </c>
      <c r="AL423" s="175" t="str">
        <f>IF(BS_CONTROLE[[#This Row],[Local - Encerramento]]=0, "-", BS_CONTROLE[[#This Row],[Local - Encerramento]])</f>
        <v>-</v>
      </c>
      <c r="AM423" s="175" t="str">
        <f>IF(BS_CONTROLE[[#This Row],[Entre - Estações]]=0, "-", BS_CONTROLE[[#This Row],[Entre - Estações]])</f>
        <v>-</v>
      </c>
      <c r="AN423" s="175" t="str">
        <f>IF(BS_CONTROLE[[#This Row],[SB]]=0, "-", BS_CONTROLE[[#This Row],[SB]])</f>
        <v>-</v>
      </c>
      <c r="AO423" s="176" t="str">
        <f>IF(BS_CONTROLE[[#This Row],[SUB]]=0, "-", BS_CONTROLE[[#This Row],[SUB]])</f>
        <v>-</v>
      </c>
      <c r="AP423" s="177" t="str">
        <f>IF(BS_CONTROLE[[#This Row],[KM - Inicio]]=0, "-", BS_CONTROLE[[#This Row],[KM - Inicio]])</f>
        <v>-</v>
      </c>
      <c r="AQ423" s="177" t="str">
        <f>IF(BS_CONTROLE[[#This Row],[KM - Fim]]=0, "-", BS_CONTROLE[[#This Row],[KM - Fim]])</f>
        <v>-</v>
      </c>
      <c r="AR423" s="32"/>
      <c r="AS423" s="32"/>
      <c r="AT423" s="32"/>
      <c r="AU423" s="32"/>
      <c r="AV423" s="32"/>
      <c r="AW423" s="32"/>
      <c r="AX423" s="32"/>
      <c r="AY423" s="184" t="str">
        <f>IF(D423="","*",IFERROR(IF(ISODD(COUNT(AS423:AX425)),"ERRO",SUM((AT423-AS423),(AV423-AU423),(AX423-AW423))),"ERRO"))</f>
        <v>*</v>
      </c>
      <c r="AZ423" s="11"/>
      <c r="BA423" s="60"/>
      <c r="BB423" s="9" t="str">
        <f>IFERROR(_xlfn.XLOOKUP(AI423, BS_ATIVIDADE[ATIVIDADE],BS_ATIVIDADE[UNIDADE] ), "*")</f>
        <v>*</v>
      </c>
      <c r="BC423" s="59" t="str" cm="1">
        <f t="array" ref="BC423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BD423" s="59" t="str" cm="1">
        <f t="array" ref="BD423" xml:space="preserve"> _xlfn.XLOOKUP(
  1,
  ( TabelaMap[SUB] = BS_CONTROLE[[#This Row],[SUB_5]]) *
  ( TabelaMap[KM Inicio] &lt;= BS_CONTROLE[[#This Row],[KM - Inicio]]) *
  ( TabelaMap[KM Fim]  &gt;= BS_CONTROLE[[#This Row],[KM - Inicio]]),
  TabelaMap[Trecho Coordenação],
  "-",
  0
)</f>
        <v>-</v>
      </c>
      <c r="BE423" s="200" t="str">
        <f>IFERROR(_xlfn.XLOOKUP(AO423, BASE_MAPA!$B$2:$B$420, BASE_MAPA!$G$2:$G$420), "ERRO")</f>
        <v>ERRO</v>
      </c>
      <c r="BF423" s="178" t="str">
        <f>IF(BS_CONTROLE[[#This Row],[Responsavel pelo boletim]]=0, "-", BS_CONTROLE[[#This Row],[Responsavel pelo boletim]])</f>
        <v>-</v>
      </c>
      <c r="BG423" s="13"/>
      <c r="BH423" s="14"/>
      <c r="BI423" s="14"/>
      <c r="BJ423" s="14"/>
      <c r="BK423" s="14"/>
      <c r="BL423" s="13"/>
      <c r="BM423" s="12"/>
      <c r="BN423" s="12"/>
      <c r="BO423" s="130"/>
      <c r="BP423" s="14"/>
      <c r="BQ423" s="10" t="str">
        <f t="shared" si="33"/>
        <v>Aderente</v>
      </c>
      <c r="BR423" s="15" t="str">
        <f t="shared" si="34"/>
        <v>*</v>
      </c>
      <c r="BS423" s="15" t="str">
        <f t="shared" si="35"/>
        <v>*</v>
      </c>
      <c r="BT423" s="157" t="str">
        <f t="shared" si="36"/>
        <v/>
      </c>
    </row>
    <row r="424" spans="1:72" hidden="1">
      <c r="A424" s="44" t="str">
        <f t="shared" si="32"/>
        <v/>
      </c>
      <c r="B424" s="133"/>
      <c r="C424" s="7" t="str">
        <f>IF(BS_CONTROLE[[#This Row],[DATA]]="","",WEEKNUM(BS_CONTROLE[[#This Row],[DATA]]))</f>
        <v/>
      </c>
      <c r="D424" s="45"/>
      <c r="E424" s="185">
        <v>440</v>
      </c>
      <c r="F424" s="134"/>
      <c r="G424" s="8" t="str">
        <f>IF(D424="","*",VLOOKUP(F424,BS_ATIVIDADE[#All],3,FALSE))</f>
        <v>*</v>
      </c>
      <c r="H424" s="135"/>
      <c r="I424" s="135"/>
      <c r="J424" s="151"/>
      <c r="K424" s="151"/>
      <c r="L424" s="71" t="s">
        <v>11</v>
      </c>
      <c r="M424" s="149" t="str" cm="1">
        <f t="array" ref="M424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424" s="149" t="str" cm="1">
        <f t="array" ref="N424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424" s="135"/>
      <c r="P424" s="135"/>
      <c r="Q424" s="71"/>
      <c r="R424" s="9" t="str">
        <f>IFERROR(_xlfn.XLOOKUP(F424, BS_ATIVIDADE[ATIVIDADE],BS_ATIVIDADE[UNIDADE] ), "*")</f>
        <v>*</v>
      </c>
      <c r="S424" s="180" t="str" cm="1">
        <f t="array" ref="S424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424" s="180" t="str" cm="1">
        <f t="array" ref="T424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424" s="199" t="str">
        <f>IFERROR(_xlfn.XLOOKUP(J424, BASE_MAPA!$B$2:$B$420, BASE_MAPA!$G$2:$G$420), "ERRO")</f>
        <v>ERRO</v>
      </c>
      <c r="V424" s="143"/>
      <c r="W424" s="135"/>
      <c r="X424" s="152"/>
      <c r="Y424" s="129"/>
      <c r="Z424" s="129"/>
      <c r="AA424" s="71"/>
      <c r="AB424" s="59"/>
      <c r="AC424" s="59"/>
      <c r="AD424" s="135"/>
      <c r="AE424" s="71"/>
      <c r="AF424" s="71"/>
      <c r="AG424" s="71"/>
      <c r="AH424" s="42"/>
      <c r="AI424" s="119" t="str">
        <f>IF(BS_CONTROLE[[#This Row],[Atividade]]=0, "-", BS_CONTROLE[[#This Row],[Atividade]])</f>
        <v>-</v>
      </c>
      <c r="AJ424" s="8" t="str">
        <f>IF(D424="","*",VLOOKUP(AI424,BS_ATIVIDADE[#Data],3,FALSE))</f>
        <v>*</v>
      </c>
      <c r="AK424" s="175" t="str">
        <f>IF(BS_CONTROLE[[#This Row],[Local - Partida]]=0, "-", BS_CONTROLE[[#This Row],[Local - Partida]])</f>
        <v>-</v>
      </c>
      <c r="AL424" s="175" t="str">
        <f>IF(BS_CONTROLE[[#This Row],[Local - Encerramento]]=0, "-", BS_CONTROLE[[#This Row],[Local - Encerramento]])</f>
        <v>-</v>
      </c>
      <c r="AM424" s="175" t="str">
        <f>IF(BS_CONTROLE[[#This Row],[Entre - Estações]]=0, "-", BS_CONTROLE[[#This Row],[Entre - Estações]])</f>
        <v>-</v>
      </c>
      <c r="AN424" s="175" t="str">
        <f>IF(BS_CONTROLE[[#This Row],[SB]]=0, "-", BS_CONTROLE[[#This Row],[SB]])</f>
        <v>-</v>
      </c>
      <c r="AO424" s="176" t="str">
        <f>IF(BS_CONTROLE[[#This Row],[SUB]]=0, "-", BS_CONTROLE[[#This Row],[SUB]])</f>
        <v>-</v>
      </c>
      <c r="AP424" s="177" t="str">
        <f>IF(BS_CONTROLE[[#This Row],[KM - Inicio]]=0, "-", BS_CONTROLE[[#This Row],[KM - Inicio]])</f>
        <v>-</v>
      </c>
      <c r="AQ424" s="177" t="str">
        <f>IF(BS_CONTROLE[[#This Row],[KM - Fim]]=0, "-", BS_CONTROLE[[#This Row],[KM - Fim]])</f>
        <v>-</v>
      </c>
      <c r="AR424" s="32"/>
      <c r="AS424" s="32"/>
      <c r="AT424" s="32"/>
      <c r="AU424" s="32"/>
      <c r="AV424" s="32"/>
      <c r="AW424" s="32"/>
      <c r="AX424" s="32"/>
      <c r="AY424" s="184" t="str">
        <f>IF(D424="","*",IFERROR(IF(ISODD(COUNT(AS424:AX426)),"ERRO",SUM((AT424-AS424),(AV424-AU424),(AX424-AW424))),"ERRO"))</f>
        <v>*</v>
      </c>
      <c r="AZ424" s="11"/>
      <c r="BA424" s="60"/>
      <c r="BB424" s="9" t="str">
        <f>IFERROR(_xlfn.XLOOKUP(AI424, BS_ATIVIDADE[ATIVIDADE],BS_ATIVIDADE[UNIDADE] ), "*")</f>
        <v>*</v>
      </c>
      <c r="BC424" s="59" t="str" cm="1">
        <f t="array" ref="BC424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BD424" s="59" t="str" cm="1">
        <f t="array" ref="BD424" xml:space="preserve"> _xlfn.XLOOKUP(
  1,
  ( TabelaMap[SUB] = BS_CONTROLE[[#This Row],[SUB_5]]) *
  ( TabelaMap[KM Inicio] &lt;= BS_CONTROLE[[#This Row],[KM - Inicio]]) *
  ( TabelaMap[KM Fim]  &gt;= BS_CONTROLE[[#This Row],[KM - Inicio]]),
  TabelaMap[Trecho Coordenação],
  "-",
  0
)</f>
        <v>-</v>
      </c>
      <c r="BE424" s="200" t="str">
        <f>IFERROR(_xlfn.XLOOKUP(AO424, BASE_MAPA!$B$2:$B$420, BASE_MAPA!$G$2:$G$420), "ERRO")</f>
        <v>ERRO</v>
      </c>
      <c r="BF424" s="178" t="str">
        <f>IF(BS_CONTROLE[[#This Row],[Responsavel pelo boletim]]=0, "-", BS_CONTROLE[[#This Row],[Responsavel pelo boletim]])</f>
        <v>-</v>
      </c>
      <c r="BG424" s="13"/>
      <c r="BH424" s="14"/>
      <c r="BI424" s="14"/>
      <c r="BJ424" s="14"/>
      <c r="BK424" s="14"/>
      <c r="BL424" s="13"/>
      <c r="BM424" s="12"/>
      <c r="BN424" s="12"/>
      <c r="BO424" s="130"/>
      <c r="BP424" s="14"/>
      <c r="BQ424" s="10" t="str">
        <f t="shared" si="33"/>
        <v>Aderente</v>
      </c>
      <c r="BR424" s="15" t="str">
        <f t="shared" si="34"/>
        <v>*</v>
      </c>
      <c r="BS424" s="15" t="str">
        <f t="shared" si="35"/>
        <v>*</v>
      </c>
      <c r="BT424" s="157" t="str">
        <f t="shared" si="36"/>
        <v/>
      </c>
    </row>
    <row r="425" spans="1:72" hidden="1">
      <c r="A425" s="44" t="str">
        <f t="shared" si="32"/>
        <v/>
      </c>
      <c r="B425" s="133"/>
      <c r="C425" s="7" t="str">
        <f>IF(BS_CONTROLE[[#This Row],[DATA]]="","",WEEKNUM(BS_CONTROLE[[#This Row],[DATA]]))</f>
        <v/>
      </c>
      <c r="D425" s="45"/>
      <c r="E425" s="185">
        <v>441</v>
      </c>
      <c r="F425" s="134"/>
      <c r="G425" s="8" t="str">
        <f>IF(D425="","*",VLOOKUP(F425,BS_ATIVIDADE[#All],3,FALSE))</f>
        <v>*</v>
      </c>
      <c r="H425" s="135"/>
      <c r="I425" s="135"/>
      <c r="J425" s="151"/>
      <c r="K425" s="151"/>
      <c r="L425" s="71" t="s">
        <v>11</v>
      </c>
      <c r="M425" s="149" t="str" cm="1">
        <f t="array" ref="M425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425" s="149" t="str" cm="1">
        <f t="array" ref="N425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425" s="135"/>
      <c r="P425" s="135"/>
      <c r="Q425" s="71"/>
      <c r="R425" s="9" t="str">
        <f>IFERROR(_xlfn.XLOOKUP(F425, BS_ATIVIDADE[ATIVIDADE],BS_ATIVIDADE[UNIDADE] ), "*")</f>
        <v>*</v>
      </c>
      <c r="S425" s="180" t="str" cm="1">
        <f t="array" ref="S425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425" s="180" t="str" cm="1">
        <f t="array" ref="T425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425" s="199" t="str">
        <f>IFERROR(_xlfn.XLOOKUP(J425, BASE_MAPA!$B$2:$B$420, BASE_MAPA!$G$2:$G$420), "ERRO")</f>
        <v>ERRO</v>
      </c>
      <c r="V425" s="143"/>
      <c r="W425" s="135"/>
      <c r="X425" s="152"/>
      <c r="Y425" s="129"/>
      <c r="Z425" s="129"/>
      <c r="AA425" s="71"/>
      <c r="AB425" s="59"/>
      <c r="AC425" s="59"/>
      <c r="AD425" s="135"/>
      <c r="AE425" s="71"/>
      <c r="AF425" s="71"/>
      <c r="AG425" s="71"/>
      <c r="AH425" s="42"/>
      <c r="AI425" s="119" t="str">
        <f>IF(BS_CONTROLE[[#This Row],[Atividade]]=0, "-", BS_CONTROLE[[#This Row],[Atividade]])</f>
        <v>-</v>
      </c>
      <c r="AJ425" s="8" t="str">
        <f>IF(D425="","*",VLOOKUP(AI425,BS_ATIVIDADE[#Data],3,FALSE))</f>
        <v>*</v>
      </c>
      <c r="AK425" s="175" t="str">
        <f>IF(BS_CONTROLE[[#This Row],[Local - Partida]]=0, "-", BS_CONTROLE[[#This Row],[Local - Partida]])</f>
        <v>-</v>
      </c>
      <c r="AL425" s="175" t="str">
        <f>IF(BS_CONTROLE[[#This Row],[Local - Encerramento]]=0, "-", BS_CONTROLE[[#This Row],[Local - Encerramento]])</f>
        <v>-</v>
      </c>
      <c r="AM425" s="175" t="str">
        <f>IF(BS_CONTROLE[[#This Row],[Entre - Estações]]=0, "-", BS_CONTROLE[[#This Row],[Entre - Estações]])</f>
        <v>-</v>
      </c>
      <c r="AN425" s="175" t="str">
        <f>IF(BS_CONTROLE[[#This Row],[SB]]=0, "-", BS_CONTROLE[[#This Row],[SB]])</f>
        <v>-</v>
      </c>
      <c r="AO425" s="176" t="str">
        <f>IF(BS_CONTROLE[[#This Row],[SUB]]=0, "-", BS_CONTROLE[[#This Row],[SUB]])</f>
        <v>-</v>
      </c>
      <c r="AP425" s="177" t="str">
        <f>IF(BS_CONTROLE[[#This Row],[KM - Inicio]]=0, "-", BS_CONTROLE[[#This Row],[KM - Inicio]])</f>
        <v>-</v>
      </c>
      <c r="AQ425" s="177" t="str">
        <f>IF(BS_CONTROLE[[#This Row],[KM - Fim]]=0, "-", BS_CONTROLE[[#This Row],[KM - Fim]])</f>
        <v>-</v>
      </c>
      <c r="AR425" s="32"/>
      <c r="AS425" s="32"/>
      <c r="AT425" s="32"/>
      <c r="AU425" s="32"/>
      <c r="AV425" s="32"/>
      <c r="AW425" s="32"/>
      <c r="AX425" s="32"/>
      <c r="AY425" s="184" t="str">
        <f>IF(D425="","*",IFERROR(IF(ISODD(COUNT(AS425:AX427)),"ERRO",SUM((AT425-AS425),(AV425-AU425),(AX425-AW425))),"ERRO"))</f>
        <v>*</v>
      </c>
      <c r="AZ425" s="11"/>
      <c r="BA425" s="60"/>
      <c r="BB425" s="9" t="str">
        <f>IFERROR(_xlfn.XLOOKUP(AI425, BS_ATIVIDADE[ATIVIDADE],BS_ATIVIDADE[UNIDADE] ), "*")</f>
        <v>*</v>
      </c>
      <c r="BC425" s="59" t="str" cm="1">
        <f t="array" ref="BC425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BD425" s="59" t="str" cm="1">
        <f t="array" ref="BD425" xml:space="preserve"> _xlfn.XLOOKUP(
  1,
  ( TabelaMap[SUB] = BS_CONTROLE[[#This Row],[SUB_5]]) *
  ( TabelaMap[KM Inicio] &lt;= BS_CONTROLE[[#This Row],[KM - Inicio]]) *
  ( TabelaMap[KM Fim]  &gt;= BS_CONTROLE[[#This Row],[KM - Inicio]]),
  TabelaMap[Trecho Coordenação],
  "-",
  0
)</f>
        <v>-</v>
      </c>
      <c r="BE425" s="200" t="str">
        <f>IFERROR(_xlfn.XLOOKUP(AO425, BASE_MAPA!$B$2:$B$420, BASE_MAPA!$G$2:$G$420), "ERRO")</f>
        <v>ERRO</v>
      </c>
      <c r="BF425" s="178" t="str">
        <f>IF(BS_CONTROLE[[#This Row],[Responsavel pelo boletim]]=0, "-", BS_CONTROLE[[#This Row],[Responsavel pelo boletim]])</f>
        <v>-</v>
      </c>
      <c r="BG425" s="13"/>
      <c r="BH425" s="14"/>
      <c r="BI425" s="14"/>
      <c r="BJ425" s="14"/>
      <c r="BK425" s="14"/>
      <c r="BL425" s="13"/>
      <c r="BM425" s="12"/>
      <c r="BN425" s="12"/>
      <c r="BO425" s="130"/>
      <c r="BP425" s="14"/>
      <c r="BQ425" s="10" t="str">
        <f t="shared" si="33"/>
        <v>Aderente</v>
      </c>
      <c r="BR425" s="15" t="str">
        <f t="shared" si="34"/>
        <v>*</v>
      </c>
      <c r="BS425" s="15" t="str">
        <f t="shared" si="35"/>
        <v>*</v>
      </c>
      <c r="BT425" s="157" t="str">
        <f t="shared" si="36"/>
        <v/>
      </c>
    </row>
    <row r="426" spans="1:72" hidden="1">
      <c r="A426" s="44" t="str">
        <f t="shared" si="32"/>
        <v/>
      </c>
      <c r="B426" s="133"/>
      <c r="C426" s="7" t="str">
        <f>IF(BS_CONTROLE[[#This Row],[DATA]]="","",WEEKNUM(BS_CONTROLE[[#This Row],[DATA]]))</f>
        <v/>
      </c>
      <c r="D426" s="45"/>
      <c r="E426" s="185">
        <v>442</v>
      </c>
      <c r="F426" s="134"/>
      <c r="G426" s="8" t="str">
        <f>IF(D426="","*",VLOOKUP(F426,BS_ATIVIDADE[#All],3,FALSE))</f>
        <v>*</v>
      </c>
      <c r="H426" s="135"/>
      <c r="I426" s="135"/>
      <c r="J426" s="151"/>
      <c r="K426" s="151"/>
      <c r="L426" s="71" t="s">
        <v>11</v>
      </c>
      <c r="M426" s="149" t="str" cm="1">
        <f t="array" ref="M426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426" s="149" t="str" cm="1">
        <f t="array" ref="N426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426" s="135"/>
      <c r="P426" s="135"/>
      <c r="Q426" s="71"/>
      <c r="R426" s="9" t="str">
        <f>IFERROR(_xlfn.XLOOKUP(F426, BS_ATIVIDADE[ATIVIDADE],BS_ATIVIDADE[UNIDADE] ), "*")</f>
        <v>*</v>
      </c>
      <c r="S426" s="180" t="str" cm="1">
        <f t="array" ref="S426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426" s="180" t="str" cm="1">
        <f t="array" ref="T426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426" s="199" t="str">
        <f>IFERROR(_xlfn.XLOOKUP(J426, BASE_MAPA!$B$2:$B$420, BASE_MAPA!$G$2:$G$420), "ERRO")</f>
        <v>ERRO</v>
      </c>
      <c r="V426" s="143"/>
      <c r="W426" s="135"/>
      <c r="X426" s="152"/>
      <c r="Y426" s="129"/>
      <c r="Z426" s="129"/>
      <c r="AA426" s="71"/>
      <c r="AB426" s="59"/>
      <c r="AC426" s="59"/>
      <c r="AD426" s="135"/>
      <c r="AE426" s="71"/>
      <c r="AF426" s="71"/>
      <c r="AG426" s="71"/>
      <c r="AH426" s="42"/>
      <c r="AI426" s="119" t="str">
        <f>IF(BS_CONTROLE[[#This Row],[Atividade]]=0, "-", BS_CONTROLE[[#This Row],[Atividade]])</f>
        <v>-</v>
      </c>
      <c r="AJ426" s="8" t="str">
        <f>IF(D426="","*",VLOOKUP(AI426,BS_ATIVIDADE[#Data],3,FALSE))</f>
        <v>*</v>
      </c>
      <c r="AK426" s="175" t="str">
        <f>IF(BS_CONTROLE[[#This Row],[Local - Partida]]=0, "-", BS_CONTROLE[[#This Row],[Local - Partida]])</f>
        <v>-</v>
      </c>
      <c r="AL426" s="175" t="str">
        <f>IF(BS_CONTROLE[[#This Row],[Local - Encerramento]]=0, "-", BS_CONTROLE[[#This Row],[Local - Encerramento]])</f>
        <v>-</v>
      </c>
      <c r="AM426" s="175" t="str">
        <f>IF(BS_CONTROLE[[#This Row],[Entre - Estações]]=0, "-", BS_CONTROLE[[#This Row],[Entre - Estações]])</f>
        <v>-</v>
      </c>
      <c r="AN426" s="175" t="str">
        <f>IF(BS_CONTROLE[[#This Row],[SB]]=0, "-", BS_CONTROLE[[#This Row],[SB]])</f>
        <v>-</v>
      </c>
      <c r="AO426" s="176" t="str">
        <f>IF(BS_CONTROLE[[#This Row],[SUB]]=0, "-", BS_CONTROLE[[#This Row],[SUB]])</f>
        <v>-</v>
      </c>
      <c r="AP426" s="177" t="str">
        <f>IF(BS_CONTROLE[[#This Row],[KM - Inicio]]=0, "-", BS_CONTROLE[[#This Row],[KM - Inicio]])</f>
        <v>-</v>
      </c>
      <c r="AQ426" s="177" t="str">
        <f>IF(BS_CONTROLE[[#This Row],[KM - Fim]]=0, "-", BS_CONTROLE[[#This Row],[KM - Fim]])</f>
        <v>-</v>
      </c>
      <c r="AR426" s="32"/>
      <c r="AS426" s="32"/>
      <c r="AT426" s="32"/>
      <c r="AU426" s="32"/>
      <c r="AV426" s="32"/>
      <c r="AW426" s="32"/>
      <c r="AX426" s="32"/>
      <c r="AY426" s="184" t="str">
        <f>IF(D426="","*",IFERROR(IF(ISODD(COUNT(AS426:AX428)),"ERRO",SUM((AT426-AS426),(AV426-AU426),(AX426-AW426))),"ERRO"))</f>
        <v>*</v>
      </c>
      <c r="AZ426" s="11"/>
      <c r="BA426" s="60"/>
      <c r="BB426" s="9" t="str">
        <f>IFERROR(_xlfn.XLOOKUP(AI426, BS_ATIVIDADE[ATIVIDADE],BS_ATIVIDADE[UNIDADE] ), "*")</f>
        <v>*</v>
      </c>
      <c r="BC426" s="59" t="str" cm="1">
        <f t="array" ref="BC426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BD426" s="59" t="str" cm="1">
        <f t="array" ref="BD426" xml:space="preserve"> _xlfn.XLOOKUP(
  1,
  ( TabelaMap[SUB] = BS_CONTROLE[[#This Row],[SUB_5]]) *
  ( TabelaMap[KM Inicio] &lt;= BS_CONTROLE[[#This Row],[KM - Inicio]]) *
  ( TabelaMap[KM Fim]  &gt;= BS_CONTROLE[[#This Row],[KM - Inicio]]),
  TabelaMap[Trecho Coordenação],
  "-",
  0
)</f>
        <v>-</v>
      </c>
      <c r="BE426" s="200" t="str">
        <f>IFERROR(_xlfn.XLOOKUP(AO426, BASE_MAPA!$B$2:$B$420, BASE_MAPA!$G$2:$G$420), "ERRO")</f>
        <v>ERRO</v>
      </c>
      <c r="BF426" s="178" t="str">
        <f>IF(BS_CONTROLE[[#This Row],[Responsavel pelo boletim]]=0, "-", BS_CONTROLE[[#This Row],[Responsavel pelo boletim]])</f>
        <v>-</v>
      </c>
      <c r="BG426" s="13"/>
      <c r="BH426" s="14"/>
      <c r="BI426" s="14"/>
      <c r="BJ426" s="14"/>
      <c r="BK426" s="14"/>
      <c r="BL426" s="13"/>
      <c r="BM426" s="12"/>
      <c r="BN426" s="12"/>
      <c r="BO426" s="130"/>
      <c r="BP426" s="14"/>
      <c r="BQ426" s="10" t="str">
        <f t="shared" si="33"/>
        <v>Aderente</v>
      </c>
      <c r="BR426" s="15" t="str">
        <f t="shared" si="34"/>
        <v>*</v>
      </c>
      <c r="BS426" s="15" t="str">
        <f t="shared" si="35"/>
        <v>*</v>
      </c>
      <c r="BT426" s="157" t="str">
        <f t="shared" si="36"/>
        <v/>
      </c>
    </row>
    <row r="427" spans="1:72" hidden="1">
      <c r="A427" s="44" t="str">
        <f t="shared" si="32"/>
        <v/>
      </c>
      <c r="B427" s="133"/>
      <c r="C427" s="7" t="str">
        <f>IF(BS_CONTROLE[[#This Row],[DATA]]="","",WEEKNUM(BS_CONTROLE[[#This Row],[DATA]]))</f>
        <v/>
      </c>
      <c r="D427" s="45"/>
      <c r="E427" s="185">
        <v>443</v>
      </c>
      <c r="F427" s="134"/>
      <c r="G427" s="8" t="str">
        <f>IF(D427="","*",VLOOKUP(F427,BS_ATIVIDADE[#All],3,FALSE))</f>
        <v>*</v>
      </c>
      <c r="H427" s="135"/>
      <c r="I427" s="135"/>
      <c r="J427" s="151"/>
      <c r="K427" s="151"/>
      <c r="L427" s="71" t="s">
        <v>11</v>
      </c>
      <c r="M427" s="149" t="str" cm="1">
        <f t="array" ref="M427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427" s="149" t="str" cm="1">
        <f t="array" ref="N427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427" s="135"/>
      <c r="P427" s="135"/>
      <c r="Q427" s="71"/>
      <c r="R427" s="9" t="str">
        <f>IFERROR(_xlfn.XLOOKUP(F427, BS_ATIVIDADE[ATIVIDADE],BS_ATIVIDADE[UNIDADE] ), "*")</f>
        <v>*</v>
      </c>
      <c r="S427" s="180" t="str" cm="1">
        <f t="array" ref="S427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427" s="180" t="str" cm="1">
        <f t="array" ref="T427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427" s="199" t="str">
        <f>IFERROR(_xlfn.XLOOKUP(J427, BASE_MAPA!$B$2:$B$420, BASE_MAPA!$G$2:$G$420), "ERRO")</f>
        <v>ERRO</v>
      </c>
      <c r="V427" s="143"/>
      <c r="W427" s="135"/>
      <c r="X427" s="152"/>
      <c r="Y427" s="129"/>
      <c r="Z427" s="129"/>
      <c r="AA427" s="71"/>
      <c r="AB427" s="59"/>
      <c r="AC427" s="59"/>
      <c r="AD427" s="135"/>
      <c r="AE427" s="71"/>
      <c r="AF427" s="71"/>
      <c r="AG427" s="71"/>
      <c r="AH427" s="42"/>
      <c r="AI427" s="119" t="str">
        <f>IF(BS_CONTROLE[[#This Row],[Atividade]]=0, "-", BS_CONTROLE[[#This Row],[Atividade]])</f>
        <v>-</v>
      </c>
      <c r="AJ427" s="8" t="str">
        <f>IF(D427="","*",VLOOKUP(AI427,BS_ATIVIDADE[#Data],3,FALSE))</f>
        <v>*</v>
      </c>
      <c r="AK427" s="175" t="str">
        <f>IF(BS_CONTROLE[[#This Row],[Local - Partida]]=0, "-", BS_CONTROLE[[#This Row],[Local - Partida]])</f>
        <v>-</v>
      </c>
      <c r="AL427" s="175" t="str">
        <f>IF(BS_CONTROLE[[#This Row],[Local - Encerramento]]=0, "-", BS_CONTROLE[[#This Row],[Local - Encerramento]])</f>
        <v>-</v>
      </c>
      <c r="AM427" s="175" t="str">
        <f>IF(BS_CONTROLE[[#This Row],[Entre - Estações]]=0, "-", BS_CONTROLE[[#This Row],[Entre - Estações]])</f>
        <v>-</v>
      </c>
      <c r="AN427" s="175" t="str">
        <f>IF(BS_CONTROLE[[#This Row],[SB]]=0, "-", BS_CONTROLE[[#This Row],[SB]])</f>
        <v>-</v>
      </c>
      <c r="AO427" s="176" t="str">
        <f>IF(BS_CONTROLE[[#This Row],[SUB]]=0, "-", BS_CONTROLE[[#This Row],[SUB]])</f>
        <v>-</v>
      </c>
      <c r="AP427" s="177" t="str">
        <f>IF(BS_CONTROLE[[#This Row],[KM - Inicio]]=0, "-", BS_CONTROLE[[#This Row],[KM - Inicio]])</f>
        <v>-</v>
      </c>
      <c r="AQ427" s="177" t="str">
        <f>IF(BS_CONTROLE[[#This Row],[KM - Fim]]=0, "-", BS_CONTROLE[[#This Row],[KM - Fim]])</f>
        <v>-</v>
      </c>
      <c r="AR427" s="32"/>
      <c r="AS427" s="32"/>
      <c r="AT427" s="32"/>
      <c r="AU427" s="32"/>
      <c r="AV427" s="32"/>
      <c r="AW427" s="32"/>
      <c r="AX427" s="32"/>
      <c r="AY427" s="184" t="str">
        <f>IF(D427="","*",IFERROR(IF(ISODD(COUNT(AS427:AX429)),"ERRO",SUM((AT427-AS427),(AV427-AU427),(AX427-AW427))),"ERRO"))</f>
        <v>*</v>
      </c>
      <c r="AZ427" s="11"/>
      <c r="BA427" s="60"/>
      <c r="BB427" s="9" t="str">
        <f>IFERROR(_xlfn.XLOOKUP(AI427, BS_ATIVIDADE[ATIVIDADE],BS_ATIVIDADE[UNIDADE] ), "*")</f>
        <v>*</v>
      </c>
      <c r="BC427" s="59" t="str" cm="1">
        <f t="array" ref="BC427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BD427" s="59" t="str" cm="1">
        <f t="array" ref="BD427" xml:space="preserve"> _xlfn.XLOOKUP(
  1,
  ( TabelaMap[SUB] = BS_CONTROLE[[#This Row],[SUB_5]]) *
  ( TabelaMap[KM Inicio] &lt;= BS_CONTROLE[[#This Row],[KM - Inicio]]) *
  ( TabelaMap[KM Fim]  &gt;= BS_CONTROLE[[#This Row],[KM - Inicio]]),
  TabelaMap[Trecho Coordenação],
  "-",
  0
)</f>
        <v>-</v>
      </c>
      <c r="BE427" s="200" t="str">
        <f>IFERROR(_xlfn.XLOOKUP(AO427, BASE_MAPA!$B$2:$B$420, BASE_MAPA!$G$2:$G$420), "ERRO")</f>
        <v>ERRO</v>
      </c>
      <c r="BF427" s="178" t="str">
        <f>IF(BS_CONTROLE[[#This Row],[Responsavel pelo boletim]]=0, "-", BS_CONTROLE[[#This Row],[Responsavel pelo boletim]])</f>
        <v>-</v>
      </c>
      <c r="BG427" s="13"/>
      <c r="BH427" s="14"/>
      <c r="BI427" s="14"/>
      <c r="BJ427" s="14"/>
      <c r="BK427" s="14"/>
      <c r="BL427" s="13"/>
      <c r="BM427" s="12"/>
      <c r="BN427" s="12"/>
      <c r="BO427" s="130"/>
      <c r="BP427" s="14"/>
      <c r="BQ427" s="10" t="str">
        <f t="shared" si="33"/>
        <v>Aderente</v>
      </c>
      <c r="BR427" s="15" t="str">
        <f t="shared" si="34"/>
        <v>*</v>
      </c>
      <c r="BS427" s="15" t="str">
        <f t="shared" si="35"/>
        <v>*</v>
      </c>
      <c r="BT427" s="157" t="str">
        <f t="shared" si="36"/>
        <v/>
      </c>
    </row>
    <row r="428" spans="1:72" hidden="1">
      <c r="A428" s="44" t="str">
        <f t="shared" si="32"/>
        <v/>
      </c>
      <c r="B428" s="133"/>
      <c r="C428" s="7" t="str">
        <f>IF(BS_CONTROLE[[#This Row],[DATA]]="","",WEEKNUM(BS_CONTROLE[[#This Row],[DATA]]))</f>
        <v/>
      </c>
      <c r="D428" s="45"/>
      <c r="E428" s="185">
        <v>444</v>
      </c>
      <c r="F428" s="134"/>
      <c r="G428" s="8" t="str">
        <f>IF(D428="","*",VLOOKUP(F428,BS_ATIVIDADE[#All],3,FALSE))</f>
        <v>*</v>
      </c>
      <c r="H428" s="135"/>
      <c r="I428" s="135"/>
      <c r="J428" s="151"/>
      <c r="K428" s="151"/>
      <c r="L428" s="71" t="s">
        <v>11</v>
      </c>
      <c r="M428" s="149" t="str" cm="1">
        <f t="array" ref="M428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428" s="149" t="str" cm="1">
        <f t="array" ref="N428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428" s="135"/>
      <c r="P428" s="135"/>
      <c r="Q428" s="71"/>
      <c r="R428" s="9" t="str">
        <f>IFERROR(_xlfn.XLOOKUP(F428, BS_ATIVIDADE[ATIVIDADE],BS_ATIVIDADE[UNIDADE] ), "*")</f>
        <v>*</v>
      </c>
      <c r="S428" s="180" t="str" cm="1">
        <f t="array" ref="S428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428" s="180" t="str" cm="1">
        <f t="array" ref="T428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428" s="199" t="str">
        <f>IFERROR(_xlfn.XLOOKUP(J428, BASE_MAPA!$B$2:$B$420, BASE_MAPA!$G$2:$G$420), "ERRO")</f>
        <v>ERRO</v>
      </c>
      <c r="V428" s="143"/>
      <c r="W428" s="135"/>
      <c r="X428" s="152"/>
      <c r="Y428" s="129"/>
      <c r="Z428" s="129"/>
      <c r="AA428" s="71"/>
      <c r="AB428" s="59"/>
      <c r="AC428" s="59"/>
      <c r="AD428" s="135"/>
      <c r="AE428" s="71"/>
      <c r="AF428" s="71"/>
      <c r="AG428" s="71"/>
      <c r="AH428" s="42"/>
      <c r="AI428" s="119" t="str">
        <f>IF(BS_CONTROLE[[#This Row],[Atividade]]=0, "-", BS_CONTROLE[[#This Row],[Atividade]])</f>
        <v>-</v>
      </c>
      <c r="AJ428" s="8" t="str">
        <f>IF(D428="","*",VLOOKUP(AI428,BS_ATIVIDADE[#Data],3,FALSE))</f>
        <v>*</v>
      </c>
      <c r="AK428" s="175" t="str">
        <f>IF(BS_CONTROLE[[#This Row],[Local - Partida]]=0, "-", BS_CONTROLE[[#This Row],[Local - Partida]])</f>
        <v>-</v>
      </c>
      <c r="AL428" s="175" t="str">
        <f>IF(BS_CONTROLE[[#This Row],[Local - Encerramento]]=0, "-", BS_CONTROLE[[#This Row],[Local - Encerramento]])</f>
        <v>-</v>
      </c>
      <c r="AM428" s="175" t="str">
        <f>IF(BS_CONTROLE[[#This Row],[Entre - Estações]]=0, "-", BS_CONTROLE[[#This Row],[Entre - Estações]])</f>
        <v>-</v>
      </c>
      <c r="AN428" s="175" t="str">
        <f>IF(BS_CONTROLE[[#This Row],[SB]]=0, "-", BS_CONTROLE[[#This Row],[SB]])</f>
        <v>-</v>
      </c>
      <c r="AO428" s="176" t="str">
        <f>IF(BS_CONTROLE[[#This Row],[SUB]]=0, "-", BS_CONTROLE[[#This Row],[SUB]])</f>
        <v>-</v>
      </c>
      <c r="AP428" s="177" t="str">
        <f>IF(BS_CONTROLE[[#This Row],[KM - Inicio]]=0, "-", BS_CONTROLE[[#This Row],[KM - Inicio]])</f>
        <v>-</v>
      </c>
      <c r="AQ428" s="177" t="str">
        <f>IF(BS_CONTROLE[[#This Row],[KM - Fim]]=0, "-", BS_CONTROLE[[#This Row],[KM - Fim]])</f>
        <v>-</v>
      </c>
      <c r="AR428" s="32"/>
      <c r="AS428" s="32"/>
      <c r="AT428" s="32"/>
      <c r="AU428" s="32"/>
      <c r="AV428" s="32"/>
      <c r="AW428" s="32"/>
      <c r="AX428" s="32"/>
      <c r="AY428" s="184" t="str">
        <f>IF(D428="","*",IFERROR(IF(ISODD(COUNT(AS428:AX430)),"ERRO",SUM((AT428-AS428),(AV428-AU428),(AX428-AW428))),"ERRO"))</f>
        <v>*</v>
      </c>
      <c r="AZ428" s="11"/>
      <c r="BA428" s="60"/>
      <c r="BB428" s="9" t="str">
        <f>IFERROR(_xlfn.XLOOKUP(AI428, BS_ATIVIDADE[ATIVIDADE],BS_ATIVIDADE[UNIDADE] ), "*")</f>
        <v>*</v>
      </c>
      <c r="BC428" s="59" t="str" cm="1">
        <f t="array" ref="BC428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BD428" s="59" t="str" cm="1">
        <f t="array" ref="BD428" xml:space="preserve"> _xlfn.XLOOKUP(
  1,
  ( TabelaMap[SUB] = BS_CONTROLE[[#This Row],[SUB_5]]) *
  ( TabelaMap[KM Inicio] &lt;= BS_CONTROLE[[#This Row],[KM - Inicio]]) *
  ( TabelaMap[KM Fim]  &gt;= BS_CONTROLE[[#This Row],[KM - Inicio]]),
  TabelaMap[Trecho Coordenação],
  "-",
  0
)</f>
        <v>-</v>
      </c>
      <c r="BE428" s="200" t="str">
        <f>IFERROR(_xlfn.XLOOKUP(AO428, BASE_MAPA!$B$2:$B$420, BASE_MAPA!$G$2:$G$420), "ERRO")</f>
        <v>ERRO</v>
      </c>
      <c r="BF428" s="178" t="str">
        <f>IF(BS_CONTROLE[[#This Row],[Responsavel pelo boletim]]=0, "-", BS_CONTROLE[[#This Row],[Responsavel pelo boletim]])</f>
        <v>-</v>
      </c>
      <c r="BG428" s="13"/>
      <c r="BH428" s="14"/>
      <c r="BI428" s="14"/>
      <c r="BJ428" s="14"/>
      <c r="BK428" s="14"/>
      <c r="BL428" s="13"/>
      <c r="BM428" s="12"/>
      <c r="BN428" s="12"/>
      <c r="BO428" s="130"/>
      <c r="BP428" s="14"/>
      <c r="BQ428" s="10" t="str">
        <f t="shared" si="33"/>
        <v>Aderente</v>
      </c>
      <c r="BR428" s="15" t="str">
        <f t="shared" si="34"/>
        <v>*</v>
      </c>
      <c r="BS428" s="15" t="str">
        <f t="shared" si="35"/>
        <v>*</v>
      </c>
      <c r="BT428" s="157" t="str">
        <f t="shared" si="36"/>
        <v/>
      </c>
    </row>
    <row r="429" spans="1:72" hidden="1">
      <c r="A429" s="44" t="str">
        <f t="shared" si="32"/>
        <v/>
      </c>
      <c r="B429" s="133"/>
      <c r="C429" s="7" t="str">
        <f>IF(BS_CONTROLE[[#This Row],[DATA]]="","",WEEKNUM(BS_CONTROLE[[#This Row],[DATA]]))</f>
        <v/>
      </c>
      <c r="D429" s="45"/>
      <c r="E429" s="185">
        <v>445</v>
      </c>
      <c r="F429" s="134"/>
      <c r="G429" s="8" t="str">
        <f>IF(D429="","*",VLOOKUP(F429,BS_ATIVIDADE[#All],3,FALSE))</f>
        <v>*</v>
      </c>
      <c r="H429" s="135"/>
      <c r="I429" s="135"/>
      <c r="J429" s="151"/>
      <c r="K429" s="151"/>
      <c r="L429" s="71" t="s">
        <v>11</v>
      </c>
      <c r="M429" s="149" t="str" cm="1">
        <f t="array" ref="M429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429" s="149" t="str" cm="1">
        <f t="array" ref="N429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429" s="135"/>
      <c r="P429" s="135"/>
      <c r="Q429" s="71"/>
      <c r="R429" s="9" t="str">
        <f>IFERROR(_xlfn.XLOOKUP(F429, BS_ATIVIDADE[ATIVIDADE],BS_ATIVIDADE[UNIDADE] ), "*")</f>
        <v>*</v>
      </c>
      <c r="S429" s="180" t="str" cm="1">
        <f t="array" ref="S429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429" s="180" t="str" cm="1">
        <f t="array" ref="T429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429" s="199" t="str">
        <f>IFERROR(_xlfn.XLOOKUP(J429, BASE_MAPA!$B$2:$B$420, BASE_MAPA!$G$2:$G$420), "ERRO")</f>
        <v>ERRO</v>
      </c>
      <c r="V429" s="143"/>
      <c r="W429" s="135"/>
      <c r="X429" s="152"/>
      <c r="Y429" s="129"/>
      <c r="Z429" s="129"/>
      <c r="AA429" s="71"/>
      <c r="AB429" s="59"/>
      <c r="AC429" s="59"/>
      <c r="AD429" s="135"/>
      <c r="AE429" s="71"/>
      <c r="AF429" s="71"/>
      <c r="AG429" s="71"/>
      <c r="AH429" s="42"/>
      <c r="AI429" s="119" t="str">
        <f>IF(BS_CONTROLE[[#This Row],[Atividade]]=0, "-", BS_CONTROLE[[#This Row],[Atividade]])</f>
        <v>-</v>
      </c>
      <c r="AJ429" s="8" t="str">
        <f>IF(D429="","*",VLOOKUP(AI429,BS_ATIVIDADE[#Data],3,FALSE))</f>
        <v>*</v>
      </c>
      <c r="AK429" s="175" t="str">
        <f>IF(BS_CONTROLE[[#This Row],[Local - Partida]]=0, "-", BS_CONTROLE[[#This Row],[Local - Partida]])</f>
        <v>-</v>
      </c>
      <c r="AL429" s="175" t="str">
        <f>IF(BS_CONTROLE[[#This Row],[Local - Encerramento]]=0, "-", BS_CONTROLE[[#This Row],[Local - Encerramento]])</f>
        <v>-</v>
      </c>
      <c r="AM429" s="175" t="str">
        <f>IF(BS_CONTROLE[[#This Row],[Entre - Estações]]=0, "-", BS_CONTROLE[[#This Row],[Entre - Estações]])</f>
        <v>-</v>
      </c>
      <c r="AN429" s="175" t="str">
        <f>IF(BS_CONTROLE[[#This Row],[SB]]=0, "-", BS_CONTROLE[[#This Row],[SB]])</f>
        <v>-</v>
      </c>
      <c r="AO429" s="176" t="str">
        <f>IF(BS_CONTROLE[[#This Row],[SUB]]=0, "-", BS_CONTROLE[[#This Row],[SUB]])</f>
        <v>-</v>
      </c>
      <c r="AP429" s="177" t="str">
        <f>IF(BS_CONTROLE[[#This Row],[KM - Inicio]]=0, "-", BS_CONTROLE[[#This Row],[KM - Inicio]])</f>
        <v>-</v>
      </c>
      <c r="AQ429" s="177" t="str">
        <f>IF(BS_CONTROLE[[#This Row],[KM - Fim]]=0, "-", BS_CONTROLE[[#This Row],[KM - Fim]])</f>
        <v>-</v>
      </c>
      <c r="AR429" s="32"/>
      <c r="AS429" s="32"/>
      <c r="AT429" s="32"/>
      <c r="AU429" s="32"/>
      <c r="AV429" s="32"/>
      <c r="AW429" s="32"/>
      <c r="AX429" s="32"/>
      <c r="AY429" s="184" t="str">
        <f>IF(D429="","*",IFERROR(IF(ISODD(COUNT(AS429:AX431)),"ERRO",SUM((AT429-AS429),(AV429-AU429),(AX429-AW429))),"ERRO"))</f>
        <v>*</v>
      </c>
      <c r="AZ429" s="11"/>
      <c r="BA429" s="60"/>
      <c r="BB429" s="9" t="str">
        <f>IFERROR(_xlfn.XLOOKUP(AI429, BS_ATIVIDADE[ATIVIDADE],BS_ATIVIDADE[UNIDADE] ), "*")</f>
        <v>*</v>
      </c>
      <c r="BC429" s="59" t="str" cm="1">
        <f t="array" ref="BC429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BD429" s="59" t="str" cm="1">
        <f t="array" ref="BD429" xml:space="preserve"> _xlfn.XLOOKUP(
  1,
  ( TabelaMap[SUB] = BS_CONTROLE[[#This Row],[SUB_5]]) *
  ( TabelaMap[KM Inicio] &lt;= BS_CONTROLE[[#This Row],[KM - Inicio]]) *
  ( TabelaMap[KM Fim]  &gt;= BS_CONTROLE[[#This Row],[KM - Inicio]]),
  TabelaMap[Trecho Coordenação],
  "-",
  0
)</f>
        <v>-</v>
      </c>
      <c r="BE429" s="200" t="str">
        <f>IFERROR(_xlfn.XLOOKUP(AO429, BASE_MAPA!$B$2:$B$420, BASE_MAPA!$G$2:$G$420), "ERRO")</f>
        <v>ERRO</v>
      </c>
      <c r="BF429" s="178" t="str">
        <f>IF(BS_CONTROLE[[#This Row],[Responsavel pelo boletim]]=0, "-", BS_CONTROLE[[#This Row],[Responsavel pelo boletim]])</f>
        <v>-</v>
      </c>
      <c r="BG429" s="13"/>
      <c r="BH429" s="14"/>
      <c r="BI429" s="14"/>
      <c r="BJ429" s="14"/>
      <c r="BK429" s="14"/>
      <c r="BL429" s="13"/>
      <c r="BM429" s="12"/>
      <c r="BN429" s="12"/>
      <c r="BO429" s="130"/>
      <c r="BP429" s="14"/>
      <c r="BQ429" s="10" t="str">
        <f t="shared" si="33"/>
        <v>Aderente</v>
      </c>
      <c r="BR429" s="15" t="str">
        <f t="shared" si="34"/>
        <v>*</v>
      </c>
      <c r="BS429" s="15" t="str">
        <f t="shared" si="35"/>
        <v>*</v>
      </c>
      <c r="BT429" s="157" t="str">
        <f t="shared" si="36"/>
        <v/>
      </c>
    </row>
    <row r="430" spans="1:72" hidden="1">
      <c r="A430" s="44" t="str">
        <f t="shared" si="32"/>
        <v/>
      </c>
      <c r="B430" s="133"/>
      <c r="C430" s="7" t="str">
        <f>IF(BS_CONTROLE[[#This Row],[DATA]]="","",WEEKNUM(BS_CONTROLE[[#This Row],[DATA]]))</f>
        <v/>
      </c>
      <c r="D430" s="45"/>
      <c r="E430" s="185">
        <v>446</v>
      </c>
      <c r="F430" s="134"/>
      <c r="G430" s="8" t="str">
        <f>IF(D430="","*",VLOOKUP(F430,BS_ATIVIDADE[#All],3,FALSE))</f>
        <v>*</v>
      </c>
      <c r="H430" s="135"/>
      <c r="I430" s="135"/>
      <c r="J430" s="151"/>
      <c r="K430" s="151"/>
      <c r="L430" s="71" t="s">
        <v>11</v>
      </c>
      <c r="M430" s="149" t="str" cm="1">
        <f t="array" ref="M430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430" s="149" t="str" cm="1">
        <f t="array" ref="N430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430" s="135"/>
      <c r="P430" s="135"/>
      <c r="Q430" s="71"/>
      <c r="R430" s="9" t="str">
        <f>IFERROR(_xlfn.XLOOKUP(F430, BS_ATIVIDADE[ATIVIDADE],BS_ATIVIDADE[UNIDADE] ), "*")</f>
        <v>*</v>
      </c>
      <c r="S430" s="180" t="str" cm="1">
        <f t="array" ref="S430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430" s="180" t="str" cm="1">
        <f t="array" ref="T430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430" s="199" t="str">
        <f>IFERROR(_xlfn.XLOOKUP(J430, BASE_MAPA!$B$2:$B$420, BASE_MAPA!$G$2:$G$420), "ERRO")</f>
        <v>ERRO</v>
      </c>
      <c r="V430" s="143"/>
      <c r="W430" s="135"/>
      <c r="X430" s="152"/>
      <c r="Y430" s="129"/>
      <c r="Z430" s="129"/>
      <c r="AA430" s="71"/>
      <c r="AB430" s="59"/>
      <c r="AC430" s="59"/>
      <c r="AD430" s="135"/>
      <c r="AE430" s="71"/>
      <c r="AF430" s="71"/>
      <c r="AG430" s="71"/>
      <c r="AH430" s="42"/>
      <c r="AI430" s="119" t="str">
        <f>IF(BS_CONTROLE[[#This Row],[Atividade]]=0, "-", BS_CONTROLE[[#This Row],[Atividade]])</f>
        <v>-</v>
      </c>
      <c r="AJ430" s="8" t="str">
        <f>IF(D430="","*",VLOOKUP(AI430,BS_ATIVIDADE[#Data],3,FALSE))</f>
        <v>*</v>
      </c>
      <c r="AK430" s="175" t="str">
        <f>IF(BS_CONTROLE[[#This Row],[Local - Partida]]=0, "-", BS_CONTROLE[[#This Row],[Local - Partida]])</f>
        <v>-</v>
      </c>
      <c r="AL430" s="175" t="str">
        <f>IF(BS_CONTROLE[[#This Row],[Local - Encerramento]]=0, "-", BS_CONTROLE[[#This Row],[Local - Encerramento]])</f>
        <v>-</v>
      </c>
      <c r="AM430" s="175" t="str">
        <f>IF(BS_CONTROLE[[#This Row],[Entre - Estações]]=0, "-", BS_CONTROLE[[#This Row],[Entre - Estações]])</f>
        <v>-</v>
      </c>
      <c r="AN430" s="175" t="str">
        <f>IF(BS_CONTROLE[[#This Row],[SB]]=0, "-", BS_CONTROLE[[#This Row],[SB]])</f>
        <v>-</v>
      </c>
      <c r="AO430" s="176" t="str">
        <f>IF(BS_CONTROLE[[#This Row],[SUB]]=0, "-", BS_CONTROLE[[#This Row],[SUB]])</f>
        <v>-</v>
      </c>
      <c r="AP430" s="177" t="str">
        <f>IF(BS_CONTROLE[[#This Row],[KM - Inicio]]=0, "-", BS_CONTROLE[[#This Row],[KM - Inicio]])</f>
        <v>-</v>
      </c>
      <c r="AQ430" s="177" t="str">
        <f>IF(BS_CONTROLE[[#This Row],[KM - Fim]]=0, "-", BS_CONTROLE[[#This Row],[KM - Fim]])</f>
        <v>-</v>
      </c>
      <c r="AR430" s="32"/>
      <c r="AS430" s="32"/>
      <c r="AT430" s="32"/>
      <c r="AU430" s="32"/>
      <c r="AV430" s="32"/>
      <c r="AW430" s="32"/>
      <c r="AX430" s="32"/>
      <c r="AY430" s="184" t="str">
        <f>IF(D430="","*",IFERROR(IF(ISODD(COUNT(AS430:AX432)),"ERRO",SUM((AT430-AS430),(AV430-AU430),(AX430-AW430))),"ERRO"))</f>
        <v>*</v>
      </c>
      <c r="AZ430" s="11"/>
      <c r="BA430" s="60"/>
      <c r="BB430" s="9" t="str">
        <f>IFERROR(_xlfn.XLOOKUP(AI430, BS_ATIVIDADE[ATIVIDADE],BS_ATIVIDADE[UNIDADE] ), "*")</f>
        <v>*</v>
      </c>
      <c r="BC430" s="59" t="str" cm="1">
        <f t="array" ref="BC430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BD430" s="59" t="str" cm="1">
        <f t="array" ref="BD430" xml:space="preserve"> _xlfn.XLOOKUP(
  1,
  ( TabelaMap[SUB] = BS_CONTROLE[[#This Row],[SUB_5]]) *
  ( TabelaMap[KM Inicio] &lt;= BS_CONTROLE[[#This Row],[KM - Inicio]]) *
  ( TabelaMap[KM Fim]  &gt;= BS_CONTROLE[[#This Row],[KM - Inicio]]),
  TabelaMap[Trecho Coordenação],
  "-",
  0
)</f>
        <v>-</v>
      </c>
      <c r="BE430" s="200" t="str">
        <f>IFERROR(_xlfn.XLOOKUP(AO430, BASE_MAPA!$B$2:$B$420, BASE_MAPA!$G$2:$G$420), "ERRO")</f>
        <v>ERRO</v>
      </c>
      <c r="BF430" s="178" t="str">
        <f>IF(BS_CONTROLE[[#This Row],[Responsavel pelo boletim]]=0, "-", BS_CONTROLE[[#This Row],[Responsavel pelo boletim]])</f>
        <v>-</v>
      </c>
      <c r="BG430" s="13"/>
      <c r="BH430" s="14"/>
      <c r="BI430" s="14"/>
      <c r="BJ430" s="14"/>
      <c r="BK430" s="14"/>
      <c r="BL430" s="13"/>
      <c r="BM430" s="12"/>
      <c r="BN430" s="12"/>
      <c r="BO430" s="130"/>
      <c r="BP430" s="14"/>
      <c r="BQ430" s="10" t="str">
        <f t="shared" si="33"/>
        <v>Aderente</v>
      </c>
      <c r="BR430" s="15" t="str">
        <f t="shared" si="34"/>
        <v>*</v>
      </c>
      <c r="BS430" s="15" t="str">
        <f t="shared" si="35"/>
        <v>*</v>
      </c>
      <c r="BT430" s="157" t="str">
        <f t="shared" si="36"/>
        <v/>
      </c>
    </row>
    <row r="431" spans="1:72" hidden="1">
      <c r="A431" s="44" t="str">
        <f t="shared" si="32"/>
        <v/>
      </c>
      <c r="B431" s="133"/>
      <c r="C431" s="7" t="str">
        <f>IF(BS_CONTROLE[[#This Row],[DATA]]="","",WEEKNUM(BS_CONTROLE[[#This Row],[DATA]]))</f>
        <v/>
      </c>
      <c r="D431" s="45"/>
      <c r="E431" s="185">
        <v>447</v>
      </c>
      <c r="F431" s="134"/>
      <c r="G431" s="8" t="str">
        <f>IF(D431="","*",VLOOKUP(F431,BS_ATIVIDADE[#All],3,FALSE))</f>
        <v>*</v>
      </c>
      <c r="H431" s="135"/>
      <c r="I431" s="135"/>
      <c r="J431" s="151"/>
      <c r="K431" s="151"/>
      <c r="L431" s="71" t="s">
        <v>11</v>
      </c>
      <c r="M431" s="149" t="str" cm="1">
        <f t="array" ref="M431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431" s="149" t="str" cm="1">
        <f t="array" ref="N431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431" s="135"/>
      <c r="P431" s="135"/>
      <c r="Q431" s="71"/>
      <c r="R431" s="9" t="str">
        <f>IFERROR(_xlfn.XLOOKUP(F431, BS_ATIVIDADE[ATIVIDADE],BS_ATIVIDADE[UNIDADE] ), "*")</f>
        <v>*</v>
      </c>
      <c r="S431" s="180" t="str" cm="1">
        <f t="array" ref="S431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431" s="180" t="str" cm="1">
        <f t="array" ref="T431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431" s="199" t="str">
        <f>IFERROR(_xlfn.XLOOKUP(J431, BASE_MAPA!$B$2:$B$420, BASE_MAPA!$G$2:$G$420), "ERRO")</f>
        <v>ERRO</v>
      </c>
      <c r="V431" s="143"/>
      <c r="W431" s="135"/>
      <c r="X431" s="152"/>
      <c r="Y431" s="129"/>
      <c r="Z431" s="129"/>
      <c r="AA431" s="71"/>
      <c r="AB431" s="59"/>
      <c r="AC431" s="59"/>
      <c r="AD431" s="135"/>
      <c r="AE431" s="71"/>
      <c r="AF431" s="71"/>
      <c r="AG431" s="71"/>
      <c r="AH431" s="42"/>
      <c r="AI431" s="119" t="str">
        <f>IF(BS_CONTROLE[[#This Row],[Atividade]]=0, "-", BS_CONTROLE[[#This Row],[Atividade]])</f>
        <v>-</v>
      </c>
      <c r="AJ431" s="8" t="str">
        <f>IF(D431="","*",VLOOKUP(AI431,BS_ATIVIDADE[#Data],3,FALSE))</f>
        <v>*</v>
      </c>
      <c r="AK431" s="175" t="str">
        <f>IF(BS_CONTROLE[[#This Row],[Local - Partida]]=0, "-", BS_CONTROLE[[#This Row],[Local - Partida]])</f>
        <v>-</v>
      </c>
      <c r="AL431" s="175" t="str">
        <f>IF(BS_CONTROLE[[#This Row],[Local - Encerramento]]=0, "-", BS_CONTROLE[[#This Row],[Local - Encerramento]])</f>
        <v>-</v>
      </c>
      <c r="AM431" s="175" t="str">
        <f>IF(BS_CONTROLE[[#This Row],[Entre - Estações]]=0, "-", BS_CONTROLE[[#This Row],[Entre - Estações]])</f>
        <v>-</v>
      </c>
      <c r="AN431" s="175" t="str">
        <f>IF(BS_CONTROLE[[#This Row],[SB]]=0, "-", BS_CONTROLE[[#This Row],[SB]])</f>
        <v>-</v>
      </c>
      <c r="AO431" s="176" t="str">
        <f>IF(BS_CONTROLE[[#This Row],[SUB]]=0, "-", BS_CONTROLE[[#This Row],[SUB]])</f>
        <v>-</v>
      </c>
      <c r="AP431" s="177" t="str">
        <f>IF(BS_CONTROLE[[#This Row],[KM - Inicio]]=0, "-", BS_CONTROLE[[#This Row],[KM - Inicio]])</f>
        <v>-</v>
      </c>
      <c r="AQ431" s="177" t="str">
        <f>IF(BS_CONTROLE[[#This Row],[KM - Fim]]=0, "-", BS_CONTROLE[[#This Row],[KM - Fim]])</f>
        <v>-</v>
      </c>
      <c r="AR431" s="32"/>
      <c r="AS431" s="32"/>
      <c r="AT431" s="32"/>
      <c r="AU431" s="32"/>
      <c r="AV431" s="32"/>
      <c r="AW431" s="32"/>
      <c r="AX431" s="32"/>
      <c r="AY431" s="184" t="str">
        <f>IF(D431="","*",IFERROR(IF(ISODD(COUNT(AS431:AX433)),"ERRO",SUM((AT431-AS431),(AV431-AU431),(AX431-AW431))),"ERRO"))</f>
        <v>*</v>
      </c>
      <c r="AZ431" s="11"/>
      <c r="BA431" s="60"/>
      <c r="BB431" s="9" t="str">
        <f>IFERROR(_xlfn.XLOOKUP(AI431, BS_ATIVIDADE[ATIVIDADE],BS_ATIVIDADE[UNIDADE] ), "*")</f>
        <v>*</v>
      </c>
      <c r="BC431" s="59" t="str" cm="1">
        <f t="array" ref="BC431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BD431" s="59" t="str" cm="1">
        <f t="array" ref="BD431" xml:space="preserve"> _xlfn.XLOOKUP(
  1,
  ( TabelaMap[SUB] = BS_CONTROLE[[#This Row],[SUB_5]]) *
  ( TabelaMap[KM Inicio] &lt;= BS_CONTROLE[[#This Row],[KM - Inicio]]) *
  ( TabelaMap[KM Fim]  &gt;= BS_CONTROLE[[#This Row],[KM - Inicio]]),
  TabelaMap[Trecho Coordenação],
  "-",
  0
)</f>
        <v>-</v>
      </c>
      <c r="BE431" s="200" t="str">
        <f>IFERROR(_xlfn.XLOOKUP(AO431, BASE_MAPA!$B$2:$B$420, BASE_MAPA!$G$2:$G$420), "ERRO")</f>
        <v>ERRO</v>
      </c>
      <c r="BF431" s="178" t="str">
        <f>IF(BS_CONTROLE[[#This Row],[Responsavel pelo boletim]]=0, "-", BS_CONTROLE[[#This Row],[Responsavel pelo boletim]])</f>
        <v>-</v>
      </c>
      <c r="BG431" s="13"/>
      <c r="BH431" s="14"/>
      <c r="BI431" s="14"/>
      <c r="BJ431" s="14"/>
      <c r="BK431" s="14"/>
      <c r="BL431" s="13"/>
      <c r="BM431" s="12"/>
      <c r="BN431" s="12"/>
      <c r="BO431" s="130"/>
      <c r="BP431" s="14"/>
      <c r="BQ431" s="10" t="str">
        <f t="shared" si="33"/>
        <v>Aderente</v>
      </c>
      <c r="BR431" s="15" t="str">
        <f t="shared" si="34"/>
        <v>*</v>
      </c>
      <c r="BS431" s="15" t="str">
        <f t="shared" si="35"/>
        <v>*</v>
      </c>
      <c r="BT431" s="157" t="str">
        <f t="shared" si="36"/>
        <v/>
      </c>
    </row>
    <row r="432" spans="1:72" hidden="1">
      <c r="A432" s="44" t="str">
        <f t="shared" si="32"/>
        <v/>
      </c>
      <c r="B432" s="133"/>
      <c r="C432" s="7" t="str">
        <f>IF(BS_CONTROLE[[#This Row],[DATA]]="","",WEEKNUM(BS_CONTROLE[[#This Row],[DATA]]))</f>
        <v/>
      </c>
      <c r="D432" s="45"/>
      <c r="E432" s="185">
        <v>448</v>
      </c>
      <c r="F432" s="134"/>
      <c r="G432" s="8" t="str">
        <f>IF(D432="","*",VLOOKUP(F432,BS_ATIVIDADE[#All],3,FALSE))</f>
        <v>*</v>
      </c>
      <c r="H432" s="135"/>
      <c r="I432" s="135"/>
      <c r="J432" s="151"/>
      <c r="K432" s="151"/>
      <c r="L432" s="71" t="s">
        <v>11</v>
      </c>
      <c r="M432" s="149" t="str" cm="1">
        <f t="array" ref="M432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432" s="149" t="str" cm="1">
        <f t="array" ref="N432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432" s="135"/>
      <c r="P432" s="135"/>
      <c r="Q432" s="71"/>
      <c r="R432" s="9" t="str">
        <f>IFERROR(_xlfn.XLOOKUP(F432, BS_ATIVIDADE[ATIVIDADE],BS_ATIVIDADE[UNIDADE] ), "*")</f>
        <v>*</v>
      </c>
      <c r="S432" s="180" t="str" cm="1">
        <f t="array" ref="S432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432" s="180" t="str" cm="1">
        <f t="array" ref="T432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432" s="199" t="str">
        <f>IFERROR(_xlfn.XLOOKUP(J432, BASE_MAPA!$B$2:$B$420, BASE_MAPA!$G$2:$G$420), "ERRO")</f>
        <v>ERRO</v>
      </c>
      <c r="V432" s="143"/>
      <c r="W432" s="135"/>
      <c r="X432" s="152"/>
      <c r="Y432" s="129"/>
      <c r="Z432" s="129"/>
      <c r="AA432" s="71"/>
      <c r="AB432" s="59"/>
      <c r="AC432" s="59"/>
      <c r="AD432" s="135"/>
      <c r="AE432" s="71"/>
      <c r="AF432" s="71"/>
      <c r="AG432" s="71"/>
      <c r="AH432" s="42"/>
      <c r="AI432" s="119" t="str">
        <f>IF(BS_CONTROLE[[#This Row],[Atividade]]=0, "-", BS_CONTROLE[[#This Row],[Atividade]])</f>
        <v>-</v>
      </c>
      <c r="AJ432" s="8" t="str">
        <f>IF(D432="","*",VLOOKUP(AI432,BS_ATIVIDADE[#Data],3,FALSE))</f>
        <v>*</v>
      </c>
      <c r="AK432" s="175" t="str">
        <f>IF(BS_CONTROLE[[#This Row],[Local - Partida]]=0, "-", BS_CONTROLE[[#This Row],[Local - Partida]])</f>
        <v>-</v>
      </c>
      <c r="AL432" s="175" t="str">
        <f>IF(BS_CONTROLE[[#This Row],[Local - Encerramento]]=0, "-", BS_CONTROLE[[#This Row],[Local - Encerramento]])</f>
        <v>-</v>
      </c>
      <c r="AM432" s="175" t="str">
        <f>IF(BS_CONTROLE[[#This Row],[Entre - Estações]]=0, "-", BS_CONTROLE[[#This Row],[Entre - Estações]])</f>
        <v>-</v>
      </c>
      <c r="AN432" s="175" t="str">
        <f>IF(BS_CONTROLE[[#This Row],[SB]]=0, "-", BS_CONTROLE[[#This Row],[SB]])</f>
        <v>-</v>
      </c>
      <c r="AO432" s="176" t="str">
        <f>IF(BS_CONTROLE[[#This Row],[SUB]]=0, "-", BS_CONTROLE[[#This Row],[SUB]])</f>
        <v>-</v>
      </c>
      <c r="AP432" s="177" t="str">
        <f>IF(BS_CONTROLE[[#This Row],[KM - Inicio]]=0, "-", BS_CONTROLE[[#This Row],[KM - Inicio]])</f>
        <v>-</v>
      </c>
      <c r="AQ432" s="177" t="str">
        <f>IF(BS_CONTROLE[[#This Row],[KM - Fim]]=0, "-", BS_CONTROLE[[#This Row],[KM - Fim]])</f>
        <v>-</v>
      </c>
      <c r="AR432" s="32"/>
      <c r="AS432" s="32"/>
      <c r="AT432" s="32"/>
      <c r="AU432" s="32"/>
      <c r="AV432" s="32"/>
      <c r="AW432" s="32"/>
      <c r="AX432" s="32"/>
      <c r="AY432" s="184" t="str">
        <f>IF(D432="","*",IFERROR(IF(ISODD(COUNT(AS432:AX434)),"ERRO",SUM((AT432-AS432),(AV432-AU432),(AX432-AW432))),"ERRO"))</f>
        <v>*</v>
      </c>
      <c r="AZ432" s="11"/>
      <c r="BA432" s="60"/>
      <c r="BB432" s="9" t="str">
        <f>IFERROR(_xlfn.XLOOKUP(AI432, BS_ATIVIDADE[ATIVIDADE],BS_ATIVIDADE[UNIDADE] ), "*")</f>
        <v>*</v>
      </c>
      <c r="BC432" s="59" t="str" cm="1">
        <f t="array" ref="BC432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BD432" s="59" t="str" cm="1">
        <f t="array" ref="BD432" xml:space="preserve"> _xlfn.XLOOKUP(
  1,
  ( TabelaMap[SUB] = BS_CONTROLE[[#This Row],[SUB_5]]) *
  ( TabelaMap[KM Inicio] &lt;= BS_CONTROLE[[#This Row],[KM - Inicio]]) *
  ( TabelaMap[KM Fim]  &gt;= BS_CONTROLE[[#This Row],[KM - Inicio]]),
  TabelaMap[Trecho Coordenação],
  "-",
  0
)</f>
        <v>-</v>
      </c>
      <c r="BE432" s="200" t="str">
        <f>IFERROR(_xlfn.XLOOKUP(AO432, BASE_MAPA!$B$2:$B$420, BASE_MAPA!$G$2:$G$420), "ERRO")</f>
        <v>ERRO</v>
      </c>
      <c r="BF432" s="178" t="str">
        <f>IF(BS_CONTROLE[[#This Row],[Responsavel pelo boletim]]=0, "-", BS_CONTROLE[[#This Row],[Responsavel pelo boletim]])</f>
        <v>-</v>
      </c>
      <c r="BG432" s="13"/>
      <c r="BH432" s="14"/>
      <c r="BI432" s="14"/>
      <c r="BJ432" s="14"/>
      <c r="BK432" s="14"/>
      <c r="BL432" s="13"/>
      <c r="BM432" s="12"/>
      <c r="BN432" s="12"/>
      <c r="BO432" s="130"/>
      <c r="BP432" s="14"/>
      <c r="BQ432" s="10" t="str">
        <f t="shared" si="33"/>
        <v>Aderente</v>
      </c>
      <c r="BR432" s="15" t="str">
        <f t="shared" si="34"/>
        <v>*</v>
      </c>
      <c r="BS432" s="15" t="str">
        <f t="shared" si="35"/>
        <v>*</v>
      </c>
      <c r="BT432" s="157" t="str">
        <f t="shared" si="36"/>
        <v/>
      </c>
    </row>
    <row r="433" spans="1:72" hidden="1">
      <c r="A433" s="44" t="str">
        <f t="shared" si="32"/>
        <v/>
      </c>
      <c r="B433" s="133"/>
      <c r="C433" s="7" t="str">
        <f>IF(BS_CONTROLE[[#This Row],[DATA]]="","",WEEKNUM(BS_CONTROLE[[#This Row],[DATA]]))</f>
        <v/>
      </c>
      <c r="D433" s="45"/>
      <c r="E433" s="185">
        <v>449</v>
      </c>
      <c r="F433" s="134"/>
      <c r="G433" s="8" t="str">
        <f>IF(D433="","*",VLOOKUP(F433,BS_ATIVIDADE[#All],3,FALSE))</f>
        <v>*</v>
      </c>
      <c r="H433" s="135"/>
      <c r="I433" s="135"/>
      <c r="J433" s="151"/>
      <c r="K433" s="151"/>
      <c r="L433" s="71" t="s">
        <v>11</v>
      </c>
      <c r="M433" s="149" t="str" cm="1">
        <f t="array" ref="M433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433" s="149" t="str" cm="1">
        <f t="array" ref="N433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433" s="135"/>
      <c r="P433" s="135"/>
      <c r="Q433" s="71"/>
      <c r="R433" s="9" t="str">
        <f>IFERROR(_xlfn.XLOOKUP(F433, BS_ATIVIDADE[ATIVIDADE],BS_ATIVIDADE[UNIDADE] ), "*")</f>
        <v>*</v>
      </c>
      <c r="S433" s="180" t="str" cm="1">
        <f t="array" ref="S433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433" s="180" t="str" cm="1">
        <f t="array" ref="T433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433" s="199" t="str">
        <f>IFERROR(_xlfn.XLOOKUP(J433, BASE_MAPA!$B$2:$B$420, BASE_MAPA!$G$2:$G$420), "ERRO")</f>
        <v>ERRO</v>
      </c>
      <c r="V433" s="143"/>
      <c r="W433" s="135"/>
      <c r="X433" s="152"/>
      <c r="Y433" s="129"/>
      <c r="Z433" s="129"/>
      <c r="AA433" s="71"/>
      <c r="AB433" s="59"/>
      <c r="AC433" s="59"/>
      <c r="AD433" s="135"/>
      <c r="AE433" s="71"/>
      <c r="AF433" s="71"/>
      <c r="AG433" s="71"/>
      <c r="AH433" s="42"/>
      <c r="AI433" s="119" t="str">
        <f>IF(BS_CONTROLE[[#This Row],[Atividade]]=0, "-", BS_CONTROLE[[#This Row],[Atividade]])</f>
        <v>-</v>
      </c>
      <c r="AJ433" s="8" t="str">
        <f>IF(D433="","*",VLOOKUP(AI433,BS_ATIVIDADE[#Data],3,FALSE))</f>
        <v>*</v>
      </c>
      <c r="AK433" s="175" t="str">
        <f>IF(BS_CONTROLE[[#This Row],[Local - Partida]]=0, "-", BS_CONTROLE[[#This Row],[Local - Partida]])</f>
        <v>-</v>
      </c>
      <c r="AL433" s="175" t="str">
        <f>IF(BS_CONTROLE[[#This Row],[Local - Encerramento]]=0, "-", BS_CONTROLE[[#This Row],[Local - Encerramento]])</f>
        <v>-</v>
      </c>
      <c r="AM433" s="175" t="str">
        <f>IF(BS_CONTROLE[[#This Row],[Entre - Estações]]=0, "-", BS_CONTROLE[[#This Row],[Entre - Estações]])</f>
        <v>-</v>
      </c>
      <c r="AN433" s="175" t="str">
        <f>IF(BS_CONTROLE[[#This Row],[SB]]=0, "-", BS_CONTROLE[[#This Row],[SB]])</f>
        <v>-</v>
      </c>
      <c r="AO433" s="176" t="str">
        <f>IF(BS_CONTROLE[[#This Row],[SUB]]=0, "-", BS_CONTROLE[[#This Row],[SUB]])</f>
        <v>-</v>
      </c>
      <c r="AP433" s="177" t="str">
        <f>IF(BS_CONTROLE[[#This Row],[KM - Inicio]]=0, "-", BS_CONTROLE[[#This Row],[KM - Inicio]])</f>
        <v>-</v>
      </c>
      <c r="AQ433" s="177" t="str">
        <f>IF(BS_CONTROLE[[#This Row],[KM - Fim]]=0, "-", BS_CONTROLE[[#This Row],[KM - Fim]])</f>
        <v>-</v>
      </c>
      <c r="AR433" s="32"/>
      <c r="AS433" s="32"/>
      <c r="AT433" s="32"/>
      <c r="AU433" s="32"/>
      <c r="AV433" s="32"/>
      <c r="AW433" s="32"/>
      <c r="AX433" s="32"/>
      <c r="AY433" s="184" t="str">
        <f>IF(D433="","*",IFERROR(IF(ISODD(COUNT(AS433:AX435)),"ERRO",SUM((AT433-AS433),(AV433-AU433),(AX433-AW433))),"ERRO"))</f>
        <v>*</v>
      </c>
      <c r="AZ433" s="11"/>
      <c r="BA433" s="60"/>
      <c r="BB433" s="9" t="str">
        <f>IFERROR(_xlfn.XLOOKUP(AI433, BS_ATIVIDADE[ATIVIDADE],BS_ATIVIDADE[UNIDADE] ), "*")</f>
        <v>*</v>
      </c>
      <c r="BC433" s="59" t="str" cm="1">
        <f t="array" ref="BC433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BD433" s="59" t="str" cm="1">
        <f t="array" ref="BD433" xml:space="preserve"> _xlfn.XLOOKUP(
  1,
  ( TabelaMap[SUB] = BS_CONTROLE[[#This Row],[SUB_5]]) *
  ( TabelaMap[KM Inicio] &lt;= BS_CONTROLE[[#This Row],[KM - Inicio]]) *
  ( TabelaMap[KM Fim]  &gt;= BS_CONTROLE[[#This Row],[KM - Inicio]]),
  TabelaMap[Trecho Coordenação],
  "-",
  0
)</f>
        <v>-</v>
      </c>
      <c r="BE433" s="200" t="str">
        <f>IFERROR(_xlfn.XLOOKUP(AO433, BASE_MAPA!$B$2:$B$420, BASE_MAPA!$G$2:$G$420), "ERRO")</f>
        <v>ERRO</v>
      </c>
      <c r="BF433" s="178" t="str">
        <f>IF(BS_CONTROLE[[#This Row],[Responsavel pelo boletim]]=0, "-", BS_CONTROLE[[#This Row],[Responsavel pelo boletim]])</f>
        <v>-</v>
      </c>
      <c r="BG433" s="13"/>
      <c r="BH433" s="14"/>
      <c r="BI433" s="14"/>
      <c r="BJ433" s="14"/>
      <c r="BK433" s="14"/>
      <c r="BL433" s="13"/>
      <c r="BM433" s="12"/>
      <c r="BN433" s="12"/>
      <c r="BO433" s="130"/>
      <c r="BP433" s="14"/>
      <c r="BQ433" s="10" t="str">
        <f t="shared" si="33"/>
        <v>Aderente</v>
      </c>
      <c r="BR433" s="15" t="str">
        <f t="shared" si="34"/>
        <v>*</v>
      </c>
      <c r="BS433" s="15" t="str">
        <f t="shared" si="35"/>
        <v>*</v>
      </c>
      <c r="BT433" s="157" t="str">
        <f t="shared" si="36"/>
        <v/>
      </c>
    </row>
    <row r="434" spans="1:72" hidden="1">
      <c r="A434" s="44" t="str">
        <f t="shared" ref="A434:A497" si="37">D434&amp;B434</f>
        <v/>
      </c>
      <c r="B434" s="133"/>
      <c r="C434" s="7" t="str">
        <f>IF(BS_CONTROLE[[#This Row],[DATA]]="","",WEEKNUM(BS_CONTROLE[[#This Row],[DATA]]))</f>
        <v/>
      </c>
      <c r="D434" s="45"/>
      <c r="E434" s="185">
        <v>450</v>
      </c>
      <c r="F434" s="134"/>
      <c r="G434" s="8" t="str">
        <f>IF(D434="","*",VLOOKUP(F434,BS_ATIVIDADE[#All],3,FALSE))</f>
        <v>*</v>
      </c>
      <c r="H434" s="135"/>
      <c r="I434" s="135"/>
      <c r="J434" s="151"/>
      <c r="K434" s="151"/>
      <c r="L434" s="71" t="s">
        <v>11</v>
      </c>
      <c r="M434" s="149" t="str" cm="1">
        <f t="array" ref="M434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434" s="149" t="str" cm="1">
        <f t="array" ref="N434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434" s="135"/>
      <c r="P434" s="135"/>
      <c r="Q434" s="71"/>
      <c r="R434" s="9" t="str">
        <f>IFERROR(_xlfn.XLOOKUP(F434, BS_ATIVIDADE[ATIVIDADE],BS_ATIVIDADE[UNIDADE] ), "*")</f>
        <v>*</v>
      </c>
      <c r="S434" s="180" t="str" cm="1">
        <f t="array" ref="S434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434" s="180" t="str" cm="1">
        <f t="array" ref="T434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434" s="199" t="str">
        <f>IFERROR(_xlfn.XLOOKUP(J434, BASE_MAPA!$B$2:$B$420, BASE_MAPA!$G$2:$G$420), "ERRO")</f>
        <v>ERRO</v>
      </c>
      <c r="V434" s="143"/>
      <c r="W434" s="135"/>
      <c r="X434" s="152"/>
      <c r="Y434" s="129"/>
      <c r="Z434" s="129"/>
      <c r="AA434" s="71"/>
      <c r="AB434" s="59"/>
      <c r="AC434" s="59"/>
      <c r="AD434" s="135"/>
      <c r="AE434" s="71"/>
      <c r="AF434" s="71"/>
      <c r="AG434" s="71"/>
      <c r="AH434" s="42"/>
      <c r="AI434" s="119" t="str">
        <f>IF(BS_CONTROLE[[#This Row],[Atividade]]=0, "-", BS_CONTROLE[[#This Row],[Atividade]])</f>
        <v>-</v>
      </c>
      <c r="AJ434" s="8" t="str">
        <f>IF(D434="","*",VLOOKUP(AI434,BS_ATIVIDADE[#Data],3,FALSE))</f>
        <v>*</v>
      </c>
      <c r="AK434" s="175" t="str">
        <f>IF(BS_CONTROLE[[#This Row],[Local - Partida]]=0, "-", BS_CONTROLE[[#This Row],[Local - Partida]])</f>
        <v>-</v>
      </c>
      <c r="AL434" s="175" t="str">
        <f>IF(BS_CONTROLE[[#This Row],[Local - Encerramento]]=0, "-", BS_CONTROLE[[#This Row],[Local - Encerramento]])</f>
        <v>-</v>
      </c>
      <c r="AM434" s="175" t="str">
        <f>IF(BS_CONTROLE[[#This Row],[Entre - Estações]]=0, "-", BS_CONTROLE[[#This Row],[Entre - Estações]])</f>
        <v>-</v>
      </c>
      <c r="AN434" s="175" t="str">
        <f>IF(BS_CONTROLE[[#This Row],[SB]]=0, "-", BS_CONTROLE[[#This Row],[SB]])</f>
        <v>-</v>
      </c>
      <c r="AO434" s="176" t="str">
        <f>IF(BS_CONTROLE[[#This Row],[SUB]]=0, "-", BS_CONTROLE[[#This Row],[SUB]])</f>
        <v>-</v>
      </c>
      <c r="AP434" s="177" t="str">
        <f>IF(BS_CONTROLE[[#This Row],[KM - Inicio]]=0, "-", BS_CONTROLE[[#This Row],[KM - Inicio]])</f>
        <v>-</v>
      </c>
      <c r="AQ434" s="177" t="str">
        <f>IF(BS_CONTROLE[[#This Row],[KM - Fim]]=0, "-", BS_CONTROLE[[#This Row],[KM - Fim]])</f>
        <v>-</v>
      </c>
      <c r="AR434" s="32"/>
      <c r="AS434" s="32"/>
      <c r="AT434" s="32"/>
      <c r="AU434" s="32"/>
      <c r="AV434" s="32"/>
      <c r="AW434" s="32"/>
      <c r="AX434" s="32"/>
      <c r="AY434" s="184" t="str">
        <f>IF(D434="","*",IFERROR(IF(ISODD(COUNT(AS434:AX436)),"ERRO",SUM((AT434-AS434),(AV434-AU434),(AX434-AW434))),"ERRO"))</f>
        <v>*</v>
      </c>
      <c r="AZ434" s="11"/>
      <c r="BA434" s="60"/>
      <c r="BB434" s="9" t="str">
        <f>IFERROR(_xlfn.XLOOKUP(AI434, BS_ATIVIDADE[ATIVIDADE],BS_ATIVIDADE[UNIDADE] ), "*")</f>
        <v>*</v>
      </c>
      <c r="BC434" s="59" t="str" cm="1">
        <f t="array" ref="BC434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BD434" s="59" t="str" cm="1">
        <f t="array" ref="BD434" xml:space="preserve"> _xlfn.XLOOKUP(
  1,
  ( TabelaMap[SUB] = BS_CONTROLE[[#This Row],[SUB_5]]) *
  ( TabelaMap[KM Inicio] &lt;= BS_CONTROLE[[#This Row],[KM - Inicio]]) *
  ( TabelaMap[KM Fim]  &gt;= BS_CONTROLE[[#This Row],[KM - Inicio]]),
  TabelaMap[Trecho Coordenação],
  "-",
  0
)</f>
        <v>-</v>
      </c>
      <c r="BE434" s="200" t="str">
        <f>IFERROR(_xlfn.XLOOKUP(AO434, BASE_MAPA!$B$2:$B$420, BASE_MAPA!$G$2:$G$420), "ERRO")</f>
        <v>ERRO</v>
      </c>
      <c r="BF434" s="178" t="str">
        <f>IF(BS_CONTROLE[[#This Row],[Responsavel pelo boletim]]=0, "-", BS_CONTROLE[[#This Row],[Responsavel pelo boletim]])</f>
        <v>-</v>
      </c>
      <c r="BG434" s="13"/>
      <c r="BH434" s="14"/>
      <c r="BI434" s="14"/>
      <c r="BJ434" s="14"/>
      <c r="BK434" s="14"/>
      <c r="BL434" s="13"/>
      <c r="BM434" s="12"/>
      <c r="BN434" s="12"/>
      <c r="BO434" s="130"/>
      <c r="BP434" s="14"/>
      <c r="BQ434" s="10" t="str">
        <f t="shared" ref="BQ434:BQ497" si="38">IF(AND(BR434&lt;1,BS434&lt;1),"Produção e Intervalo",IF(BR434&lt;1,"Intervalo",IF(BS434&lt;1,"Produção","Aderente")))</f>
        <v>Aderente</v>
      </c>
      <c r="BR434" s="15" t="str">
        <f t="shared" ref="BR434:BR497" si="39">IF(OR(B434="",F434=""),"*",AY434/P434)</f>
        <v>*</v>
      </c>
      <c r="BS434" s="15" t="str">
        <f t="shared" ref="BS434:BS497" si="40">IF(OR(B434="",F434=""),"*",BA434/Q434)</f>
        <v>*</v>
      </c>
      <c r="BT434" s="157" t="str">
        <f t="shared" ref="BT434:BT497" si="41">IF(BN434="","",SUBSTITUTE(BM434," ","")&amp;SUBSTITUTE(BN434," ",""))</f>
        <v/>
      </c>
    </row>
    <row r="435" spans="1:72" hidden="1">
      <c r="A435" s="44" t="str">
        <f t="shared" si="37"/>
        <v/>
      </c>
      <c r="B435" s="133"/>
      <c r="C435" s="7" t="str">
        <f>IF(BS_CONTROLE[[#This Row],[DATA]]="","",WEEKNUM(BS_CONTROLE[[#This Row],[DATA]]))</f>
        <v/>
      </c>
      <c r="D435" s="45"/>
      <c r="E435" s="185">
        <v>451</v>
      </c>
      <c r="F435" s="134"/>
      <c r="G435" s="8" t="str">
        <f>IF(D435="","*",VLOOKUP(F435,BS_ATIVIDADE[#All],3,FALSE))</f>
        <v>*</v>
      </c>
      <c r="H435" s="135"/>
      <c r="I435" s="135"/>
      <c r="J435" s="151"/>
      <c r="K435" s="151"/>
      <c r="L435" s="71" t="s">
        <v>11</v>
      </c>
      <c r="M435" s="149" t="str" cm="1">
        <f t="array" ref="M435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435" s="149" t="str" cm="1">
        <f t="array" ref="N435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435" s="135"/>
      <c r="P435" s="135"/>
      <c r="Q435" s="71"/>
      <c r="R435" s="9" t="str">
        <f>IFERROR(_xlfn.XLOOKUP(F435, BS_ATIVIDADE[ATIVIDADE],BS_ATIVIDADE[UNIDADE] ), "*")</f>
        <v>*</v>
      </c>
      <c r="S435" s="180" t="str" cm="1">
        <f t="array" ref="S435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435" s="180" t="str" cm="1">
        <f t="array" ref="T435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435" s="199" t="str">
        <f>IFERROR(_xlfn.XLOOKUP(J435, BASE_MAPA!$B$2:$B$420, BASE_MAPA!$G$2:$G$420), "ERRO")</f>
        <v>ERRO</v>
      </c>
      <c r="V435" s="143"/>
      <c r="W435" s="135"/>
      <c r="X435" s="152"/>
      <c r="Y435" s="129"/>
      <c r="Z435" s="129"/>
      <c r="AA435" s="71"/>
      <c r="AB435" s="59"/>
      <c r="AC435" s="59"/>
      <c r="AD435" s="135"/>
      <c r="AE435" s="71"/>
      <c r="AF435" s="71"/>
      <c r="AG435" s="71"/>
      <c r="AH435" s="42"/>
      <c r="AI435" s="119" t="str">
        <f>IF(BS_CONTROLE[[#This Row],[Atividade]]=0, "-", BS_CONTROLE[[#This Row],[Atividade]])</f>
        <v>-</v>
      </c>
      <c r="AJ435" s="8" t="str">
        <f>IF(D435="","*",VLOOKUP(AI435,BS_ATIVIDADE[#Data],3,FALSE))</f>
        <v>*</v>
      </c>
      <c r="AK435" s="175" t="str">
        <f>IF(BS_CONTROLE[[#This Row],[Local - Partida]]=0, "-", BS_CONTROLE[[#This Row],[Local - Partida]])</f>
        <v>-</v>
      </c>
      <c r="AL435" s="175" t="str">
        <f>IF(BS_CONTROLE[[#This Row],[Local - Encerramento]]=0, "-", BS_CONTROLE[[#This Row],[Local - Encerramento]])</f>
        <v>-</v>
      </c>
      <c r="AM435" s="175" t="str">
        <f>IF(BS_CONTROLE[[#This Row],[Entre - Estações]]=0, "-", BS_CONTROLE[[#This Row],[Entre - Estações]])</f>
        <v>-</v>
      </c>
      <c r="AN435" s="175" t="str">
        <f>IF(BS_CONTROLE[[#This Row],[SB]]=0, "-", BS_CONTROLE[[#This Row],[SB]])</f>
        <v>-</v>
      </c>
      <c r="AO435" s="176" t="str">
        <f>IF(BS_CONTROLE[[#This Row],[SUB]]=0, "-", BS_CONTROLE[[#This Row],[SUB]])</f>
        <v>-</v>
      </c>
      <c r="AP435" s="177" t="str">
        <f>IF(BS_CONTROLE[[#This Row],[KM - Inicio]]=0, "-", BS_CONTROLE[[#This Row],[KM - Inicio]])</f>
        <v>-</v>
      </c>
      <c r="AQ435" s="177" t="str">
        <f>IF(BS_CONTROLE[[#This Row],[KM - Fim]]=0, "-", BS_CONTROLE[[#This Row],[KM - Fim]])</f>
        <v>-</v>
      </c>
      <c r="AR435" s="32"/>
      <c r="AS435" s="32"/>
      <c r="AT435" s="32"/>
      <c r="AU435" s="32"/>
      <c r="AV435" s="32"/>
      <c r="AW435" s="32"/>
      <c r="AX435" s="32"/>
      <c r="AY435" s="184" t="str">
        <f>IF(D435="","*",IFERROR(IF(ISODD(COUNT(AS435:AX437)),"ERRO",SUM((AT435-AS435),(AV435-AU435),(AX435-AW435))),"ERRO"))</f>
        <v>*</v>
      </c>
      <c r="AZ435" s="11"/>
      <c r="BA435" s="60"/>
      <c r="BB435" s="9" t="str">
        <f>IFERROR(_xlfn.XLOOKUP(AI435, BS_ATIVIDADE[ATIVIDADE],BS_ATIVIDADE[UNIDADE] ), "*")</f>
        <v>*</v>
      </c>
      <c r="BC435" s="59" t="str" cm="1">
        <f t="array" ref="BC435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BD435" s="59" t="str" cm="1">
        <f t="array" ref="BD435" xml:space="preserve"> _xlfn.XLOOKUP(
  1,
  ( TabelaMap[SUB] = BS_CONTROLE[[#This Row],[SUB_5]]) *
  ( TabelaMap[KM Inicio] &lt;= BS_CONTROLE[[#This Row],[KM - Inicio]]) *
  ( TabelaMap[KM Fim]  &gt;= BS_CONTROLE[[#This Row],[KM - Inicio]]),
  TabelaMap[Trecho Coordenação],
  "-",
  0
)</f>
        <v>-</v>
      </c>
      <c r="BE435" s="200" t="str">
        <f>IFERROR(_xlfn.XLOOKUP(AO435, BASE_MAPA!$B$2:$B$420, BASE_MAPA!$G$2:$G$420), "ERRO")</f>
        <v>ERRO</v>
      </c>
      <c r="BF435" s="178" t="str">
        <f>IF(BS_CONTROLE[[#This Row],[Responsavel pelo boletim]]=0, "-", BS_CONTROLE[[#This Row],[Responsavel pelo boletim]])</f>
        <v>-</v>
      </c>
      <c r="BG435" s="13"/>
      <c r="BH435" s="14"/>
      <c r="BI435" s="14"/>
      <c r="BJ435" s="14"/>
      <c r="BK435" s="14"/>
      <c r="BL435" s="13"/>
      <c r="BM435" s="12"/>
      <c r="BN435" s="12"/>
      <c r="BO435" s="130"/>
      <c r="BP435" s="14"/>
      <c r="BQ435" s="10" t="str">
        <f t="shared" si="38"/>
        <v>Aderente</v>
      </c>
      <c r="BR435" s="15" t="str">
        <f t="shared" si="39"/>
        <v>*</v>
      </c>
      <c r="BS435" s="15" t="str">
        <f t="shared" si="40"/>
        <v>*</v>
      </c>
      <c r="BT435" s="157" t="str">
        <f t="shared" si="41"/>
        <v/>
      </c>
    </row>
    <row r="436" spans="1:72" hidden="1">
      <c r="A436" s="44" t="str">
        <f t="shared" si="37"/>
        <v/>
      </c>
      <c r="B436" s="133"/>
      <c r="C436" s="7" t="str">
        <f>IF(BS_CONTROLE[[#This Row],[DATA]]="","",WEEKNUM(BS_CONTROLE[[#This Row],[DATA]]))</f>
        <v/>
      </c>
      <c r="D436" s="45"/>
      <c r="E436" s="185">
        <v>452</v>
      </c>
      <c r="F436" s="134"/>
      <c r="G436" s="8" t="str">
        <f>IF(D436="","*",VLOOKUP(F436,BS_ATIVIDADE[#All],3,FALSE))</f>
        <v>*</v>
      </c>
      <c r="H436" s="135"/>
      <c r="I436" s="135"/>
      <c r="J436" s="151"/>
      <c r="K436" s="151"/>
      <c r="L436" s="71" t="s">
        <v>11</v>
      </c>
      <c r="M436" s="149" t="str" cm="1">
        <f t="array" ref="M436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436" s="149" t="str" cm="1">
        <f t="array" ref="N436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436" s="135"/>
      <c r="P436" s="135"/>
      <c r="Q436" s="71"/>
      <c r="R436" s="9" t="str">
        <f>IFERROR(_xlfn.XLOOKUP(F436, BS_ATIVIDADE[ATIVIDADE],BS_ATIVIDADE[UNIDADE] ), "*")</f>
        <v>*</v>
      </c>
      <c r="S436" s="180" t="str" cm="1">
        <f t="array" ref="S436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436" s="180" t="str" cm="1">
        <f t="array" ref="T436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436" s="199" t="str">
        <f>IFERROR(_xlfn.XLOOKUP(J436, BASE_MAPA!$B$2:$B$420, BASE_MAPA!$G$2:$G$420), "ERRO")</f>
        <v>ERRO</v>
      </c>
      <c r="V436" s="143"/>
      <c r="W436" s="135"/>
      <c r="X436" s="152"/>
      <c r="Y436" s="129"/>
      <c r="Z436" s="129"/>
      <c r="AA436" s="71"/>
      <c r="AB436" s="59"/>
      <c r="AC436" s="59"/>
      <c r="AD436" s="135"/>
      <c r="AE436" s="71"/>
      <c r="AF436" s="71"/>
      <c r="AG436" s="71"/>
      <c r="AH436" s="42"/>
      <c r="AI436" s="119" t="str">
        <f>IF(BS_CONTROLE[[#This Row],[Atividade]]=0, "-", BS_CONTROLE[[#This Row],[Atividade]])</f>
        <v>-</v>
      </c>
      <c r="AJ436" s="8" t="str">
        <f>IF(D436="","*",VLOOKUP(AI436,BS_ATIVIDADE[#Data],3,FALSE))</f>
        <v>*</v>
      </c>
      <c r="AK436" s="175" t="str">
        <f>IF(BS_CONTROLE[[#This Row],[Local - Partida]]=0, "-", BS_CONTROLE[[#This Row],[Local - Partida]])</f>
        <v>-</v>
      </c>
      <c r="AL436" s="175" t="str">
        <f>IF(BS_CONTROLE[[#This Row],[Local - Encerramento]]=0, "-", BS_CONTROLE[[#This Row],[Local - Encerramento]])</f>
        <v>-</v>
      </c>
      <c r="AM436" s="175" t="str">
        <f>IF(BS_CONTROLE[[#This Row],[Entre - Estações]]=0, "-", BS_CONTROLE[[#This Row],[Entre - Estações]])</f>
        <v>-</v>
      </c>
      <c r="AN436" s="175" t="str">
        <f>IF(BS_CONTROLE[[#This Row],[SB]]=0, "-", BS_CONTROLE[[#This Row],[SB]])</f>
        <v>-</v>
      </c>
      <c r="AO436" s="176" t="str">
        <f>IF(BS_CONTROLE[[#This Row],[SUB]]=0, "-", BS_CONTROLE[[#This Row],[SUB]])</f>
        <v>-</v>
      </c>
      <c r="AP436" s="177" t="str">
        <f>IF(BS_CONTROLE[[#This Row],[KM - Inicio]]=0, "-", BS_CONTROLE[[#This Row],[KM - Inicio]])</f>
        <v>-</v>
      </c>
      <c r="AQ436" s="177" t="str">
        <f>IF(BS_CONTROLE[[#This Row],[KM - Fim]]=0, "-", BS_CONTROLE[[#This Row],[KM - Fim]])</f>
        <v>-</v>
      </c>
      <c r="AR436" s="32"/>
      <c r="AS436" s="32"/>
      <c r="AT436" s="32"/>
      <c r="AU436" s="32"/>
      <c r="AV436" s="32"/>
      <c r="AW436" s="32"/>
      <c r="AX436" s="32"/>
      <c r="AY436" s="184" t="str">
        <f>IF(D436="","*",IFERROR(IF(ISODD(COUNT(AS436:AX438)),"ERRO",SUM((AT436-AS436),(AV436-AU436),(AX436-AW436))),"ERRO"))</f>
        <v>*</v>
      </c>
      <c r="AZ436" s="11"/>
      <c r="BA436" s="60"/>
      <c r="BB436" s="9" t="str">
        <f>IFERROR(_xlfn.XLOOKUP(AI436, BS_ATIVIDADE[ATIVIDADE],BS_ATIVIDADE[UNIDADE] ), "*")</f>
        <v>*</v>
      </c>
      <c r="BC436" s="59" t="str" cm="1">
        <f t="array" ref="BC436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BD436" s="59" t="str" cm="1">
        <f t="array" ref="BD436" xml:space="preserve"> _xlfn.XLOOKUP(
  1,
  ( TabelaMap[SUB] = BS_CONTROLE[[#This Row],[SUB_5]]) *
  ( TabelaMap[KM Inicio] &lt;= BS_CONTROLE[[#This Row],[KM - Inicio]]) *
  ( TabelaMap[KM Fim]  &gt;= BS_CONTROLE[[#This Row],[KM - Inicio]]),
  TabelaMap[Trecho Coordenação],
  "-",
  0
)</f>
        <v>-</v>
      </c>
      <c r="BE436" s="200" t="str">
        <f>IFERROR(_xlfn.XLOOKUP(AO436, BASE_MAPA!$B$2:$B$420, BASE_MAPA!$G$2:$G$420), "ERRO")</f>
        <v>ERRO</v>
      </c>
      <c r="BF436" s="178" t="str">
        <f>IF(BS_CONTROLE[[#This Row],[Responsavel pelo boletim]]=0, "-", BS_CONTROLE[[#This Row],[Responsavel pelo boletim]])</f>
        <v>-</v>
      </c>
      <c r="BG436" s="13"/>
      <c r="BH436" s="14"/>
      <c r="BI436" s="14"/>
      <c r="BJ436" s="14"/>
      <c r="BK436" s="14"/>
      <c r="BL436" s="13"/>
      <c r="BM436" s="12"/>
      <c r="BN436" s="12"/>
      <c r="BO436" s="130"/>
      <c r="BP436" s="14"/>
      <c r="BQ436" s="10" t="str">
        <f t="shared" si="38"/>
        <v>Aderente</v>
      </c>
      <c r="BR436" s="15" t="str">
        <f t="shared" si="39"/>
        <v>*</v>
      </c>
      <c r="BS436" s="15" t="str">
        <f t="shared" si="40"/>
        <v>*</v>
      </c>
      <c r="BT436" s="157" t="str">
        <f t="shared" si="41"/>
        <v/>
      </c>
    </row>
    <row r="437" spans="1:72" hidden="1">
      <c r="A437" s="44" t="str">
        <f t="shared" si="37"/>
        <v/>
      </c>
      <c r="B437" s="133"/>
      <c r="C437" s="7" t="str">
        <f>IF(BS_CONTROLE[[#This Row],[DATA]]="","",WEEKNUM(BS_CONTROLE[[#This Row],[DATA]]))</f>
        <v/>
      </c>
      <c r="D437" s="45"/>
      <c r="E437" s="185">
        <v>453</v>
      </c>
      <c r="F437" s="134"/>
      <c r="G437" s="8" t="str">
        <f>IF(D437="","*",VLOOKUP(F437,BS_ATIVIDADE[#All],3,FALSE))</f>
        <v>*</v>
      </c>
      <c r="H437" s="135"/>
      <c r="I437" s="135"/>
      <c r="J437" s="151"/>
      <c r="K437" s="151"/>
      <c r="L437" s="71" t="s">
        <v>11</v>
      </c>
      <c r="M437" s="149" t="str" cm="1">
        <f t="array" ref="M437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437" s="149" t="str" cm="1">
        <f t="array" ref="N437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437" s="135"/>
      <c r="P437" s="135"/>
      <c r="Q437" s="71"/>
      <c r="R437" s="9" t="str">
        <f>IFERROR(_xlfn.XLOOKUP(F437, BS_ATIVIDADE[ATIVIDADE],BS_ATIVIDADE[UNIDADE] ), "*")</f>
        <v>*</v>
      </c>
      <c r="S437" s="180" t="str" cm="1">
        <f t="array" ref="S437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437" s="180" t="str" cm="1">
        <f t="array" ref="T437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437" s="199" t="str">
        <f>IFERROR(_xlfn.XLOOKUP(J437, BASE_MAPA!$B$2:$B$420, BASE_MAPA!$G$2:$G$420), "ERRO")</f>
        <v>ERRO</v>
      </c>
      <c r="V437" s="143"/>
      <c r="W437" s="135"/>
      <c r="X437" s="152"/>
      <c r="Y437" s="129"/>
      <c r="Z437" s="129"/>
      <c r="AA437" s="71"/>
      <c r="AB437" s="59"/>
      <c r="AC437" s="59"/>
      <c r="AD437" s="135"/>
      <c r="AE437" s="71"/>
      <c r="AF437" s="71"/>
      <c r="AG437" s="71"/>
      <c r="AH437" s="42"/>
      <c r="AI437" s="119" t="str">
        <f>IF(BS_CONTROLE[[#This Row],[Atividade]]=0, "-", BS_CONTROLE[[#This Row],[Atividade]])</f>
        <v>-</v>
      </c>
      <c r="AJ437" s="8" t="str">
        <f>IF(D437="","*",VLOOKUP(AI437,BS_ATIVIDADE[#Data],3,FALSE))</f>
        <v>*</v>
      </c>
      <c r="AK437" s="175" t="str">
        <f>IF(BS_CONTROLE[[#This Row],[Local - Partida]]=0, "-", BS_CONTROLE[[#This Row],[Local - Partida]])</f>
        <v>-</v>
      </c>
      <c r="AL437" s="175" t="str">
        <f>IF(BS_CONTROLE[[#This Row],[Local - Encerramento]]=0, "-", BS_CONTROLE[[#This Row],[Local - Encerramento]])</f>
        <v>-</v>
      </c>
      <c r="AM437" s="175" t="str">
        <f>IF(BS_CONTROLE[[#This Row],[Entre - Estações]]=0, "-", BS_CONTROLE[[#This Row],[Entre - Estações]])</f>
        <v>-</v>
      </c>
      <c r="AN437" s="175" t="str">
        <f>IF(BS_CONTROLE[[#This Row],[SB]]=0, "-", BS_CONTROLE[[#This Row],[SB]])</f>
        <v>-</v>
      </c>
      <c r="AO437" s="176" t="str">
        <f>IF(BS_CONTROLE[[#This Row],[SUB]]=0, "-", BS_CONTROLE[[#This Row],[SUB]])</f>
        <v>-</v>
      </c>
      <c r="AP437" s="177" t="str">
        <f>IF(BS_CONTROLE[[#This Row],[KM - Inicio]]=0, "-", BS_CONTROLE[[#This Row],[KM - Inicio]])</f>
        <v>-</v>
      </c>
      <c r="AQ437" s="177" t="str">
        <f>IF(BS_CONTROLE[[#This Row],[KM - Fim]]=0, "-", BS_CONTROLE[[#This Row],[KM - Fim]])</f>
        <v>-</v>
      </c>
      <c r="AR437" s="32"/>
      <c r="AS437" s="32"/>
      <c r="AT437" s="32"/>
      <c r="AU437" s="32"/>
      <c r="AV437" s="32"/>
      <c r="AW437" s="32"/>
      <c r="AX437" s="32"/>
      <c r="AY437" s="184" t="str">
        <f>IF(D437="","*",IFERROR(IF(ISODD(COUNT(AS437:AX439)),"ERRO",SUM((AT437-AS437),(AV437-AU437),(AX437-AW437))),"ERRO"))</f>
        <v>*</v>
      </c>
      <c r="AZ437" s="11"/>
      <c r="BA437" s="60"/>
      <c r="BB437" s="9" t="str">
        <f>IFERROR(_xlfn.XLOOKUP(AI437, BS_ATIVIDADE[ATIVIDADE],BS_ATIVIDADE[UNIDADE] ), "*")</f>
        <v>*</v>
      </c>
      <c r="BC437" s="59" t="str" cm="1">
        <f t="array" ref="BC437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BD437" s="59" t="str" cm="1">
        <f t="array" ref="BD437" xml:space="preserve"> _xlfn.XLOOKUP(
  1,
  ( TabelaMap[SUB] = BS_CONTROLE[[#This Row],[SUB_5]]) *
  ( TabelaMap[KM Inicio] &lt;= BS_CONTROLE[[#This Row],[KM - Inicio]]) *
  ( TabelaMap[KM Fim]  &gt;= BS_CONTROLE[[#This Row],[KM - Inicio]]),
  TabelaMap[Trecho Coordenação],
  "-",
  0
)</f>
        <v>-</v>
      </c>
      <c r="BE437" s="200" t="str">
        <f>IFERROR(_xlfn.XLOOKUP(AO437, BASE_MAPA!$B$2:$B$420, BASE_MAPA!$G$2:$G$420), "ERRO")</f>
        <v>ERRO</v>
      </c>
      <c r="BF437" s="178" t="str">
        <f>IF(BS_CONTROLE[[#This Row],[Responsavel pelo boletim]]=0, "-", BS_CONTROLE[[#This Row],[Responsavel pelo boletim]])</f>
        <v>-</v>
      </c>
      <c r="BG437" s="13"/>
      <c r="BH437" s="14"/>
      <c r="BI437" s="14"/>
      <c r="BJ437" s="14"/>
      <c r="BK437" s="14"/>
      <c r="BL437" s="13"/>
      <c r="BM437" s="12"/>
      <c r="BN437" s="12"/>
      <c r="BO437" s="130"/>
      <c r="BP437" s="14"/>
      <c r="BQ437" s="10" t="str">
        <f t="shared" si="38"/>
        <v>Aderente</v>
      </c>
      <c r="BR437" s="15" t="str">
        <f t="shared" si="39"/>
        <v>*</v>
      </c>
      <c r="BS437" s="15" t="str">
        <f t="shared" si="40"/>
        <v>*</v>
      </c>
      <c r="BT437" s="157" t="str">
        <f t="shared" si="41"/>
        <v/>
      </c>
    </row>
    <row r="438" spans="1:72" hidden="1">
      <c r="A438" s="44" t="str">
        <f t="shared" si="37"/>
        <v/>
      </c>
      <c r="B438" s="133"/>
      <c r="C438" s="7" t="str">
        <f>IF(BS_CONTROLE[[#This Row],[DATA]]="","",WEEKNUM(BS_CONTROLE[[#This Row],[DATA]]))</f>
        <v/>
      </c>
      <c r="D438" s="45"/>
      <c r="E438" s="185">
        <v>454</v>
      </c>
      <c r="F438" s="134"/>
      <c r="G438" s="8" t="str">
        <f>IF(D438="","*",VLOOKUP(F438,BS_ATIVIDADE[#All],3,FALSE))</f>
        <v>*</v>
      </c>
      <c r="H438" s="135"/>
      <c r="I438" s="135"/>
      <c r="J438" s="151"/>
      <c r="K438" s="151"/>
      <c r="L438" s="71" t="s">
        <v>11</v>
      </c>
      <c r="M438" s="149" t="str" cm="1">
        <f t="array" ref="M438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438" s="149" t="str" cm="1">
        <f t="array" ref="N438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438" s="135"/>
      <c r="P438" s="135"/>
      <c r="Q438" s="71"/>
      <c r="R438" s="9" t="str">
        <f>IFERROR(_xlfn.XLOOKUP(F438, BS_ATIVIDADE[ATIVIDADE],BS_ATIVIDADE[UNIDADE] ), "*")</f>
        <v>*</v>
      </c>
      <c r="S438" s="180" t="str" cm="1">
        <f t="array" ref="S438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438" s="180" t="str" cm="1">
        <f t="array" ref="T438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438" s="199" t="str">
        <f>IFERROR(_xlfn.XLOOKUP(J438, BASE_MAPA!$B$2:$B$420, BASE_MAPA!$G$2:$G$420), "ERRO")</f>
        <v>ERRO</v>
      </c>
      <c r="V438" s="143"/>
      <c r="W438" s="135"/>
      <c r="X438" s="152"/>
      <c r="Y438" s="129"/>
      <c r="Z438" s="129"/>
      <c r="AA438" s="71"/>
      <c r="AB438" s="59"/>
      <c r="AC438" s="59"/>
      <c r="AD438" s="135"/>
      <c r="AE438" s="71"/>
      <c r="AF438" s="71"/>
      <c r="AG438" s="71"/>
      <c r="AH438" s="42"/>
      <c r="AI438" s="119" t="str">
        <f>IF(BS_CONTROLE[[#This Row],[Atividade]]=0, "-", BS_CONTROLE[[#This Row],[Atividade]])</f>
        <v>-</v>
      </c>
      <c r="AJ438" s="8" t="str">
        <f>IF(D438="","*",VLOOKUP(AI438,BS_ATIVIDADE[#Data],3,FALSE))</f>
        <v>*</v>
      </c>
      <c r="AK438" s="175" t="str">
        <f>IF(BS_CONTROLE[[#This Row],[Local - Partida]]=0, "-", BS_CONTROLE[[#This Row],[Local - Partida]])</f>
        <v>-</v>
      </c>
      <c r="AL438" s="175" t="str">
        <f>IF(BS_CONTROLE[[#This Row],[Local - Encerramento]]=0, "-", BS_CONTROLE[[#This Row],[Local - Encerramento]])</f>
        <v>-</v>
      </c>
      <c r="AM438" s="175" t="str">
        <f>IF(BS_CONTROLE[[#This Row],[Entre - Estações]]=0, "-", BS_CONTROLE[[#This Row],[Entre - Estações]])</f>
        <v>-</v>
      </c>
      <c r="AN438" s="175" t="str">
        <f>IF(BS_CONTROLE[[#This Row],[SB]]=0, "-", BS_CONTROLE[[#This Row],[SB]])</f>
        <v>-</v>
      </c>
      <c r="AO438" s="176" t="str">
        <f>IF(BS_CONTROLE[[#This Row],[SUB]]=0, "-", BS_CONTROLE[[#This Row],[SUB]])</f>
        <v>-</v>
      </c>
      <c r="AP438" s="177" t="str">
        <f>IF(BS_CONTROLE[[#This Row],[KM - Inicio]]=0, "-", BS_CONTROLE[[#This Row],[KM - Inicio]])</f>
        <v>-</v>
      </c>
      <c r="AQ438" s="177" t="str">
        <f>IF(BS_CONTROLE[[#This Row],[KM - Fim]]=0, "-", BS_CONTROLE[[#This Row],[KM - Fim]])</f>
        <v>-</v>
      </c>
      <c r="AR438" s="32"/>
      <c r="AS438" s="32"/>
      <c r="AT438" s="32"/>
      <c r="AU438" s="32"/>
      <c r="AV438" s="32"/>
      <c r="AW438" s="32"/>
      <c r="AX438" s="32"/>
      <c r="AY438" s="184" t="str">
        <f>IF(D438="","*",IFERROR(IF(ISODD(COUNT(AS438:AX440)),"ERRO",SUM((AT438-AS438),(AV438-AU438),(AX438-AW438))),"ERRO"))</f>
        <v>*</v>
      </c>
      <c r="AZ438" s="11"/>
      <c r="BA438" s="60"/>
      <c r="BB438" s="9" t="str">
        <f>IFERROR(_xlfn.XLOOKUP(AI438, BS_ATIVIDADE[ATIVIDADE],BS_ATIVIDADE[UNIDADE] ), "*")</f>
        <v>*</v>
      </c>
      <c r="BC438" s="59" t="str" cm="1">
        <f t="array" ref="BC438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BD438" s="59" t="str" cm="1">
        <f t="array" ref="BD438" xml:space="preserve"> _xlfn.XLOOKUP(
  1,
  ( TabelaMap[SUB] = BS_CONTROLE[[#This Row],[SUB_5]]) *
  ( TabelaMap[KM Inicio] &lt;= BS_CONTROLE[[#This Row],[KM - Inicio]]) *
  ( TabelaMap[KM Fim]  &gt;= BS_CONTROLE[[#This Row],[KM - Inicio]]),
  TabelaMap[Trecho Coordenação],
  "-",
  0
)</f>
        <v>-</v>
      </c>
      <c r="BE438" s="200" t="str">
        <f>IFERROR(_xlfn.XLOOKUP(AO438, BASE_MAPA!$B$2:$B$420, BASE_MAPA!$G$2:$G$420), "ERRO")</f>
        <v>ERRO</v>
      </c>
      <c r="BF438" s="178" t="str">
        <f>IF(BS_CONTROLE[[#This Row],[Responsavel pelo boletim]]=0, "-", BS_CONTROLE[[#This Row],[Responsavel pelo boletim]])</f>
        <v>-</v>
      </c>
      <c r="BG438" s="13"/>
      <c r="BH438" s="14"/>
      <c r="BI438" s="14"/>
      <c r="BJ438" s="14"/>
      <c r="BK438" s="14"/>
      <c r="BL438" s="13"/>
      <c r="BM438" s="12"/>
      <c r="BN438" s="12"/>
      <c r="BO438" s="130"/>
      <c r="BP438" s="14"/>
      <c r="BQ438" s="10" t="str">
        <f t="shared" si="38"/>
        <v>Aderente</v>
      </c>
      <c r="BR438" s="15" t="str">
        <f t="shared" si="39"/>
        <v>*</v>
      </c>
      <c r="BS438" s="15" t="str">
        <f t="shared" si="40"/>
        <v>*</v>
      </c>
      <c r="BT438" s="157" t="str">
        <f t="shared" si="41"/>
        <v/>
      </c>
    </row>
    <row r="439" spans="1:72" hidden="1">
      <c r="A439" s="44" t="str">
        <f t="shared" si="37"/>
        <v/>
      </c>
      <c r="B439" s="133"/>
      <c r="C439" s="7" t="str">
        <f>IF(BS_CONTROLE[[#This Row],[DATA]]="","",WEEKNUM(BS_CONTROLE[[#This Row],[DATA]]))</f>
        <v/>
      </c>
      <c r="D439" s="45"/>
      <c r="E439" s="185">
        <v>455</v>
      </c>
      <c r="F439" s="134"/>
      <c r="G439" s="8" t="str">
        <f>IF(D439="","*",VLOOKUP(F439,BS_ATIVIDADE[#All],3,FALSE))</f>
        <v>*</v>
      </c>
      <c r="H439" s="135"/>
      <c r="I439" s="135"/>
      <c r="J439" s="151"/>
      <c r="K439" s="151"/>
      <c r="L439" s="71" t="s">
        <v>11</v>
      </c>
      <c r="M439" s="149" t="str" cm="1">
        <f t="array" ref="M439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439" s="149" t="str" cm="1">
        <f t="array" ref="N439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439" s="135"/>
      <c r="P439" s="135"/>
      <c r="Q439" s="71"/>
      <c r="R439" s="9" t="str">
        <f>IFERROR(_xlfn.XLOOKUP(F439, BS_ATIVIDADE[ATIVIDADE],BS_ATIVIDADE[UNIDADE] ), "*")</f>
        <v>*</v>
      </c>
      <c r="S439" s="180" t="str" cm="1">
        <f t="array" ref="S439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439" s="180" t="str" cm="1">
        <f t="array" ref="T439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439" s="199" t="str">
        <f>IFERROR(_xlfn.XLOOKUP(J439, BASE_MAPA!$B$2:$B$420, BASE_MAPA!$G$2:$G$420), "ERRO")</f>
        <v>ERRO</v>
      </c>
      <c r="V439" s="143"/>
      <c r="W439" s="135"/>
      <c r="X439" s="152"/>
      <c r="Y439" s="129"/>
      <c r="Z439" s="129"/>
      <c r="AA439" s="71"/>
      <c r="AB439" s="59"/>
      <c r="AC439" s="59"/>
      <c r="AD439" s="135"/>
      <c r="AE439" s="71"/>
      <c r="AF439" s="71"/>
      <c r="AG439" s="71"/>
      <c r="AH439" s="42"/>
      <c r="AI439" s="119" t="str">
        <f>IF(BS_CONTROLE[[#This Row],[Atividade]]=0, "-", BS_CONTROLE[[#This Row],[Atividade]])</f>
        <v>-</v>
      </c>
      <c r="AJ439" s="8" t="str">
        <f>IF(D439="","*",VLOOKUP(AI439,BS_ATIVIDADE[#Data],3,FALSE))</f>
        <v>*</v>
      </c>
      <c r="AK439" s="175" t="str">
        <f>IF(BS_CONTROLE[[#This Row],[Local - Partida]]=0, "-", BS_CONTROLE[[#This Row],[Local - Partida]])</f>
        <v>-</v>
      </c>
      <c r="AL439" s="175" t="str">
        <f>IF(BS_CONTROLE[[#This Row],[Local - Encerramento]]=0, "-", BS_CONTROLE[[#This Row],[Local - Encerramento]])</f>
        <v>-</v>
      </c>
      <c r="AM439" s="175" t="str">
        <f>IF(BS_CONTROLE[[#This Row],[Entre - Estações]]=0, "-", BS_CONTROLE[[#This Row],[Entre - Estações]])</f>
        <v>-</v>
      </c>
      <c r="AN439" s="175" t="str">
        <f>IF(BS_CONTROLE[[#This Row],[SB]]=0, "-", BS_CONTROLE[[#This Row],[SB]])</f>
        <v>-</v>
      </c>
      <c r="AO439" s="176" t="str">
        <f>IF(BS_CONTROLE[[#This Row],[SUB]]=0, "-", BS_CONTROLE[[#This Row],[SUB]])</f>
        <v>-</v>
      </c>
      <c r="AP439" s="177" t="str">
        <f>IF(BS_CONTROLE[[#This Row],[KM - Inicio]]=0, "-", BS_CONTROLE[[#This Row],[KM - Inicio]])</f>
        <v>-</v>
      </c>
      <c r="AQ439" s="177" t="str">
        <f>IF(BS_CONTROLE[[#This Row],[KM - Fim]]=0, "-", BS_CONTROLE[[#This Row],[KM - Fim]])</f>
        <v>-</v>
      </c>
      <c r="AR439" s="32"/>
      <c r="AS439" s="32"/>
      <c r="AT439" s="32"/>
      <c r="AU439" s="32"/>
      <c r="AV439" s="32"/>
      <c r="AW439" s="32"/>
      <c r="AX439" s="32"/>
      <c r="AY439" s="184" t="str">
        <f>IF(D439="","*",IFERROR(IF(ISODD(COUNT(AS439:AX441)),"ERRO",SUM((AT439-AS439),(AV439-AU439),(AX439-AW439))),"ERRO"))</f>
        <v>*</v>
      </c>
      <c r="AZ439" s="11"/>
      <c r="BA439" s="60"/>
      <c r="BB439" s="9" t="str">
        <f>IFERROR(_xlfn.XLOOKUP(AI439, BS_ATIVIDADE[ATIVIDADE],BS_ATIVIDADE[UNIDADE] ), "*")</f>
        <v>*</v>
      </c>
      <c r="BC439" s="59" t="str" cm="1">
        <f t="array" ref="BC439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BD439" s="59" t="str" cm="1">
        <f t="array" ref="BD439" xml:space="preserve"> _xlfn.XLOOKUP(
  1,
  ( TabelaMap[SUB] = BS_CONTROLE[[#This Row],[SUB_5]]) *
  ( TabelaMap[KM Inicio] &lt;= BS_CONTROLE[[#This Row],[KM - Inicio]]) *
  ( TabelaMap[KM Fim]  &gt;= BS_CONTROLE[[#This Row],[KM - Inicio]]),
  TabelaMap[Trecho Coordenação],
  "-",
  0
)</f>
        <v>-</v>
      </c>
      <c r="BE439" s="200" t="str">
        <f>IFERROR(_xlfn.XLOOKUP(AO439, BASE_MAPA!$B$2:$B$420, BASE_MAPA!$G$2:$G$420), "ERRO")</f>
        <v>ERRO</v>
      </c>
      <c r="BF439" s="178" t="str">
        <f>IF(BS_CONTROLE[[#This Row],[Responsavel pelo boletim]]=0, "-", BS_CONTROLE[[#This Row],[Responsavel pelo boletim]])</f>
        <v>-</v>
      </c>
      <c r="BG439" s="13"/>
      <c r="BH439" s="14"/>
      <c r="BI439" s="14"/>
      <c r="BJ439" s="14"/>
      <c r="BK439" s="14"/>
      <c r="BL439" s="13"/>
      <c r="BM439" s="12"/>
      <c r="BN439" s="12"/>
      <c r="BO439" s="130"/>
      <c r="BP439" s="14"/>
      <c r="BQ439" s="10" t="str">
        <f t="shared" si="38"/>
        <v>Aderente</v>
      </c>
      <c r="BR439" s="15" t="str">
        <f t="shared" si="39"/>
        <v>*</v>
      </c>
      <c r="BS439" s="15" t="str">
        <f t="shared" si="40"/>
        <v>*</v>
      </c>
      <c r="BT439" s="157" t="str">
        <f t="shared" si="41"/>
        <v/>
      </c>
    </row>
    <row r="440" spans="1:72" hidden="1">
      <c r="A440" s="44" t="str">
        <f t="shared" si="37"/>
        <v/>
      </c>
      <c r="B440" s="133"/>
      <c r="C440" s="7" t="str">
        <f>IF(BS_CONTROLE[[#This Row],[DATA]]="","",WEEKNUM(BS_CONTROLE[[#This Row],[DATA]]))</f>
        <v/>
      </c>
      <c r="D440" s="45"/>
      <c r="E440" s="185">
        <v>456</v>
      </c>
      <c r="F440" s="134"/>
      <c r="G440" s="8" t="str">
        <f>IF(D440="","*",VLOOKUP(F440,BS_ATIVIDADE[#All],3,FALSE))</f>
        <v>*</v>
      </c>
      <c r="H440" s="135"/>
      <c r="I440" s="135"/>
      <c r="J440" s="151"/>
      <c r="K440" s="151"/>
      <c r="L440" s="71" t="s">
        <v>11</v>
      </c>
      <c r="M440" s="149" t="str" cm="1">
        <f t="array" ref="M440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440" s="149" t="str" cm="1">
        <f t="array" ref="N440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440" s="135"/>
      <c r="P440" s="135"/>
      <c r="Q440" s="71"/>
      <c r="R440" s="9" t="str">
        <f>IFERROR(_xlfn.XLOOKUP(F440, BS_ATIVIDADE[ATIVIDADE],BS_ATIVIDADE[UNIDADE] ), "*")</f>
        <v>*</v>
      </c>
      <c r="S440" s="180" t="str" cm="1">
        <f t="array" ref="S440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440" s="180" t="str" cm="1">
        <f t="array" ref="T440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440" s="199" t="str">
        <f>IFERROR(_xlfn.XLOOKUP(J440, BASE_MAPA!$B$2:$B$420, BASE_MAPA!$G$2:$G$420), "ERRO")</f>
        <v>ERRO</v>
      </c>
      <c r="V440" s="143"/>
      <c r="W440" s="135"/>
      <c r="X440" s="152"/>
      <c r="Y440" s="129"/>
      <c r="Z440" s="129"/>
      <c r="AA440" s="71"/>
      <c r="AB440" s="59"/>
      <c r="AC440" s="59"/>
      <c r="AD440" s="135"/>
      <c r="AE440" s="71"/>
      <c r="AF440" s="71"/>
      <c r="AG440" s="71"/>
      <c r="AH440" s="42"/>
      <c r="AI440" s="119" t="str">
        <f>IF(BS_CONTROLE[[#This Row],[Atividade]]=0, "-", BS_CONTROLE[[#This Row],[Atividade]])</f>
        <v>-</v>
      </c>
      <c r="AJ440" s="8" t="str">
        <f>IF(D440="","*",VLOOKUP(AI440,BS_ATIVIDADE[#Data],3,FALSE))</f>
        <v>*</v>
      </c>
      <c r="AK440" s="175" t="str">
        <f>IF(BS_CONTROLE[[#This Row],[Local - Partida]]=0, "-", BS_CONTROLE[[#This Row],[Local - Partida]])</f>
        <v>-</v>
      </c>
      <c r="AL440" s="175" t="str">
        <f>IF(BS_CONTROLE[[#This Row],[Local - Encerramento]]=0, "-", BS_CONTROLE[[#This Row],[Local - Encerramento]])</f>
        <v>-</v>
      </c>
      <c r="AM440" s="175" t="str">
        <f>IF(BS_CONTROLE[[#This Row],[Entre - Estações]]=0, "-", BS_CONTROLE[[#This Row],[Entre - Estações]])</f>
        <v>-</v>
      </c>
      <c r="AN440" s="175" t="str">
        <f>IF(BS_CONTROLE[[#This Row],[SB]]=0, "-", BS_CONTROLE[[#This Row],[SB]])</f>
        <v>-</v>
      </c>
      <c r="AO440" s="176" t="str">
        <f>IF(BS_CONTROLE[[#This Row],[SUB]]=0, "-", BS_CONTROLE[[#This Row],[SUB]])</f>
        <v>-</v>
      </c>
      <c r="AP440" s="177" t="str">
        <f>IF(BS_CONTROLE[[#This Row],[KM - Inicio]]=0, "-", BS_CONTROLE[[#This Row],[KM - Inicio]])</f>
        <v>-</v>
      </c>
      <c r="AQ440" s="177" t="str">
        <f>IF(BS_CONTROLE[[#This Row],[KM - Fim]]=0, "-", BS_CONTROLE[[#This Row],[KM - Fim]])</f>
        <v>-</v>
      </c>
      <c r="AR440" s="32"/>
      <c r="AS440" s="32"/>
      <c r="AT440" s="32"/>
      <c r="AU440" s="32"/>
      <c r="AV440" s="32"/>
      <c r="AW440" s="32"/>
      <c r="AX440" s="32"/>
      <c r="AY440" s="184" t="str">
        <f>IF(D440="","*",IFERROR(IF(ISODD(COUNT(AS440:AX442)),"ERRO",SUM((AT440-AS440),(AV440-AU440),(AX440-AW440))),"ERRO"))</f>
        <v>*</v>
      </c>
      <c r="AZ440" s="11"/>
      <c r="BA440" s="60"/>
      <c r="BB440" s="9" t="str">
        <f>IFERROR(_xlfn.XLOOKUP(AI440, BS_ATIVIDADE[ATIVIDADE],BS_ATIVIDADE[UNIDADE] ), "*")</f>
        <v>*</v>
      </c>
      <c r="BC440" s="59" t="str" cm="1">
        <f t="array" ref="BC440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BD440" s="59" t="str" cm="1">
        <f t="array" ref="BD440" xml:space="preserve"> _xlfn.XLOOKUP(
  1,
  ( TabelaMap[SUB] = BS_CONTROLE[[#This Row],[SUB_5]]) *
  ( TabelaMap[KM Inicio] &lt;= BS_CONTROLE[[#This Row],[KM - Inicio]]) *
  ( TabelaMap[KM Fim]  &gt;= BS_CONTROLE[[#This Row],[KM - Inicio]]),
  TabelaMap[Trecho Coordenação],
  "-",
  0
)</f>
        <v>-</v>
      </c>
      <c r="BE440" s="200" t="str">
        <f>IFERROR(_xlfn.XLOOKUP(AO440, BASE_MAPA!$B$2:$B$420, BASE_MAPA!$G$2:$G$420), "ERRO")</f>
        <v>ERRO</v>
      </c>
      <c r="BF440" s="178" t="str">
        <f>IF(BS_CONTROLE[[#This Row],[Responsavel pelo boletim]]=0, "-", BS_CONTROLE[[#This Row],[Responsavel pelo boletim]])</f>
        <v>-</v>
      </c>
      <c r="BG440" s="13"/>
      <c r="BH440" s="14"/>
      <c r="BI440" s="14"/>
      <c r="BJ440" s="14"/>
      <c r="BK440" s="14"/>
      <c r="BL440" s="13"/>
      <c r="BM440" s="12"/>
      <c r="BN440" s="12"/>
      <c r="BO440" s="130"/>
      <c r="BP440" s="14"/>
      <c r="BQ440" s="10" t="str">
        <f t="shared" si="38"/>
        <v>Aderente</v>
      </c>
      <c r="BR440" s="15" t="str">
        <f t="shared" si="39"/>
        <v>*</v>
      </c>
      <c r="BS440" s="15" t="str">
        <f t="shared" si="40"/>
        <v>*</v>
      </c>
      <c r="BT440" s="157" t="str">
        <f t="shared" si="41"/>
        <v/>
      </c>
    </row>
    <row r="441" spans="1:72" hidden="1">
      <c r="A441" s="44" t="str">
        <f t="shared" si="37"/>
        <v/>
      </c>
      <c r="B441" s="133"/>
      <c r="C441" s="7" t="str">
        <f>IF(BS_CONTROLE[[#This Row],[DATA]]="","",WEEKNUM(BS_CONTROLE[[#This Row],[DATA]]))</f>
        <v/>
      </c>
      <c r="D441" s="45"/>
      <c r="E441" s="185">
        <v>457</v>
      </c>
      <c r="F441" s="134"/>
      <c r="G441" s="8" t="str">
        <f>IF(D441="","*",VLOOKUP(F441,BS_ATIVIDADE[#All],3,FALSE))</f>
        <v>*</v>
      </c>
      <c r="H441" s="135"/>
      <c r="I441" s="135"/>
      <c r="J441" s="151"/>
      <c r="K441" s="151"/>
      <c r="L441" s="71" t="s">
        <v>11</v>
      </c>
      <c r="M441" s="149" t="str" cm="1">
        <f t="array" ref="M441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441" s="149" t="str" cm="1">
        <f t="array" ref="N441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441" s="135"/>
      <c r="P441" s="135"/>
      <c r="Q441" s="71"/>
      <c r="R441" s="9" t="str">
        <f>IFERROR(_xlfn.XLOOKUP(F441, BS_ATIVIDADE[ATIVIDADE],BS_ATIVIDADE[UNIDADE] ), "*")</f>
        <v>*</v>
      </c>
      <c r="S441" s="180" t="str" cm="1">
        <f t="array" ref="S441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441" s="180" t="str" cm="1">
        <f t="array" ref="T441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441" s="199" t="str">
        <f>IFERROR(_xlfn.XLOOKUP(J441, BASE_MAPA!$B$2:$B$420, BASE_MAPA!$G$2:$G$420), "ERRO")</f>
        <v>ERRO</v>
      </c>
      <c r="V441" s="143"/>
      <c r="W441" s="135"/>
      <c r="X441" s="152"/>
      <c r="Y441" s="129"/>
      <c r="Z441" s="129"/>
      <c r="AA441" s="71"/>
      <c r="AB441" s="59"/>
      <c r="AC441" s="59"/>
      <c r="AD441" s="135"/>
      <c r="AE441" s="71"/>
      <c r="AF441" s="71"/>
      <c r="AG441" s="71"/>
      <c r="AH441" s="42"/>
      <c r="AI441" s="119" t="str">
        <f>IF(BS_CONTROLE[[#This Row],[Atividade]]=0, "-", BS_CONTROLE[[#This Row],[Atividade]])</f>
        <v>-</v>
      </c>
      <c r="AJ441" s="8" t="str">
        <f>IF(D441="","*",VLOOKUP(AI441,BS_ATIVIDADE[#Data],3,FALSE))</f>
        <v>*</v>
      </c>
      <c r="AK441" s="175" t="str">
        <f>IF(BS_CONTROLE[[#This Row],[Local - Partida]]=0, "-", BS_CONTROLE[[#This Row],[Local - Partida]])</f>
        <v>-</v>
      </c>
      <c r="AL441" s="175" t="str">
        <f>IF(BS_CONTROLE[[#This Row],[Local - Encerramento]]=0, "-", BS_CONTROLE[[#This Row],[Local - Encerramento]])</f>
        <v>-</v>
      </c>
      <c r="AM441" s="175" t="str">
        <f>IF(BS_CONTROLE[[#This Row],[Entre - Estações]]=0, "-", BS_CONTROLE[[#This Row],[Entre - Estações]])</f>
        <v>-</v>
      </c>
      <c r="AN441" s="175" t="str">
        <f>IF(BS_CONTROLE[[#This Row],[SB]]=0, "-", BS_CONTROLE[[#This Row],[SB]])</f>
        <v>-</v>
      </c>
      <c r="AO441" s="176" t="str">
        <f>IF(BS_CONTROLE[[#This Row],[SUB]]=0, "-", BS_CONTROLE[[#This Row],[SUB]])</f>
        <v>-</v>
      </c>
      <c r="AP441" s="177" t="str">
        <f>IF(BS_CONTROLE[[#This Row],[KM - Inicio]]=0, "-", BS_CONTROLE[[#This Row],[KM - Inicio]])</f>
        <v>-</v>
      </c>
      <c r="AQ441" s="177" t="str">
        <f>IF(BS_CONTROLE[[#This Row],[KM - Fim]]=0, "-", BS_CONTROLE[[#This Row],[KM - Fim]])</f>
        <v>-</v>
      </c>
      <c r="AR441" s="32"/>
      <c r="AS441" s="32"/>
      <c r="AT441" s="32"/>
      <c r="AU441" s="32"/>
      <c r="AV441" s="32"/>
      <c r="AW441" s="32"/>
      <c r="AX441" s="32"/>
      <c r="AY441" s="184" t="str">
        <f>IF(D441="","*",IFERROR(IF(ISODD(COUNT(AS441:AX443)),"ERRO",SUM((AT441-AS441),(AV441-AU441),(AX441-AW441))),"ERRO"))</f>
        <v>*</v>
      </c>
      <c r="AZ441" s="11"/>
      <c r="BA441" s="60"/>
      <c r="BB441" s="9" t="str">
        <f>IFERROR(_xlfn.XLOOKUP(AI441, BS_ATIVIDADE[ATIVIDADE],BS_ATIVIDADE[UNIDADE] ), "*")</f>
        <v>*</v>
      </c>
      <c r="BC441" s="59" t="str" cm="1">
        <f t="array" ref="BC441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BD441" s="59" t="str" cm="1">
        <f t="array" ref="BD441" xml:space="preserve"> _xlfn.XLOOKUP(
  1,
  ( TabelaMap[SUB] = BS_CONTROLE[[#This Row],[SUB_5]]) *
  ( TabelaMap[KM Inicio] &lt;= BS_CONTROLE[[#This Row],[KM - Inicio]]) *
  ( TabelaMap[KM Fim]  &gt;= BS_CONTROLE[[#This Row],[KM - Inicio]]),
  TabelaMap[Trecho Coordenação],
  "-",
  0
)</f>
        <v>-</v>
      </c>
      <c r="BE441" s="200" t="str">
        <f>IFERROR(_xlfn.XLOOKUP(AO441, BASE_MAPA!$B$2:$B$420, BASE_MAPA!$G$2:$G$420), "ERRO")</f>
        <v>ERRO</v>
      </c>
      <c r="BF441" s="178" t="str">
        <f>IF(BS_CONTROLE[[#This Row],[Responsavel pelo boletim]]=0, "-", BS_CONTROLE[[#This Row],[Responsavel pelo boletim]])</f>
        <v>-</v>
      </c>
      <c r="BG441" s="13"/>
      <c r="BH441" s="14"/>
      <c r="BI441" s="14"/>
      <c r="BJ441" s="14"/>
      <c r="BK441" s="14"/>
      <c r="BL441" s="13"/>
      <c r="BM441" s="12"/>
      <c r="BN441" s="12"/>
      <c r="BO441" s="130"/>
      <c r="BP441" s="14"/>
      <c r="BQ441" s="10" t="str">
        <f t="shared" si="38"/>
        <v>Aderente</v>
      </c>
      <c r="BR441" s="15" t="str">
        <f t="shared" si="39"/>
        <v>*</v>
      </c>
      <c r="BS441" s="15" t="str">
        <f t="shared" si="40"/>
        <v>*</v>
      </c>
      <c r="BT441" s="157" t="str">
        <f t="shared" si="41"/>
        <v/>
      </c>
    </row>
    <row r="442" spans="1:72" hidden="1">
      <c r="A442" s="44" t="str">
        <f t="shared" si="37"/>
        <v/>
      </c>
      <c r="B442" s="133"/>
      <c r="C442" s="7" t="str">
        <f>IF(BS_CONTROLE[[#This Row],[DATA]]="","",WEEKNUM(BS_CONTROLE[[#This Row],[DATA]]))</f>
        <v/>
      </c>
      <c r="D442" s="45"/>
      <c r="E442" s="185">
        <v>458</v>
      </c>
      <c r="F442" s="134"/>
      <c r="G442" s="8" t="str">
        <f>IF(D442="","*",VLOOKUP(F442,BS_ATIVIDADE[#All],3,FALSE))</f>
        <v>*</v>
      </c>
      <c r="H442" s="135"/>
      <c r="I442" s="135"/>
      <c r="J442" s="151"/>
      <c r="K442" s="151"/>
      <c r="L442" s="71" t="s">
        <v>11</v>
      </c>
      <c r="M442" s="149" t="str" cm="1">
        <f t="array" ref="M442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442" s="149" t="str" cm="1">
        <f t="array" ref="N442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442" s="135"/>
      <c r="P442" s="135"/>
      <c r="Q442" s="71"/>
      <c r="R442" s="9" t="str">
        <f>IFERROR(_xlfn.XLOOKUP(F442, BS_ATIVIDADE[ATIVIDADE],BS_ATIVIDADE[UNIDADE] ), "*")</f>
        <v>*</v>
      </c>
      <c r="S442" s="180" t="str" cm="1">
        <f t="array" ref="S442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442" s="180" t="str" cm="1">
        <f t="array" ref="T442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442" s="199" t="str">
        <f>IFERROR(_xlfn.XLOOKUP(J442, BASE_MAPA!$B$2:$B$420, BASE_MAPA!$G$2:$G$420), "ERRO")</f>
        <v>ERRO</v>
      </c>
      <c r="V442" s="143"/>
      <c r="W442" s="135"/>
      <c r="X442" s="152"/>
      <c r="Y442" s="129"/>
      <c r="Z442" s="129"/>
      <c r="AA442" s="71"/>
      <c r="AB442" s="59"/>
      <c r="AC442" s="59"/>
      <c r="AD442" s="135"/>
      <c r="AE442" s="71"/>
      <c r="AF442" s="71"/>
      <c r="AG442" s="71"/>
      <c r="AH442" s="42"/>
      <c r="AI442" s="119" t="str">
        <f>IF(BS_CONTROLE[[#This Row],[Atividade]]=0, "-", BS_CONTROLE[[#This Row],[Atividade]])</f>
        <v>-</v>
      </c>
      <c r="AJ442" s="8" t="str">
        <f>IF(D442="","*",VLOOKUP(AI442,BS_ATIVIDADE[#Data],3,FALSE))</f>
        <v>*</v>
      </c>
      <c r="AK442" s="175" t="str">
        <f>IF(BS_CONTROLE[[#This Row],[Local - Partida]]=0, "-", BS_CONTROLE[[#This Row],[Local - Partida]])</f>
        <v>-</v>
      </c>
      <c r="AL442" s="175" t="str">
        <f>IF(BS_CONTROLE[[#This Row],[Local - Encerramento]]=0, "-", BS_CONTROLE[[#This Row],[Local - Encerramento]])</f>
        <v>-</v>
      </c>
      <c r="AM442" s="175" t="str">
        <f>IF(BS_CONTROLE[[#This Row],[Entre - Estações]]=0, "-", BS_CONTROLE[[#This Row],[Entre - Estações]])</f>
        <v>-</v>
      </c>
      <c r="AN442" s="175" t="str">
        <f>IF(BS_CONTROLE[[#This Row],[SB]]=0, "-", BS_CONTROLE[[#This Row],[SB]])</f>
        <v>-</v>
      </c>
      <c r="AO442" s="176" t="str">
        <f>IF(BS_CONTROLE[[#This Row],[SUB]]=0, "-", BS_CONTROLE[[#This Row],[SUB]])</f>
        <v>-</v>
      </c>
      <c r="AP442" s="177" t="str">
        <f>IF(BS_CONTROLE[[#This Row],[KM - Inicio]]=0, "-", BS_CONTROLE[[#This Row],[KM - Inicio]])</f>
        <v>-</v>
      </c>
      <c r="AQ442" s="177" t="str">
        <f>IF(BS_CONTROLE[[#This Row],[KM - Fim]]=0, "-", BS_CONTROLE[[#This Row],[KM - Fim]])</f>
        <v>-</v>
      </c>
      <c r="AR442" s="32"/>
      <c r="AS442" s="32"/>
      <c r="AT442" s="32"/>
      <c r="AU442" s="32"/>
      <c r="AV442" s="32"/>
      <c r="AW442" s="32"/>
      <c r="AX442" s="32"/>
      <c r="AY442" s="184" t="str">
        <f>IF(D442="","*",IFERROR(IF(ISODD(COUNT(AS442:AX444)),"ERRO",SUM((AT442-AS442),(AV442-AU442),(AX442-AW442))),"ERRO"))</f>
        <v>*</v>
      </c>
      <c r="AZ442" s="11"/>
      <c r="BA442" s="60"/>
      <c r="BB442" s="9" t="str">
        <f>IFERROR(_xlfn.XLOOKUP(AI442, BS_ATIVIDADE[ATIVIDADE],BS_ATIVIDADE[UNIDADE] ), "*")</f>
        <v>*</v>
      </c>
      <c r="BC442" s="59" t="str" cm="1">
        <f t="array" ref="BC442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BD442" s="59" t="str" cm="1">
        <f t="array" ref="BD442" xml:space="preserve"> _xlfn.XLOOKUP(
  1,
  ( TabelaMap[SUB] = BS_CONTROLE[[#This Row],[SUB_5]]) *
  ( TabelaMap[KM Inicio] &lt;= BS_CONTROLE[[#This Row],[KM - Inicio]]) *
  ( TabelaMap[KM Fim]  &gt;= BS_CONTROLE[[#This Row],[KM - Inicio]]),
  TabelaMap[Trecho Coordenação],
  "-",
  0
)</f>
        <v>-</v>
      </c>
      <c r="BE442" s="200" t="str">
        <f>IFERROR(_xlfn.XLOOKUP(AO442, BASE_MAPA!$B$2:$B$420, BASE_MAPA!$G$2:$G$420), "ERRO")</f>
        <v>ERRO</v>
      </c>
      <c r="BF442" s="178" t="str">
        <f>IF(BS_CONTROLE[[#This Row],[Responsavel pelo boletim]]=0, "-", BS_CONTROLE[[#This Row],[Responsavel pelo boletim]])</f>
        <v>-</v>
      </c>
      <c r="BG442" s="13"/>
      <c r="BH442" s="14"/>
      <c r="BI442" s="14"/>
      <c r="BJ442" s="14"/>
      <c r="BK442" s="14"/>
      <c r="BL442" s="13"/>
      <c r="BM442" s="12"/>
      <c r="BN442" s="12"/>
      <c r="BO442" s="130"/>
      <c r="BP442" s="14"/>
      <c r="BQ442" s="10" t="str">
        <f t="shared" si="38"/>
        <v>Aderente</v>
      </c>
      <c r="BR442" s="15" t="str">
        <f t="shared" si="39"/>
        <v>*</v>
      </c>
      <c r="BS442" s="15" t="str">
        <f t="shared" si="40"/>
        <v>*</v>
      </c>
      <c r="BT442" s="157" t="str">
        <f t="shared" si="41"/>
        <v/>
      </c>
    </row>
    <row r="443" spans="1:72" hidden="1">
      <c r="A443" s="44" t="str">
        <f t="shared" si="37"/>
        <v/>
      </c>
      <c r="B443" s="133"/>
      <c r="C443" s="7" t="str">
        <f>IF(BS_CONTROLE[[#This Row],[DATA]]="","",WEEKNUM(BS_CONTROLE[[#This Row],[DATA]]))</f>
        <v/>
      </c>
      <c r="D443" s="45"/>
      <c r="E443" s="185">
        <v>459</v>
      </c>
      <c r="F443" s="134"/>
      <c r="G443" s="8" t="str">
        <f>IF(D443="","*",VLOOKUP(F443,BS_ATIVIDADE[#All],3,FALSE))</f>
        <v>*</v>
      </c>
      <c r="H443" s="135"/>
      <c r="I443" s="135"/>
      <c r="J443" s="151"/>
      <c r="K443" s="151"/>
      <c r="L443" s="71" t="s">
        <v>11</v>
      </c>
      <c r="M443" s="149" t="str" cm="1">
        <f t="array" ref="M443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443" s="149" t="str" cm="1">
        <f t="array" ref="N443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443" s="135"/>
      <c r="P443" s="135"/>
      <c r="Q443" s="71"/>
      <c r="R443" s="9" t="str">
        <f>IFERROR(_xlfn.XLOOKUP(F443, BS_ATIVIDADE[ATIVIDADE],BS_ATIVIDADE[UNIDADE] ), "*")</f>
        <v>*</v>
      </c>
      <c r="S443" s="180" t="str" cm="1">
        <f t="array" ref="S443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443" s="180" t="str" cm="1">
        <f t="array" ref="T443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443" s="199" t="str">
        <f>IFERROR(_xlfn.XLOOKUP(J443, BASE_MAPA!$B$2:$B$420, BASE_MAPA!$G$2:$G$420), "ERRO")</f>
        <v>ERRO</v>
      </c>
      <c r="V443" s="143"/>
      <c r="W443" s="135"/>
      <c r="X443" s="152"/>
      <c r="Y443" s="129"/>
      <c r="Z443" s="129"/>
      <c r="AA443" s="71"/>
      <c r="AB443" s="59"/>
      <c r="AC443" s="59"/>
      <c r="AD443" s="135"/>
      <c r="AE443" s="71"/>
      <c r="AF443" s="71"/>
      <c r="AG443" s="71"/>
      <c r="AH443" s="42"/>
      <c r="AI443" s="119" t="str">
        <f>IF(BS_CONTROLE[[#This Row],[Atividade]]=0, "-", BS_CONTROLE[[#This Row],[Atividade]])</f>
        <v>-</v>
      </c>
      <c r="AJ443" s="8" t="str">
        <f>IF(D443="","*",VLOOKUP(AI443,BS_ATIVIDADE[#Data],3,FALSE))</f>
        <v>*</v>
      </c>
      <c r="AK443" s="175" t="str">
        <f>IF(BS_CONTROLE[[#This Row],[Local - Partida]]=0, "-", BS_CONTROLE[[#This Row],[Local - Partida]])</f>
        <v>-</v>
      </c>
      <c r="AL443" s="175" t="str">
        <f>IF(BS_CONTROLE[[#This Row],[Local - Encerramento]]=0, "-", BS_CONTROLE[[#This Row],[Local - Encerramento]])</f>
        <v>-</v>
      </c>
      <c r="AM443" s="175" t="str">
        <f>IF(BS_CONTROLE[[#This Row],[Entre - Estações]]=0, "-", BS_CONTROLE[[#This Row],[Entre - Estações]])</f>
        <v>-</v>
      </c>
      <c r="AN443" s="175" t="str">
        <f>IF(BS_CONTROLE[[#This Row],[SB]]=0, "-", BS_CONTROLE[[#This Row],[SB]])</f>
        <v>-</v>
      </c>
      <c r="AO443" s="176" t="str">
        <f>IF(BS_CONTROLE[[#This Row],[SUB]]=0, "-", BS_CONTROLE[[#This Row],[SUB]])</f>
        <v>-</v>
      </c>
      <c r="AP443" s="177" t="str">
        <f>IF(BS_CONTROLE[[#This Row],[KM - Inicio]]=0, "-", BS_CONTROLE[[#This Row],[KM - Inicio]])</f>
        <v>-</v>
      </c>
      <c r="AQ443" s="177" t="str">
        <f>IF(BS_CONTROLE[[#This Row],[KM - Fim]]=0, "-", BS_CONTROLE[[#This Row],[KM - Fim]])</f>
        <v>-</v>
      </c>
      <c r="AR443" s="32"/>
      <c r="AS443" s="32"/>
      <c r="AT443" s="32"/>
      <c r="AU443" s="32"/>
      <c r="AV443" s="32"/>
      <c r="AW443" s="32"/>
      <c r="AX443" s="32"/>
      <c r="AY443" s="184" t="str">
        <f>IF(D443="","*",IFERROR(IF(ISODD(COUNT(AS443:AX445)),"ERRO",SUM((AT443-AS443),(AV443-AU443),(AX443-AW443))),"ERRO"))</f>
        <v>*</v>
      </c>
      <c r="AZ443" s="11"/>
      <c r="BA443" s="60"/>
      <c r="BB443" s="9" t="str">
        <f>IFERROR(_xlfn.XLOOKUP(AI443, BS_ATIVIDADE[ATIVIDADE],BS_ATIVIDADE[UNIDADE] ), "*")</f>
        <v>*</v>
      </c>
      <c r="BC443" s="59" t="str" cm="1">
        <f t="array" ref="BC443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BD443" s="59" t="str" cm="1">
        <f t="array" ref="BD443" xml:space="preserve"> _xlfn.XLOOKUP(
  1,
  ( TabelaMap[SUB] = BS_CONTROLE[[#This Row],[SUB_5]]) *
  ( TabelaMap[KM Inicio] &lt;= BS_CONTROLE[[#This Row],[KM - Inicio]]) *
  ( TabelaMap[KM Fim]  &gt;= BS_CONTROLE[[#This Row],[KM - Inicio]]),
  TabelaMap[Trecho Coordenação],
  "-",
  0
)</f>
        <v>-</v>
      </c>
      <c r="BE443" s="200" t="str">
        <f>IFERROR(_xlfn.XLOOKUP(AO443, BASE_MAPA!$B$2:$B$420, BASE_MAPA!$G$2:$G$420), "ERRO")</f>
        <v>ERRO</v>
      </c>
      <c r="BF443" s="178" t="str">
        <f>IF(BS_CONTROLE[[#This Row],[Responsavel pelo boletim]]=0, "-", BS_CONTROLE[[#This Row],[Responsavel pelo boletim]])</f>
        <v>-</v>
      </c>
      <c r="BG443" s="13"/>
      <c r="BH443" s="14"/>
      <c r="BI443" s="14"/>
      <c r="BJ443" s="14"/>
      <c r="BK443" s="14"/>
      <c r="BL443" s="13"/>
      <c r="BM443" s="12"/>
      <c r="BN443" s="12"/>
      <c r="BO443" s="130"/>
      <c r="BP443" s="14"/>
      <c r="BQ443" s="10" t="str">
        <f t="shared" si="38"/>
        <v>Aderente</v>
      </c>
      <c r="BR443" s="15" t="str">
        <f t="shared" si="39"/>
        <v>*</v>
      </c>
      <c r="BS443" s="15" t="str">
        <f t="shared" si="40"/>
        <v>*</v>
      </c>
      <c r="BT443" s="157" t="str">
        <f t="shared" si="41"/>
        <v/>
      </c>
    </row>
    <row r="444" spans="1:72" hidden="1">
      <c r="A444" s="44" t="str">
        <f t="shared" si="37"/>
        <v/>
      </c>
      <c r="B444" s="133"/>
      <c r="C444" s="7" t="str">
        <f>IF(BS_CONTROLE[[#This Row],[DATA]]="","",WEEKNUM(BS_CONTROLE[[#This Row],[DATA]]))</f>
        <v/>
      </c>
      <c r="D444" s="45"/>
      <c r="E444" s="185">
        <v>460</v>
      </c>
      <c r="F444" s="134"/>
      <c r="G444" s="8" t="str">
        <f>IF(D444="","*",VLOOKUP(F444,BS_ATIVIDADE[#All],3,FALSE))</f>
        <v>*</v>
      </c>
      <c r="H444" s="135"/>
      <c r="I444" s="135"/>
      <c r="J444" s="151"/>
      <c r="K444" s="151"/>
      <c r="L444" s="71" t="s">
        <v>11</v>
      </c>
      <c r="M444" s="149" t="str" cm="1">
        <f t="array" ref="M444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444" s="149" t="str" cm="1">
        <f t="array" ref="N444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444" s="135"/>
      <c r="P444" s="135"/>
      <c r="Q444" s="71"/>
      <c r="R444" s="9" t="str">
        <f>IFERROR(_xlfn.XLOOKUP(F444, BS_ATIVIDADE[ATIVIDADE],BS_ATIVIDADE[UNIDADE] ), "*")</f>
        <v>*</v>
      </c>
      <c r="S444" s="180" t="str" cm="1">
        <f t="array" ref="S444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444" s="180" t="str" cm="1">
        <f t="array" ref="T444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444" s="199" t="str">
        <f>IFERROR(_xlfn.XLOOKUP(J444, BASE_MAPA!$B$2:$B$420, BASE_MAPA!$G$2:$G$420), "ERRO")</f>
        <v>ERRO</v>
      </c>
      <c r="V444" s="143"/>
      <c r="W444" s="135"/>
      <c r="X444" s="152"/>
      <c r="Y444" s="129"/>
      <c r="Z444" s="129"/>
      <c r="AA444" s="71"/>
      <c r="AB444" s="59"/>
      <c r="AC444" s="59"/>
      <c r="AD444" s="135"/>
      <c r="AE444" s="71"/>
      <c r="AF444" s="71"/>
      <c r="AG444" s="71"/>
      <c r="AH444" s="42"/>
      <c r="AI444" s="119" t="str">
        <f>IF(BS_CONTROLE[[#This Row],[Atividade]]=0, "-", BS_CONTROLE[[#This Row],[Atividade]])</f>
        <v>-</v>
      </c>
      <c r="AJ444" s="8" t="str">
        <f>IF(D444="","*",VLOOKUP(AI444,BS_ATIVIDADE[#Data],3,FALSE))</f>
        <v>*</v>
      </c>
      <c r="AK444" s="175" t="str">
        <f>IF(BS_CONTROLE[[#This Row],[Local - Partida]]=0, "-", BS_CONTROLE[[#This Row],[Local - Partida]])</f>
        <v>-</v>
      </c>
      <c r="AL444" s="175" t="str">
        <f>IF(BS_CONTROLE[[#This Row],[Local - Encerramento]]=0, "-", BS_CONTROLE[[#This Row],[Local - Encerramento]])</f>
        <v>-</v>
      </c>
      <c r="AM444" s="175" t="str">
        <f>IF(BS_CONTROLE[[#This Row],[Entre - Estações]]=0, "-", BS_CONTROLE[[#This Row],[Entre - Estações]])</f>
        <v>-</v>
      </c>
      <c r="AN444" s="175" t="str">
        <f>IF(BS_CONTROLE[[#This Row],[SB]]=0, "-", BS_CONTROLE[[#This Row],[SB]])</f>
        <v>-</v>
      </c>
      <c r="AO444" s="176" t="str">
        <f>IF(BS_CONTROLE[[#This Row],[SUB]]=0, "-", BS_CONTROLE[[#This Row],[SUB]])</f>
        <v>-</v>
      </c>
      <c r="AP444" s="177" t="str">
        <f>IF(BS_CONTROLE[[#This Row],[KM - Inicio]]=0, "-", BS_CONTROLE[[#This Row],[KM - Inicio]])</f>
        <v>-</v>
      </c>
      <c r="AQ444" s="177" t="str">
        <f>IF(BS_CONTROLE[[#This Row],[KM - Fim]]=0, "-", BS_CONTROLE[[#This Row],[KM - Fim]])</f>
        <v>-</v>
      </c>
      <c r="AR444" s="32"/>
      <c r="AS444" s="32"/>
      <c r="AT444" s="32"/>
      <c r="AU444" s="32"/>
      <c r="AV444" s="32"/>
      <c r="AW444" s="32"/>
      <c r="AX444" s="32"/>
      <c r="AY444" s="184" t="str">
        <f>IF(D444="","*",IFERROR(IF(ISODD(COUNT(AS444:AX446)),"ERRO",SUM((AT444-AS444),(AV444-AU444),(AX444-AW444))),"ERRO"))</f>
        <v>*</v>
      </c>
      <c r="AZ444" s="11"/>
      <c r="BA444" s="60"/>
      <c r="BB444" s="9" t="str">
        <f>IFERROR(_xlfn.XLOOKUP(AI444, BS_ATIVIDADE[ATIVIDADE],BS_ATIVIDADE[UNIDADE] ), "*")</f>
        <v>*</v>
      </c>
      <c r="BC444" s="59" t="str" cm="1">
        <f t="array" ref="BC444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BD444" s="59" t="str" cm="1">
        <f t="array" ref="BD444" xml:space="preserve"> _xlfn.XLOOKUP(
  1,
  ( TabelaMap[SUB] = BS_CONTROLE[[#This Row],[SUB_5]]) *
  ( TabelaMap[KM Inicio] &lt;= BS_CONTROLE[[#This Row],[KM - Inicio]]) *
  ( TabelaMap[KM Fim]  &gt;= BS_CONTROLE[[#This Row],[KM - Inicio]]),
  TabelaMap[Trecho Coordenação],
  "-",
  0
)</f>
        <v>-</v>
      </c>
      <c r="BE444" s="200" t="str">
        <f>IFERROR(_xlfn.XLOOKUP(AO444, BASE_MAPA!$B$2:$B$420, BASE_MAPA!$G$2:$G$420), "ERRO")</f>
        <v>ERRO</v>
      </c>
      <c r="BF444" s="178" t="str">
        <f>IF(BS_CONTROLE[[#This Row],[Responsavel pelo boletim]]=0, "-", BS_CONTROLE[[#This Row],[Responsavel pelo boletim]])</f>
        <v>-</v>
      </c>
      <c r="BG444" s="13"/>
      <c r="BH444" s="14"/>
      <c r="BI444" s="14"/>
      <c r="BJ444" s="14"/>
      <c r="BK444" s="14"/>
      <c r="BL444" s="13"/>
      <c r="BM444" s="12"/>
      <c r="BN444" s="12"/>
      <c r="BO444" s="130"/>
      <c r="BP444" s="14"/>
      <c r="BQ444" s="10" t="str">
        <f t="shared" si="38"/>
        <v>Aderente</v>
      </c>
      <c r="BR444" s="15" t="str">
        <f t="shared" si="39"/>
        <v>*</v>
      </c>
      <c r="BS444" s="15" t="str">
        <f t="shared" si="40"/>
        <v>*</v>
      </c>
      <c r="BT444" s="157" t="str">
        <f t="shared" si="41"/>
        <v/>
      </c>
    </row>
    <row r="445" spans="1:72" hidden="1">
      <c r="A445" s="44" t="str">
        <f t="shared" si="37"/>
        <v/>
      </c>
      <c r="B445" s="133"/>
      <c r="C445" s="7" t="str">
        <f>IF(BS_CONTROLE[[#This Row],[DATA]]="","",WEEKNUM(BS_CONTROLE[[#This Row],[DATA]]))</f>
        <v/>
      </c>
      <c r="D445" s="45"/>
      <c r="E445" s="185">
        <v>461</v>
      </c>
      <c r="F445" s="134"/>
      <c r="G445" s="8" t="str">
        <f>IF(D445="","*",VLOOKUP(F445,BS_ATIVIDADE[#All],3,FALSE))</f>
        <v>*</v>
      </c>
      <c r="H445" s="135"/>
      <c r="I445" s="135"/>
      <c r="J445" s="151"/>
      <c r="K445" s="151"/>
      <c r="L445" s="71" t="s">
        <v>11</v>
      </c>
      <c r="M445" s="149" t="str" cm="1">
        <f t="array" ref="M445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445" s="149" t="str" cm="1">
        <f t="array" ref="N445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445" s="135"/>
      <c r="P445" s="135"/>
      <c r="Q445" s="71"/>
      <c r="R445" s="9" t="str">
        <f>IFERROR(_xlfn.XLOOKUP(F445, BS_ATIVIDADE[ATIVIDADE],BS_ATIVIDADE[UNIDADE] ), "*")</f>
        <v>*</v>
      </c>
      <c r="S445" s="180" t="str" cm="1">
        <f t="array" ref="S445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445" s="180" t="str" cm="1">
        <f t="array" ref="T445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445" s="199" t="str">
        <f>IFERROR(_xlfn.XLOOKUP(J445, BASE_MAPA!$B$2:$B$420, BASE_MAPA!$G$2:$G$420), "ERRO")</f>
        <v>ERRO</v>
      </c>
      <c r="V445" s="143"/>
      <c r="W445" s="135"/>
      <c r="X445" s="152"/>
      <c r="Y445" s="129"/>
      <c r="Z445" s="129"/>
      <c r="AA445" s="71"/>
      <c r="AB445" s="59"/>
      <c r="AC445" s="59"/>
      <c r="AD445" s="135"/>
      <c r="AE445" s="71"/>
      <c r="AF445" s="71"/>
      <c r="AG445" s="71"/>
      <c r="AH445" s="42"/>
      <c r="AI445" s="119" t="str">
        <f>IF(BS_CONTROLE[[#This Row],[Atividade]]=0, "-", BS_CONTROLE[[#This Row],[Atividade]])</f>
        <v>-</v>
      </c>
      <c r="AJ445" s="8" t="str">
        <f>IF(D445="","*",VLOOKUP(AI445,BS_ATIVIDADE[#Data],3,FALSE))</f>
        <v>*</v>
      </c>
      <c r="AK445" s="175" t="str">
        <f>IF(BS_CONTROLE[[#This Row],[Local - Partida]]=0, "-", BS_CONTROLE[[#This Row],[Local - Partida]])</f>
        <v>-</v>
      </c>
      <c r="AL445" s="175" t="str">
        <f>IF(BS_CONTROLE[[#This Row],[Local - Encerramento]]=0, "-", BS_CONTROLE[[#This Row],[Local - Encerramento]])</f>
        <v>-</v>
      </c>
      <c r="AM445" s="175" t="str">
        <f>IF(BS_CONTROLE[[#This Row],[Entre - Estações]]=0, "-", BS_CONTROLE[[#This Row],[Entre - Estações]])</f>
        <v>-</v>
      </c>
      <c r="AN445" s="175" t="str">
        <f>IF(BS_CONTROLE[[#This Row],[SB]]=0, "-", BS_CONTROLE[[#This Row],[SB]])</f>
        <v>-</v>
      </c>
      <c r="AO445" s="176" t="str">
        <f>IF(BS_CONTROLE[[#This Row],[SUB]]=0, "-", BS_CONTROLE[[#This Row],[SUB]])</f>
        <v>-</v>
      </c>
      <c r="AP445" s="177" t="str">
        <f>IF(BS_CONTROLE[[#This Row],[KM - Inicio]]=0, "-", BS_CONTROLE[[#This Row],[KM - Inicio]])</f>
        <v>-</v>
      </c>
      <c r="AQ445" s="177" t="str">
        <f>IF(BS_CONTROLE[[#This Row],[KM - Fim]]=0, "-", BS_CONTROLE[[#This Row],[KM - Fim]])</f>
        <v>-</v>
      </c>
      <c r="AR445" s="32"/>
      <c r="AS445" s="32"/>
      <c r="AT445" s="32"/>
      <c r="AU445" s="32"/>
      <c r="AV445" s="32"/>
      <c r="AW445" s="32"/>
      <c r="AX445" s="32"/>
      <c r="AY445" s="184" t="str">
        <f>IF(D445="","*",IFERROR(IF(ISODD(COUNT(AS445:AX447)),"ERRO",SUM((AT445-AS445),(AV445-AU445),(AX445-AW445))),"ERRO"))</f>
        <v>*</v>
      </c>
      <c r="AZ445" s="11"/>
      <c r="BA445" s="60"/>
      <c r="BB445" s="9" t="str">
        <f>IFERROR(_xlfn.XLOOKUP(AI445, BS_ATIVIDADE[ATIVIDADE],BS_ATIVIDADE[UNIDADE] ), "*")</f>
        <v>*</v>
      </c>
      <c r="BC445" s="59" t="str" cm="1">
        <f t="array" ref="BC445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BD445" s="59" t="str" cm="1">
        <f t="array" ref="BD445" xml:space="preserve"> _xlfn.XLOOKUP(
  1,
  ( TabelaMap[SUB] = BS_CONTROLE[[#This Row],[SUB_5]]) *
  ( TabelaMap[KM Inicio] &lt;= BS_CONTROLE[[#This Row],[KM - Inicio]]) *
  ( TabelaMap[KM Fim]  &gt;= BS_CONTROLE[[#This Row],[KM - Inicio]]),
  TabelaMap[Trecho Coordenação],
  "-",
  0
)</f>
        <v>-</v>
      </c>
      <c r="BE445" s="200" t="str">
        <f>IFERROR(_xlfn.XLOOKUP(AO445, BASE_MAPA!$B$2:$B$420, BASE_MAPA!$G$2:$G$420), "ERRO")</f>
        <v>ERRO</v>
      </c>
      <c r="BF445" s="178" t="str">
        <f>IF(BS_CONTROLE[[#This Row],[Responsavel pelo boletim]]=0, "-", BS_CONTROLE[[#This Row],[Responsavel pelo boletim]])</f>
        <v>-</v>
      </c>
      <c r="BG445" s="13"/>
      <c r="BH445" s="14"/>
      <c r="BI445" s="14"/>
      <c r="BJ445" s="14"/>
      <c r="BK445" s="14"/>
      <c r="BL445" s="13"/>
      <c r="BM445" s="12"/>
      <c r="BN445" s="12"/>
      <c r="BO445" s="130"/>
      <c r="BP445" s="14"/>
      <c r="BQ445" s="10" t="str">
        <f t="shared" si="38"/>
        <v>Aderente</v>
      </c>
      <c r="BR445" s="15" t="str">
        <f t="shared" si="39"/>
        <v>*</v>
      </c>
      <c r="BS445" s="15" t="str">
        <f t="shared" si="40"/>
        <v>*</v>
      </c>
      <c r="BT445" s="157" t="str">
        <f t="shared" si="41"/>
        <v/>
      </c>
    </row>
    <row r="446" spans="1:72" hidden="1">
      <c r="A446" s="44" t="str">
        <f t="shared" si="37"/>
        <v/>
      </c>
      <c r="B446" s="133"/>
      <c r="C446" s="7" t="str">
        <f>IF(BS_CONTROLE[[#This Row],[DATA]]="","",WEEKNUM(BS_CONTROLE[[#This Row],[DATA]]))</f>
        <v/>
      </c>
      <c r="D446" s="45"/>
      <c r="E446" s="185">
        <v>462</v>
      </c>
      <c r="F446" s="134"/>
      <c r="G446" s="8" t="str">
        <f>IF(D446="","*",VLOOKUP(F446,BS_ATIVIDADE[#All],3,FALSE))</f>
        <v>*</v>
      </c>
      <c r="H446" s="135"/>
      <c r="I446" s="135"/>
      <c r="J446" s="151"/>
      <c r="K446" s="151"/>
      <c r="L446" s="71" t="s">
        <v>11</v>
      </c>
      <c r="M446" s="149" t="str" cm="1">
        <f t="array" ref="M446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446" s="149" t="str" cm="1">
        <f t="array" ref="N446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446" s="135"/>
      <c r="P446" s="135"/>
      <c r="Q446" s="71"/>
      <c r="R446" s="9" t="str">
        <f>IFERROR(_xlfn.XLOOKUP(F446, BS_ATIVIDADE[ATIVIDADE],BS_ATIVIDADE[UNIDADE] ), "*")</f>
        <v>*</v>
      </c>
      <c r="S446" s="180" t="str" cm="1">
        <f t="array" ref="S446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446" s="180" t="str" cm="1">
        <f t="array" ref="T446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446" s="199" t="str">
        <f>IFERROR(_xlfn.XLOOKUP(J446, BASE_MAPA!$B$2:$B$420, BASE_MAPA!$G$2:$G$420), "ERRO")</f>
        <v>ERRO</v>
      </c>
      <c r="V446" s="143"/>
      <c r="W446" s="135"/>
      <c r="X446" s="152"/>
      <c r="Y446" s="129"/>
      <c r="Z446" s="129"/>
      <c r="AA446" s="71"/>
      <c r="AB446" s="59"/>
      <c r="AC446" s="59"/>
      <c r="AD446" s="135"/>
      <c r="AE446" s="71"/>
      <c r="AF446" s="71"/>
      <c r="AG446" s="71"/>
      <c r="AH446" s="42"/>
      <c r="AI446" s="119" t="str">
        <f>IF(BS_CONTROLE[[#This Row],[Atividade]]=0, "-", BS_CONTROLE[[#This Row],[Atividade]])</f>
        <v>-</v>
      </c>
      <c r="AJ446" s="8" t="str">
        <f>IF(D446="","*",VLOOKUP(AI446,BS_ATIVIDADE[#Data],3,FALSE))</f>
        <v>*</v>
      </c>
      <c r="AK446" s="175" t="str">
        <f>IF(BS_CONTROLE[[#This Row],[Local - Partida]]=0, "-", BS_CONTROLE[[#This Row],[Local - Partida]])</f>
        <v>-</v>
      </c>
      <c r="AL446" s="175" t="str">
        <f>IF(BS_CONTROLE[[#This Row],[Local - Encerramento]]=0, "-", BS_CONTROLE[[#This Row],[Local - Encerramento]])</f>
        <v>-</v>
      </c>
      <c r="AM446" s="175" t="str">
        <f>IF(BS_CONTROLE[[#This Row],[Entre - Estações]]=0, "-", BS_CONTROLE[[#This Row],[Entre - Estações]])</f>
        <v>-</v>
      </c>
      <c r="AN446" s="175" t="str">
        <f>IF(BS_CONTROLE[[#This Row],[SB]]=0, "-", BS_CONTROLE[[#This Row],[SB]])</f>
        <v>-</v>
      </c>
      <c r="AO446" s="176" t="str">
        <f>IF(BS_CONTROLE[[#This Row],[SUB]]=0, "-", BS_CONTROLE[[#This Row],[SUB]])</f>
        <v>-</v>
      </c>
      <c r="AP446" s="177" t="str">
        <f>IF(BS_CONTROLE[[#This Row],[KM - Inicio]]=0, "-", BS_CONTROLE[[#This Row],[KM - Inicio]])</f>
        <v>-</v>
      </c>
      <c r="AQ446" s="177" t="str">
        <f>IF(BS_CONTROLE[[#This Row],[KM - Fim]]=0, "-", BS_CONTROLE[[#This Row],[KM - Fim]])</f>
        <v>-</v>
      </c>
      <c r="AR446" s="32"/>
      <c r="AS446" s="32"/>
      <c r="AT446" s="32"/>
      <c r="AU446" s="32"/>
      <c r="AV446" s="32"/>
      <c r="AW446" s="32"/>
      <c r="AX446" s="32"/>
      <c r="AY446" s="184" t="str">
        <f>IF(D446="","*",IFERROR(IF(ISODD(COUNT(AS446:AX448)),"ERRO",SUM((AT446-AS446),(AV446-AU446),(AX446-AW446))),"ERRO"))</f>
        <v>*</v>
      </c>
      <c r="AZ446" s="11"/>
      <c r="BA446" s="60"/>
      <c r="BB446" s="9" t="str">
        <f>IFERROR(_xlfn.XLOOKUP(AI446, BS_ATIVIDADE[ATIVIDADE],BS_ATIVIDADE[UNIDADE] ), "*")</f>
        <v>*</v>
      </c>
      <c r="BC446" s="59" t="str" cm="1">
        <f t="array" ref="BC446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BD446" s="59" t="str" cm="1">
        <f t="array" ref="BD446" xml:space="preserve"> _xlfn.XLOOKUP(
  1,
  ( TabelaMap[SUB] = BS_CONTROLE[[#This Row],[SUB_5]]) *
  ( TabelaMap[KM Inicio] &lt;= BS_CONTROLE[[#This Row],[KM - Inicio]]) *
  ( TabelaMap[KM Fim]  &gt;= BS_CONTROLE[[#This Row],[KM - Inicio]]),
  TabelaMap[Trecho Coordenação],
  "-",
  0
)</f>
        <v>-</v>
      </c>
      <c r="BE446" s="200" t="str">
        <f>IFERROR(_xlfn.XLOOKUP(AO446, BASE_MAPA!$B$2:$B$420, BASE_MAPA!$G$2:$G$420), "ERRO")</f>
        <v>ERRO</v>
      </c>
      <c r="BF446" s="178" t="str">
        <f>IF(BS_CONTROLE[[#This Row],[Responsavel pelo boletim]]=0, "-", BS_CONTROLE[[#This Row],[Responsavel pelo boletim]])</f>
        <v>-</v>
      </c>
      <c r="BG446" s="13"/>
      <c r="BH446" s="14"/>
      <c r="BI446" s="14"/>
      <c r="BJ446" s="14"/>
      <c r="BK446" s="14"/>
      <c r="BL446" s="13"/>
      <c r="BM446" s="12"/>
      <c r="BN446" s="12"/>
      <c r="BO446" s="130"/>
      <c r="BP446" s="14"/>
      <c r="BQ446" s="10" t="str">
        <f t="shared" si="38"/>
        <v>Aderente</v>
      </c>
      <c r="BR446" s="15" t="str">
        <f t="shared" si="39"/>
        <v>*</v>
      </c>
      <c r="BS446" s="15" t="str">
        <f t="shared" si="40"/>
        <v>*</v>
      </c>
      <c r="BT446" s="157" t="str">
        <f t="shared" si="41"/>
        <v/>
      </c>
    </row>
    <row r="447" spans="1:72" hidden="1">
      <c r="A447" s="44" t="str">
        <f t="shared" si="37"/>
        <v/>
      </c>
      <c r="B447" s="133"/>
      <c r="C447" s="7" t="str">
        <f>IF(BS_CONTROLE[[#This Row],[DATA]]="","",WEEKNUM(BS_CONTROLE[[#This Row],[DATA]]))</f>
        <v/>
      </c>
      <c r="D447" s="45"/>
      <c r="E447" s="185">
        <v>463</v>
      </c>
      <c r="F447" s="134"/>
      <c r="G447" s="8" t="str">
        <f>IF(D447="","*",VLOOKUP(F447,BS_ATIVIDADE[#All],3,FALSE))</f>
        <v>*</v>
      </c>
      <c r="H447" s="135"/>
      <c r="I447" s="135"/>
      <c r="J447" s="151"/>
      <c r="K447" s="151"/>
      <c r="L447" s="71" t="s">
        <v>11</v>
      </c>
      <c r="M447" s="149" t="str" cm="1">
        <f t="array" ref="M447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447" s="149" t="str" cm="1">
        <f t="array" ref="N447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447" s="135"/>
      <c r="P447" s="135"/>
      <c r="Q447" s="71"/>
      <c r="R447" s="9" t="str">
        <f>IFERROR(_xlfn.XLOOKUP(F447, BS_ATIVIDADE[ATIVIDADE],BS_ATIVIDADE[UNIDADE] ), "*")</f>
        <v>*</v>
      </c>
      <c r="S447" s="180" t="str" cm="1">
        <f t="array" ref="S447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447" s="180" t="str" cm="1">
        <f t="array" ref="T447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447" s="199" t="str">
        <f>IFERROR(_xlfn.XLOOKUP(J447, BASE_MAPA!$B$2:$B$420, BASE_MAPA!$G$2:$G$420), "ERRO")</f>
        <v>ERRO</v>
      </c>
      <c r="V447" s="143"/>
      <c r="W447" s="135"/>
      <c r="X447" s="152"/>
      <c r="Y447" s="129"/>
      <c r="Z447" s="129"/>
      <c r="AA447" s="71"/>
      <c r="AB447" s="59"/>
      <c r="AC447" s="59"/>
      <c r="AD447" s="135"/>
      <c r="AE447" s="71"/>
      <c r="AF447" s="71"/>
      <c r="AG447" s="71"/>
      <c r="AH447" s="42"/>
      <c r="AI447" s="119" t="str">
        <f>IF(BS_CONTROLE[[#This Row],[Atividade]]=0, "-", BS_CONTROLE[[#This Row],[Atividade]])</f>
        <v>-</v>
      </c>
      <c r="AJ447" s="8" t="str">
        <f>IF(D447="","*",VLOOKUP(AI447,BS_ATIVIDADE[#Data],3,FALSE))</f>
        <v>*</v>
      </c>
      <c r="AK447" s="175" t="str">
        <f>IF(BS_CONTROLE[[#This Row],[Local - Partida]]=0, "-", BS_CONTROLE[[#This Row],[Local - Partida]])</f>
        <v>-</v>
      </c>
      <c r="AL447" s="175" t="str">
        <f>IF(BS_CONTROLE[[#This Row],[Local - Encerramento]]=0, "-", BS_CONTROLE[[#This Row],[Local - Encerramento]])</f>
        <v>-</v>
      </c>
      <c r="AM447" s="175" t="str">
        <f>IF(BS_CONTROLE[[#This Row],[Entre - Estações]]=0, "-", BS_CONTROLE[[#This Row],[Entre - Estações]])</f>
        <v>-</v>
      </c>
      <c r="AN447" s="175" t="str">
        <f>IF(BS_CONTROLE[[#This Row],[SB]]=0, "-", BS_CONTROLE[[#This Row],[SB]])</f>
        <v>-</v>
      </c>
      <c r="AO447" s="176" t="str">
        <f>IF(BS_CONTROLE[[#This Row],[SUB]]=0, "-", BS_CONTROLE[[#This Row],[SUB]])</f>
        <v>-</v>
      </c>
      <c r="AP447" s="177" t="str">
        <f>IF(BS_CONTROLE[[#This Row],[KM - Inicio]]=0, "-", BS_CONTROLE[[#This Row],[KM - Inicio]])</f>
        <v>-</v>
      </c>
      <c r="AQ447" s="177" t="str">
        <f>IF(BS_CONTROLE[[#This Row],[KM - Fim]]=0, "-", BS_CONTROLE[[#This Row],[KM - Fim]])</f>
        <v>-</v>
      </c>
      <c r="AR447" s="32"/>
      <c r="AS447" s="32"/>
      <c r="AT447" s="32"/>
      <c r="AU447" s="32"/>
      <c r="AV447" s="32"/>
      <c r="AW447" s="32"/>
      <c r="AX447" s="32"/>
      <c r="AY447" s="184" t="str">
        <f>IF(D447="","*",IFERROR(IF(ISODD(COUNT(AS447:AX449)),"ERRO",SUM((AT447-AS447),(AV447-AU447),(AX447-AW447))),"ERRO"))</f>
        <v>*</v>
      </c>
      <c r="AZ447" s="11"/>
      <c r="BA447" s="60"/>
      <c r="BB447" s="9" t="str">
        <f>IFERROR(_xlfn.XLOOKUP(AI447, BS_ATIVIDADE[ATIVIDADE],BS_ATIVIDADE[UNIDADE] ), "*")</f>
        <v>*</v>
      </c>
      <c r="BC447" s="59" t="str" cm="1">
        <f t="array" ref="BC447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BD447" s="59" t="str" cm="1">
        <f t="array" ref="BD447" xml:space="preserve"> _xlfn.XLOOKUP(
  1,
  ( TabelaMap[SUB] = BS_CONTROLE[[#This Row],[SUB_5]]) *
  ( TabelaMap[KM Inicio] &lt;= BS_CONTROLE[[#This Row],[KM - Inicio]]) *
  ( TabelaMap[KM Fim]  &gt;= BS_CONTROLE[[#This Row],[KM - Inicio]]),
  TabelaMap[Trecho Coordenação],
  "-",
  0
)</f>
        <v>-</v>
      </c>
      <c r="BE447" s="200" t="str">
        <f>IFERROR(_xlfn.XLOOKUP(AO447, BASE_MAPA!$B$2:$B$420, BASE_MAPA!$G$2:$G$420), "ERRO")</f>
        <v>ERRO</v>
      </c>
      <c r="BF447" s="178" t="str">
        <f>IF(BS_CONTROLE[[#This Row],[Responsavel pelo boletim]]=0, "-", BS_CONTROLE[[#This Row],[Responsavel pelo boletim]])</f>
        <v>-</v>
      </c>
      <c r="BG447" s="13"/>
      <c r="BH447" s="14"/>
      <c r="BI447" s="14"/>
      <c r="BJ447" s="14"/>
      <c r="BK447" s="14"/>
      <c r="BL447" s="13"/>
      <c r="BM447" s="12"/>
      <c r="BN447" s="12"/>
      <c r="BO447" s="130"/>
      <c r="BP447" s="14"/>
      <c r="BQ447" s="10" t="str">
        <f t="shared" si="38"/>
        <v>Aderente</v>
      </c>
      <c r="BR447" s="15" t="str">
        <f t="shared" si="39"/>
        <v>*</v>
      </c>
      <c r="BS447" s="15" t="str">
        <f t="shared" si="40"/>
        <v>*</v>
      </c>
      <c r="BT447" s="157" t="str">
        <f t="shared" si="41"/>
        <v/>
      </c>
    </row>
    <row r="448" spans="1:72" hidden="1">
      <c r="A448" s="44" t="str">
        <f t="shared" si="37"/>
        <v/>
      </c>
      <c r="B448" s="133"/>
      <c r="C448" s="7" t="str">
        <f>IF(BS_CONTROLE[[#This Row],[DATA]]="","",WEEKNUM(BS_CONTROLE[[#This Row],[DATA]]))</f>
        <v/>
      </c>
      <c r="D448" s="45"/>
      <c r="E448" s="185">
        <v>464</v>
      </c>
      <c r="F448" s="134"/>
      <c r="G448" s="8" t="str">
        <f>IF(D448="","*",VLOOKUP(F448,BS_ATIVIDADE[#All],3,FALSE))</f>
        <v>*</v>
      </c>
      <c r="H448" s="135"/>
      <c r="I448" s="135"/>
      <c r="J448" s="151"/>
      <c r="K448" s="151"/>
      <c r="L448" s="71" t="s">
        <v>11</v>
      </c>
      <c r="M448" s="149" t="str" cm="1">
        <f t="array" ref="M448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448" s="149" t="str" cm="1">
        <f t="array" ref="N448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448" s="135"/>
      <c r="P448" s="135"/>
      <c r="Q448" s="71"/>
      <c r="R448" s="9" t="str">
        <f>IFERROR(_xlfn.XLOOKUP(F448, BS_ATIVIDADE[ATIVIDADE],BS_ATIVIDADE[UNIDADE] ), "*")</f>
        <v>*</v>
      </c>
      <c r="S448" s="180" t="str" cm="1">
        <f t="array" ref="S448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448" s="180" t="str" cm="1">
        <f t="array" ref="T448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448" s="199" t="str">
        <f>IFERROR(_xlfn.XLOOKUP(J448, BASE_MAPA!$B$2:$B$420, BASE_MAPA!$G$2:$G$420), "ERRO")</f>
        <v>ERRO</v>
      </c>
      <c r="V448" s="143"/>
      <c r="W448" s="135"/>
      <c r="X448" s="152"/>
      <c r="Y448" s="129"/>
      <c r="Z448" s="129"/>
      <c r="AA448" s="71"/>
      <c r="AB448" s="59"/>
      <c r="AC448" s="59"/>
      <c r="AD448" s="135"/>
      <c r="AE448" s="71"/>
      <c r="AF448" s="71"/>
      <c r="AG448" s="71"/>
      <c r="AH448" s="42"/>
      <c r="AI448" s="119" t="str">
        <f>IF(BS_CONTROLE[[#This Row],[Atividade]]=0, "-", BS_CONTROLE[[#This Row],[Atividade]])</f>
        <v>-</v>
      </c>
      <c r="AJ448" s="8" t="str">
        <f>IF(D448="","*",VLOOKUP(AI448,BS_ATIVIDADE[#Data],3,FALSE))</f>
        <v>*</v>
      </c>
      <c r="AK448" s="175" t="str">
        <f>IF(BS_CONTROLE[[#This Row],[Local - Partida]]=0, "-", BS_CONTROLE[[#This Row],[Local - Partida]])</f>
        <v>-</v>
      </c>
      <c r="AL448" s="175" t="str">
        <f>IF(BS_CONTROLE[[#This Row],[Local - Encerramento]]=0, "-", BS_CONTROLE[[#This Row],[Local - Encerramento]])</f>
        <v>-</v>
      </c>
      <c r="AM448" s="175" t="str">
        <f>IF(BS_CONTROLE[[#This Row],[Entre - Estações]]=0, "-", BS_CONTROLE[[#This Row],[Entre - Estações]])</f>
        <v>-</v>
      </c>
      <c r="AN448" s="175" t="str">
        <f>IF(BS_CONTROLE[[#This Row],[SB]]=0, "-", BS_CONTROLE[[#This Row],[SB]])</f>
        <v>-</v>
      </c>
      <c r="AO448" s="176" t="str">
        <f>IF(BS_CONTROLE[[#This Row],[SUB]]=0, "-", BS_CONTROLE[[#This Row],[SUB]])</f>
        <v>-</v>
      </c>
      <c r="AP448" s="177" t="str">
        <f>IF(BS_CONTROLE[[#This Row],[KM - Inicio]]=0, "-", BS_CONTROLE[[#This Row],[KM - Inicio]])</f>
        <v>-</v>
      </c>
      <c r="AQ448" s="177" t="str">
        <f>IF(BS_CONTROLE[[#This Row],[KM - Fim]]=0, "-", BS_CONTROLE[[#This Row],[KM - Fim]])</f>
        <v>-</v>
      </c>
      <c r="AR448" s="32"/>
      <c r="AS448" s="32"/>
      <c r="AT448" s="32"/>
      <c r="AU448" s="32"/>
      <c r="AV448" s="32"/>
      <c r="AW448" s="32"/>
      <c r="AX448" s="32"/>
      <c r="AY448" s="184" t="str">
        <f>IF(D448="","*",IFERROR(IF(ISODD(COUNT(AS448:AX450)),"ERRO",SUM((AT448-AS448),(AV448-AU448),(AX448-AW448))),"ERRO"))</f>
        <v>*</v>
      </c>
      <c r="AZ448" s="11"/>
      <c r="BA448" s="60"/>
      <c r="BB448" s="9" t="str">
        <f>IFERROR(_xlfn.XLOOKUP(AI448, BS_ATIVIDADE[ATIVIDADE],BS_ATIVIDADE[UNIDADE] ), "*")</f>
        <v>*</v>
      </c>
      <c r="BC448" s="59" t="str" cm="1">
        <f t="array" ref="BC448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BD448" s="59" t="str" cm="1">
        <f t="array" ref="BD448" xml:space="preserve"> _xlfn.XLOOKUP(
  1,
  ( TabelaMap[SUB] = BS_CONTROLE[[#This Row],[SUB_5]]) *
  ( TabelaMap[KM Inicio] &lt;= BS_CONTROLE[[#This Row],[KM - Inicio]]) *
  ( TabelaMap[KM Fim]  &gt;= BS_CONTROLE[[#This Row],[KM - Inicio]]),
  TabelaMap[Trecho Coordenação],
  "-",
  0
)</f>
        <v>-</v>
      </c>
      <c r="BE448" s="200" t="str">
        <f>IFERROR(_xlfn.XLOOKUP(AO448, BASE_MAPA!$B$2:$B$420, BASE_MAPA!$G$2:$G$420), "ERRO")</f>
        <v>ERRO</v>
      </c>
      <c r="BF448" s="178" t="str">
        <f>IF(BS_CONTROLE[[#This Row],[Responsavel pelo boletim]]=0, "-", BS_CONTROLE[[#This Row],[Responsavel pelo boletim]])</f>
        <v>-</v>
      </c>
      <c r="BG448" s="13"/>
      <c r="BH448" s="14"/>
      <c r="BI448" s="14"/>
      <c r="BJ448" s="14"/>
      <c r="BK448" s="14"/>
      <c r="BL448" s="13"/>
      <c r="BM448" s="12"/>
      <c r="BN448" s="12"/>
      <c r="BO448" s="130"/>
      <c r="BP448" s="14"/>
      <c r="BQ448" s="10" t="str">
        <f t="shared" si="38"/>
        <v>Aderente</v>
      </c>
      <c r="BR448" s="15" t="str">
        <f t="shared" si="39"/>
        <v>*</v>
      </c>
      <c r="BS448" s="15" t="str">
        <f t="shared" si="40"/>
        <v>*</v>
      </c>
      <c r="BT448" s="157" t="str">
        <f t="shared" si="41"/>
        <v/>
      </c>
    </row>
    <row r="449" spans="1:72" hidden="1">
      <c r="A449" s="44" t="str">
        <f t="shared" si="37"/>
        <v/>
      </c>
      <c r="B449" s="133"/>
      <c r="C449" s="7" t="str">
        <f>IF(BS_CONTROLE[[#This Row],[DATA]]="","",WEEKNUM(BS_CONTROLE[[#This Row],[DATA]]))</f>
        <v/>
      </c>
      <c r="D449" s="45"/>
      <c r="E449" s="185">
        <v>465</v>
      </c>
      <c r="F449" s="134"/>
      <c r="G449" s="8" t="str">
        <f>IF(D449="","*",VLOOKUP(F449,BS_ATIVIDADE[#All],3,FALSE))</f>
        <v>*</v>
      </c>
      <c r="H449" s="135"/>
      <c r="I449" s="135"/>
      <c r="J449" s="151"/>
      <c r="K449" s="151"/>
      <c r="L449" s="71" t="s">
        <v>11</v>
      </c>
      <c r="M449" s="149" t="str" cm="1">
        <f t="array" ref="M449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449" s="149" t="str" cm="1">
        <f t="array" ref="N449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449" s="135"/>
      <c r="P449" s="135"/>
      <c r="Q449" s="71"/>
      <c r="R449" s="9" t="str">
        <f>IFERROR(_xlfn.XLOOKUP(F449, BS_ATIVIDADE[ATIVIDADE],BS_ATIVIDADE[UNIDADE] ), "*")</f>
        <v>*</v>
      </c>
      <c r="S449" s="180" t="str" cm="1">
        <f t="array" ref="S449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449" s="180" t="str" cm="1">
        <f t="array" ref="T449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449" s="199" t="str">
        <f>IFERROR(_xlfn.XLOOKUP(J449, BASE_MAPA!$B$2:$B$420, BASE_MAPA!$G$2:$G$420), "ERRO")</f>
        <v>ERRO</v>
      </c>
      <c r="V449" s="143"/>
      <c r="W449" s="135"/>
      <c r="X449" s="152"/>
      <c r="Y449" s="129"/>
      <c r="Z449" s="129"/>
      <c r="AA449" s="71"/>
      <c r="AB449" s="59"/>
      <c r="AC449" s="59"/>
      <c r="AD449" s="135"/>
      <c r="AE449" s="71"/>
      <c r="AF449" s="71"/>
      <c r="AG449" s="71"/>
      <c r="AH449" s="42"/>
      <c r="AI449" s="119" t="str">
        <f>IF(BS_CONTROLE[[#This Row],[Atividade]]=0, "-", BS_CONTROLE[[#This Row],[Atividade]])</f>
        <v>-</v>
      </c>
      <c r="AJ449" s="8" t="str">
        <f>IF(D449="","*",VLOOKUP(AI449,BS_ATIVIDADE[#Data],3,FALSE))</f>
        <v>*</v>
      </c>
      <c r="AK449" s="175" t="str">
        <f>IF(BS_CONTROLE[[#This Row],[Local - Partida]]=0, "-", BS_CONTROLE[[#This Row],[Local - Partida]])</f>
        <v>-</v>
      </c>
      <c r="AL449" s="175" t="str">
        <f>IF(BS_CONTROLE[[#This Row],[Local - Encerramento]]=0, "-", BS_CONTROLE[[#This Row],[Local - Encerramento]])</f>
        <v>-</v>
      </c>
      <c r="AM449" s="175" t="str">
        <f>IF(BS_CONTROLE[[#This Row],[Entre - Estações]]=0, "-", BS_CONTROLE[[#This Row],[Entre - Estações]])</f>
        <v>-</v>
      </c>
      <c r="AN449" s="175" t="str">
        <f>IF(BS_CONTROLE[[#This Row],[SB]]=0, "-", BS_CONTROLE[[#This Row],[SB]])</f>
        <v>-</v>
      </c>
      <c r="AO449" s="176" t="str">
        <f>IF(BS_CONTROLE[[#This Row],[SUB]]=0, "-", BS_CONTROLE[[#This Row],[SUB]])</f>
        <v>-</v>
      </c>
      <c r="AP449" s="177" t="str">
        <f>IF(BS_CONTROLE[[#This Row],[KM - Inicio]]=0, "-", BS_CONTROLE[[#This Row],[KM - Inicio]])</f>
        <v>-</v>
      </c>
      <c r="AQ449" s="177" t="str">
        <f>IF(BS_CONTROLE[[#This Row],[KM - Fim]]=0, "-", BS_CONTROLE[[#This Row],[KM - Fim]])</f>
        <v>-</v>
      </c>
      <c r="AR449" s="32"/>
      <c r="AS449" s="32"/>
      <c r="AT449" s="32"/>
      <c r="AU449" s="32"/>
      <c r="AV449" s="32"/>
      <c r="AW449" s="32"/>
      <c r="AX449" s="32"/>
      <c r="AY449" s="184" t="str">
        <f>IF(D449="","*",IFERROR(IF(ISODD(COUNT(AS449:AX451)),"ERRO",SUM((AT449-AS449),(AV449-AU449),(AX449-AW449))),"ERRO"))</f>
        <v>*</v>
      </c>
      <c r="AZ449" s="11"/>
      <c r="BA449" s="60"/>
      <c r="BB449" s="9" t="str">
        <f>IFERROR(_xlfn.XLOOKUP(AI449, BS_ATIVIDADE[ATIVIDADE],BS_ATIVIDADE[UNIDADE] ), "*")</f>
        <v>*</v>
      </c>
      <c r="BC449" s="59" t="str" cm="1">
        <f t="array" ref="BC449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BD449" s="59" t="str" cm="1">
        <f t="array" ref="BD449" xml:space="preserve"> _xlfn.XLOOKUP(
  1,
  ( TabelaMap[SUB] = BS_CONTROLE[[#This Row],[SUB_5]]) *
  ( TabelaMap[KM Inicio] &lt;= BS_CONTROLE[[#This Row],[KM - Inicio]]) *
  ( TabelaMap[KM Fim]  &gt;= BS_CONTROLE[[#This Row],[KM - Inicio]]),
  TabelaMap[Trecho Coordenação],
  "-",
  0
)</f>
        <v>-</v>
      </c>
      <c r="BE449" s="200" t="str">
        <f>IFERROR(_xlfn.XLOOKUP(AO449, BASE_MAPA!$B$2:$B$420, BASE_MAPA!$G$2:$G$420), "ERRO")</f>
        <v>ERRO</v>
      </c>
      <c r="BF449" s="178" t="str">
        <f>IF(BS_CONTROLE[[#This Row],[Responsavel pelo boletim]]=0, "-", BS_CONTROLE[[#This Row],[Responsavel pelo boletim]])</f>
        <v>-</v>
      </c>
      <c r="BG449" s="13"/>
      <c r="BH449" s="14"/>
      <c r="BI449" s="14"/>
      <c r="BJ449" s="14"/>
      <c r="BK449" s="14"/>
      <c r="BL449" s="13"/>
      <c r="BM449" s="12"/>
      <c r="BN449" s="12"/>
      <c r="BO449" s="130"/>
      <c r="BP449" s="14"/>
      <c r="BQ449" s="10" t="str">
        <f t="shared" si="38"/>
        <v>Aderente</v>
      </c>
      <c r="BR449" s="15" t="str">
        <f t="shared" si="39"/>
        <v>*</v>
      </c>
      <c r="BS449" s="15" t="str">
        <f t="shared" si="40"/>
        <v>*</v>
      </c>
      <c r="BT449" s="157" t="str">
        <f t="shared" si="41"/>
        <v/>
      </c>
    </row>
    <row r="450" spans="1:72" hidden="1">
      <c r="A450" s="44" t="str">
        <f t="shared" si="37"/>
        <v/>
      </c>
      <c r="B450" s="133"/>
      <c r="C450" s="7" t="str">
        <f>IF(BS_CONTROLE[[#This Row],[DATA]]="","",WEEKNUM(BS_CONTROLE[[#This Row],[DATA]]))</f>
        <v/>
      </c>
      <c r="D450" s="45"/>
      <c r="E450" s="185">
        <v>466</v>
      </c>
      <c r="F450" s="134"/>
      <c r="G450" s="8" t="str">
        <f>IF(D450="","*",VLOOKUP(F450,BS_ATIVIDADE[#All],3,FALSE))</f>
        <v>*</v>
      </c>
      <c r="H450" s="135"/>
      <c r="I450" s="135"/>
      <c r="J450" s="151"/>
      <c r="K450" s="151"/>
      <c r="L450" s="71" t="s">
        <v>11</v>
      </c>
      <c r="M450" s="149" t="str" cm="1">
        <f t="array" ref="M450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450" s="149" t="str" cm="1">
        <f t="array" ref="N450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450" s="135"/>
      <c r="P450" s="135"/>
      <c r="Q450" s="71"/>
      <c r="R450" s="9" t="str">
        <f>IFERROR(_xlfn.XLOOKUP(F450, BS_ATIVIDADE[ATIVIDADE],BS_ATIVIDADE[UNIDADE] ), "*")</f>
        <v>*</v>
      </c>
      <c r="S450" s="180" t="str" cm="1">
        <f t="array" ref="S450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450" s="180" t="str" cm="1">
        <f t="array" ref="T450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450" s="199" t="str">
        <f>IFERROR(_xlfn.XLOOKUP(J450, BASE_MAPA!$B$2:$B$420, BASE_MAPA!$G$2:$G$420), "ERRO")</f>
        <v>ERRO</v>
      </c>
      <c r="V450" s="143"/>
      <c r="W450" s="135"/>
      <c r="X450" s="152"/>
      <c r="Y450" s="129"/>
      <c r="Z450" s="129"/>
      <c r="AA450" s="71"/>
      <c r="AB450" s="59"/>
      <c r="AC450" s="59"/>
      <c r="AD450" s="135"/>
      <c r="AE450" s="71"/>
      <c r="AF450" s="71"/>
      <c r="AG450" s="71"/>
      <c r="AH450" s="42"/>
      <c r="AI450" s="119" t="str">
        <f>IF(BS_CONTROLE[[#This Row],[Atividade]]=0, "-", BS_CONTROLE[[#This Row],[Atividade]])</f>
        <v>-</v>
      </c>
      <c r="AJ450" s="8" t="str">
        <f>IF(D450="","*",VLOOKUP(AI450,BS_ATIVIDADE[#Data],3,FALSE))</f>
        <v>*</v>
      </c>
      <c r="AK450" s="175" t="str">
        <f>IF(BS_CONTROLE[[#This Row],[Local - Partida]]=0, "-", BS_CONTROLE[[#This Row],[Local - Partida]])</f>
        <v>-</v>
      </c>
      <c r="AL450" s="175" t="str">
        <f>IF(BS_CONTROLE[[#This Row],[Local - Encerramento]]=0, "-", BS_CONTROLE[[#This Row],[Local - Encerramento]])</f>
        <v>-</v>
      </c>
      <c r="AM450" s="175" t="str">
        <f>IF(BS_CONTROLE[[#This Row],[Entre - Estações]]=0, "-", BS_CONTROLE[[#This Row],[Entre - Estações]])</f>
        <v>-</v>
      </c>
      <c r="AN450" s="175" t="str">
        <f>IF(BS_CONTROLE[[#This Row],[SB]]=0, "-", BS_CONTROLE[[#This Row],[SB]])</f>
        <v>-</v>
      </c>
      <c r="AO450" s="176" t="str">
        <f>IF(BS_CONTROLE[[#This Row],[SUB]]=0, "-", BS_CONTROLE[[#This Row],[SUB]])</f>
        <v>-</v>
      </c>
      <c r="AP450" s="177" t="str">
        <f>IF(BS_CONTROLE[[#This Row],[KM - Inicio]]=0, "-", BS_CONTROLE[[#This Row],[KM - Inicio]])</f>
        <v>-</v>
      </c>
      <c r="AQ450" s="177" t="str">
        <f>IF(BS_CONTROLE[[#This Row],[KM - Fim]]=0, "-", BS_CONTROLE[[#This Row],[KM - Fim]])</f>
        <v>-</v>
      </c>
      <c r="AR450" s="32"/>
      <c r="AS450" s="32"/>
      <c r="AT450" s="32"/>
      <c r="AU450" s="32"/>
      <c r="AV450" s="32"/>
      <c r="AW450" s="32"/>
      <c r="AX450" s="32"/>
      <c r="AY450" s="184" t="str">
        <f>IF(D450="","*",IFERROR(IF(ISODD(COUNT(AS450:AX452)),"ERRO",SUM((AT450-AS450),(AV450-AU450),(AX450-AW450))),"ERRO"))</f>
        <v>*</v>
      </c>
      <c r="AZ450" s="11"/>
      <c r="BA450" s="60"/>
      <c r="BB450" s="9" t="str">
        <f>IFERROR(_xlfn.XLOOKUP(AI450, BS_ATIVIDADE[ATIVIDADE],BS_ATIVIDADE[UNIDADE] ), "*")</f>
        <v>*</v>
      </c>
      <c r="BC450" s="59" t="str" cm="1">
        <f t="array" ref="BC450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BD450" s="59" t="str" cm="1">
        <f t="array" ref="BD450" xml:space="preserve"> _xlfn.XLOOKUP(
  1,
  ( TabelaMap[SUB] = BS_CONTROLE[[#This Row],[SUB_5]]) *
  ( TabelaMap[KM Inicio] &lt;= BS_CONTROLE[[#This Row],[KM - Inicio]]) *
  ( TabelaMap[KM Fim]  &gt;= BS_CONTROLE[[#This Row],[KM - Inicio]]),
  TabelaMap[Trecho Coordenação],
  "-",
  0
)</f>
        <v>-</v>
      </c>
      <c r="BE450" s="200" t="str">
        <f>IFERROR(_xlfn.XLOOKUP(AO450, BASE_MAPA!$B$2:$B$420, BASE_MAPA!$G$2:$G$420), "ERRO")</f>
        <v>ERRO</v>
      </c>
      <c r="BF450" s="178" t="str">
        <f>IF(BS_CONTROLE[[#This Row],[Responsavel pelo boletim]]=0, "-", BS_CONTROLE[[#This Row],[Responsavel pelo boletim]])</f>
        <v>-</v>
      </c>
      <c r="BG450" s="13"/>
      <c r="BH450" s="14"/>
      <c r="BI450" s="14"/>
      <c r="BJ450" s="14"/>
      <c r="BK450" s="14"/>
      <c r="BL450" s="13"/>
      <c r="BM450" s="12"/>
      <c r="BN450" s="12"/>
      <c r="BO450" s="130"/>
      <c r="BP450" s="14"/>
      <c r="BQ450" s="10" t="str">
        <f t="shared" si="38"/>
        <v>Aderente</v>
      </c>
      <c r="BR450" s="15" t="str">
        <f t="shared" si="39"/>
        <v>*</v>
      </c>
      <c r="BS450" s="15" t="str">
        <f t="shared" si="40"/>
        <v>*</v>
      </c>
      <c r="BT450" s="157" t="str">
        <f t="shared" si="41"/>
        <v/>
      </c>
    </row>
    <row r="451" spans="1:72" hidden="1">
      <c r="A451" s="44" t="str">
        <f t="shared" si="37"/>
        <v/>
      </c>
      <c r="B451" s="133"/>
      <c r="C451" s="7" t="str">
        <f>IF(BS_CONTROLE[[#This Row],[DATA]]="","",WEEKNUM(BS_CONTROLE[[#This Row],[DATA]]))</f>
        <v/>
      </c>
      <c r="D451" s="45"/>
      <c r="E451" s="185">
        <v>467</v>
      </c>
      <c r="F451" s="134"/>
      <c r="G451" s="8" t="str">
        <f>IF(D451="","*",VLOOKUP(F451,BS_ATIVIDADE[#All],3,FALSE))</f>
        <v>*</v>
      </c>
      <c r="H451" s="135"/>
      <c r="I451" s="135"/>
      <c r="J451" s="151"/>
      <c r="K451" s="151"/>
      <c r="L451" s="71" t="s">
        <v>11</v>
      </c>
      <c r="M451" s="149" t="str" cm="1">
        <f t="array" ref="M451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451" s="149" t="str" cm="1">
        <f t="array" ref="N451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451" s="135"/>
      <c r="P451" s="135"/>
      <c r="Q451" s="71"/>
      <c r="R451" s="9" t="str">
        <f>IFERROR(_xlfn.XLOOKUP(F451, BS_ATIVIDADE[ATIVIDADE],BS_ATIVIDADE[UNIDADE] ), "*")</f>
        <v>*</v>
      </c>
      <c r="S451" s="180" t="str" cm="1">
        <f t="array" ref="S451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451" s="180" t="str" cm="1">
        <f t="array" ref="T451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451" s="199" t="str">
        <f>IFERROR(_xlfn.XLOOKUP(J451, BASE_MAPA!$B$2:$B$420, BASE_MAPA!$G$2:$G$420), "ERRO")</f>
        <v>ERRO</v>
      </c>
      <c r="V451" s="143"/>
      <c r="W451" s="135"/>
      <c r="X451" s="152"/>
      <c r="Y451" s="129"/>
      <c r="Z451" s="129"/>
      <c r="AA451" s="71"/>
      <c r="AB451" s="59"/>
      <c r="AC451" s="59"/>
      <c r="AD451" s="135"/>
      <c r="AE451" s="71"/>
      <c r="AF451" s="71"/>
      <c r="AG451" s="71"/>
      <c r="AH451" s="42"/>
      <c r="AI451" s="119" t="str">
        <f>IF(BS_CONTROLE[[#This Row],[Atividade]]=0, "-", BS_CONTROLE[[#This Row],[Atividade]])</f>
        <v>-</v>
      </c>
      <c r="AJ451" s="8" t="str">
        <f>IF(D451="","*",VLOOKUP(AI451,BS_ATIVIDADE[#Data],3,FALSE))</f>
        <v>*</v>
      </c>
      <c r="AK451" s="175" t="str">
        <f>IF(BS_CONTROLE[[#This Row],[Local - Partida]]=0, "-", BS_CONTROLE[[#This Row],[Local - Partida]])</f>
        <v>-</v>
      </c>
      <c r="AL451" s="175" t="str">
        <f>IF(BS_CONTROLE[[#This Row],[Local - Encerramento]]=0, "-", BS_CONTROLE[[#This Row],[Local - Encerramento]])</f>
        <v>-</v>
      </c>
      <c r="AM451" s="175" t="str">
        <f>IF(BS_CONTROLE[[#This Row],[Entre - Estações]]=0, "-", BS_CONTROLE[[#This Row],[Entre - Estações]])</f>
        <v>-</v>
      </c>
      <c r="AN451" s="175" t="str">
        <f>IF(BS_CONTROLE[[#This Row],[SB]]=0, "-", BS_CONTROLE[[#This Row],[SB]])</f>
        <v>-</v>
      </c>
      <c r="AO451" s="176" t="str">
        <f>IF(BS_CONTROLE[[#This Row],[SUB]]=0, "-", BS_CONTROLE[[#This Row],[SUB]])</f>
        <v>-</v>
      </c>
      <c r="AP451" s="177" t="str">
        <f>IF(BS_CONTROLE[[#This Row],[KM - Inicio]]=0, "-", BS_CONTROLE[[#This Row],[KM - Inicio]])</f>
        <v>-</v>
      </c>
      <c r="AQ451" s="177" t="str">
        <f>IF(BS_CONTROLE[[#This Row],[KM - Fim]]=0, "-", BS_CONTROLE[[#This Row],[KM - Fim]])</f>
        <v>-</v>
      </c>
      <c r="AR451" s="32"/>
      <c r="AS451" s="32"/>
      <c r="AT451" s="32"/>
      <c r="AU451" s="32"/>
      <c r="AV451" s="32"/>
      <c r="AW451" s="32"/>
      <c r="AX451" s="32"/>
      <c r="AY451" s="184" t="str">
        <f>IF(D451="","*",IFERROR(IF(ISODD(COUNT(AS451:AX453)),"ERRO",SUM((AT451-AS451),(AV451-AU451),(AX451-AW451))),"ERRO"))</f>
        <v>*</v>
      </c>
      <c r="AZ451" s="11"/>
      <c r="BA451" s="60"/>
      <c r="BB451" s="9" t="str">
        <f>IFERROR(_xlfn.XLOOKUP(AI451, BS_ATIVIDADE[ATIVIDADE],BS_ATIVIDADE[UNIDADE] ), "*")</f>
        <v>*</v>
      </c>
      <c r="BC451" s="59" t="str" cm="1">
        <f t="array" ref="BC451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BD451" s="59" t="str" cm="1">
        <f t="array" ref="BD451" xml:space="preserve"> _xlfn.XLOOKUP(
  1,
  ( TabelaMap[SUB] = BS_CONTROLE[[#This Row],[SUB_5]]) *
  ( TabelaMap[KM Inicio] &lt;= BS_CONTROLE[[#This Row],[KM - Inicio]]) *
  ( TabelaMap[KM Fim]  &gt;= BS_CONTROLE[[#This Row],[KM - Inicio]]),
  TabelaMap[Trecho Coordenação],
  "-",
  0
)</f>
        <v>-</v>
      </c>
      <c r="BE451" s="200" t="str">
        <f>IFERROR(_xlfn.XLOOKUP(AO451, BASE_MAPA!$B$2:$B$420, BASE_MAPA!$G$2:$G$420), "ERRO")</f>
        <v>ERRO</v>
      </c>
      <c r="BF451" s="178" t="str">
        <f>IF(BS_CONTROLE[[#This Row],[Responsavel pelo boletim]]=0, "-", BS_CONTROLE[[#This Row],[Responsavel pelo boletim]])</f>
        <v>-</v>
      </c>
      <c r="BG451" s="13"/>
      <c r="BH451" s="14"/>
      <c r="BI451" s="14"/>
      <c r="BJ451" s="14"/>
      <c r="BK451" s="14"/>
      <c r="BL451" s="13"/>
      <c r="BM451" s="12"/>
      <c r="BN451" s="12"/>
      <c r="BO451" s="130"/>
      <c r="BP451" s="14"/>
      <c r="BQ451" s="10" t="str">
        <f t="shared" si="38"/>
        <v>Aderente</v>
      </c>
      <c r="BR451" s="15" t="str">
        <f t="shared" si="39"/>
        <v>*</v>
      </c>
      <c r="BS451" s="15" t="str">
        <f t="shared" si="40"/>
        <v>*</v>
      </c>
      <c r="BT451" s="157" t="str">
        <f t="shared" si="41"/>
        <v/>
      </c>
    </row>
    <row r="452" spans="1:72" hidden="1">
      <c r="A452" s="44" t="str">
        <f t="shared" si="37"/>
        <v/>
      </c>
      <c r="B452" s="133"/>
      <c r="C452" s="7" t="str">
        <f>IF(BS_CONTROLE[[#This Row],[DATA]]="","",WEEKNUM(BS_CONTROLE[[#This Row],[DATA]]))</f>
        <v/>
      </c>
      <c r="D452" s="45"/>
      <c r="E452" s="185">
        <v>468</v>
      </c>
      <c r="F452" s="134"/>
      <c r="G452" s="8" t="str">
        <f>IF(D452="","*",VLOOKUP(F452,BS_ATIVIDADE[#All],3,FALSE))</f>
        <v>*</v>
      </c>
      <c r="H452" s="135"/>
      <c r="I452" s="135"/>
      <c r="J452" s="151"/>
      <c r="K452" s="151"/>
      <c r="L452" s="71" t="s">
        <v>11</v>
      </c>
      <c r="M452" s="149" t="str" cm="1">
        <f t="array" ref="M452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452" s="149" t="str" cm="1">
        <f t="array" ref="N452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452" s="135"/>
      <c r="P452" s="135"/>
      <c r="Q452" s="71"/>
      <c r="R452" s="9" t="str">
        <f>IFERROR(_xlfn.XLOOKUP(F452, BS_ATIVIDADE[ATIVIDADE],BS_ATIVIDADE[UNIDADE] ), "*")</f>
        <v>*</v>
      </c>
      <c r="S452" s="180" t="str" cm="1">
        <f t="array" ref="S452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452" s="180" t="str" cm="1">
        <f t="array" ref="T452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452" s="199" t="str">
        <f>IFERROR(_xlfn.XLOOKUP(J452, BASE_MAPA!$B$2:$B$420, BASE_MAPA!$G$2:$G$420), "ERRO")</f>
        <v>ERRO</v>
      </c>
      <c r="V452" s="143"/>
      <c r="W452" s="135"/>
      <c r="X452" s="152"/>
      <c r="Y452" s="129"/>
      <c r="Z452" s="129"/>
      <c r="AA452" s="71"/>
      <c r="AB452" s="59"/>
      <c r="AC452" s="59"/>
      <c r="AD452" s="135"/>
      <c r="AE452" s="71"/>
      <c r="AF452" s="71"/>
      <c r="AG452" s="71"/>
      <c r="AH452" s="42"/>
      <c r="AI452" s="119" t="str">
        <f>IF(BS_CONTROLE[[#This Row],[Atividade]]=0, "-", BS_CONTROLE[[#This Row],[Atividade]])</f>
        <v>-</v>
      </c>
      <c r="AJ452" s="8" t="str">
        <f>IF(D452="","*",VLOOKUP(AI452,BS_ATIVIDADE[#Data],3,FALSE))</f>
        <v>*</v>
      </c>
      <c r="AK452" s="175" t="str">
        <f>IF(BS_CONTROLE[[#This Row],[Local - Partida]]=0, "-", BS_CONTROLE[[#This Row],[Local - Partida]])</f>
        <v>-</v>
      </c>
      <c r="AL452" s="175" t="str">
        <f>IF(BS_CONTROLE[[#This Row],[Local - Encerramento]]=0, "-", BS_CONTROLE[[#This Row],[Local - Encerramento]])</f>
        <v>-</v>
      </c>
      <c r="AM452" s="175" t="str">
        <f>IF(BS_CONTROLE[[#This Row],[Entre - Estações]]=0, "-", BS_CONTROLE[[#This Row],[Entre - Estações]])</f>
        <v>-</v>
      </c>
      <c r="AN452" s="175" t="str">
        <f>IF(BS_CONTROLE[[#This Row],[SB]]=0, "-", BS_CONTROLE[[#This Row],[SB]])</f>
        <v>-</v>
      </c>
      <c r="AO452" s="176" t="str">
        <f>IF(BS_CONTROLE[[#This Row],[SUB]]=0, "-", BS_CONTROLE[[#This Row],[SUB]])</f>
        <v>-</v>
      </c>
      <c r="AP452" s="177" t="str">
        <f>IF(BS_CONTROLE[[#This Row],[KM - Inicio]]=0, "-", BS_CONTROLE[[#This Row],[KM - Inicio]])</f>
        <v>-</v>
      </c>
      <c r="AQ452" s="177" t="str">
        <f>IF(BS_CONTROLE[[#This Row],[KM - Fim]]=0, "-", BS_CONTROLE[[#This Row],[KM - Fim]])</f>
        <v>-</v>
      </c>
      <c r="AR452" s="32"/>
      <c r="AS452" s="32"/>
      <c r="AT452" s="32"/>
      <c r="AU452" s="32"/>
      <c r="AV452" s="32"/>
      <c r="AW452" s="32"/>
      <c r="AX452" s="32"/>
      <c r="AY452" s="184" t="str">
        <f>IF(D452="","*",IFERROR(IF(ISODD(COUNT(AS452:AX454)),"ERRO",SUM((AT452-AS452),(AV452-AU452),(AX452-AW452))),"ERRO"))</f>
        <v>*</v>
      </c>
      <c r="AZ452" s="11"/>
      <c r="BA452" s="60"/>
      <c r="BB452" s="9" t="str">
        <f>IFERROR(_xlfn.XLOOKUP(AI452, BS_ATIVIDADE[ATIVIDADE],BS_ATIVIDADE[UNIDADE] ), "*")</f>
        <v>*</v>
      </c>
      <c r="BC452" s="59" t="str" cm="1">
        <f t="array" ref="BC452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BD452" s="59" t="str" cm="1">
        <f t="array" ref="BD452" xml:space="preserve"> _xlfn.XLOOKUP(
  1,
  ( TabelaMap[SUB] = BS_CONTROLE[[#This Row],[SUB_5]]) *
  ( TabelaMap[KM Inicio] &lt;= BS_CONTROLE[[#This Row],[KM - Inicio]]) *
  ( TabelaMap[KM Fim]  &gt;= BS_CONTROLE[[#This Row],[KM - Inicio]]),
  TabelaMap[Trecho Coordenação],
  "-",
  0
)</f>
        <v>-</v>
      </c>
      <c r="BE452" s="200" t="str">
        <f>IFERROR(_xlfn.XLOOKUP(AO452, BASE_MAPA!$B$2:$B$420, BASE_MAPA!$G$2:$G$420), "ERRO")</f>
        <v>ERRO</v>
      </c>
      <c r="BF452" s="178" t="str">
        <f>IF(BS_CONTROLE[[#This Row],[Responsavel pelo boletim]]=0, "-", BS_CONTROLE[[#This Row],[Responsavel pelo boletim]])</f>
        <v>-</v>
      </c>
      <c r="BG452" s="13"/>
      <c r="BH452" s="14"/>
      <c r="BI452" s="14"/>
      <c r="BJ452" s="14"/>
      <c r="BK452" s="14"/>
      <c r="BL452" s="13"/>
      <c r="BM452" s="12"/>
      <c r="BN452" s="12"/>
      <c r="BO452" s="130"/>
      <c r="BP452" s="14"/>
      <c r="BQ452" s="10" t="str">
        <f t="shared" si="38"/>
        <v>Aderente</v>
      </c>
      <c r="BR452" s="15" t="str">
        <f t="shared" si="39"/>
        <v>*</v>
      </c>
      <c r="BS452" s="15" t="str">
        <f t="shared" si="40"/>
        <v>*</v>
      </c>
      <c r="BT452" s="157" t="str">
        <f t="shared" si="41"/>
        <v/>
      </c>
    </row>
    <row r="453" spans="1:72" hidden="1">
      <c r="A453" s="44" t="str">
        <f t="shared" si="37"/>
        <v/>
      </c>
      <c r="B453" s="133"/>
      <c r="C453" s="7" t="str">
        <f>IF(BS_CONTROLE[[#This Row],[DATA]]="","",WEEKNUM(BS_CONTROLE[[#This Row],[DATA]]))</f>
        <v/>
      </c>
      <c r="D453" s="45"/>
      <c r="E453" s="185">
        <v>469</v>
      </c>
      <c r="F453" s="134"/>
      <c r="G453" s="8" t="str">
        <f>IF(D453="","*",VLOOKUP(F453,BS_ATIVIDADE[#All],3,FALSE))</f>
        <v>*</v>
      </c>
      <c r="H453" s="135"/>
      <c r="I453" s="135"/>
      <c r="J453" s="151"/>
      <c r="K453" s="151"/>
      <c r="L453" s="71" t="s">
        <v>11</v>
      </c>
      <c r="M453" s="149" t="str" cm="1">
        <f t="array" ref="M453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453" s="149" t="str" cm="1">
        <f t="array" ref="N453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453" s="135"/>
      <c r="P453" s="135"/>
      <c r="Q453" s="71"/>
      <c r="R453" s="9" t="str">
        <f>IFERROR(_xlfn.XLOOKUP(F453, BS_ATIVIDADE[ATIVIDADE],BS_ATIVIDADE[UNIDADE] ), "*")</f>
        <v>*</v>
      </c>
      <c r="S453" s="180" t="str" cm="1">
        <f t="array" ref="S453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453" s="180" t="str" cm="1">
        <f t="array" ref="T453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453" s="199" t="str">
        <f>IFERROR(_xlfn.XLOOKUP(J453, BASE_MAPA!$B$2:$B$420, BASE_MAPA!$G$2:$G$420), "ERRO")</f>
        <v>ERRO</v>
      </c>
      <c r="V453" s="143"/>
      <c r="W453" s="135"/>
      <c r="X453" s="152"/>
      <c r="Y453" s="129"/>
      <c r="Z453" s="129"/>
      <c r="AA453" s="71"/>
      <c r="AB453" s="59"/>
      <c r="AC453" s="59"/>
      <c r="AD453" s="135"/>
      <c r="AE453" s="71"/>
      <c r="AF453" s="71"/>
      <c r="AG453" s="71"/>
      <c r="AH453" s="42"/>
      <c r="AI453" s="119" t="str">
        <f>IF(BS_CONTROLE[[#This Row],[Atividade]]=0, "-", BS_CONTROLE[[#This Row],[Atividade]])</f>
        <v>-</v>
      </c>
      <c r="AJ453" s="8" t="str">
        <f>IF(D453="","*",VLOOKUP(AI453,BS_ATIVIDADE[#Data],3,FALSE))</f>
        <v>*</v>
      </c>
      <c r="AK453" s="175" t="str">
        <f>IF(BS_CONTROLE[[#This Row],[Local - Partida]]=0, "-", BS_CONTROLE[[#This Row],[Local - Partida]])</f>
        <v>-</v>
      </c>
      <c r="AL453" s="175" t="str">
        <f>IF(BS_CONTROLE[[#This Row],[Local - Encerramento]]=0, "-", BS_CONTROLE[[#This Row],[Local - Encerramento]])</f>
        <v>-</v>
      </c>
      <c r="AM453" s="175" t="str">
        <f>IF(BS_CONTROLE[[#This Row],[Entre - Estações]]=0, "-", BS_CONTROLE[[#This Row],[Entre - Estações]])</f>
        <v>-</v>
      </c>
      <c r="AN453" s="175" t="str">
        <f>IF(BS_CONTROLE[[#This Row],[SB]]=0, "-", BS_CONTROLE[[#This Row],[SB]])</f>
        <v>-</v>
      </c>
      <c r="AO453" s="176" t="str">
        <f>IF(BS_CONTROLE[[#This Row],[SUB]]=0, "-", BS_CONTROLE[[#This Row],[SUB]])</f>
        <v>-</v>
      </c>
      <c r="AP453" s="177" t="str">
        <f>IF(BS_CONTROLE[[#This Row],[KM - Inicio]]=0, "-", BS_CONTROLE[[#This Row],[KM - Inicio]])</f>
        <v>-</v>
      </c>
      <c r="AQ453" s="177" t="str">
        <f>IF(BS_CONTROLE[[#This Row],[KM - Fim]]=0, "-", BS_CONTROLE[[#This Row],[KM - Fim]])</f>
        <v>-</v>
      </c>
      <c r="AR453" s="32"/>
      <c r="AS453" s="32"/>
      <c r="AT453" s="32"/>
      <c r="AU453" s="32"/>
      <c r="AV453" s="32"/>
      <c r="AW453" s="32"/>
      <c r="AX453" s="32"/>
      <c r="AY453" s="184" t="str">
        <f>IF(D453="","*",IFERROR(IF(ISODD(COUNT(AS453:AX455)),"ERRO",SUM((AT453-AS453),(AV453-AU453),(AX453-AW453))),"ERRO"))</f>
        <v>*</v>
      </c>
      <c r="AZ453" s="11"/>
      <c r="BA453" s="60"/>
      <c r="BB453" s="9" t="str">
        <f>IFERROR(_xlfn.XLOOKUP(AI453, BS_ATIVIDADE[ATIVIDADE],BS_ATIVIDADE[UNIDADE] ), "*")</f>
        <v>*</v>
      </c>
      <c r="BC453" s="59" t="str" cm="1">
        <f t="array" ref="BC453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BD453" s="59" t="str" cm="1">
        <f t="array" ref="BD453" xml:space="preserve"> _xlfn.XLOOKUP(
  1,
  ( TabelaMap[SUB] = BS_CONTROLE[[#This Row],[SUB_5]]) *
  ( TabelaMap[KM Inicio] &lt;= BS_CONTROLE[[#This Row],[KM - Inicio]]) *
  ( TabelaMap[KM Fim]  &gt;= BS_CONTROLE[[#This Row],[KM - Inicio]]),
  TabelaMap[Trecho Coordenação],
  "-",
  0
)</f>
        <v>-</v>
      </c>
      <c r="BE453" s="200" t="str">
        <f>IFERROR(_xlfn.XLOOKUP(AO453, BASE_MAPA!$B$2:$B$420, BASE_MAPA!$G$2:$G$420), "ERRO")</f>
        <v>ERRO</v>
      </c>
      <c r="BF453" s="178" t="str">
        <f>IF(BS_CONTROLE[[#This Row],[Responsavel pelo boletim]]=0, "-", BS_CONTROLE[[#This Row],[Responsavel pelo boletim]])</f>
        <v>-</v>
      </c>
      <c r="BG453" s="13"/>
      <c r="BH453" s="14"/>
      <c r="BI453" s="14"/>
      <c r="BJ453" s="14"/>
      <c r="BK453" s="14"/>
      <c r="BL453" s="13"/>
      <c r="BM453" s="12"/>
      <c r="BN453" s="12"/>
      <c r="BO453" s="130"/>
      <c r="BP453" s="14"/>
      <c r="BQ453" s="10" t="str">
        <f t="shared" si="38"/>
        <v>Aderente</v>
      </c>
      <c r="BR453" s="15" t="str">
        <f t="shared" si="39"/>
        <v>*</v>
      </c>
      <c r="BS453" s="15" t="str">
        <f t="shared" si="40"/>
        <v>*</v>
      </c>
      <c r="BT453" s="157" t="str">
        <f t="shared" si="41"/>
        <v/>
      </c>
    </row>
    <row r="454" spans="1:72" hidden="1">
      <c r="A454" s="44" t="str">
        <f t="shared" si="37"/>
        <v/>
      </c>
      <c r="B454" s="133"/>
      <c r="C454" s="7" t="str">
        <f>IF(BS_CONTROLE[[#This Row],[DATA]]="","",WEEKNUM(BS_CONTROLE[[#This Row],[DATA]]))</f>
        <v/>
      </c>
      <c r="D454" s="45"/>
      <c r="E454" s="185">
        <v>470</v>
      </c>
      <c r="F454" s="134"/>
      <c r="G454" s="8" t="str">
        <f>IF(D454="","*",VLOOKUP(F454,BS_ATIVIDADE[#All],3,FALSE))</f>
        <v>*</v>
      </c>
      <c r="H454" s="135"/>
      <c r="I454" s="135"/>
      <c r="J454" s="151"/>
      <c r="K454" s="151"/>
      <c r="L454" s="71" t="s">
        <v>11</v>
      </c>
      <c r="M454" s="149" t="str" cm="1">
        <f t="array" ref="M454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454" s="149" t="str" cm="1">
        <f t="array" ref="N454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454" s="135"/>
      <c r="P454" s="135"/>
      <c r="Q454" s="71"/>
      <c r="R454" s="9" t="str">
        <f>IFERROR(_xlfn.XLOOKUP(F454, BS_ATIVIDADE[ATIVIDADE],BS_ATIVIDADE[UNIDADE] ), "*")</f>
        <v>*</v>
      </c>
      <c r="S454" s="180" t="str" cm="1">
        <f t="array" ref="S454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454" s="180" t="str" cm="1">
        <f t="array" ref="T454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454" s="199" t="str">
        <f>IFERROR(_xlfn.XLOOKUP(J454, BASE_MAPA!$B$2:$B$420, BASE_MAPA!$G$2:$G$420), "ERRO")</f>
        <v>ERRO</v>
      </c>
      <c r="V454" s="143"/>
      <c r="W454" s="135"/>
      <c r="X454" s="152"/>
      <c r="Y454" s="129"/>
      <c r="Z454" s="129"/>
      <c r="AA454" s="71"/>
      <c r="AB454" s="59"/>
      <c r="AC454" s="59"/>
      <c r="AD454" s="135"/>
      <c r="AE454" s="71"/>
      <c r="AF454" s="71"/>
      <c r="AG454" s="71"/>
      <c r="AH454" s="42"/>
      <c r="AI454" s="119" t="str">
        <f>IF(BS_CONTROLE[[#This Row],[Atividade]]=0, "-", BS_CONTROLE[[#This Row],[Atividade]])</f>
        <v>-</v>
      </c>
      <c r="AJ454" s="8" t="str">
        <f>IF(D454="","*",VLOOKUP(AI454,BS_ATIVIDADE[#Data],3,FALSE))</f>
        <v>*</v>
      </c>
      <c r="AK454" s="175" t="str">
        <f>IF(BS_CONTROLE[[#This Row],[Local - Partida]]=0, "-", BS_CONTROLE[[#This Row],[Local - Partida]])</f>
        <v>-</v>
      </c>
      <c r="AL454" s="175" t="str">
        <f>IF(BS_CONTROLE[[#This Row],[Local - Encerramento]]=0, "-", BS_CONTROLE[[#This Row],[Local - Encerramento]])</f>
        <v>-</v>
      </c>
      <c r="AM454" s="175" t="str">
        <f>IF(BS_CONTROLE[[#This Row],[Entre - Estações]]=0, "-", BS_CONTROLE[[#This Row],[Entre - Estações]])</f>
        <v>-</v>
      </c>
      <c r="AN454" s="175" t="str">
        <f>IF(BS_CONTROLE[[#This Row],[SB]]=0, "-", BS_CONTROLE[[#This Row],[SB]])</f>
        <v>-</v>
      </c>
      <c r="AO454" s="176" t="str">
        <f>IF(BS_CONTROLE[[#This Row],[SUB]]=0, "-", BS_CONTROLE[[#This Row],[SUB]])</f>
        <v>-</v>
      </c>
      <c r="AP454" s="177" t="str">
        <f>IF(BS_CONTROLE[[#This Row],[KM - Inicio]]=0, "-", BS_CONTROLE[[#This Row],[KM - Inicio]])</f>
        <v>-</v>
      </c>
      <c r="AQ454" s="177" t="str">
        <f>IF(BS_CONTROLE[[#This Row],[KM - Fim]]=0, "-", BS_CONTROLE[[#This Row],[KM - Fim]])</f>
        <v>-</v>
      </c>
      <c r="AR454" s="32"/>
      <c r="AS454" s="32"/>
      <c r="AT454" s="32"/>
      <c r="AU454" s="32"/>
      <c r="AV454" s="32"/>
      <c r="AW454" s="32"/>
      <c r="AX454" s="32"/>
      <c r="AY454" s="184" t="str">
        <f>IF(D454="","*",IFERROR(IF(ISODD(COUNT(AS454:AX456)),"ERRO",SUM((AT454-AS454),(AV454-AU454),(AX454-AW454))),"ERRO"))</f>
        <v>*</v>
      </c>
      <c r="AZ454" s="11"/>
      <c r="BA454" s="60"/>
      <c r="BB454" s="9" t="str">
        <f>IFERROR(_xlfn.XLOOKUP(AI454, BS_ATIVIDADE[ATIVIDADE],BS_ATIVIDADE[UNIDADE] ), "*")</f>
        <v>*</v>
      </c>
      <c r="BC454" s="59" t="str" cm="1">
        <f t="array" ref="BC454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BD454" s="59" t="str" cm="1">
        <f t="array" ref="BD454" xml:space="preserve"> _xlfn.XLOOKUP(
  1,
  ( TabelaMap[SUB] = BS_CONTROLE[[#This Row],[SUB_5]]) *
  ( TabelaMap[KM Inicio] &lt;= BS_CONTROLE[[#This Row],[KM - Inicio]]) *
  ( TabelaMap[KM Fim]  &gt;= BS_CONTROLE[[#This Row],[KM - Inicio]]),
  TabelaMap[Trecho Coordenação],
  "-",
  0
)</f>
        <v>-</v>
      </c>
      <c r="BE454" s="200" t="str">
        <f>IFERROR(_xlfn.XLOOKUP(AO454, BASE_MAPA!$B$2:$B$420, BASE_MAPA!$G$2:$G$420), "ERRO")</f>
        <v>ERRO</v>
      </c>
      <c r="BF454" s="178" t="str">
        <f>IF(BS_CONTROLE[[#This Row],[Responsavel pelo boletim]]=0, "-", BS_CONTROLE[[#This Row],[Responsavel pelo boletim]])</f>
        <v>-</v>
      </c>
      <c r="BG454" s="13"/>
      <c r="BH454" s="14"/>
      <c r="BI454" s="14"/>
      <c r="BJ454" s="14"/>
      <c r="BK454" s="14"/>
      <c r="BL454" s="13"/>
      <c r="BM454" s="12"/>
      <c r="BN454" s="12"/>
      <c r="BO454" s="130"/>
      <c r="BP454" s="14"/>
      <c r="BQ454" s="10" t="str">
        <f t="shared" si="38"/>
        <v>Aderente</v>
      </c>
      <c r="BR454" s="15" t="str">
        <f t="shared" si="39"/>
        <v>*</v>
      </c>
      <c r="BS454" s="15" t="str">
        <f t="shared" si="40"/>
        <v>*</v>
      </c>
      <c r="BT454" s="157" t="str">
        <f t="shared" si="41"/>
        <v/>
      </c>
    </row>
    <row r="455" spans="1:72" hidden="1">
      <c r="A455" s="44" t="str">
        <f t="shared" si="37"/>
        <v/>
      </c>
      <c r="B455" s="133"/>
      <c r="C455" s="7" t="str">
        <f>IF(BS_CONTROLE[[#This Row],[DATA]]="","",WEEKNUM(BS_CONTROLE[[#This Row],[DATA]]))</f>
        <v/>
      </c>
      <c r="D455" s="45"/>
      <c r="E455" s="185">
        <v>471</v>
      </c>
      <c r="F455" s="134"/>
      <c r="G455" s="8" t="str">
        <f>IF(D455="","*",VLOOKUP(F455,BS_ATIVIDADE[#All],3,FALSE))</f>
        <v>*</v>
      </c>
      <c r="H455" s="135"/>
      <c r="I455" s="135"/>
      <c r="J455" s="151"/>
      <c r="K455" s="151"/>
      <c r="L455" s="71" t="s">
        <v>11</v>
      </c>
      <c r="M455" s="149" t="str" cm="1">
        <f t="array" ref="M455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455" s="149" t="str" cm="1">
        <f t="array" ref="N455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455" s="135"/>
      <c r="P455" s="135"/>
      <c r="Q455" s="71"/>
      <c r="R455" s="9" t="str">
        <f>IFERROR(_xlfn.XLOOKUP(F455, BS_ATIVIDADE[ATIVIDADE],BS_ATIVIDADE[UNIDADE] ), "*")</f>
        <v>*</v>
      </c>
      <c r="S455" s="180" t="str" cm="1">
        <f t="array" ref="S455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455" s="180" t="str" cm="1">
        <f t="array" ref="T455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455" s="199" t="str">
        <f>IFERROR(_xlfn.XLOOKUP(J455, BASE_MAPA!$B$2:$B$420, BASE_MAPA!$G$2:$G$420), "ERRO")</f>
        <v>ERRO</v>
      </c>
      <c r="V455" s="143"/>
      <c r="W455" s="135"/>
      <c r="X455" s="152"/>
      <c r="Y455" s="129"/>
      <c r="Z455" s="129"/>
      <c r="AA455" s="71"/>
      <c r="AB455" s="59"/>
      <c r="AC455" s="59"/>
      <c r="AD455" s="135"/>
      <c r="AE455" s="71"/>
      <c r="AF455" s="71"/>
      <c r="AG455" s="71"/>
      <c r="AH455" s="42"/>
      <c r="AI455" s="119" t="str">
        <f>IF(BS_CONTROLE[[#This Row],[Atividade]]=0, "-", BS_CONTROLE[[#This Row],[Atividade]])</f>
        <v>-</v>
      </c>
      <c r="AJ455" s="8" t="str">
        <f>IF(D455="","*",VLOOKUP(AI455,BS_ATIVIDADE[#Data],3,FALSE))</f>
        <v>*</v>
      </c>
      <c r="AK455" s="175" t="str">
        <f>IF(BS_CONTROLE[[#This Row],[Local - Partida]]=0, "-", BS_CONTROLE[[#This Row],[Local - Partida]])</f>
        <v>-</v>
      </c>
      <c r="AL455" s="175" t="str">
        <f>IF(BS_CONTROLE[[#This Row],[Local - Encerramento]]=0, "-", BS_CONTROLE[[#This Row],[Local - Encerramento]])</f>
        <v>-</v>
      </c>
      <c r="AM455" s="175" t="str">
        <f>IF(BS_CONTROLE[[#This Row],[Entre - Estações]]=0, "-", BS_CONTROLE[[#This Row],[Entre - Estações]])</f>
        <v>-</v>
      </c>
      <c r="AN455" s="175" t="str">
        <f>IF(BS_CONTROLE[[#This Row],[SB]]=0, "-", BS_CONTROLE[[#This Row],[SB]])</f>
        <v>-</v>
      </c>
      <c r="AO455" s="176" t="str">
        <f>IF(BS_CONTROLE[[#This Row],[SUB]]=0, "-", BS_CONTROLE[[#This Row],[SUB]])</f>
        <v>-</v>
      </c>
      <c r="AP455" s="177" t="str">
        <f>IF(BS_CONTROLE[[#This Row],[KM - Inicio]]=0, "-", BS_CONTROLE[[#This Row],[KM - Inicio]])</f>
        <v>-</v>
      </c>
      <c r="AQ455" s="177" t="str">
        <f>IF(BS_CONTROLE[[#This Row],[KM - Fim]]=0, "-", BS_CONTROLE[[#This Row],[KM - Fim]])</f>
        <v>-</v>
      </c>
      <c r="AR455" s="32"/>
      <c r="AS455" s="32"/>
      <c r="AT455" s="32"/>
      <c r="AU455" s="32"/>
      <c r="AV455" s="32"/>
      <c r="AW455" s="32"/>
      <c r="AX455" s="32"/>
      <c r="AY455" s="184" t="str">
        <f>IF(D455="","*",IFERROR(IF(ISODD(COUNT(AS455:AX457)),"ERRO",SUM((AT455-AS455),(AV455-AU455),(AX455-AW455))),"ERRO"))</f>
        <v>*</v>
      </c>
      <c r="AZ455" s="11"/>
      <c r="BA455" s="60"/>
      <c r="BB455" s="9" t="str">
        <f>IFERROR(_xlfn.XLOOKUP(AI455, BS_ATIVIDADE[ATIVIDADE],BS_ATIVIDADE[UNIDADE] ), "*")</f>
        <v>*</v>
      </c>
      <c r="BC455" s="59" t="str" cm="1">
        <f t="array" ref="BC455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BD455" s="59" t="str" cm="1">
        <f t="array" ref="BD455" xml:space="preserve"> _xlfn.XLOOKUP(
  1,
  ( TabelaMap[SUB] = BS_CONTROLE[[#This Row],[SUB_5]]) *
  ( TabelaMap[KM Inicio] &lt;= BS_CONTROLE[[#This Row],[KM - Inicio]]) *
  ( TabelaMap[KM Fim]  &gt;= BS_CONTROLE[[#This Row],[KM - Inicio]]),
  TabelaMap[Trecho Coordenação],
  "-",
  0
)</f>
        <v>-</v>
      </c>
      <c r="BE455" s="200" t="str">
        <f>IFERROR(_xlfn.XLOOKUP(AO455, BASE_MAPA!$B$2:$B$420, BASE_MAPA!$G$2:$G$420), "ERRO")</f>
        <v>ERRO</v>
      </c>
      <c r="BF455" s="178" t="str">
        <f>IF(BS_CONTROLE[[#This Row],[Responsavel pelo boletim]]=0, "-", BS_CONTROLE[[#This Row],[Responsavel pelo boletim]])</f>
        <v>-</v>
      </c>
      <c r="BG455" s="13"/>
      <c r="BH455" s="14"/>
      <c r="BI455" s="14"/>
      <c r="BJ455" s="14"/>
      <c r="BK455" s="14"/>
      <c r="BL455" s="13"/>
      <c r="BM455" s="12"/>
      <c r="BN455" s="12"/>
      <c r="BO455" s="130"/>
      <c r="BP455" s="14"/>
      <c r="BQ455" s="10" t="str">
        <f t="shared" si="38"/>
        <v>Aderente</v>
      </c>
      <c r="BR455" s="15" t="str">
        <f t="shared" si="39"/>
        <v>*</v>
      </c>
      <c r="BS455" s="15" t="str">
        <f t="shared" si="40"/>
        <v>*</v>
      </c>
      <c r="BT455" s="157" t="str">
        <f t="shared" si="41"/>
        <v/>
      </c>
    </row>
    <row r="456" spans="1:72" hidden="1">
      <c r="A456" s="44" t="str">
        <f t="shared" si="37"/>
        <v/>
      </c>
      <c r="B456" s="133"/>
      <c r="C456" s="7" t="str">
        <f>IF(BS_CONTROLE[[#This Row],[DATA]]="","",WEEKNUM(BS_CONTROLE[[#This Row],[DATA]]))</f>
        <v/>
      </c>
      <c r="D456" s="45"/>
      <c r="E456" s="185">
        <v>472</v>
      </c>
      <c r="F456" s="134"/>
      <c r="G456" s="8" t="str">
        <f>IF(D456="","*",VLOOKUP(F456,BS_ATIVIDADE[#All],3,FALSE))</f>
        <v>*</v>
      </c>
      <c r="H456" s="135"/>
      <c r="I456" s="135"/>
      <c r="J456" s="151"/>
      <c r="K456" s="151"/>
      <c r="L456" s="71" t="s">
        <v>11</v>
      </c>
      <c r="M456" s="149" t="str" cm="1">
        <f t="array" ref="M456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456" s="149" t="str" cm="1">
        <f t="array" ref="N456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456" s="135"/>
      <c r="P456" s="135"/>
      <c r="Q456" s="71"/>
      <c r="R456" s="9" t="str">
        <f>IFERROR(_xlfn.XLOOKUP(F456, BS_ATIVIDADE[ATIVIDADE],BS_ATIVIDADE[UNIDADE] ), "*")</f>
        <v>*</v>
      </c>
      <c r="S456" s="180" t="str" cm="1">
        <f t="array" ref="S456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456" s="180" t="str" cm="1">
        <f t="array" ref="T456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456" s="199" t="str">
        <f>IFERROR(_xlfn.XLOOKUP(J456, BASE_MAPA!$B$2:$B$420, BASE_MAPA!$G$2:$G$420), "ERRO")</f>
        <v>ERRO</v>
      </c>
      <c r="V456" s="143"/>
      <c r="W456" s="135"/>
      <c r="X456" s="152"/>
      <c r="Y456" s="129"/>
      <c r="Z456" s="129"/>
      <c r="AA456" s="71"/>
      <c r="AB456" s="59"/>
      <c r="AC456" s="59"/>
      <c r="AD456" s="135"/>
      <c r="AE456" s="71"/>
      <c r="AF456" s="71"/>
      <c r="AG456" s="71"/>
      <c r="AH456" s="42"/>
      <c r="AI456" s="119" t="str">
        <f>IF(BS_CONTROLE[[#This Row],[Atividade]]=0, "-", BS_CONTROLE[[#This Row],[Atividade]])</f>
        <v>-</v>
      </c>
      <c r="AJ456" s="8" t="str">
        <f>IF(D456="","*",VLOOKUP(AI456,BS_ATIVIDADE[#Data],3,FALSE))</f>
        <v>*</v>
      </c>
      <c r="AK456" s="175" t="str">
        <f>IF(BS_CONTROLE[[#This Row],[Local - Partida]]=0, "-", BS_CONTROLE[[#This Row],[Local - Partida]])</f>
        <v>-</v>
      </c>
      <c r="AL456" s="175" t="str">
        <f>IF(BS_CONTROLE[[#This Row],[Local - Encerramento]]=0, "-", BS_CONTROLE[[#This Row],[Local - Encerramento]])</f>
        <v>-</v>
      </c>
      <c r="AM456" s="175" t="str">
        <f>IF(BS_CONTROLE[[#This Row],[Entre - Estações]]=0, "-", BS_CONTROLE[[#This Row],[Entre - Estações]])</f>
        <v>-</v>
      </c>
      <c r="AN456" s="175" t="str">
        <f>IF(BS_CONTROLE[[#This Row],[SB]]=0, "-", BS_CONTROLE[[#This Row],[SB]])</f>
        <v>-</v>
      </c>
      <c r="AO456" s="176" t="str">
        <f>IF(BS_CONTROLE[[#This Row],[SUB]]=0, "-", BS_CONTROLE[[#This Row],[SUB]])</f>
        <v>-</v>
      </c>
      <c r="AP456" s="177" t="str">
        <f>IF(BS_CONTROLE[[#This Row],[KM - Inicio]]=0, "-", BS_CONTROLE[[#This Row],[KM - Inicio]])</f>
        <v>-</v>
      </c>
      <c r="AQ456" s="177" t="str">
        <f>IF(BS_CONTROLE[[#This Row],[KM - Fim]]=0, "-", BS_CONTROLE[[#This Row],[KM - Fim]])</f>
        <v>-</v>
      </c>
      <c r="AR456" s="32"/>
      <c r="AS456" s="32"/>
      <c r="AT456" s="32"/>
      <c r="AU456" s="32"/>
      <c r="AV456" s="32"/>
      <c r="AW456" s="32"/>
      <c r="AX456" s="32"/>
      <c r="AY456" s="184" t="str">
        <f>IF(D456="","*",IFERROR(IF(ISODD(COUNT(AS456:AX458)),"ERRO",SUM((AT456-AS456),(AV456-AU456),(AX456-AW456))),"ERRO"))</f>
        <v>*</v>
      </c>
      <c r="AZ456" s="11"/>
      <c r="BA456" s="60"/>
      <c r="BB456" s="9" t="str">
        <f>IFERROR(_xlfn.XLOOKUP(AI456, BS_ATIVIDADE[ATIVIDADE],BS_ATIVIDADE[UNIDADE] ), "*")</f>
        <v>*</v>
      </c>
      <c r="BC456" s="59" t="str" cm="1">
        <f t="array" ref="BC456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BD456" s="59" t="str" cm="1">
        <f t="array" ref="BD456" xml:space="preserve"> _xlfn.XLOOKUP(
  1,
  ( TabelaMap[SUB] = BS_CONTROLE[[#This Row],[SUB_5]]) *
  ( TabelaMap[KM Inicio] &lt;= BS_CONTROLE[[#This Row],[KM - Inicio]]) *
  ( TabelaMap[KM Fim]  &gt;= BS_CONTROLE[[#This Row],[KM - Inicio]]),
  TabelaMap[Trecho Coordenação],
  "-",
  0
)</f>
        <v>-</v>
      </c>
      <c r="BE456" s="200" t="str">
        <f>IFERROR(_xlfn.XLOOKUP(AO456, BASE_MAPA!$B$2:$B$420, BASE_MAPA!$G$2:$G$420), "ERRO")</f>
        <v>ERRO</v>
      </c>
      <c r="BF456" s="178" t="str">
        <f>IF(BS_CONTROLE[[#This Row],[Responsavel pelo boletim]]=0, "-", BS_CONTROLE[[#This Row],[Responsavel pelo boletim]])</f>
        <v>-</v>
      </c>
      <c r="BG456" s="13"/>
      <c r="BH456" s="14"/>
      <c r="BI456" s="14"/>
      <c r="BJ456" s="14"/>
      <c r="BK456" s="14"/>
      <c r="BL456" s="13"/>
      <c r="BM456" s="12"/>
      <c r="BN456" s="12"/>
      <c r="BO456" s="130"/>
      <c r="BP456" s="14"/>
      <c r="BQ456" s="10" t="str">
        <f t="shared" si="38"/>
        <v>Aderente</v>
      </c>
      <c r="BR456" s="15" t="str">
        <f t="shared" si="39"/>
        <v>*</v>
      </c>
      <c r="BS456" s="15" t="str">
        <f t="shared" si="40"/>
        <v>*</v>
      </c>
      <c r="BT456" s="157" t="str">
        <f t="shared" si="41"/>
        <v/>
      </c>
    </row>
    <row r="457" spans="1:72" hidden="1">
      <c r="A457" s="44" t="str">
        <f t="shared" si="37"/>
        <v/>
      </c>
      <c r="B457" s="133"/>
      <c r="C457" s="7" t="str">
        <f>IF(BS_CONTROLE[[#This Row],[DATA]]="","",WEEKNUM(BS_CONTROLE[[#This Row],[DATA]]))</f>
        <v/>
      </c>
      <c r="D457" s="45"/>
      <c r="E457" s="185">
        <v>473</v>
      </c>
      <c r="F457" s="134"/>
      <c r="G457" s="8" t="str">
        <f>IF(D457="","*",VLOOKUP(F457,BS_ATIVIDADE[#All],3,FALSE))</f>
        <v>*</v>
      </c>
      <c r="H457" s="135"/>
      <c r="I457" s="135"/>
      <c r="J457" s="151"/>
      <c r="K457" s="151"/>
      <c r="L457" s="71" t="s">
        <v>11</v>
      </c>
      <c r="M457" s="149" t="str" cm="1">
        <f t="array" ref="M457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457" s="149" t="str" cm="1">
        <f t="array" ref="N457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457" s="135"/>
      <c r="P457" s="135"/>
      <c r="Q457" s="71"/>
      <c r="R457" s="9" t="str">
        <f>IFERROR(_xlfn.XLOOKUP(F457, BS_ATIVIDADE[ATIVIDADE],BS_ATIVIDADE[UNIDADE] ), "*")</f>
        <v>*</v>
      </c>
      <c r="S457" s="180" t="str" cm="1">
        <f t="array" ref="S457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457" s="180" t="str" cm="1">
        <f t="array" ref="T457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457" s="199" t="str">
        <f>IFERROR(_xlfn.XLOOKUP(J457, BASE_MAPA!$B$2:$B$420, BASE_MAPA!$G$2:$G$420), "ERRO")</f>
        <v>ERRO</v>
      </c>
      <c r="V457" s="143"/>
      <c r="W457" s="135"/>
      <c r="X457" s="152"/>
      <c r="Y457" s="129"/>
      <c r="Z457" s="129"/>
      <c r="AA457" s="71"/>
      <c r="AB457" s="59"/>
      <c r="AC457" s="59"/>
      <c r="AD457" s="135"/>
      <c r="AE457" s="71"/>
      <c r="AF457" s="71"/>
      <c r="AG457" s="71"/>
      <c r="AH457" s="42"/>
      <c r="AI457" s="119" t="str">
        <f>IF(BS_CONTROLE[[#This Row],[Atividade]]=0, "-", BS_CONTROLE[[#This Row],[Atividade]])</f>
        <v>-</v>
      </c>
      <c r="AJ457" s="8" t="str">
        <f>IF(D457="","*",VLOOKUP(AI457,BS_ATIVIDADE[#Data],3,FALSE))</f>
        <v>*</v>
      </c>
      <c r="AK457" s="175" t="str">
        <f>IF(BS_CONTROLE[[#This Row],[Local - Partida]]=0, "-", BS_CONTROLE[[#This Row],[Local - Partida]])</f>
        <v>-</v>
      </c>
      <c r="AL457" s="175" t="str">
        <f>IF(BS_CONTROLE[[#This Row],[Local - Encerramento]]=0, "-", BS_CONTROLE[[#This Row],[Local - Encerramento]])</f>
        <v>-</v>
      </c>
      <c r="AM457" s="175" t="str">
        <f>IF(BS_CONTROLE[[#This Row],[Entre - Estações]]=0, "-", BS_CONTROLE[[#This Row],[Entre - Estações]])</f>
        <v>-</v>
      </c>
      <c r="AN457" s="175" t="str">
        <f>IF(BS_CONTROLE[[#This Row],[SB]]=0, "-", BS_CONTROLE[[#This Row],[SB]])</f>
        <v>-</v>
      </c>
      <c r="AO457" s="176" t="str">
        <f>IF(BS_CONTROLE[[#This Row],[SUB]]=0, "-", BS_CONTROLE[[#This Row],[SUB]])</f>
        <v>-</v>
      </c>
      <c r="AP457" s="177" t="str">
        <f>IF(BS_CONTROLE[[#This Row],[KM - Inicio]]=0, "-", BS_CONTROLE[[#This Row],[KM - Inicio]])</f>
        <v>-</v>
      </c>
      <c r="AQ457" s="177" t="str">
        <f>IF(BS_CONTROLE[[#This Row],[KM - Fim]]=0, "-", BS_CONTROLE[[#This Row],[KM - Fim]])</f>
        <v>-</v>
      </c>
      <c r="AR457" s="32"/>
      <c r="AS457" s="32"/>
      <c r="AT457" s="32"/>
      <c r="AU457" s="32"/>
      <c r="AV457" s="32"/>
      <c r="AW457" s="32"/>
      <c r="AX457" s="32"/>
      <c r="AY457" s="184" t="str">
        <f>IF(D457="","*",IFERROR(IF(ISODD(COUNT(AS457:AX459)),"ERRO",SUM((AT457-AS457),(AV457-AU457),(AX457-AW457))),"ERRO"))</f>
        <v>*</v>
      </c>
      <c r="AZ457" s="11"/>
      <c r="BA457" s="60"/>
      <c r="BB457" s="9" t="str">
        <f>IFERROR(_xlfn.XLOOKUP(AI457, BS_ATIVIDADE[ATIVIDADE],BS_ATIVIDADE[UNIDADE] ), "*")</f>
        <v>*</v>
      </c>
      <c r="BC457" s="59" t="str" cm="1">
        <f t="array" ref="BC457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BD457" s="59" t="str" cm="1">
        <f t="array" ref="BD457" xml:space="preserve"> _xlfn.XLOOKUP(
  1,
  ( TabelaMap[SUB] = BS_CONTROLE[[#This Row],[SUB_5]]) *
  ( TabelaMap[KM Inicio] &lt;= BS_CONTROLE[[#This Row],[KM - Inicio]]) *
  ( TabelaMap[KM Fim]  &gt;= BS_CONTROLE[[#This Row],[KM - Inicio]]),
  TabelaMap[Trecho Coordenação],
  "-",
  0
)</f>
        <v>-</v>
      </c>
      <c r="BE457" s="200" t="str">
        <f>IFERROR(_xlfn.XLOOKUP(AO457, BASE_MAPA!$B$2:$B$420, BASE_MAPA!$G$2:$G$420), "ERRO")</f>
        <v>ERRO</v>
      </c>
      <c r="BF457" s="178" t="str">
        <f>IF(BS_CONTROLE[[#This Row],[Responsavel pelo boletim]]=0, "-", BS_CONTROLE[[#This Row],[Responsavel pelo boletim]])</f>
        <v>-</v>
      </c>
      <c r="BG457" s="13"/>
      <c r="BH457" s="14"/>
      <c r="BI457" s="14"/>
      <c r="BJ457" s="14"/>
      <c r="BK457" s="14"/>
      <c r="BL457" s="13"/>
      <c r="BM457" s="12"/>
      <c r="BN457" s="12"/>
      <c r="BO457" s="130"/>
      <c r="BP457" s="14"/>
      <c r="BQ457" s="10" t="str">
        <f t="shared" si="38"/>
        <v>Aderente</v>
      </c>
      <c r="BR457" s="15" t="str">
        <f t="shared" si="39"/>
        <v>*</v>
      </c>
      <c r="BS457" s="15" t="str">
        <f t="shared" si="40"/>
        <v>*</v>
      </c>
      <c r="BT457" s="157" t="str">
        <f t="shared" si="41"/>
        <v/>
      </c>
    </row>
    <row r="458" spans="1:72" hidden="1">
      <c r="A458" s="44" t="str">
        <f t="shared" si="37"/>
        <v/>
      </c>
      <c r="B458" s="133"/>
      <c r="C458" s="7" t="str">
        <f>IF(BS_CONTROLE[[#This Row],[DATA]]="","",WEEKNUM(BS_CONTROLE[[#This Row],[DATA]]))</f>
        <v/>
      </c>
      <c r="D458" s="45"/>
      <c r="E458" s="185">
        <v>474</v>
      </c>
      <c r="F458" s="134"/>
      <c r="G458" s="8" t="str">
        <f>IF(D458="","*",VLOOKUP(F458,BS_ATIVIDADE[#All],3,FALSE))</f>
        <v>*</v>
      </c>
      <c r="H458" s="135"/>
      <c r="I458" s="135"/>
      <c r="J458" s="151"/>
      <c r="K458" s="151"/>
      <c r="L458" s="71" t="s">
        <v>11</v>
      </c>
      <c r="M458" s="149" t="str" cm="1">
        <f t="array" ref="M458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458" s="149" t="str" cm="1">
        <f t="array" ref="N458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458" s="135"/>
      <c r="P458" s="135"/>
      <c r="Q458" s="71"/>
      <c r="R458" s="9" t="str">
        <f>IFERROR(_xlfn.XLOOKUP(F458, BS_ATIVIDADE[ATIVIDADE],BS_ATIVIDADE[UNIDADE] ), "*")</f>
        <v>*</v>
      </c>
      <c r="S458" s="180" t="str" cm="1">
        <f t="array" ref="S458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458" s="180" t="str" cm="1">
        <f t="array" ref="T458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458" s="199" t="str">
        <f>IFERROR(_xlfn.XLOOKUP(J458, BASE_MAPA!$B$2:$B$420, BASE_MAPA!$G$2:$G$420), "ERRO")</f>
        <v>ERRO</v>
      </c>
      <c r="V458" s="143"/>
      <c r="W458" s="135"/>
      <c r="X458" s="152"/>
      <c r="Y458" s="129"/>
      <c r="Z458" s="129"/>
      <c r="AA458" s="71"/>
      <c r="AB458" s="59"/>
      <c r="AC458" s="59"/>
      <c r="AD458" s="135"/>
      <c r="AE458" s="71"/>
      <c r="AF458" s="71"/>
      <c r="AG458" s="71"/>
      <c r="AH458" s="42"/>
      <c r="AI458" s="119" t="str">
        <f>IF(BS_CONTROLE[[#This Row],[Atividade]]=0, "-", BS_CONTROLE[[#This Row],[Atividade]])</f>
        <v>-</v>
      </c>
      <c r="AJ458" s="8" t="str">
        <f>IF(D458="","*",VLOOKUP(AI458,BS_ATIVIDADE[#Data],3,FALSE))</f>
        <v>*</v>
      </c>
      <c r="AK458" s="175" t="str">
        <f>IF(BS_CONTROLE[[#This Row],[Local - Partida]]=0, "-", BS_CONTROLE[[#This Row],[Local - Partida]])</f>
        <v>-</v>
      </c>
      <c r="AL458" s="175" t="str">
        <f>IF(BS_CONTROLE[[#This Row],[Local - Encerramento]]=0, "-", BS_CONTROLE[[#This Row],[Local - Encerramento]])</f>
        <v>-</v>
      </c>
      <c r="AM458" s="175" t="str">
        <f>IF(BS_CONTROLE[[#This Row],[Entre - Estações]]=0, "-", BS_CONTROLE[[#This Row],[Entre - Estações]])</f>
        <v>-</v>
      </c>
      <c r="AN458" s="175" t="str">
        <f>IF(BS_CONTROLE[[#This Row],[SB]]=0, "-", BS_CONTROLE[[#This Row],[SB]])</f>
        <v>-</v>
      </c>
      <c r="AO458" s="176" t="str">
        <f>IF(BS_CONTROLE[[#This Row],[SUB]]=0, "-", BS_CONTROLE[[#This Row],[SUB]])</f>
        <v>-</v>
      </c>
      <c r="AP458" s="177" t="str">
        <f>IF(BS_CONTROLE[[#This Row],[KM - Inicio]]=0, "-", BS_CONTROLE[[#This Row],[KM - Inicio]])</f>
        <v>-</v>
      </c>
      <c r="AQ458" s="177" t="str">
        <f>IF(BS_CONTROLE[[#This Row],[KM - Fim]]=0, "-", BS_CONTROLE[[#This Row],[KM - Fim]])</f>
        <v>-</v>
      </c>
      <c r="AR458" s="32"/>
      <c r="AS458" s="32"/>
      <c r="AT458" s="32"/>
      <c r="AU458" s="32"/>
      <c r="AV458" s="32"/>
      <c r="AW458" s="32"/>
      <c r="AX458" s="32"/>
      <c r="AY458" s="184" t="str">
        <f>IF(D458="","*",IFERROR(IF(ISODD(COUNT(AS458:AX460)),"ERRO",SUM((AT458-AS458),(AV458-AU458),(AX458-AW458))),"ERRO"))</f>
        <v>*</v>
      </c>
      <c r="AZ458" s="11"/>
      <c r="BA458" s="60"/>
      <c r="BB458" s="9" t="str">
        <f>IFERROR(_xlfn.XLOOKUP(AI458, BS_ATIVIDADE[ATIVIDADE],BS_ATIVIDADE[UNIDADE] ), "*")</f>
        <v>*</v>
      </c>
      <c r="BC458" s="59" t="str" cm="1">
        <f t="array" ref="BC458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BD458" s="59" t="str" cm="1">
        <f t="array" ref="BD458" xml:space="preserve"> _xlfn.XLOOKUP(
  1,
  ( TabelaMap[SUB] = BS_CONTROLE[[#This Row],[SUB_5]]) *
  ( TabelaMap[KM Inicio] &lt;= BS_CONTROLE[[#This Row],[KM - Inicio]]) *
  ( TabelaMap[KM Fim]  &gt;= BS_CONTROLE[[#This Row],[KM - Inicio]]),
  TabelaMap[Trecho Coordenação],
  "-",
  0
)</f>
        <v>-</v>
      </c>
      <c r="BE458" s="200" t="str">
        <f>IFERROR(_xlfn.XLOOKUP(AO458, BASE_MAPA!$B$2:$B$420, BASE_MAPA!$G$2:$G$420), "ERRO")</f>
        <v>ERRO</v>
      </c>
      <c r="BF458" s="178" t="str">
        <f>IF(BS_CONTROLE[[#This Row],[Responsavel pelo boletim]]=0, "-", BS_CONTROLE[[#This Row],[Responsavel pelo boletim]])</f>
        <v>-</v>
      </c>
      <c r="BG458" s="13"/>
      <c r="BH458" s="14"/>
      <c r="BI458" s="14"/>
      <c r="BJ458" s="14"/>
      <c r="BK458" s="14"/>
      <c r="BL458" s="13"/>
      <c r="BM458" s="12"/>
      <c r="BN458" s="12"/>
      <c r="BO458" s="130"/>
      <c r="BP458" s="14"/>
      <c r="BQ458" s="10" t="str">
        <f t="shared" si="38"/>
        <v>Aderente</v>
      </c>
      <c r="BR458" s="15" t="str">
        <f t="shared" si="39"/>
        <v>*</v>
      </c>
      <c r="BS458" s="15" t="str">
        <f t="shared" si="40"/>
        <v>*</v>
      </c>
      <c r="BT458" s="157" t="str">
        <f t="shared" si="41"/>
        <v/>
      </c>
    </row>
    <row r="459" spans="1:72" hidden="1">
      <c r="A459" s="44" t="str">
        <f t="shared" si="37"/>
        <v/>
      </c>
      <c r="B459" s="133"/>
      <c r="C459" s="7" t="str">
        <f>IF(BS_CONTROLE[[#This Row],[DATA]]="","",WEEKNUM(BS_CONTROLE[[#This Row],[DATA]]))</f>
        <v/>
      </c>
      <c r="D459" s="45"/>
      <c r="E459" s="185">
        <v>475</v>
      </c>
      <c r="F459" s="134"/>
      <c r="G459" s="8" t="str">
        <f>IF(D459="","*",VLOOKUP(F459,BS_ATIVIDADE[#All],3,FALSE))</f>
        <v>*</v>
      </c>
      <c r="H459" s="135"/>
      <c r="I459" s="135"/>
      <c r="J459" s="151"/>
      <c r="K459" s="151"/>
      <c r="L459" s="71" t="s">
        <v>11</v>
      </c>
      <c r="M459" s="149" t="str" cm="1">
        <f t="array" ref="M459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459" s="149" t="str" cm="1">
        <f t="array" ref="N459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459" s="135"/>
      <c r="P459" s="135"/>
      <c r="Q459" s="71"/>
      <c r="R459" s="9" t="str">
        <f>IFERROR(_xlfn.XLOOKUP(F459, BS_ATIVIDADE[ATIVIDADE],BS_ATIVIDADE[UNIDADE] ), "*")</f>
        <v>*</v>
      </c>
      <c r="S459" s="180" t="str" cm="1">
        <f t="array" ref="S459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459" s="180" t="str" cm="1">
        <f t="array" ref="T459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459" s="199" t="str">
        <f>IFERROR(_xlfn.XLOOKUP(J459, BASE_MAPA!$B$2:$B$420, BASE_MAPA!$G$2:$G$420), "ERRO")</f>
        <v>ERRO</v>
      </c>
      <c r="V459" s="143"/>
      <c r="W459" s="135"/>
      <c r="X459" s="152"/>
      <c r="Y459" s="129"/>
      <c r="Z459" s="129"/>
      <c r="AA459" s="71"/>
      <c r="AB459" s="59"/>
      <c r="AC459" s="59"/>
      <c r="AD459" s="135"/>
      <c r="AE459" s="71"/>
      <c r="AF459" s="71"/>
      <c r="AG459" s="71"/>
      <c r="AH459" s="42"/>
      <c r="AI459" s="119" t="str">
        <f>IF(BS_CONTROLE[[#This Row],[Atividade]]=0, "-", BS_CONTROLE[[#This Row],[Atividade]])</f>
        <v>-</v>
      </c>
      <c r="AJ459" s="8" t="str">
        <f>IF(D459="","*",VLOOKUP(AI459,BS_ATIVIDADE[#Data],3,FALSE))</f>
        <v>*</v>
      </c>
      <c r="AK459" s="175" t="str">
        <f>IF(BS_CONTROLE[[#This Row],[Local - Partida]]=0, "-", BS_CONTROLE[[#This Row],[Local - Partida]])</f>
        <v>-</v>
      </c>
      <c r="AL459" s="175" t="str">
        <f>IF(BS_CONTROLE[[#This Row],[Local - Encerramento]]=0, "-", BS_CONTROLE[[#This Row],[Local - Encerramento]])</f>
        <v>-</v>
      </c>
      <c r="AM459" s="175" t="str">
        <f>IF(BS_CONTROLE[[#This Row],[Entre - Estações]]=0, "-", BS_CONTROLE[[#This Row],[Entre - Estações]])</f>
        <v>-</v>
      </c>
      <c r="AN459" s="175" t="str">
        <f>IF(BS_CONTROLE[[#This Row],[SB]]=0, "-", BS_CONTROLE[[#This Row],[SB]])</f>
        <v>-</v>
      </c>
      <c r="AO459" s="176" t="str">
        <f>IF(BS_CONTROLE[[#This Row],[SUB]]=0, "-", BS_CONTROLE[[#This Row],[SUB]])</f>
        <v>-</v>
      </c>
      <c r="AP459" s="177" t="str">
        <f>IF(BS_CONTROLE[[#This Row],[KM - Inicio]]=0, "-", BS_CONTROLE[[#This Row],[KM - Inicio]])</f>
        <v>-</v>
      </c>
      <c r="AQ459" s="177" t="str">
        <f>IF(BS_CONTROLE[[#This Row],[KM - Fim]]=0, "-", BS_CONTROLE[[#This Row],[KM - Fim]])</f>
        <v>-</v>
      </c>
      <c r="AR459" s="32"/>
      <c r="AS459" s="32"/>
      <c r="AT459" s="32"/>
      <c r="AU459" s="32"/>
      <c r="AV459" s="32"/>
      <c r="AW459" s="32"/>
      <c r="AX459" s="32"/>
      <c r="AY459" s="184" t="str">
        <f>IF(D459="","*",IFERROR(IF(ISODD(COUNT(AS459:AX461)),"ERRO",SUM((AT459-AS459),(AV459-AU459),(AX459-AW459))),"ERRO"))</f>
        <v>*</v>
      </c>
      <c r="AZ459" s="11"/>
      <c r="BA459" s="60"/>
      <c r="BB459" s="9" t="str">
        <f>IFERROR(_xlfn.XLOOKUP(AI459, BS_ATIVIDADE[ATIVIDADE],BS_ATIVIDADE[UNIDADE] ), "*")</f>
        <v>*</v>
      </c>
      <c r="BC459" s="59" t="str" cm="1">
        <f t="array" ref="BC459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BD459" s="59" t="str" cm="1">
        <f t="array" ref="BD459" xml:space="preserve"> _xlfn.XLOOKUP(
  1,
  ( TabelaMap[SUB] = BS_CONTROLE[[#This Row],[SUB_5]]) *
  ( TabelaMap[KM Inicio] &lt;= BS_CONTROLE[[#This Row],[KM - Inicio]]) *
  ( TabelaMap[KM Fim]  &gt;= BS_CONTROLE[[#This Row],[KM - Inicio]]),
  TabelaMap[Trecho Coordenação],
  "-",
  0
)</f>
        <v>-</v>
      </c>
      <c r="BE459" s="200" t="str">
        <f>IFERROR(_xlfn.XLOOKUP(AO459, BASE_MAPA!$B$2:$B$420, BASE_MAPA!$G$2:$G$420), "ERRO")</f>
        <v>ERRO</v>
      </c>
      <c r="BF459" s="178" t="str">
        <f>IF(BS_CONTROLE[[#This Row],[Responsavel pelo boletim]]=0, "-", BS_CONTROLE[[#This Row],[Responsavel pelo boletim]])</f>
        <v>-</v>
      </c>
      <c r="BG459" s="13"/>
      <c r="BH459" s="14"/>
      <c r="BI459" s="14"/>
      <c r="BJ459" s="14"/>
      <c r="BK459" s="14"/>
      <c r="BL459" s="13"/>
      <c r="BM459" s="12"/>
      <c r="BN459" s="12"/>
      <c r="BO459" s="130"/>
      <c r="BP459" s="14"/>
      <c r="BQ459" s="10" t="str">
        <f t="shared" si="38"/>
        <v>Aderente</v>
      </c>
      <c r="BR459" s="15" t="str">
        <f t="shared" si="39"/>
        <v>*</v>
      </c>
      <c r="BS459" s="15" t="str">
        <f t="shared" si="40"/>
        <v>*</v>
      </c>
      <c r="BT459" s="157" t="str">
        <f t="shared" si="41"/>
        <v/>
      </c>
    </row>
    <row r="460" spans="1:72" hidden="1">
      <c r="A460" s="44" t="str">
        <f t="shared" si="37"/>
        <v/>
      </c>
      <c r="B460" s="133"/>
      <c r="C460" s="7" t="str">
        <f>IF(BS_CONTROLE[[#This Row],[DATA]]="","",WEEKNUM(BS_CONTROLE[[#This Row],[DATA]]))</f>
        <v/>
      </c>
      <c r="D460" s="45"/>
      <c r="E460" s="185">
        <v>476</v>
      </c>
      <c r="F460" s="134"/>
      <c r="G460" s="8" t="str">
        <f>IF(D460="","*",VLOOKUP(F460,BS_ATIVIDADE[#All],3,FALSE))</f>
        <v>*</v>
      </c>
      <c r="H460" s="135"/>
      <c r="I460" s="135"/>
      <c r="J460" s="151"/>
      <c r="K460" s="151"/>
      <c r="L460" s="71" t="s">
        <v>11</v>
      </c>
      <c r="M460" s="149" t="str" cm="1">
        <f t="array" ref="M460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460" s="149" t="str" cm="1">
        <f t="array" ref="N460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460" s="135"/>
      <c r="P460" s="135"/>
      <c r="Q460" s="71"/>
      <c r="R460" s="9" t="str">
        <f>IFERROR(_xlfn.XLOOKUP(F460, BS_ATIVIDADE[ATIVIDADE],BS_ATIVIDADE[UNIDADE] ), "*")</f>
        <v>*</v>
      </c>
      <c r="S460" s="180" t="str" cm="1">
        <f t="array" ref="S460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460" s="180" t="str" cm="1">
        <f t="array" ref="T460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460" s="199" t="str">
        <f>IFERROR(_xlfn.XLOOKUP(J460, BASE_MAPA!$B$2:$B$420, BASE_MAPA!$G$2:$G$420), "ERRO")</f>
        <v>ERRO</v>
      </c>
      <c r="V460" s="143"/>
      <c r="W460" s="135"/>
      <c r="X460" s="152"/>
      <c r="Y460" s="129"/>
      <c r="Z460" s="129"/>
      <c r="AA460" s="71"/>
      <c r="AB460" s="59"/>
      <c r="AC460" s="59"/>
      <c r="AD460" s="135"/>
      <c r="AE460" s="71"/>
      <c r="AF460" s="71"/>
      <c r="AG460" s="71"/>
      <c r="AH460" s="42"/>
      <c r="AI460" s="119" t="str">
        <f>IF(BS_CONTROLE[[#This Row],[Atividade]]=0, "-", BS_CONTROLE[[#This Row],[Atividade]])</f>
        <v>-</v>
      </c>
      <c r="AJ460" s="8" t="str">
        <f>IF(D460="","*",VLOOKUP(AI460,BS_ATIVIDADE[#Data],3,FALSE))</f>
        <v>*</v>
      </c>
      <c r="AK460" s="175" t="str">
        <f>IF(BS_CONTROLE[[#This Row],[Local - Partida]]=0, "-", BS_CONTROLE[[#This Row],[Local - Partida]])</f>
        <v>-</v>
      </c>
      <c r="AL460" s="175" t="str">
        <f>IF(BS_CONTROLE[[#This Row],[Local - Encerramento]]=0, "-", BS_CONTROLE[[#This Row],[Local - Encerramento]])</f>
        <v>-</v>
      </c>
      <c r="AM460" s="175" t="str">
        <f>IF(BS_CONTROLE[[#This Row],[Entre - Estações]]=0, "-", BS_CONTROLE[[#This Row],[Entre - Estações]])</f>
        <v>-</v>
      </c>
      <c r="AN460" s="175" t="str">
        <f>IF(BS_CONTROLE[[#This Row],[SB]]=0, "-", BS_CONTROLE[[#This Row],[SB]])</f>
        <v>-</v>
      </c>
      <c r="AO460" s="176" t="str">
        <f>IF(BS_CONTROLE[[#This Row],[SUB]]=0, "-", BS_CONTROLE[[#This Row],[SUB]])</f>
        <v>-</v>
      </c>
      <c r="AP460" s="177" t="str">
        <f>IF(BS_CONTROLE[[#This Row],[KM - Inicio]]=0, "-", BS_CONTROLE[[#This Row],[KM - Inicio]])</f>
        <v>-</v>
      </c>
      <c r="AQ460" s="177" t="str">
        <f>IF(BS_CONTROLE[[#This Row],[KM - Fim]]=0, "-", BS_CONTROLE[[#This Row],[KM - Fim]])</f>
        <v>-</v>
      </c>
      <c r="AR460" s="32"/>
      <c r="AS460" s="32"/>
      <c r="AT460" s="32"/>
      <c r="AU460" s="32"/>
      <c r="AV460" s="32"/>
      <c r="AW460" s="32"/>
      <c r="AX460" s="32"/>
      <c r="AY460" s="184" t="str">
        <f>IF(D460="","*",IFERROR(IF(ISODD(COUNT(AS460:AX462)),"ERRO",SUM((AT460-AS460),(AV460-AU460),(AX460-AW460))),"ERRO"))</f>
        <v>*</v>
      </c>
      <c r="AZ460" s="11"/>
      <c r="BA460" s="60"/>
      <c r="BB460" s="9" t="str">
        <f>IFERROR(_xlfn.XLOOKUP(AI460, BS_ATIVIDADE[ATIVIDADE],BS_ATIVIDADE[UNIDADE] ), "*")</f>
        <v>*</v>
      </c>
      <c r="BC460" s="59" t="str" cm="1">
        <f t="array" ref="BC460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BD460" s="59" t="str" cm="1">
        <f t="array" ref="BD460" xml:space="preserve"> _xlfn.XLOOKUP(
  1,
  ( TabelaMap[SUB] = BS_CONTROLE[[#This Row],[SUB_5]]) *
  ( TabelaMap[KM Inicio] &lt;= BS_CONTROLE[[#This Row],[KM - Inicio]]) *
  ( TabelaMap[KM Fim]  &gt;= BS_CONTROLE[[#This Row],[KM - Inicio]]),
  TabelaMap[Trecho Coordenação],
  "-",
  0
)</f>
        <v>-</v>
      </c>
      <c r="BE460" s="200" t="str">
        <f>IFERROR(_xlfn.XLOOKUP(AO460, BASE_MAPA!$B$2:$B$420, BASE_MAPA!$G$2:$G$420), "ERRO")</f>
        <v>ERRO</v>
      </c>
      <c r="BF460" s="178" t="str">
        <f>IF(BS_CONTROLE[[#This Row],[Responsavel pelo boletim]]=0, "-", BS_CONTROLE[[#This Row],[Responsavel pelo boletim]])</f>
        <v>-</v>
      </c>
      <c r="BG460" s="13"/>
      <c r="BH460" s="14"/>
      <c r="BI460" s="14"/>
      <c r="BJ460" s="14"/>
      <c r="BK460" s="14"/>
      <c r="BL460" s="13"/>
      <c r="BM460" s="12"/>
      <c r="BN460" s="12"/>
      <c r="BO460" s="130"/>
      <c r="BP460" s="14"/>
      <c r="BQ460" s="10" t="str">
        <f t="shared" si="38"/>
        <v>Aderente</v>
      </c>
      <c r="BR460" s="15" t="str">
        <f t="shared" si="39"/>
        <v>*</v>
      </c>
      <c r="BS460" s="15" t="str">
        <f t="shared" si="40"/>
        <v>*</v>
      </c>
      <c r="BT460" s="157" t="str">
        <f t="shared" si="41"/>
        <v/>
      </c>
    </row>
    <row r="461" spans="1:72" hidden="1">
      <c r="A461" s="44" t="str">
        <f t="shared" si="37"/>
        <v/>
      </c>
      <c r="B461" s="133"/>
      <c r="C461" s="7" t="str">
        <f>IF(BS_CONTROLE[[#This Row],[DATA]]="","",WEEKNUM(BS_CONTROLE[[#This Row],[DATA]]))</f>
        <v/>
      </c>
      <c r="D461" s="45"/>
      <c r="E461" s="185">
        <v>477</v>
      </c>
      <c r="F461" s="134"/>
      <c r="G461" s="8" t="str">
        <f>IF(D461="","*",VLOOKUP(F461,BS_ATIVIDADE[#All],3,FALSE))</f>
        <v>*</v>
      </c>
      <c r="H461" s="135"/>
      <c r="I461" s="135"/>
      <c r="J461" s="151"/>
      <c r="K461" s="151"/>
      <c r="L461" s="71" t="s">
        <v>11</v>
      </c>
      <c r="M461" s="149" t="str" cm="1">
        <f t="array" ref="M461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461" s="149" t="str" cm="1">
        <f t="array" ref="N461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461" s="135"/>
      <c r="P461" s="135"/>
      <c r="Q461" s="71"/>
      <c r="R461" s="9" t="str">
        <f>IFERROR(_xlfn.XLOOKUP(F461, BS_ATIVIDADE[ATIVIDADE],BS_ATIVIDADE[UNIDADE] ), "*")</f>
        <v>*</v>
      </c>
      <c r="S461" s="180" t="str" cm="1">
        <f t="array" ref="S461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461" s="180" t="str" cm="1">
        <f t="array" ref="T461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461" s="199" t="str">
        <f>IFERROR(_xlfn.XLOOKUP(J461, BASE_MAPA!$B$2:$B$420, BASE_MAPA!$G$2:$G$420), "ERRO")</f>
        <v>ERRO</v>
      </c>
      <c r="V461" s="143"/>
      <c r="W461" s="135"/>
      <c r="X461" s="152"/>
      <c r="Y461" s="129"/>
      <c r="Z461" s="129"/>
      <c r="AA461" s="71"/>
      <c r="AB461" s="59"/>
      <c r="AC461" s="59"/>
      <c r="AD461" s="135"/>
      <c r="AE461" s="71"/>
      <c r="AF461" s="71"/>
      <c r="AG461" s="71"/>
      <c r="AH461" s="42"/>
      <c r="AI461" s="119" t="str">
        <f>IF(BS_CONTROLE[[#This Row],[Atividade]]=0, "-", BS_CONTROLE[[#This Row],[Atividade]])</f>
        <v>-</v>
      </c>
      <c r="AJ461" s="8" t="str">
        <f>IF(D461="","*",VLOOKUP(AI461,BS_ATIVIDADE[#Data],3,FALSE))</f>
        <v>*</v>
      </c>
      <c r="AK461" s="175" t="str">
        <f>IF(BS_CONTROLE[[#This Row],[Local - Partida]]=0, "-", BS_CONTROLE[[#This Row],[Local - Partida]])</f>
        <v>-</v>
      </c>
      <c r="AL461" s="175" t="str">
        <f>IF(BS_CONTROLE[[#This Row],[Local - Encerramento]]=0, "-", BS_CONTROLE[[#This Row],[Local - Encerramento]])</f>
        <v>-</v>
      </c>
      <c r="AM461" s="175" t="str">
        <f>IF(BS_CONTROLE[[#This Row],[Entre - Estações]]=0, "-", BS_CONTROLE[[#This Row],[Entre - Estações]])</f>
        <v>-</v>
      </c>
      <c r="AN461" s="175" t="str">
        <f>IF(BS_CONTROLE[[#This Row],[SB]]=0, "-", BS_CONTROLE[[#This Row],[SB]])</f>
        <v>-</v>
      </c>
      <c r="AO461" s="176" t="str">
        <f>IF(BS_CONTROLE[[#This Row],[SUB]]=0, "-", BS_CONTROLE[[#This Row],[SUB]])</f>
        <v>-</v>
      </c>
      <c r="AP461" s="177" t="str">
        <f>IF(BS_CONTROLE[[#This Row],[KM - Inicio]]=0, "-", BS_CONTROLE[[#This Row],[KM - Inicio]])</f>
        <v>-</v>
      </c>
      <c r="AQ461" s="177" t="str">
        <f>IF(BS_CONTROLE[[#This Row],[KM - Fim]]=0, "-", BS_CONTROLE[[#This Row],[KM - Fim]])</f>
        <v>-</v>
      </c>
      <c r="AR461" s="32"/>
      <c r="AS461" s="32"/>
      <c r="AT461" s="32"/>
      <c r="AU461" s="32"/>
      <c r="AV461" s="32"/>
      <c r="AW461" s="32"/>
      <c r="AX461" s="32"/>
      <c r="AY461" s="184" t="str">
        <f>IF(D461="","*",IFERROR(IF(ISODD(COUNT(AS461:AX463)),"ERRO",SUM((AT461-AS461),(AV461-AU461),(AX461-AW461))),"ERRO"))</f>
        <v>*</v>
      </c>
      <c r="AZ461" s="11"/>
      <c r="BA461" s="60"/>
      <c r="BB461" s="9" t="str">
        <f>IFERROR(_xlfn.XLOOKUP(AI461, BS_ATIVIDADE[ATIVIDADE],BS_ATIVIDADE[UNIDADE] ), "*")</f>
        <v>*</v>
      </c>
      <c r="BC461" s="59" t="str" cm="1">
        <f t="array" ref="BC461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BD461" s="59" t="str" cm="1">
        <f t="array" ref="BD461" xml:space="preserve"> _xlfn.XLOOKUP(
  1,
  ( TabelaMap[SUB] = BS_CONTROLE[[#This Row],[SUB_5]]) *
  ( TabelaMap[KM Inicio] &lt;= BS_CONTROLE[[#This Row],[KM - Inicio]]) *
  ( TabelaMap[KM Fim]  &gt;= BS_CONTROLE[[#This Row],[KM - Inicio]]),
  TabelaMap[Trecho Coordenação],
  "-",
  0
)</f>
        <v>-</v>
      </c>
      <c r="BE461" s="200" t="str">
        <f>IFERROR(_xlfn.XLOOKUP(AO461, BASE_MAPA!$B$2:$B$420, BASE_MAPA!$G$2:$G$420), "ERRO")</f>
        <v>ERRO</v>
      </c>
      <c r="BF461" s="178" t="str">
        <f>IF(BS_CONTROLE[[#This Row],[Responsavel pelo boletim]]=0, "-", BS_CONTROLE[[#This Row],[Responsavel pelo boletim]])</f>
        <v>-</v>
      </c>
      <c r="BG461" s="13"/>
      <c r="BH461" s="14"/>
      <c r="BI461" s="14"/>
      <c r="BJ461" s="14"/>
      <c r="BK461" s="14"/>
      <c r="BL461" s="13"/>
      <c r="BM461" s="12"/>
      <c r="BN461" s="12"/>
      <c r="BO461" s="130"/>
      <c r="BP461" s="14"/>
      <c r="BQ461" s="10" t="str">
        <f t="shared" si="38"/>
        <v>Aderente</v>
      </c>
      <c r="BR461" s="15" t="str">
        <f t="shared" si="39"/>
        <v>*</v>
      </c>
      <c r="BS461" s="15" t="str">
        <f t="shared" si="40"/>
        <v>*</v>
      </c>
      <c r="BT461" s="157" t="str">
        <f t="shared" si="41"/>
        <v/>
      </c>
    </row>
    <row r="462" spans="1:72" hidden="1">
      <c r="A462" s="44" t="str">
        <f t="shared" si="37"/>
        <v/>
      </c>
      <c r="B462" s="133"/>
      <c r="C462" s="7" t="str">
        <f>IF(BS_CONTROLE[[#This Row],[DATA]]="","",WEEKNUM(BS_CONTROLE[[#This Row],[DATA]]))</f>
        <v/>
      </c>
      <c r="D462" s="45"/>
      <c r="E462" s="185">
        <v>478</v>
      </c>
      <c r="F462" s="134"/>
      <c r="G462" s="8" t="str">
        <f>IF(D462="","*",VLOOKUP(F462,BS_ATIVIDADE[#All],3,FALSE))</f>
        <v>*</v>
      </c>
      <c r="H462" s="135"/>
      <c r="I462" s="135"/>
      <c r="J462" s="151"/>
      <c r="K462" s="151"/>
      <c r="L462" s="71" t="s">
        <v>11</v>
      </c>
      <c r="M462" s="149" t="str" cm="1">
        <f t="array" ref="M462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462" s="149" t="str" cm="1">
        <f t="array" ref="N462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462" s="135"/>
      <c r="P462" s="135"/>
      <c r="Q462" s="71"/>
      <c r="R462" s="9" t="str">
        <f>IFERROR(_xlfn.XLOOKUP(F462, BS_ATIVIDADE[ATIVIDADE],BS_ATIVIDADE[UNIDADE] ), "*")</f>
        <v>*</v>
      </c>
      <c r="S462" s="180" t="str" cm="1">
        <f t="array" ref="S462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462" s="180" t="str" cm="1">
        <f t="array" ref="T462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462" s="199" t="str">
        <f>IFERROR(_xlfn.XLOOKUP(J462, BASE_MAPA!$B$2:$B$420, BASE_MAPA!$G$2:$G$420), "ERRO")</f>
        <v>ERRO</v>
      </c>
      <c r="V462" s="143"/>
      <c r="W462" s="135"/>
      <c r="X462" s="152"/>
      <c r="Y462" s="129"/>
      <c r="Z462" s="129"/>
      <c r="AA462" s="71"/>
      <c r="AB462" s="59"/>
      <c r="AC462" s="59"/>
      <c r="AD462" s="135"/>
      <c r="AE462" s="71"/>
      <c r="AF462" s="71"/>
      <c r="AG462" s="71"/>
      <c r="AH462" s="42"/>
      <c r="AI462" s="119" t="str">
        <f>IF(BS_CONTROLE[[#This Row],[Atividade]]=0, "-", BS_CONTROLE[[#This Row],[Atividade]])</f>
        <v>-</v>
      </c>
      <c r="AJ462" s="8" t="str">
        <f>IF(D462="","*",VLOOKUP(AI462,BS_ATIVIDADE[#Data],3,FALSE))</f>
        <v>*</v>
      </c>
      <c r="AK462" s="175" t="str">
        <f>IF(BS_CONTROLE[[#This Row],[Local - Partida]]=0, "-", BS_CONTROLE[[#This Row],[Local - Partida]])</f>
        <v>-</v>
      </c>
      <c r="AL462" s="175" t="str">
        <f>IF(BS_CONTROLE[[#This Row],[Local - Encerramento]]=0, "-", BS_CONTROLE[[#This Row],[Local - Encerramento]])</f>
        <v>-</v>
      </c>
      <c r="AM462" s="175" t="str">
        <f>IF(BS_CONTROLE[[#This Row],[Entre - Estações]]=0, "-", BS_CONTROLE[[#This Row],[Entre - Estações]])</f>
        <v>-</v>
      </c>
      <c r="AN462" s="175" t="str">
        <f>IF(BS_CONTROLE[[#This Row],[SB]]=0, "-", BS_CONTROLE[[#This Row],[SB]])</f>
        <v>-</v>
      </c>
      <c r="AO462" s="176" t="str">
        <f>IF(BS_CONTROLE[[#This Row],[SUB]]=0, "-", BS_CONTROLE[[#This Row],[SUB]])</f>
        <v>-</v>
      </c>
      <c r="AP462" s="177" t="str">
        <f>IF(BS_CONTROLE[[#This Row],[KM - Inicio]]=0, "-", BS_CONTROLE[[#This Row],[KM - Inicio]])</f>
        <v>-</v>
      </c>
      <c r="AQ462" s="177" t="str">
        <f>IF(BS_CONTROLE[[#This Row],[KM - Fim]]=0, "-", BS_CONTROLE[[#This Row],[KM - Fim]])</f>
        <v>-</v>
      </c>
      <c r="AR462" s="32"/>
      <c r="AS462" s="32"/>
      <c r="AT462" s="32"/>
      <c r="AU462" s="32"/>
      <c r="AV462" s="32"/>
      <c r="AW462" s="32"/>
      <c r="AX462" s="32"/>
      <c r="AY462" s="184" t="str">
        <f>IF(D462="","*",IFERROR(IF(ISODD(COUNT(AS462:AX464)),"ERRO",SUM((AT462-AS462),(AV462-AU462),(AX462-AW462))),"ERRO"))</f>
        <v>*</v>
      </c>
      <c r="AZ462" s="11"/>
      <c r="BA462" s="60"/>
      <c r="BB462" s="9" t="str">
        <f>IFERROR(_xlfn.XLOOKUP(AI462, BS_ATIVIDADE[ATIVIDADE],BS_ATIVIDADE[UNIDADE] ), "*")</f>
        <v>*</v>
      </c>
      <c r="BC462" s="59" t="str" cm="1">
        <f t="array" ref="BC462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BD462" s="59" t="str" cm="1">
        <f t="array" ref="BD462" xml:space="preserve"> _xlfn.XLOOKUP(
  1,
  ( TabelaMap[SUB] = BS_CONTROLE[[#This Row],[SUB_5]]) *
  ( TabelaMap[KM Inicio] &lt;= BS_CONTROLE[[#This Row],[KM - Inicio]]) *
  ( TabelaMap[KM Fim]  &gt;= BS_CONTROLE[[#This Row],[KM - Inicio]]),
  TabelaMap[Trecho Coordenação],
  "-",
  0
)</f>
        <v>-</v>
      </c>
      <c r="BE462" s="200" t="str">
        <f>IFERROR(_xlfn.XLOOKUP(AO462, BASE_MAPA!$B$2:$B$420, BASE_MAPA!$G$2:$G$420), "ERRO")</f>
        <v>ERRO</v>
      </c>
      <c r="BF462" s="178" t="str">
        <f>IF(BS_CONTROLE[[#This Row],[Responsavel pelo boletim]]=0, "-", BS_CONTROLE[[#This Row],[Responsavel pelo boletim]])</f>
        <v>-</v>
      </c>
      <c r="BG462" s="13"/>
      <c r="BH462" s="14"/>
      <c r="BI462" s="14"/>
      <c r="BJ462" s="14"/>
      <c r="BK462" s="14"/>
      <c r="BL462" s="13"/>
      <c r="BM462" s="12"/>
      <c r="BN462" s="12"/>
      <c r="BO462" s="130"/>
      <c r="BP462" s="14"/>
      <c r="BQ462" s="10" t="str">
        <f t="shared" si="38"/>
        <v>Aderente</v>
      </c>
      <c r="BR462" s="15" t="str">
        <f t="shared" si="39"/>
        <v>*</v>
      </c>
      <c r="BS462" s="15" t="str">
        <f t="shared" si="40"/>
        <v>*</v>
      </c>
      <c r="BT462" s="157" t="str">
        <f t="shared" si="41"/>
        <v/>
      </c>
    </row>
    <row r="463" spans="1:72" hidden="1">
      <c r="A463" s="44" t="str">
        <f t="shared" si="37"/>
        <v/>
      </c>
      <c r="B463" s="133"/>
      <c r="C463" s="7" t="str">
        <f>IF(BS_CONTROLE[[#This Row],[DATA]]="","",WEEKNUM(BS_CONTROLE[[#This Row],[DATA]]))</f>
        <v/>
      </c>
      <c r="D463" s="45"/>
      <c r="E463" s="185">
        <v>479</v>
      </c>
      <c r="F463" s="134"/>
      <c r="G463" s="8" t="str">
        <f>IF(D463="","*",VLOOKUP(F463,BS_ATIVIDADE[#All],3,FALSE))</f>
        <v>*</v>
      </c>
      <c r="H463" s="135"/>
      <c r="I463" s="135"/>
      <c r="J463" s="151"/>
      <c r="K463" s="151"/>
      <c r="L463" s="71" t="s">
        <v>11</v>
      </c>
      <c r="M463" s="149" t="str" cm="1">
        <f t="array" ref="M463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463" s="149" t="str" cm="1">
        <f t="array" ref="N463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463" s="135"/>
      <c r="P463" s="135"/>
      <c r="Q463" s="71"/>
      <c r="R463" s="9" t="str">
        <f>IFERROR(_xlfn.XLOOKUP(F463, BS_ATIVIDADE[ATIVIDADE],BS_ATIVIDADE[UNIDADE] ), "*")</f>
        <v>*</v>
      </c>
      <c r="S463" s="180" t="str" cm="1">
        <f t="array" ref="S463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463" s="180" t="str" cm="1">
        <f t="array" ref="T463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463" s="199" t="str">
        <f>IFERROR(_xlfn.XLOOKUP(J463, BASE_MAPA!$B$2:$B$420, BASE_MAPA!$G$2:$G$420), "ERRO")</f>
        <v>ERRO</v>
      </c>
      <c r="V463" s="143"/>
      <c r="W463" s="135"/>
      <c r="X463" s="152"/>
      <c r="Y463" s="129"/>
      <c r="Z463" s="129"/>
      <c r="AA463" s="71"/>
      <c r="AB463" s="59"/>
      <c r="AC463" s="59"/>
      <c r="AD463" s="135"/>
      <c r="AE463" s="71"/>
      <c r="AF463" s="71"/>
      <c r="AG463" s="71"/>
      <c r="AH463" s="42"/>
      <c r="AI463" s="119" t="str">
        <f>IF(BS_CONTROLE[[#This Row],[Atividade]]=0, "-", BS_CONTROLE[[#This Row],[Atividade]])</f>
        <v>-</v>
      </c>
      <c r="AJ463" s="8" t="str">
        <f>IF(D463="","*",VLOOKUP(AI463,BS_ATIVIDADE[#Data],3,FALSE))</f>
        <v>*</v>
      </c>
      <c r="AK463" s="175" t="str">
        <f>IF(BS_CONTROLE[[#This Row],[Local - Partida]]=0, "-", BS_CONTROLE[[#This Row],[Local - Partida]])</f>
        <v>-</v>
      </c>
      <c r="AL463" s="175" t="str">
        <f>IF(BS_CONTROLE[[#This Row],[Local - Encerramento]]=0, "-", BS_CONTROLE[[#This Row],[Local - Encerramento]])</f>
        <v>-</v>
      </c>
      <c r="AM463" s="175" t="str">
        <f>IF(BS_CONTROLE[[#This Row],[Entre - Estações]]=0, "-", BS_CONTROLE[[#This Row],[Entre - Estações]])</f>
        <v>-</v>
      </c>
      <c r="AN463" s="175" t="str">
        <f>IF(BS_CONTROLE[[#This Row],[SB]]=0, "-", BS_CONTROLE[[#This Row],[SB]])</f>
        <v>-</v>
      </c>
      <c r="AO463" s="176" t="str">
        <f>IF(BS_CONTROLE[[#This Row],[SUB]]=0, "-", BS_CONTROLE[[#This Row],[SUB]])</f>
        <v>-</v>
      </c>
      <c r="AP463" s="177" t="str">
        <f>IF(BS_CONTROLE[[#This Row],[KM - Inicio]]=0, "-", BS_CONTROLE[[#This Row],[KM - Inicio]])</f>
        <v>-</v>
      </c>
      <c r="AQ463" s="177" t="str">
        <f>IF(BS_CONTROLE[[#This Row],[KM - Fim]]=0, "-", BS_CONTROLE[[#This Row],[KM - Fim]])</f>
        <v>-</v>
      </c>
      <c r="AR463" s="32"/>
      <c r="AS463" s="32"/>
      <c r="AT463" s="32"/>
      <c r="AU463" s="32"/>
      <c r="AV463" s="32"/>
      <c r="AW463" s="32"/>
      <c r="AX463" s="32"/>
      <c r="AY463" s="184" t="str">
        <f>IF(D463="","*",IFERROR(IF(ISODD(COUNT(AS463:AX465)),"ERRO",SUM((AT463-AS463),(AV463-AU463),(AX463-AW463))),"ERRO"))</f>
        <v>*</v>
      </c>
      <c r="AZ463" s="11"/>
      <c r="BA463" s="60"/>
      <c r="BB463" s="9" t="str">
        <f>IFERROR(_xlfn.XLOOKUP(AI463, BS_ATIVIDADE[ATIVIDADE],BS_ATIVIDADE[UNIDADE] ), "*")</f>
        <v>*</v>
      </c>
      <c r="BC463" s="59" t="str" cm="1">
        <f t="array" ref="BC463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BD463" s="59" t="str" cm="1">
        <f t="array" ref="BD463" xml:space="preserve"> _xlfn.XLOOKUP(
  1,
  ( TabelaMap[SUB] = BS_CONTROLE[[#This Row],[SUB_5]]) *
  ( TabelaMap[KM Inicio] &lt;= BS_CONTROLE[[#This Row],[KM - Inicio]]) *
  ( TabelaMap[KM Fim]  &gt;= BS_CONTROLE[[#This Row],[KM - Inicio]]),
  TabelaMap[Trecho Coordenação],
  "-",
  0
)</f>
        <v>-</v>
      </c>
      <c r="BE463" s="200" t="str">
        <f>IFERROR(_xlfn.XLOOKUP(AO463, BASE_MAPA!$B$2:$B$420, BASE_MAPA!$G$2:$G$420), "ERRO")</f>
        <v>ERRO</v>
      </c>
      <c r="BF463" s="178" t="str">
        <f>IF(BS_CONTROLE[[#This Row],[Responsavel pelo boletim]]=0, "-", BS_CONTROLE[[#This Row],[Responsavel pelo boletim]])</f>
        <v>-</v>
      </c>
      <c r="BG463" s="13"/>
      <c r="BH463" s="14"/>
      <c r="BI463" s="14"/>
      <c r="BJ463" s="14"/>
      <c r="BK463" s="14"/>
      <c r="BL463" s="13"/>
      <c r="BM463" s="12"/>
      <c r="BN463" s="12"/>
      <c r="BO463" s="130"/>
      <c r="BP463" s="14"/>
      <c r="BQ463" s="10" t="str">
        <f t="shared" si="38"/>
        <v>Aderente</v>
      </c>
      <c r="BR463" s="15" t="str">
        <f t="shared" si="39"/>
        <v>*</v>
      </c>
      <c r="BS463" s="15" t="str">
        <f t="shared" si="40"/>
        <v>*</v>
      </c>
      <c r="BT463" s="157" t="str">
        <f t="shared" si="41"/>
        <v/>
      </c>
    </row>
    <row r="464" spans="1:72" hidden="1">
      <c r="A464" s="44" t="str">
        <f t="shared" si="37"/>
        <v/>
      </c>
      <c r="B464" s="133"/>
      <c r="C464" s="7" t="str">
        <f>IF(BS_CONTROLE[[#This Row],[DATA]]="","",WEEKNUM(BS_CONTROLE[[#This Row],[DATA]]))</f>
        <v/>
      </c>
      <c r="D464" s="45"/>
      <c r="E464" s="185">
        <v>480</v>
      </c>
      <c r="F464" s="134"/>
      <c r="G464" s="8" t="str">
        <f>IF(D464="","*",VLOOKUP(F464,BS_ATIVIDADE[#All],3,FALSE))</f>
        <v>*</v>
      </c>
      <c r="H464" s="135"/>
      <c r="I464" s="135"/>
      <c r="J464" s="151"/>
      <c r="K464" s="151"/>
      <c r="L464" s="71" t="s">
        <v>11</v>
      </c>
      <c r="M464" s="149" t="str" cm="1">
        <f t="array" ref="M464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464" s="149" t="str" cm="1">
        <f t="array" ref="N464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464" s="135"/>
      <c r="P464" s="135"/>
      <c r="Q464" s="71"/>
      <c r="R464" s="9" t="str">
        <f>IFERROR(_xlfn.XLOOKUP(F464, BS_ATIVIDADE[ATIVIDADE],BS_ATIVIDADE[UNIDADE] ), "*")</f>
        <v>*</v>
      </c>
      <c r="S464" s="180" t="str" cm="1">
        <f t="array" ref="S464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464" s="180" t="str" cm="1">
        <f t="array" ref="T464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464" s="199" t="str">
        <f>IFERROR(_xlfn.XLOOKUP(J464, BASE_MAPA!$B$2:$B$420, BASE_MAPA!$G$2:$G$420), "ERRO")</f>
        <v>ERRO</v>
      </c>
      <c r="V464" s="143"/>
      <c r="W464" s="135"/>
      <c r="X464" s="152"/>
      <c r="Y464" s="129"/>
      <c r="Z464" s="129"/>
      <c r="AA464" s="71"/>
      <c r="AB464" s="59"/>
      <c r="AC464" s="59"/>
      <c r="AD464" s="135"/>
      <c r="AE464" s="71"/>
      <c r="AF464" s="71"/>
      <c r="AG464" s="71"/>
      <c r="AH464" s="42"/>
      <c r="AI464" s="119" t="str">
        <f>IF(BS_CONTROLE[[#This Row],[Atividade]]=0, "-", BS_CONTROLE[[#This Row],[Atividade]])</f>
        <v>-</v>
      </c>
      <c r="AJ464" s="8" t="str">
        <f>IF(D464="","*",VLOOKUP(AI464,BS_ATIVIDADE[#Data],3,FALSE))</f>
        <v>*</v>
      </c>
      <c r="AK464" s="175" t="str">
        <f>IF(BS_CONTROLE[[#This Row],[Local - Partida]]=0, "-", BS_CONTROLE[[#This Row],[Local - Partida]])</f>
        <v>-</v>
      </c>
      <c r="AL464" s="175" t="str">
        <f>IF(BS_CONTROLE[[#This Row],[Local - Encerramento]]=0, "-", BS_CONTROLE[[#This Row],[Local - Encerramento]])</f>
        <v>-</v>
      </c>
      <c r="AM464" s="175" t="str">
        <f>IF(BS_CONTROLE[[#This Row],[Entre - Estações]]=0, "-", BS_CONTROLE[[#This Row],[Entre - Estações]])</f>
        <v>-</v>
      </c>
      <c r="AN464" s="175" t="str">
        <f>IF(BS_CONTROLE[[#This Row],[SB]]=0, "-", BS_CONTROLE[[#This Row],[SB]])</f>
        <v>-</v>
      </c>
      <c r="AO464" s="176" t="str">
        <f>IF(BS_CONTROLE[[#This Row],[SUB]]=0, "-", BS_CONTROLE[[#This Row],[SUB]])</f>
        <v>-</v>
      </c>
      <c r="AP464" s="177" t="str">
        <f>IF(BS_CONTROLE[[#This Row],[KM - Inicio]]=0, "-", BS_CONTROLE[[#This Row],[KM - Inicio]])</f>
        <v>-</v>
      </c>
      <c r="AQ464" s="177" t="str">
        <f>IF(BS_CONTROLE[[#This Row],[KM - Fim]]=0, "-", BS_CONTROLE[[#This Row],[KM - Fim]])</f>
        <v>-</v>
      </c>
      <c r="AR464" s="32"/>
      <c r="AS464" s="32"/>
      <c r="AT464" s="32"/>
      <c r="AU464" s="32"/>
      <c r="AV464" s="32"/>
      <c r="AW464" s="32"/>
      <c r="AX464" s="32"/>
      <c r="AY464" s="184" t="str">
        <f>IF(D464="","*",IFERROR(IF(ISODD(COUNT(AS464:AX466)),"ERRO",SUM((AT464-AS464),(AV464-AU464),(AX464-AW464))),"ERRO"))</f>
        <v>*</v>
      </c>
      <c r="AZ464" s="11"/>
      <c r="BA464" s="60"/>
      <c r="BB464" s="9" t="str">
        <f>IFERROR(_xlfn.XLOOKUP(AI464, BS_ATIVIDADE[ATIVIDADE],BS_ATIVIDADE[UNIDADE] ), "*")</f>
        <v>*</v>
      </c>
      <c r="BC464" s="59" t="str" cm="1">
        <f t="array" ref="BC464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BD464" s="59" t="str" cm="1">
        <f t="array" ref="BD464" xml:space="preserve"> _xlfn.XLOOKUP(
  1,
  ( TabelaMap[SUB] = BS_CONTROLE[[#This Row],[SUB_5]]) *
  ( TabelaMap[KM Inicio] &lt;= BS_CONTROLE[[#This Row],[KM - Inicio]]) *
  ( TabelaMap[KM Fim]  &gt;= BS_CONTROLE[[#This Row],[KM - Inicio]]),
  TabelaMap[Trecho Coordenação],
  "-",
  0
)</f>
        <v>-</v>
      </c>
      <c r="BE464" s="200" t="str">
        <f>IFERROR(_xlfn.XLOOKUP(AO464, BASE_MAPA!$B$2:$B$420, BASE_MAPA!$G$2:$G$420), "ERRO")</f>
        <v>ERRO</v>
      </c>
      <c r="BF464" s="178" t="str">
        <f>IF(BS_CONTROLE[[#This Row],[Responsavel pelo boletim]]=0, "-", BS_CONTROLE[[#This Row],[Responsavel pelo boletim]])</f>
        <v>-</v>
      </c>
      <c r="BG464" s="13"/>
      <c r="BH464" s="14"/>
      <c r="BI464" s="14"/>
      <c r="BJ464" s="14"/>
      <c r="BK464" s="14"/>
      <c r="BL464" s="13"/>
      <c r="BM464" s="12"/>
      <c r="BN464" s="12"/>
      <c r="BO464" s="130"/>
      <c r="BP464" s="14"/>
      <c r="BQ464" s="10" t="str">
        <f t="shared" si="38"/>
        <v>Aderente</v>
      </c>
      <c r="BR464" s="15" t="str">
        <f t="shared" si="39"/>
        <v>*</v>
      </c>
      <c r="BS464" s="15" t="str">
        <f t="shared" si="40"/>
        <v>*</v>
      </c>
      <c r="BT464" s="157" t="str">
        <f t="shared" si="41"/>
        <v/>
      </c>
    </row>
    <row r="465" spans="1:72" hidden="1">
      <c r="A465" s="44" t="str">
        <f t="shared" si="37"/>
        <v/>
      </c>
      <c r="B465" s="133"/>
      <c r="C465" s="7" t="str">
        <f>IF(BS_CONTROLE[[#This Row],[DATA]]="","",WEEKNUM(BS_CONTROLE[[#This Row],[DATA]]))</f>
        <v/>
      </c>
      <c r="D465" s="45"/>
      <c r="E465" s="185">
        <v>481</v>
      </c>
      <c r="F465" s="134"/>
      <c r="G465" s="8" t="str">
        <f>IF(D465="","*",VLOOKUP(F465,BS_ATIVIDADE[#All],3,FALSE))</f>
        <v>*</v>
      </c>
      <c r="H465" s="135"/>
      <c r="I465" s="135"/>
      <c r="J465" s="151"/>
      <c r="K465" s="151"/>
      <c r="L465" s="71" t="s">
        <v>11</v>
      </c>
      <c r="M465" s="149" t="str" cm="1">
        <f t="array" ref="M465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465" s="149" t="str" cm="1">
        <f t="array" ref="N465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465" s="135"/>
      <c r="P465" s="135"/>
      <c r="Q465" s="71"/>
      <c r="R465" s="9" t="str">
        <f>IFERROR(_xlfn.XLOOKUP(F465, BS_ATIVIDADE[ATIVIDADE],BS_ATIVIDADE[UNIDADE] ), "*")</f>
        <v>*</v>
      </c>
      <c r="S465" s="180" t="str" cm="1">
        <f t="array" ref="S465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465" s="180" t="str" cm="1">
        <f t="array" ref="T465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465" s="199" t="str">
        <f>IFERROR(_xlfn.XLOOKUP(J465, BASE_MAPA!$B$2:$B$420, BASE_MAPA!$G$2:$G$420), "ERRO")</f>
        <v>ERRO</v>
      </c>
      <c r="V465" s="143"/>
      <c r="W465" s="135"/>
      <c r="X465" s="152"/>
      <c r="Y465" s="129"/>
      <c r="Z465" s="129"/>
      <c r="AA465" s="71"/>
      <c r="AB465" s="59"/>
      <c r="AC465" s="59"/>
      <c r="AD465" s="135"/>
      <c r="AE465" s="71"/>
      <c r="AF465" s="71"/>
      <c r="AG465" s="71"/>
      <c r="AH465" s="42"/>
      <c r="AI465" s="119" t="str">
        <f>IF(BS_CONTROLE[[#This Row],[Atividade]]=0, "-", BS_CONTROLE[[#This Row],[Atividade]])</f>
        <v>-</v>
      </c>
      <c r="AJ465" s="8" t="str">
        <f>IF(D465="","*",VLOOKUP(AI465,BS_ATIVIDADE[#Data],3,FALSE))</f>
        <v>*</v>
      </c>
      <c r="AK465" s="175" t="str">
        <f>IF(BS_CONTROLE[[#This Row],[Local - Partida]]=0, "-", BS_CONTROLE[[#This Row],[Local - Partida]])</f>
        <v>-</v>
      </c>
      <c r="AL465" s="175" t="str">
        <f>IF(BS_CONTROLE[[#This Row],[Local - Encerramento]]=0, "-", BS_CONTROLE[[#This Row],[Local - Encerramento]])</f>
        <v>-</v>
      </c>
      <c r="AM465" s="175" t="str">
        <f>IF(BS_CONTROLE[[#This Row],[Entre - Estações]]=0, "-", BS_CONTROLE[[#This Row],[Entre - Estações]])</f>
        <v>-</v>
      </c>
      <c r="AN465" s="175" t="str">
        <f>IF(BS_CONTROLE[[#This Row],[SB]]=0, "-", BS_CONTROLE[[#This Row],[SB]])</f>
        <v>-</v>
      </c>
      <c r="AO465" s="176" t="str">
        <f>IF(BS_CONTROLE[[#This Row],[SUB]]=0, "-", BS_CONTROLE[[#This Row],[SUB]])</f>
        <v>-</v>
      </c>
      <c r="AP465" s="177" t="str">
        <f>IF(BS_CONTROLE[[#This Row],[KM - Inicio]]=0, "-", BS_CONTROLE[[#This Row],[KM - Inicio]])</f>
        <v>-</v>
      </c>
      <c r="AQ465" s="177" t="str">
        <f>IF(BS_CONTROLE[[#This Row],[KM - Fim]]=0, "-", BS_CONTROLE[[#This Row],[KM - Fim]])</f>
        <v>-</v>
      </c>
      <c r="AR465" s="32"/>
      <c r="AS465" s="32"/>
      <c r="AT465" s="32"/>
      <c r="AU465" s="32"/>
      <c r="AV465" s="32"/>
      <c r="AW465" s="32"/>
      <c r="AX465" s="32"/>
      <c r="AY465" s="184" t="str">
        <f>IF(D465="","*",IFERROR(IF(ISODD(COUNT(AS465:AX467)),"ERRO",SUM((AT465-AS465),(AV465-AU465),(AX465-AW465))),"ERRO"))</f>
        <v>*</v>
      </c>
      <c r="AZ465" s="11"/>
      <c r="BA465" s="60"/>
      <c r="BB465" s="9" t="str">
        <f>IFERROR(_xlfn.XLOOKUP(AI465, BS_ATIVIDADE[ATIVIDADE],BS_ATIVIDADE[UNIDADE] ), "*")</f>
        <v>*</v>
      </c>
      <c r="BC465" s="59" t="str" cm="1">
        <f t="array" ref="BC465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BD465" s="59" t="str" cm="1">
        <f t="array" ref="BD465" xml:space="preserve"> _xlfn.XLOOKUP(
  1,
  ( TabelaMap[SUB] = BS_CONTROLE[[#This Row],[SUB_5]]) *
  ( TabelaMap[KM Inicio] &lt;= BS_CONTROLE[[#This Row],[KM - Inicio]]) *
  ( TabelaMap[KM Fim]  &gt;= BS_CONTROLE[[#This Row],[KM - Inicio]]),
  TabelaMap[Trecho Coordenação],
  "-",
  0
)</f>
        <v>-</v>
      </c>
      <c r="BE465" s="200" t="str">
        <f>IFERROR(_xlfn.XLOOKUP(AO465, BASE_MAPA!$B$2:$B$420, BASE_MAPA!$G$2:$G$420), "ERRO")</f>
        <v>ERRO</v>
      </c>
      <c r="BF465" s="178" t="str">
        <f>IF(BS_CONTROLE[[#This Row],[Responsavel pelo boletim]]=0, "-", BS_CONTROLE[[#This Row],[Responsavel pelo boletim]])</f>
        <v>-</v>
      </c>
      <c r="BG465" s="13"/>
      <c r="BH465" s="14"/>
      <c r="BI465" s="14"/>
      <c r="BJ465" s="14"/>
      <c r="BK465" s="14"/>
      <c r="BL465" s="13"/>
      <c r="BM465" s="12"/>
      <c r="BN465" s="12"/>
      <c r="BO465" s="130"/>
      <c r="BP465" s="14"/>
      <c r="BQ465" s="10" t="str">
        <f t="shared" si="38"/>
        <v>Aderente</v>
      </c>
      <c r="BR465" s="15" t="str">
        <f t="shared" si="39"/>
        <v>*</v>
      </c>
      <c r="BS465" s="15" t="str">
        <f t="shared" si="40"/>
        <v>*</v>
      </c>
      <c r="BT465" s="157" t="str">
        <f t="shared" si="41"/>
        <v/>
      </c>
    </row>
    <row r="466" spans="1:72" hidden="1">
      <c r="A466" s="44" t="str">
        <f t="shared" si="37"/>
        <v/>
      </c>
      <c r="B466" s="133"/>
      <c r="C466" s="7" t="str">
        <f>IF(BS_CONTROLE[[#This Row],[DATA]]="","",WEEKNUM(BS_CONTROLE[[#This Row],[DATA]]))</f>
        <v/>
      </c>
      <c r="D466" s="45"/>
      <c r="E466" s="185">
        <v>482</v>
      </c>
      <c r="F466" s="134"/>
      <c r="G466" s="8" t="str">
        <f>IF(D466="","*",VLOOKUP(F466,BS_ATIVIDADE[#All],3,FALSE))</f>
        <v>*</v>
      </c>
      <c r="H466" s="135"/>
      <c r="I466" s="135"/>
      <c r="J466" s="151"/>
      <c r="K466" s="151"/>
      <c r="L466" s="71" t="s">
        <v>11</v>
      </c>
      <c r="M466" s="149" t="str" cm="1">
        <f t="array" ref="M466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466" s="149" t="str" cm="1">
        <f t="array" ref="N466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466" s="135"/>
      <c r="P466" s="135"/>
      <c r="Q466" s="71"/>
      <c r="R466" s="9" t="str">
        <f>IFERROR(_xlfn.XLOOKUP(F466, BS_ATIVIDADE[ATIVIDADE],BS_ATIVIDADE[UNIDADE] ), "*")</f>
        <v>*</v>
      </c>
      <c r="S466" s="180" t="str" cm="1">
        <f t="array" ref="S466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466" s="180" t="str" cm="1">
        <f t="array" ref="T466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466" s="199" t="str">
        <f>IFERROR(_xlfn.XLOOKUP(J466, BASE_MAPA!$B$2:$B$420, BASE_MAPA!$G$2:$G$420), "ERRO")</f>
        <v>ERRO</v>
      </c>
      <c r="V466" s="143"/>
      <c r="W466" s="135"/>
      <c r="X466" s="152"/>
      <c r="Y466" s="129"/>
      <c r="Z466" s="129"/>
      <c r="AA466" s="71"/>
      <c r="AB466" s="59"/>
      <c r="AC466" s="59"/>
      <c r="AD466" s="135"/>
      <c r="AE466" s="71"/>
      <c r="AF466" s="71"/>
      <c r="AG466" s="71"/>
      <c r="AH466" s="42"/>
      <c r="AI466" s="119" t="str">
        <f>IF(BS_CONTROLE[[#This Row],[Atividade]]=0, "-", BS_CONTROLE[[#This Row],[Atividade]])</f>
        <v>-</v>
      </c>
      <c r="AJ466" s="8" t="str">
        <f>IF(D466="","*",VLOOKUP(AI466,BS_ATIVIDADE[#Data],3,FALSE))</f>
        <v>*</v>
      </c>
      <c r="AK466" s="175" t="str">
        <f>IF(BS_CONTROLE[[#This Row],[Local - Partida]]=0, "-", BS_CONTROLE[[#This Row],[Local - Partida]])</f>
        <v>-</v>
      </c>
      <c r="AL466" s="175" t="str">
        <f>IF(BS_CONTROLE[[#This Row],[Local - Encerramento]]=0, "-", BS_CONTROLE[[#This Row],[Local - Encerramento]])</f>
        <v>-</v>
      </c>
      <c r="AM466" s="175" t="str">
        <f>IF(BS_CONTROLE[[#This Row],[Entre - Estações]]=0, "-", BS_CONTROLE[[#This Row],[Entre - Estações]])</f>
        <v>-</v>
      </c>
      <c r="AN466" s="175" t="str">
        <f>IF(BS_CONTROLE[[#This Row],[SB]]=0, "-", BS_CONTROLE[[#This Row],[SB]])</f>
        <v>-</v>
      </c>
      <c r="AO466" s="176" t="str">
        <f>IF(BS_CONTROLE[[#This Row],[SUB]]=0, "-", BS_CONTROLE[[#This Row],[SUB]])</f>
        <v>-</v>
      </c>
      <c r="AP466" s="177" t="str">
        <f>IF(BS_CONTROLE[[#This Row],[KM - Inicio]]=0, "-", BS_CONTROLE[[#This Row],[KM - Inicio]])</f>
        <v>-</v>
      </c>
      <c r="AQ466" s="177" t="str">
        <f>IF(BS_CONTROLE[[#This Row],[KM - Fim]]=0, "-", BS_CONTROLE[[#This Row],[KM - Fim]])</f>
        <v>-</v>
      </c>
      <c r="AR466" s="32"/>
      <c r="AS466" s="32"/>
      <c r="AT466" s="32"/>
      <c r="AU466" s="32"/>
      <c r="AV466" s="32"/>
      <c r="AW466" s="32"/>
      <c r="AX466" s="32"/>
      <c r="AY466" s="184" t="str">
        <f>IF(D466="","*",IFERROR(IF(ISODD(COUNT(AS466:AX468)),"ERRO",SUM((AT466-AS466),(AV466-AU466),(AX466-AW466))),"ERRO"))</f>
        <v>*</v>
      </c>
      <c r="AZ466" s="11"/>
      <c r="BA466" s="60"/>
      <c r="BB466" s="9" t="str">
        <f>IFERROR(_xlfn.XLOOKUP(AI466, BS_ATIVIDADE[ATIVIDADE],BS_ATIVIDADE[UNIDADE] ), "*")</f>
        <v>*</v>
      </c>
      <c r="BC466" s="59" t="str" cm="1">
        <f t="array" ref="BC466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BD466" s="59" t="str" cm="1">
        <f t="array" ref="BD466" xml:space="preserve"> _xlfn.XLOOKUP(
  1,
  ( TabelaMap[SUB] = BS_CONTROLE[[#This Row],[SUB_5]]) *
  ( TabelaMap[KM Inicio] &lt;= BS_CONTROLE[[#This Row],[KM - Inicio]]) *
  ( TabelaMap[KM Fim]  &gt;= BS_CONTROLE[[#This Row],[KM - Inicio]]),
  TabelaMap[Trecho Coordenação],
  "-",
  0
)</f>
        <v>-</v>
      </c>
      <c r="BE466" s="200" t="str">
        <f>IFERROR(_xlfn.XLOOKUP(AO466, BASE_MAPA!$B$2:$B$420, BASE_MAPA!$G$2:$G$420), "ERRO")</f>
        <v>ERRO</v>
      </c>
      <c r="BF466" s="178" t="str">
        <f>IF(BS_CONTROLE[[#This Row],[Responsavel pelo boletim]]=0, "-", BS_CONTROLE[[#This Row],[Responsavel pelo boletim]])</f>
        <v>-</v>
      </c>
      <c r="BG466" s="13"/>
      <c r="BH466" s="14"/>
      <c r="BI466" s="14"/>
      <c r="BJ466" s="14"/>
      <c r="BK466" s="14"/>
      <c r="BL466" s="13"/>
      <c r="BM466" s="12"/>
      <c r="BN466" s="12"/>
      <c r="BO466" s="130"/>
      <c r="BP466" s="14"/>
      <c r="BQ466" s="10" t="str">
        <f t="shared" si="38"/>
        <v>Aderente</v>
      </c>
      <c r="BR466" s="15" t="str">
        <f t="shared" si="39"/>
        <v>*</v>
      </c>
      <c r="BS466" s="15" t="str">
        <f t="shared" si="40"/>
        <v>*</v>
      </c>
      <c r="BT466" s="157" t="str">
        <f t="shared" si="41"/>
        <v/>
      </c>
    </row>
    <row r="467" spans="1:72" hidden="1">
      <c r="A467" s="44" t="str">
        <f t="shared" si="37"/>
        <v/>
      </c>
      <c r="B467" s="133"/>
      <c r="C467" s="7" t="str">
        <f>IF(BS_CONTROLE[[#This Row],[DATA]]="","",WEEKNUM(BS_CONTROLE[[#This Row],[DATA]]))</f>
        <v/>
      </c>
      <c r="D467" s="45"/>
      <c r="E467" s="185">
        <v>483</v>
      </c>
      <c r="F467" s="134"/>
      <c r="G467" s="8" t="str">
        <f>IF(D467="","*",VLOOKUP(F467,BS_ATIVIDADE[#All],3,FALSE))</f>
        <v>*</v>
      </c>
      <c r="H467" s="135"/>
      <c r="I467" s="135"/>
      <c r="J467" s="151"/>
      <c r="K467" s="151"/>
      <c r="L467" s="71" t="s">
        <v>11</v>
      </c>
      <c r="M467" s="149" t="str" cm="1">
        <f t="array" ref="M467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467" s="149" t="str" cm="1">
        <f t="array" ref="N467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467" s="135"/>
      <c r="P467" s="135"/>
      <c r="Q467" s="71"/>
      <c r="R467" s="9" t="str">
        <f>IFERROR(_xlfn.XLOOKUP(F467, BS_ATIVIDADE[ATIVIDADE],BS_ATIVIDADE[UNIDADE] ), "*")</f>
        <v>*</v>
      </c>
      <c r="S467" s="180" t="str" cm="1">
        <f t="array" ref="S467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467" s="180" t="str" cm="1">
        <f t="array" ref="T467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467" s="199" t="str">
        <f>IFERROR(_xlfn.XLOOKUP(J467, BASE_MAPA!$B$2:$B$420, BASE_MAPA!$G$2:$G$420), "ERRO")</f>
        <v>ERRO</v>
      </c>
      <c r="V467" s="143"/>
      <c r="W467" s="135"/>
      <c r="X467" s="152"/>
      <c r="Y467" s="129"/>
      <c r="Z467" s="129"/>
      <c r="AA467" s="71"/>
      <c r="AB467" s="59"/>
      <c r="AC467" s="59"/>
      <c r="AD467" s="135"/>
      <c r="AE467" s="71"/>
      <c r="AF467" s="71"/>
      <c r="AG467" s="71"/>
      <c r="AH467" s="42"/>
      <c r="AI467" s="119" t="str">
        <f>IF(BS_CONTROLE[[#This Row],[Atividade]]=0, "-", BS_CONTROLE[[#This Row],[Atividade]])</f>
        <v>-</v>
      </c>
      <c r="AJ467" s="8" t="str">
        <f>IF(D467="","*",VLOOKUP(AI467,BS_ATIVIDADE[#Data],3,FALSE))</f>
        <v>*</v>
      </c>
      <c r="AK467" s="175" t="str">
        <f>IF(BS_CONTROLE[[#This Row],[Local - Partida]]=0, "-", BS_CONTROLE[[#This Row],[Local - Partida]])</f>
        <v>-</v>
      </c>
      <c r="AL467" s="175" t="str">
        <f>IF(BS_CONTROLE[[#This Row],[Local - Encerramento]]=0, "-", BS_CONTROLE[[#This Row],[Local - Encerramento]])</f>
        <v>-</v>
      </c>
      <c r="AM467" s="175" t="str">
        <f>IF(BS_CONTROLE[[#This Row],[Entre - Estações]]=0, "-", BS_CONTROLE[[#This Row],[Entre - Estações]])</f>
        <v>-</v>
      </c>
      <c r="AN467" s="175" t="str">
        <f>IF(BS_CONTROLE[[#This Row],[SB]]=0, "-", BS_CONTROLE[[#This Row],[SB]])</f>
        <v>-</v>
      </c>
      <c r="AO467" s="176" t="str">
        <f>IF(BS_CONTROLE[[#This Row],[SUB]]=0, "-", BS_CONTROLE[[#This Row],[SUB]])</f>
        <v>-</v>
      </c>
      <c r="AP467" s="177" t="str">
        <f>IF(BS_CONTROLE[[#This Row],[KM - Inicio]]=0, "-", BS_CONTROLE[[#This Row],[KM - Inicio]])</f>
        <v>-</v>
      </c>
      <c r="AQ467" s="177" t="str">
        <f>IF(BS_CONTROLE[[#This Row],[KM - Fim]]=0, "-", BS_CONTROLE[[#This Row],[KM - Fim]])</f>
        <v>-</v>
      </c>
      <c r="AR467" s="32"/>
      <c r="AS467" s="32"/>
      <c r="AT467" s="32"/>
      <c r="AU467" s="32"/>
      <c r="AV467" s="32"/>
      <c r="AW467" s="32"/>
      <c r="AX467" s="32"/>
      <c r="AY467" s="184" t="str">
        <f>IF(D467="","*",IFERROR(IF(ISODD(COUNT(AS467:AX469)),"ERRO",SUM((AT467-AS467),(AV467-AU467),(AX467-AW467))),"ERRO"))</f>
        <v>*</v>
      </c>
      <c r="AZ467" s="11"/>
      <c r="BA467" s="60"/>
      <c r="BB467" s="9" t="str">
        <f>IFERROR(_xlfn.XLOOKUP(AI467, BS_ATIVIDADE[ATIVIDADE],BS_ATIVIDADE[UNIDADE] ), "*")</f>
        <v>*</v>
      </c>
      <c r="BC467" s="59" t="str" cm="1">
        <f t="array" ref="BC467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BD467" s="59" t="str" cm="1">
        <f t="array" ref="BD467" xml:space="preserve"> _xlfn.XLOOKUP(
  1,
  ( TabelaMap[SUB] = BS_CONTROLE[[#This Row],[SUB_5]]) *
  ( TabelaMap[KM Inicio] &lt;= BS_CONTROLE[[#This Row],[KM - Inicio]]) *
  ( TabelaMap[KM Fim]  &gt;= BS_CONTROLE[[#This Row],[KM - Inicio]]),
  TabelaMap[Trecho Coordenação],
  "-",
  0
)</f>
        <v>-</v>
      </c>
      <c r="BE467" s="200" t="str">
        <f>IFERROR(_xlfn.XLOOKUP(AO467, BASE_MAPA!$B$2:$B$420, BASE_MAPA!$G$2:$G$420), "ERRO")</f>
        <v>ERRO</v>
      </c>
      <c r="BF467" s="178" t="str">
        <f>IF(BS_CONTROLE[[#This Row],[Responsavel pelo boletim]]=0, "-", BS_CONTROLE[[#This Row],[Responsavel pelo boletim]])</f>
        <v>-</v>
      </c>
      <c r="BG467" s="13"/>
      <c r="BH467" s="14"/>
      <c r="BI467" s="14"/>
      <c r="BJ467" s="14"/>
      <c r="BK467" s="14"/>
      <c r="BL467" s="13"/>
      <c r="BM467" s="12"/>
      <c r="BN467" s="12"/>
      <c r="BO467" s="130"/>
      <c r="BP467" s="14"/>
      <c r="BQ467" s="10" t="str">
        <f t="shared" si="38"/>
        <v>Aderente</v>
      </c>
      <c r="BR467" s="15" t="str">
        <f t="shared" si="39"/>
        <v>*</v>
      </c>
      <c r="BS467" s="15" t="str">
        <f t="shared" si="40"/>
        <v>*</v>
      </c>
      <c r="BT467" s="157" t="str">
        <f t="shared" si="41"/>
        <v/>
      </c>
    </row>
    <row r="468" spans="1:72" hidden="1">
      <c r="A468" s="44" t="str">
        <f t="shared" si="37"/>
        <v/>
      </c>
      <c r="B468" s="133"/>
      <c r="C468" s="7" t="str">
        <f>IF(BS_CONTROLE[[#This Row],[DATA]]="","",WEEKNUM(BS_CONTROLE[[#This Row],[DATA]]))</f>
        <v/>
      </c>
      <c r="D468" s="45"/>
      <c r="E468" s="185">
        <v>484</v>
      </c>
      <c r="F468" s="134"/>
      <c r="G468" s="8" t="str">
        <f>IF(D468="","*",VLOOKUP(F468,BS_ATIVIDADE[#All],3,FALSE))</f>
        <v>*</v>
      </c>
      <c r="H468" s="135"/>
      <c r="I468" s="135"/>
      <c r="J468" s="151"/>
      <c r="K468" s="151"/>
      <c r="L468" s="71" t="s">
        <v>11</v>
      </c>
      <c r="M468" s="149" t="str" cm="1">
        <f t="array" ref="M468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468" s="149" t="str" cm="1">
        <f t="array" ref="N468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468" s="135"/>
      <c r="P468" s="135"/>
      <c r="Q468" s="71"/>
      <c r="R468" s="9" t="str">
        <f>IFERROR(_xlfn.XLOOKUP(F468, BS_ATIVIDADE[ATIVIDADE],BS_ATIVIDADE[UNIDADE] ), "*")</f>
        <v>*</v>
      </c>
      <c r="S468" s="180" t="str" cm="1">
        <f t="array" ref="S468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468" s="180" t="str" cm="1">
        <f t="array" ref="T468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468" s="199" t="str">
        <f>IFERROR(_xlfn.XLOOKUP(J468, BASE_MAPA!$B$2:$B$420, BASE_MAPA!$G$2:$G$420), "ERRO")</f>
        <v>ERRO</v>
      </c>
      <c r="V468" s="143"/>
      <c r="W468" s="135"/>
      <c r="X468" s="152"/>
      <c r="Y468" s="129"/>
      <c r="Z468" s="129"/>
      <c r="AA468" s="71"/>
      <c r="AB468" s="59"/>
      <c r="AC468" s="59"/>
      <c r="AD468" s="135"/>
      <c r="AE468" s="71"/>
      <c r="AF468" s="71"/>
      <c r="AG468" s="71"/>
      <c r="AH468" s="42"/>
      <c r="AI468" s="119" t="str">
        <f>IF(BS_CONTROLE[[#This Row],[Atividade]]=0, "-", BS_CONTROLE[[#This Row],[Atividade]])</f>
        <v>-</v>
      </c>
      <c r="AJ468" s="8" t="str">
        <f>IF(D468="","*",VLOOKUP(AI468,BS_ATIVIDADE[#Data],3,FALSE))</f>
        <v>*</v>
      </c>
      <c r="AK468" s="175" t="str">
        <f>IF(BS_CONTROLE[[#This Row],[Local - Partida]]=0, "-", BS_CONTROLE[[#This Row],[Local - Partida]])</f>
        <v>-</v>
      </c>
      <c r="AL468" s="175" t="str">
        <f>IF(BS_CONTROLE[[#This Row],[Local - Encerramento]]=0, "-", BS_CONTROLE[[#This Row],[Local - Encerramento]])</f>
        <v>-</v>
      </c>
      <c r="AM468" s="175" t="str">
        <f>IF(BS_CONTROLE[[#This Row],[Entre - Estações]]=0, "-", BS_CONTROLE[[#This Row],[Entre - Estações]])</f>
        <v>-</v>
      </c>
      <c r="AN468" s="175" t="str">
        <f>IF(BS_CONTROLE[[#This Row],[SB]]=0, "-", BS_CONTROLE[[#This Row],[SB]])</f>
        <v>-</v>
      </c>
      <c r="AO468" s="176" t="str">
        <f>IF(BS_CONTROLE[[#This Row],[SUB]]=0, "-", BS_CONTROLE[[#This Row],[SUB]])</f>
        <v>-</v>
      </c>
      <c r="AP468" s="177" t="str">
        <f>IF(BS_CONTROLE[[#This Row],[KM - Inicio]]=0, "-", BS_CONTROLE[[#This Row],[KM - Inicio]])</f>
        <v>-</v>
      </c>
      <c r="AQ468" s="177" t="str">
        <f>IF(BS_CONTROLE[[#This Row],[KM - Fim]]=0, "-", BS_CONTROLE[[#This Row],[KM - Fim]])</f>
        <v>-</v>
      </c>
      <c r="AR468" s="32"/>
      <c r="AS468" s="32"/>
      <c r="AT468" s="32"/>
      <c r="AU468" s="32"/>
      <c r="AV468" s="32"/>
      <c r="AW468" s="32"/>
      <c r="AX468" s="32"/>
      <c r="AY468" s="184" t="str">
        <f>IF(D468="","*",IFERROR(IF(ISODD(COUNT(AS468:AX470)),"ERRO",SUM((AT468-AS468),(AV468-AU468),(AX468-AW468))),"ERRO"))</f>
        <v>*</v>
      </c>
      <c r="AZ468" s="11"/>
      <c r="BA468" s="60"/>
      <c r="BB468" s="9" t="str">
        <f>IFERROR(_xlfn.XLOOKUP(AI468, BS_ATIVIDADE[ATIVIDADE],BS_ATIVIDADE[UNIDADE] ), "*")</f>
        <v>*</v>
      </c>
      <c r="BC468" s="59" t="str" cm="1">
        <f t="array" ref="BC468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BD468" s="59" t="str" cm="1">
        <f t="array" ref="BD468" xml:space="preserve"> _xlfn.XLOOKUP(
  1,
  ( TabelaMap[SUB] = BS_CONTROLE[[#This Row],[SUB_5]]) *
  ( TabelaMap[KM Inicio] &lt;= BS_CONTROLE[[#This Row],[KM - Inicio]]) *
  ( TabelaMap[KM Fim]  &gt;= BS_CONTROLE[[#This Row],[KM - Inicio]]),
  TabelaMap[Trecho Coordenação],
  "-",
  0
)</f>
        <v>-</v>
      </c>
      <c r="BE468" s="200" t="str">
        <f>IFERROR(_xlfn.XLOOKUP(AO468, BASE_MAPA!$B$2:$B$420, BASE_MAPA!$G$2:$G$420), "ERRO")</f>
        <v>ERRO</v>
      </c>
      <c r="BF468" s="178" t="str">
        <f>IF(BS_CONTROLE[[#This Row],[Responsavel pelo boletim]]=0, "-", BS_CONTROLE[[#This Row],[Responsavel pelo boletim]])</f>
        <v>-</v>
      </c>
      <c r="BG468" s="13"/>
      <c r="BH468" s="14"/>
      <c r="BI468" s="14"/>
      <c r="BJ468" s="14"/>
      <c r="BK468" s="14"/>
      <c r="BL468" s="13"/>
      <c r="BM468" s="12"/>
      <c r="BN468" s="12"/>
      <c r="BO468" s="130"/>
      <c r="BP468" s="14"/>
      <c r="BQ468" s="10" t="str">
        <f t="shared" si="38"/>
        <v>Aderente</v>
      </c>
      <c r="BR468" s="15" t="str">
        <f t="shared" si="39"/>
        <v>*</v>
      </c>
      <c r="BS468" s="15" t="str">
        <f t="shared" si="40"/>
        <v>*</v>
      </c>
      <c r="BT468" s="157" t="str">
        <f t="shared" si="41"/>
        <v/>
      </c>
    </row>
    <row r="469" spans="1:72" hidden="1">
      <c r="A469" s="44" t="str">
        <f t="shared" si="37"/>
        <v/>
      </c>
      <c r="B469" s="133"/>
      <c r="C469" s="7" t="str">
        <f>IF(BS_CONTROLE[[#This Row],[DATA]]="","",WEEKNUM(BS_CONTROLE[[#This Row],[DATA]]))</f>
        <v/>
      </c>
      <c r="D469" s="45"/>
      <c r="E469" s="185">
        <v>485</v>
      </c>
      <c r="F469" s="134"/>
      <c r="G469" s="8" t="str">
        <f>IF(D469="","*",VLOOKUP(F469,BS_ATIVIDADE[#All],3,FALSE))</f>
        <v>*</v>
      </c>
      <c r="H469" s="135"/>
      <c r="I469" s="135"/>
      <c r="J469" s="151"/>
      <c r="K469" s="151"/>
      <c r="L469" s="71" t="s">
        <v>11</v>
      </c>
      <c r="M469" s="149" t="str" cm="1">
        <f t="array" ref="M469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469" s="149" t="str" cm="1">
        <f t="array" ref="N469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469" s="135"/>
      <c r="P469" s="135"/>
      <c r="Q469" s="71"/>
      <c r="R469" s="9" t="str">
        <f>IFERROR(_xlfn.XLOOKUP(F469, BS_ATIVIDADE[ATIVIDADE],BS_ATIVIDADE[UNIDADE] ), "*")</f>
        <v>*</v>
      </c>
      <c r="S469" s="180" t="str" cm="1">
        <f t="array" ref="S469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469" s="180" t="str" cm="1">
        <f t="array" ref="T469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469" s="199" t="str">
        <f>IFERROR(_xlfn.XLOOKUP(J469, BASE_MAPA!$B$2:$B$420, BASE_MAPA!$G$2:$G$420), "ERRO")</f>
        <v>ERRO</v>
      </c>
      <c r="V469" s="143"/>
      <c r="W469" s="135"/>
      <c r="X469" s="152"/>
      <c r="Y469" s="129"/>
      <c r="Z469" s="129"/>
      <c r="AA469" s="71"/>
      <c r="AB469" s="59"/>
      <c r="AC469" s="59"/>
      <c r="AD469" s="135"/>
      <c r="AE469" s="71"/>
      <c r="AF469" s="71"/>
      <c r="AG469" s="71"/>
      <c r="AH469" s="42"/>
      <c r="AI469" s="119" t="str">
        <f>IF(BS_CONTROLE[[#This Row],[Atividade]]=0, "-", BS_CONTROLE[[#This Row],[Atividade]])</f>
        <v>-</v>
      </c>
      <c r="AJ469" s="8" t="str">
        <f>IF(D469="","*",VLOOKUP(AI469,BS_ATIVIDADE[#Data],3,FALSE))</f>
        <v>*</v>
      </c>
      <c r="AK469" s="175" t="str">
        <f>IF(BS_CONTROLE[[#This Row],[Local - Partida]]=0, "-", BS_CONTROLE[[#This Row],[Local - Partida]])</f>
        <v>-</v>
      </c>
      <c r="AL469" s="175" t="str">
        <f>IF(BS_CONTROLE[[#This Row],[Local - Encerramento]]=0, "-", BS_CONTROLE[[#This Row],[Local - Encerramento]])</f>
        <v>-</v>
      </c>
      <c r="AM469" s="175" t="str">
        <f>IF(BS_CONTROLE[[#This Row],[Entre - Estações]]=0, "-", BS_CONTROLE[[#This Row],[Entre - Estações]])</f>
        <v>-</v>
      </c>
      <c r="AN469" s="175" t="str">
        <f>IF(BS_CONTROLE[[#This Row],[SB]]=0, "-", BS_CONTROLE[[#This Row],[SB]])</f>
        <v>-</v>
      </c>
      <c r="AO469" s="176" t="str">
        <f>IF(BS_CONTROLE[[#This Row],[SUB]]=0, "-", BS_CONTROLE[[#This Row],[SUB]])</f>
        <v>-</v>
      </c>
      <c r="AP469" s="177" t="str">
        <f>IF(BS_CONTROLE[[#This Row],[KM - Inicio]]=0, "-", BS_CONTROLE[[#This Row],[KM - Inicio]])</f>
        <v>-</v>
      </c>
      <c r="AQ469" s="177" t="str">
        <f>IF(BS_CONTROLE[[#This Row],[KM - Fim]]=0, "-", BS_CONTROLE[[#This Row],[KM - Fim]])</f>
        <v>-</v>
      </c>
      <c r="AR469" s="32"/>
      <c r="AS469" s="32"/>
      <c r="AT469" s="32"/>
      <c r="AU469" s="32"/>
      <c r="AV469" s="32"/>
      <c r="AW469" s="32"/>
      <c r="AX469" s="32"/>
      <c r="AY469" s="184" t="str">
        <f>IF(D469="","*",IFERROR(IF(ISODD(COUNT(AS469:AX471)),"ERRO",SUM((AT469-AS469),(AV469-AU469),(AX469-AW469))),"ERRO"))</f>
        <v>*</v>
      </c>
      <c r="AZ469" s="11"/>
      <c r="BA469" s="60"/>
      <c r="BB469" s="9" t="str">
        <f>IFERROR(_xlfn.XLOOKUP(AI469, BS_ATIVIDADE[ATIVIDADE],BS_ATIVIDADE[UNIDADE] ), "*")</f>
        <v>*</v>
      </c>
      <c r="BC469" s="59" t="str" cm="1">
        <f t="array" ref="BC469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BD469" s="59" t="str" cm="1">
        <f t="array" ref="BD469" xml:space="preserve"> _xlfn.XLOOKUP(
  1,
  ( TabelaMap[SUB] = BS_CONTROLE[[#This Row],[SUB_5]]) *
  ( TabelaMap[KM Inicio] &lt;= BS_CONTROLE[[#This Row],[KM - Inicio]]) *
  ( TabelaMap[KM Fim]  &gt;= BS_CONTROLE[[#This Row],[KM - Inicio]]),
  TabelaMap[Trecho Coordenação],
  "-",
  0
)</f>
        <v>-</v>
      </c>
      <c r="BE469" s="200" t="str">
        <f>IFERROR(_xlfn.XLOOKUP(AO469, BASE_MAPA!$B$2:$B$420, BASE_MAPA!$G$2:$G$420), "ERRO")</f>
        <v>ERRO</v>
      </c>
      <c r="BF469" s="178" t="str">
        <f>IF(BS_CONTROLE[[#This Row],[Responsavel pelo boletim]]=0, "-", BS_CONTROLE[[#This Row],[Responsavel pelo boletim]])</f>
        <v>-</v>
      </c>
      <c r="BG469" s="13"/>
      <c r="BH469" s="14"/>
      <c r="BI469" s="14"/>
      <c r="BJ469" s="14"/>
      <c r="BK469" s="14"/>
      <c r="BL469" s="13"/>
      <c r="BM469" s="12"/>
      <c r="BN469" s="12"/>
      <c r="BO469" s="130"/>
      <c r="BP469" s="14"/>
      <c r="BQ469" s="10" t="str">
        <f t="shared" si="38"/>
        <v>Aderente</v>
      </c>
      <c r="BR469" s="15" t="str">
        <f t="shared" si="39"/>
        <v>*</v>
      </c>
      <c r="BS469" s="15" t="str">
        <f t="shared" si="40"/>
        <v>*</v>
      </c>
      <c r="BT469" s="157" t="str">
        <f t="shared" si="41"/>
        <v/>
      </c>
    </row>
    <row r="470" spans="1:72" hidden="1">
      <c r="A470" s="44" t="str">
        <f t="shared" si="37"/>
        <v/>
      </c>
      <c r="B470" s="133"/>
      <c r="C470" s="7" t="str">
        <f>IF(BS_CONTROLE[[#This Row],[DATA]]="","",WEEKNUM(BS_CONTROLE[[#This Row],[DATA]]))</f>
        <v/>
      </c>
      <c r="D470" s="45"/>
      <c r="E470" s="185">
        <v>486</v>
      </c>
      <c r="F470" s="134"/>
      <c r="G470" s="8" t="str">
        <f>IF(D470="","*",VLOOKUP(F470,BS_ATIVIDADE[#All],3,FALSE))</f>
        <v>*</v>
      </c>
      <c r="H470" s="135"/>
      <c r="I470" s="135"/>
      <c r="J470" s="151"/>
      <c r="K470" s="151"/>
      <c r="L470" s="71" t="s">
        <v>11</v>
      </c>
      <c r="M470" s="149" t="str" cm="1">
        <f t="array" ref="M470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470" s="149" t="str" cm="1">
        <f t="array" ref="N470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470" s="135"/>
      <c r="P470" s="135"/>
      <c r="Q470" s="71"/>
      <c r="R470" s="9" t="str">
        <f>IFERROR(_xlfn.XLOOKUP(F470, BS_ATIVIDADE[ATIVIDADE],BS_ATIVIDADE[UNIDADE] ), "*")</f>
        <v>*</v>
      </c>
      <c r="S470" s="180" t="str" cm="1">
        <f t="array" ref="S470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470" s="180" t="str" cm="1">
        <f t="array" ref="T470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470" s="199" t="str">
        <f>IFERROR(_xlfn.XLOOKUP(J470, BASE_MAPA!$B$2:$B$420, BASE_MAPA!$G$2:$G$420), "ERRO")</f>
        <v>ERRO</v>
      </c>
      <c r="V470" s="143"/>
      <c r="W470" s="135"/>
      <c r="X470" s="152"/>
      <c r="Y470" s="129"/>
      <c r="Z470" s="129"/>
      <c r="AA470" s="71"/>
      <c r="AB470" s="59"/>
      <c r="AC470" s="59"/>
      <c r="AD470" s="135"/>
      <c r="AE470" s="71"/>
      <c r="AF470" s="71"/>
      <c r="AG470" s="71"/>
      <c r="AH470" s="42"/>
      <c r="AI470" s="119" t="str">
        <f>IF(BS_CONTROLE[[#This Row],[Atividade]]=0, "-", BS_CONTROLE[[#This Row],[Atividade]])</f>
        <v>-</v>
      </c>
      <c r="AJ470" s="8" t="str">
        <f>IF(D470="","*",VLOOKUP(AI470,BS_ATIVIDADE[#Data],3,FALSE))</f>
        <v>*</v>
      </c>
      <c r="AK470" s="175" t="str">
        <f>IF(BS_CONTROLE[[#This Row],[Local - Partida]]=0, "-", BS_CONTROLE[[#This Row],[Local - Partida]])</f>
        <v>-</v>
      </c>
      <c r="AL470" s="175" t="str">
        <f>IF(BS_CONTROLE[[#This Row],[Local - Encerramento]]=0, "-", BS_CONTROLE[[#This Row],[Local - Encerramento]])</f>
        <v>-</v>
      </c>
      <c r="AM470" s="175" t="str">
        <f>IF(BS_CONTROLE[[#This Row],[Entre - Estações]]=0, "-", BS_CONTROLE[[#This Row],[Entre - Estações]])</f>
        <v>-</v>
      </c>
      <c r="AN470" s="175" t="str">
        <f>IF(BS_CONTROLE[[#This Row],[SB]]=0, "-", BS_CONTROLE[[#This Row],[SB]])</f>
        <v>-</v>
      </c>
      <c r="AO470" s="176" t="str">
        <f>IF(BS_CONTROLE[[#This Row],[SUB]]=0, "-", BS_CONTROLE[[#This Row],[SUB]])</f>
        <v>-</v>
      </c>
      <c r="AP470" s="177" t="str">
        <f>IF(BS_CONTROLE[[#This Row],[KM - Inicio]]=0, "-", BS_CONTROLE[[#This Row],[KM - Inicio]])</f>
        <v>-</v>
      </c>
      <c r="AQ470" s="177" t="str">
        <f>IF(BS_CONTROLE[[#This Row],[KM - Fim]]=0, "-", BS_CONTROLE[[#This Row],[KM - Fim]])</f>
        <v>-</v>
      </c>
      <c r="AR470" s="32"/>
      <c r="AS470" s="32"/>
      <c r="AT470" s="32"/>
      <c r="AU470" s="32"/>
      <c r="AV470" s="32"/>
      <c r="AW470" s="32"/>
      <c r="AX470" s="32"/>
      <c r="AY470" s="184" t="str">
        <f>IF(D470="","*",IFERROR(IF(ISODD(COUNT(AS470:AX472)),"ERRO",SUM((AT470-AS470),(AV470-AU470),(AX470-AW470))),"ERRO"))</f>
        <v>*</v>
      </c>
      <c r="AZ470" s="11"/>
      <c r="BA470" s="60"/>
      <c r="BB470" s="9" t="str">
        <f>IFERROR(_xlfn.XLOOKUP(AI470, BS_ATIVIDADE[ATIVIDADE],BS_ATIVIDADE[UNIDADE] ), "*")</f>
        <v>*</v>
      </c>
      <c r="BC470" s="59" t="str" cm="1">
        <f t="array" ref="BC470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BD470" s="59" t="str" cm="1">
        <f t="array" ref="BD470" xml:space="preserve"> _xlfn.XLOOKUP(
  1,
  ( TabelaMap[SUB] = BS_CONTROLE[[#This Row],[SUB_5]]) *
  ( TabelaMap[KM Inicio] &lt;= BS_CONTROLE[[#This Row],[KM - Inicio]]) *
  ( TabelaMap[KM Fim]  &gt;= BS_CONTROLE[[#This Row],[KM - Inicio]]),
  TabelaMap[Trecho Coordenação],
  "-",
  0
)</f>
        <v>-</v>
      </c>
      <c r="BE470" s="200" t="str">
        <f>IFERROR(_xlfn.XLOOKUP(AO470, BASE_MAPA!$B$2:$B$420, BASE_MAPA!$G$2:$G$420), "ERRO")</f>
        <v>ERRO</v>
      </c>
      <c r="BF470" s="178" t="str">
        <f>IF(BS_CONTROLE[[#This Row],[Responsavel pelo boletim]]=0, "-", BS_CONTROLE[[#This Row],[Responsavel pelo boletim]])</f>
        <v>-</v>
      </c>
      <c r="BG470" s="13"/>
      <c r="BH470" s="14"/>
      <c r="BI470" s="14"/>
      <c r="BJ470" s="14"/>
      <c r="BK470" s="14"/>
      <c r="BL470" s="13"/>
      <c r="BM470" s="12"/>
      <c r="BN470" s="12"/>
      <c r="BO470" s="130"/>
      <c r="BP470" s="14"/>
      <c r="BQ470" s="10" t="str">
        <f t="shared" si="38"/>
        <v>Aderente</v>
      </c>
      <c r="BR470" s="15" t="str">
        <f t="shared" si="39"/>
        <v>*</v>
      </c>
      <c r="BS470" s="15" t="str">
        <f t="shared" si="40"/>
        <v>*</v>
      </c>
      <c r="BT470" s="157" t="str">
        <f t="shared" si="41"/>
        <v/>
      </c>
    </row>
    <row r="471" spans="1:72" hidden="1">
      <c r="A471" s="44" t="str">
        <f t="shared" si="37"/>
        <v/>
      </c>
      <c r="B471" s="133"/>
      <c r="C471" s="7" t="str">
        <f>IF(BS_CONTROLE[[#This Row],[DATA]]="","",WEEKNUM(BS_CONTROLE[[#This Row],[DATA]]))</f>
        <v/>
      </c>
      <c r="D471" s="45"/>
      <c r="E471" s="185">
        <v>487</v>
      </c>
      <c r="F471" s="134"/>
      <c r="G471" s="8" t="str">
        <f>IF(D471="","*",VLOOKUP(F471,BS_ATIVIDADE[#All],3,FALSE))</f>
        <v>*</v>
      </c>
      <c r="H471" s="135"/>
      <c r="I471" s="135"/>
      <c r="J471" s="151"/>
      <c r="K471" s="151"/>
      <c r="L471" s="71" t="s">
        <v>11</v>
      </c>
      <c r="M471" s="149" t="str" cm="1">
        <f t="array" ref="M471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471" s="149" t="str" cm="1">
        <f t="array" ref="N471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471" s="135"/>
      <c r="P471" s="135"/>
      <c r="Q471" s="71"/>
      <c r="R471" s="9" t="str">
        <f>IFERROR(_xlfn.XLOOKUP(F471, BS_ATIVIDADE[ATIVIDADE],BS_ATIVIDADE[UNIDADE] ), "*")</f>
        <v>*</v>
      </c>
      <c r="S471" s="180" t="str" cm="1">
        <f t="array" ref="S471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471" s="180" t="str" cm="1">
        <f t="array" ref="T471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471" s="199" t="str">
        <f>IFERROR(_xlfn.XLOOKUP(J471, BASE_MAPA!$B$2:$B$420, BASE_MAPA!$G$2:$G$420), "ERRO")</f>
        <v>ERRO</v>
      </c>
      <c r="V471" s="143"/>
      <c r="W471" s="135"/>
      <c r="X471" s="152"/>
      <c r="Y471" s="129"/>
      <c r="Z471" s="129"/>
      <c r="AA471" s="71"/>
      <c r="AB471" s="59"/>
      <c r="AC471" s="59"/>
      <c r="AD471" s="135"/>
      <c r="AE471" s="71"/>
      <c r="AF471" s="71"/>
      <c r="AG471" s="71"/>
      <c r="AH471" s="42"/>
      <c r="AI471" s="119" t="str">
        <f>IF(BS_CONTROLE[[#This Row],[Atividade]]=0, "-", BS_CONTROLE[[#This Row],[Atividade]])</f>
        <v>-</v>
      </c>
      <c r="AJ471" s="8" t="str">
        <f>IF(D471="","*",VLOOKUP(AI471,BS_ATIVIDADE[#Data],3,FALSE))</f>
        <v>*</v>
      </c>
      <c r="AK471" s="175" t="str">
        <f>IF(BS_CONTROLE[[#This Row],[Local - Partida]]=0, "-", BS_CONTROLE[[#This Row],[Local - Partida]])</f>
        <v>-</v>
      </c>
      <c r="AL471" s="175" t="str">
        <f>IF(BS_CONTROLE[[#This Row],[Local - Encerramento]]=0, "-", BS_CONTROLE[[#This Row],[Local - Encerramento]])</f>
        <v>-</v>
      </c>
      <c r="AM471" s="175" t="str">
        <f>IF(BS_CONTROLE[[#This Row],[Entre - Estações]]=0, "-", BS_CONTROLE[[#This Row],[Entre - Estações]])</f>
        <v>-</v>
      </c>
      <c r="AN471" s="175" t="str">
        <f>IF(BS_CONTROLE[[#This Row],[SB]]=0, "-", BS_CONTROLE[[#This Row],[SB]])</f>
        <v>-</v>
      </c>
      <c r="AO471" s="176" t="str">
        <f>IF(BS_CONTROLE[[#This Row],[SUB]]=0, "-", BS_CONTROLE[[#This Row],[SUB]])</f>
        <v>-</v>
      </c>
      <c r="AP471" s="177" t="str">
        <f>IF(BS_CONTROLE[[#This Row],[KM - Inicio]]=0, "-", BS_CONTROLE[[#This Row],[KM - Inicio]])</f>
        <v>-</v>
      </c>
      <c r="AQ471" s="177" t="str">
        <f>IF(BS_CONTROLE[[#This Row],[KM - Fim]]=0, "-", BS_CONTROLE[[#This Row],[KM - Fim]])</f>
        <v>-</v>
      </c>
      <c r="AR471" s="32"/>
      <c r="AS471" s="32"/>
      <c r="AT471" s="32"/>
      <c r="AU471" s="32"/>
      <c r="AV471" s="32"/>
      <c r="AW471" s="32"/>
      <c r="AX471" s="32"/>
      <c r="AY471" s="184" t="str">
        <f>IF(D471="","*",IFERROR(IF(ISODD(COUNT(AS471:AX473)),"ERRO",SUM((AT471-AS471),(AV471-AU471),(AX471-AW471))),"ERRO"))</f>
        <v>*</v>
      </c>
      <c r="AZ471" s="11"/>
      <c r="BA471" s="60"/>
      <c r="BB471" s="9" t="str">
        <f>IFERROR(_xlfn.XLOOKUP(AI471, BS_ATIVIDADE[ATIVIDADE],BS_ATIVIDADE[UNIDADE] ), "*")</f>
        <v>*</v>
      </c>
      <c r="BC471" s="59" t="str" cm="1">
        <f t="array" ref="BC471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BD471" s="59" t="str" cm="1">
        <f t="array" ref="BD471" xml:space="preserve"> _xlfn.XLOOKUP(
  1,
  ( TabelaMap[SUB] = BS_CONTROLE[[#This Row],[SUB_5]]) *
  ( TabelaMap[KM Inicio] &lt;= BS_CONTROLE[[#This Row],[KM - Inicio]]) *
  ( TabelaMap[KM Fim]  &gt;= BS_CONTROLE[[#This Row],[KM - Inicio]]),
  TabelaMap[Trecho Coordenação],
  "-",
  0
)</f>
        <v>-</v>
      </c>
      <c r="BE471" s="200" t="str">
        <f>IFERROR(_xlfn.XLOOKUP(AO471, BASE_MAPA!$B$2:$B$420, BASE_MAPA!$G$2:$G$420), "ERRO")</f>
        <v>ERRO</v>
      </c>
      <c r="BF471" s="178" t="str">
        <f>IF(BS_CONTROLE[[#This Row],[Responsavel pelo boletim]]=0, "-", BS_CONTROLE[[#This Row],[Responsavel pelo boletim]])</f>
        <v>-</v>
      </c>
      <c r="BG471" s="13"/>
      <c r="BH471" s="14"/>
      <c r="BI471" s="14"/>
      <c r="BJ471" s="14"/>
      <c r="BK471" s="14"/>
      <c r="BL471" s="13"/>
      <c r="BM471" s="12"/>
      <c r="BN471" s="12"/>
      <c r="BO471" s="130"/>
      <c r="BP471" s="14"/>
      <c r="BQ471" s="10" t="str">
        <f t="shared" si="38"/>
        <v>Aderente</v>
      </c>
      <c r="BR471" s="15" t="str">
        <f t="shared" si="39"/>
        <v>*</v>
      </c>
      <c r="BS471" s="15" t="str">
        <f t="shared" si="40"/>
        <v>*</v>
      </c>
      <c r="BT471" s="157" t="str">
        <f t="shared" si="41"/>
        <v/>
      </c>
    </row>
    <row r="472" spans="1:72" hidden="1">
      <c r="A472" s="44" t="str">
        <f t="shared" si="37"/>
        <v/>
      </c>
      <c r="B472" s="133"/>
      <c r="C472" s="7" t="str">
        <f>IF(BS_CONTROLE[[#This Row],[DATA]]="","",WEEKNUM(BS_CONTROLE[[#This Row],[DATA]]))</f>
        <v/>
      </c>
      <c r="D472" s="45"/>
      <c r="E472" s="185">
        <v>488</v>
      </c>
      <c r="F472" s="134"/>
      <c r="G472" s="8" t="str">
        <f>IF(D472="","*",VLOOKUP(F472,BS_ATIVIDADE[#All],3,FALSE))</f>
        <v>*</v>
      </c>
      <c r="H472" s="135"/>
      <c r="I472" s="135"/>
      <c r="J472" s="151"/>
      <c r="K472" s="151"/>
      <c r="L472" s="71" t="s">
        <v>11</v>
      </c>
      <c r="M472" s="149" t="str" cm="1">
        <f t="array" ref="M472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472" s="149" t="str" cm="1">
        <f t="array" ref="N472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472" s="135"/>
      <c r="P472" s="135"/>
      <c r="Q472" s="71"/>
      <c r="R472" s="9" t="str">
        <f>IFERROR(_xlfn.XLOOKUP(F472, BS_ATIVIDADE[ATIVIDADE],BS_ATIVIDADE[UNIDADE] ), "*")</f>
        <v>*</v>
      </c>
      <c r="S472" s="180" t="str" cm="1">
        <f t="array" ref="S472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472" s="180" t="str" cm="1">
        <f t="array" ref="T472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472" s="199" t="str">
        <f>IFERROR(_xlfn.XLOOKUP(J472, BASE_MAPA!$B$2:$B$420, BASE_MAPA!$G$2:$G$420), "ERRO")</f>
        <v>ERRO</v>
      </c>
      <c r="V472" s="143"/>
      <c r="W472" s="135"/>
      <c r="X472" s="152"/>
      <c r="Y472" s="129"/>
      <c r="Z472" s="129"/>
      <c r="AA472" s="71"/>
      <c r="AB472" s="59"/>
      <c r="AC472" s="59"/>
      <c r="AD472" s="135"/>
      <c r="AE472" s="71"/>
      <c r="AF472" s="71"/>
      <c r="AG472" s="71"/>
      <c r="AH472" s="42"/>
      <c r="AI472" s="119" t="str">
        <f>IF(BS_CONTROLE[[#This Row],[Atividade]]=0, "-", BS_CONTROLE[[#This Row],[Atividade]])</f>
        <v>-</v>
      </c>
      <c r="AJ472" s="8" t="str">
        <f>IF(D472="","*",VLOOKUP(AI472,BS_ATIVIDADE[#Data],3,FALSE))</f>
        <v>*</v>
      </c>
      <c r="AK472" s="175" t="str">
        <f>IF(BS_CONTROLE[[#This Row],[Local - Partida]]=0, "-", BS_CONTROLE[[#This Row],[Local - Partida]])</f>
        <v>-</v>
      </c>
      <c r="AL472" s="175" t="str">
        <f>IF(BS_CONTROLE[[#This Row],[Local - Encerramento]]=0, "-", BS_CONTROLE[[#This Row],[Local - Encerramento]])</f>
        <v>-</v>
      </c>
      <c r="AM472" s="175" t="str">
        <f>IF(BS_CONTROLE[[#This Row],[Entre - Estações]]=0, "-", BS_CONTROLE[[#This Row],[Entre - Estações]])</f>
        <v>-</v>
      </c>
      <c r="AN472" s="175" t="str">
        <f>IF(BS_CONTROLE[[#This Row],[SB]]=0, "-", BS_CONTROLE[[#This Row],[SB]])</f>
        <v>-</v>
      </c>
      <c r="AO472" s="176" t="str">
        <f>IF(BS_CONTROLE[[#This Row],[SUB]]=0, "-", BS_CONTROLE[[#This Row],[SUB]])</f>
        <v>-</v>
      </c>
      <c r="AP472" s="177" t="str">
        <f>IF(BS_CONTROLE[[#This Row],[KM - Inicio]]=0, "-", BS_CONTROLE[[#This Row],[KM - Inicio]])</f>
        <v>-</v>
      </c>
      <c r="AQ472" s="177" t="str">
        <f>IF(BS_CONTROLE[[#This Row],[KM - Fim]]=0, "-", BS_CONTROLE[[#This Row],[KM - Fim]])</f>
        <v>-</v>
      </c>
      <c r="AR472" s="32"/>
      <c r="AS472" s="32"/>
      <c r="AT472" s="32"/>
      <c r="AU472" s="32"/>
      <c r="AV472" s="32"/>
      <c r="AW472" s="32"/>
      <c r="AX472" s="32"/>
      <c r="AY472" s="184" t="str">
        <f>IF(D472="","*",IFERROR(IF(ISODD(COUNT(AS472:AX474)),"ERRO",SUM((AT472-AS472),(AV472-AU472),(AX472-AW472))),"ERRO"))</f>
        <v>*</v>
      </c>
      <c r="AZ472" s="11"/>
      <c r="BA472" s="60"/>
      <c r="BB472" s="9" t="str">
        <f>IFERROR(_xlfn.XLOOKUP(AI472, BS_ATIVIDADE[ATIVIDADE],BS_ATIVIDADE[UNIDADE] ), "*")</f>
        <v>*</v>
      </c>
      <c r="BC472" s="59" t="str" cm="1">
        <f t="array" ref="BC472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BD472" s="59" t="str" cm="1">
        <f t="array" ref="BD472" xml:space="preserve"> _xlfn.XLOOKUP(
  1,
  ( TabelaMap[SUB] = BS_CONTROLE[[#This Row],[SUB_5]]) *
  ( TabelaMap[KM Inicio] &lt;= BS_CONTROLE[[#This Row],[KM - Inicio]]) *
  ( TabelaMap[KM Fim]  &gt;= BS_CONTROLE[[#This Row],[KM - Inicio]]),
  TabelaMap[Trecho Coordenação],
  "-",
  0
)</f>
        <v>-</v>
      </c>
      <c r="BE472" s="200" t="str">
        <f>IFERROR(_xlfn.XLOOKUP(AO472, BASE_MAPA!$B$2:$B$420, BASE_MAPA!$G$2:$G$420), "ERRO")</f>
        <v>ERRO</v>
      </c>
      <c r="BF472" s="178" t="str">
        <f>IF(BS_CONTROLE[[#This Row],[Responsavel pelo boletim]]=0, "-", BS_CONTROLE[[#This Row],[Responsavel pelo boletim]])</f>
        <v>-</v>
      </c>
      <c r="BG472" s="13"/>
      <c r="BH472" s="14"/>
      <c r="BI472" s="14"/>
      <c r="BJ472" s="14"/>
      <c r="BK472" s="14"/>
      <c r="BL472" s="13"/>
      <c r="BM472" s="12"/>
      <c r="BN472" s="12"/>
      <c r="BO472" s="130"/>
      <c r="BP472" s="14"/>
      <c r="BQ472" s="10" t="str">
        <f t="shared" si="38"/>
        <v>Aderente</v>
      </c>
      <c r="BR472" s="15" t="str">
        <f t="shared" si="39"/>
        <v>*</v>
      </c>
      <c r="BS472" s="15" t="str">
        <f t="shared" si="40"/>
        <v>*</v>
      </c>
      <c r="BT472" s="157" t="str">
        <f t="shared" si="41"/>
        <v/>
      </c>
    </row>
    <row r="473" spans="1:72" hidden="1">
      <c r="A473" s="44" t="str">
        <f t="shared" si="37"/>
        <v/>
      </c>
      <c r="B473" s="133"/>
      <c r="C473" s="7" t="str">
        <f>IF(BS_CONTROLE[[#This Row],[DATA]]="","",WEEKNUM(BS_CONTROLE[[#This Row],[DATA]]))</f>
        <v/>
      </c>
      <c r="D473" s="45"/>
      <c r="E473" s="185">
        <v>489</v>
      </c>
      <c r="F473" s="134"/>
      <c r="G473" s="8" t="str">
        <f>IF(D473="","*",VLOOKUP(F473,BS_ATIVIDADE[#All],3,FALSE))</f>
        <v>*</v>
      </c>
      <c r="H473" s="135"/>
      <c r="I473" s="135"/>
      <c r="J473" s="151"/>
      <c r="K473" s="151"/>
      <c r="L473" s="71" t="s">
        <v>11</v>
      </c>
      <c r="M473" s="149" t="str" cm="1">
        <f t="array" ref="M473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473" s="149" t="str" cm="1">
        <f t="array" ref="N473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473" s="135"/>
      <c r="P473" s="135"/>
      <c r="Q473" s="71"/>
      <c r="R473" s="9" t="str">
        <f>IFERROR(_xlfn.XLOOKUP(F473, BS_ATIVIDADE[ATIVIDADE],BS_ATIVIDADE[UNIDADE] ), "*")</f>
        <v>*</v>
      </c>
      <c r="S473" s="180" t="str" cm="1">
        <f t="array" ref="S473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473" s="180" t="str" cm="1">
        <f t="array" ref="T473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473" s="199" t="str">
        <f>IFERROR(_xlfn.XLOOKUP(J473, BASE_MAPA!$B$2:$B$420, BASE_MAPA!$G$2:$G$420), "ERRO")</f>
        <v>ERRO</v>
      </c>
      <c r="V473" s="143"/>
      <c r="W473" s="135"/>
      <c r="X473" s="152"/>
      <c r="Y473" s="129"/>
      <c r="Z473" s="129"/>
      <c r="AA473" s="71"/>
      <c r="AB473" s="59"/>
      <c r="AC473" s="59"/>
      <c r="AD473" s="135"/>
      <c r="AE473" s="71"/>
      <c r="AF473" s="71"/>
      <c r="AG473" s="71"/>
      <c r="AH473" s="42"/>
      <c r="AI473" s="119" t="str">
        <f>IF(BS_CONTROLE[[#This Row],[Atividade]]=0, "-", BS_CONTROLE[[#This Row],[Atividade]])</f>
        <v>-</v>
      </c>
      <c r="AJ473" s="8" t="str">
        <f>IF(D473="","*",VLOOKUP(AI473,BS_ATIVIDADE[#Data],3,FALSE))</f>
        <v>*</v>
      </c>
      <c r="AK473" s="175" t="str">
        <f>IF(BS_CONTROLE[[#This Row],[Local - Partida]]=0, "-", BS_CONTROLE[[#This Row],[Local - Partida]])</f>
        <v>-</v>
      </c>
      <c r="AL473" s="175" t="str">
        <f>IF(BS_CONTROLE[[#This Row],[Local - Encerramento]]=0, "-", BS_CONTROLE[[#This Row],[Local - Encerramento]])</f>
        <v>-</v>
      </c>
      <c r="AM473" s="175" t="str">
        <f>IF(BS_CONTROLE[[#This Row],[Entre - Estações]]=0, "-", BS_CONTROLE[[#This Row],[Entre - Estações]])</f>
        <v>-</v>
      </c>
      <c r="AN473" s="175" t="str">
        <f>IF(BS_CONTROLE[[#This Row],[SB]]=0, "-", BS_CONTROLE[[#This Row],[SB]])</f>
        <v>-</v>
      </c>
      <c r="AO473" s="176" t="str">
        <f>IF(BS_CONTROLE[[#This Row],[SUB]]=0, "-", BS_CONTROLE[[#This Row],[SUB]])</f>
        <v>-</v>
      </c>
      <c r="AP473" s="177" t="str">
        <f>IF(BS_CONTROLE[[#This Row],[KM - Inicio]]=0, "-", BS_CONTROLE[[#This Row],[KM - Inicio]])</f>
        <v>-</v>
      </c>
      <c r="AQ473" s="177" t="str">
        <f>IF(BS_CONTROLE[[#This Row],[KM - Fim]]=0, "-", BS_CONTROLE[[#This Row],[KM - Fim]])</f>
        <v>-</v>
      </c>
      <c r="AR473" s="32"/>
      <c r="AS473" s="32"/>
      <c r="AT473" s="32"/>
      <c r="AU473" s="32"/>
      <c r="AV473" s="32"/>
      <c r="AW473" s="32"/>
      <c r="AX473" s="32"/>
      <c r="AY473" s="184" t="str">
        <f>IF(D473="","*",IFERROR(IF(ISODD(COUNT(AS473:AX475)),"ERRO",SUM((AT473-AS473),(AV473-AU473),(AX473-AW473))),"ERRO"))</f>
        <v>*</v>
      </c>
      <c r="AZ473" s="11"/>
      <c r="BA473" s="60"/>
      <c r="BB473" s="9" t="str">
        <f>IFERROR(_xlfn.XLOOKUP(AI473, BS_ATIVIDADE[ATIVIDADE],BS_ATIVIDADE[UNIDADE] ), "*")</f>
        <v>*</v>
      </c>
      <c r="BC473" s="59" t="str" cm="1">
        <f t="array" ref="BC473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BD473" s="59" t="str" cm="1">
        <f t="array" ref="BD473" xml:space="preserve"> _xlfn.XLOOKUP(
  1,
  ( TabelaMap[SUB] = BS_CONTROLE[[#This Row],[SUB_5]]) *
  ( TabelaMap[KM Inicio] &lt;= BS_CONTROLE[[#This Row],[KM - Inicio]]) *
  ( TabelaMap[KM Fim]  &gt;= BS_CONTROLE[[#This Row],[KM - Inicio]]),
  TabelaMap[Trecho Coordenação],
  "-",
  0
)</f>
        <v>-</v>
      </c>
      <c r="BE473" s="200" t="str">
        <f>IFERROR(_xlfn.XLOOKUP(AO473, BASE_MAPA!$B$2:$B$420, BASE_MAPA!$G$2:$G$420), "ERRO")</f>
        <v>ERRO</v>
      </c>
      <c r="BF473" s="178" t="str">
        <f>IF(BS_CONTROLE[[#This Row],[Responsavel pelo boletim]]=0, "-", BS_CONTROLE[[#This Row],[Responsavel pelo boletim]])</f>
        <v>-</v>
      </c>
      <c r="BG473" s="13"/>
      <c r="BH473" s="14"/>
      <c r="BI473" s="14"/>
      <c r="BJ473" s="14"/>
      <c r="BK473" s="14"/>
      <c r="BL473" s="13"/>
      <c r="BM473" s="12"/>
      <c r="BN473" s="12"/>
      <c r="BO473" s="130"/>
      <c r="BP473" s="14"/>
      <c r="BQ473" s="10" t="str">
        <f t="shared" si="38"/>
        <v>Aderente</v>
      </c>
      <c r="BR473" s="15" t="str">
        <f t="shared" si="39"/>
        <v>*</v>
      </c>
      <c r="BS473" s="15" t="str">
        <f t="shared" si="40"/>
        <v>*</v>
      </c>
      <c r="BT473" s="157" t="str">
        <f t="shared" si="41"/>
        <v/>
      </c>
    </row>
    <row r="474" spans="1:72" hidden="1">
      <c r="A474" s="44" t="str">
        <f t="shared" si="37"/>
        <v/>
      </c>
      <c r="B474" s="133"/>
      <c r="C474" s="7" t="str">
        <f>IF(BS_CONTROLE[[#This Row],[DATA]]="","",WEEKNUM(BS_CONTROLE[[#This Row],[DATA]]))</f>
        <v/>
      </c>
      <c r="D474" s="45"/>
      <c r="E474" s="185">
        <v>490</v>
      </c>
      <c r="F474" s="134"/>
      <c r="G474" s="8" t="str">
        <f>IF(D474="","*",VLOOKUP(F474,BS_ATIVIDADE[#All],3,FALSE))</f>
        <v>*</v>
      </c>
      <c r="H474" s="135"/>
      <c r="I474" s="135"/>
      <c r="J474" s="151"/>
      <c r="K474" s="151"/>
      <c r="L474" s="71" t="s">
        <v>11</v>
      </c>
      <c r="M474" s="149" t="str" cm="1">
        <f t="array" ref="M474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474" s="149" t="str" cm="1">
        <f t="array" ref="N474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474" s="135"/>
      <c r="P474" s="135"/>
      <c r="Q474" s="71"/>
      <c r="R474" s="9" t="str">
        <f>IFERROR(_xlfn.XLOOKUP(F474, BS_ATIVIDADE[ATIVIDADE],BS_ATIVIDADE[UNIDADE] ), "*")</f>
        <v>*</v>
      </c>
      <c r="S474" s="180" t="str" cm="1">
        <f t="array" ref="S474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474" s="180" t="str" cm="1">
        <f t="array" ref="T474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474" s="199" t="str">
        <f>IFERROR(_xlfn.XLOOKUP(J474, BASE_MAPA!$B$2:$B$420, BASE_MAPA!$G$2:$G$420), "ERRO")</f>
        <v>ERRO</v>
      </c>
      <c r="V474" s="143"/>
      <c r="W474" s="135"/>
      <c r="X474" s="152"/>
      <c r="Y474" s="129"/>
      <c r="Z474" s="129"/>
      <c r="AA474" s="71"/>
      <c r="AB474" s="59"/>
      <c r="AC474" s="59"/>
      <c r="AD474" s="135"/>
      <c r="AE474" s="71"/>
      <c r="AF474" s="71"/>
      <c r="AG474" s="71"/>
      <c r="AH474" s="42"/>
      <c r="AI474" s="119" t="str">
        <f>IF(BS_CONTROLE[[#This Row],[Atividade]]=0, "-", BS_CONTROLE[[#This Row],[Atividade]])</f>
        <v>-</v>
      </c>
      <c r="AJ474" s="8" t="str">
        <f>IF(D474="","*",VLOOKUP(AI474,BS_ATIVIDADE[#Data],3,FALSE))</f>
        <v>*</v>
      </c>
      <c r="AK474" s="175" t="str">
        <f>IF(BS_CONTROLE[[#This Row],[Local - Partida]]=0, "-", BS_CONTROLE[[#This Row],[Local - Partida]])</f>
        <v>-</v>
      </c>
      <c r="AL474" s="175" t="str">
        <f>IF(BS_CONTROLE[[#This Row],[Local - Encerramento]]=0, "-", BS_CONTROLE[[#This Row],[Local - Encerramento]])</f>
        <v>-</v>
      </c>
      <c r="AM474" s="175" t="str">
        <f>IF(BS_CONTROLE[[#This Row],[Entre - Estações]]=0, "-", BS_CONTROLE[[#This Row],[Entre - Estações]])</f>
        <v>-</v>
      </c>
      <c r="AN474" s="175" t="str">
        <f>IF(BS_CONTROLE[[#This Row],[SB]]=0, "-", BS_CONTROLE[[#This Row],[SB]])</f>
        <v>-</v>
      </c>
      <c r="AO474" s="176" t="str">
        <f>IF(BS_CONTROLE[[#This Row],[SUB]]=0, "-", BS_CONTROLE[[#This Row],[SUB]])</f>
        <v>-</v>
      </c>
      <c r="AP474" s="177" t="str">
        <f>IF(BS_CONTROLE[[#This Row],[KM - Inicio]]=0, "-", BS_CONTROLE[[#This Row],[KM - Inicio]])</f>
        <v>-</v>
      </c>
      <c r="AQ474" s="177" t="str">
        <f>IF(BS_CONTROLE[[#This Row],[KM - Fim]]=0, "-", BS_CONTROLE[[#This Row],[KM - Fim]])</f>
        <v>-</v>
      </c>
      <c r="AR474" s="32"/>
      <c r="AS474" s="32"/>
      <c r="AT474" s="32"/>
      <c r="AU474" s="32"/>
      <c r="AV474" s="32"/>
      <c r="AW474" s="32"/>
      <c r="AX474" s="32"/>
      <c r="AY474" s="184" t="str">
        <f>IF(D474="","*",IFERROR(IF(ISODD(COUNT(AS474:AX476)),"ERRO",SUM((AT474-AS474),(AV474-AU474),(AX474-AW474))),"ERRO"))</f>
        <v>*</v>
      </c>
      <c r="AZ474" s="11"/>
      <c r="BA474" s="60"/>
      <c r="BB474" s="9" t="str">
        <f>IFERROR(_xlfn.XLOOKUP(AI474, BS_ATIVIDADE[ATIVIDADE],BS_ATIVIDADE[UNIDADE] ), "*")</f>
        <v>*</v>
      </c>
      <c r="BC474" s="59" t="str" cm="1">
        <f t="array" ref="BC474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BD474" s="59" t="str" cm="1">
        <f t="array" ref="BD474" xml:space="preserve"> _xlfn.XLOOKUP(
  1,
  ( TabelaMap[SUB] = BS_CONTROLE[[#This Row],[SUB_5]]) *
  ( TabelaMap[KM Inicio] &lt;= BS_CONTROLE[[#This Row],[KM - Inicio]]) *
  ( TabelaMap[KM Fim]  &gt;= BS_CONTROLE[[#This Row],[KM - Inicio]]),
  TabelaMap[Trecho Coordenação],
  "-",
  0
)</f>
        <v>-</v>
      </c>
      <c r="BE474" s="200" t="str">
        <f>IFERROR(_xlfn.XLOOKUP(AO474, BASE_MAPA!$B$2:$B$420, BASE_MAPA!$G$2:$G$420), "ERRO")</f>
        <v>ERRO</v>
      </c>
      <c r="BF474" s="178" t="str">
        <f>IF(BS_CONTROLE[[#This Row],[Responsavel pelo boletim]]=0, "-", BS_CONTROLE[[#This Row],[Responsavel pelo boletim]])</f>
        <v>-</v>
      </c>
      <c r="BG474" s="13"/>
      <c r="BH474" s="14"/>
      <c r="BI474" s="14"/>
      <c r="BJ474" s="14"/>
      <c r="BK474" s="14"/>
      <c r="BL474" s="13"/>
      <c r="BM474" s="12"/>
      <c r="BN474" s="12"/>
      <c r="BO474" s="130"/>
      <c r="BP474" s="14"/>
      <c r="BQ474" s="10" t="str">
        <f t="shared" si="38"/>
        <v>Aderente</v>
      </c>
      <c r="BR474" s="15" t="str">
        <f t="shared" si="39"/>
        <v>*</v>
      </c>
      <c r="BS474" s="15" t="str">
        <f t="shared" si="40"/>
        <v>*</v>
      </c>
      <c r="BT474" s="157" t="str">
        <f t="shared" si="41"/>
        <v/>
      </c>
    </row>
    <row r="475" spans="1:72" hidden="1">
      <c r="A475" s="44" t="str">
        <f t="shared" si="37"/>
        <v/>
      </c>
      <c r="B475" s="133"/>
      <c r="C475" s="7" t="str">
        <f>IF(BS_CONTROLE[[#This Row],[DATA]]="","",WEEKNUM(BS_CONTROLE[[#This Row],[DATA]]))</f>
        <v/>
      </c>
      <c r="D475" s="45"/>
      <c r="E475" s="185">
        <v>491</v>
      </c>
      <c r="F475" s="134"/>
      <c r="G475" s="8" t="str">
        <f>IF(D475="","*",VLOOKUP(F475,BS_ATIVIDADE[#All],3,FALSE))</f>
        <v>*</v>
      </c>
      <c r="H475" s="135"/>
      <c r="I475" s="135"/>
      <c r="J475" s="151"/>
      <c r="K475" s="151"/>
      <c r="L475" s="71" t="s">
        <v>11</v>
      </c>
      <c r="M475" s="149" t="str" cm="1">
        <f t="array" ref="M475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475" s="149" t="str" cm="1">
        <f t="array" ref="N475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475" s="135"/>
      <c r="P475" s="135"/>
      <c r="Q475" s="71"/>
      <c r="R475" s="9" t="str">
        <f>IFERROR(_xlfn.XLOOKUP(F475, BS_ATIVIDADE[ATIVIDADE],BS_ATIVIDADE[UNIDADE] ), "*")</f>
        <v>*</v>
      </c>
      <c r="S475" s="180" t="str" cm="1">
        <f t="array" ref="S475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475" s="180" t="str" cm="1">
        <f t="array" ref="T475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475" s="199" t="str">
        <f>IFERROR(_xlfn.XLOOKUP(J475, BASE_MAPA!$B$2:$B$420, BASE_MAPA!$G$2:$G$420), "ERRO")</f>
        <v>ERRO</v>
      </c>
      <c r="V475" s="143"/>
      <c r="W475" s="135"/>
      <c r="X475" s="152"/>
      <c r="Y475" s="129"/>
      <c r="Z475" s="129"/>
      <c r="AA475" s="71"/>
      <c r="AB475" s="59"/>
      <c r="AC475" s="59"/>
      <c r="AD475" s="135"/>
      <c r="AE475" s="71"/>
      <c r="AF475" s="71"/>
      <c r="AG475" s="71"/>
      <c r="AH475" s="42"/>
      <c r="AI475" s="119" t="str">
        <f>IF(BS_CONTROLE[[#This Row],[Atividade]]=0, "-", BS_CONTROLE[[#This Row],[Atividade]])</f>
        <v>-</v>
      </c>
      <c r="AJ475" s="8" t="str">
        <f>IF(D475="","*",VLOOKUP(AI475,BS_ATIVIDADE[#Data],3,FALSE))</f>
        <v>*</v>
      </c>
      <c r="AK475" s="175" t="str">
        <f>IF(BS_CONTROLE[[#This Row],[Local - Partida]]=0, "-", BS_CONTROLE[[#This Row],[Local - Partida]])</f>
        <v>-</v>
      </c>
      <c r="AL475" s="175" t="str">
        <f>IF(BS_CONTROLE[[#This Row],[Local - Encerramento]]=0, "-", BS_CONTROLE[[#This Row],[Local - Encerramento]])</f>
        <v>-</v>
      </c>
      <c r="AM475" s="175" t="str">
        <f>IF(BS_CONTROLE[[#This Row],[Entre - Estações]]=0, "-", BS_CONTROLE[[#This Row],[Entre - Estações]])</f>
        <v>-</v>
      </c>
      <c r="AN475" s="175" t="str">
        <f>IF(BS_CONTROLE[[#This Row],[SB]]=0, "-", BS_CONTROLE[[#This Row],[SB]])</f>
        <v>-</v>
      </c>
      <c r="AO475" s="176" t="str">
        <f>IF(BS_CONTROLE[[#This Row],[SUB]]=0, "-", BS_CONTROLE[[#This Row],[SUB]])</f>
        <v>-</v>
      </c>
      <c r="AP475" s="177" t="str">
        <f>IF(BS_CONTROLE[[#This Row],[KM - Inicio]]=0, "-", BS_CONTROLE[[#This Row],[KM - Inicio]])</f>
        <v>-</v>
      </c>
      <c r="AQ475" s="177" t="str">
        <f>IF(BS_CONTROLE[[#This Row],[KM - Fim]]=0, "-", BS_CONTROLE[[#This Row],[KM - Fim]])</f>
        <v>-</v>
      </c>
      <c r="AR475" s="32"/>
      <c r="AS475" s="32"/>
      <c r="AT475" s="32"/>
      <c r="AU475" s="32"/>
      <c r="AV475" s="32"/>
      <c r="AW475" s="32"/>
      <c r="AX475" s="32"/>
      <c r="AY475" s="184" t="str">
        <f>IF(D475="","*",IFERROR(IF(ISODD(COUNT(AS475:AX477)),"ERRO",SUM((AT475-AS475),(AV475-AU475),(AX475-AW475))),"ERRO"))</f>
        <v>*</v>
      </c>
      <c r="AZ475" s="11"/>
      <c r="BA475" s="60"/>
      <c r="BB475" s="9" t="str">
        <f>IFERROR(_xlfn.XLOOKUP(AI475, BS_ATIVIDADE[ATIVIDADE],BS_ATIVIDADE[UNIDADE] ), "*")</f>
        <v>*</v>
      </c>
      <c r="BC475" s="59" t="str" cm="1">
        <f t="array" ref="BC475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BD475" s="59" t="str" cm="1">
        <f t="array" ref="BD475" xml:space="preserve"> _xlfn.XLOOKUP(
  1,
  ( TabelaMap[SUB] = BS_CONTROLE[[#This Row],[SUB_5]]) *
  ( TabelaMap[KM Inicio] &lt;= BS_CONTROLE[[#This Row],[KM - Inicio]]) *
  ( TabelaMap[KM Fim]  &gt;= BS_CONTROLE[[#This Row],[KM - Inicio]]),
  TabelaMap[Trecho Coordenação],
  "-",
  0
)</f>
        <v>-</v>
      </c>
      <c r="BE475" s="200" t="str">
        <f>IFERROR(_xlfn.XLOOKUP(AO475, BASE_MAPA!$B$2:$B$420, BASE_MAPA!$G$2:$G$420), "ERRO")</f>
        <v>ERRO</v>
      </c>
      <c r="BF475" s="178" t="str">
        <f>IF(BS_CONTROLE[[#This Row],[Responsavel pelo boletim]]=0, "-", BS_CONTROLE[[#This Row],[Responsavel pelo boletim]])</f>
        <v>-</v>
      </c>
      <c r="BG475" s="13"/>
      <c r="BH475" s="14"/>
      <c r="BI475" s="14"/>
      <c r="BJ475" s="14"/>
      <c r="BK475" s="14"/>
      <c r="BL475" s="13"/>
      <c r="BM475" s="12"/>
      <c r="BN475" s="12"/>
      <c r="BO475" s="130"/>
      <c r="BP475" s="14"/>
      <c r="BQ475" s="10" t="str">
        <f t="shared" si="38"/>
        <v>Aderente</v>
      </c>
      <c r="BR475" s="15" t="str">
        <f t="shared" si="39"/>
        <v>*</v>
      </c>
      <c r="BS475" s="15" t="str">
        <f t="shared" si="40"/>
        <v>*</v>
      </c>
      <c r="BT475" s="157" t="str">
        <f t="shared" si="41"/>
        <v/>
      </c>
    </row>
    <row r="476" spans="1:72" hidden="1">
      <c r="A476" s="44" t="str">
        <f t="shared" si="37"/>
        <v/>
      </c>
      <c r="B476" s="133"/>
      <c r="C476" s="7" t="str">
        <f>IF(BS_CONTROLE[[#This Row],[DATA]]="","",WEEKNUM(BS_CONTROLE[[#This Row],[DATA]]))</f>
        <v/>
      </c>
      <c r="D476" s="45"/>
      <c r="E476" s="185">
        <v>492</v>
      </c>
      <c r="F476" s="134"/>
      <c r="G476" s="8" t="str">
        <f>IF(D476="","*",VLOOKUP(F476,BS_ATIVIDADE[#All],3,FALSE))</f>
        <v>*</v>
      </c>
      <c r="H476" s="135"/>
      <c r="I476" s="135"/>
      <c r="J476" s="151"/>
      <c r="K476" s="151"/>
      <c r="L476" s="71" t="s">
        <v>11</v>
      </c>
      <c r="M476" s="149" t="str" cm="1">
        <f t="array" ref="M476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476" s="149" t="str" cm="1">
        <f t="array" ref="N476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476" s="135"/>
      <c r="P476" s="135"/>
      <c r="Q476" s="71"/>
      <c r="R476" s="9" t="str">
        <f>IFERROR(_xlfn.XLOOKUP(F476, BS_ATIVIDADE[ATIVIDADE],BS_ATIVIDADE[UNIDADE] ), "*")</f>
        <v>*</v>
      </c>
      <c r="S476" s="180" t="str" cm="1">
        <f t="array" ref="S476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476" s="180" t="str" cm="1">
        <f t="array" ref="T476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476" s="199" t="str">
        <f>IFERROR(_xlfn.XLOOKUP(J476, BASE_MAPA!$B$2:$B$420, BASE_MAPA!$G$2:$G$420), "ERRO")</f>
        <v>ERRO</v>
      </c>
      <c r="V476" s="143"/>
      <c r="W476" s="135"/>
      <c r="X476" s="152"/>
      <c r="Y476" s="129"/>
      <c r="Z476" s="129"/>
      <c r="AA476" s="71"/>
      <c r="AB476" s="59"/>
      <c r="AC476" s="59"/>
      <c r="AD476" s="135"/>
      <c r="AE476" s="71"/>
      <c r="AF476" s="71"/>
      <c r="AG476" s="71"/>
      <c r="AH476" s="42"/>
      <c r="AI476" s="119" t="str">
        <f>IF(BS_CONTROLE[[#This Row],[Atividade]]=0, "-", BS_CONTROLE[[#This Row],[Atividade]])</f>
        <v>-</v>
      </c>
      <c r="AJ476" s="8" t="str">
        <f>IF(D476="","*",VLOOKUP(AI476,BS_ATIVIDADE[#Data],3,FALSE))</f>
        <v>*</v>
      </c>
      <c r="AK476" s="175" t="str">
        <f>IF(BS_CONTROLE[[#This Row],[Local - Partida]]=0, "-", BS_CONTROLE[[#This Row],[Local - Partida]])</f>
        <v>-</v>
      </c>
      <c r="AL476" s="175" t="str">
        <f>IF(BS_CONTROLE[[#This Row],[Local - Encerramento]]=0, "-", BS_CONTROLE[[#This Row],[Local - Encerramento]])</f>
        <v>-</v>
      </c>
      <c r="AM476" s="175" t="str">
        <f>IF(BS_CONTROLE[[#This Row],[Entre - Estações]]=0, "-", BS_CONTROLE[[#This Row],[Entre - Estações]])</f>
        <v>-</v>
      </c>
      <c r="AN476" s="175" t="str">
        <f>IF(BS_CONTROLE[[#This Row],[SB]]=0, "-", BS_CONTROLE[[#This Row],[SB]])</f>
        <v>-</v>
      </c>
      <c r="AO476" s="176" t="str">
        <f>IF(BS_CONTROLE[[#This Row],[SUB]]=0, "-", BS_CONTROLE[[#This Row],[SUB]])</f>
        <v>-</v>
      </c>
      <c r="AP476" s="177" t="str">
        <f>IF(BS_CONTROLE[[#This Row],[KM - Inicio]]=0, "-", BS_CONTROLE[[#This Row],[KM - Inicio]])</f>
        <v>-</v>
      </c>
      <c r="AQ476" s="177" t="str">
        <f>IF(BS_CONTROLE[[#This Row],[KM - Fim]]=0, "-", BS_CONTROLE[[#This Row],[KM - Fim]])</f>
        <v>-</v>
      </c>
      <c r="AR476" s="32"/>
      <c r="AS476" s="32"/>
      <c r="AT476" s="32"/>
      <c r="AU476" s="32"/>
      <c r="AV476" s="32"/>
      <c r="AW476" s="32"/>
      <c r="AX476" s="32"/>
      <c r="AY476" s="184" t="str">
        <f>IF(D476="","*",IFERROR(IF(ISODD(COUNT(AS476:AX478)),"ERRO",SUM((AT476-AS476),(AV476-AU476),(AX476-AW476))),"ERRO"))</f>
        <v>*</v>
      </c>
      <c r="AZ476" s="11"/>
      <c r="BA476" s="60"/>
      <c r="BB476" s="9" t="str">
        <f>IFERROR(_xlfn.XLOOKUP(AI476, BS_ATIVIDADE[ATIVIDADE],BS_ATIVIDADE[UNIDADE] ), "*")</f>
        <v>*</v>
      </c>
      <c r="BC476" s="59" t="str" cm="1">
        <f t="array" ref="BC476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BD476" s="59" t="str" cm="1">
        <f t="array" ref="BD476" xml:space="preserve"> _xlfn.XLOOKUP(
  1,
  ( TabelaMap[SUB] = BS_CONTROLE[[#This Row],[SUB_5]]) *
  ( TabelaMap[KM Inicio] &lt;= BS_CONTROLE[[#This Row],[KM - Inicio]]) *
  ( TabelaMap[KM Fim]  &gt;= BS_CONTROLE[[#This Row],[KM - Inicio]]),
  TabelaMap[Trecho Coordenação],
  "-",
  0
)</f>
        <v>-</v>
      </c>
      <c r="BE476" s="200" t="str">
        <f>IFERROR(_xlfn.XLOOKUP(AO476, BASE_MAPA!$B$2:$B$420, BASE_MAPA!$G$2:$G$420), "ERRO")</f>
        <v>ERRO</v>
      </c>
      <c r="BF476" s="178" t="str">
        <f>IF(BS_CONTROLE[[#This Row],[Responsavel pelo boletim]]=0, "-", BS_CONTROLE[[#This Row],[Responsavel pelo boletim]])</f>
        <v>-</v>
      </c>
      <c r="BG476" s="13"/>
      <c r="BH476" s="14"/>
      <c r="BI476" s="14"/>
      <c r="BJ476" s="14"/>
      <c r="BK476" s="14"/>
      <c r="BL476" s="13"/>
      <c r="BM476" s="12"/>
      <c r="BN476" s="12"/>
      <c r="BO476" s="130"/>
      <c r="BP476" s="14"/>
      <c r="BQ476" s="10" t="str">
        <f t="shared" si="38"/>
        <v>Aderente</v>
      </c>
      <c r="BR476" s="15" t="str">
        <f t="shared" si="39"/>
        <v>*</v>
      </c>
      <c r="BS476" s="15" t="str">
        <f t="shared" si="40"/>
        <v>*</v>
      </c>
      <c r="BT476" s="157" t="str">
        <f t="shared" si="41"/>
        <v/>
      </c>
    </row>
    <row r="477" spans="1:72" hidden="1">
      <c r="A477" s="44" t="str">
        <f t="shared" si="37"/>
        <v/>
      </c>
      <c r="B477" s="133"/>
      <c r="C477" s="7" t="str">
        <f>IF(BS_CONTROLE[[#This Row],[DATA]]="","",WEEKNUM(BS_CONTROLE[[#This Row],[DATA]]))</f>
        <v/>
      </c>
      <c r="D477" s="45"/>
      <c r="E477" s="185">
        <v>493</v>
      </c>
      <c r="F477" s="134"/>
      <c r="G477" s="8" t="str">
        <f>IF(D477="","*",VLOOKUP(F477,BS_ATIVIDADE[#All],3,FALSE))</f>
        <v>*</v>
      </c>
      <c r="H477" s="135"/>
      <c r="I477" s="135"/>
      <c r="J477" s="151"/>
      <c r="K477" s="151"/>
      <c r="L477" s="71" t="s">
        <v>11</v>
      </c>
      <c r="M477" s="149" t="str" cm="1">
        <f t="array" ref="M477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477" s="149" t="str" cm="1">
        <f t="array" ref="N477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477" s="135"/>
      <c r="P477" s="135"/>
      <c r="Q477" s="71"/>
      <c r="R477" s="9" t="str">
        <f>IFERROR(_xlfn.XLOOKUP(F477, BS_ATIVIDADE[ATIVIDADE],BS_ATIVIDADE[UNIDADE] ), "*")</f>
        <v>*</v>
      </c>
      <c r="S477" s="180" t="str" cm="1">
        <f t="array" ref="S477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477" s="180" t="str" cm="1">
        <f t="array" ref="T477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477" s="199" t="str">
        <f>IFERROR(_xlfn.XLOOKUP(J477, BASE_MAPA!$B$2:$B$420, BASE_MAPA!$G$2:$G$420), "ERRO")</f>
        <v>ERRO</v>
      </c>
      <c r="V477" s="143"/>
      <c r="W477" s="135"/>
      <c r="X477" s="152"/>
      <c r="Y477" s="129"/>
      <c r="Z477" s="129"/>
      <c r="AA477" s="71"/>
      <c r="AB477" s="59"/>
      <c r="AC477" s="59"/>
      <c r="AD477" s="135"/>
      <c r="AE477" s="71"/>
      <c r="AF477" s="71"/>
      <c r="AG477" s="71"/>
      <c r="AH477" s="42"/>
      <c r="AI477" s="119" t="str">
        <f>IF(BS_CONTROLE[[#This Row],[Atividade]]=0, "-", BS_CONTROLE[[#This Row],[Atividade]])</f>
        <v>-</v>
      </c>
      <c r="AJ477" s="8" t="str">
        <f>IF(D477="","*",VLOOKUP(AI477,BS_ATIVIDADE[#Data],3,FALSE))</f>
        <v>*</v>
      </c>
      <c r="AK477" s="175" t="str">
        <f>IF(BS_CONTROLE[[#This Row],[Local - Partida]]=0, "-", BS_CONTROLE[[#This Row],[Local - Partida]])</f>
        <v>-</v>
      </c>
      <c r="AL477" s="175" t="str">
        <f>IF(BS_CONTROLE[[#This Row],[Local - Encerramento]]=0, "-", BS_CONTROLE[[#This Row],[Local - Encerramento]])</f>
        <v>-</v>
      </c>
      <c r="AM477" s="175" t="str">
        <f>IF(BS_CONTROLE[[#This Row],[Entre - Estações]]=0, "-", BS_CONTROLE[[#This Row],[Entre - Estações]])</f>
        <v>-</v>
      </c>
      <c r="AN477" s="175" t="str">
        <f>IF(BS_CONTROLE[[#This Row],[SB]]=0, "-", BS_CONTROLE[[#This Row],[SB]])</f>
        <v>-</v>
      </c>
      <c r="AO477" s="176" t="str">
        <f>IF(BS_CONTROLE[[#This Row],[SUB]]=0, "-", BS_CONTROLE[[#This Row],[SUB]])</f>
        <v>-</v>
      </c>
      <c r="AP477" s="177" t="str">
        <f>IF(BS_CONTROLE[[#This Row],[KM - Inicio]]=0, "-", BS_CONTROLE[[#This Row],[KM - Inicio]])</f>
        <v>-</v>
      </c>
      <c r="AQ477" s="177" t="str">
        <f>IF(BS_CONTROLE[[#This Row],[KM - Fim]]=0, "-", BS_CONTROLE[[#This Row],[KM - Fim]])</f>
        <v>-</v>
      </c>
      <c r="AR477" s="32"/>
      <c r="AS477" s="32"/>
      <c r="AT477" s="32"/>
      <c r="AU477" s="32"/>
      <c r="AV477" s="32"/>
      <c r="AW477" s="32"/>
      <c r="AX477" s="32"/>
      <c r="AY477" s="184" t="str">
        <f>IF(D477="","*",IFERROR(IF(ISODD(COUNT(AS477:AX479)),"ERRO",SUM((AT477-AS477),(AV477-AU477),(AX477-AW477))),"ERRO"))</f>
        <v>*</v>
      </c>
      <c r="AZ477" s="11"/>
      <c r="BA477" s="60"/>
      <c r="BB477" s="9" t="str">
        <f>IFERROR(_xlfn.XLOOKUP(AI477, BS_ATIVIDADE[ATIVIDADE],BS_ATIVIDADE[UNIDADE] ), "*")</f>
        <v>*</v>
      </c>
      <c r="BC477" s="59" t="str" cm="1">
        <f t="array" ref="BC477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BD477" s="59" t="str" cm="1">
        <f t="array" ref="BD477" xml:space="preserve"> _xlfn.XLOOKUP(
  1,
  ( TabelaMap[SUB] = BS_CONTROLE[[#This Row],[SUB_5]]) *
  ( TabelaMap[KM Inicio] &lt;= BS_CONTROLE[[#This Row],[KM - Inicio]]) *
  ( TabelaMap[KM Fim]  &gt;= BS_CONTROLE[[#This Row],[KM - Inicio]]),
  TabelaMap[Trecho Coordenação],
  "-",
  0
)</f>
        <v>-</v>
      </c>
      <c r="BE477" s="200" t="str">
        <f>IFERROR(_xlfn.XLOOKUP(AO477, BASE_MAPA!$B$2:$B$420, BASE_MAPA!$G$2:$G$420), "ERRO")</f>
        <v>ERRO</v>
      </c>
      <c r="BF477" s="178" t="str">
        <f>IF(BS_CONTROLE[[#This Row],[Responsavel pelo boletim]]=0, "-", BS_CONTROLE[[#This Row],[Responsavel pelo boletim]])</f>
        <v>-</v>
      </c>
      <c r="BG477" s="13"/>
      <c r="BH477" s="14"/>
      <c r="BI477" s="14"/>
      <c r="BJ477" s="14"/>
      <c r="BK477" s="14"/>
      <c r="BL477" s="13"/>
      <c r="BM477" s="12"/>
      <c r="BN477" s="12"/>
      <c r="BO477" s="130"/>
      <c r="BP477" s="14"/>
      <c r="BQ477" s="10" t="str">
        <f t="shared" si="38"/>
        <v>Aderente</v>
      </c>
      <c r="BR477" s="15" t="str">
        <f t="shared" si="39"/>
        <v>*</v>
      </c>
      <c r="BS477" s="15" t="str">
        <f t="shared" si="40"/>
        <v>*</v>
      </c>
      <c r="BT477" s="157" t="str">
        <f t="shared" si="41"/>
        <v/>
      </c>
    </row>
    <row r="478" spans="1:72" hidden="1">
      <c r="A478" s="44" t="str">
        <f t="shared" si="37"/>
        <v/>
      </c>
      <c r="B478" s="133"/>
      <c r="C478" s="7" t="str">
        <f>IF(BS_CONTROLE[[#This Row],[DATA]]="","",WEEKNUM(BS_CONTROLE[[#This Row],[DATA]]))</f>
        <v/>
      </c>
      <c r="D478" s="45"/>
      <c r="E478" s="185">
        <v>494</v>
      </c>
      <c r="F478" s="134"/>
      <c r="G478" s="8" t="str">
        <f>IF(D478="","*",VLOOKUP(F478,BS_ATIVIDADE[#All],3,FALSE))</f>
        <v>*</v>
      </c>
      <c r="H478" s="135"/>
      <c r="I478" s="135"/>
      <c r="J478" s="151"/>
      <c r="K478" s="151"/>
      <c r="L478" s="71" t="s">
        <v>11</v>
      </c>
      <c r="M478" s="149" t="str" cm="1">
        <f t="array" ref="M478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478" s="149" t="str" cm="1">
        <f t="array" ref="N478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478" s="135"/>
      <c r="P478" s="135"/>
      <c r="Q478" s="71"/>
      <c r="R478" s="9" t="str">
        <f>IFERROR(_xlfn.XLOOKUP(F478, BS_ATIVIDADE[ATIVIDADE],BS_ATIVIDADE[UNIDADE] ), "*")</f>
        <v>*</v>
      </c>
      <c r="S478" s="180" t="str" cm="1">
        <f t="array" ref="S478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478" s="180" t="str" cm="1">
        <f t="array" ref="T478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478" s="199" t="str">
        <f>IFERROR(_xlfn.XLOOKUP(J478, BASE_MAPA!$B$2:$B$420, BASE_MAPA!$G$2:$G$420), "ERRO")</f>
        <v>ERRO</v>
      </c>
      <c r="V478" s="143"/>
      <c r="W478" s="135"/>
      <c r="X478" s="152"/>
      <c r="Y478" s="129"/>
      <c r="Z478" s="129"/>
      <c r="AA478" s="71"/>
      <c r="AB478" s="59"/>
      <c r="AC478" s="59"/>
      <c r="AD478" s="135"/>
      <c r="AE478" s="71"/>
      <c r="AF478" s="71"/>
      <c r="AG478" s="71"/>
      <c r="AH478" s="42"/>
      <c r="AI478" s="119" t="str">
        <f>IF(BS_CONTROLE[[#This Row],[Atividade]]=0, "-", BS_CONTROLE[[#This Row],[Atividade]])</f>
        <v>-</v>
      </c>
      <c r="AJ478" s="8" t="str">
        <f>IF(D478="","*",VLOOKUP(AI478,BS_ATIVIDADE[#Data],3,FALSE))</f>
        <v>*</v>
      </c>
      <c r="AK478" s="175" t="str">
        <f>IF(BS_CONTROLE[[#This Row],[Local - Partida]]=0, "-", BS_CONTROLE[[#This Row],[Local - Partida]])</f>
        <v>-</v>
      </c>
      <c r="AL478" s="175" t="str">
        <f>IF(BS_CONTROLE[[#This Row],[Local - Encerramento]]=0, "-", BS_CONTROLE[[#This Row],[Local - Encerramento]])</f>
        <v>-</v>
      </c>
      <c r="AM478" s="175" t="str">
        <f>IF(BS_CONTROLE[[#This Row],[Entre - Estações]]=0, "-", BS_CONTROLE[[#This Row],[Entre - Estações]])</f>
        <v>-</v>
      </c>
      <c r="AN478" s="175" t="str">
        <f>IF(BS_CONTROLE[[#This Row],[SB]]=0, "-", BS_CONTROLE[[#This Row],[SB]])</f>
        <v>-</v>
      </c>
      <c r="AO478" s="176" t="str">
        <f>IF(BS_CONTROLE[[#This Row],[SUB]]=0, "-", BS_CONTROLE[[#This Row],[SUB]])</f>
        <v>-</v>
      </c>
      <c r="AP478" s="177" t="str">
        <f>IF(BS_CONTROLE[[#This Row],[KM - Inicio]]=0, "-", BS_CONTROLE[[#This Row],[KM - Inicio]])</f>
        <v>-</v>
      </c>
      <c r="AQ478" s="177" t="str">
        <f>IF(BS_CONTROLE[[#This Row],[KM - Fim]]=0, "-", BS_CONTROLE[[#This Row],[KM - Fim]])</f>
        <v>-</v>
      </c>
      <c r="AR478" s="32"/>
      <c r="AS478" s="32"/>
      <c r="AT478" s="32"/>
      <c r="AU478" s="32"/>
      <c r="AV478" s="32"/>
      <c r="AW478" s="32"/>
      <c r="AX478" s="32"/>
      <c r="AY478" s="184" t="str">
        <f>IF(D478="","*",IFERROR(IF(ISODD(COUNT(AS478:AX480)),"ERRO",SUM((AT478-AS478),(AV478-AU478),(AX478-AW478))),"ERRO"))</f>
        <v>*</v>
      </c>
      <c r="AZ478" s="11"/>
      <c r="BA478" s="60"/>
      <c r="BB478" s="9" t="str">
        <f>IFERROR(_xlfn.XLOOKUP(AI478, BS_ATIVIDADE[ATIVIDADE],BS_ATIVIDADE[UNIDADE] ), "*")</f>
        <v>*</v>
      </c>
      <c r="BC478" s="59" t="str" cm="1">
        <f t="array" ref="BC478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BD478" s="59" t="str" cm="1">
        <f t="array" ref="BD478" xml:space="preserve"> _xlfn.XLOOKUP(
  1,
  ( TabelaMap[SUB] = BS_CONTROLE[[#This Row],[SUB_5]]) *
  ( TabelaMap[KM Inicio] &lt;= BS_CONTROLE[[#This Row],[KM - Inicio]]) *
  ( TabelaMap[KM Fim]  &gt;= BS_CONTROLE[[#This Row],[KM - Inicio]]),
  TabelaMap[Trecho Coordenação],
  "-",
  0
)</f>
        <v>-</v>
      </c>
      <c r="BE478" s="200" t="str">
        <f>IFERROR(_xlfn.XLOOKUP(AO478, BASE_MAPA!$B$2:$B$420, BASE_MAPA!$G$2:$G$420), "ERRO")</f>
        <v>ERRO</v>
      </c>
      <c r="BF478" s="178" t="str">
        <f>IF(BS_CONTROLE[[#This Row],[Responsavel pelo boletim]]=0, "-", BS_CONTROLE[[#This Row],[Responsavel pelo boletim]])</f>
        <v>-</v>
      </c>
      <c r="BG478" s="13"/>
      <c r="BH478" s="14"/>
      <c r="BI478" s="14"/>
      <c r="BJ478" s="14"/>
      <c r="BK478" s="14"/>
      <c r="BL478" s="13"/>
      <c r="BM478" s="12"/>
      <c r="BN478" s="12"/>
      <c r="BO478" s="130"/>
      <c r="BP478" s="14"/>
      <c r="BQ478" s="10" t="str">
        <f t="shared" si="38"/>
        <v>Aderente</v>
      </c>
      <c r="BR478" s="15" t="str">
        <f t="shared" si="39"/>
        <v>*</v>
      </c>
      <c r="BS478" s="15" t="str">
        <f t="shared" si="40"/>
        <v>*</v>
      </c>
      <c r="BT478" s="157" t="str">
        <f t="shared" si="41"/>
        <v/>
      </c>
    </row>
    <row r="479" spans="1:72" hidden="1">
      <c r="A479" s="44" t="str">
        <f t="shared" si="37"/>
        <v/>
      </c>
      <c r="B479" s="133"/>
      <c r="C479" s="7" t="str">
        <f>IF(BS_CONTROLE[[#This Row],[DATA]]="","",WEEKNUM(BS_CONTROLE[[#This Row],[DATA]]))</f>
        <v/>
      </c>
      <c r="D479" s="45"/>
      <c r="E479" s="185">
        <v>495</v>
      </c>
      <c r="F479" s="134"/>
      <c r="G479" s="8" t="str">
        <f>IF(D479="","*",VLOOKUP(F479,BS_ATIVIDADE[#All],3,FALSE))</f>
        <v>*</v>
      </c>
      <c r="H479" s="135"/>
      <c r="I479" s="135"/>
      <c r="J479" s="151"/>
      <c r="K479" s="151"/>
      <c r="L479" s="71" t="s">
        <v>11</v>
      </c>
      <c r="M479" s="149" t="str" cm="1">
        <f t="array" ref="M479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479" s="149" t="str" cm="1">
        <f t="array" ref="N479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479" s="135"/>
      <c r="P479" s="135"/>
      <c r="Q479" s="71"/>
      <c r="R479" s="9" t="str">
        <f>IFERROR(_xlfn.XLOOKUP(F479, BS_ATIVIDADE[ATIVIDADE],BS_ATIVIDADE[UNIDADE] ), "*")</f>
        <v>*</v>
      </c>
      <c r="S479" s="180" t="str" cm="1">
        <f t="array" ref="S479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479" s="180" t="str" cm="1">
        <f t="array" ref="T479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479" s="199" t="str">
        <f>IFERROR(_xlfn.XLOOKUP(J479, BASE_MAPA!$B$2:$B$420, BASE_MAPA!$G$2:$G$420), "ERRO")</f>
        <v>ERRO</v>
      </c>
      <c r="V479" s="143"/>
      <c r="W479" s="135"/>
      <c r="X479" s="152"/>
      <c r="Y479" s="129"/>
      <c r="Z479" s="129"/>
      <c r="AA479" s="71"/>
      <c r="AB479" s="59"/>
      <c r="AC479" s="59"/>
      <c r="AD479" s="135"/>
      <c r="AE479" s="71"/>
      <c r="AF479" s="71"/>
      <c r="AG479" s="71"/>
      <c r="AH479" s="42"/>
      <c r="AI479" s="119" t="str">
        <f>IF(BS_CONTROLE[[#This Row],[Atividade]]=0, "-", BS_CONTROLE[[#This Row],[Atividade]])</f>
        <v>-</v>
      </c>
      <c r="AJ479" s="8" t="str">
        <f>IF(D479="","*",VLOOKUP(AI479,BS_ATIVIDADE[#Data],3,FALSE))</f>
        <v>*</v>
      </c>
      <c r="AK479" s="175" t="str">
        <f>IF(BS_CONTROLE[[#This Row],[Local - Partida]]=0, "-", BS_CONTROLE[[#This Row],[Local - Partida]])</f>
        <v>-</v>
      </c>
      <c r="AL479" s="175" t="str">
        <f>IF(BS_CONTROLE[[#This Row],[Local - Encerramento]]=0, "-", BS_CONTROLE[[#This Row],[Local - Encerramento]])</f>
        <v>-</v>
      </c>
      <c r="AM479" s="175" t="str">
        <f>IF(BS_CONTROLE[[#This Row],[Entre - Estações]]=0, "-", BS_CONTROLE[[#This Row],[Entre - Estações]])</f>
        <v>-</v>
      </c>
      <c r="AN479" s="175" t="str">
        <f>IF(BS_CONTROLE[[#This Row],[SB]]=0, "-", BS_CONTROLE[[#This Row],[SB]])</f>
        <v>-</v>
      </c>
      <c r="AO479" s="176" t="str">
        <f>IF(BS_CONTROLE[[#This Row],[SUB]]=0, "-", BS_CONTROLE[[#This Row],[SUB]])</f>
        <v>-</v>
      </c>
      <c r="AP479" s="177" t="str">
        <f>IF(BS_CONTROLE[[#This Row],[KM - Inicio]]=0, "-", BS_CONTROLE[[#This Row],[KM - Inicio]])</f>
        <v>-</v>
      </c>
      <c r="AQ479" s="177" t="str">
        <f>IF(BS_CONTROLE[[#This Row],[KM - Fim]]=0, "-", BS_CONTROLE[[#This Row],[KM - Fim]])</f>
        <v>-</v>
      </c>
      <c r="AR479" s="32"/>
      <c r="AS479" s="32"/>
      <c r="AT479" s="32"/>
      <c r="AU479" s="32"/>
      <c r="AV479" s="32"/>
      <c r="AW479" s="32"/>
      <c r="AX479" s="32"/>
      <c r="AY479" s="184" t="str">
        <f>IF(D479="","*",IFERROR(IF(ISODD(COUNT(AS479:AX481)),"ERRO",SUM((AT479-AS479),(AV479-AU479),(AX479-AW479))),"ERRO"))</f>
        <v>*</v>
      </c>
      <c r="AZ479" s="11"/>
      <c r="BA479" s="60"/>
      <c r="BB479" s="9" t="str">
        <f>IFERROR(_xlfn.XLOOKUP(AI479, BS_ATIVIDADE[ATIVIDADE],BS_ATIVIDADE[UNIDADE] ), "*")</f>
        <v>*</v>
      </c>
      <c r="BC479" s="59" t="str" cm="1">
        <f t="array" ref="BC479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BD479" s="59" t="str" cm="1">
        <f t="array" ref="BD479" xml:space="preserve"> _xlfn.XLOOKUP(
  1,
  ( TabelaMap[SUB] = BS_CONTROLE[[#This Row],[SUB_5]]) *
  ( TabelaMap[KM Inicio] &lt;= BS_CONTROLE[[#This Row],[KM - Inicio]]) *
  ( TabelaMap[KM Fim]  &gt;= BS_CONTROLE[[#This Row],[KM - Inicio]]),
  TabelaMap[Trecho Coordenação],
  "-",
  0
)</f>
        <v>-</v>
      </c>
      <c r="BE479" s="200" t="str">
        <f>IFERROR(_xlfn.XLOOKUP(AO479, BASE_MAPA!$B$2:$B$420, BASE_MAPA!$G$2:$G$420), "ERRO")</f>
        <v>ERRO</v>
      </c>
      <c r="BF479" s="178" t="str">
        <f>IF(BS_CONTROLE[[#This Row],[Responsavel pelo boletim]]=0, "-", BS_CONTROLE[[#This Row],[Responsavel pelo boletim]])</f>
        <v>-</v>
      </c>
      <c r="BG479" s="13"/>
      <c r="BH479" s="14"/>
      <c r="BI479" s="14"/>
      <c r="BJ479" s="14"/>
      <c r="BK479" s="14"/>
      <c r="BL479" s="13"/>
      <c r="BM479" s="12"/>
      <c r="BN479" s="12"/>
      <c r="BO479" s="130"/>
      <c r="BP479" s="14"/>
      <c r="BQ479" s="10" t="str">
        <f t="shared" si="38"/>
        <v>Aderente</v>
      </c>
      <c r="BR479" s="15" t="str">
        <f t="shared" si="39"/>
        <v>*</v>
      </c>
      <c r="BS479" s="15" t="str">
        <f t="shared" si="40"/>
        <v>*</v>
      </c>
      <c r="BT479" s="157" t="str">
        <f t="shared" si="41"/>
        <v/>
      </c>
    </row>
    <row r="480" spans="1:72" hidden="1">
      <c r="A480" s="44" t="str">
        <f t="shared" si="37"/>
        <v/>
      </c>
      <c r="B480" s="133"/>
      <c r="C480" s="7" t="str">
        <f>IF(BS_CONTROLE[[#This Row],[DATA]]="","",WEEKNUM(BS_CONTROLE[[#This Row],[DATA]]))</f>
        <v/>
      </c>
      <c r="D480" s="45"/>
      <c r="E480" s="185">
        <v>496</v>
      </c>
      <c r="F480" s="134"/>
      <c r="G480" s="8" t="str">
        <f>IF(D480="","*",VLOOKUP(F480,BS_ATIVIDADE[#All],3,FALSE))</f>
        <v>*</v>
      </c>
      <c r="H480" s="135"/>
      <c r="I480" s="135"/>
      <c r="J480" s="151"/>
      <c r="K480" s="151"/>
      <c r="L480" s="71" t="s">
        <v>11</v>
      </c>
      <c r="M480" s="149" t="str" cm="1">
        <f t="array" ref="M480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480" s="149" t="str" cm="1">
        <f t="array" ref="N480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480" s="135"/>
      <c r="P480" s="135"/>
      <c r="Q480" s="71"/>
      <c r="R480" s="9" t="str">
        <f>IFERROR(_xlfn.XLOOKUP(F480, BS_ATIVIDADE[ATIVIDADE],BS_ATIVIDADE[UNIDADE] ), "*")</f>
        <v>*</v>
      </c>
      <c r="S480" s="180" t="str" cm="1">
        <f t="array" ref="S480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480" s="180" t="str" cm="1">
        <f t="array" ref="T480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480" s="199" t="str">
        <f>IFERROR(_xlfn.XLOOKUP(J480, BASE_MAPA!$B$2:$B$420, BASE_MAPA!$G$2:$G$420), "ERRO")</f>
        <v>ERRO</v>
      </c>
      <c r="V480" s="143"/>
      <c r="W480" s="135"/>
      <c r="X480" s="152"/>
      <c r="Y480" s="129"/>
      <c r="Z480" s="129"/>
      <c r="AA480" s="71"/>
      <c r="AB480" s="59"/>
      <c r="AC480" s="59"/>
      <c r="AD480" s="135"/>
      <c r="AE480" s="71"/>
      <c r="AF480" s="71"/>
      <c r="AG480" s="71"/>
      <c r="AH480" s="42"/>
      <c r="AI480" s="119" t="str">
        <f>IF(BS_CONTROLE[[#This Row],[Atividade]]=0, "-", BS_CONTROLE[[#This Row],[Atividade]])</f>
        <v>-</v>
      </c>
      <c r="AJ480" s="8" t="str">
        <f>IF(D480="","*",VLOOKUP(AI480,BS_ATIVIDADE[#Data],3,FALSE))</f>
        <v>*</v>
      </c>
      <c r="AK480" s="175" t="str">
        <f>IF(BS_CONTROLE[[#This Row],[Local - Partida]]=0, "-", BS_CONTROLE[[#This Row],[Local - Partida]])</f>
        <v>-</v>
      </c>
      <c r="AL480" s="175" t="str">
        <f>IF(BS_CONTROLE[[#This Row],[Local - Encerramento]]=0, "-", BS_CONTROLE[[#This Row],[Local - Encerramento]])</f>
        <v>-</v>
      </c>
      <c r="AM480" s="175" t="str">
        <f>IF(BS_CONTROLE[[#This Row],[Entre - Estações]]=0, "-", BS_CONTROLE[[#This Row],[Entre - Estações]])</f>
        <v>-</v>
      </c>
      <c r="AN480" s="175" t="str">
        <f>IF(BS_CONTROLE[[#This Row],[SB]]=0, "-", BS_CONTROLE[[#This Row],[SB]])</f>
        <v>-</v>
      </c>
      <c r="AO480" s="176" t="str">
        <f>IF(BS_CONTROLE[[#This Row],[SUB]]=0, "-", BS_CONTROLE[[#This Row],[SUB]])</f>
        <v>-</v>
      </c>
      <c r="AP480" s="177" t="str">
        <f>IF(BS_CONTROLE[[#This Row],[KM - Inicio]]=0, "-", BS_CONTROLE[[#This Row],[KM - Inicio]])</f>
        <v>-</v>
      </c>
      <c r="AQ480" s="177" t="str">
        <f>IF(BS_CONTROLE[[#This Row],[KM - Fim]]=0, "-", BS_CONTROLE[[#This Row],[KM - Fim]])</f>
        <v>-</v>
      </c>
      <c r="AR480" s="32"/>
      <c r="AS480" s="32"/>
      <c r="AT480" s="32"/>
      <c r="AU480" s="32"/>
      <c r="AV480" s="32"/>
      <c r="AW480" s="32"/>
      <c r="AX480" s="32"/>
      <c r="AY480" s="184" t="str">
        <f>IF(D480="","*",IFERROR(IF(ISODD(COUNT(AS480:AX482)),"ERRO",SUM((AT480-AS480),(AV480-AU480),(AX480-AW480))),"ERRO"))</f>
        <v>*</v>
      </c>
      <c r="AZ480" s="11"/>
      <c r="BA480" s="60"/>
      <c r="BB480" s="9" t="str">
        <f>IFERROR(_xlfn.XLOOKUP(AI480, BS_ATIVIDADE[ATIVIDADE],BS_ATIVIDADE[UNIDADE] ), "*")</f>
        <v>*</v>
      </c>
      <c r="BC480" s="59" t="str" cm="1">
        <f t="array" ref="BC480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BD480" s="59" t="str" cm="1">
        <f t="array" ref="BD480" xml:space="preserve"> _xlfn.XLOOKUP(
  1,
  ( TabelaMap[SUB] = BS_CONTROLE[[#This Row],[SUB_5]]) *
  ( TabelaMap[KM Inicio] &lt;= BS_CONTROLE[[#This Row],[KM - Inicio]]) *
  ( TabelaMap[KM Fim]  &gt;= BS_CONTROLE[[#This Row],[KM - Inicio]]),
  TabelaMap[Trecho Coordenação],
  "-",
  0
)</f>
        <v>-</v>
      </c>
      <c r="BE480" s="200" t="str">
        <f>IFERROR(_xlfn.XLOOKUP(AO480, BASE_MAPA!$B$2:$B$420, BASE_MAPA!$G$2:$G$420), "ERRO")</f>
        <v>ERRO</v>
      </c>
      <c r="BF480" s="178" t="str">
        <f>IF(BS_CONTROLE[[#This Row],[Responsavel pelo boletim]]=0, "-", BS_CONTROLE[[#This Row],[Responsavel pelo boletim]])</f>
        <v>-</v>
      </c>
      <c r="BG480" s="13"/>
      <c r="BH480" s="14"/>
      <c r="BI480" s="14"/>
      <c r="BJ480" s="14"/>
      <c r="BK480" s="14"/>
      <c r="BL480" s="13"/>
      <c r="BM480" s="12"/>
      <c r="BN480" s="12"/>
      <c r="BO480" s="130"/>
      <c r="BP480" s="14"/>
      <c r="BQ480" s="10" t="str">
        <f t="shared" si="38"/>
        <v>Aderente</v>
      </c>
      <c r="BR480" s="15" t="str">
        <f t="shared" si="39"/>
        <v>*</v>
      </c>
      <c r="BS480" s="15" t="str">
        <f t="shared" si="40"/>
        <v>*</v>
      </c>
      <c r="BT480" s="157" t="str">
        <f t="shared" si="41"/>
        <v/>
      </c>
    </row>
    <row r="481" spans="1:72" hidden="1">
      <c r="A481" s="44" t="str">
        <f t="shared" si="37"/>
        <v/>
      </c>
      <c r="B481" s="133"/>
      <c r="C481" s="7" t="str">
        <f>IF(BS_CONTROLE[[#This Row],[DATA]]="","",WEEKNUM(BS_CONTROLE[[#This Row],[DATA]]))</f>
        <v/>
      </c>
      <c r="D481" s="45"/>
      <c r="E481" s="185">
        <v>497</v>
      </c>
      <c r="F481" s="134"/>
      <c r="G481" s="8" t="str">
        <f>IF(D481="","*",VLOOKUP(F481,BS_ATIVIDADE[#All],3,FALSE))</f>
        <v>*</v>
      </c>
      <c r="H481" s="135"/>
      <c r="I481" s="135"/>
      <c r="J481" s="151"/>
      <c r="K481" s="151"/>
      <c r="L481" s="71" t="s">
        <v>11</v>
      </c>
      <c r="M481" s="149" t="str" cm="1">
        <f t="array" ref="M481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481" s="149" t="str" cm="1">
        <f t="array" ref="N481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481" s="135"/>
      <c r="P481" s="135"/>
      <c r="Q481" s="71"/>
      <c r="R481" s="9" t="str">
        <f>IFERROR(_xlfn.XLOOKUP(F481, BS_ATIVIDADE[ATIVIDADE],BS_ATIVIDADE[UNIDADE] ), "*")</f>
        <v>*</v>
      </c>
      <c r="S481" s="180" t="str" cm="1">
        <f t="array" ref="S481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481" s="180" t="str" cm="1">
        <f t="array" ref="T481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481" s="199" t="str">
        <f>IFERROR(_xlfn.XLOOKUP(J481, BASE_MAPA!$B$2:$B$420, BASE_MAPA!$G$2:$G$420), "ERRO")</f>
        <v>ERRO</v>
      </c>
      <c r="V481" s="143"/>
      <c r="W481" s="135"/>
      <c r="X481" s="152"/>
      <c r="Y481" s="129"/>
      <c r="Z481" s="129"/>
      <c r="AA481" s="71"/>
      <c r="AB481" s="59"/>
      <c r="AC481" s="59"/>
      <c r="AD481" s="135"/>
      <c r="AE481" s="71"/>
      <c r="AF481" s="71"/>
      <c r="AG481" s="71"/>
      <c r="AH481" s="42"/>
      <c r="AI481" s="119" t="str">
        <f>IF(BS_CONTROLE[[#This Row],[Atividade]]=0, "-", BS_CONTROLE[[#This Row],[Atividade]])</f>
        <v>-</v>
      </c>
      <c r="AJ481" s="8" t="str">
        <f>IF(D481="","*",VLOOKUP(AI481,BS_ATIVIDADE[#Data],3,FALSE))</f>
        <v>*</v>
      </c>
      <c r="AK481" s="175" t="str">
        <f>IF(BS_CONTROLE[[#This Row],[Local - Partida]]=0, "-", BS_CONTROLE[[#This Row],[Local - Partida]])</f>
        <v>-</v>
      </c>
      <c r="AL481" s="175" t="str">
        <f>IF(BS_CONTROLE[[#This Row],[Local - Encerramento]]=0, "-", BS_CONTROLE[[#This Row],[Local - Encerramento]])</f>
        <v>-</v>
      </c>
      <c r="AM481" s="175" t="str">
        <f>IF(BS_CONTROLE[[#This Row],[Entre - Estações]]=0, "-", BS_CONTROLE[[#This Row],[Entre - Estações]])</f>
        <v>-</v>
      </c>
      <c r="AN481" s="175" t="str">
        <f>IF(BS_CONTROLE[[#This Row],[SB]]=0, "-", BS_CONTROLE[[#This Row],[SB]])</f>
        <v>-</v>
      </c>
      <c r="AO481" s="176" t="str">
        <f>IF(BS_CONTROLE[[#This Row],[SUB]]=0, "-", BS_CONTROLE[[#This Row],[SUB]])</f>
        <v>-</v>
      </c>
      <c r="AP481" s="177" t="str">
        <f>IF(BS_CONTROLE[[#This Row],[KM - Inicio]]=0, "-", BS_CONTROLE[[#This Row],[KM - Inicio]])</f>
        <v>-</v>
      </c>
      <c r="AQ481" s="177" t="str">
        <f>IF(BS_CONTROLE[[#This Row],[KM - Fim]]=0, "-", BS_CONTROLE[[#This Row],[KM - Fim]])</f>
        <v>-</v>
      </c>
      <c r="AR481" s="32"/>
      <c r="AS481" s="32"/>
      <c r="AT481" s="32"/>
      <c r="AU481" s="32"/>
      <c r="AV481" s="32"/>
      <c r="AW481" s="32"/>
      <c r="AX481" s="32"/>
      <c r="AY481" s="184" t="str">
        <f>IF(D481="","*",IFERROR(IF(ISODD(COUNT(AS481:AX483)),"ERRO",SUM((AT481-AS481),(AV481-AU481),(AX481-AW481))),"ERRO"))</f>
        <v>*</v>
      </c>
      <c r="AZ481" s="11"/>
      <c r="BA481" s="60"/>
      <c r="BB481" s="9" t="str">
        <f>IFERROR(_xlfn.XLOOKUP(AI481, BS_ATIVIDADE[ATIVIDADE],BS_ATIVIDADE[UNIDADE] ), "*")</f>
        <v>*</v>
      </c>
      <c r="BC481" s="59" t="str" cm="1">
        <f t="array" ref="BC481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BD481" s="59" t="str" cm="1">
        <f t="array" ref="BD481" xml:space="preserve"> _xlfn.XLOOKUP(
  1,
  ( TabelaMap[SUB] = BS_CONTROLE[[#This Row],[SUB_5]]) *
  ( TabelaMap[KM Inicio] &lt;= BS_CONTROLE[[#This Row],[KM - Inicio]]) *
  ( TabelaMap[KM Fim]  &gt;= BS_CONTROLE[[#This Row],[KM - Inicio]]),
  TabelaMap[Trecho Coordenação],
  "-",
  0
)</f>
        <v>-</v>
      </c>
      <c r="BE481" s="200" t="str">
        <f>IFERROR(_xlfn.XLOOKUP(AO481, BASE_MAPA!$B$2:$B$420, BASE_MAPA!$G$2:$G$420), "ERRO")</f>
        <v>ERRO</v>
      </c>
      <c r="BF481" s="178" t="str">
        <f>IF(BS_CONTROLE[[#This Row],[Responsavel pelo boletim]]=0, "-", BS_CONTROLE[[#This Row],[Responsavel pelo boletim]])</f>
        <v>-</v>
      </c>
      <c r="BG481" s="13"/>
      <c r="BH481" s="14"/>
      <c r="BI481" s="14"/>
      <c r="BJ481" s="14"/>
      <c r="BK481" s="14"/>
      <c r="BL481" s="13"/>
      <c r="BM481" s="12"/>
      <c r="BN481" s="12"/>
      <c r="BO481" s="130"/>
      <c r="BP481" s="14"/>
      <c r="BQ481" s="10" t="str">
        <f t="shared" si="38"/>
        <v>Aderente</v>
      </c>
      <c r="BR481" s="15" t="str">
        <f t="shared" si="39"/>
        <v>*</v>
      </c>
      <c r="BS481" s="15" t="str">
        <f t="shared" si="40"/>
        <v>*</v>
      </c>
      <c r="BT481" s="157" t="str">
        <f t="shared" si="41"/>
        <v/>
      </c>
    </row>
    <row r="482" spans="1:72" hidden="1">
      <c r="A482" s="44" t="str">
        <f t="shared" si="37"/>
        <v/>
      </c>
      <c r="B482" s="133"/>
      <c r="C482" s="7" t="str">
        <f>IF(BS_CONTROLE[[#This Row],[DATA]]="","",WEEKNUM(BS_CONTROLE[[#This Row],[DATA]]))</f>
        <v/>
      </c>
      <c r="D482" s="45"/>
      <c r="E482" s="185">
        <v>498</v>
      </c>
      <c r="F482" s="134"/>
      <c r="G482" s="8" t="str">
        <f>IF(D482="","*",VLOOKUP(F482,BS_ATIVIDADE[#All],3,FALSE))</f>
        <v>*</v>
      </c>
      <c r="H482" s="135"/>
      <c r="I482" s="135"/>
      <c r="J482" s="151"/>
      <c r="K482" s="151"/>
      <c r="L482" s="71" t="s">
        <v>11</v>
      </c>
      <c r="M482" s="149" t="str" cm="1">
        <f t="array" ref="M482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482" s="149" t="str" cm="1">
        <f t="array" ref="N482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482" s="135"/>
      <c r="P482" s="135"/>
      <c r="Q482" s="71"/>
      <c r="R482" s="9" t="str">
        <f>IFERROR(_xlfn.XLOOKUP(F482, BS_ATIVIDADE[ATIVIDADE],BS_ATIVIDADE[UNIDADE] ), "*")</f>
        <v>*</v>
      </c>
      <c r="S482" s="180" t="str" cm="1">
        <f t="array" ref="S482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482" s="180" t="str" cm="1">
        <f t="array" ref="T482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482" s="199" t="str">
        <f>IFERROR(_xlfn.XLOOKUP(J482, BASE_MAPA!$B$2:$B$420, BASE_MAPA!$G$2:$G$420), "ERRO")</f>
        <v>ERRO</v>
      </c>
      <c r="V482" s="143"/>
      <c r="W482" s="135"/>
      <c r="X482" s="152"/>
      <c r="Y482" s="129"/>
      <c r="Z482" s="129"/>
      <c r="AA482" s="71"/>
      <c r="AB482" s="59"/>
      <c r="AC482" s="59"/>
      <c r="AD482" s="135"/>
      <c r="AE482" s="71"/>
      <c r="AF482" s="71"/>
      <c r="AG482" s="71"/>
      <c r="AH482" s="42"/>
      <c r="AI482" s="119" t="str">
        <f>IF(BS_CONTROLE[[#This Row],[Atividade]]=0, "-", BS_CONTROLE[[#This Row],[Atividade]])</f>
        <v>-</v>
      </c>
      <c r="AJ482" s="8" t="str">
        <f>IF(D482="","*",VLOOKUP(AI482,BS_ATIVIDADE[#Data],3,FALSE))</f>
        <v>*</v>
      </c>
      <c r="AK482" s="175" t="str">
        <f>IF(BS_CONTROLE[[#This Row],[Local - Partida]]=0, "-", BS_CONTROLE[[#This Row],[Local - Partida]])</f>
        <v>-</v>
      </c>
      <c r="AL482" s="175" t="str">
        <f>IF(BS_CONTROLE[[#This Row],[Local - Encerramento]]=0, "-", BS_CONTROLE[[#This Row],[Local - Encerramento]])</f>
        <v>-</v>
      </c>
      <c r="AM482" s="175" t="str">
        <f>IF(BS_CONTROLE[[#This Row],[Entre - Estações]]=0, "-", BS_CONTROLE[[#This Row],[Entre - Estações]])</f>
        <v>-</v>
      </c>
      <c r="AN482" s="175" t="str">
        <f>IF(BS_CONTROLE[[#This Row],[SB]]=0, "-", BS_CONTROLE[[#This Row],[SB]])</f>
        <v>-</v>
      </c>
      <c r="AO482" s="176" t="str">
        <f>IF(BS_CONTROLE[[#This Row],[SUB]]=0, "-", BS_CONTROLE[[#This Row],[SUB]])</f>
        <v>-</v>
      </c>
      <c r="AP482" s="177" t="str">
        <f>IF(BS_CONTROLE[[#This Row],[KM - Inicio]]=0, "-", BS_CONTROLE[[#This Row],[KM - Inicio]])</f>
        <v>-</v>
      </c>
      <c r="AQ482" s="177" t="str">
        <f>IF(BS_CONTROLE[[#This Row],[KM - Fim]]=0, "-", BS_CONTROLE[[#This Row],[KM - Fim]])</f>
        <v>-</v>
      </c>
      <c r="AR482" s="32"/>
      <c r="AS482" s="32"/>
      <c r="AT482" s="32"/>
      <c r="AU482" s="32"/>
      <c r="AV482" s="32"/>
      <c r="AW482" s="32"/>
      <c r="AX482" s="32"/>
      <c r="AY482" s="184" t="str">
        <f>IF(D482="","*",IFERROR(IF(ISODD(COUNT(AS482:AX484)),"ERRO",SUM((AT482-AS482),(AV482-AU482),(AX482-AW482))),"ERRO"))</f>
        <v>*</v>
      </c>
      <c r="AZ482" s="11"/>
      <c r="BA482" s="60"/>
      <c r="BB482" s="9" t="str">
        <f>IFERROR(_xlfn.XLOOKUP(AI482, BS_ATIVIDADE[ATIVIDADE],BS_ATIVIDADE[UNIDADE] ), "*")</f>
        <v>*</v>
      </c>
      <c r="BC482" s="59" t="str" cm="1">
        <f t="array" ref="BC482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BD482" s="59" t="str" cm="1">
        <f t="array" ref="BD482" xml:space="preserve"> _xlfn.XLOOKUP(
  1,
  ( TabelaMap[SUB] = BS_CONTROLE[[#This Row],[SUB_5]]) *
  ( TabelaMap[KM Inicio] &lt;= BS_CONTROLE[[#This Row],[KM - Inicio]]) *
  ( TabelaMap[KM Fim]  &gt;= BS_CONTROLE[[#This Row],[KM - Inicio]]),
  TabelaMap[Trecho Coordenação],
  "-",
  0
)</f>
        <v>-</v>
      </c>
      <c r="BE482" s="200" t="str">
        <f>IFERROR(_xlfn.XLOOKUP(AO482, BASE_MAPA!$B$2:$B$420, BASE_MAPA!$G$2:$G$420), "ERRO")</f>
        <v>ERRO</v>
      </c>
      <c r="BF482" s="178" t="str">
        <f>IF(BS_CONTROLE[[#This Row],[Responsavel pelo boletim]]=0, "-", BS_CONTROLE[[#This Row],[Responsavel pelo boletim]])</f>
        <v>-</v>
      </c>
      <c r="BG482" s="13"/>
      <c r="BH482" s="14"/>
      <c r="BI482" s="14"/>
      <c r="BJ482" s="14"/>
      <c r="BK482" s="14"/>
      <c r="BL482" s="13"/>
      <c r="BM482" s="12"/>
      <c r="BN482" s="12"/>
      <c r="BO482" s="130"/>
      <c r="BP482" s="14"/>
      <c r="BQ482" s="10" t="str">
        <f t="shared" si="38"/>
        <v>Aderente</v>
      </c>
      <c r="BR482" s="15" t="str">
        <f t="shared" si="39"/>
        <v>*</v>
      </c>
      <c r="BS482" s="15" t="str">
        <f t="shared" si="40"/>
        <v>*</v>
      </c>
      <c r="BT482" s="157" t="str">
        <f t="shared" si="41"/>
        <v/>
      </c>
    </row>
    <row r="483" spans="1:72" hidden="1">
      <c r="A483" s="44" t="str">
        <f t="shared" si="37"/>
        <v/>
      </c>
      <c r="B483" s="133"/>
      <c r="C483" s="7" t="str">
        <f>IF(BS_CONTROLE[[#This Row],[DATA]]="","",WEEKNUM(BS_CONTROLE[[#This Row],[DATA]]))</f>
        <v/>
      </c>
      <c r="D483" s="45"/>
      <c r="E483" s="185">
        <v>499</v>
      </c>
      <c r="F483" s="134"/>
      <c r="G483" s="8" t="str">
        <f>IF(D483="","*",VLOOKUP(F483,BS_ATIVIDADE[#All],3,FALSE))</f>
        <v>*</v>
      </c>
      <c r="H483" s="135"/>
      <c r="I483" s="135"/>
      <c r="J483" s="151"/>
      <c r="K483" s="151"/>
      <c r="L483" s="71" t="s">
        <v>11</v>
      </c>
      <c r="M483" s="149" t="str" cm="1">
        <f t="array" ref="M483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483" s="149" t="str" cm="1">
        <f t="array" ref="N483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483" s="135"/>
      <c r="P483" s="135"/>
      <c r="Q483" s="71"/>
      <c r="R483" s="9" t="str">
        <f>IFERROR(_xlfn.XLOOKUP(F483, BS_ATIVIDADE[ATIVIDADE],BS_ATIVIDADE[UNIDADE] ), "*")</f>
        <v>*</v>
      </c>
      <c r="S483" s="180" t="str" cm="1">
        <f t="array" ref="S483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483" s="180" t="str" cm="1">
        <f t="array" ref="T483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483" s="199" t="str">
        <f>IFERROR(_xlfn.XLOOKUP(J483, BASE_MAPA!$B$2:$B$420, BASE_MAPA!$G$2:$G$420), "ERRO")</f>
        <v>ERRO</v>
      </c>
      <c r="V483" s="143"/>
      <c r="W483" s="135"/>
      <c r="X483" s="152"/>
      <c r="Y483" s="129"/>
      <c r="Z483" s="129"/>
      <c r="AA483" s="71"/>
      <c r="AB483" s="59"/>
      <c r="AC483" s="59"/>
      <c r="AD483" s="135"/>
      <c r="AE483" s="71"/>
      <c r="AF483" s="71"/>
      <c r="AG483" s="71"/>
      <c r="AH483" s="42"/>
      <c r="AI483" s="119" t="str">
        <f>IF(BS_CONTROLE[[#This Row],[Atividade]]=0, "-", BS_CONTROLE[[#This Row],[Atividade]])</f>
        <v>-</v>
      </c>
      <c r="AJ483" s="8" t="str">
        <f>IF(D483="","*",VLOOKUP(AI483,BS_ATIVIDADE[#Data],3,FALSE))</f>
        <v>*</v>
      </c>
      <c r="AK483" s="175" t="str">
        <f>IF(BS_CONTROLE[[#This Row],[Local - Partida]]=0, "-", BS_CONTROLE[[#This Row],[Local - Partida]])</f>
        <v>-</v>
      </c>
      <c r="AL483" s="175" t="str">
        <f>IF(BS_CONTROLE[[#This Row],[Local - Encerramento]]=0, "-", BS_CONTROLE[[#This Row],[Local - Encerramento]])</f>
        <v>-</v>
      </c>
      <c r="AM483" s="175" t="str">
        <f>IF(BS_CONTROLE[[#This Row],[Entre - Estações]]=0, "-", BS_CONTROLE[[#This Row],[Entre - Estações]])</f>
        <v>-</v>
      </c>
      <c r="AN483" s="175" t="str">
        <f>IF(BS_CONTROLE[[#This Row],[SB]]=0, "-", BS_CONTROLE[[#This Row],[SB]])</f>
        <v>-</v>
      </c>
      <c r="AO483" s="176" t="str">
        <f>IF(BS_CONTROLE[[#This Row],[SUB]]=0, "-", BS_CONTROLE[[#This Row],[SUB]])</f>
        <v>-</v>
      </c>
      <c r="AP483" s="177" t="str">
        <f>IF(BS_CONTROLE[[#This Row],[KM - Inicio]]=0, "-", BS_CONTROLE[[#This Row],[KM - Inicio]])</f>
        <v>-</v>
      </c>
      <c r="AQ483" s="177" t="str">
        <f>IF(BS_CONTROLE[[#This Row],[KM - Fim]]=0, "-", BS_CONTROLE[[#This Row],[KM - Fim]])</f>
        <v>-</v>
      </c>
      <c r="AR483" s="32"/>
      <c r="AS483" s="32"/>
      <c r="AT483" s="32"/>
      <c r="AU483" s="32"/>
      <c r="AV483" s="32"/>
      <c r="AW483" s="32"/>
      <c r="AX483" s="32"/>
      <c r="AY483" s="184" t="str">
        <f>IF(D483="","*",IFERROR(IF(ISODD(COUNT(AS483:AX485)),"ERRO",SUM((AT483-AS483),(AV483-AU483),(AX483-AW483))),"ERRO"))</f>
        <v>*</v>
      </c>
      <c r="AZ483" s="11"/>
      <c r="BA483" s="60"/>
      <c r="BB483" s="9" t="str">
        <f>IFERROR(_xlfn.XLOOKUP(AI483, BS_ATIVIDADE[ATIVIDADE],BS_ATIVIDADE[UNIDADE] ), "*")</f>
        <v>*</v>
      </c>
      <c r="BC483" s="59" t="str" cm="1">
        <f t="array" ref="BC483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BD483" s="59" t="str" cm="1">
        <f t="array" ref="BD483" xml:space="preserve"> _xlfn.XLOOKUP(
  1,
  ( TabelaMap[SUB] = BS_CONTROLE[[#This Row],[SUB_5]]) *
  ( TabelaMap[KM Inicio] &lt;= BS_CONTROLE[[#This Row],[KM - Inicio]]) *
  ( TabelaMap[KM Fim]  &gt;= BS_CONTROLE[[#This Row],[KM - Inicio]]),
  TabelaMap[Trecho Coordenação],
  "-",
  0
)</f>
        <v>-</v>
      </c>
      <c r="BE483" s="200" t="str">
        <f>IFERROR(_xlfn.XLOOKUP(AO483, BASE_MAPA!$B$2:$B$420, BASE_MAPA!$G$2:$G$420), "ERRO")</f>
        <v>ERRO</v>
      </c>
      <c r="BF483" s="178" t="str">
        <f>IF(BS_CONTROLE[[#This Row],[Responsavel pelo boletim]]=0, "-", BS_CONTROLE[[#This Row],[Responsavel pelo boletim]])</f>
        <v>-</v>
      </c>
      <c r="BG483" s="13"/>
      <c r="BH483" s="14"/>
      <c r="BI483" s="14"/>
      <c r="BJ483" s="14"/>
      <c r="BK483" s="14"/>
      <c r="BL483" s="13"/>
      <c r="BM483" s="12"/>
      <c r="BN483" s="12"/>
      <c r="BO483" s="130"/>
      <c r="BP483" s="14"/>
      <c r="BQ483" s="10" t="str">
        <f t="shared" si="38"/>
        <v>Aderente</v>
      </c>
      <c r="BR483" s="15" t="str">
        <f t="shared" si="39"/>
        <v>*</v>
      </c>
      <c r="BS483" s="15" t="str">
        <f t="shared" si="40"/>
        <v>*</v>
      </c>
      <c r="BT483" s="157" t="str">
        <f t="shared" si="41"/>
        <v/>
      </c>
    </row>
    <row r="484" spans="1:72" hidden="1">
      <c r="A484" s="44" t="str">
        <f t="shared" si="37"/>
        <v/>
      </c>
      <c r="B484" s="133"/>
      <c r="C484" s="7" t="str">
        <f>IF(BS_CONTROLE[[#This Row],[DATA]]="","",WEEKNUM(BS_CONTROLE[[#This Row],[DATA]]))</f>
        <v/>
      </c>
      <c r="D484" s="45"/>
      <c r="E484" s="185">
        <v>500</v>
      </c>
      <c r="F484" s="134"/>
      <c r="G484" s="8" t="str">
        <f>IF(D484="","*",VLOOKUP(F484,BS_ATIVIDADE[#All],3,FALSE))</f>
        <v>*</v>
      </c>
      <c r="H484" s="135"/>
      <c r="I484" s="135"/>
      <c r="J484" s="151"/>
      <c r="K484" s="151"/>
      <c r="L484" s="71" t="s">
        <v>11</v>
      </c>
      <c r="M484" s="149" t="str" cm="1">
        <f t="array" ref="M484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484" s="149" t="str" cm="1">
        <f t="array" ref="N484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484" s="135"/>
      <c r="P484" s="135"/>
      <c r="Q484" s="71"/>
      <c r="R484" s="9" t="str">
        <f>IFERROR(_xlfn.XLOOKUP(F484, BS_ATIVIDADE[ATIVIDADE],BS_ATIVIDADE[UNIDADE] ), "*")</f>
        <v>*</v>
      </c>
      <c r="S484" s="180" t="str" cm="1">
        <f t="array" ref="S484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484" s="180" t="str" cm="1">
        <f t="array" ref="T484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484" s="199" t="str">
        <f>IFERROR(_xlfn.XLOOKUP(J484, BASE_MAPA!$B$2:$B$420, BASE_MAPA!$G$2:$G$420), "ERRO")</f>
        <v>ERRO</v>
      </c>
      <c r="V484" s="143"/>
      <c r="W484" s="135"/>
      <c r="X484" s="152"/>
      <c r="Y484" s="129"/>
      <c r="Z484" s="129"/>
      <c r="AA484" s="71"/>
      <c r="AB484" s="59"/>
      <c r="AC484" s="59"/>
      <c r="AD484" s="135"/>
      <c r="AE484" s="71"/>
      <c r="AF484" s="71"/>
      <c r="AG484" s="71"/>
      <c r="AH484" s="42"/>
      <c r="AI484" s="119" t="str">
        <f>IF(BS_CONTROLE[[#This Row],[Atividade]]=0, "-", BS_CONTROLE[[#This Row],[Atividade]])</f>
        <v>-</v>
      </c>
      <c r="AJ484" s="8" t="str">
        <f>IF(D484="","*",VLOOKUP(AI484,BS_ATIVIDADE[#Data],3,FALSE))</f>
        <v>*</v>
      </c>
      <c r="AK484" s="175" t="str">
        <f>IF(BS_CONTROLE[[#This Row],[Local - Partida]]=0, "-", BS_CONTROLE[[#This Row],[Local - Partida]])</f>
        <v>-</v>
      </c>
      <c r="AL484" s="175" t="str">
        <f>IF(BS_CONTROLE[[#This Row],[Local - Encerramento]]=0, "-", BS_CONTROLE[[#This Row],[Local - Encerramento]])</f>
        <v>-</v>
      </c>
      <c r="AM484" s="175" t="str">
        <f>IF(BS_CONTROLE[[#This Row],[Entre - Estações]]=0, "-", BS_CONTROLE[[#This Row],[Entre - Estações]])</f>
        <v>-</v>
      </c>
      <c r="AN484" s="175" t="str">
        <f>IF(BS_CONTROLE[[#This Row],[SB]]=0, "-", BS_CONTROLE[[#This Row],[SB]])</f>
        <v>-</v>
      </c>
      <c r="AO484" s="176" t="str">
        <f>IF(BS_CONTROLE[[#This Row],[SUB]]=0, "-", BS_CONTROLE[[#This Row],[SUB]])</f>
        <v>-</v>
      </c>
      <c r="AP484" s="177" t="str">
        <f>IF(BS_CONTROLE[[#This Row],[KM - Inicio]]=0, "-", BS_CONTROLE[[#This Row],[KM - Inicio]])</f>
        <v>-</v>
      </c>
      <c r="AQ484" s="177" t="str">
        <f>IF(BS_CONTROLE[[#This Row],[KM - Fim]]=0, "-", BS_CONTROLE[[#This Row],[KM - Fim]])</f>
        <v>-</v>
      </c>
      <c r="AR484" s="32"/>
      <c r="AS484" s="32"/>
      <c r="AT484" s="32"/>
      <c r="AU484" s="32"/>
      <c r="AV484" s="32"/>
      <c r="AW484" s="32"/>
      <c r="AX484" s="32"/>
      <c r="AY484" s="184" t="str">
        <f>IF(D484="","*",IFERROR(IF(ISODD(COUNT(AS484:AX486)),"ERRO",SUM((AT484-AS484),(AV484-AU484),(AX484-AW484))),"ERRO"))</f>
        <v>*</v>
      </c>
      <c r="AZ484" s="11"/>
      <c r="BA484" s="60"/>
      <c r="BB484" s="9" t="str">
        <f>IFERROR(_xlfn.XLOOKUP(AI484, BS_ATIVIDADE[ATIVIDADE],BS_ATIVIDADE[UNIDADE] ), "*")</f>
        <v>*</v>
      </c>
      <c r="BC484" s="59" t="str" cm="1">
        <f t="array" ref="BC484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BD484" s="59" t="str" cm="1">
        <f t="array" ref="BD484" xml:space="preserve"> _xlfn.XLOOKUP(
  1,
  ( TabelaMap[SUB] = BS_CONTROLE[[#This Row],[SUB_5]]) *
  ( TabelaMap[KM Inicio] &lt;= BS_CONTROLE[[#This Row],[KM - Inicio]]) *
  ( TabelaMap[KM Fim]  &gt;= BS_CONTROLE[[#This Row],[KM - Inicio]]),
  TabelaMap[Trecho Coordenação],
  "-",
  0
)</f>
        <v>-</v>
      </c>
      <c r="BE484" s="200" t="str">
        <f>IFERROR(_xlfn.XLOOKUP(AO484, BASE_MAPA!$B$2:$B$420, BASE_MAPA!$G$2:$G$420), "ERRO")</f>
        <v>ERRO</v>
      </c>
      <c r="BF484" s="178" t="str">
        <f>IF(BS_CONTROLE[[#This Row],[Responsavel pelo boletim]]=0, "-", BS_CONTROLE[[#This Row],[Responsavel pelo boletim]])</f>
        <v>-</v>
      </c>
      <c r="BG484" s="13"/>
      <c r="BH484" s="14"/>
      <c r="BI484" s="14"/>
      <c r="BJ484" s="14"/>
      <c r="BK484" s="14"/>
      <c r="BL484" s="13"/>
      <c r="BM484" s="12"/>
      <c r="BN484" s="12"/>
      <c r="BO484" s="130"/>
      <c r="BP484" s="14"/>
      <c r="BQ484" s="10" t="str">
        <f t="shared" si="38"/>
        <v>Aderente</v>
      </c>
      <c r="BR484" s="15" t="str">
        <f t="shared" si="39"/>
        <v>*</v>
      </c>
      <c r="BS484" s="15" t="str">
        <f t="shared" si="40"/>
        <v>*</v>
      </c>
      <c r="BT484" s="157" t="str">
        <f t="shared" si="41"/>
        <v/>
      </c>
    </row>
    <row r="485" spans="1:72" hidden="1">
      <c r="A485" s="44" t="str">
        <f t="shared" si="37"/>
        <v/>
      </c>
      <c r="B485" s="133"/>
      <c r="C485" s="7" t="str">
        <f>IF(BS_CONTROLE[[#This Row],[DATA]]="","",WEEKNUM(BS_CONTROLE[[#This Row],[DATA]]))</f>
        <v/>
      </c>
      <c r="D485" s="45"/>
      <c r="E485" s="185">
        <v>501</v>
      </c>
      <c r="F485" s="134"/>
      <c r="G485" s="8" t="str">
        <f>IF(D485="","*",VLOOKUP(F485,BS_ATIVIDADE[#All],3,FALSE))</f>
        <v>*</v>
      </c>
      <c r="H485" s="135"/>
      <c r="I485" s="135"/>
      <c r="J485" s="151"/>
      <c r="K485" s="151"/>
      <c r="L485" s="71" t="s">
        <v>11</v>
      </c>
      <c r="M485" s="149" t="str" cm="1">
        <f t="array" ref="M485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485" s="149" t="str" cm="1">
        <f t="array" ref="N485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485" s="135"/>
      <c r="P485" s="135"/>
      <c r="Q485" s="71"/>
      <c r="R485" s="9" t="str">
        <f>IFERROR(_xlfn.XLOOKUP(F485, BS_ATIVIDADE[ATIVIDADE],BS_ATIVIDADE[UNIDADE] ), "*")</f>
        <v>*</v>
      </c>
      <c r="S485" s="180" t="str" cm="1">
        <f t="array" ref="S485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485" s="180" t="str" cm="1">
        <f t="array" ref="T485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485" s="199" t="str">
        <f>IFERROR(_xlfn.XLOOKUP(J485, BASE_MAPA!$B$2:$B$420, BASE_MAPA!$G$2:$G$420), "ERRO")</f>
        <v>ERRO</v>
      </c>
      <c r="V485" s="143"/>
      <c r="W485" s="135"/>
      <c r="X485" s="152"/>
      <c r="Y485" s="129"/>
      <c r="Z485" s="129"/>
      <c r="AA485" s="71"/>
      <c r="AB485" s="59"/>
      <c r="AC485" s="59"/>
      <c r="AD485" s="135"/>
      <c r="AE485" s="71"/>
      <c r="AF485" s="71"/>
      <c r="AG485" s="71"/>
      <c r="AH485" s="42"/>
      <c r="AI485" s="119" t="str">
        <f>IF(BS_CONTROLE[[#This Row],[Atividade]]=0, "-", BS_CONTROLE[[#This Row],[Atividade]])</f>
        <v>-</v>
      </c>
      <c r="AJ485" s="8" t="str">
        <f>IF(D485="","*",VLOOKUP(AI485,BS_ATIVIDADE[#Data],3,FALSE))</f>
        <v>*</v>
      </c>
      <c r="AK485" s="175" t="str">
        <f>IF(BS_CONTROLE[[#This Row],[Local - Partida]]=0, "-", BS_CONTROLE[[#This Row],[Local - Partida]])</f>
        <v>-</v>
      </c>
      <c r="AL485" s="175" t="str">
        <f>IF(BS_CONTROLE[[#This Row],[Local - Encerramento]]=0, "-", BS_CONTROLE[[#This Row],[Local - Encerramento]])</f>
        <v>-</v>
      </c>
      <c r="AM485" s="175" t="str">
        <f>IF(BS_CONTROLE[[#This Row],[Entre - Estações]]=0, "-", BS_CONTROLE[[#This Row],[Entre - Estações]])</f>
        <v>-</v>
      </c>
      <c r="AN485" s="175" t="str">
        <f>IF(BS_CONTROLE[[#This Row],[SB]]=0, "-", BS_CONTROLE[[#This Row],[SB]])</f>
        <v>-</v>
      </c>
      <c r="AO485" s="176" t="str">
        <f>IF(BS_CONTROLE[[#This Row],[SUB]]=0, "-", BS_CONTROLE[[#This Row],[SUB]])</f>
        <v>-</v>
      </c>
      <c r="AP485" s="177" t="str">
        <f>IF(BS_CONTROLE[[#This Row],[KM - Inicio]]=0, "-", BS_CONTROLE[[#This Row],[KM - Inicio]])</f>
        <v>-</v>
      </c>
      <c r="AQ485" s="177" t="str">
        <f>IF(BS_CONTROLE[[#This Row],[KM - Fim]]=0, "-", BS_CONTROLE[[#This Row],[KM - Fim]])</f>
        <v>-</v>
      </c>
      <c r="AR485" s="32"/>
      <c r="AS485" s="32"/>
      <c r="AT485" s="32"/>
      <c r="AU485" s="32"/>
      <c r="AV485" s="32"/>
      <c r="AW485" s="32"/>
      <c r="AX485" s="32"/>
      <c r="AY485" s="184" t="str">
        <f>IF(D485="","*",IFERROR(IF(ISODD(COUNT(AS485:AX487)),"ERRO",SUM((AT485-AS485),(AV485-AU485),(AX485-AW485))),"ERRO"))</f>
        <v>*</v>
      </c>
      <c r="AZ485" s="11"/>
      <c r="BA485" s="60"/>
      <c r="BB485" s="9" t="str">
        <f>IFERROR(_xlfn.XLOOKUP(AI485, BS_ATIVIDADE[ATIVIDADE],BS_ATIVIDADE[UNIDADE] ), "*")</f>
        <v>*</v>
      </c>
      <c r="BC485" s="59" t="str" cm="1">
        <f t="array" ref="BC485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BD485" s="59" t="str" cm="1">
        <f t="array" ref="BD485" xml:space="preserve"> _xlfn.XLOOKUP(
  1,
  ( TabelaMap[SUB] = BS_CONTROLE[[#This Row],[SUB_5]]) *
  ( TabelaMap[KM Inicio] &lt;= BS_CONTROLE[[#This Row],[KM - Inicio]]) *
  ( TabelaMap[KM Fim]  &gt;= BS_CONTROLE[[#This Row],[KM - Inicio]]),
  TabelaMap[Trecho Coordenação],
  "-",
  0
)</f>
        <v>-</v>
      </c>
      <c r="BE485" s="200" t="str">
        <f>IFERROR(_xlfn.XLOOKUP(AO485, BASE_MAPA!$B$2:$B$420, BASE_MAPA!$G$2:$G$420), "ERRO")</f>
        <v>ERRO</v>
      </c>
      <c r="BF485" s="178" t="str">
        <f>IF(BS_CONTROLE[[#This Row],[Responsavel pelo boletim]]=0, "-", BS_CONTROLE[[#This Row],[Responsavel pelo boletim]])</f>
        <v>-</v>
      </c>
      <c r="BG485" s="13"/>
      <c r="BH485" s="14"/>
      <c r="BI485" s="14"/>
      <c r="BJ485" s="14"/>
      <c r="BK485" s="14"/>
      <c r="BL485" s="13"/>
      <c r="BM485" s="12"/>
      <c r="BN485" s="12"/>
      <c r="BO485" s="130"/>
      <c r="BP485" s="14"/>
      <c r="BQ485" s="10" t="str">
        <f t="shared" si="38"/>
        <v>Aderente</v>
      </c>
      <c r="BR485" s="15" t="str">
        <f t="shared" si="39"/>
        <v>*</v>
      </c>
      <c r="BS485" s="15" t="str">
        <f t="shared" si="40"/>
        <v>*</v>
      </c>
      <c r="BT485" s="157" t="str">
        <f t="shared" si="41"/>
        <v/>
      </c>
    </row>
    <row r="486" spans="1:72" hidden="1">
      <c r="A486" s="44" t="str">
        <f t="shared" si="37"/>
        <v/>
      </c>
      <c r="B486" s="133"/>
      <c r="C486" s="7" t="str">
        <f>IF(BS_CONTROLE[[#This Row],[DATA]]="","",WEEKNUM(BS_CONTROLE[[#This Row],[DATA]]))</f>
        <v/>
      </c>
      <c r="D486" s="45"/>
      <c r="E486" s="185">
        <v>502</v>
      </c>
      <c r="F486" s="134"/>
      <c r="G486" s="8" t="str">
        <f>IF(D486="","*",VLOOKUP(F486,BS_ATIVIDADE[#All],3,FALSE))</f>
        <v>*</v>
      </c>
      <c r="H486" s="135"/>
      <c r="I486" s="135"/>
      <c r="J486" s="151"/>
      <c r="K486" s="151"/>
      <c r="L486" s="71" t="s">
        <v>11</v>
      </c>
      <c r="M486" s="149" t="str" cm="1">
        <f t="array" ref="M486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486" s="149" t="str" cm="1">
        <f t="array" ref="N486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486" s="135"/>
      <c r="P486" s="135"/>
      <c r="Q486" s="71"/>
      <c r="R486" s="9" t="str">
        <f>IFERROR(_xlfn.XLOOKUP(F486, BS_ATIVIDADE[ATIVIDADE],BS_ATIVIDADE[UNIDADE] ), "*")</f>
        <v>*</v>
      </c>
      <c r="S486" s="180" t="str" cm="1">
        <f t="array" ref="S486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486" s="180" t="str" cm="1">
        <f t="array" ref="T486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486" s="199" t="str">
        <f>IFERROR(_xlfn.XLOOKUP(J486, BASE_MAPA!$B$2:$B$420, BASE_MAPA!$G$2:$G$420), "ERRO")</f>
        <v>ERRO</v>
      </c>
      <c r="V486" s="143"/>
      <c r="W486" s="135"/>
      <c r="X486" s="152"/>
      <c r="Y486" s="129"/>
      <c r="Z486" s="129"/>
      <c r="AA486" s="71"/>
      <c r="AB486" s="59"/>
      <c r="AC486" s="59"/>
      <c r="AD486" s="135"/>
      <c r="AE486" s="71"/>
      <c r="AF486" s="71"/>
      <c r="AG486" s="71"/>
      <c r="AH486" s="42"/>
      <c r="AI486" s="119" t="str">
        <f>IF(BS_CONTROLE[[#This Row],[Atividade]]=0, "-", BS_CONTROLE[[#This Row],[Atividade]])</f>
        <v>-</v>
      </c>
      <c r="AJ486" s="8" t="str">
        <f>IF(D486="","*",VLOOKUP(AI486,BS_ATIVIDADE[#Data],3,FALSE))</f>
        <v>*</v>
      </c>
      <c r="AK486" s="175" t="str">
        <f>IF(BS_CONTROLE[[#This Row],[Local - Partida]]=0, "-", BS_CONTROLE[[#This Row],[Local - Partida]])</f>
        <v>-</v>
      </c>
      <c r="AL486" s="175" t="str">
        <f>IF(BS_CONTROLE[[#This Row],[Local - Encerramento]]=0, "-", BS_CONTROLE[[#This Row],[Local - Encerramento]])</f>
        <v>-</v>
      </c>
      <c r="AM486" s="175" t="str">
        <f>IF(BS_CONTROLE[[#This Row],[Entre - Estações]]=0, "-", BS_CONTROLE[[#This Row],[Entre - Estações]])</f>
        <v>-</v>
      </c>
      <c r="AN486" s="175" t="str">
        <f>IF(BS_CONTROLE[[#This Row],[SB]]=0, "-", BS_CONTROLE[[#This Row],[SB]])</f>
        <v>-</v>
      </c>
      <c r="AO486" s="176" t="str">
        <f>IF(BS_CONTROLE[[#This Row],[SUB]]=0, "-", BS_CONTROLE[[#This Row],[SUB]])</f>
        <v>-</v>
      </c>
      <c r="AP486" s="177" t="str">
        <f>IF(BS_CONTROLE[[#This Row],[KM - Inicio]]=0, "-", BS_CONTROLE[[#This Row],[KM - Inicio]])</f>
        <v>-</v>
      </c>
      <c r="AQ486" s="177" t="str">
        <f>IF(BS_CONTROLE[[#This Row],[KM - Fim]]=0, "-", BS_CONTROLE[[#This Row],[KM - Fim]])</f>
        <v>-</v>
      </c>
      <c r="AR486" s="32"/>
      <c r="AS486" s="32"/>
      <c r="AT486" s="32"/>
      <c r="AU486" s="32"/>
      <c r="AV486" s="32"/>
      <c r="AW486" s="32"/>
      <c r="AX486" s="32"/>
      <c r="AY486" s="184" t="str">
        <f>IF(D486="","*",IFERROR(IF(ISODD(COUNT(AS486:AX488)),"ERRO",SUM((AT486-AS486),(AV486-AU486),(AX486-AW486))),"ERRO"))</f>
        <v>*</v>
      </c>
      <c r="AZ486" s="11"/>
      <c r="BA486" s="60"/>
      <c r="BB486" s="9" t="str">
        <f>IFERROR(_xlfn.XLOOKUP(AI486, BS_ATIVIDADE[ATIVIDADE],BS_ATIVIDADE[UNIDADE] ), "*")</f>
        <v>*</v>
      </c>
      <c r="BC486" s="59" t="str" cm="1">
        <f t="array" ref="BC486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BD486" s="59" t="str" cm="1">
        <f t="array" ref="BD486" xml:space="preserve"> _xlfn.XLOOKUP(
  1,
  ( TabelaMap[SUB] = BS_CONTROLE[[#This Row],[SUB_5]]) *
  ( TabelaMap[KM Inicio] &lt;= BS_CONTROLE[[#This Row],[KM - Inicio]]) *
  ( TabelaMap[KM Fim]  &gt;= BS_CONTROLE[[#This Row],[KM - Inicio]]),
  TabelaMap[Trecho Coordenação],
  "-",
  0
)</f>
        <v>-</v>
      </c>
      <c r="BE486" s="200" t="str">
        <f>IFERROR(_xlfn.XLOOKUP(AO486, BASE_MAPA!$B$2:$B$420, BASE_MAPA!$G$2:$G$420), "ERRO")</f>
        <v>ERRO</v>
      </c>
      <c r="BF486" s="178" t="str">
        <f>IF(BS_CONTROLE[[#This Row],[Responsavel pelo boletim]]=0, "-", BS_CONTROLE[[#This Row],[Responsavel pelo boletim]])</f>
        <v>-</v>
      </c>
      <c r="BG486" s="13"/>
      <c r="BH486" s="14"/>
      <c r="BI486" s="14"/>
      <c r="BJ486" s="14"/>
      <c r="BK486" s="14"/>
      <c r="BL486" s="13"/>
      <c r="BM486" s="12"/>
      <c r="BN486" s="12"/>
      <c r="BO486" s="130"/>
      <c r="BP486" s="14"/>
      <c r="BQ486" s="10" t="str">
        <f t="shared" si="38"/>
        <v>Aderente</v>
      </c>
      <c r="BR486" s="15" t="str">
        <f t="shared" si="39"/>
        <v>*</v>
      </c>
      <c r="BS486" s="15" t="str">
        <f t="shared" si="40"/>
        <v>*</v>
      </c>
      <c r="BT486" s="157" t="str">
        <f t="shared" si="41"/>
        <v/>
      </c>
    </row>
    <row r="487" spans="1:72" hidden="1">
      <c r="A487" s="44" t="str">
        <f t="shared" si="37"/>
        <v/>
      </c>
      <c r="B487" s="133"/>
      <c r="C487" s="7" t="str">
        <f>IF(BS_CONTROLE[[#This Row],[DATA]]="","",WEEKNUM(BS_CONTROLE[[#This Row],[DATA]]))</f>
        <v/>
      </c>
      <c r="D487" s="45"/>
      <c r="E487" s="185">
        <v>503</v>
      </c>
      <c r="F487" s="134"/>
      <c r="G487" s="8" t="str">
        <f>IF(D487="","*",VLOOKUP(F487,BS_ATIVIDADE[#All],3,FALSE))</f>
        <v>*</v>
      </c>
      <c r="H487" s="135"/>
      <c r="I487" s="135"/>
      <c r="J487" s="151"/>
      <c r="K487" s="151"/>
      <c r="L487" s="71" t="s">
        <v>11</v>
      </c>
      <c r="M487" s="149" t="str" cm="1">
        <f t="array" ref="M487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487" s="149" t="str" cm="1">
        <f t="array" ref="N487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487" s="135"/>
      <c r="P487" s="135"/>
      <c r="Q487" s="71"/>
      <c r="R487" s="9" t="str">
        <f>IFERROR(_xlfn.XLOOKUP(F487, BS_ATIVIDADE[ATIVIDADE],BS_ATIVIDADE[UNIDADE] ), "*")</f>
        <v>*</v>
      </c>
      <c r="S487" s="180" t="str" cm="1">
        <f t="array" ref="S487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487" s="180" t="str" cm="1">
        <f t="array" ref="T487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487" s="199" t="str">
        <f>IFERROR(_xlfn.XLOOKUP(J487, BASE_MAPA!$B$2:$B$420, BASE_MAPA!$G$2:$G$420), "ERRO")</f>
        <v>ERRO</v>
      </c>
      <c r="V487" s="143"/>
      <c r="W487" s="135"/>
      <c r="X487" s="152"/>
      <c r="Y487" s="129"/>
      <c r="Z487" s="129"/>
      <c r="AA487" s="71"/>
      <c r="AB487" s="59"/>
      <c r="AC487" s="59"/>
      <c r="AD487" s="135"/>
      <c r="AE487" s="71"/>
      <c r="AF487" s="71"/>
      <c r="AG487" s="71"/>
      <c r="AH487" s="42"/>
      <c r="AI487" s="119" t="str">
        <f>IF(BS_CONTROLE[[#This Row],[Atividade]]=0, "-", BS_CONTROLE[[#This Row],[Atividade]])</f>
        <v>-</v>
      </c>
      <c r="AJ487" s="8" t="str">
        <f>IF(D487="","*",VLOOKUP(AI487,BS_ATIVIDADE[#Data],3,FALSE))</f>
        <v>*</v>
      </c>
      <c r="AK487" s="175" t="str">
        <f>IF(BS_CONTROLE[[#This Row],[Local - Partida]]=0, "-", BS_CONTROLE[[#This Row],[Local - Partida]])</f>
        <v>-</v>
      </c>
      <c r="AL487" s="175" t="str">
        <f>IF(BS_CONTROLE[[#This Row],[Local - Encerramento]]=0, "-", BS_CONTROLE[[#This Row],[Local - Encerramento]])</f>
        <v>-</v>
      </c>
      <c r="AM487" s="175" t="str">
        <f>IF(BS_CONTROLE[[#This Row],[Entre - Estações]]=0, "-", BS_CONTROLE[[#This Row],[Entre - Estações]])</f>
        <v>-</v>
      </c>
      <c r="AN487" s="175" t="str">
        <f>IF(BS_CONTROLE[[#This Row],[SB]]=0, "-", BS_CONTROLE[[#This Row],[SB]])</f>
        <v>-</v>
      </c>
      <c r="AO487" s="176" t="str">
        <f>IF(BS_CONTROLE[[#This Row],[SUB]]=0, "-", BS_CONTROLE[[#This Row],[SUB]])</f>
        <v>-</v>
      </c>
      <c r="AP487" s="177" t="str">
        <f>IF(BS_CONTROLE[[#This Row],[KM - Inicio]]=0, "-", BS_CONTROLE[[#This Row],[KM - Inicio]])</f>
        <v>-</v>
      </c>
      <c r="AQ487" s="177" t="str">
        <f>IF(BS_CONTROLE[[#This Row],[KM - Fim]]=0, "-", BS_CONTROLE[[#This Row],[KM - Fim]])</f>
        <v>-</v>
      </c>
      <c r="AR487" s="32"/>
      <c r="AS487" s="32"/>
      <c r="AT487" s="32"/>
      <c r="AU487" s="32"/>
      <c r="AV487" s="32"/>
      <c r="AW487" s="32"/>
      <c r="AX487" s="32"/>
      <c r="AY487" s="184" t="str">
        <f>IF(D487="","*",IFERROR(IF(ISODD(COUNT(AS487:AX489)),"ERRO",SUM((AT487-AS487),(AV487-AU487),(AX487-AW487))),"ERRO"))</f>
        <v>*</v>
      </c>
      <c r="AZ487" s="11"/>
      <c r="BA487" s="60"/>
      <c r="BB487" s="9" t="str">
        <f>IFERROR(_xlfn.XLOOKUP(AI487, BS_ATIVIDADE[ATIVIDADE],BS_ATIVIDADE[UNIDADE] ), "*")</f>
        <v>*</v>
      </c>
      <c r="BC487" s="59" t="str" cm="1">
        <f t="array" ref="BC487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BD487" s="59" t="str" cm="1">
        <f t="array" ref="BD487" xml:space="preserve"> _xlfn.XLOOKUP(
  1,
  ( TabelaMap[SUB] = BS_CONTROLE[[#This Row],[SUB_5]]) *
  ( TabelaMap[KM Inicio] &lt;= BS_CONTROLE[[#This Row],[KM - Inicio]]) *
  ( TabelaMap[KM Fim]  &gt;= BS_CONTROLE[[#This Row],[KM - Inicio]]),
  TabelaMap[Trecho Coordenação],
  "-",
  0
)</f>
        <v>-</v>
      </c>
      <c r="BE487" s="200" t="str">
        <f>IFERROR(_xlfn.XLOOKUP(AO487, BASE_MAPA!$B$2:$B$420, BASE_MAPA!$G$2:$G$420), "ERRO")</f>
        <v>ERRO</v>
      </c>
      <c r="BF487" s="178" t="str">
        <f>IF(BS_CONTROLE[[#This Row],[Responsavel pelo boletim]]=0, "-", BS_CONTROLE[[#This Row],[Responsavel pelo boletim]])</f>
        <v>-</v>
      </c>
      <c r="BG487" s="13"/>
      <c r="BH487" s="14"/>
      <c r="BI487" s="14"/>
      <c r="BJ487" s="14"/>
      <c r="BK487" s="14"/>
      <c r="BL487" s="13"/>
      <c r="BM487" s="12"/>
      <c r="BN487" s="12"/>
      <c r="BO487" s="130"/>
      <c r="BP487" s="14"/>
      <c r="BQ487" s="10" t="str">
        <f t="shared" si="38"/>
        <v>Aderente</v>
      </c>
      <c r="BR487" s="15" t="str">
        <f t="shared" si="39"/>
        <v>*</v>
      </c>
      <c r="BS487" s="15" t="str">
        <f t="shared" si="40"/>
        <v>*</v>
      </c>
      <c r="BT487" s="157" t="str">
        <f t="shared" si="41"/>
        <v/>
      </c>
    </row>
    <row r="488" spans="1:72" hidden="1">
      <c r="A488" s="44" t="str">
        <f t="shared" si="37"/>
        <v/>
      </c>
      <c r="B488" s="133"/>
      <c r="C488" s="7" t="str">
        <f>IF(BS_CONTROLE[[#This Row],[DATA]]="","",WEEKNUM(BS_CONTROLE[[#This Row],[DATA]]))</f>
        <v/>
      </c>
      <c r="D488" s="45"/>
      <c r="E488" s="185">
        <v>504</v>
      </c>
      <c r="F488" s="134"/>
      <c r="G488" s="8" t="str">
        <f>IF(D488="","*",VLOOKUP(F488,BS_ATIVIDADE[#All],3,FALSE))</f>
        <v>*</v>
      </c>
      <c r="H488" s="135"/>
      <c r="I488" s="135"/>
      <c r="J488" s="151"/>
      <c r="K488" s="151"/>
      <c r="L488" s="71" t="s">
        <v>11</v>
      </c>
      <c r="M488" s="149" t="str" cm="1">
        <f t="array" ref="M488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488" s="149" t="str" cm="1">
        <f t="array" ref="N488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488" s="135"/>
      <c r="P488" s="135"/>
      <c r="Q488" s="71"/>
      <c r="R488" s="9" t="str">
        <f>IFERROR(_xlfn.XLOOKUP(F488, BS_ATIVIDADE[ATIVIDADE],BS_ATIVIDADE[UNIDADE] ), "*")</f>
        <v>*</v>
      </c>
      <c r="S488" s="180" t="str" cm="1">
        <f t="array" ref="S488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488" s="180" t="str" cm="1">
        <f t="array" ref="T488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488" s="199" t="str">
        <f>IFERROR(_xlfn.XLOOKUP(J488, BASE_MAPA!$B$2:$B$420, BASE_MAPA!$G$2:$G$420), "ERRO")</f>
        <v>ERRO</v>
      </c>
      <c r="V488" s="143"/>
      <c r="W488" s="135"/>
      <c r="X488" s="152"/>
      <c r="Y488" s="129"/>
      <c r="Z488" s="129"/>
      <c r="AA488" s="71"/>
      <c r="AB488" s="59"/>
      <c r="AC488" s="59"/>
      <c r="AD488" s="135"/>
      <c r="AE488" s="71"/>
      <c r="AF488" s="71"/>
      <c r="AG488" s="71"/>
      <c r="AH488" s="42"/>
      <c r="AI488" s="119" t="str">
        <f>IF(BS_CONTROLE[[#This Row],[Atividade]]=0, "-", BS_CONTROLE[[#This Row],[Atividade]])</f>
        <v>-</v>
      </c>
      <c r="AJ488" s="8" t="str">
        <f>IF(D488="","*",VLOOKUP(AI488,BS_ATIVIDADE[#Data],3,FALSE))</f>
        <v>*</v>
      </c>
      <c r="AK488" s="175" t="str">
        <f>IF(BS_CONTROLE[[#This Row],[Local - Partida]]=0, "-", BS_CONTROLE[[#This Row],[Local - Partida]])</f>
        <v>-</v>
      </c>
      <c r="AL488" s="175" t="str">
        <f>IF(BS_CONTROLE[[#This Row],[Local - Encerramento]]=0, "-", BS_CONTROLE[[#This Row],[Local - Encerramento]])</f>
        <v>-</v>
      </c>
      <c r="AM488" s="175" t="str">
        <f>IF(BS_CONTROLE[[#This Row],[Entre - Estações]]=0, "-", BS_CONTROLE[[#This Row],[Entre - Estações]])</f>
        <v>-</v>
      </c>
      <c r="AN488" s="175" t="str">
        <f>IF(BS_CONTROLE[[#This Row],[SB]]=0, "-", BS_CONTROLE[[#This Row],[SB]])</f>
        <v>-</v>
      </c>
      <c r="AO488" s="176" t="str">
        <f>IF(BS_CONTROLE[[#This Row],[SUB]]=0, "-", BS_CONTROLE[[#This Row],[SUB]])</f>
        <v>-</v>
      </c>
      <c r="AP488" s="177" t="str">
        <f>IF(BS_CONTROLE[[#This Row],[KM - Inicio]]=0, "-", BS_CONTROLE[[#This Row],[KM - Inicio]])</f>
        <v>-</v>
      </c>
      <c r="AQ488" s="177" t="str">
        <f>IF(BS_CONTROLE[[#This Row],[KM - Fim]]=0, "-", BS_CONTROLE[[#This Row],[KM - Fim]])</f>
        <v>-</v>
      </c>
      <c r="AR488" s="32"/>
      <c r="AS488" s="32"/>
      <c r="AT488" s="32"/>
      <c r="AU488" s="32"/>
      <c r="AV488" s="32"/>
      <c r="AW488" s="32"/>
      <c r="AX488" s="32"/>
      <c r="AY488" s="184" t="str">
        <f>IF(D488="","*",IFERROR(IF(ISODD(COUNT(AS488:AX490)),"ERRO",SUM((AT488-AS488),(AV488-AU488),(AX488-AW488))),"ERRO"))</f>
        <v>*</v>
      </c>
      <c r="AZ488" s="11"/>
      <c r="BA488" s="60"/>
      <c r="BB488" s="9" t="str">
        <f>IFERROR(_xlfn.XLOOKUP(AI488, BS_ATIVIDADE[ATIVIDADE],BS_ATIVIDADE[UNIDADE] ), "*")</f>
        <v>*</v>
      </c>
      <c r="BC488" s="59" t="str" cm="1">
        <f t="array" ref="BC488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BD488" s="59" t="str" cm="1">
        <f t="array" ref="BD488" xml:space="preserve"> _xlfn.XLOOKUP(
  1,
  ( TabelaMap[SUB] = BS_CONTROLE[[#This Row],[SUB_5]]) *
  ( TabelaMap[KM Inicio] &lt;= BS_CONTROLE[[#This Row],[KM - Inicio]]) *
  ( TabelaMap[KM Fim]  &gt;= BS_CONTROLE[[#This Row],[KM - Inicio]]),
  TabelaMap[Trecho Coordenação],
  "-",
  0
)</f>
        <v>-</v>
      </c>
      <c r="BE488" s="200" t="str">
        <f>IFERROR(_xlfn.XLOOKUP(AO488, BASE_MAPA!$B$2:$B$420, BASE_MAPA!$G$2:$G$420), "ERRO")</f>
        <v>ERRO</v>
      </c>
      <c r="BF488" s="178" t="str">
        <f>IF(BS_CONTROLE[[#This Row],[Responsavel pelo boletim]]=0, "-", BS_CONTROLE[[#This Row],[Responsavel pelo boletim]])</f>
        <v>-</v>
      </c>
      <c r="BG488" s="13"/>
      <c r="BH488" s="14"/>
      <c r="BI488" s="14"/>
      <c r="BJ488" s="14"/>
      <c r="BK488" s="14"/>
      <c r="BL488" s="13"/>
      <c r="BM488" s="12"/>
      <c r="BN488" s="12"/>
      <c r="BO488" s="130"/>
      <c r="BP488" s="14"/>
      <c r="BQ488" s="10" t="str">
        <f t="shared" si="38"/>
        <v>Aderente</v>
      </c>
      <c r="BR488" s="15" t="str">
        <f t="shared" si="39"/>
        <v>*</v>
      </c>
      <c r="BS488" s="15" t="str">
        <f t="shared" si="40"/>
        <v>*</v>
      </c>
      <c r="BT488" s="157" t="str">
        <f t="shared" si="41"/>
        <v/>
      </c>
    </row>
    <row r="489" spans="1:72" hidden="1">
      <c r="A489" s="44" t="str">
        <f t="shared" si="37"/>
        <v/>
      </c>
      <c r="B489" s="133"/>
      <c r="C489" s="7" t="str">
        <f>IF(BS_CONTROLE[[#This Row],[DATA]]="","",WEEKNUM(BS_CONTROLE[[#This Row],[DATA]]))</f>
        <v/>
      </c>
      <c r="D489" s="45"/>
      <c r="E489" s="185">
        <v>505</v>
      </c>
      <c r="F489" s="134"/>
      <c r="G489" s="8" t="str">
        <f>IF(D489="","*",VLOOKUP(F489,BS_ATIVIDADE[#All],3,FALSE))</f>
        <v>*</v>
      </c>
      <c r="H489" s="135"/>
      <c r="I489" s="135"/>
      <c r="J489" s="151"/>
      <c r="K489" s="151"/>
      <c r="L489" s="71" t="s">
        <v>11</v>
      </c>
      <c r="M489" s="149" t="str" cm="1">
        <f t="array" ref="M489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489" s="149" t="str" cm="1">
        <f t="array" ref="N489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489" s="135"/>
      <c r="P489" s="135"/>
      <c r="Q489" s="71"/>
      <c r="R489" s="9" t="str">
        <f>IFERROR(_xlfn.XLOOKUP(F489, BS_ATIVIDADE[ATIVIDADE],BS_ATIVIDADE[UNIDADE] ), "*")</f>
        <v>*</v>
      </c>
      <c r="S489" s="180" t="str" cm="1">
        <f t="array" ref="S489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489" s="180" t="str" cm="1">
        <f t="array" ref="T489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489" s="199" t="str">
        <f>IFERROR(_xlfn.XLOOKUP(J489, BASE_MAPA!$B$2:$B$420, BASE_MAPA!$G$2:$G$420), "ERRO")</f>
        <v>ERRO</v>
      </c>
      <c r="V489" s="143"/>
      <c r="W489" s="135"/>
      <c r="X489" s="152"/>
      <c r="Y489" s="129"/>
      <c r="Z489" s="129"/>
      <c r="AA489" s="71"/>
      <c r="AB489" s="59"/>
      <c r="AC489" s="59"/>
      <c r="AD489" s="135"/>
      <c r="AE489" s="71"/>
      <c r="AF489" s="71"/>
      <c r="AG489" s="71"/>
      <c r="AH489" s="42"/>
      <c r="AI489" s="119" t="str">
        <f>IF(BS_CONTROLE[[#This Row],[Atividade]]=0, "-", BS_CONTROLE[[#This Row],[Atividade]])</f>
        <v>-</v>
      </c>
      <c r="AJ489" s="8" t="str">
        <f>IF(D489="","*",VLOOKUP(AI489,BS_ATIVIDADE[#Data],3,FALSE))</f>
        <v>*</v>
      </c>
      <c r="AK489" s="175" t="str">
        <f>IF(BS_CONTROLE[[#This Row],[Local - Partida]]=0, "-", BS_CONTROLE[[#This Row],[Local - Partida]])</f>
        <v>-</v>
      </c>
      <c r="AL489" s="175" t="str">
        <f>IF(BS_CONTROLE[[#This Row],[Local - Encerramento]]=0, "-", BS_CONTROLE[[#This Row],[Local - Encerramento]])</f>
        <v>-</v>
      </c>
      <c r="AM489" s="175" t="str">
        <f>IF(BS_CONTROLE[[#This Row],[Entre - Estações]]=0, "-", BS_CONTROLE[[#This Row],[Entre - Estações]])</f>
        <v>-</v>
      </c>
      <c r="AN489" s="175" t="str">
        <f>IF(BS_CONTROLE[[#This Row],[SB]]=0, "-", BS_CONTROLE[[#This Row],[SB]])</f>
        <v>-</v>
      </c>
      <c r="AO489" s="176" t="str">
        <f>IF(BS_CONTROLE[[#This Row],[SUB]]=0, "-", BS_CONTROLE[[#This Row],[SUB]])</f>
        <v>-</v>
      </c>
      <c r="AP489" s="177" t="str">
        <f>IF(BS_CONTROLE[[#This Row],[KM - Inicio]]=0, "-", BS_CONTROLE[[#This Row],[KM - Inicio]])</f>
        <v>-</v>
      </c>
      <c r="AQ489" s="177" t="str">
        <f>IF(BS_CONTROLE[[#This Row],[KM - Fim]]=0, "-", BS_CONTROLE[[#This Row],[KM - Fim]])</f>
        <v>-</v>
      </c>
      <c r="AR489" s="32"/>
      <c r="AS489" s="32"/>
      <c r="AT489" s="32"/>
      <c r="AU489" s="32"/>
      <c r="AV489" s="32"/>
      <c r="AW489" s="32"/>
      <c r="AX489" s="32"/>
      <c r="AY489" s="184" t="str">
        <f>IF(D489="","*",IFERROR(IF(ISODD(COUNT(AS489:AX491)),"ERRO",SUM((AT489-AS489),(AV489-AU489),(AX489-AW489))),"ERRO"))</f>
        <v>*</v>
      </c>
      <c r="AZ489" s="11"/>
      <c r="BA489" s="60"/>
      <c r="BB489" s="9" t="str">
        <f>IFERROR(_xlfn.XLOOKUP(AI489, BS_ATIVIDADE[ATIVIDADE],BS_ATIVIDADE[UNIDADE] ), "*")</f>
        <v>*</v>
      </c>
      <c r="BC489" s="59" t="str" cm="1">
        <f t="array" ref="BC489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BD489" s="59" t="str" cm="1">
        <f t="array" ref="BD489" xml:space="preserve"> _xlfn.XLOOKUP(
  1,
  ( TabelaMap[SUB] = BS_CONTROLE[[#This Row],[SUB_5]]) *
  ( TabelaMap[KM Inicio] &lt;= BS_CONTROLE[[#This Row],[KM - Inicio]]) *
  ( TabelaMap[KM Fim]  &gt;= BS_CONTROLE[[#This Row],[KM - Inicio]]),
  TabelaMap[Trecho Coordenação],
  "-",
  0
)</f>
        <v>-</v>
      </c>
      <c r="BE489" s="200" t="str">
        <f>IFERROR(_xlfn.XLOOKUP(AO489, BASE_MAPA!$B$2:$B$420, BASE_MAPA!$G$2:$G$420), "ERRO")</f>
        <v>ERRO</v>
      </c>
      <c r="BF489" s="178" t="str">
        <f>IF(BS_CONTROLE[[#This Row],[Responsavel pelo boletim]]=0, "-", BS_CONTROLE[[#This Row],[Responsavel pelo boletim]])</f>
        <v>-</v>
      </c>
      <c r="BG489" s="13"/>
      <c r="BH489" s="14"/>
      <c r="BI489" s="14"/>
      <c r="BJ489" s="14"/>
      <c r="BK489" s="14"/>
      <c r="BL489" s="13"/>
      <c r="BM489" s="12"/>
      <c r="BN489" s="12"/>
      <c r="BO489" s="130"/>
      <c r="BP489" s="14"/>
      <c r="BQ489" s="10" t="str">
        <f t="shared" si="38"/>
        <v>Aderente</v>
      </c>
      <c r="BR489" s="15" t="str">
        <f t="shared" si="39"/>
        <v>*</v>
      </c>
      <c r="BS489" s="15" t="str">
        <f t="shared" si="40"/>
        <v>*</v>
      </c>
      <c r="BT489" s="157" t="str">
        <f t="shared" si="41"/>
        <v/>
      </c>
    </row>
    <row r="490" spans="1:72" hidden="1">
      <c r="A490" s="44" t="str">
        <f t="shared" si="37"/>
        <v/>
      </c>
      <c r="B490" s="133"/>
      <c r="C490" s="7" t="str">
        <f>IF(BS_CONTROLE[[#This Row],[DATA]]="","",WEEKNUM(BS_CONTROLE[[#This Row],[DATA]]))</f>
        <v/>
      </c>
      <c r="D490" s="45"/>
      <c r="E490" s="185">
        <v>506</v>
      </c>
      <c r="F490" s="134"/>
      <c r="G490" s="8" t="str">
        <f>IF(D490="","*",VLOOKUP(F490,BS_ATIVIDADE[#All],3,FALSE))</f>
        <v>*</v>
      </c>
      <c r="H490" s="135"/>
      <c r="I490" s="135"/>
      <c r="J490" s="151"/>
      <c r="K490" s="151"/>
      <c r="L490" s="71" t="s">
        <v>11</v>
      </c>
      <c r="M490" s="149" t="str" cm="1">
        <f t="array" ref="M490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490" s="149" t="str" cm="1">
        <f t="array" ref="N490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490" s="135"/>
      <c r="P490" s="135"/>
      <c r="Q490" s="71"/>
      <c r="R490" s="9" t="str">
        <f>IFERROR(_xlfn.XLOOKUP(F490, BS_ATIVIDADE[ATIVIDADE],BS_ATIVIDADE[UNIDADE] ), "*")</f>
        <v>*</v>
      </c>
      <c r="S490" s="180" t="str" cm="1">
        <f t="array" ref="S490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490" s="180" t="str" cm="1">
        <f t="array" ref="T490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490" s="199" t="str">
        <f>IFERROR(_xlfn.XLOOKUP(J490, BASE_MAPA!$B$2:$B$420, BASE_MAPA!$G$2:$G$420), "ERRO")</f>
        <v>ERRO</v>
      </c>
      <c r="V490" s="143"/>
      <c r="W490" s="135"/>
      <c r="X490" s="152"/>
      <c r="Y490" s="129"/>
      <c r="Z490" s="129"/>
      <c r="AA490" s="71"/>
      <c r="AB490" s="59"/>
      <c r="AC490" s="59"/>
      <c r="AD490" s="135"/>
      <c r="AE490" s="71"/>
      <c r="AF490" s="71"/>
      <c r="AG490" s="71"/>
      <c r="AH490" s="42"/>
      <c r="AI490" s="119" t="str">
        <f>IF(BS_CONTROLE[[#This Row],[Atividade]]=0, "-", BS_CONTROLE[[#This Row],[Atividade]])</f>
        <v>-</v>
      </c>
      <c r="AJ490" s="8" t="str">
        <f>IF(D490="","*",VLOOKUP(AI490,BS_ATIVIDADE[#Data],3,FALSE))</f>
        <v>*</v>
      </c>
      <c r="AK490" s="175" t="str">
        <f>IF(BS_CONTROLE[[#This Row],[Local - Partida]]=0, "-", BS_CONTROLE[[#This Row],[Local - Partida]])</f>
        <v>-</v>
      </c>
      <c r="AL490" s="175" t="str">
        <f>IF(BS_CONTROLE[[#This Row],[Local - Encerramento]]=0, "-", BS_CONTROLE[[#This Row],[Local - Encerramento]])</f>
        <v>-</v>
      </c>
      <c r="AM490" s="175" t="str">
        <f>IF(BS_CONTROLE[[#This Row],[Entre - Estações]]=0, "-", BS_CONTROLE[[#This Row],[Entre - Estações]])</f>
        <v>-</v>
      </c>
      <c r="AN490" s="175" t="str">
        <f>IF(BS_CONTROLE[[#This Row],[SB]]=0, "-", BS_CONTROLE[[#This Row],[SB]])</f>
        <v>-</v>
      </c>
      <c r="AO490" s="176" t="str">
        <f>IF(BS_CONTROLE[[#This Row],[SUB]]=0, "-", BS_CONTROLE[[#This Row],[SUB]])</f>
        <v>-</v>
      </c>
      <c r="AP490" s="177" t="str">
        <f>IF(BS_CONTROLE[[#This Row],[KM - Inicio]]=0, "-", BS_CONTROLE[[#This Row],[KM - Inicio]])</f>
        <v>-</v>
      </c>
      <c r="AQ490" s="177" t="str">
        <f>IF(BS_CONTROLE[[#This Row],[KM - Fim]]=0, "-", BS_CONTROLE[[#This Row],[KM - Fim]])</f>
        <v>-</v>
      </c>
      <c r="AR490" s="32"/>
      <c r="AS490" s="32"/>
      <c r="AT490" s="32"/>
      <c r="AU490" s="32"/>
      <c r="AV490" s="32"/>
      <c r="AW490" s="32"/>
      <c r="AX490" s="32"/>
      <c r="AY490" s="184" t="str">
        <f>IF(D490="","*",IFERROR(IF(ISODD(COUNT(AS490:AX492)),"ERRO",SUM((AT490-AS490),(AV490-AU490),(AX490-AW490))),"ERRO"))</f>
        <v>*</v>
      </c>
      <c r="AZ490" s="11"/>
      <c r="BA490" s="60"/>
      <c r="BB490" s="9" t="str">
        <f>IFERROR(_xlfn.XLOOKUP(AI490, BS_ATIVIDADE[ATIVIDADE],BS_ATIVIDADE[UNIDADE] ), "*")</f>
        <v>*</v>
      </c>
      <c r="BC490" s="59" t="str" cm="1">
        <f t="array" ref="BC490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BD490" s="59" t="str" cm="1">
        <f t="array" ref="BD490" xml:space="preserve"> _xlfn.XLOOKUP(
  1,
  ( TabelaMap[SUB] = BS_CONTROLE[[#This Row],[SUB_5]]) *
  ( TabelaMap[KM Inicio] &lt;= BS_CONTROLE[[#This Row],[KM - Inicio]]) *
  ( TabelaMap[KM Fim]  &gt;= BS_CONTROLE[[#This Row],[KM - Inicio]]),
  TabelaMap[Trecho Coordenação],
  "-",
  0
)</f>
        <v>-</v>
      </c>
      <c r="BE490" s="200" t="str">
        <f>IFERROR(_xlfn.XLOOKUP(AO490, BASE_MAPA!$B$2:$B$420, BASE_MAPA!$G$2:$G$420), "ERRO")</f>
        <v>ERRO</v>
      </c>
      <c r="BF490" s="178" t="str">
        <f>IF(BS_CONTROLE[[#This Row],[Responsavel pelo boletim]]=0, "-", BS_CONTROLE[[#This Row],[Responsavel pelo boletim]])</f>
        <v>-</v>
      </c>
      <c r="BG490" s="13"/>
      <c r="BH490" s="14"/>
      <c r="BI490" s="14"/>
      <c r="BJ490" s="14"/>
      <c r="BK490" s="14"/>
      <c r="BL490" s="13"/>
      <c r="BM490" s="12"/>
      <c r="BN490" s="12"/>
      <c r="BO490" s="130"/>
      <c r="BP490" s="14"/>
      <c r="BQ490" s="10" t="str">
        <f t="shared" si="38"/>
        <v>Aderente</v>
      </c>
      <c r="BR490" s="15" t="str">
        <f t="shared" si="39"/>
        <v>*</v>
      </c>
      <c r="BS490" s="15" t="str">
        <f t="shared" si="40"/>
        <v>*</v>
      </c>
      <c r="BT490" s="157" t="str">
        <f t="shared" si="41"/>
        <v/>
      </c>
    </row>
    <row r="491" spans="1:72" hidden="1">
      <c r="A491" s="44" t="str">
        <f t="shared" si="37"/>
        <v/>
      </c>
      <c r="B491" s="133"/>
      <c r="C491" s="7" t="str">
        <f>IF(BS_CONTROLE[[#This Row],[DATA]]="","",WEEKNUM(BS_CONTROLE[[#This Row],[DATA]]))</f>
        <v/>
      </c>
      <c r="D491" s="45"/>
      <c r="E491" s="185">
        <v>507</v>
      </c>
      <c r="F491" s="134"/>
      <c r="G491" s="8" t="str">
        <f>IF(D491="","*",VLOOKUP(F491,BS_ATIVIDADE[#All],3,FALSE))</f>
        <v>*</v>
      </c>
      <c r="H491" s="135"/>
      <c r="I491" s="135"/>
      <c r="J491" s="151"/>
      <c r="K491" s="151"/>
      <c r="L491" s="71" t="s">
        <v>11</v>
      </c>
      <c r="M491" s="149" t="str" cm="1">
        <f t="array" ref="M491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491" s="149" t="str" cm="1">
        <f t="array" ref="N491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491" s="135"/>
      <c r="P491" s="135"/>
      <c r="Q491" s="71"/>
      <c r="R491" s="9" t="str">
        <f>IFERROR(_xlfn.XLOOKUP(F491, BS_ATIVIDADE[ATIVIDADE],BS_ATIVIDADE[UNIDADE] ), "*")</f>
        <v>*</v>
      </c>
      <c r="S491" s="180" t="str" cm="1">
        <f t="array" ref="S491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491" s="180" t="str" cm="1">
        <f t="array" ref="T491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491" s="199" t="str">
        <f>IFERROR(_xlfn.XLOOKUP(J491, BASE_MAPA!$B$2:$B$420, BASE_MAPA!$G$2:$G$420), "ERRO")</f>
        <v>ERRO</v>
      </c>
      <c r="V491" s="143"/>
      <c r="W491" s="135"/>
      <c r="X491" s="152"/>
      <c r="Y491" s="129"/>
      <c r="Z491" s="129"/>
      <c r="AA491" s="71"/>
      <c r="AB491" s="59"/>
      <c r="AC491" s="59"/>
      <c r="AD491" s="135"/>
      <c r="AE491" s="71"/>
      <c r="AF491" s="71"/>
      <c r="AG491" s="71"/>
      <c r="AH491" s="42"/>
      <c r="AI491" s="119" t="str">
        <f>IF(BS_CONTROLE[[#This Row],[Atividade]]=0, "-", BS_CONTROLE[[#This Row],[Atividade]])</f>
        <v>-</v>
      </c>
      <c r="AJ491" s="8" t="str">
        <f>IF(D491="","*",VLOOKUP(AI491,BS_ATIVIDADE[#Data],3,FALSE))</f>
        <v>*</v>
      </c>
      <c r="AK491" s="175" t="str">
        <f>IF(BS_CONTROLE[[#This Row],[Local - Partida]]=0, "-", BS_CONTROLE[[#This Row],[Local - Partida]])</f>
        <v>-</v>
      </c>
      <c r="AL491" s="175" t="str">
        <f>IF(BS_CONTROLE[[#This Row],[Local - Encerramento]]=0, "-", BS_CONTROLE[[#This Row],[Local - Encerramento]])</f>
        <v>-</v>
      </c>
      <c r="AM491" s="175" t="str">
        <f>IF(BS_CONTROLE[[#This Row],[Entre - Estações]]=0, "-", BS_CONTROLE[[#This Row],[Entre - Estações]])</f>
        <v>-</v>
      </c>
      <c r="AN491" s="175" t="str">
        <f>IF(BS_CONTROLE[[#This Row],[SB]]=0, "-", BS_CONTROLE[[#This Row],[SB]])</f>
        <v>-</v>
      </c>
      <c r="AO491" s="176" t="str">
        <f>IF(BS_CONTROLE[[#This Row],[SUB]]=0, "-", BS_CONTROLE[[#This Row],[SUB]])</f>
        <v>-</v>
      </c>
      <c r="AP491" s="177" t="str">
        <f>IF(BS_CONTROLE[[#This Row],[KM - Inicio]]=0, "-", BS_CONTROLE[[#This Row],[KM - Inicio]])</f>
        <v>-</v>
      </c>
      <c r="AQ491" s="177" t="str">
        <f>IF(BS_CONTROLE[[#This Row],[KM - Fim]]=0, "-", BS_CONTROLE[[#This Row],[KM - Fim]])</f>
        <v>-</v>
      </c>
      <c r="AR491" s="32"/>
      <c r="AS491" s="32"/>
      <c r="AT491" s="32"/>
      <c r="AU491" s="32"/>
      <c r="AV491" s="32"/>
      <c r="AW491" s="32"/>
      <c r="AX491" s="32"/>
      <c r="AY491" s="184" t="str">
        <f>IF(D491="","*",IFERROR(IF(ISODD(COUNT(AS491:AX493)),"ERRO",SUM((AT491-AS491),(AV491-AU491),(AX491-AW491))),"ERRO"))</f>
        <v>*</v>
      </c>
      <c r="AZ491" s="11"/>
      <c r="BA491" s="60"/>
      <c r="BB491" s="9" t="str">
        <f>IFERROR(_xlfn.XLOOKUP(AI491, BS_ATIVIDADE[ATIVIDADE],BS_ATIVIDADE[UNIDADE] ), "*")</f>
        <v>*</v>
      </c>
      <c r="BC491" s="59" t="str" cm="1">
        <f t="array" ref="BC491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BD491" s="59" t="str" cm="1">
        <f t="array" ref="BD491" xml:space="preserve"> _xlfn.XLOOKUP(
  1,
  ( TabelaMap[SUB] = BS_CONTROLE[[#This Row],[SUB_5]]) *
  ( TabelaMap[KM Inicio] &lt;= BS_CONTROLE[[#This Row],[KM - Inicio]]) *
  ( TabelaMap[KM Fim]  &gt;= BS_CONTROLE[[#This Row],[KM - Inicio]]),
  TabelaMap[Trecho Coordenação],
  "-",
  0
)</f>
        <v>-</v>
      </c>
      <c r="BE491" s="200" t="str">
        <f>IFERROR(_xlfn.XLOOKUP(AO491, BASE_MAPA!$B$2:$B$420, BASE_MAPA!$G$2:$G$420), "ERRO")</f>
        <v>ERRO</v>
      </c>
      <c r="BF491" s="178" t="str">
        <f>IF(BS_CONTROLE[[#This Row],[Responsavel pelo boletim]]=0, "-", BS_CONTROLE[[#This Row],[Responsavel pelo boletim]])</f>
        <v>-</v>
      </c>
      <c r="BG491" s="13"/>
      <c r="BH491" s="14"/>
      <c r="BI491" s="14"/>
      <c r="BJ491" s="14"/>
      <c r="BK491" s="14"/>
      <c r="BL491" s="13"/>
      <c r="BM491" s="12"/>
      <c r="BN491" s="12"/>
      <c r="BO491" s="130"/>
      <c r="BP491" s="14"/>
      <c r="BQ491" s="10" t="str">
        <f t="shared" si="38"/>
        <v>Aderente</v>
      </c>
      <c r="BR491" s="15" t="str">
        <f t="shared" si="39"/>
        <v>*</v>
      </c>
      <c r="BS491" s="15" t="str">
        <f t="shared" si="40"/>
        <v>*</v>
      </c>
      <c r="BT491" s="157" t="str">
        <f t="shared" si="41"/>
        <v/>
      </c>
    </row>
    <row r="492" spans="1:72" hidden="1">
      <c r="A492" s="44" t="str">
        <f t="shared" si="37"/>
        <v/>
      </c>
      <c r="B492" s="133"/>
      <c r="C492" s="7" t="str">
        <f>IF(BS_CONTROLE[[#This Row],[DATA]]="","",WEEKNUM(BS_CONTROLE[[#This Row],[DATA]]))</f>
        <v/>
      </c>
      <c r="D492" s="45"/>
      <c r="E492" s="185">
        <v>508</v>
      </c>
      <c r="F492" s="134"/>
      <c r="G492" s="8" t="str">
        <f>IF(D492="","*",VLOOKUP(F492,BS_ATIVIDADE[#All],3,FALSE))</f>
        <v>*</v>
      </c>
      <c r="H492" s="135"/>
      <c r="I492" s="135"/>
      <c r="J492" s="151"/>
      <c r="K492" s="151"/>
      <c r="L492" s="71" t="s">
        <v>11</v>
      </c>
      <c r="M492" s="149" t="str" cm="1">
        <f t="array" ref="M492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492" s="149" t="str" cm="1">
        <f t="array" ref="N492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492" s="135"/>
      <c r="P492" s="135"/>
      <c r="Q492" s="71"/>
      <c r="R492" s="9" t="str">
        <f>IFERROR(_xlfn.XLOOKUP(F492, BS_ATIVIDADE[ATIVIDADE],BS_ATIVIDADE[UNIDADE] ), "*")</f>
        <v>*</v>
      </c>
      <c r="S492" s="180" t="str" cm="1">
        <f t="array" ref="S492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492" s="180" t="str" cm="1">
        <f t="array" ref="T492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492" s="199" t="str">
        <f>IFERROR(_xlfn.XLOOKUP(J492, BASE_MAPA!$B$2:$B$420, BASE_MAPA!$G$2:$G$420), "ERRO")</f>
        <v>ERRO</v>
      </c>
      <c r="V492" s="143"/>
      <c r="W492" s="135"/>
      <c r="X492" s="152"/>
      <c r="Y492" s="129"/>
      <c r="Z492" s="129"/>
      <c r="AA492" s="71"/>
      <c r="AB492" s="59"/>
      <c r="AC492" s="59"/>
      <c r="AD492" s="135"/>
      <c r="AE492" s="71"/>
      <c r="AF492" s="71"/>
      <c r="AG492" s="71"/>
      <c r="AH492" s="42"/>
      <c r="AI492" s="119" t="str">
        <f>IF(BS_CONTROLE[[#This Row],[Atividade]]=0, "-", BS_CONTROLE[[#This Row],[Atividade]])</f>
        <v>-</v>
      </c>
      <c r="AJ492" s="8" t="str">
        <f>IF(D492="","*",VLOOKUP(AI492,BS_ATIVIDADE[#Data],3,FALSE))</f>
        <v>*</v>
      </c>
      <c r="AK492" s="175" t="str">
        <f>IF(BS_CONTROLE[[#This Row],[Local - Partida]]=0, "-", BS_CONTROLE[[#This Row],[Local - Partida]])</f>
        <v>-</v>
      </c>
      <c r="AL492" s="175" t="str">
        <f>IF(BS_CONTROLE[[#This Row],[Local - Encerramento]]=0, "-", BS_CONTROLE[[#This Row],[Local - Encerramento]])</f>
        <v>-</v>
      </c>
      <c r="AM492" s="175" t="str">
        <f>IF(BS_CONTROLE[[#This Row],[Entre - Estações]]=0, "-", BS_CONTROLE[[#This Row],[Entre - Estações]])</f>
        <v>-</v>
      </c>
      <c r="AN492" s="175" t="str">
        <f>IF(BS_CONTROLE[[#This Row],[SB]]=0, "-", BS_CONTROLE[[#This Row],[SB]])</f>
        <v>-</v>
      </c>
      <c r="AO492" s="176" t="str">
        <f>IF(BS_CONTROLE[[#This Row],[SUB]]=0, "-", BS_CONTROLE[[#This Row],[SUB]])</f>
        <v>-</v>
      </c>
      <c r="AP492" s="177" t="str">
        <f>IF(BS_CONTROLE[[#This Row],[KM - Inicio]]=0, "-", BS_CONTROLE[[#This Row],[KM - Inicio]])</f>
        <v>-</v>
      </c>
      <c r="AQ492" s="177" t="str">
        <f>IF(BS_CONTROLE[[#This Row],[KM - Fim]]=0, "-", BS_CONTROLE[[#This Row],[KM - Fim]])</f>
        <v>-</v>
      </c>
      <c r="AR492" s="32"/>
      <c r="AS492" s="32"/>
      <c r="AT492" s="32"/>
      <c r="AU492" s="32"/>
      <c r="AV492" s="32"/>
      <c r="AW492" s="32"/>
      <c r="AX492" s="32"/>
      <c r="AY492" s="184" t="str">
        <f>IF(D492="","*",IFERROR(IF(ISODD(COUNT(AS492:AX494)),"ERRO",SUM((AT492-AS492),(AV492-AU492),(AX492-AW492))),"ERRO"))</f>
        <v>*</v>
      </c>
      <c r="AZ492" s="11"/>
      <c r="BA492" s="60"/>
      <c r="BB492" s="9" t="str">
        <f>IFERROR(_xlfn.XLOOKUP(AI492, BS_ATIVIDADE[ATIVIDADE],BS_ATIVIDADE[UNIDADE] ), "*")</f>
        <v>*</v>
      </c>
      <c r="BC492" s="59" t="str" cm="1">
        <f t="array" ref="BC492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BD492" s="59" t="str" cm="1">
        <f t="array" ref="BD492" xml:space="preserve"> _xlfn.XLOOKUP(
  1,
  ( TabelaMap[SUB] = BS_CONTROLE[[#This Row],[SUB_5]]) *
  ( TabelaMap[KM Inicio] &lt;= BS_CONTROLE[[#This Row],[KM - Inicio]]) *
  ( TabelaMap[KM Fim]  &gt;= BS_CONTROLE[[#This Row],[KM - Inicio]]),
  TabelaMap[Trecho Coordenação],
  "-",
  0
)</f>
        <v>-</v>
      </c>
      <c r="BE492" s="200" t="str">
        <f>IFERROR(_xlfn.XLOOKUP(AO492, BASE_MAPA!$B$2:$B$420, BASE_MAPA!$G$2:$G$420), "ERRO")</f>
        <v>ERRO</v>
      </c>
      <c r="BF492" s="178" t="str">
        <f>IF(BS_CONTROLE[[#This Row],[Responsavel pelo boletim]]=0, "-", BS_CONTROLE[[#This Row],[Responsavel pelo boletim]])</f>
        <v>-</v>
      </c>
      <c r="BG492" s="13"/>
      <c r="BH492" s="14"/>
      <c r="BI492" s="14"/>
      <c r="BJ492" s="14"/>
      <c r="BK492" s="14"/>
      <c r="BL492" s="13"/>
      <c r="BM492" s="12"/>
      <c r="BN492" s="12"/>
      <c r="BO492" s="130"/>
      <c r="BP492" s="14"/>
      <c r="BQ492" s="10" t="str">
        <f t="shared" si="38"/>
        <v>Aderente</v>
      </c>
      <c r="BR492" s="15" t="str">
        <f t="shared" si="39"/>
        <v>*</v>
      </c>
      <c r="BS492" s="15" t="str">
        <f t="shared" si="40"/>
        <v>*</v>
      </c>
      <c r="BT492" s="157" t="str">
        <f t="shared" si="41"/>
        <v/>
      </c>
    </row>
    <row r="493" spans="1:72" hidden="1">
      <c r="A493" s="44" t="str">
        <f t="shared" si="37"/>
        <v/>
      </c>
      <c r="B493" s="133"/>
      <c r="C493" s="7" t="str">
        <f>IF(BS_CONTROLE[[#This Row],[DATA]]="","",WEEKNUM(BS_CONTROLE[[#This Row],[DATA]]))</f>
        <v/>
      </c>
      <c r="D493" s="45"/>
      <c r="E493" s="185">
        <v>509</v>
      </c>
      <c r="F493" s="134"/>
      <c r="G493" s="8" t="str">
        <f>IF(D493="","*",VLOOKUP(F493,BS_ATIVIDADE[#All],3,FALSE))</f>
        <v>*</v>
      </c>
      <c r="H493" s="135"/>
      <c r="I493" s="135"/>
      <c r="J493" s="151"/>
      <c r="K493" s="151"/>
      <c r="L493" s="71" t="s">
        <v>11</v>
      </c>
      <c r="M493" s="149" t="str" cm="1">
        <f t="array" ref="M493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493" s="149" t="str" cm="1">
        <f t="array" ref="N493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493" s="135"/>
      <c r="P493" s="135"/>
      <c r="Q493" s="71"/>
      <c r="R493" s="9" t="str">
        <f>IFERROR(_xlfn.XLOOKUP(F493, BS_ATIVIDADE[ATIVIDADE],BS_ATIVIDADE[UNIDADE] ), "*")</f>
        <v>*</v>
      </c>
      <c r="S493" s="180" t="str" cm="1">
        <f t="array" ref="S493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493" s="180" t="str" cm="1">
        <f t="array" ref="T493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493" s="199" t="str">
        <f>IFERROR(_xlfn.XLOOKUP(J493, BASE_MAPA!$B$2:$B$420, BASE_MAPA!$G$2:$G$420), "ERRO")</f>
        <v>ERRO</v>
      </c>
      <c r="V493" s="143"/>
      <c r="W493" s="135"/>
      <c r="X493" s="152"/>
      <c r="Y493" s="129"/>
      <c r="Z493" s="129"/>
      <c r="AA493" s="71"/>
      <c r="AB493" s="59"/>
      <c r="AC493" s="59"/>
      <c r="AD493" s="135"/>
      <c r="AE493" s="71"/>
      <c r="AF493" s="71"/>
      <c r="AG493" s="71"/>
      <c r="AH493" s="42"/>
      <c r="AI493" s="119" t="str">
        <f>IF(BS_CONTROLE[[#This Row],[Atividade]]=0, "-", BS_CONTROLE[[#This Row],[Atividade]])</f>
        <v>-</v>
      </c>
      <c r="AJ493" s="8" t="str">
        <f>IF(D493="","*",VLOOKUP(AI493,BS_ATIVIDADE[#Data],3,FALSE))</f>
        <v>*</v>
      </c>
      <c r="AK493" s="175" t="str">
        <f>IF(BS_CONTROLE[[#This Row],[Local - Partida]]=0, "-", BS_CONTROLE[[#This Row],[Local - Partida]])</f>
        <v>-</v>
      </c>
      <c r="AL493" s="175" t="str">
        <f>IF(BS_CONTROLE[[#This Row],[Local - Encerramento]]=0, "-", BS_CONTROLE[[#This Row],[Local - Encerramento]])</f>
        <v>-</v>
      </c>
      <c r="AM493" s="175" t="str">
        <f>IF(BS_CONTROLE[[#This Row],[Entre - Estações]]=0, "-", BS_CONTROLE[[#This Row],[Entre - Estações]])</f>
        <v>-</v>
      </c>
      <c r="AN493" s="175" t="str">
        <f>IF(BS_CONTROLE[[#This Row],[SB]]=0, "-", BS_CONTROLE[[#This Row],[SB]])</f>
        <v>-</v>
      </c>
      <c r="AO493" s="176" t="str">
        <f>IF(BS_CONTROLE[[#This Row],[SUB]]=0, "-", BS_CONTROLE[[#This Row],[SUB]])</f>
        <v>-</v>
      </c>
      <c r="AP493" s="177" t="str">
        <f>IF(BS_CONTROLE[[#This Row],[KM - Inicio]]=0, "-", BS_CONTROLE[[#This Row],[KM - Inicio]])</f>
        <v>-</v>
      </c>
      <c r="AQ493" s="177" t="str">
        <f>IF(BS_CONTROLE[[#This Row],[KM - Fim]]=0, "-", BS_CONTROLE[[#This Row],[KM - Fim]])</f>
        <v>-</v>
      </c>
      <c r="AR493" s="32"/>
      <c r="AS493" s="32"/>
      <c r="AT493" s="32"/>
      <c r="AU493" s="32"/>
      <c r="AV493" s="32"/>
      <c r="AW493" s="32"/>
      <c r="AX493" s="32"/>
      <c r="AY493" s="184" t="str">
        <f>IF(D493="","*",IFERROR(IF(ISODD(COUNT(AS493:AX495)),"ERRO",SUM((AT493-AS493),(AV493-AU493),(AX493-AW493))),"ERRO"))</f>
        <v>*</v>
      </c>
      <c r="AZ493" s="11"/>
      <c r="BA493" s="60"/>
      <c r="BB493" s="9" t="str">
        <f>IFERROR(_xlfn.XLOOKUP(AI493, BS_ATIVIDADE[ATIVIDADE],BS_ATIVIDADE[UNIDADE] ), "*")</f>
        <v>*</v>
      </c>
      <c r="BC493" s="59" t="str" cm="1">
        <f t="array" ref="BC493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BD493" s="59" t="str" cm="1">
        <f t="array" ref="BD493" xml:space="preserve"> _xlfn.XLOOKUP(
  1,
  ( TabelaMap[SUB] = BS_CONTROLE[[#This Row],[SUB_5]]) *
  ( TabelaMap[KM Inicio] &lt;= BS_CONTROLE[[#This Row],[KM - Inicio]]) *
  ( TabelaMap[KM Fim]  &gt;= BS_CONTROLE[[#This Row],[KM - Inicio]]),
  TabelaMap[Trecho Coordenação],
  "-",
  0
)</f>
        <v>-</v>
      </c>
      <c r="BE493" s="200" t="str">
        <f>IFERROR(_xlfn.XLOOKUP(AO493, BASE_MAPA!$B$2:$B$420, BASE_MAPA!$G$2:$G$420), "ERRO")</f>
        <v>ERRO</v>
      </c>
      <c r="BF493" s="178" t="str">
        <f>IF(BS_CONTROLE[[#This Row],[Responsavel pelo boletim]]=0, "-", BS_CONTROLE[[#This Row],[Responsavel pelo boletim]])</f>
        <v>-</v>
      </c>
      <c r="BG493" s="13"/>
      <c r="BH493" s="14"/>
      <c r="BI493" s="14"/>
      <c r="BJ493" s="14"/>
      <c r="BK493" s="14"/>
      <c r="BL493" s="13"/>
      <c r="BM493" s="12"/>
      <c r="BN493" s="12"/>
      <c r="BO493" s="130"/>
      <c r="BP493" s="14"/>
      <c r="BQ493" s="10" t="str">
        <f t="shared" si="38"/>
        <v>Aderente</v>
      </c>
      <c r="BR493" s="15" t="str">
        <f t="shared" si="39"/>
        <v>*</v>
      </c>
      <c r="BS493" s="15" t="str">
        <f t="shared" si="40"/>
        <v>*</v>
      </c>
      <c r="BT493" s="157" t="str">
        <f t="shared" si="41"/>
        <v/>
      </c>
    </row>
    <row r="494" spans="1:72" hidden="1">
      <c r="A494" s="44" t="str">
        <f t="shared" si="37"/>
        <v/>
      </c>
      <c r="B494" s="133"/>
      <c r="C494" s="7" t="str">
        <f>IF(BS_CONTROLE[[#This Row],[DATA]]="","",WEEKNUM(BS_CONTROLE[[#This Row],[DATA]]))</f>
        <v/>
      </c>
      <c r="D494" s="45"/>
      <c r="E494" s="185">
        <v>510</v>
      </c>
      <c r="F494" s="134"/>
      <c r="G494" s="8" t="str">
        <f>IF(D494="","*",VLOOKUP(F494,BS_ATIVIDADE[#All],3,FALSE))</f>
        <v>*</v>
      </c>
      <c r="H494" s="135"/>
      <c r="I494" s="135"/>
      <c r="J494" s="151"/>
      <c r="K494" s="151"/>
      <c r="L494" s="71" t="s">
        <v>11</v>
      </c>
      <c r="M494" s="149" t="str" cm="1">
        <f t="array" ref="M494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494" s="149" t="str" cm="1">
        <f t="array" ref="N494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494" s="135"/>
      <c r="P494" s="135"/>
      <c r="Q494" s="71"/>
      <c r="R494" s="9" t="str">
        <f>IFERROR(_xlfn.XLOOKUP(F494, BS_ATIVIDADE[ATIVIDADE],BS_ATIVIDADE[UNIDADE] ), "*")</f>
        <v>*</v>
      </c>
      <c r="S494" s="180" t="str" cm="1">
        <f t="array" ref="S494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494" s="180" t="str" cm="1">
        <f t="array" ref="T494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494" s="199" t="str">
        <f>IFERROR(_xlfn.XLOOKUP(J494, BASE_MAPA!$B$2:$B$420, BASE_MAPA!$G$2:$G$420), "ERRO")</f>
        <v>ERRO</v>
      </c>
      <c r="V494" s="143"/>
      <c r="W494" s="135"/>
      <c r="X494" s="152"/>
      <c r="Y494" s="129"/>
      <c r="Z494" s="129"/>
      <c r="AA494" s="71"/>
      <c r="AB494" s="59"/>
      <c r="AC494" s="59"/>
      <c r="AD494" s="135"/>
      <c r="AE494" s="71"/>
      <c r="AF494" s="71"/>
      <c r="AG494" s="71"/>
      <c r="AH494" s="42"/>
      <c r="AI494" s="119" t="str">
        <f>IF(BS_CONTROLE[[#This Row],[Atividade]]=0, "-", BS_CONTROLE[[#This Row],[Atividade]])</f>
        <v>-</v>
      </c>
      <c r="AJ494" s="8" t="str">
        <f>IF(D494="","*",VLOOKUP(AI494,BS_ATIVIDADE[#Data],3,FALSE))</f>
        <v>*</v>
      </c>
      <c r="AK494" s="175" t="str">
        <f>IF(BS_CONTROLE[[#This Row],[Local - Partida]]=0, "-", BS_CONTROLE[[#This Row],[Local - Partida]])</f>
        <v>-</v>
      </c>
      <c r="AL494" s="175" t="str">
        <f>IF(BS_CONTROLE[[#This Row],[Local - Encerramento]]=0, "-", BS_CONTROLE[[#This Row],[Local - Encerramento]])</f>
        <v>-</v>
      </c>
      <c r="AM494" s="175" t="str">
        <f>IF(BS_CONTROLE[[#This Row],[Entre - Estações]]=0, "-", BS_CONTROLE[[#This Row],[Entre - Estações]])</f>
        <v>-</v>
      </c>
      <c r="AN494" s="175" t="str">
        <f>IF(BS_CONTROLE[[#This Row],[SB]]=0, "-", BS_CONTROLE[[#This Row],[SB]])</f>
        <v>-</v>
      </c>
      <c r="AO494" s="176" t="str">
        <f>IF(BS_CONTROLE[[#This Row],[SUB]]=0, "-", BS_CONTROLE[[#This Row],[SUB]])</f>
        <v>-</v>
      </c>
      <c r="AP494" s="177" t="str">
        <f>IF(BS_CONTROLE[[#This Row],[KM - Inicio]]=0, "-", BS_CONTROLE[[#This Row],[KM - Inicio]])</f>
        <v>-</v>
      </c>
      <c r="AQ494" s="177" t="str">
        <f>IF(BS_CONTROLE[[#This Row],[KM - Fim]]=0, "-", BS_CONTROLE[[#This Row],[KM - Fim]])</f>
        <v>-</v>
      </c>
      <c r="AR494" s="32"/>
      <c r="AS494" s="32"/>
      <c r="AT494" s="32"/>
      <c r="AU494" s="32"/>
      <c r="AV494" s="32"/>
      <c r="AW494" s="32"/>
      <c r="AX494" s="32"/>
      <c r="AY494" s="184" t="str">
        <f>IF(D494="","*",IFERROR(IF(ISODD(COUNT(AS494:AX496)),"ERRO",SUM((AT494-AS494),(AV494-AU494),(AX494-AW494))),"ERRO"))</f>
        <v>*</v>
      </c>
      <c r="AZ494" s="11"/>
      <c r="BA494" s="60"/>
      <c r="BB494" s="9" t="str">
        <f>IFERROR(_xlfn.XLOOKUP(AI494, BS_ATIVIDADE[ATIVIDADE],BS_ATIVIDADE[UNIDADE] ), "*")</f>
        <v>*</v>
      </c>
      <c r="BC494" s="59" t="str" cm="1">
        <f t="array" ref="BC494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BD494" s="59" t="str" cm="1">
        <f t="array" ref="BD494" xml:space="preserve"> _xlfn.XLOOKUP(
  1,
  ( TabelaMap[SUB] = BS_CONTROLE[[#This Row],[SUB_5]]) *
  ( TabelaMap[KM Inicio] &lt;= BS_CONTROLE[[#This Row],[KM - Inicio]]) *
  ( TabelaMap[KM Fim]  &gt;= BS_CONTROLE[[#This Row],[KM - Inicio]]),
  TabelaMap[Trecho Coordenação],
  "-",
  0
)</f>
        <v>-</v>
      </c>
      <c r="BE494" s="200" t="str">
        <f>IFERROR(_xlfn.XLOOKUP(AO494, BASE_MAPA!$B$2:$B$420, BASE_MAPA!$G$2:$G$420), "ERRO")</f>
        <v>ERRO</v>
      </c>
      <c r="BF494" s="178" t="str">
        <f>IF(BS_CONTROLE[[#This Row],[Responsavel pelo boletim]]=0, "-", BS_CONTROLE[[#This Row],[Responsavel pelo boletim]])</f>
        <v>-</v>
      </c>
      <c r="BG494" s="13"/>
      <c r="BH494" s="14"/>
      <c r="BI494" s="14"/>
      <c r="BJ494" s="14"/>
      <c r="BK494" s="14"/>
      <c r="BL494" s="13"/>
      <c r="BM494" s="12"/>
      <c r="BN494" s="12"/>
      <c r="BO494" s="130"/>
      <c r="BP494" s="14"/>
      <c r="BQ494" s="10" t="str">
        <f t="shared" si="38"/>
        <v>Aderente</v>
      </c>
      <c r="BR494" s="15" t="str">
        <f t="shared" si="39"/>
        <v>*</v>
      </c>
      <c r="BS494" s="15" t="str">
        <f t="shared" si="40"/>
        <v>*</v>
      </c>
      <c r="BT494" s="157" t="str">
        <f t="shared" si="41"/>
        <v/>
      </c>
    </row>
    <row r="495" spans="1:72" hidden="1">
      <c r="A495" s="44" t="str">
        <f t="shared" si="37"/>
        <v/>
      </c>
      <c r="B495" s="133"/>
      <c r="C495" s="7" t="str">
        <f>IF(BS_CONTROLE[[#This Row],[DATA]]="","",WEEKNUM(BS_CONTROLE[[#This Row],[DATA]]))</f>
        <v/>
      </c>
      <c r="D495" s="45"/>
      <c r="E495" s="185">
        <v>511</v>
      </c>
      <c r="F495" s="134"/>
      <c r="G495" s="8" t="str">
        <f>IF(D495="","*",VLOOKUP(F495,BS_ATIVIDADE[#All],3,FALSE))</f>
        <v>*</v>
      </c>
      <c r="H495" s="135"/>
      <c r="I495" s="135"/>
      <c r="J495" s="151"/>
      <c r="K495" s="151"/>
      <c r="L495" s="71" t="s">
        <v>11</v>
      </c>
      <c r="M495" s="149" t="str" cm="1">
        <f t="array" ref="M495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495" s="149" t="str" cm="1">
        <f t="array" ref="N495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495" s="135"/>
      <c r="P495" s="135"/>
      <c r="Q495" s="71"/>
      <c r="R495" s="9" t="str">
        <f>IFERROR(_xlfn.XLOOKUP(F495, BS_ATIVIDADE[ATIVIDADE],BS_ATIVIDADE[UNIDADE] ), "*")</f>
        <v>*</v>
      </c>
      <c r="S495" s="180" t="str" cm="1">
        <f t="array" ref="S495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495" s="180" t="str" cm="1">
        <f t="array" ref="T495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495" s="199" t="str">
        <f>IFERROR(_xlfn.XLOOKUP(J495, BASE_MAPA!$B$2:$B$420, BASE_MAPA!$G$2:$G$420), "ERRO")</f>
        <v>ERRO</v>
      </c>
      <c r="V495" s="143"/>
      <c r="W495" s="135"/>
      <c r="X495" s="152"/>
      <c r="Y495" s="129"/>
      <c r="Z495" s="129"/>
      <c r="AA495" s="71"/>
      <c r="AB495" s="59"/>
      <c r="AC495" s="59"/>
      <c r="AD495" s="135"/>
      <c r="AE495" s="71"/>
      <c r="AF495" s="71"/>
      <c r="AG495" s="71"/>
      <c r="AH495" s="42"/>
      <c r="AI495" s="119" t="str">
        <f>IF(BS_CONTROLE[[#This Row],[Atividade]]=0, "-", BS_CONTROLE[[#This Row],[Atividade]])</f>
        <v>-</v>
      </c>
      <c r="AJ495" s="8" t="str">
        <f>IF(D495="","*",VLOOKUP(AI495,BS_ATIVIDADE[#Data],3,FALSE))</f>
        <v>*</v>
      </c>
      <c r="AK495" s="175" t="str">
        <f>IF(BS_CONTROLE[[#This Row],[Local - Partida]]=0, "-", BS_CONTROLE[[#This Row],[Local - Partida]])</f>
        <v>-</v>
      </c>
      <c r="AL495" s="175" t="str">
        <f>IF(BS_CONTROLE[[#This Row],[Local - Encerramento]]=0, "-", BS_CONTROLE[[#This Row],[Local - Encerramento]])</f>
        <v>-</v>
      </c>
      <c r="AM495" s="175" t="str">
        <f>IF(BS_CONTROLE[[#This Row],[Entre - Estações]]=0, "-", BS_CONTROLE[[#This Row],[Entre - Estações]])</f>
        <v>-</v>
      </c>
      <c r="AN495" s="175" t="str">
        <f>IF(BS_CONTROLE[[#This Row],[SB]]=0, "-", BS_CONTROLE[[#This Row],[SB]])</f>
        <v>-</v>
      </c>
      <c r="AO495" s="176" t="str">
        <f>IF(BS_CONTROLE[[#This Row],[SUB]]=0, "-", BS_CONTROLE[[#This Row],[SUB]])</f>
        <v>-</v>
      </c>
      <c r="AP495" s="177" t="str">
        <f>IF(BS_CONTROLE[[#This Row],[KM - Inicio]]=0, "-", BS_CONTROLE[[#This Row],[KM - Inicio]])</f>
        <v>-</v>
      </c>
      <c r="AQ495" s="177" t="str">
        <f>IF(BS_CONTROLE[[#This Row],[KM - Fim]]=0, "-", BS_CONTROLE[[#This Row],[KM - Fim]])</f>
        <v>-</v>
      </c>
      <c r="AR495" s="32"/>
      <c r="AS495" s="32"/>
      <c r="AT495" s="32"/>
      <c r="AU495" s="32"/>
      <c r="AV495" s="32"/>
      <c r="AW495" s="32"/>
      <c r="AX495" s="32"/>
      <c r="AY495" s="184" t="str">
        <f>IF(D495="","*",IFERROR(IF(ISODD(COUNT(AS495:AX497)),"ERRO",SUM((AT495-AS495),(AV495-AU495),(AX495-AW495))),"ERRO"))</f>
        <v>*</v>
      </c>
      <c r="AZ495" s="11"/>
      <c r="BA495" s="60"/>
      <c r="BB495" s="9" t="str">
        <f>IFERROR(_xlfn.XLOOKUP(AI495, BS_ATIVIDADE[ATIVIDADE],BS_ATIVIDADE[UNIDADE] ), "*")</f>
        <v>*</v>
      </c>
      <c r="BC495" s="59" t="str" cm="1">
        <f t="array" ref="BC495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BD495" s="59" t="str" cm="1">
        <f t="array" ref="BD495" xml:space="preserve"> _xlfn.XLOOKUP(
  1,
  ( TabelaMap[SUB] = BS_CONTROLE[[#This Row],[SUB_5]]) *
  ( TabelaMap[KM Inicio] &lt;= BS_CONTROLE[[#This Row],[KM - Inicio]]) *
  ( TabelaMap[KM Fim]  &gt;= BS_CONTROLE[[#This Row],[KM - Inicio]]),
  TabelaMap[Trecho Coordenação],
  "-",
  0
)</f>
        <v>-</v>
      </c>
      <c r="BE495" s="200" t="str">
        <f>IFERROR(_xlfn.XLOOKUP(AO495, BASE_MAPA!$B$2:$B$420, BASE_MAPA!$G$2:$G$420), "ERRO")</f>
        <v>ERRO</v>
      </c>
      <c r="BF495" s="178" t="str">
        <f>IF(BS_CONTROLE[[#This Row],[Responsavel pelo boletim]]=0, "-", BS_CONTROLE[[#This Row],[Responsavel pelo boletim]])</f>
        <v>-</v>
      </c>
      <c r="BG495" s="13"/>
      <c r="BH495" s="14"/>
      <c r="BI495" s="14"/>
      <c r="BJ495" s="14"/>
      <c r="BK495" s="14"/>
      <c r="BL495" s="13"/>
      <c r="BM495" s="12"/>
      <c r="BN495" s="12"/>
      <c r="BO495" s="130"/>
      <c r="BP495" s="14"/>
      <c r="BQ495" s="10" t="str">
        <f t="shared" si="38"/>
        <v>Aderente</v>
      </c>
      <c r="BR495" s="15" t="str">
        <f t="shared" si="39"/>
        <v>*</v>
      </c>
      <c r="BS495" s="15" t="str">
        <f t="shared" si="40"/>
        <v>*</v>
      </c>
      <c r="BT495" s="157" t="str">
        <f t="shared" si="41"/>
        <v/>
      </c>
    </row>
    <row r="496" spans="1:72" hidden="1">
      <c r="A496" s="44" t="str">
        <f t="shared" si="37"/>
        <v/>
      </c>
      <c r="B496" s="133"/>
      <c r="C496" s="7" t="str">
        <f>IF(BS_CONTROLE[[#This Row],[DATA]]="","",WEEKNUM(BS_CONTROLE[[#This Row],[DATA]]))</f>
        <v/>
      </c>
      <c r="D496" s="45"/>
      <c r="E496" s="185">
        <v>512</v>
      </c>
      <c r="F496" s="134"/>
      <c r="G496" s="8" t="str">
        <f>IF(D496="","*",VLOOKUP(F496,BS_ATIVIDADE[#All],3,FALSE))</f>
        <v>*</v>
      </c>
      <c r="H496" s="135"/>
      <c r="I496" s="135"/>
      <c r="J496" s="151"/>
      <c r="K496" s="151"/>
      <c r="L496" s="71" t="s">
        <v>11</v>
      </c>
      <c r="M496" s="149" t="str" cm="1">
        <f t="array" ref="M496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496" s="149" t="str" cm="1">
        <f t="array" ref="N496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496" s="135"/>
      <c r="P496" s="135"/>
      <c r="Q496" s="71"/>
      <c r="R496" s="9" t="str">
        <f>IFERROR(_xlfn.XLOOKUP(F496, BS_ATIVIDADE[ATIVIDADE],BS_ATIVIDADE[UNIDADE] ), "*")</f>
        <v>*</v>
      </c>
      <c r="S496" s="180" t="str" cm="1">
        <f t="array" ref="S496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496" s="180" t="str" cm="1">
        <f t="array" ref="T496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496" s="199" t="str">
        <f>IFERROR(_xlfn.XLOOKUP(J496, BASE_MAPA!$B$2:$B$420, BASE_MAPA!$G$2:$G$420), "ERRO")</f>
        <v>ERRO</v>
      </c>
      <c r="V496" s="143"/>
      <c r="W496" s="135"/>
      <c r="X496" s="152"/>
      <c r="Y496" s="129"/>
      <c r="Z496" s="129"/>
      <c r="AA496" s="71"/>
      <c r="AB496" s="59"/>
      <c r="AC496" s="59"/>
      <c r="AD496" s="135"/>
      <c r="AE496" s="71"/>
      <c r="AF496" s="71"/>
      <c r="AG496" s="71"/>
      <c r="AH496" s="42"/>
      <c r="AI496" s="119" t="str">
        <f>IF(BS_CONTROLE[[#This Row],[Atividade]]=0, "-", BS_CONTROLE[[#This Row],[Atividade]])</f>
        <v>-</v>
      </c>
      <c r="AJ496" s="8" t="str">
        <f>IF(D496="","*",VLOOKUP(AI496,BS_ATIVIDADE[#Data],3,FALSE))</f>
        <v>*</v>
      </c>
      <c r="AK496" s="175" t="str">
        <f>IF(BS_CONTROLE[[#This Row],[Local - Partida]]=0, "-", BS_CONTROLE[[#This Row],[Local - Partida]])</f>
        <v>-</v>
      </c>
      <c r="AL496" s="175" t="str">
        <f>IF(BS_CONTROLE[[#This Row],[Local - Encerramento]]=0, "-", BS_CONTROLE[[#This Row],[Local - Encerramento]])</f>
        <v>-</v>
      </c>
      <c r="AM496" s="175" t="str">
        <f>IF(BS_CONTROLE[[#This Row],[Entre - Estações]]=0, "-", BS_CONTROLE[[#This Row],[Entre - Estações]])</f>
        <v>-</v>
      </c>
      <c r="AN496" s="175" t="str">
        <f>IF(BS_CONTROLE[[#This Row],[SB]]=0, "-", BS_CONTROLE[[#This Row],[SB]])</f>
        <v>-</v>
      </c>
      <c r="AO496" s="176" t="str">
        <f>IF(BS_CONTROLE[[#This Row],[SUB]]=0, "-", BS_CONTROLE[[#This Row],[SUB]])</f>
        <v>-</v>
      </c>
      <c r="AP496" s="177" t="str">
        <f>IF(BS_CONTROLE[[#This Row],[KM - Inicio]]=0, "-", BS_CONTROLE[[#This Row],[KM - Inicio]])</f>
        <v>-</v>
      </c>
      <c r="AQ496" s="177" t="str">
        <f>IF(BS_CONTROLE[[#This Row],[KM - Fim]]=0, "-", BS_CONTROLE[[#This Row],[KM - Fim]])</f>
        <v>-</v>
      </c>
      <c r="AR496" s="32"/>
      <c r="AS496" s="32"/>
      <c r="AT496" s="32"/>
      <c r="AU496" s="32"/>
      <c r="AV496" s="32"/>
      <c r="AW496" s="32"/>
      <c r="AX496" s="32"/>
      <c r="AY496" s="184" t="str">
        <f>IF(D496="","*",IFERROR(IF(ISODD(COUNT(AS496:AX498)),"ERRO",SUM((AT496-AS496),(AV496-AU496),(AX496-AW496))),"ERRO"))</f>
        <v>*</v>
      </c>
      <c r="AZ496" s="11"/>
      <c r="BA496" s="60"/>
      <c r="BB496" s="9" t="str">
        <f>IFERROR(_xlfn.XLOOKUP(AI496, BS_ATIVIDADE[ATIVIDADE],BS_ATIVIDADE[UNIDADE] ), "*")</f>
        <v>*</v>
      </c>
      <c r="BC496" s="59" t="str" cm="1">
        <f t="array" ref="BC496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BD496" s="59" t="str" cm="1">
        <f t="array" ref="BD496" xml:space="preserve"> _xlfn.XLOOKUP(
  1,
  ( TabelaMap[SUB] = BS_CONTROLE[[#This Row],[SUB_5]]) *
  ( TabelaMap[KM Inicio] &lt;= BS_CONTROLE[[#This Row],[KM - Inicio]]) *
  ( TabelaMap[KM Fim]  &gt;= BS_CONTROLE[[#This Row],[KM - Inicio]]),
  TabelaMap[Trecho Coordenação],
  "-",
  0
)</f>
        <v>-</v>
      </c>
      <c r="BE496" s="200" t="str">
        <f>IFERROR(_xlfn.XLOOKUP(AO496, BASE_MAPA!$B$2:$B$420, BASE_MAPA!$G$2:$G$420), "ERRO")</f>
        <v>ERRO</v>
      </c>
      <c r="BF496" s="178" t="str">
        <f>IF(BS_CONTROLE[[#This Row],[Responsavel pelo boletim]]=0, "-", BS_CONTROLE[[#This Row],[Responsavel pelo boletim]])</f>
        <v>-</v>
      </c>
      <c r="BG496" s="13"/>
      <c r="BH496" s="14"/>
      <c r="BI496" s="14"/>
      <c r="BJ496" s="14"/>
      <c r="BK496" s="14"/>
      <c r="BL496" s="13"/>
      <c r="BM496" s="12"/>
      <c r="BN496" s="12"/>
      <c r="BO496" s="130"/>
      <c r="BP496" s="14"/>
      <c r="BQ496" s="10" t="str">
        <f t="shared" si="38"/>
        <v>Aderente</v>
      </c>
      <c r="BR496" s="15" t="str">
        <f t="shared" si="39"/>
        <v>*</v>
      </c>
      <c r="BS496" s="15" t="str">
        <f t="shared" si="40"/>
        <v>*</v>
      </c>
      <c r="BT496" s="157" t="str">
        <f t="shared" si="41"/>
        <v/>
      </c>
    </row>
    <row r="497" spans="1:72" hidden="1">
      <c r="A497" s="44" t="str">
        <f t="shared" si="37"/>
        <v/>
      </c>
      <c r="B497" s="133"/>
      <c r="C497" s="7" t="str">
        <f>IF(BS_CONTROLE[[#This Row],[DATA]]="","",WEEKNUM(BS_CONTROLE[[#This Row],[DATA]]))</f>
        <v/>
      </c>
      <c r="D497" s="45"/>
      <c r="E497" s="185">
        <v>513</v>
      </c>
      <c r="F497" s="134"/>
      <c r="G497" s="8" t="str">
        <f>IF(D497="","*",VLOOKUP(F497,BS_ATIVIDADE[#All],3,FALSE))</f>
        <v>*</v>
      </c>
      <c r="H497" s="135"/>
      <c r="I497" s="135"/>
      <c r="J497" s="151"/>
      <c r="K497" s="151"/>
      <c r="L497" s="71" t="s">
        <v>11</v>
      </c>
      <c r="M497" s="149" t="str" cm="1">
        <f t="array" ref="M497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497" s="149" t="str" cm="1">
        <f t="array" ref="N497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497" s="135"/>
      <c r="P497" s="135"/>
      <c r="Q497" s="71"/>
      <c r="R497" s="9" t="str">
        <f>IFERROR(_xlfn.XLOOKUP(F497, BS_ATIVIDADE[ATIVIDADE],BS_ATIVIDADE[UNIDADE] ), "*")</f>
        <v>*</v>
      </c>
      <c r="S497" s="180" t="str" cm="1">
        <f t="array" ref="S497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497" s="180" t="str" cm="1">
        <f t="array" ref="T497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497" s="199" t="str">
        <f>IFERROR(_xlfn.XLOOKUP(J497, BASE_MAPA!$B$2:$B$420, BASE_MAPA!$G$2:$G$420), "ERRO")</f>
        <v>ERRO</v>
      </c>
      <c r="V497" s="143"/>
      <c r="W497" s="135"/>
      <c r="X497" s="152"/>
      <c r="Y497" s="129"/>
      <c r="Z497" s="129"/>
      <c r="AA497" s="71"/>
      <c r="AB497" s="59"/>
      <c r="AC497" s="59"/>
      <c r="AD497" s="135"/>
      <c r="AE497" s="71"/>
      <c r="AF497" s="71"/>
      <c r="AG497" s="71"/>
      <c r="AH497" s="42"/>
      <c r="AI497" s="119" t="str">
        <f>IF(BS_CONTROLE[[#This Row],[Atividade]]=0, "-", BS_CONTROLE[[#This Row],[Atividade]])</f>
        <v>-</v>
      </c>
      <c r="AJ497" s="8" t="str">
        <f>IF(D497="","*",VLOOKUP(AI497,BS_ATIVIDADE[#Data],3,FALSE))</f>
        <v>*</v>
      </c>
      <c r="AK497" s="175" t="str">
        <f>IF(BS_CONTROLE[[#This Row],[Local - Partida]]=0, "-", BS_CONTROLE[[#This Row],[Local - Partida]])</f>
        <v>-</v>
      </c>
      <c r="AL497" s="175" t="str">
        <f>IF(BS_CONTROLE[[#This Row],[Local - Encerramento]]=0, "-", BS_CONTROLE[[#This Row],[Local - Encerramento]])</f>
        <v>-</v>
      </c>
      <c r="AM497" s="175" t="str">
        <f>IF(BS_CONTROLE[[#This Row],[Entre - Estações]]=0, "-", BS_CONTROLE[[#This Row],[Entre - Estações]])</f>
        <v>-</v>
      </c>
      <c r="AN497" s="175" t="str">
        <f>IF(BS_CONTROLE[[#This Row],[SB]]=0, "-", BS_CONTROLE[[#This Row],[SB]])</f>
        <v>-</v>
      </c>
      <c r="AO497" s="176" t="str">
        <f>IF(BS_CONTROLE[[#This Row],[SUB]]=0, "-", BS_CONTROLE[[#This Row],[SUB]])</f>
        <v>-</v>
      </c>
      <c r="AP497" s="177" t="str">
        <f>IF(BS_CONTROLE[[#This Row],[KM - Inicio]]=0, "-", BS_CONTROLE[[#This Row],[KM - Inicio]])</f>
        <v>-</v>
      </c>
      <c r="AQ497" s="177" t="str">
        <f>IF(BS_CONTROLE[[#This Row],[KM - Fim]]=0, "-", BS_CONTROLE[[#This Row],[KM - Fim]])</f>
        <v>-</v>
      </c>
      <c r="AR497" s="32"/>
      <c r="AS497" s="32"/>
      <c r="AT497" s="32"/>
      <c r="AU497" s="32"/>
      <c r="AV497" s="32"/>
      <c r="AW497" s="32"/>
      <c r="AX497" s="32"/>
      <c r="AY497" s="184" t="str">
        <f>IF(D497="","*",IFERROR(IF(ISODD(COUNT(AS497:AX499)),"ERRO",SUM((AT497-AS497),(AV497-AU497),(AX497-AW497))),"ERRO"))</f>
        <v>*</v>
      </c>
      <c r="AZ497" s="11"/>
      <c r="BA497" s="60"/>
      <c r="BB497" s="9" t="str">
        <f>IFERROR(_xlfn.XLOOKUP(AI497, BS_ATIVIDADE[ATIVIDADE],BS_ATIVIDADE[UNIDADE] ), "*")</f>
        <v>*</v>
      </c>
      <c r="BC497" s="59" t="str" cm="1">
        <f t="array" ref="BC497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BD497" s="59" t="str" cm="1">
        <f t="array" ref="BD497" xml:space="preserve"> _xlfn.XLOOKUP(
  1,
  ( TabelaMap[SUB] = BS_CONTROLE[[#This Row],[SUB_5]]) *
  ( TabelaMap[KM Inicio] &lt;= BS_CONTROLE[[#This Row],[KM - Inicio]]) *
  ( TabelaMap[KM Fim]  &gt;= BS_CONTROLE[[#This Row],[KM - Inicio]]),
  TabelaMap[Trecho Coordenação],
  "-",
  0
)</f>
        <v>-</v>
      </c>
      <c r="BE497" s="200" t="str">
        <f>IFERROR(_xlfn.XLOOKUP(AO497, BASE_MAPA!$B$2:$B$420, BASE_MAPA!$G$2:$G$420), "ERRO")</f>
        <v>ERRO</v>
      </c>
      <c r="BF497" s="178" t="str">
        <f>IF(BS_CONTROLE[[#This Row],[Responsavel pelo boletim]]=0, "-", BS_CONTROLE[[#This Row],[Responsavel pelo boletim]])</f>
        <v>-</v>
      </c>
      <c r="BG497" s="13"/>
      <c r="BH497" s="14"/>
      <c r="BI497" s="14"/>
      <c r="BJ497" s="14"/>
      <c r="BK497" s="14"/>
      <c r="BL497" s="13"/>
      <c r="BM497" s="12"/>
      <c r="BN497" s="12"/>
      <c r="BO497" s="130"/>
      <c r="BP497" s="14"/>
      <c r="BQ497" s="10" t="str">
        <f t="shared" si="38"/>
        <v>Aderente</v>
      </c>
      <c r="BR497" s="15" t="str">
        <f t="shared" si="39"/>
        <v>*</v>
      </c>
      <c r="BS497" s="15" t="str">
        <f t="shared" si="40"/>
        <v>*</v>
      </c>
      <c r="BT497" s="157" t="str">
        <f t="shared" si="41"/>
        <v/>
      </c>
    </row>
    <row r="498" spans="1:72" hidden="1">
      <c r="A498" s="44" t="str">
        <f t="shared" ref="A498:A561" si="42">D498&amp;B498</f>
        <v/>
      </c>
      <c r="B498" s="133"/>
      <c r="C498" s="7" t="str">
        <f>IF(BS_CONTROLE[[#This Row],[DATA]]="","",WEEKNUM(BS_CONTROLE[[#This Row],[DATA]]))</f>
        <v/>
      </c>
      <c r="D498" s="45"/>
      <c r="E498" s="185">
        <v>514</v>
      </c>
      <c r="F498" s="134"/>
      <c r="G498" s="8" t="str">
        <f>IF(D498="","*",VLOOKUP(F498,BS_ATIVIDADE[#All],3,FALSE))</f>
        <v>*</v>
      </c>
      <c r="H498" s="135"/>
      <c r="I498" s="135"/>
      <c r="J498" s="151"/>
      <c r="K498" s="151"/>
      <c r="L498" s="71" t="s">
        <v>11</v>
      </c>
      <c r="M498" s="149" t="str" cm="1">
        <f t="array" ref="M498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498" s="149" t="str" cm="1">
        <f t="array" ref="N498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498" s="135"/>
      <c r="P498" s="135"/>
      <c r="Q498" s="71"/>
      <c r="R498" s="9" t="str">
        <f>IFERROR(_xlfn.XLOOKUP(F498, BS_ATIVIDADE[ATIVIDADE],BS_ATIVIDADE[UNIDADE] ), "*")</f>
        <v>*</v>
      </c>
      <c r="S498" s="180" t="str" cm="1">
        <f t="array" ref="S498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498" s="180" t="str" cm="1">
        <f t="array" ref="T498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498" s="199" t="str">
        <f>IFERROR(_xlfn.XLOOKUP(J498, BASE_MAPA!$B$2:$B$420, BASE_MAPA!$G$2:$G$420), "ERRO")</f>
        <v>ERRO</v>
      </c>
      <c r="V498" s="143"/>
      <c r="W498" s="135"/>
      <c r="X498" s="152"/>
      <c r="Y498" s="129"/>
      <c r="Z498" s="129"/>
      <c r="AA498" s="71"/>
      <c r="AB498" s="59"/>
      <c r="AC498" s="59"/>
      <c r="AD498" s="135"/>
      <c r="AE498" s="71"/>
      <c r="AF498" s="71"/>
      <c r="AG498" s="71"/>
      <c r="AH498" s="42"/>
      <c r="AI498" s="119" t="str">
        <f>IF(BS_CONTROLE[[#This Row],[Atividade]]=0, "-", BS_CONTROLE[[#This Row],[Atividade]])</f>
        <v>-</v>
      </c>
      <c r="AJ498" s="8" t="str">
        <f>IF(D498="","*",VLOOKUP(AI498,BS_ATIVIDADE[#Data],3,FALSE))</f>
        <v>*</v>
      </c>
      <c r="AK498" s="175" t="str">
        <f>IF(BS_CONTROLE[[#This Row],[Local - Partida]]=0, "-", BS_CONTROLE[[#This Row],[Local - Partida]])</f>
        <v>-</v>
      </c>
      <c r="AL498" s="175" t="str">
        <f>IF(BS_CONTROLE[[#This Row],[Local - Encerramento]]=0, "-", BS_CONTROLE[[#This Row],[Local - Encerramento]])</f>
        <v>-</v>
      </c>
      <c r="AM498" s="175" t="str">
        <f>IF(BS_CONTROLE[[#This Row],[Entre - Estações]]=0, "-", BS_CONTROLE[[#This Row],[Entre - Estações]])</f>
        <v>-</v>
      </c>
      <c r="AN498" s="175" t="str">
        <f>IF(BS_CONTROLE[[#This Row],[SB]]=0, "-", BS_CONTROLE[[#This Row],[SB]])</f>
        <v>-</v>
      </c>
      <c r="AO498" s="176" t="str">
        <f>IF(BS_CONTROLE[[#This Row],[SUB]]=0, "-", BS_CONTROLE[[#This Row],[SUB]])</f>
        <v>-</v>
      </c>
      <c r="AP498" s="177" t="str">
        <f>IF(BS_CONTROLE[[#This Row],[KM - Inicio]]=0, "-", BS_CONTROLE[[#This Row],[KM - Inicio]])</f>
        <v>-</v>
      </c>
      <c r="AQ498" s="177" t="str">
        <f>IF(BS_CONTROLE[[#This Row],[KM - Fim]]=0, "-", BS_CONTROLE[[#This Row],[KM - Fim]])</f>
        <v>-</v>
      </c>
      <c r="AR498" s="32"/>
      <c r="AS498" s="32"/>
      <c r="AT498" s="32"/>
      <c r="AU498" s="32"/>
      <c r="AV498" s="32"/>
      <c r="AW498" s="32"/>
      <c r="AX498" s="32"/>
      <c r="AY498" s="184" t="str">
        <f>IF(D498="","*",IFERROR(IF(ISODD(COUNT(AS498:AX500)),"ERRO",SUM((AT498-AS498),(AV498-AU498),(AX498-AW498))),"ERRO"))</f>
        <v>*</v>
      </c>
      <c r="AZ498" s="11"/>
      <c r="BA498" s="60"/>
      <c r="BB498" s="9" t="str">
        <f>IFERROR(_xlfn.XLOOKUP(AI498, BS_ATIVIDADE[ATIVIDADE],BS_ATIVIDADE[UNIDADE] ), "*")</f>
        <v>*</v>
      </c>
      <c r="BC498" s="59" t="str" cm="1">
        <f t="array" ref="BC498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BD498" s="59" t="str" cm="1">
        <f t="array" ref="BD498" xml:space="preserve"> _xlfn.XLOOKUP(
  1,
  ( TabelaMap[SUB] = BS_CONTROLE[[#This Row],[SUB_5]]) *
  ( TabelaMap[KM Inicio] &lt;= BS_CONTROLE[[#This Row],[KM - Inicio]]) *
  ( TabelaMap[KM Fim]  &gt;= BS_CONTROLE[[#This Row],[KM - Inicio]]),
  TabelaMap[Trecho Coordenação],
  "-",
  0
)</f>
        <v>-</v>
      </c>
      <c r="BE498" s="200" t="str">
        <f>IFERROR(_xlfn.XLOOKUP(AO498, BASE_MAPA!$B$2:$B$420, BASE_MAPA!$G$2:$G$420), "ERRO")</f>
        <v>ERRO</v>
      </c>
      <c r="BF498" s="178" t="str">
        <f>IF(BS_CONTROLE[[#This Row],[Responsavel pelo boletim]]=0, "-", BS_CONTROLE[[#This Row],[Responsavel pelo boletim]])</f>
        <v>-</v>
      </c>
      <c r="BG498" s="13"/>
      <c r="BH498" s="14"/>
      <c r="BI498" s="14"/>
      <c r="BJ498" s="14"/>
      <c r="BK498" s="14"/>
      <c r="BL498" s="13"/>
      <c r="BM498" s="12"/>
      <c r="BN498" s="12"/>
      <c r="BO498" s="130"/>
      <c r="BP498" s="14"/>
      <c r="BQ498" s="10" t="str">
        <f t="shared" ref="BQ498:BQ561" si="43">IF(AND(BR498&lt;1,BS498&lt;1),"Produção e Intervalo",IF(BR498&lt;1,"Intervalo",IF(BS498&lt;1,"Produção","Aderente")))</f>
        <v>Aderente</v>
      </c>
      <c r="BR498" s="15" t="str">
        <f t="shared" ref="BR498:BR561" si="44">IF(OR(B498="",F498=""),"*",AY498/P498)</f>
        <v>*</v>
      </c>
      <c r="BS498" s="15" t="str">
        <f t="shared" ref="BS498:BS561" si="45">IF(OR(B498="",F498=""),"*",BA498/Q498)</f>
        <v>*</v>
      </c>
      <c r="BT498" s="157" t="str">
        <f t="shared" ref="BT498:BT561" si="46">IF(BN498="","",SUBSTITUTE(BM498," ","")&amp;SUBSTITUTE(BN498," ",""))</f>
        <v/>
      </c>
    </row>
    <row r="499" spans="1:72" hidden="1">
      <c r="A499" s="44" t="str">
        <f t="shared" si="42"/>
        <v/>
      </c>
      <c r="B499" s="133"/>
      <c r="C499" s="7" t="str">
        <f>IF(BS_CONTROLE[[#This Row],[DATA]]="","",WEEKNUM(BS_CONTROLE[[#This Row],[DATA]]))</f>
        <v/>
      </c>
      <c r="D499" s="45"/>
      <c r="E499" s="185">
        <v>515</v>
      </c>
      <c r="F499" s="134"/>
      <c r="G499" s="8" t="str">
        <f>IF(D499="","*",VLOOKUP(F499,BS_ATIVIDADE[#All],3,FALSE))</f>
        <v>*</v>
      </c>
      <c r="H499" s="135"/>
      <c r="I499" s="135"/>
      <c r="J499" s="151"/>
      <c r="K499" s="151"/>
      <c r="L499" s="71" t="s">
        <v>11</v>
      </c>
      <c r="M499" s="149" t="str" cm="1">
        <f t="array" ref="M499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499" s="149" t="str" cm="1">
        <f t="array" ref="N499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499" s="135"/>
      <c r="P499" s="135"/>
      <c r="Q499" s="71"/>
      <c r="R499" s="9" t="str">
        <f>IFERROR(_xlfn.XLOOKUP(F499, BS_ATIVIDADE[ATIVIDADE],BS_ATIVIDADE[UNIDADE] ), "*")</f>
        <v>*</v>
      </c>
      <c r="S499" s="180" t="str" cm="1">
        <f t="array" ref="S499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499" s="180" t="str" cm="1">
        <f t="array" ref="T499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499" s="199" t="str">
        <f>IFERROR(_xlfn.XLOOKUP(J499, BASE_MAPA!$B$2:$B$420, BASE_MAPA!$G$2:$G$420), "ERRO")</f>
        <v>ERRO</v>
      </c>
      <c r="V499" s="143"/>
      <c r="W499" s="135"/>
      <c r="X499" s="152"/>
      <c r="Y499" s="129"/>
      <c r="Z499" s="129"/>
      <c r="AA499" s="71"/>
      <c r="AB499" s="59"/>
      <c r="AC499" s="59"/>
      <c r="AD499" s="135"/>
      <c r="AE499" s="71"/>
      <c r="AF499" s="71"/>
      <c r="AG499" s="71"/>
      <c r="AH499" s="42"/>
      <c r="AI499" s="119" t="str">
        <f>IF(BS_CONTROLE[[#This Row],[Atividade]]=0, "-", BS_CONTROLE[[#This Row],[Atividade]])</f>
        <v>-</v>
      </c>
      <c r="AJ499" s="8" t="str">
        <f>IF(D499="","*",VLOOKUP(AI499,BS_ATIVIDADE[#Data],3,FALSE))</f>
        <v>*</v>
      </c>
      <c r="AK499" s="175" t="str">
        <f>IF(BS_CONTROLE[[#This Row],[Local - Partida]]=0, "-", BS_CONTROLE[[#This Row],[Local - Partida]])</f>
        <v>-</v>
      </c>
      <c r="AL499" s="175" t="str">
        <f>IF(BS_CONTROLE[[#This Row],[Local - Encerramento]]=0, "-", BS_CONTROLE[[#This Row],[Local - Encerramento]])</f>
        <v>-</v>
      </c>
      <c r="AM499" s="175" t="str">
        <f>IF(BS_CONTROLE[[#This Row],[Entre - Estações]]=0, "-", BS_CONTROLE[[#This Row],[Entre - Estações]])</f>
        <v>-</v>
      </c>
      <c r="AN499" s="175" t="str">
        <f>IF(BS_CONTROLE[[#This Row],[SB]]=0, "-", BS_CONTROLE[[#This Row],[SB]])</f>
        <v>-</v>
      </c>
      <c r="AO499" s="176" t="str">
        <f>IF(BS_CONTROLE[[#This Row],[SUB]]=0, "-", BS_CONTROLE[[#This Row],[SUB]])</f>
        <v>-</v>
      </c>
      <c r="AP499" s="177" t="str">
        <f>IF(BS_CONTROLE[[#This Row],[KM - Inicio]]=0, "-", BS_CONTROLE[[#This Row],[KM - Inicio]])</f>
        <v>-</v>
      </c>
      <c r="AQ499" s="177" t="str">
        <f>IF(BS_CONTROLE[[#This Row],[KM - Fim]]=0, "-", BS_CONTROLE[[#This Row],[KM - Fim]])</f>
        <v>-</v>
      </c>
      <c r="AR499" s="32"/>
      <c r="AS499" s="32"/>
      <c r="AT499" s="32"/>
      <c r="AU499" s="32"/>
      <c r="AV499" s="32"/>
      <c r="AW499" s="32"/>
      <c r="AX499" s="32"/>
      <c r="AY499" s="184" t="str">
        <f>IF(D499="","*",IFERROR(IF(ISODD(COUNT(AS499:AX501)),"ERRO",SUM((AT499-AS499),(AV499-AU499),(AX499-AW499))),"ERRO"))</f>
        <v>*</v>
      </c>
      <c r="AZ499" s="11"/>
      <c r="BA499" s="60"/>
      <c r="BB499" s="9" t="str">
        <f>IFERROR(_xlfn.XLOOKUP(AI499, BS_ATIVIDADE[ATIVIDADE],BS_ATIVIDADE[UNIDADE] ), "*")</f>
        <v>*</v>
      </c>
      <c r="BC499" s="59" t="str" cm="1">
        <f t="array" ref="BC499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BD499" s="59" t="str" cm="1">
        <f t="array" ref="BD499" xml:space="preserve"> _xlfn.XLOOKUP(
  1,
  ( TabelaMap[SUB] = BS_CONTROLE[[#This Row],[SUB_5]]) *
  ( TabelaMap[KM Inicio] &lt;= BS_CONTROLE[[#This Row],[KM - Inicio]]) *
  ( TabelaMap[KM Fim]  &gt;= BS_CONTROLE[[#This Row],[KM - Inicio]]),
  TabelaMap[Trecho Coordenação],
  "-",
  0
)</f>
        <v>-</v>
      </c>
      <c r="BE499" s="200" t="str">
        <f>IFERROR(_xlfn.XLOOKUP(AO499, BASE_MAPA!$B$2:$B$420, BASE_MAPA!$G$2:$G$420), "ERRO")</f>
        <v>ERRO</v>
      </c>
      <c r="BF499" s="178" t="str">
        <f>IF(BS_CONTROLE[[#This Row],[Responsavel pelo boletim]]=0, "-", BS_CONTROLE[[#This Row],[Responsavel pelo boletim]])</f>
        <v>-</v>
      </c>
      <c r="BG499" s="13"/>
      <c r="BH499" s="14"/>
      <c r="BI499" s="14"/>
      <c r="BJ499" s="14"/>
      <c r="BK499" s="14"/>
      <c r="BL499" s="13"/>
      <c r="BM499" s="12"/>
      <c r="BN499" s="12"/>
      <c r="BO499" s="130"/>
      <c r="BP499" s="14"/>
      <c r="BQ499" s="10" t="str">
        <f t="shared" si="43"/>
        <v>Aderente</v>
      </c>
      <c r="BR499" s="15" t="str">
        <f t="shared" si="44"/>
        <v>*</v>
      </c>
      <c r="BS499" s="15" t="str">
        <f t="shared" si="45"/>
        <v>*</v>
      </c>
      <c r="BT499" s="157" t="str">
        <f t="shared" si="46"/>
        <v/>
      </c>
    </row>
    <row r="500" spans="1:72" hidden="1">
      <c r="A500" s="44" t="str">
        <f t="shared" si="42"/>
        <v/>
      </c>
      <c r="B500" s="133"/>
      <c r="C500" s="7" t="str">
        <f>IF(BS_CONTROLE[[#This Row],[DATA]]="","",WEEKNUM(BS_CONTROLE[[#This Row],[DATA]]))</f>
        <v/>
      </c>
      <c r="D500" s="45"/>
      <c r="E500" s="185">
        <v>516</v>
      </c>
      <c r="F500" s="134"/>
      <c r="G500" s="8" t="str">
        <f>IF(D500="","*",VLOOKUP(F500,BS_ATIVIDADE[#All],3,FALSE))</f>
        <v>*</v>
      </c>
      <c r="H500" s="135"/>
      <c r="I500" s="135"/>
      <c r="J500" s="151"/>
      <c r="K500" s="151"/>
      <c r="L500" s="71" t="s">
        <v>11</v>
      </c>
      <c r="M500" s="149" t="str" cm="1">
        <f t="array" ref="M500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500" s="149" t="str" cm="1">
        <f t="array" ref="N500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500" s="135"/>
      <c r="P500" s="135"/>
      <c r="Q500" s="71"/>
      <c r="R500" s="9" t="str">
        <f>IFERROR(_xlfn.XLOOKUP(F500, BS_ATIVIDADE[ATIVIDADE],BS_ATIVIDADE[UNIDADE] ), "*")</f>
        <v>*</v>
      </c>
      <c r="S500" s="180" t="str" cm="1">
        <f t="array" ref="S500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500" s="180" t="str" cm="1">
        <f t="array" ref="T500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500" s="199" t="str">
        <f>IFERROR(_xlfn.XLOOKUP(J500, BASE_MAPA!$B$2:$B$420, BASE_MAPA!$G$2:$G$420), "ERRO")</f>
        <v>ERRO</v>
      </c>
      <c r="V500" s="143"/>
      <c r="W500" s="135"/>
      <c r="X500" s="152"/>
      <c r="Y500" s="129"/>
      <c r="Z500" s="129"/>
      <c r="AA500" s="71"/>
      <c r="AB500" s="59"/>
      <c r="AC500" s="59"/>
      <c r="AD500" s="135"/>
      <c r="AE500" s="71"/>
      <c r="AF500" s="71"/>
      <c r="AG500" s="71"/>
      <c r="AH500" s="42"/>
      <c r="AI500" s="119" t="str">
        <f>IF(BS_CONTROLE[[#This Row],[Atividade]]=0, "-", BS_CONTROLE[[#This Row],[Atividade]])</f>
        <v>-</v>
      </c>
      <c r="AJ500" s="8" t="str">
        <f>IF(D500="","*",VLOOKUP(AI500,BS_ATIVIDADE[#Data],3,FALSE))</f>
        <v>*</v>
      </c>
      <c r="AK500" s="175" t="str">
        <f>IF(BS_CONTROLE[[#This Row],[Local - Partida]]=0, "-", BS_CONTROLE[[#This Row],[Local - Partida]])</f>
        <v>-</v>
      </c>
      <c r="AL500" s="175" t="str">
        <f>IF(BS_CONTROLE[[#This Row],[Local - Encerramento]]=0, "-", BS_CONTROLE[[#This Row],[Local - Encerramento]])</f>
        <v>-</v>
      </c>
      <c r="AM500" s="175" t="str">
        <f>IF(BS_CONTROLE[[#This Row],[Entre - Estações]]=0, "-", BS_CONTROLE[[#This Row],[Entre - Estações]])</f>
        <v>-</v>
      </c>
      <c r="AN500" s="175" t="str">
        <f>IF(BS_CONTROLE[[#This Row],[SB]]=0, "-", BS_CONTROLE[[#This Row],[SB]])</f>
        <v>-</v>
      </c>
      <c r="AO500" s="176" t="str">
        <f>IF(BS_CONTROLE[[#This Row],[SUB]]=0, "-", BS_CONTROLE[[#This Row],[SUB]])</f>
        <v>-</v>
      </c>
      <c r="AP500" s="177" t="str">
        <f>IF(BS_CONTROLE[[#This Row],[KM - Inicio]]=0, "-", BS_CONTROLE[[#This Row],[KM - Inicio]])</f>
        <v>-</v>
      </c>
      <c r="AQ500" s="177" t="str">
        <f>IF(BS_CONTROLE[[#This Row],[KM - Fim]]=0, "-", BS_CONTROLE[[#This Row],[KM - Fim]])</f>
        <v>-</v>
      </c>
      <c r="AR500" s="32"/>
      <c r="AS500" s="32"/>
      <c r="AT500" s="32"/>
      <c r="AU500" s="32"/>
      <c r="AV500" s="32"/>
      <c r="AW500" s="32"/>
      <c r="AX500" s="32"/>
      <c r="AY500" s="184" t="str">
        <f>IF(D500="","*",IFERROR(IF(ISODD(COUNT(AS500:AX502)),"ERRO",SUM((AT500-AS500),(AV500-AU500),(AX500-AW500))),"ERRO"))</f>
        <v>*</v>
      </c>
      <c r="AZ500" s="11"/>
      <c r="BA500" s="60"/>
      <c r="BB500" s="9" t="str">
        <f>IFERROR(_xlfn.XLOOKUP(AI500, BS_ATIVIDADE[ATIVIDADE],BS_ATIVIDADE[UNIDADE] ), "*")</f>
        <v>*</v>
      </c>
      <c r="BC500" s="59" t="str" cm="1">
        <f t="array" ref="BC500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BD500" s="59" t="str" cm="1">
        <f t="array" ref="BD500" xml:space="preserve"> _xlfn.XLOOKUP(
  1,
  ( TabelaMap[SUB] = BS_CONTROLE[[#This Row],[SUB_5]]) *
  ( TabelaMap[KM Inicio] &lt;= BS_CONTROLE[[#This Row],[KM - Inicio]]) *
  ( TabelaMap[KM Fim]  &gt;= BS_CONTROLE[[#This Row],[KM - Inicio]]),
  TabelaMap[Trecho Coordenação],
  "-",
  0
)</f>
        <v>-</v>
      </c>
      <c r="BE500" s="200" t="str">
        <f>IFERROR(_xlfn.XLOOKUP(AO500, BASE_MAPA!$B$2:$B$420, BASE_MAPA!$G$2:$G$420), "ERRO")</f>
        <v>ERRO</v>
      </c>
      <c r="BF500" s="178" t="str">
        <f>IF(BS_CONTROLE[[#This Row],[Responsavel pelo boletim]]=0, "-", BS_CONTROLE[[#This Row],[Responsavel pelo boletim]])</f>
        <v>-</v>
      </c>
      <c r="BG500" s="13"/>
      <c r="BH500" s="14"/>
      <c r="BI500" s="14"/>
      <c r="BJ500" s="14"/>
      <c r="BK500" s="14"/>
      <c r="BL500" s="13"/>
      <c r="BM500" s="12"/>
      <c r="BN500" s="12"/>
      <c r="BO500" s="130"/>
      <c r="BP500" s="14"/>
      <c r="BQ500" s="10" t="str">
        <f t="shared" si="43"/>
        <v>Aderente</v>
      </c>
      <c r="BR500" s="15" t="str">
        <f t="shared" si="44"/>
        <v>*</v>
      </c>
      <c r="BS500" s="15" t="str">
        <f t="shared" si="45"/>
        <v>*</v>
      </c>
      <c r="BT500" s="157" t="str">
        <f t="shared" si="46"/>
        <v/>
      </c>
    </row>
    <row r="501" spans="1:72" hidden="1">
      <c r="A501" s="44" t="str">
        <f t="shared" si="42"/>
        <v/>
      </c>
      <c r="B501" s="133"/>
      <c r="C501" s="7" t="str">
        <f>IF(BS_CONTROLE[[#This Row],[DATA]]="","",WEEKNUM(BS_CONTROLE[[#This Row],[DATA]]))</f>
        <v/>
      </c>
      <c r="D501" s="45"/>
      <c r="E501" s="185">
        <v>517</v>
      </c>
      <c r="F501" s="134"/>
      <c r="G501" s="8" t="str">
        <f>IF(D501="","*",VLOOKUP(F501,BS_ATIVIDADE[#All],3,FALSE))</f>
        <v>*</v>
      </c>
      <c r="H501" s="135"/>
      <c r="I501" s="135"/>
      <c r="J501" s="151"/>
      <c r="K501" s="151"/>
      <c r="L501" s="71" t="s">
        <v>11</v>
      </c>
      <c r="M501" s="149" t="str" cm="1">
        <f t="array" ref="M501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501" s="149" t="str" cm="1">
        <f t="array" ref="N501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501" s="135"/>
      <c r="P501" s="135"/>
      <c r="Q501" s="71"/>
      <c r="R501" s="9" t="str">
        <f>IFERROR(_xlfn.XLOOKUP(F501, BS_ATIVIDADE[ATIVIDADE],BS_ATIVIDADE[UNIDADE] ), "*")</f>
        <v>*</v>
      </c>
      <c r="S501" s="180" t="str" cm="1">
        <f t="array" ref="S501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501" s="180" t="str" cm="1">
        <f t="array" ref="T501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501" s="199" t="str">
        <f>IFERROR(_xlfn.XLOOKUP(J501, BASE_MAPA!$B$2:$B$420, BASE_MAPA!$G$2:$G$420), "ERRO")</f>
        <v>ERRO</v>
      </c>
      <c r="V501" s="143"/>
      <c r="W501" s="135"/>
      <c r="X501" s="152"/>
      <c r="Y501" s="129"/>
      <c r="Z501" s="129"/>
      <c r="AA501" s="71"/>
      <c r="AB501" s="59"/>
      <c r="AC501" s="59"/>
      <c r="AD501" s="135"/>
      <c r="AE501" s="71"/>
      <c r="AF501" s="71"/>
      <c r="AG501" s="71"/>
      <c r="AH501" s="42"/>
      <c r="AI501" s="119" t="str">
        <f>IF(BS_CONTROLE[[#This Row],[Atividade]]=0, "-", BS_CONTROLE[[#This Row],[Atividade]])</f>
        <v>-</v>
      </c>
      <c r="AJ501" s="8" t="str">
        <f>IF(D501="","*",VLOOKUP(AI501,BS_ATIVIDADE[#Data],3,FALSE))</f>
        <v>*</v>
      </c>
      <c r="AK501" s="175" t="str">
        <f>IF(BS_CONTROLE[[#This Row],[Local - Partida]]=0, "-", BS_CONTROLE[[#This Row],[Local - Partida]])</f>
        <v>-</v>
      </c>
      <c r="AL501" s="175" t="str">
        <f>IF(BS_CONTROLE[[#This Row],[Local - Encerramento]]=0, "-", BS_CONTROLE[[#This Row],[Local - Encerramento]])</f>
        <v>-</v>
      </c>
      <c r="AM501" s="175" t="str">
        <f>IF(BS_CONTROLE[[#This Row],[Entre - Estações]]=0, "-", BS_CONTROLE[[#This Row],[Entre - Estações]])</f>
        <v>-</v>
      </c>
      <c r="AN501" s="175" t="str">
        <f>IF(BS_CONTROLE[[#This Row],[SB]]=0, "-", BS_CONTROLE[[#This Row],[SB]])</f>
        <v>-</v>
      </c>
      <c r="AO501" s="176" t="str">
        <f>IF(BS_CONTROLE[[#This Row],[SUB]]=0, "-", BS_CONTROLE[[#This Row],[SUB]])</f>
        <v>-</v>
      </c>
      <c r="AP501" s="177" t="str">
        <f>IF(BS_CONTROLE[[#This Row],[KM - Inicio]]=0, "-", BS_CONTROLE[[#This Row],[KM - Inicio]])</f>
        <v>-</v>
      </c>
      <c r="AQ501" s="177" t="str">
        <f>IF(BS_CONTROLE[[#This Row],[KM - Fim]]=0, "-", BS_CONTROLE[[#This Row],[KM - Fim]])</f>
        <v>-</v>
      </c>
      <c r="AR501" s="32"/>
      <c r="AS501" s="32"/>
      <c r="AT501" s="32"/>
      <c r="AU501" s="32"/>
      <c r="AV501" s="32"/>
      <c r="AW501" s="32"/>
      <c r="AX501" s="32"/>
      <c r="AY501" s="184" t="str">
        <f>IF(D501="","*",IFERROR(IF(ISODD(COUNT(AS501:AX503)),"ERRO",SUM((AT501-AS501),(AV501-AU501),(AX501-AW501))),"ERRO"))</f>
        <v>*</v>
      </c>
      <c r="AZ501" s="11"/>
      <c r="BA501" s="60"/>
      <c r="BB501" s="9" t="str">
        <f>IFERROR(_xlfn.XLOOKUP(AI501, BS_ATIVIDADE[ATIVIDADE],BS_ATIVIDADE[UNIDADE] ), "*")</f>
        <v>*</v>
      </c>
      <c r="BC501" s="59" t="str" cm="1">
        <f t="array" ref="BC501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BD501" s="59" t="str" cm="1">
        <f t="array" ref="BD501" xml:space="preserve"> _xlfn.XLOOKUP(
  1,
  ( TabelaMap[SUB] = BS_CONTROLE[[#This Row],[SUB_5]]) *
  ( TabelaMap[KM Inicio] &lt;= BS_CONTROLE[[#This Row],[KM - Inicio]]) *
  ( TabelaMap[KM Fim]  &gt;= BS_CONTROLE[[#This Row],[KM - Inicio]]),
  TabelaMap[Trecho Coordenação],
  "-",
  0
)</f>
        <v>-</v>
      </c>
      <c r="BE501" s="200" t="str">
        <f>IFERROR(_xlfn.XLOOKUP(AO501, BASE_MAPA!$B$2:$B$420, BASE_MAPA!$G$2:$G$420), "ERRO")</f>
        <v>ERRO</v>
      </c>
      <c r="BF501" s="178" t="str">
        <f>IF(BS_CONTROLE[[#This Row],[Responsavel pelo boletim]]=0, "-", BS_CONTROLE[[#This Row],[Responsavel pelo boletim]])</f>
        <v>-</v>
      </c>
      <c r="BG501" s="13"/>
      <c r="BH501" s="14"/>
      <c r="BI501" s="14"/>
      <c r="BJ501" s="14"/>
      <c r="BK501" s="14"/>
      <c r="BL501" s="13"/>
      <c r="BM501" s="12"/>
      <c r="BN501" s="12"/>
      <c r="BO501" s="130"/>
      <c r="BP501" s="14"/>
      <c r="BQ501" s="10" t="str">
        <f t="shared" si="43"/>
        <v>Aderente</v>
      </c>
      <c r="BR501" s="15" t="str">
        <f t="shared" si="44"/>
        <v>*</v>
      </c>
      <c r="BS501" s="15" t="str">
        <f t="shared" si="45"/>
        <v>*</v>
      </c>
      <c r="BT501" s="157" t="str">
        <f t="shared" si="46"/>
        <v/>
      </c>
    </row>
    <row r="502" spans="1:72" hidden="1">
      <c r="A502" s="44" t="str">
        <f t="shared" si="42"/>
        <v/>
      </c>
      <c r="B502" s="133"/>
      <c r="C502" s="7" t="str">
        <f>IF(BS_CONTROLE[[#This Row],[DATA]]="","",WEEKNUM(BS_CONTROLE[[#This Row],[DATA]]))</f>
        <v/>
      </c>
      <c r="D502" s="45"/>
      <c r="E502" s="185">
        <v>518</v>
      </c>
      <c r="F502" s="134"/>
      <c r="G502" s="8" t="str">
        <f>IF(D502="","*",VLOOKUP(F502,BS_ATIVIDADE[#All],3,FALSE))</f>
        <v>*</v>
      </c>
      <c r="H502" s="135"/>
      <c r="I502" s="135"/>
      <c r="J502" s="151"/>
      <c r="K502" s="151"/>
      <c r="L502" s="71" t="s">
        <v>11</v>
      </c>
      <c r="M502" s="149" t="str" cm="1">
        <f t="array" ref="M502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502" s="149" t="str" cm="1">
        <f t="array" ref="N502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502" s="135"/>
      <c r="P502" s="135"/>
      <c r="Q502" s="71"/>
      <c r="R502" s="9" t="str">
        <f>IFERROR(_xlfn.XLOOKUP(F502, BS_ATIVIDADE[ATIVIDADE],BS_ATIVIDADE[UNIDADE] ), "*")</f>
        <v>*</v>
      </c>
      <c r="S502" s="180" t="str" cm="1">
        <f t="array" ref="S502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502" s="180" t="str" cm="1">
        <f t="array" ref="T502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502" s="199" t="str">
        <f>IFERROR(_xlfn.XLOOKUP(J502, BASE_MAPA!$B$2:$B$420, BASE_MAPA!$G$2:$G$420), "ERRO")</f>
        <v>ERRO</v>
      </c>
      <c r="V502" s="143"/>
      <c r="W502" s="135"/>
      <c r="X502" s="152"/>
      <c r="Y502" s="129"/>
      <c r="Z502" s="129"/>
      <c r="AA502" s="71"/>
      <c r="AB502" s="59"/>
      <c r="AC502" s="59"/>
      <c r="AD502" s="135"/>
      <c r="AE502" s="71"/>
      <c r="AF502" s="71"/>
      <c r="AG502" s="71"/>
      <c r="AH502" s="42"/>
      <c r="AI502" s="119" t="str">
        <f>IF(BS_CONTROLE[[#This Row],[Atividade]]=0, "-", BS_CONTROLE[[#This Row],[Atividade]])</f>
        <v>-</v>
      </c>
      <c r="AJ502" s="8" t="str">
        <f>IF(D502="","*",VLOOKUP(AI502,BS_ATIVIDADE[#Data],3,FALSE))</f>
        <v>*</v>
      </c>
      <c r="AK502" s="175" t="str">
        <f>IF(BS_CONTROLE[[#This Row],[Local - Partida]]=0, "-", BS_CONTROLE[[#This Row],[Local - Partida]])</f>
        <v>-</v>
      </c>
      <c r="AL502" s="175" t="str">
        <f>IF(BS_CONTROLE[[#This Row],[Local - Encerramento]]=0, "-", BS_CONTROLE[[#This Row],[Local - Encerramento]])</f>
        <v>-</v>
      </c>
      <c r="AM502" s="175" t="str">
        <f>IF(BS_CONTROLE[[#This Row],[Entre - Estações]]=0, "-", BS_CONTROLE[[#This Row],[Entre - Estações]])</f>
        <v>-</v>
      </c>
      <c r="AN502" s="175" t="str">
        <f>IF(BS_CONTROLE[[#This Row],[SB]]=0, "-", BS_CONTROLE[[#This Row],[SB]])</f>
        <v>-</v>
      </c>
      <c r="AO502" s="176" t="str">
        <f>IF(BS_CONTROLE[[#This Row],[SUB]]=0, "-", BS_CONTROLE[[#This Row],[SUB]])</f>
        <v>-</v>
      </c>
      <c r="AP502" s="177" t="str">
        <f>IF(BS_CONTROLE[[#This Row],[KM - Inicio]]=0, "-", BS_CONTROLE[[#This Row],[KM - Inicio]])</f>
        <v>-</v>
      </c>
      <c r="AQ502" s="177" t="str">
        <f>IF(BS_CONTROLE[[#This Row],[KM - Fim]]=0, "-", BS_CONTROLE[[#This Row],[KM - Fim]])</f>
        <v>-</v>
      </c>
      <c r="AR502" s="32"/>
      <c r="AS502" s="32"/>
      <c r="AT502" s="32"/>
      <c r="AU502" s="32"/>
      <c r="AV502" s="32"/>
      <c r="AW502" s="32"/>
      <c r="AX502" s="32"/>
      <c r="AY502" s="184" t="str">
        <f>IF(D502="","*",IFERROR(IF(ISODD(COUNT(AS502:AX504)),"ERRO",SUM((AT502-AS502),(AV502-AU502),(AX502-AW502))),"ERRO"))</f>
        <v>*</v>
      </c>
      <c r="AZ502" s="11"/>
      <c r="BA502" s="60"/>
      <c r="BB502" s="9" t="str">
        <f>IFERROR(_xlfn.XLOOKUP(AI502, BS_ATIVIDADE[ATIVIDADE],BS_ATIVIDADE[UNIDADE] ), "*")</f>
        <v>*</v>
      </c>
      <c r="BC502" s="59" t="str" cm="1">
        <f t="array" ref="BC502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BD502" s="59" t="str" cm="1">
        <f t="array" ref="BD502" xml:space="preserve"> _xlfn.XLOOKUP(
  1,
  ( TabelaMap[SUB] = BS_CONTROLE[[#This Row],[SUB_5]]) *
  ( TabelaMap[KM Inicio] &lt;= BS_CONTROLE[[#This Row],[KM - Inicio]]) *
  ( TabelaMap[KM Fim]  &gt;= BS_CONTROLE[[#This Row],[KM - Inicio]]),
  TabelaMap[Trecho Coordenação],
  "-",
  0
)</f>
        <v>-</v>
      </c>
      <c r="BE502" s="200" t="str">
        <f>IFERROR(_xlfn.XLOOKUP(AO502, BASE_MAPA!$B$2:$B$420, BASE_MAPA!$G$2:$G$420), "ERRO")</f>
        <v>ERRO</v>
      </c>
      <c r="BF502" s="178" t="str">
        <f>IF(BS_CONTROLE[[#This Row],[Responsavel pelo boletim]]=0, "-", BS_CONTROLE[[#This Row],[Responsavel pelo boletim]])</f>
        <v>-</v>
      </c>
      <c r="BG502" s="13"/>
      <c r="BH502" s="14"/>
      <c r="BI502" s="14"/>
      <c r="BJ502" s="14"/>
      <c r="BK502" s="14"/>
      <c r="BL502" s="13"/>
      <c r="BM502" s="12"/>
      <c r="BN502" s="12"/>
      <c r="BO502" s="130"/>
      <c r="BP502" s="14"/>
      <c r="BQ502" s="10" t="str">
        <f t="shared" si="43"/>
        <v>Aderente</v>
      </c>
      <c r="BR502" s="15" t="str">
        <f t="shared" si="44"/>
        <v>*</v>
      </c>
      <c r="BS502" s="15" t="str">
        <f t="shared" si="45"/>
        <v>*</v>
      </c>
      <c r="BT502" s="157" t="str">
        <f t="shared" si="46"/>
        <v/>
      </c>
    </row>
    <row r="503" spans="1:72" hidden="1">
      <c r="A503" s="44" t="str">
        <f t="shared" si="42"/>
        <v/>
      </c>
      <c r="B503" s="133"/>
      <c r="C503" s="7" t="str">
        <f>IF(BS_CONTROLE[[#This Row],[DATA]]="","",WEEKNUM(BS_CONTROLE[[#This Row],[DATA]]))</f>
        <v/>
      </c>
      <c r="D503" s="45"/>
      <c r="E503" s="185">
        <v>519</v>
      </c>
      <c r="F503" s="134"/>
      <c r="G503" s="8" t="str">
        <f>IF(D503="","*",VLOOKUP(F503,BS_ATIVIDADE[#All],3,FALSE))</f>
        <v>*</v>
      </c>
      <c r="H503" s="135"/>
      <c r="I503" s="135"/>
      <c r="J503" s="151"/>
      <c r="K503" s="151"/>
      <c r="L503" s="71" t="s">
        <v>11</v>
      </c>
      <c r="M503" s="149" t="str" cm="1">
        <f t="array" ref="M503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503" s="149" t="str" cm="1">
        <f t="array" ref="N503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503" s="135"/>
      <c r="P503" s="135"/>
      <c r="Q503" s="71"/>
      <c r="R503" s="9" t="str">
        <f>IFERROR(_xlfn.XLOOKUP(F503, BS_ATIVIDADE[ATIVIDADE],BS_ATIVIDADE[UNIDADE] ), "*")</f>
        <v>*</v>
      </c>
      <c r="S503" s="180" t="str" cm="1">
        <f t="array" ref="S503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503" s="180" t="str" cm="1">
        <f t="array" ref="T503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503" s="199" t="str">
        <f>IFERROR(_xlfn.XLOOKUP(J503, BASE_MAPA!$B$2:$B$420, BASE_MAPA!$G$2:$G$420), "ERRO")</f>
        <v>ERRO</v>
      </c>
      <c r="V503" s="143"/>
      <c r="W503" s="135"/>
      <c r="X503" s="152"/>
      <c r="Y503" s="129"/>
      <c r="Z503" s="129"/>
      <c r="AA503" s="71"/>
      <c r="AB503" s="59"/>
      <c r="AC503" s="59"/>
      <c r="AD503" s="135"/>
      <c r="AE503" s="71"/>
      <c r="AF503" s="71"/>
      <c r="AG503" s="71"/>
      <c r="AH503" s="42"/>
      <c r="AI503" s="119" t="str">
        <f>IF(BS_CONTROLE[[#This Row],[Atividade]]=0, "-", BS_CONTROLE[[#This Row],[Atividade]])</f>
        <v>-</v>
      </c>
      <c r="AJ503" s="8" t="str">
        <f>IF(D503="","*",VLOOKUP(AI503,BS_ATIVIDADE[#Data],3,FALSE))</f>
        <v>*</v>
      </c>
      <c r="AK503" s="175" t="str">
        <f>IF(BS_CONTROLE[[#This Row],[Local - Partida]]=0, "-", BS_CONTROLE[[#This Row],[Local - Partida]])</f>
        <v>-</v>
      </c>
      <c r="AL503" s="175" t="str">
        <f>IF(BS_CONTROLE[[#This Row],[Local - Encerramento]]=0, "-", BS_CONTROLE[[#This Row],[Local - Encerramento]])</f>
        <v>-</v>
      </c>
      <c r="AM503" s="175" t="str">
        <f>IF(BS_CONTROLE[[#This Row],[Entre - Estações]]=0, "-", BS_CONTROLE[[#This Row],[Entre - Estações]])</f>
        <v>-</v>
      </c>
      <c r="AN503" s="175" t="str">
        <f>IF(BS_CONTROLE[[#This Row],[SB]]=0, "-", BS_CONTROLE[[#This Row],[SB]])</f>
        <v>-</v>
      </c>
      <c r="AO503" s="176" t="str">
        <f>IF(BS_CONTROLE[[#This Row],[SUB]]=0, "-", BS_CONTROLE[[#This Row],[SUB]])</f>
        <v>-</v>
      </c>
      <c r="AP503" s="177" t="str">
        <f>IF(BS_CONTROLE[[#This Row],[KM - Inicio]]=0, "-", BS_CONTROLE[[#This Row],[KM - Inicio]])</f>
        <v>-</v>
      </c>
      <c r="AQ503" s="177" t="str">
        <f>IF(BS_CONTROLE[[#This Row],[KM - Fim]]=0, "-", BS_CONTROLE[[#This Row],[KM - Fim]])</f>
        <v>-</v>
      </c>
      <c r="AR503" s="32"/>
      <c r="AS503" s="32"/>
      <c r="AT503" s="32"/>
      <c r="AU503" s="32"/>
      <c r="AV503" s="32"/>
      <c r="AW503" s="32"/>
      <c r="AX503" s="32"/>
      <c r="AY503" s="184" t="str">
        <f>IF(D503="","*",IFERROR(IF(ISODD(COUNT(AS503:AX505)),"ERRO",SUM((AT503-AS503),(AV503-AU503),(AX503-AW503))),"ERRO"))</f>
        <v>*</v>
      </c>
      <c r="AZ503" s="11"/>
      <c r="BA503" s="60"/>
      <c r="BB503" s="9" t="str">
        <f>IFERROR(_xlfn.XLOOKUP(AI503, BS_ATIVIDADE[ATIVIDADE],BS_ATIVIDADE[UNIDADE] ), "*")</f>
        <v>*</v>
      </c>
      <c r="BC503" s="59" t="str" cm="1">
        <f t="array" ref="BC503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BD503" s="59" t="str" cm="1">
        <f t="array" ref="BD503" xml:space="preserve"> _xlfn.XLOOKUP(
  1,
  ( TabelaMap[SUB] = BS_CONTROLE[[#This Row],[SUB_5]]) *
  ( TabelaMap[KM Inicio] &lt;= BS_CONTROLE[[#This Row],[KM - Inicio]]) *
  ( TabelaMap[KM Fim]  &gt;= BS_CONTROLE[[#This Row],[KM - Inicio]]),
  TabelaMap[Trecho Coordenação],
  "-",
  0
)</f>
        <v>-</v>
      </c>
      <c r="BE503" s="200" t="str">
        <f>IFERROR(_xlfn.XLOOKUP(AO503, BASE_MAPA!$B$2:$B$420, BASE_MAPA!$G$2:$G$420), "ERRO")</f>
        <v>ERRO</v>
      </c>
      <c r="BF503" s="178" t="str">
        <f>IF(BS_CONTROLE[[#This Row],[Responsavel pelo boletim]]=0, "-", BS_CONTROLE[[#This Row],[Responsavel pelo boletim]])</f>
        <v>-</v>
      </c>
      <c r="BG503" s="13"/>
      <c r="BH503" s="14"/>
      <c r="BI503" s="14"/>
      <c r="BJ503" s="14"/>
      <c r="BK503" s="14"/>
      <c r="BL503" s="13"/>
      <c r="BM503" s="12"/>
      <c r="BN503" s="12"/>
      <c r="BO503" s="130"/>
      <c r="BP503" s="14"/>
      <c r="BQ503" s="10" t="str">
        <f t="shared" si="43"/>
        <v>Aderente</v>
      </c>
      <c r="BR503" s="15" t="str">
        <f t="shared" si="44"/>
        <v>*</v>
      </c>
      <c r="BS503" s="15" t="str">
        <f t="shared" si="45"/>
        <v>*</v>
      </c>
      <c r="BT503" s="157" t="str">
        <f t="shared" si="46"/>
        <v/>
      </c>
    </row>
    <row r="504" spans="1:72" hidden="1">
      <c r="A504" s="44" t="str">
        <f t="shared" si="42"/>
        <v/>
      </c>
      <c r="B504" s="133"/>
      <c r="C504" s="7" t="str">
        <f>IF(BS_CONTROLE[[#This Row],[DATA]]="","",WEEKNUM(BS_CONTROLE[[#This Row],[DATA]]))</f>
        <v/>
      </c>
      <c r="D504" s="45"/>
      <c r="E504" s="185">
        <v>520</v>
      </c>
      <c r="F504" s="134"/>
      <c r="G504" s="8" t="str">
        <f>IF(D504="","*",VLOOKUP(F504,BS_ATIVIDADE[#All],3,FALSE))</f>
        <v>*</v>
      </c>
      <c r="H504" s="135"/>
      <c r="I504" s="135"/>
      <c r="J504" s="151"/>
      <c r="K504" s="151"/>
      <c r="L504" s="71" t="s">
        <v>11</v>
      </c>
      <c r="M504" s="149" t="str" cm="1">
        <f t="array" ref="M504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504" s="149" t="str" cm="1">
        <f t="array" ref="N504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504" s="135"/>
      <c r="P504" s="135"/>
      <c r="Q504" s="71"/>
      <c r="R504" s="9" t="str">
        <f>IFERROR(_xlfn.XLOOKUP(F504, BS_ATIVIDADE[ATIVIDADE],BS_ATIVIDADE[UNIDADE] ), "*")</f>
        <v>*</v>
      </c>
      <c r="S504" s="180" t="str" cm="1">
        <f t="array" ref="S504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504" s="180" t="str" cm="1">
        <f t="array" ref="T504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504" s="199" t="str">
        <f>IFERROR(_xlfn.XLOOKUP(J504, BASE_MAPA!$B$2:$B$420, BASE_MAPA!$G$2:$G$420), "ERRO")</f>
        <v>ERRO</v>
      </c>
      <c r="V504" s="143"/>
      <c r="W504" s="135"/>
      <c r="X504" s="152"/>
      <c r="Y504" s="129"/>
      <c r="Z504" s="129"/>
      <c r="AA504" s="71"/>
      <c r="AB504" s="59"/>
      <c r="AC504" s="59"/>
      <c r="AD504" s="135"/>
      <c r="AE504" s="71"/>
      <c r="AF504" s="71"/>
      <c r="AG504" s="71"/>
      <c r="AH504" s="42"/>
      <c r="AI504" s="119" t="str">
        <f>IF(BS_CONTROLE[[#This Row],[Atividade]]=0, "-", BS_CONTROLE[[#This Row],[Atividade]])</f>
        <v>-</v>
      </c>
      <c r="AJ504" s="8" t="str">
        <f>IF(D504="","*",VLOOKUP(AI504,BS_ATIVIDADE[#Data],3,FALSE))</f>
        <v>*</v>
      </c>
      <c r="AK504" s="175" t="str">
        <f>IF(BS_CONTROLE[[#This Row],[Local - Partida]]=0, "-", BS_CONTROLE[[#This Row],[Local - Partida]])</f>
        <v>-</v>
      </c>
      <c r="AL504" s="175" t="str">
        <f>IF(BS_CONTROLE[[#This Row],[Local - Encerramento]]=0, "-", BS_CONTROLE[[#This Row],[Local - Encerramento]])</f>
        <v>-</v>
      </c>
      <c r="AM504" s="175" t="str">
        <f>IF(BS_CONTROLE[[#This Row],[Entre - Estações]]=0, "-", BS_CONTROLE[[#This Row],[Entre - Estações]])</f>
        <v>-</v>
      </c>
      <c r="AN504" s="175" t="str">
        <f>IF(BS_CONTROLE[[#This Row],[SB]]=0, "-", BS_CONTROLE[[#This Row],[SB]])</f>
        <v>-</v>
      </c>
      <c r="AO504" s="176" t="str">
        <f>IF(BS_CONTROLE[[#This Row],[SUB]]=0, "-", BS_CONTROLE[[#This Row],[SUB]])</f>
        <v>-</v>
      </c>
      <c r="AP504" s="177" t="str">
        <f>IF(BS_CONTROLE[[#This Row],[KM - Inicio]]=0, "-", BS_CONTROLE[[#This Row],[KM - Inicio]])</f>
        <v>-</v>
      </c>
      <c r="AQ504" s="177" t="str">
        <f>IF(BS_CONTROLE[[#This Row],[KM - Fim]]=0, "-", BS_CONTROLE[[#This Row],[KM - Fim]])</f>
        <v>-</v>
      </c>
      <c r="AR504" s="32"/>
      <c r="AS504" s="32"/>
      <c r="AT504" s="32"/>
      <c r="AU504" s="32"/>
      <c r="AV504" s="32"/>
      <c r="AW504" s="32"/>
      <c r="AX504" s="32"/>
      <c r="AY504" s="184" t="str">
        <f>IF(D504="","*",IFERROR(IF(ISODD(COUNT(AS504:AX506)),"ERRO",SUM((AT504-AS504),(AV504-AU504),(AX504-AW504))),"ERRO"))</f>
        <v>*</v>
      </c>
      <c r="AZ504" s="11"/>
      <c r="BA504" s="60"/>
      <c r="BB504" s="9" t="str">
        <f>IFERROR(_xlfn.XLOOKUP(AI504, BS_ATIVIDADE[ATIVIDADE],BS_ATIVIDADE[UNIDADE] ), "*")</f>
        <v>*</v>
      </c>
      <c r="BC504" s="59" t="str" cm="1">
        <f t="array" ref="BC504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BD504" s="59" t="str" cm="1">
        <f t="array" ref="BD504" xml:space="preserve"> _xlfn.XLOOKUP(
  1,
  ( TabelaMap[SUB] = BS_CONTROLE[[#This Row],[SUB_5]]) *
  ( TabelaMap[KM Inicio] &lt;= BS_CONTROLE[[#This Row],[KM - Inicio]]) *
  ( TabelaMap[KM Fim]  &gt;= BS_CONTROLE[[#This Row],[KM - Inicio]]),
  TabelaMap[Trecho Coordenação],
  "-",
  0
)</f>
        <v>-</v>
      </c>
      <c r="BE504" s="200" t="str">
        <f>IFERROR(_xlfn.XLOOKUP(AO504, BASE_MAPA!$B$2:$B$420, BASE_MAPA!$G$2:$G$420), "ERRO")</f>
        <v>ERRO</v>
      </c>
      <c r="BF504" s="178" t="str">
        <f>IF(BS_CONTROLE[[#This Row],[Responsavel pelo boletim]]=0, "-", BS_CONTROLE[[#This Row],[Responsavel pelo boletim]])</f>
        <v>-</v>
      </c>
      <c r="BG504" s="13"/>
      <c r="BH504" s="14"/>
      <c r="BI504" s="14"/>
      <c r="BJ504" s="14"/>
      <c r="BK504" s="14"/>
      <c r="BL504" s="13"/>
      <c r="BM504" s="12"/>
      <c r="BN504" s="12"/>
      <c r="BO504" s="130"/>
      <c r="BP504" s="14"/>
      <c r="BQ504" s="10" t="str">
        <f t="shared" si="43"/>
        <v>Aderente</v>
      </c>
      <c r="BR504" s="15" t="str">
        <f t="shared" si="44"/>
        <v>*</v>
      </c>
      <c r="BS504" s="15" t="str">
        <f t="shared" si="45"/>
        <v>*</v>
      </c>
      <c r="BT504" s="157" t="str">
        <f t="shared" si="46"/>
        <v/>
      </c>
    </row>
    <row r="505" spans="1:72" hidden="1">
      <c r="A505" s="44" t="str">
        <f t="shared" si="42"/>
        <v/>
      </c>
      <c r="B505" s="133"/>
      <c r="C505" s="7" t="str">
        <f>IF(BS_CONTROLE[[#This Row],[DATA]]="","",WEEKNUM(BS_CONTROLE[[#This Row],[DATA]]))</f>
        <v/>
      </c>
      <c r="D505" s="45"/>
      <c r="E505" s="185">
        <v>521</v>
      </c>
      <c r="F505" s="134"/>
      <c r="G505" s="8" t="str">
        <f>IF(D505="","*",VLOOKUP(F505,BS_ATIVIDADE[#All],3,FALSE))</f>
        <v>*</v>
      </c>
      <c r="H505" s="135"/>
      <c r="I505" s="135"/>
      <c r="J505" s="151"/>
      <c r="K505" s="151"/>
      <c r="L505" s="71" t="s">
        <v>11</v>
      </c>
      <c r="M505" s="149" t="str" cm="1">
        <f t="array" ref="M505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505" s="149" t="str" cm="1">
        <f t="array" ref="N505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505" s="135"/>
      <c r="P505" s="135"/>
      <c r="Q505" s="71"/>
      <c r="R505" s="9" t="str">
        <f>IFERROR(_xlfn.XLOOKUP(F505, BS_ATIVIDADE[ATIVIDADE],BS_ATIVIDADE[UNIDADE] ), "*")</f>
        <v>*</v>
      </c>
      <c r="S505" s="180" t="str" cm="1">
        <f t="array" ref="S505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505" s="180" t="str" cm="1">
        <f t="array" ref="T505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505" s="199" t="str">
        <f>IFERROR(_xlfn.XLOOKUP(J505, BASE_MAPA!$B$2:$B$420, BASE_MAPA!$G$2:$G$420), "ERRO")</f>
        <v>ERRO</v>
      </c>
      <c r="V505" s="143"/>
      <c r="W505" s="135"/>
      <c r="X505" s="152"/>
      <c r="Y505" s="129"/>
      <c r="Z505" s="129"/>
      <c r="AA505" s="71"/>
      <c r="AB505" s="59"/>
      <c r="AC505" s="59"/>
      <c r="AD505" s="135"/>
      <c r="AE505" s="71"/>
      <c r="AF505" s="71"/>
      <c r="AG505" s="71"/>
      <c r="AH505" s="42"/>
      <c r="AI505" s="119" t="str">
        <f>IF(BS_CONTROLE[[#This Row],[Atividade]]=0, "-", BS_CONTROLE[[#This Row],[Atividade]])</f>
        <v>-</v>
      </c>
      <c r="AJ505" s="8" t="str">
        <f>IF(D505="","*",VLOOKUP(AI505,BS_ATIVIDADE[#Data],3,FALSE))</f>
        <v>*</v>
      </c>
      <c r="AK505" s="175" t="str">
        <f>IF(BS_CONTROLE[[#This Row],[Local - Partida]]=0, "-", BS_CONTROLE[[#This Row],[Local - Partida]])</f>
        <v>-</v>
      </c>
      <c r="AL505" s="175" t="str">
        <f>IF(BS_CONTROLE[[#This Row],[Local - Encerramento]]=0, "-", BS_CONTROLE[[#This Row],[Local - Encerramento]])</f>
        <v>-</v>
      </c>
      <c r="AM505" s="175" t="str">
        <f>IF(BS_CONTROLE[[#This Row],[Entre - Estações]]=0, "-", BS_CONTROLE[[#This Row],[Entre - Estações]])</f>
        <v>-</v>
      </c>
      <c r="AN505" s="175" t="str">
        <f>IF(BS_CONTROLE[[#This Row],[SB]]=0, "-", BS_CONTROLE[[#This Row],[SB]])</f>
        <v>-</v>
      </c>
      <c r="AO505" s="176" t="str">
        <f>IF(BS_CONTROLE[[#This Row],[SUB]]=0, "-", BS_CONTROLE[[#This Row],[SUB]])</f>
        <v>-</v>
      </c>
      <c r="AP505" s="177" t="str">
        <f>IF(BS_CONTROLE[[#This Row],[KM - Inicio]]=0, "-", BS_CONTROLE[[#This Row],[KM - Inicio]])</f>
        <v>-</v>
      </c>
      <c r="AQ505" s="177" t="str">
        <f>IF(BS_CONTROLE[[#This Row],[KM - Fim]]=0, "-", BS_CONTROLE[[#This Row],[KM - Fim]])</f>
        <v>-</v>
      </c>
      <c r="AR505" s="32"/>
      <c r="AS505" s="32"/>
      <c r="AT505" s="32"/>
      <c r="AU505" s="32"/>
      <c r="AV505" s="32"/>
      <c r="AW505" s="32"/>
      <c r="AX505" s="32"/>
      <c r="AY505" s="184" t="str">
        <f>IF(D505="","*",IFERROR(IF(ISODD(COUNT(AS505:AX507)),"ERRO",SUM((AT505-AS505),(AV505-AU505),(AX505-AW505))),"ERRO"))</f>
        <v>*</v>
      </c>
      <c r="AZ505" s="11"/>
      <c r="BA505" s="60"/>
      <c r="BB505" s="9" t="str">
        <f>IFERROR(_xlfn.XLOOKUP(AI505, BS_ATIVIDADE[ATIVIDADE],BS_ATIVIDADE[UNIDADE] ), "*")</f>
        <v>*</v>
      </c>
      <c r="BC505" s="59" t="str" cm="1">
        <f t="array" ref="BC505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BD505" s="59" t="str" cm="1">
        <f t="array" ref="BD505" xml:space="preserve"> _xlfn.XLOOKUP(
  1,
  ( TabelaMap[SUB] = BS_CONTROLE[[#This Row],[SUB_5]]) *
  ( TabelaMap[KM Inicio] &lt;= BS_CONTROLE[[#This Row],[KM - Inicio]]) *
  ( TabelaMap[KM Fim]  &gt;= BS_CONTROLE[[#This Row],[KM - Inicio]]),
  TabelaMap[Trecho Coordenação],
  "-",
  0
)</f>
        <v>-</v>
      </c>
      <c r="BE505" s="200" t="str">
        <f>IFERROR(_xlfn.XLOOKUP(AO505, BASE_MAPA!$B$2:$B$420, BASE_MAPA!$G$2:$G$420), "ERRO")</f>
        <v>ERRO</v>
      </c>
      <c r="BF505" s="178" t="str">
        <f>IF(BS_CONTROLE[[#This Row],[Responsavel pelo boletim]]=0, "-", BS_CONTROLE[[#This Row],[Responsavel pelo boletim]])</f>
        <v>-</v>
      </c>
      <c r="BG505" s="13"/>
      <c r="BH505" s="14"/>
      <c r="BI505" s="14"/>
      <c r="BJ505" s="14"/>
      <c r="BK505" s="14"/>
      <c r="BL505" s="13"/>
      <c r="BM505" s="12"/>
      <c r="BN505" s="12"/>
      <c r="BO505" s="130"/>
      <c r="BP505" s="14"/>
      <c r="BQ505" s="10" t="str">
        <f t="shared" si="43"/>
        <v>Aderente</v>
      </c>
      <c r="BR505" s="15" t="str">
        <f t="shared" si="44"/>
        <v>*</v>
      </c>
      <c r="BS505" s="15" t="str">
        <f t="shared" si="45"/>
        <v>*</v>
      </c>
      <c r="BT505" s="157" t="str">
        <f t="shared" si="46"/>
        <v/>
      </c>
    </row>
    <row r="506" spans="1:72" hidden="1">
      <c r="A506" s="44" t="str">
        <f t="shared" si="42"/>
        <v/>
      </c>
      <c r="B506" s="133"/>
      <c r="C506" s="7" t="str">
        <f>IF(BS_CONTROLE[[#This Row],[DATA]]="","",WEEKNUM(BS_CONTROLE[[#This Row],[DATA]]))</f>
        <v/>
      </c>
      <c r="D506" s="45"/>
      <c r="E506" s="185">
        <v>522</v>
      </c>
      <c r="F506" s="134"/>
      <c r="G506" s="8" t="str">
        <f>IF(D506="","*",VLOOKUP(F506,BS_ATIVIDADE[#All],3,FALSE))</f>
        <v>*</v>
      </c>
      <c r="H506" s="135"/>
      <c r="I506" s="135"/>
      <c r="J506" s="151"/>
      <c r="K506" s="151"/>
      <c r="L506" s="71" t="s">
        <v>11</v>
      </c>
      <c r="M506" s="149" t="str" cm="1">
        <f t="array" ref="M506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506" s="149" t="str" cm="1">
        <f t="array" ref="N506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506" s="135"/>
      <c r="P506" s="135"/>
      <c r="Q506" s="71"/>
      <c r="R506" s="9" t="str">
        <f>IFERROR(_xlfn.XLOOKUP(F506, BS_ATIVIDADE[ATIVIDADE],BS_ATIVIDADE[UNIDADE] ), "*")</f>
        <v>*</v>
      </c>
      <c r="S506" s="180" t="str" cm="1">
        <f t="array" ref="S506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506" s="180" t="str" cm="1">
        <f t="array" ref="T506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506" s="199" t="str">
        <f>IFERROR(_xlfn.XLOOKUP(J506, BASE_MAPA!$B$2:$B$420, BASE_MAPA!$G$2:$G$420), "ERRO")</f>
        <v>ERRO</v>
      </c>
      <c r="V506" s="143"/>
      <c r="W506" s="135"/>
      <c r="X506" s="152"/>
      <c r="Y506" s="129"/>
      <c r="Z506" s="129"/>
      <c r="AA506" s="71"/>
      <c r="AB506" s="59"/>
      <c r="AC506" s="59"/>
      <c r="AD506" s="135"/>
      <c r="AE506" s="71"/>
      <c r="AF506" s="71"/>
      <c r="AG506" s="71"/>
      <c r="AH506" s="42"/>
      <c r="AI506" s="119" t="str">
        <f>IF(BS_CONTROLE[[#This Row],[Atividade]]=0, "-", BS_CONTROLE[[#This Row],[Atividade]])</f>
        <v>-</v>
      </c>
      <c r="AJ506" s="8" t="str">
        <f>IF(D506="","*",VLOOKUP(AI506,BS_ATIVIDADE[#Data],3,FALSE))</f>
        <v>*</v>
      </c>
      <c r="AK506" s="175" t="str">
        <f>IF(BS_CONTROLE[[#This Row],[Local - Partida]]=0, "-", BS_CONTROLE[[#This Row],[Local - Partida]])</f>
        <v>-</v>
      </c>
      <c r="AL506" s="175" t="str">
        <f>IF(BS_CONTROLE[[#This Row],[Local - Encerramento]]=0, "-", BS_CONTROLE[[#This Row],[Local - Encerramento]])</f>
        <v>-</v>
      </c>
      <c r="AM506" s="175" t="str">
        <f>IF(BS_CONTROLE[[#This Row],[Entre - Estações]]=0, "-", BS_CONTROLE[[#This Row],[Entre - Estações]])</f>
        <v>-</v>
      </c>
      <c r="AN506" s="175" t="str">
        <f>IF(BS_CONTROLE[[#This Row],[SB]]=0, "-", BS_CONTROLE[[#This Row],[SB]])</f>
        <v>-</v>
      </c>
      <c r="AO506" s="176" t="str">
        <f>IF(BS_CONTROLE[[#This Row],[SUB]]=0, "-", BS_CONTROLE[[#This Row],[SUB]])</f>
        <v>-</v>
      </c>
      <c r="AP506" s="177" t="str">
        <f>IF(BS_CONTROLE[[#This Row],[KM - Inicio]]=0, "-", BS_CONTROLE[[#This Row],[KM - Inicio]])</f>
        <v>-</v>
      </c>
      <c r="AQ506" s="177" t="str">
        <f>IF(BS_CONTROLE[[#This Row],[KM - Fim]]=0, "-", BS_CONTROLE[[#This Row],[KM - Fim]])</f>
        <v>-</v>
      </c>
      <c r="AR506" s="32"/>
      <c r="AS506" s="32"/>
      <c r="AT506" s="32"/>
      <c r="AU506" s="32"/>
      <c r="AV506" s="32"/>
      <c r="AW506" s="32"/>
      <c r="AX506" s="32"/>
      <c r="AY506" s="184" t="str">
        <f>IF(D506="","*",IFERROR(IF(ISODD(COUNT(AS506:AX508)),"ERRO",SUM((AT506-AS506),(AV506-AU506),(AX506-AW506))),"ERRO"))</f>
        <v>*</v>
      </c>
      <c r="AZ506" s="11"/>
      <c r="BA506" s="60"/>
      <c r="BB506" s="9" t="str">
        <f>IFERROR(_xlfn.XLOOKUP(AI506, BS_ATIVIDADE[ATIVIDADE],BS_ATIVIDADE[UNIDADE] ), "*")</f>
        <v>*</v>
      </c>
      <c r="BC506" s="59" t="str" cm="1">
        <f t="array" ref="BC506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BD506" s="59" t="str" cm="1">
        <f t="array" ref="BD506" xml:space="preserve"> _xlfn.XLOOKUP(
  1,
  ( TabelaMap[SUB] = BS_CONTROLE[[#This Row],[SUB_5]]) *
  ( TabelaMap[KM Inicio] &lt;= BS_CONTROLE[[#This Row],[KM - Inicio]]) *
  ( TabelaMap[KM Fim]  &gt;= BS_CONTROLE[[#This Row],[KM - Inicio]]),
  TabelaMap[Trecho Coordenação],
  "-",
  0
)</f>
        <v>-</v>
      </c>
      <c r="BE506" s="200" t="str">
        <f>IFERROR(_xlfn.XLOOKUP(AO506, BASE_MAPA!$B$2:$B$420, BASE_MAPA!$G$2:$G$420), "ERRO")</f>
        <v>ERRO</v>
      </c>
      <c r="BF506" s="178" t="str">
        <f>IF(BS_CONTROLE[[#This Row],[Responsavel pelo boletim]]=0, "-", BS_CONTROLE[[#This Row],[Responsavel pelo boletim]])</f>
        <v>-</v>
      </c>
      <c r="BG506" s="13"/>
      <c r="BH506" s="14"/>
      <c r="BI506" s="14"/>
      <c r="BJ506" s="14"/>
      <c r="BK506" s="14"/>
      <c r="BL506" s="13"/>
      <c r="BM506" s="12"/>
      <c r="BN506" s="12"/>
      <c r="BO506" s="130"/>
      <c r="BP506" s="14"/>
      <c r="BQ506" s="10" t="str">
        <f t="shared" si="43"/>
        <v>Aderente</v>
      </c>
      <c r="BR506" s="15" t="str">
        <f t="shared" si="44"/>
        <v>*</v>
      </c>
      <c r="BS506" s="15" t="str">
        <f t="shared" si="45"/>
        <v>*</v>
      </c>
      <c r="BT506" s="157" t="str">
        <f t="shared" si="46"/>
        <v/>
      </c>
    </row>
    <row r="507" spans="1:72" hidden="1">
      <c r="A507" s="44" t="str">
        <f t="shared" si="42"/>
        <v/>
      </c>
      <c r="B507" s="133"/>
      <c r="C507" s="7" t="str">
        <f>IF(BS_CONTROLE[[#This Row],[DATA]]="","",WEEKNUM(BS_CONTROLE[[#This Row],[DATA]]))</f>
        <v/>
      </c>
      <c r="D507" s="45"/>
      <c r="E507" s="185">
        <v>523</v>
      </c>
      <c r="F507" s="134"/>
      <c r="G507" s="8" t="str">
        <f>IF(D507="","*",VLOOKUP(F507,BS_ATIVIDADE[#All],3,FALSE))</f>
        <v>*</v>
      </c>
      <c r="H507" s="135"/>
      <c r="I507" s="135"/>
      <c r="J507" s="151"/>
      <c r="K507" s="151"/>
      <c r="L507" s="71" t="s">
        <v>11</v>
      </c>
      <c r="M507" s="149" t="str" cm="1">
        <f t="array" ref="M507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507" s="149" t="str" cm="1">
        <f t="array" ref="N507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507" s="135"/>
      <c r="P507" s="135"/>
      <c r="Q507" s="71"/>
      <c r="R507" s="9" t="str">
        <f>IFERROR(_xlfn.XLOOKUP(F507, BS_ATIVIDADE[ATIVIDADE],BS_ATIVIDADE[UNIDADE] ), "*")</f>
        <v>*</v>
      </c>
      <c r="S507" s="180" t="str" cm="1">
        <f t="array" ref="S507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507" s="180" t="str" cm="1">
        <f t="array" ref="T507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507" s="199" t="str">
        <f>IFERROR(_xlfn.XLOOKUP(J507, BASE_MAPA!$B$2:$B$420, BASE_MAPA!$G$2:$G$420), "ERRO")</f>
        <v>ERRO</v>
      </c>
      <c r="V507" s="143"/>
      <c r="W507" s="135"/>
      <c r="X507" s="152"/>
      <c r="Y507" s="129"/>
      <c r="Z507" s="129"/>
      <c r="AA507" s="71"/>
      <c r="AB507" s="59"/>
      <c r="AC507" s="59"/>
      <c r="AD507" s="135"/>
      <c r="AE507" s="71"/>
      <c r="AF507" s="71"/>
      <c r="AG507" s="71"/>
      <c r="AH507" s="42"/>
      <c r="AI507" s="119" t="str">
        <f>IF(BS_CONTROLE[[#This Row],[Atividade]]=0, "-", BS_CONTROLE[[#This Row],[Atividade]])</f>
        <v>-</v>
      </c>
      <c r="AJ507" s="8" t="str">
        <f>IF(D507="","*",VLOOKUP(AI507,BS_ATIVIDADE[#Data],3,FALSE))</f>
        <v>*</v>
      </c>
      <c r="AK507" s="175" t="str">
        <f>IF(BS_CONTROLE[[#This Row],[Local - Partida]]=0, "-", BS_CONTROLE[[#This Row],[Local - Partida]])</f>
        <v>-</v>
      </c>
      <c r="AL507" s="175" t="str">
        <f>IF(BS_CONTROLE[[#This Row],[Local - Encerramento]]=0, "-", BS_CONTROLE[[#This Row],[Local - Encerramento]])</f>
        <v>-</v>
      </c>
      <c r="AM507" s="175" t="str">
        <f>IF(BS_CONTROLE[[#This Row],[Entre - Estações]]=0, "-", BS_CONTROLE[[#This Row],[Entre - Estações]])</f>
        <v>-</v>
      </c>
      <c r="AN507" s="175" t="str">
        <f>IF(BS_CONTROLE[[#This Row],[SB]]=0, "-", BS_CONTROLE[[#This Row],[SB]])</f>
        <v>-</v>
      </c>
      <c r="AO507" s="176" t="str">
        <f>IF(BS_CONTROLE[[#This Row],[SUB]]=0, "-", BS_CONTROLE[[#This Row],[SUB]])</f>
        <v>-</v>
      </c>
      <c r="AP507" s="177" t="str">
        <f>IF(BS_CONTROLE[[#This Row],[KM - Inicio]]=0, "-", BS_CONTROLE[[#This Row],[KM - Inicio]])</f>
        <v>-</v>
      </c>
      <c r="AQ507" s="177" t="str">
        <f>IF(BS_CONTROLE[[#This Row],[KM - Fim]]=0, "-", BS_CONTROLE[[#This Row],[KM - Fim]])</f>
        <v>-</v>
      </c>
      <c r="AR507" s="32"/>
      <c r="AS507" s="32"/>
      <c r="AT507" s="32"/>
      <c r="AU507" s="32"/>
      <c r="AV507" s="32"/>
      <c r="AW507" s="32"/>
      <c r="AX507" s="32"/>
      <c r="AY507" s="184" t="str">
        <f>IF(D507="","*",IFERROR(IF(ISODD(COUNT(AS507:AX509)),"ERRO",SUM((AT507-AS507),(AV507-AU507),(AX507-AW507))),"ERRO"))</f>
        <v>*</v>
      </c>
      <c r="AZ507" s="11"/>
      <c r="BA507" s="60"/>
      <c r="BB507" s="9" t="str">
        <f>IFERROR(_xlfn.XLOOKUP(AI507, BS_ATIVIDADE[ATIVIDADE],BS_ATIVIDADE[UNIDADE] ), "*")</f>
        <v>*</v>
      </c>
      <c r="BC507" s="59" t="str" cm="1">
        <f t="array" ref="BC507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BD507" s="59" t="str" cm="1">
        <f t="array" ref="BD507" xml:space="preserve"> _xlfn.XLOOKUP(
  1,
  ( TabelaMap[SUB] = BS_CONTROLE[[#This Row],[SUB_5]]) *
  ( TabelaMap[KM Inicio] &lt;= BS_CONTROLE[[#This Row],[KM - Inicio]]) *
  ( TabelaMap[KM Fim]  &gt;= BS_CONTROLE[[#This Row],[KM - Inicio]]),
  TabelaMap[Trecho Coordenação],
  "-",
  0
)</f>
        <v>-</v>
      </c>
      <c r="BE507" s="200" t="str">
        <f>IFERROR(_xlfn.XLOOKUP(AO507, BASE_MAPA!$B$2:$B$420, BASE_MAPA!$G$2:$G$420), "ERRO")</f>
        <v>ERRO</v>
      </c>
      <c r="BF507" s="178" t="str">
        <f>IF(BS_CONTROLE[[#This Row],[Responsavel pelo boletim]]=0, "-", BS_CONTROLE[[#This Row],[Responsavel pelo boletim]])</f>
        <v>-</v>
      </c>
      <c r="BG507" s="13"/>
      <c r="BH507" s="14"/>
      <c r="BI507" s="14"/>
      <c r="BJ507" s="14"/>
      <c r="BK507" s="14"/>
      <c r="BL507" s="13"/>
      <c r="BM507" s="12"/>
      <c r="BN507" s="12"/>
      <c r="BO507" s="130"/>
      <c r="BP507" s="14"/>
      <c r="BQ507" s="10" t="str">
        <f t="shared" si="43"/>
        <v>Aderente</v>
      </c>
      <c r="BR507" s="15" t="str">
        <f t="shared" si="44"/>
        <v>*</v>
      </c>
      <c r="BS507" s="15" t="str">
        <f t="shared" si="45"/>
        <v>*</v>
      </c>
      <c r="BT507" s="157" t="str">
        <f t="shared" si="46"/>
        <v/>
      </c>
    </row>
    <row r="508" spans="1:72" hidden="1">
      <c r="A508" s="44" t="str">
        <f t="shared" si="42"/>
        <v/>
      </c>
      <c r="B508" s="133"/>
      <c r="C508" s="7" t="str">
        <f>IF(BS_CONTROLE[[#This Row],[DATA]]="","",WEEKNUM(BS_CONTROLE[[#This Row],[DATA]]))</f>
        <v/>
      </c>
      <c r="D508" s="45"/>
      <c r="E508" s="185">
        <v>524</v>
      </c>
      <c r="F508" s="134"/>
      <c r="G508" s="8" t="str">
        <f>IF(D508="","*",VLOOKUP(F508,BS_ATIVIDADE[#All],3,FALSE))</f>
        <v>*</v>
      </c>
      <c r="H508" s="135"/>
      <c r="I508" s="135"/>
      <c r="J508" s="151"/>
      <c r="K508" s="151"/>
      <c r="L508" s="71" t="s">
        <v>11</v>
      </c>
      <c r="M508" s="149" t="str" cm="1">
        <f t="array" ref="M508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508" s="149" t="str" cm="1">
        <f t="array" ref="N508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508" s="135"/>
      <c r="P508" s="135"/>
      <c r="Q508" s="71"/>
      <c r="R508" s="9" t="str">
        <f>IFERROR(_xlfn.XLOOKUP(F508, BS_ATIVIDADE[ATIVIDADE],BS_ATIVIDADE[UNIDADE] ), "*")</f>
        <v>*</v>
      </c>
      <c r="S508" s="180" t="str" cm="1">
        <f t="array" ref="S508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508" s="180" t="str" cm="1">
        <f t="array" ref="T508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508" s="199" t="str">
        <f>IFERROR(_xlfn.XLOOKUP(J508, BASE_MAPA!$B$2:$B$420, BASE_MAPA!$G$2:$G$420), "ERRO")</f>
        <v>ERRO</v>
      </c>
      <c r="V508" s="143"/>
      <c r="W508" s="135"/>
      <c r="X508" s="152"/>
      <c r="Y508" s="129"/>
      <c r="Z508" s="129"/>
      <c r="AA508" s="71"/>
      <c r="AB508" s="59"/>
      <c r="AC508" s="59"/>
      <c r="AD508" s="135"/>
      <c r="AE508" s="71"/>
      <c r="AF508" s="71"/>
      <c r="AG508" s="71"/>
      <c r="AH508" s="42"/>
      <c r="AI508" s="119" t="str">
        <f>IF(BS_CONTROLE[[#This Row],[Atividade]]=0, "-", BS_CONTROLE[[#This Row],[Atividade]])</f>
        <v>-</v>
      </c>
      <c r="AJ508" s="8" t="str">
        <f>IF(D508="","*",VLOOKUP(AI508,BS_ATIVIDADE[#Data],3,FALSE))</f>
        <v>*</v>
      </c>
      <c r="AK508" s="175" t="str">
        <f>IF(BS_CONTROLE[[#This Row],[Local - Partida]]=0, "-", BS_CONTROLE[[#This Row],[Local - Partida]])</f>
        <v>-</v>
      </c>
      <c r="AL508" s="175" t="str">
        <f>IF(BS_CONTROLE[[#This Row],[Local - Encerramento]]=0, "-", BS_CONTROLE[[#This Row],[Local - Encerramento]])</f>
        <v>-</v>
      </c>
      <c r="AM508" s="175" t="str">
        <f>IF(BS_CONTROLE[[#This Row],[Entre - Estações]]=0, "-", BS_CONTROLE[[#This Row],[Entre - Estações]])</f>
        <v>-</v>
      </c>
      <c r="AN508" s="175" t="str">
        <f>IF(BS_CONTROLE[[#This Row],[SB]]=0, "-", BS_CONTROLE[[#This Row],[SB]])</f>
        <v>-</v>
      </c>
      <c r="AO508" s="176" t="str">
        <f>IF(BS_CONTROLE[[#This Row],[SUB]]=0, "-", BS_CONTROLE[[#This Row],[SUB]])</f>
        <v>-</v>
      </c>
      <c r="AP508" s="177" t="str">
        <f>IF(BS_CONTROLE[[#This Row],[KM - Inicio]]=0, "-", BS_CONTROLE[[#This Row],[KM - Inicio]])</f>
        <v>-</v>
      </c>
      <c r="AQ508" s="177" t="str">
        <f>IF(BS_CONTROLE[[#This Row],[KM - Fim]]=0, "-", BS_CONTROLE[[#This Row],[KM - Fim]])</f>
        <v>-</v>
      </c>
      <c r="AR508" s="32"/>
      <c r="AS508" s="32"/>
      <c r="AT508" s="32"/>
      <c r="AU508" s="32"/>
      <c r="AV508" s="32"/>
      <c r="AW508" s="32"/>
      <c r="AX508" s="32"/>
      <c r="AY508" s="184" t="str">
        <f>IF(D508="","*",IFERROR(IF(ISODD(COUNT(AS508:AX510)),"ERRO",SUM((AT508-AS508),(AV508-AU508),(AX508-AW508))),"ERRO"))</f>
        <v>*</v>
      </c>
      <c r="AZ508" s="11"/>
      <c r="BA508" s="60"/>
      <c r="BB508" s="9" t="str">
        <f>IFERROR(_xlfn.XLOOKUP(AI508, BS_ATIVIDADE[ATIVIDADE],BS_ATIVIDADE[UNIDADE] ), "*")</f>
        <v>*</v>
      </c>
      <c r="BC508" s="59" t="str" cm="1">
        <f t="array" ref="BC508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BD508" s="59" t="str" cm="1">
        <f t="array" ref="BD508" xml:space="preserve"> _xlfn.XLOOKUP(
  1,
  ( TabelaMap[SUB] = BS_CONTROLE[[#This Row],[SUB_5]]) *
  ( TabelaMap[KM Inicio] &lt;= BS_CONTROLE[[#This Row],[KM - Inicio]]) *
  ( TabelaMap[KM Fim]  &gt;= BS_CONTROLE[[#This Row],[KM - Inicio]]),
  TabelaMap[Trecho Coordenação],
  "-",
  0
)</f>
        <v>-</v>
      </c>
      <c r="BE508" s="200" t="str">
        <f>IFERROR(_xlfn.XLOOKUP(AO508, BASE_MAPA!$B$2:$B$420, BASE_MAPA!$G$2:$G$420), "ERRO")</f>
        <v>ERRO</v>
      </c>
      <c r="BF508" s="178" t="str">
        <f>IF(BS_CONTROLE[[#This Row],[Responsavel pelo boletim]]=0, "-", BS_CONTROLE[[#This Row],[Responsavel pelo boletim]])</f>
        <v>-</v>
      </c>
      <c r="BG508" s="13"/>
      <c r="BH508" s="14"/>
      <c r="BI508" s="14"/>
      <c r="BJ508" s="14"/>
      <c r="BK508" s="14"/>
      <c r="BL508" s="13"/>
      <c r="BM508" s="12"/>
      <c r="BN508" s="12"/>
      <c r="BO508" s="130"/>
      <c r="BP508" s="14"/>
      <c r="BQ508" s="10" t="str">
        <f t="shared" si="43"/>
        <v>Aderente</v>
      </c>
      <c r="BR508" s="15" t="str">
        <f t="shared" si="44"/>
        <v>*</v>
      </c>
      <c r="BS508" s="15" t="str">
        <f t="shared" si="45"/>
        <v>*</v>
      </c>
      <c r="BT508" s="157" t="str">
        <f t="shared" si="46"/>
        <v/>
      </c>
    </row>
    <row r="509" spans="1:72" hidden="1">
      <c r="A509" s="44" t="str">
        <f t="shared" si="42"/>
        <v/>
      </c>
      <c r="B509" s="133"/>
      <c r="C509" s="7" t="str">
        <f>IF(BS_CONTROLE[[#This Row],[DATA]]="","",WEEKNUM(BS_CONTROLE[[#This Row],[DATA]]))</f>
        <v/>
      </c>
      <c r="D509" s="45"/>
      <c r="E509" s="185">
        <v>525</v>
      </c>
      <c r="F509" s="134"/>
      <c r="G509" s="8" t="str">
        <f>IF(D509="","*",VLOOKUP(F509,BS_ATIVIDADE[#All],3,FALSE))</f>
        <v>*</v>
      </c>
      <c r="H509" s="135"/>
      <c r="I509" s="135"/>
      <c r="J509" s="151"/>
      <c r="K509" s="151"/>
      <c r="L509" s="71" t="s">
        <v>11</v>
      </c>
      <c r="M509" s="149" t="str" cm="1">
        <f t="array" ref="M509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509" s="149" t="str" cm="1">
        <f t="array" ref="N509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509" s="135"/>
      <c r="P509" s="135"/>
      <c r="Q509" s="71"/>
      <c r="R509" s="9" t="str">
        <f>IFERROR(_xlfn.XLOOKUP(F509, BS_ATIVIDADE[ATIVIDADE],BS_ATIVIDADE[UNIDADE] ), "*")</f>
        <v>*</v>
      </c>
      <c r="S509" s="180" t="str" cm="1">
        <f t="array" ref="S509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509" s="180" t="str" cm="1">
        <f t="array" ref="T509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509" s="199" t="str">
        <f>IFERROR(_xlfn.XLOOKUP(J509, BASE_MAPA!$B$2:$B$420, BASE_MAPA!$G$2:$G$420), "ERRO")</f>
        <v>ERRO</v>
      </c>
      <c r="V509" s="143"/>
      <c r="W509" s="135"/>
      <c r="X509" s="152"/>
      <c r="Y509" s="129"/>
      <c r="Z509" s="129"/>
      <c r="AA509" s="71"/>
      <c r="AB509" s="59"/>
      <c r="AC509" s="59"/>
      <c r="AD509" s="135"/>
      <c r="AE509" s="71"/>
      <c r="AF509" s="71"/>
      <c r="AG509" s="71"/>
      <c r="AH509" s="42"/>
      <c r="AI509" s="119" t="str">
        <f>IF(BS_CONTROLE[[#This Row],[Atividade]]=0, "-", BS_CONTROLE[[#This Row],[Atividade]])</f>
        <v>-</v>
      </c>
      <c r="AJ509" s="8" t="str">
        <f>IF(D509="","*",VLOOKUP(AI509,BS_ATIVIDADE[#Data],3,FALSE))</f>
        <v>*</v>
      </c>
      <c r="AK509" s="175" t="str">
        <f>IF(BS_CONTROLE[[#This Row],[Local - Partida]]=0, "-", BS_CONTROLE[[#This Row],[Local - Partida]])</f>
        <v>-</v>
      </c>
      <c r="AL509" s="175" t="str">
        <f>IF(BS_CONTROLE[[#This Row],[Local - Encerramento]]=0, "-", BS_CONTROLE[[#This Row],[Local - Encerramento]])</f>
        <v>-</v>
      </c>
      <c r="AM509" s="175" t="str">
        <f>IF(BS_CONTROLE[[#This Row],[Entre - Estações]]=0, "-", BS_CONTROLE[[#This Row],[Entre - Estações]])</f>
        <v>-</v>
      </c>
      <c r="AN509" s="175" t="str">
        <f>IF(BS_CONTROLE[[#This Row],[SB]]=0, "-", BS_CONTROLE[[#This Row],[SB]])</f>
        <v>-</v>
      </c>
      <c r="AO509" s="176" t="str">
        <f>IF(BS_CONTROLE[[#This Row],[SUB]]=0, "-", BS_CONTROLE[[#This Row],[SUB]])</f>
        <v>-</v>
      </c>
      <c r="AP509" s="177" t="str">
        <f>IF(BS_CONTROLE[[#This Row],[KM - Inicio]]=0, "-", BS_CONTROLE[[#This Row],[KM - Inicio]])</f>
        <v>-</v>
      </c>
      <c r="AQ509" s="177" t="str">
        <f>IF(BS_CONTROLE[[#This Row],[KM - Fim]]=0, "-", BS_CONTROLE[[#This Row],[KM - Fim]])</f>
        <v>-</v>
      </c>
      <c r="AR509" s="32"/>
      <c r="AS509" s="32"/>
      <c r="AT509" s="32"/>
      <c r="AU509" s="32"/>
      <c r="AV509" s="32"/>
      <c r="AW509" s="32"/>
      <c r="AX509" s="32"/>
      <c r="AY509" s="184" t="str">
        <f>IF(D509="","*",IFERROR(IF(ISODD(COUNT(AS509:AX511)),"ERRO",SUM((AT509-AS509),(AV509-AU509),(AX509-AW509))),"ERRO"))</f>
        <v>*</v>
      </c>
      <c r="AZ509" s="11"/>
      <c r="BA509" s="60"/>
      <c r="BB509" s="9" t="str">
        <f>IFERROR(_xlfn.XLOOKUP(AI509, BS_ATIVIDADE[ATIVIDADE],BS_ATIVIDADE[UNIDADE] ), "*")</f>
        <v>*</v>
      </c>
      <c r="BC509" s="59" t="str" cm="1">
        <f t="array" ref="BC509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BD509" s="59" t="str" cm="1">
        <f t="array" ref="BD509" xml:space="preserve"> _xlfn.XLOOKUP(
  1,
  ( TabelaMap[SUB] = BS_CONTROLE[[#This Row],[SUB_5]]) *
  ( TabelaMap[KM Inicio] &lt;= BS_CONTROLE[[#This Row],[KM - Inicio]]) *
  ( TabelaMap[KM Fim]  &gt;= BS_CONTROLE[[#This Row],[KM - Inicio]]),
  TabelaMap[Trecho Coordenação],
  "-",
  0
)</f>
        <v>-</v>
      </c>
      <c r="BE509" s="200" t="str">
        <f>IFERROR(_xlfn.XLOOKUP(AO509, BASE_MAPA!$B$2:$B$420, BASE_MAPA!$G$2:$G$420), "ERRO")</f>
        <v>ERRO</v>
      </c>
      <c r="BF509" s="178" t="str">
        <f>IF(BS_CONTROLE[[#This Row],[Responsavel pelo boletim]]=0, "-", BS_CONTROLE[[#This Row],[Responsavel pelo boletim]])</f>
        <v>-</v>
      </c>
      <c r="BG509" s="13"/>
      <c r="BH509" s="14"/>
      <c r="BI509" s="14"/>
      <c r="BJ509" s="14"/>
      <c r="BK509" s="14"/>
      <c r="BL509" s="13"/>
      <c r="BM509" s="12"/>
      <c r="BN509" s="12"/>
      <c r="BO509" s="130"/>
      <c r="BP509" s="14"/>
      <c r="BQ509" s="10" t="str">
        <f t="shared" si="43"/>
        <v>Aderente</v>
      </c>
      <c r="BR509" s="15" t="str">
        <f t="shared" si="44"/>
        <v>*</v>
      </c>
      <c r="BS509" s="15" t="str">
        <f t="shared" si="45"/>
        <v>*</v>
      </c>
      <c r="BT509" s="157" t="str">
        <f t="shared" si="46"/>
        <v/>
      </c>
    </row>
    <row r="510" spans="1:72" hidden="1">
      <c r="A510" s="44" t="str">
        <f t="shared" si="42"/>
        <v/>
      </c>
      <c r="B510" s="133"/>
      <c r="C510" s="7" t="str">
        <f>IF(BS_CONTROLE[[#This Row],[DATA]]="","",WEEKNUM(BS_CONTROLE[[#This Row],[DATA]]))</f>
        <v/>
      </c>
      <c r="D510" s="45"/>
      <c r="E510" s="185">
        <v>526</v>
      </c>
      <c r="F510" s="134"/>
      <c r="G510" s="8" t="str">
        <f>IF(D510="","*",VLOOKUP(F510,BS_ATIVIDADE[#All],3,FALSE))</f>
        <v>*</v>
      </c>
      <c r="H510" s="135"/>
      <c r="I510" s="135"/>
      <c r="J510" s="151"/>
      <c r="K510" s="151"/>
      <c r="L510" s="71" t="s">
        <v>11</v>
      </c>
      <c r="M510" s="149" t="str" cm="1">
        <f t="array" ref="M510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510" s="149" t="str" cm="1">
        <f t="array" ref="N510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510" s="135"/>
      <c r="P510" s="135"/>
      <c r="Q510" s="71"/>
      <c r="R510" s="9" t="str">
        <f>IFERROR(_xlfn.XLOOKUP(F510, BS_ATIVIDADE[ATIVIDADE],BS_ATIVIDADE[UNIDADE] ), "*")</f>
        <v>*</v>
      </c>
      <c r="S510" s="180" t="str" cm="1">
        <f t="array" ref="S510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510" s="180" t="str" cm="1">
        <f t="array" ref="T510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510" s="199" t="str">
        <f>IFERROR(_xlfn.XLOOKUP(J510, BASE_MAPA!$B$2:$B$420, BASE_MAPA!$G$2:$G$420), "ERRO")</f>
        <v>ERRO</v>
      </c>
      <c r="V510" s="143"/>
      <c r="W510" s="135"/>
      <c r="X510" s="152"/>
      <c r="Y510" s="129"/>
      <c r="Z510" s="129"/>
      <c r="AA510" s="71"/>
      <c r="AB510" s="59"/>
      <c r="AC510" s="59"/>
      <c r="AD510" s="135"/>
      <c r="AE510" s="71"/>
      <c r="AF510" s="71"/>
      <c r="AG510" s="71"/>
      <c r="AH510" s="42"/>
      <c r="AI510" s="119" t="str">
        <f>IF(BS_CONTROLE[[#This Row],[Atividade]]=0, "-", BS_CONTROLE[[#This Row],[Atividade]])</f>
        <v>-</v>
      </c>
      <c r="AJ510" s="8" t="str">
        <f>IF(D510="","*",VLOOKUP(AI510,BS_ATIVIDADE[#Data],3,FALSE))</f>
        <v>*</v>
      </c>
      <c r="AK510" s="175" t="str">
        <f>IF(BS_CONTROLE[[#This Row],[Local - Partida]]=0, "-", BS_CONTROLE[[#This Row],[Local - Partida]])</f>
        <v>-</v>
      </c>
      <c r="AL510" s="175" t="str">
        <f>IF(BS_CONTROLE[[#This Row],[Local - Encerramento]]=0, "-", BS_CONTROLE[[#This Row],[Local - Encerramento]])</f>
        <v>-</v>
      </c>
      <c r="AM510" s="175" t="str">
        <f>IF(BS_CONTROLE[[#This Row],[Entre - Estações]]=0, "-", BS_CONTROLE[[#This Row],[Entre - Estações]])</f>
        <v>-</v>
      </c>
      <c r="AN510" s="175" t="str">
        <f>IF(BS_CONTROLE[[#This Row],[SB]]=0, "-", BS_CONTROLE[[#This Row],[SB]])</f>
        <v>-</v>
      </c>
      <c r="AO510" s="176" t="str">
        <f>IF(BS_CONTROLE[[#This Row],[SUB]]=0, "-", BS_CONTROLE[[#This Row],[SUB]])</f>
        <v>-</v>
      </c>
      <c r="AP510" s="177" t="str">
        <f>IF(BS_CONTROLE[[#This Row],[KM - Inicio]]=0, "-", BS_CONTROLE[[#This Row],[KM - Inicio]])</f>
        <v>-</v>
      </c>
      <c r="AQ510" s="177" t="str">
        <f>IF(BS_CONTROLE[[#This Row],[KM - Fim]]=0, "-", BS_CONTROLE[[#This Row],[KM - Fim]])</f>
        <v>-</v>
      </c>
      <c r="AR510" s="32"/>
      <c r="AS510" s="32"/>
      <c r="AT510" s="32"/>
      <c r="AU510" s="32"/>
      <c r="AV510" s="32"/>
      <c r="AW510" s="32"/>
      <c r="AX510" s="32"/>
      <c r="AY510" s="184" t="str">
        <f>IF(D510="","*",IFERROR(IF(ISODD(COUNT(AS510:AX512)),"ERRO",SUM((AT510-AS510),(AV510-AU510),(AX510-AW510))),"ERRO"))</f>
        <v>*</v>
      </c>
      <c r="AZ510" s="11"/>
      <c r="BA510" s="60"/>
      <c r="BB510" s="9" t="str">
        <f>IFERROR(_xlfn.XLOOKUP(AI510, BS_ATIVIDADE[ATIVIDADE],BS_ATIVIDADE[UNIDADE] ), "*")</f>
        <v>*</v>
      </c>
      <c r="BC510" s="59" t="str" cm="1">
        <f t="array" ref="BC510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BD510" s="59" t="str" cm="1">
        <f t="array" ref="BD510" xml:space="preserve"> _xlfn.XLOOKUP(
  1,
  ( TabelaMap[SUB] = BS_CONTROLE[[#This Row],[SUB_5]]) *
  ( TabelaMap[KM Inicio] &lt;= BS_CONTROLE[[#This Row],[KM - Inicio]]) *
  ( TabelaMap[KM Fim]  &gt;= BS_CONTROLE[[#This Row],[KM - Inicio]]),
  TabelaMap[Trecho Coordenação],
  "-",
  0
)</f>
        <v>-</v>
      </c>
      <c r="BE510" s="200" t="str">
        <f>IFERROR(_xlfn.XLOOKUP(AO510, BASE_MAPA!$B$2:$B$420, BASE_MAPA!$G$2:$G$420), "ERRO")</f>
        <v>ERRO</v>
      </c>
      <c r="BF510" s="178" t="str">
        <f>IF(BS_CONTROLE[[#This Row],[Responsavel pelo boletim]]=0, "-", BS_CONTROLE[[#This Row],[Responsavel pelo boletim]])</f>
        <v>-</v>
      </c>
      <c r="BG510" s="13"/>
      <c r="BH510" s="14"/>
      <c r="BI510" s="14"/>
      <c r="BJ510" s="14"/>
      <c r="BK510" s="14"/>
      <c r="BL510" s="13"/>
      <c r="BM510" s="12"/>
      <c r="BN510" s="12"/>
      <c r="BO510" s="130"/>
      <c r="BP510" s="14"/>
      <c r="BQ510" s="10" t="str">
        <f t="shared" si="43"/>
        <v>Aderente</v>
      </c>
      <c r="BR510" s="15" t="str">
        <f t="shared" si="44"/>
        <v>*</v>
      </c>
      <c r="BS510" s="15" t="str">
        <f t="shared" si="45"/>
        <v>*</v>
      </c>
      <c r="BT510" s="157" t="str">
        <f t="shared" si="46"/>
        <v/>
      </c>
    </row>
    <row r="511" spans="1:72" hidden="1">
      <c r="A511" s="44" t="str">
        <f t="shared" si="42"/>
        <v/>
      </c>
      <c r="B511" s="133"/>
      <c r="C511" s="7" t="str">
        <f>IF(BS_CONTROLE[[#This Row],[DATA]]="","",WEEKNUM(BS_CONTROLE[[#This Row],[DATA]]))</f>
        <v/>
      </c>
      <c r="D511" s="45"/>
      <c r="E511" s="185">
        <v>527</v>
      </c>
      <c r="F511" s="134"/>
      <c r="G511" s="8" t="str">
        <f>IF(D511="","*",VLOOKUP(F511,BS_ATIVIDADE[#All],3,FALSE))</f>
        <v>*</v>
      </c>
      <c r="H511" s="135"/>
      <c r="I511" s="135"/>
      <c r="J511" s="151"/>
      <c r="K511" s="151"/>
      <c r="L511" s="71" t="s">
        <v>11</v>
      </c>
      <c r="M511" s="149" t="str" cm="1">
        <f t="array" ref="M511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511" s="149" t="str" cm="1">
        <f t="array" ref="N511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511" s="135"/>
      <c r="P511" s="135"/>
      <c r="Q511" s="71"/>
      <c r="R511" s="9" t="str">
        <f>IFERROR(_xlfn.XLOOKUP(F511, BS_ATIVIDADE[ATIVIDADE],BS_ATIVIDADE[UNIDADE] ), "*")</f>
        <v>*</v>
      </c>
      <c r="S511" s="180" t="str" cm="1">
        <f t="array" ref="S511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511" s="180" t="str" cm="1">
        <f t="array" ref="T511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511" s="199" t="str">
        <f>IFERROR(_xlfn.XLOOKUP(J511, BASE_MAPA!$B$2:$B$420, BASE_MAPA!$G$2:$G$420), "ERRO")</f>
        <v>ERRO</v>
      </c>
      <c r="V511" s="143"/>
      <c r="W511" s="135"/>
      <c r="X511" s="152"/>
      <c r="Y511" s="129"/>
      <c r="Z511" s="129"/>
      <c r="AA511" s="71"/>
      <c r="AB511" s="59"/>
      <c r="AC511" s="59"/>
      <c r="AD511" s="135"/>
      <c r="AE511" s="71"/>
      <c r="AF511" s="71"/>
      <c r="AG511" s="71"/>
      <c r="AH511" s="42"/>
      <c r="AI511" s="119" t="str">
        <f>IF(BS_CONTROLE[[#This Row],[Atividade]]=0, "-", BS_CONTROLE[[#This Row],[Atividade]])</f>
        <v>-</v>
      </c>
      <c r="AJ511" s="8" t="str">
        <f>IF(D511="","*",VLOOKUP(AI511,BS_ATIVIDADE[#Data],3,FALSE))</f>
        <v>*</v>
      </c>
      <c r="AK511" s="175" t="str">
        <f>IF(BS_CONTROLE[[#This Row],[Local - Partida]]=0, "-", BS_CONTROLE[[#This Row],[Local - Partida]])</f>
        <v>-</v>
      </c>
      <c r="AL511" s="175" t="str">
        <f>IF(BS_CONTROLE[[#This Row],[Local - Encerramento]]=0, "-", BS_CONTROLE[[#This Row],[Local - Encerramento]])</f>
        <v>-</v>
      </c>
      <c r="AM511" s="175" t="str">
        <f>IF(BS_CONTROLE[[#This Row],[Entre - Estações]]=0, "-", BS_CONTROLE[[#This Row],[Entre - Estações]])</f>
        <v>-</v>
      </c>
      <c r="AN511" s="175" t="str">
        <f>IF(BS_CONTROLE[[#This Row],[SB]]=0, "-", BS_CONTROLE[[#This Row],[SB]])</f>
        <v>-</v>
      </c>
      <c r="AO511" s="176" t="str">
        <f>IF(BS_CONTROLE[[#This Row],[SUB]]=0, "-", BS_CONTROLE[[#This Row],[SUB]])</f>
        <v>-</v>
      </c>
      <c r="AP511" s="177" t="str">
        <f>IF(BS_CONTROLE[[#This Row],[KM - Inicio]]=0, "-", BS_CONTROLE[[#This Row],[KM - Inicio]])</f>
        <v>-</v>
      </c>
      <c r="AQ511" s="177" t="str">
        <f>IF(BS_CONTROLE[[#This Row],[KM - Fim]]=0, "-", BS_CONTROLE[[#This Row],[KM - Fim]])</f>
        <v>-</v>
      </c>
      <c r="AR511" s="32"/>
      <c r="AS511" s="32"/>
      <c r="AT511" s="32"/>
      <c r="AU511" s="32"/>
      <c r="AV511" s="32"/>
      <c r="AW511" s="32"/>
      <c r="AX511" s="32"/>
      <c r="AY511" s="184" t="str">
        <f>IF(D511="","*",IFERROR(IF(ISODD(COUNT(AS511:AX513)),"ERRO",SUM((AT511-AS511),(AV511-AU511),(AX511-AW511))),"ERRO"))</f>
        <v>*</v>
      </c>
      <c r="AZ511" s="11"/>
      <c r="BA511" s="60"/>
      <c r="BB511" s="9" t="str">
        <f>IFERROR(_xlfn.XLOOKUP(AI511, BS_ATIVIDADE[ATIVIDADE],BS_ATIVIDADE[UNIDADE] ), "*")</f>
        <v>*</v>
      </c>
      <c r="BC511" s="59" t="str" cm="1">
        <f t="array" ref="BC511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BD511" s="59" t="str" cm="1">
        <f t="array" ref="BD511" xml:space="preserve"> _xlfn.XLOOKUP(
  1,
  ( TabelaMap[SUB] = BS_CONTROLE[[#This Row],[SUB_5]]) *
  ( TabelaMap[KM Inicio] &lt;= BS_CONTROLE[[#This Row],[KM - Inicio]]) *
  ( TabelaMap[KM Fim]  &gt;= BS_CONTROLE[[#This Row],[KM - Inicio]]),
  TabelaMap[Trecho Coordenação],
  "-",
  0
)</f>
        <v>-</v>
      </c>
      <c r="BE511" s="200" t="str">
        <f>IFERROR(_xlfn.XLOOKUP(AO511, BASE_MAPA!$B$2:$B$420, BASE_MAPA!$G$2:$G$420), "ERRO")</f>
        <v>ERRO</v>
      </c>
      <c r="BF511" s="178" t="str">
        <f>IF(BS_CONTROLE[[#This Row],[Responsavel pelo boletim]]=0, "-", BS_CONTROLE[[#This Row],[Responsavel pelo boletim]])</f>
        <v>-</v>
      </c>
      <c r="BG511" s="13"/>
      <c r="BH511" s="14"/>
      <c r="BI511" s="14"/>
      <c r="BJ511" s="14"/>
      <c r="BK511" s="14"/>
      <c r="BL511" s="13"/>
      <c r="BM511" s="12"/>
      <c r="BN511" s="12"/>
      <c r="BO511" s="130"/>
      <c r="BP511" s="14"/>
      <c r="BQ511" s="10" t="str">
        <f t="shared" si="43"/>
        <v>Aderente</v>
      </c>
      <c r="BR511" s="15" t="str">
        <f t="shared" si="44"/>
        <v>*</v>
      </c>
      <c r="BS511" s="15" t="str">
        <f t="shared" si="45"/>
        <v>*</v>
      </c>
      <c r="BT511" s="157" t="str">
        <f t="shared" si="46"/>
        <v/>
      </c>
    </row>
    <row r="512" spans="1:72" hidden="1">
      <c r="A512" s="44" t="str">
        <f t="shared" si="42"/>
        <v/>
      </c>
      <c r="B512" s="133"/>
      <c r="C512" s="7" t="str">
        <f>IF(BS_CONTROLE[[#This Row],[DATA]]="","",WEEKNUM(BS_CONTROLE[[#This Row],[DATA]]))</f>
        <v/>
      </c>
      <c r="D512" s="45"/>
      <c r="E512" s="185">
        <v>528</v>
      </c>
      <c r="F512" s="134"/>
      <c r="G512" s="8" t="str">
        <f>IF(D512="","*",VLOOKUP(F512,BS_ATIVIDADE[#All],3,FALSE))</f>
        <v>*</v>
      </c>
      <c r="H512" s="135"/>
      <c r="I512" s="135"/>
      <c r="J512" s="151"/>
      <c r="K512" s="151"/>
      <c r="L512" s="71" t="s">
        <v>11</v>
      </c>
      <c r="M512" s="149" t="str" cm="1">
        <f t="array" ref="M512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512" s="149" t="str" cm="1">
        <f t="array" ref="N512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512" s="135"/>
      <c r="P512" s="135"/>
      <c r="Q512" s="71"/>
      <c r="R512" s="9" t="str">
        <f>IFERROR(_xlfn.XLOOKUP(F512, BS_ATIVIDADE[ATIVIDADE],BS_ATIVIDADE[UNIDADE] ), "*")</f>
        <v>*</v>
      </c>
      <c r="S512" s="180" t="str" cm="1">
        <f t="array" ref="S512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512" s="180" t="str" cm="1">
        <f t="array" ref="T512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512" s="199" t="str">
        <f>IFERROR(_xlfn.XLOOKUP(J512, BASE_MAPA!$B$2:$B$420, BASE_MAPA!$G$2:$G$420), "ERRO")</f>
        <v>ERRO</v>
      </c>
      <c r="V512" s="143"/>
      <c r="W512" s="135"/>
      <c r="X512" s="152"/>
      <c r="Y512" s="129"/>
      <c r="Z512" s="129"/>
      <c r="AA512" s="71"/>
      <c r="AB512" s="59"/>
      <c r="AC512" s="59"/>
      <c r="AD512" s="135"/>
      <c r="AE512" s="71"/>
      <c r="AF512" s="71"/>
      <c r="AG512" s="71"/>
      <c r="AH512" s="42"/>
      <c r="AI512" s="119" t="str">
        <f>IF(BS_CONTROLE[[#This Row],[Atividade]]=0, "-", BS_CONTROLE[[#This Row],[Atividade]])</f>
        <v>-</v>
      </c>
      <c r="AJ512" s="8" t="str">
        <f>IF(D512="","*",VLOOKUP(AI512,BS_ATIVIDADE[#Data],3,FALSE))</f>
        <v>*</v>
      </c>
      <c r="AK512" s="175" t="str">
        <f>IF(BS_CONTROLE[[#This Row],[Local - Partida]]=0, "-", BS_CONTROLE[[#This Row],[Local - Partida]])</f>
        <v>-</v>
      </c>
      <c r="AL512" s="175" t="str">
        <f>IF(BS_CONTROLE[[#This Row],[Local - Encerramento]]=0, "-", BS_CONTROLE[[#This Row],[Local - Encerramento]])</f>
        <v>-</v>
      </c>
      <c r="AM512" s="175" t="str">
        <f>IF(BS_CONTROLE[[#This Row],[Entre - Estações]]=0, "-", BS_CONTROLE[[#This Row],[Entre - Estações]])</f>
        <v>-</v>
      </c>
      <c r="AN512" s="175" t="str">
        <f>IF(BS_CONTROLE[[#This Row],[SB]]=0, "-", BS_CONTROLE[[#This Row],[SB]])</f>
        <v>-</v>
      </c>
      <c r="AO512" s="176" t="str">
        <f>IF(BS_CONTROLE[[#This Row],[SUB]]=0, "-", BS_CONTROLE[[#This Row],[SUB]])</f>
        <v>-</v>
      </c>
      <c r="AP512" s="177" t="str">
        <f>IF(BS_CONTROLE[[#This Row],[KM - Inicio]]=0, "-", BS_CONTROLE[[#This Row],[KM - Inicio]])</f>
        <v>-</v>
      </c>
      <c r="AQ512" s="177" t="str">
        <f>IF(BS_CONTROLE[[#This Row],[KM - Fim]]=0, "-", BS_CONTROLE[[#This Row],[KM - Fim]])</f>
        <v>-</v>
      </c>
      <c r="AR512" s="32"/>
      <c r="AS512" s="32"/>
      <c r="AT512" s="32"/>
      <c r="AU512" s="32"/>
      <c r="AV512" s="32"/>
      <c r="AW512" s="32"/>
      <c r="AX512" s="32"/>
      <c r="AY512" s="184" t="str">
        <f>IF(D512="","*",IFERROR(IF(ISODD(COUNT(AS512:AX514)),"ERRO",SUM((AT512-AS512),(AV512-AU512),(AX512-AW512))),"ERRO"))</f>
        <v>*</v>
      </c>
      <c r="AZ512" s="11"/>
      <c r="BA512" s="60"/>
      <c r="BB512" s="9" t="str">
        <f>IFERROR(_xlfn.XLOOKUP(AI512, BS_ATIVIDADE[ATIVIDADE],BS_ATIVIDADE[UNIDADE] ), "*")</f>
        <v>*</v>
      </c>
      <c r="BC512" s="59" t="str" cm="1">
        <f t="array" ref="BC512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BD512" s="59" t="str" cm="1">
        <f t="array" ref="BD512" xml:space="preserve"> _xlfn.XLOOKUP(
  1,
  ( TabelaMap[SUB] = BS_CONTROLE[[#This Row],[SUB_5]]) *
  ( TabelaMap[KM Inicio] &lt;= BS_CONTROLE[[#This Row],[KM - Inicio]]) *
  ( TabelaMap[KM Fim]  &gt;= BS_CONTROLE[[#This Row],[KM - Inicio]]),
  TabelaMap[Trecho Coordenação],
  "-",
  0
)</f>
        <v>-</v>
      </c>
      <c r="BE512" s="200" t="str">
        <f>IFERROR(_xlfn.XLOOKUP(AO512, BASE_MAPA!$B$2:$B$420, BASE_MAPA!$G$2:$G$420), "ERRO")</f>
        <v>ERRO</v>
      </c>
      <c r="BF512" s="178" t="str">
        <f>IF(BS_CONTROLE[[#This Row],[Responsavel pelo boletim]]=0, "-", BS_CONTROLE[[#This Row],[Responsavel pelo boletim]])</f>
        <v>-</v>
      </c>
      <c r="BG512" s="13"/>
      <c r="BH512" s="14"/>
      <c r="BI512" s="14"/>
      <c r="BJ512" s="14"/>
      <c r="BK512" s="14"/>
      <c r="BL512" s="13"/>
      <c r="BM512" s="12"/>
      <c r="BN512" s="12"/>
      <c r="BO512" s="130"/>
      <c r="BP512" s="14"/>
      <c r="BQ512" s="10" t="str">
        <f t="shared" si="43"/>
        <v>Aderente</v>
      </c>
      <c r="BR512" s="15" t="str">
        <f t="shared" si="44"/>
        <v>*</v>
      </c>
      <c r="BS512" s="15" t="str">
        <f t="shared" si="45"/>
        <v>*</v>
      </c>
      <c r="BT512" s="157" t="str">
        <f t="shared" si="46"/>
        <v/>
      </c>
    </row>
    <row r="513" spans="1:72" hidden="1">
      <c r="A513" s="44" t="str">
        <f t="shared" si="42"/>
        <v/>
      </c>
      <c r="B513" s="133"/>
      <c r="C513" s="7" t="str">
        <f>IF(BS_CONTROLE[[#This Row],[DATA]]="","",WEEKNUM(BS_CONTROLE[[#This Row],[DATA]]))</f>
        <v/>
      </c>
      <c r="D513" s="45"/>
      <c r="E513" s="185">
        <v>529</v>
      </c>
      <c r="F513" s="134"/>
      <c r="G513" s="8" t="str">
        <f>IF(D513="","*",VLOOKUP(F513,BS_ATIVIDADE[#All],3,FALSE))</f>
        <v>*</v>
      </c>
      <c r="H513" s="135"/>
      <c r="I513" s="135"/>
      <c r="J513" s="151"/>
      <c r="K513" s="151"/>
      <c r="L513" s="71" t="s">
        <v>11</v>
      </c>
      <c r="M513" s="149" t="str" cm="1">
        <f t="array" ref="M513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513" s="149" t="str" cm="1">
        <f t="array" ref="N513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513" s="135"/>
      <c r="P513" s="135"/>
      <c r="Q513" s="71"/>
      <c r="R513" s="9" t="str">
        <f>IFERROR(_xlfn.XLOOKUP(F513, BS_ATIVIDADE[ATIVIDADE],BS_ATIVIDADE[UNIDADE] ), "*")</f>
        <v>*</v>
      </c>
      <c r="S513" s="180" t="str" cm="1">
        <f t="array" ref="S513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513" s="180" t="str" cm="1">
        <f t="array" ref="T513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513" s="199" t="str">
        <f>IFERROR(_xlfn.XLOOKUP(J513, BASE_MAPA!$B$2:$B$420, BASE_MAPA!$G$2:$G$420), "ERRO")</f>
        <v>ERRO</v>
      </c>
      <c r="V513" s="143"/>
      <c r="W513" s="135"/>
      <c r="X513" s="152"/>
      <c r="Y513" s="129"/>
      <c r="Z513" s="129"/>
      <c r="AA513" s="71"/>
      <c r="AB513" s="59"/>
      <c r="AC513" s="59"/>
      <c r="AD513" s="135"/>
      <c r="AE513" s="71"/>
      <c r="AF513" s="71"/>
      <c r="AG513" s="71"/>
      <c r="AH513" s="42"/>
      <c r="AI513" s="119" t="str">
        <f>IF(BS_CONTROLE[[#This Row],[Atividade]]=0, "-", BS_CONTROLE[[#This Row],[Atividade]])</f>
        <v>-</v>
      </c>
      <c r="AJ513" s="8" t="str">
        <f>IF(D513="","*",VLOOKUP(AI513,BS_ATIVIDADE[#Data],3,FALSE))</f>
        <v>*</v>
      </c>
      <c r="AK513" s="175" t="str">
        <f>IF(BS_CONTROLE[[#This Row],[Local - Partida]]=0, "-", BS_CONTROLE[[#This Row],[Local - Partida]])</f>
        <v>-</v>
      </c>
      <c r="AL513" s="175" t="str">
        <f>IF(BS_CONTROLE[[#This Row],[Local - Encerramento]]=0, "-", BS_CONTROLE[[#This Row],[Local - Encerramento]])</f>
        <v>-</v>
      </c>
      <c r="AM513" s="175" t="str">
        <f>IF(BS_CONTROLE[[#This Row],[Entre - Estações]]=0, "-", BS_CONTROLE[[#This Row],[Entre - Estações]])</f>
        <v>-</v>
      </c>
      <c r="AN513" s="175" t="str">
        <f>IF(BS_CONTROLE[[#This Row],[SB]]=0, "-", BS_CONTROLE[[#This Row],[SB]])</f>
        <v>-</v>
      </c>
      <c r="AO513" s="176" t="str">
        <f>IF(BS_CONTROLE[[#This Row],[SUB]]=0, "-", BS_CONTROLE[[#This Row],[SUB]])</f>
        <v>-</v>
      </c>
      <c r="AP513" s="177" t="str">
        <f>IF(BS_CONTROLE[[#This Row],[KM - Inicio]]=0, "-", BS_CONTROLE[[#This Row],[KM - Inicio]])</f>
        <v>-</v>
      </c>
      <c r="AQ513" s="177" t="str">
        <f>IF(BS_CONTROLE[[#This Row],[KM - Fim]]=0, "-", BS_CONTROLE[[#This Row],[KM - Fim]])</f>
        <v>-</v>
      </c>
      <c r="AR513" s="32"/>
      <c r="AS513" s="32"/>
      <c r="AT513" s="32"/>
      <c r="AU513" s="32"/>
      <c r="AV513" s="32"/>
      <c r="AW513" s="32"/>
      <c r="AX513" s="32"/>
      <c r="AY513" s="184" t="str">
        <f>IF(D513="","*",IFERROR(IF(ISODD(COUNT(AS513:AX515)),"ERRO",SUM((AT513-AS513),(AV513-AU513),(AX513-AW513))),"ERRO"))</f>
        <v>*</v>
      </c>
      <c r="AZ513" s="11"/>
      <c r="BA513" s="60"/>
      <c r="BB513" s="9" t="str">
        <f>IFERROR(_xlfn.XLOOKUP(AI513, BS_ATIVIDADE[ATIVIDADE],BS_ATIVIDADE[UNIDADE] ), "*")</f>
        <v>*</v>
      </c>
      <c r="BC513" s="59" t="str" cm="1">
        <f t="array" ref="BC513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BD513" s="59" t="str" cm="1">
        <f t="array" ref="BD513" xml:space="preserve"> _xlfn.XLOOKUP(
  1,
  ( TabelaMap[SUB] = BS_CONTROLE[[#This Row],[SUB_5]]) *
  ( TabelaMap[KM Inicio] &lt;= BS_CONTROLE[[#This Row],[KM - Inicio]]) *
  ( TabelaMap[KM Fim]  &gt;= BS_CONTROLE[[#This Row],[KM - Inicio]]),
  TabelaMap[Trecho Coordenação],
  "-",
  0
)</f>
        <v>-</v>
      </c>
      <c r="BE513" s="200" t="str">
        <f>IFERROR(_xlfn.XLOOKUP(AO513, BASE_MAPA!$B$2:$B$420, BASE_MAPA!$G$2:$G$420), "ERRO")</f>
        <v>ERRO</v>
      </c>
      <c r="BF513" s="178" t="str">
        <f>IF(BS_CONTROLE[[#This Row],[Responsavel pelo boletim]]=0, "-", BS_CONTROLE[[#This Row],[Responsavel pelo boletim]])</f>
        <v>-</v>
      </c>
      <c r="BG513" s="13"/>
      <c r="BH513" s="14"/>
      <c r="BI513" s="14"/>
      <c r="BJ513" s="14"/>
      <c r="BK513" s="14"/>
      <c r="BL513" s="13"/>
      <c r="BM513" s="12"/>
      <c r="BN513" s="12"/>
      <c r="BO513" s="130"/>
      <c r="BP513" s="14"/>
      <c r="BQ513" s="10" t="str">
        <f t="shared" si="43"/>
        <v>Aderente</v>
      </c>
      <c r="BR513" s="15" t="str">
        <f t="shared" si="44"/>
        <v>*</v>
      </c>
      <c r="BS513" s="15" t="str">
        <f t="shared" si="45"/>
        <v>*</v>
      </c>
      <c r="BT513" s="157" t="str">
        <f t="shared" si="46"/>
        <v/>
      </c>
    </row>
    <row r="514" spans="1:72" hidden="1">
      <c r="A514" s="44" t="str">
        <f t="shared" si="42"/>
        <v/>
      </c>
      <c r="B514" s="133"/>
      <c r="C514" s="7" t="str">
        <f>IF(BS_CONTROLE[[#This Row],[DATA]]="","",WEEKNUM(BS_CONTROLE[[#This Row],[DATA]]))</f>
        <v/>
      </c>
      <c r="D514" s="45"/>
      <c r="E514" s="185">
        <v>530</v>
      </c>
      <c r="F514" s="134"/>
      <c r="G514" s="8" t="str">
        <f>IF(D514="","*",VLOOKUP(F514,BS_ATIVIDADE[#All],3,FALSE))</f>
        <v>*</v>
      </c>
      <c r="H514" s="135"/>
      <c r="I514" s="135"/>
      <c r="J514" s="151"/>
      <c r="K514" s="151"/>
      <c r="L514" s="71" t="s">
        <v>11</v>
      </c>
      <c r="M514" s="149" t="str" cm="1">
        <f t="array" ref="M514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514" s="149" t="str" cm="1">
        <f t="array" ref="N514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514" s="135"/>
      <c r="P514" s="135"/>
      <c r="Q514" s="71"/>
      <c r="R514" s="9" t="str">
        <f>IFERROR(_xlfn.XLOOKUP(F514, BS_ATIVIDADE[ATIVIDADE],BS_ATIVIDADE[UNIDADE] ), "*")</f>
        <v>*</v>
      </c>
      <c r="S514" s="180" t="str" cm="1">
        <f t="array" ref="S514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514" s="180" t="str" cm="1">
        <f t="array" ref="T514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514" s="199" t="str">
        <f>IFERROR(_xlfn.XLOOKUP(J514, BASE_MAPA!$B$2:$B$420, BASE_MAPA!$G$2:$G$420), "ERRO")</f>
        <v>ERRO</v>
      </c>
      <c r="V514" s="143"/>
      <c r="W514" s="135"/>
      <c r="X514" s="152"/>
      <c r="Y514" s="129"/>
      <c r="Z514" s="129"/>
      <c r="AA514" s="71"/>
      <c r="AB514" s="59"/>
      <c r="AC514" s="59"/>
      <c r="AD514" s="135"/>
      <c r="AE514" s="71"/>
      <c r="AF514" s="71"/>
      <c r="AG514" s="71"/>
      <c r="AH514" s="42"/>
      <c r="AI514" s="119" t="str">
        <f>IF(BS_CONTROLE[[#This Row],[Atividade]]=0, "-", BS_CONTROLE[[#This Row],[Atividade]])</f>
        <v>-</v>
      </c>
      <c r="AJ514" s="8" t="str">
        <f>IF(D514="","*",VLOOKUP(AI514,BS_ATIVIDADE[#Data],3,FALSE))</f>
        <v>*</v>
      </c>
      <c r="AK514" s="175" t="str">
        <f>IF(BS_CONTROLE[[#This Row],[Local - Partida]]=0, "-", BS_CONTROLE[[#This Row],[Local - Partida]])</f>
        <v>-</v>
      </c>
      <c r="AL514" s="175" t="str">
        <f>IF(BS_CONTROLE[[#This Row],[Local - Encerramento]]=0, "-", BS_CONTROLE[[#This Row],[Local - Encerramento]])</f>
        <v>-</v>
      </c>
      <c r="AM514" s="175" t="str">
        <f>IF(BS_CONTROLE[[#This Row],[Entre - Estações]]=0, "-", BS_CONTROLE[[#This Row],[Entre - Estações]])</f>
        <v>-</v>
      </c>
      <c r="AN514" s="175" t="str">
        <f>IF(BS_CONTROLE[[#This Row],[SB]]=0, "-", BS_CONTROLE[[#This Row],[SB]])</f>
        <v>-</v>
      </c>
      <c r="AO514" s="176" t="str">
        <f>IF(BS_CONTROLE[[#This Row],[SUB]]=0, "-", BS_CONTROLE[[#This Row],[SUB]])</f>
        <v>-</v>
      </c>
      <c r="AP514" s="177" t="str">
        <f>IF(BS_CONTROLE[[#This Row],[KM - Inicio]]=0, "-", BS_CONTROLE[[#This Row],[KM - Inicio]])</f>
        <v>-</v>
      </c>
      <c r="AQ514" s="177" t="str">
        <f>IF(BS_CONTROLE[[#This Row],[KM - Fim]]=0, "-", BS_CONTROLE[[#This Row],[KM - Fim]])</f>
        <v>-</v>
      </c>
      <c r="AR514" s="32"/>
      <c r="AS514" s="32"/>
      <c r="AT514" s="32"/>
      <c r="AU514" s="32"/>
      <c r="AV514" s="32"/>
      <c r="AW514" s="32"/>
      <c r="AX514" s="32"/>
      <c r="AY514" s="184" t="str">
        <f>IF(D514="","*",IFERROR(IF(ISODD(COUNT(AS514:AX516)),"ERRO",SUM((AT514-AS514),(AV514-AU514),(AX514-AW514))),"ERRO"))</f>
        <v>*</v>
      </c>
      <c r="AZ514" s="11"/>
      <c r="BA514" s="60"/>
      <c r="BB514" s="9" t="str">
        <f>IFERROR(_xlfn.XLOOKUP(AI514, BS_ATIVIDADE[ATIVIDADE],BS_ATIVIDADE[UNIDADE] ), "*")</f>
        <v>*</v>
      </c>
      <c r="BC514" s="59" t="str" cm="1">
        <f t="array" ref="BC514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BD514" s="59" t="str" cm="1">
        <f t="array" ref="BD514" xml:space="preserve"> _xlfn.XLOOKUP(
  1,
  ( TabelaMap[SUB] = BS_CONTROLE[[#This Row],[SUB_5]]) *
  ( TabelaMap[KM Inicio] &lt;= BS_CONTROLE[[#This Row],[KM - Inicio]]) *
  ( TabelaMap[KM Fim]  &gt;= BS_CONTROLE[[#This Row],[KM - Inicio]]),
  TabelaMap[Trecho Coordenação],
  "-",
  0
)</f>
        <v>-</v>
      </c>
      <c r="BE514" s="200" t="str">
        <f>IFERROR(_xlfn.XLOOKUP(AO514, BASE_MAPA!$B$2:$B$420, BASE_MAPA!$G$2:$G$420), "ERRO")</f>
        <v>ERRO</v>
      </c>
      <c r="BF514" s="178" t="str">
        <f>IF(BS_CONTROLE[[#This Row],[Responsavel pelo boletim]]=0, "-", BS_CONTROLE[[#This Row],[Responsavel pelo boletim]])</f>
        <v>-</v>
      </c>
      <c r="BG514" s="13"/>
      <c r="BH514" s="14"/>
      <c r="BI514" s="14"/>
      <c r="BJ514" s="14"/>
      <c r="BK514" s="14"/>
      <c r="BL514" s="13"/>
      <c r="BM514" s="12"/>
      <c r="BN514" s="12"/>
      <c r="BO514" s="130"/>
      <c r="BP514" s="14"/>
      <c r="BQ514" s="10" t="str">
        <f t="shared" si="43"/>
        <v>Aderente</v>
      </c>
      <c r="BR514" s="15" t="str">
        <f t="shared" si="44"/>
        <v>*</v>
      </c>
      <c r="BS514" s="15" t="str">
        <f t="shared" si="45"/>
        <v>*</v>
      </c>
      <c r="BT514" s="157" t="str">
        <f t="shared" si="46"/>
        <v/>
      </c>
    </row>
    <row r="515" spans="1:72" hidden="1">
      <c r="A515" s="44" t="str">
        <f t="shared" si="42"/>
        <v/>
      </c>
      <c r="B515" s="133"/>
      <c r="C515" s="7" t="str">
        <f>IF(BS_CONTROLE[[#This Row],[DATA]]="","",WEEKNUM(BS_CONTROLE[[#This Row],[DATA]]))</f>
        <v/>
      </c>
      <c r="D515" s="45"/>
      <c r="E515" s="185">
        <v>531</v>
      </c>
      <c r="F515" s="134"/>
      <c r="G515" s="8" t="str">
        <f>IF(D515="","*",VLOOKUP(F515,BS_ATIVIDADE[#All],3,FALSE))</f>
        <v>*</v>
      </c>
      <c r="H515" s="135"/>
      <c r="I515" s="135"/>
      <c r="J515" s="151"/>
      <c r="K515" s="151"/>
      <c r="L515" s="71" t="s">
        <v>11</v>
      </c>
      <c r="M515" s="149" t="str" cm="1">
        <f t="array" ref="M515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515" s="149" t="str" cm="1">
        <f t="array" ref="N515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515" s="135"/>
      <c r="P515" s="135"/>
      <c r="Q515" s="71"/>
      <c r="R515" s="9" t="str">
        <f>IFERROR(_xlfn.XLOOKUP(F515, BS_ATIVIDADE[ATIVIDADE],BS_ATIVIDADE[UNIDADE] ), "*")</f>
        <v>*</v>
      </c>
      <c r="S515" s="180" t="str" cm="1">
        <f t="array" ref="S515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515" s="180" t="str" cm="1">
        <f t="array" ref="T515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515" s="199" t="str">
        <f>IFERROR(_xlfn.XLOOKUP(J515, BASE_MAPA!$B$2:$B$420, BASE_MAPA!$G$2:$G$420), "ERRO")</f>
        <v>ERRO</v>
      </c>
      <c r="V515" s="143"/>
      <c r="W515" s="135"/>
      <c r="X515" s="152"/>
      <c r="Y515" s="129"/>
      <c r="Z515" s="129"/>
      <c r="AA515" s="71"/>
      <c r="AB515" s="59"/>
      <c r="AC515" s="59"/>
      <c r="AD515" s="135"/>
      <c r="AE515" s="71"/>
      <c r="AF515" s="71"/>
      <c r="AG515" s="71"/>
      <c r="AH515" s="42"/>
      <c r="AI515" s="119" t="str">
        <f>IF(BS_CONTROLE[[#This Row],[Atividade]]=0, "-", BS_CONTROLE[[#This Row],[Atividade]])</f>
        <v>-</v>
      </c>
      <c r="AJ515" s="8" t="str">
        <f>IF(D515="","*",VLOOKUP(AI515,BS_ATIVIDADE[#Data],3,FALSE))</f>
        <v>*</v>
      </c>
      <c r="AK515" s="175" t="str">
        <f>IF(BS_CONTROLE[[#This Row],[Local - Partida]]=0, "-", BS_CONTROLE[[#This Row],[Local - Partida]])</f>
        <v>-</v>
      </c>
      <c r="AL515" s="175" t="str">
        <f>IF(BS_CONTROLE[[#This Row],[Local - Encerramento]]=0, "-", BS_CONTROLE[[#This Row],[Local - Encerramento]])</f>
        <v>-</v>
      </c>
      <c r="AM515" s="175" t="str">
        <f>IF(BS_CONTROLE[[#This Row],[Entre - Estações]]=0, "-", BS_CONTROLE[[#This Row],[Entre - Estações]])</f>
        <v>-</v>
      </c>
      <c r="AN515" s="175" t="str">
        <f>IF(BS_CONTROLE[[#This Row],[SB]]=0, "-", BS_CONTROLE[[#This Row],[SB]])</f>
        <v>-</v>
      </c>
      <c r="AO515" s="176" t="str">
        <f>IF(BS_CONTROLE[[#This Row],[SUB]]=0, "-", BS_CONTROLE[[#This Row],[SUB]])</f>
        <v>-</v>
      </c>
      <c r="AP515" s="177" t="str">
        <f>IF(BS_CONTROLE[[#This Row],[KM - Inicio]]=0, "-", BS_CONTROLE[[#This Row],[KM - Inicio]])</f>
        <v>-</v>
      </c>
      <c r="AQ515" s="177" t="str">
        <f>IF(BS_CONTROLE[[#This Row],[KM - Fim]]=0, "-", BS_CONTROLE[[#This Row],[KM - Fim]])</f>
        <v>-</v>
      </c>
      <c r="AR515" s="32"/>
      <c r="AS515" s="32"/>
      <c r="AT515" s="32"/>
      <c r="AU515" s="32"/>
      <c r="AV515" s="32"/>
      <c r="AW515" s="32"/>
      <c r="AX515" s="32"/>
      <c r="AY515" s="184" t="str">
        <f>IF(D515="","*",IFERROR(IF(ISODD(COUNT(AS515:AX517)),"ERRO",SUM((AT515-AS515),(AV515-AU515),(AX515-AW515))),"ERRO"))</f>
        <v>*</v>
      </c>
      <c r="AZ515" s="11"/>
      <c r="BA515" s="60"/>
      <c r="BB515" s="9" t="str">
        <f>IFERROR(_xlfn.XLOOKUP(AI515, BS_ATIVIDADE[ATIVIDADE],BS_ATIVIDADE[UNIDADE] ), "*")</f>
        <v>*</v>
      </c>
      <c r="BC515" s="59" t="str" cm="1">
        <f t="array" ref="BC515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BD515" s="59" t="str" cm="1">
        <f t="array" ref="BD515" xml:space="preserve"> _xlfn.XLOOKUP(
  1,
  ( TabelaMap[SUB] = BS_CONTROLE[[#This Row],[SUB_5]]) *
  ( TabelaMap[KM Inicio] &lt;= BS_CONTROLE[[#This Row],[KM - Inicio]]) *
  ( TabelaMap[KM Fim]  &gt;= BS_CONTROLE[[#This Row],[KM - Inicio]]),
  TabelaMap[Trecho Coordenação],
  "-",
  0
)</f>
        <v>-</v>
      </c>
      <c r="BE515" s="200" t="str">
        <f>IFERROR(_xlfn.XLOOKUP(AO515, BASE_MAPA!$B$2:$B$420, BASE_MAPA!$G$2:$G$420), "ERRO")</f>
        <v>ERRO</v>
      </c>
      <c r="BF515" s="178" t="str">
        <f>IF(BS_CONTROLE[[#This Row],[Responsavel pelo boletim]]=0, "-", BS_CONTROLE[[#This Row],[Responsavel pelo boletim]])</f>
        <v>-</v>
      </c>
      <c r="BG515" s="13"/>
      <c r="BH515" s="14"/>
      <c r="BI515" s="14"/>
      <c r="BJ515" s="14"/>
      <c r="BK515" s="14"/>
      <c r="BL515" s="13"/>
      <c r="BM515" s="12"/>
      <c r="BN515" s="12"/>
      <c r="BO515" s="130"/>
      <c r="BP515" s="14"/>
      <c r="BQ515" s="10" t="str">
        <f t="shared" si="43"/>
        <v>Aderente</v>
      </c>
      <c r="BR515" s="15" t="str">
        <f t="shared" si="44"/>
        <v>*</v>
      </c>
      <c r="BS515" s="15" t="str">
        <f t="shared" si="45"/>
        <v>*</v>
      </c>
      <c r="BT515" s="157" t="str">
        <f t="shared" si="46"/>
        <v/>
      </c>
    </row>
    <row r="516" spans="1:72" hidden="1">
      <c r="A516" s="44" t="str">
        <f t="shared" si="42"/>
        <v/>
      </c>
      <c r="B516" s="133"/>
      <c r="C516" s="7" t="str">
        <f>IF(BS_CONTROLE[[#This Row],[DATA]]="","",WEEKNUM(BS_CONTROLE[[#This Row],[DATA]]))</f>
        <v/>
      </c>
      <c r="D516" s="45"/>
      <c r="E516" s="185">
        <v>532</v>
      </c>
      <c r="F516" s="134"/>
      <c r="G516" s="8" t="str">
        <f>IF(D516="","*",VLOOKUP(F516,BS_ATIVIDADE[#All],3,FALSE))</f>
        <v>*</v>
      </c>
      <c r="H516" s="135"/>
      <c r="I516" s="135"/>
      <c r="J516" s="151"/>
      <c r="K516" s="151"/>
      <c r="L516" s="71" t="s">
        <v>11</v>
      </c>
      <c r="M516" s="149" t="str" cm="1">
        <f t="array" ref="M516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516" s="149" t="str" cm="1">
        <f t="array" ref="N516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516" s="135"/>
      <c r="P516" s="135"/>
      <c r="Q516" s="71"/>
      <c r="R516" s="9" t="str">
        <f>IFERROR(_xlfn.XLOOKUP(F516, BS_ATIVIDADE[ATIVIDADE],BS_ATIVIDADE[UNIDADE] ), "*")</f>
        <v>*</v>
      </c>
      <c r="S516" s="180" t="str" cm="1">
        <f t="array" ref="S516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516" s="180" t="str" cm="1">
        <f t="array" ref="T516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516" s="199" t="str">
        <f>IFERROR(_xlfn.XLOOKUP(J516, BASE_MAPA!$B$2:$B$420, BASE_MAPA!$G$2:$G$420), "ERRO")</f>
        <v>ERRO</v>
      </c>
      <c r="V516" s="143"/>
      <c r="W516" s="135"/>
      <c r="X516" s="152"/>
      <c r="Y516" s="129"/>
      <c r="Z516" s="129"/>
      <c r="AA516" s="71"/>
      <c r="AB516" s="59"/>
      <c r="AC516" s="59"/>
      <c r="AD516" s="135"/>
      <c r="AE516" s="71"/>
      <c r="AF516" s="71"/>
      <c r="AG516" s="71"/>
      <c r="AH516" s="42"/>
      <c r="AI516" s="119" t="str">
        <f>IF(BS_CONTROLE[[#This Row],[Atividade]]=0, "-", BS_CONTROLE[[#This Row],[Atividade]])</f>
        <v>-</v>
      </c>
      <c r="AJ516" s="8" t="str">
        <f>IF(D516="","*",VLOOKUP(AI516,BS_ATIVIDADE[#Data],3,FALSE))</f>
        <v>*</v>
      </c>
      <c r="AK516" s="175" t="str">
        <f>IF(BS_CONTROLE[[#This Row],[Local - Partida]]=0, "-", BS_CONTROLE[[#This Row],[Local - Partida]])</f>
        <v>-</v>
      </c>
      <c r="AL516" s="175" t="str">
        <f>IF(BS_CONTROLE[[#This Row],[Local - Encerramento]]=0, "-", BS_CONTROLE[[#This Row],[Local - Encerramento]])</f>
        <v>-</v>
      </c>
      <c r="AM516" s="175" t="str">
        <f>IF(BS_CONTROLE[[#This Row],[Entre - Estações]]=0, "-", BS_CONTROLE[[#This Row],[Entre - Estações]])</f>
        <v>-</v>
      </c>
      <c r="AN516" s="175" t="str">
        <f>IF(BS_CONTROLE[[#This Row],[SB]]=0, "-", BS_CONTROLE[[#This Row],[SB]])</f>
        <v>-</v>
      </c>
      <c r="AO516" s="176" t="str">
        <f>IF(BS_CONTROLE[[#This Row],[SUB]]=0, "-", BS_CONTROLE[[#This Row],[SUB]])</f>
        <v>-</v>
      </c>
      <c r="AP516" s="177" t="str">
        <f>IF(BS_CONTROLE[[#This Row],[KM - Inicio]]=0, "-", BS_CONTROLE[[#This Row],[KM - Inicio]])</f>
        <v>-</v>
      </c>
      <c r="AQ516" s="177" t="str">
        <f>IF(BS_CONTROLE[[#This Row],[KM - Fim]]=0, "-", BS_CONTROLE[[#This Row],[KM - Fim]])</f>
        <v>-</v>
      </c>
      <c r="AR516" s="32"/>
      <c r="AS516" s="32"/>
      <c r="AT516" s="32"/>
      <c r="AU516" s="32"/>
      <c r="AV516" s="32"/>
      <c r="AW516" s="32"/>
      <c r="AX516" s="32"/>
      <c r="AY516" s="184" t="str">
        <f>IF(D516="","*",IFERROR(IF(ISODD(COUNT(AS516:AX518)),"ERRO",SUM((AT516-AS516),(AV516-AU516),(AX516-AW516))),"ERRO"))</f>
        <v>*</v>
      </c>
      <c r="AZ516" s="11"/>
      <c r="BA516" s="60"/>
      <c r="BB516" s="9" t="str">
        <f>IFERROR(_xlfn.XLOOKUP(AI516, BS_ATIVIDADE[ATIVIDADE],BS_ATIVIDADE[UNIDADE] ), "*")</f>
        <v>*</v>
      </c>
      <c r="BC516" s="59" t="str" cm="1">
        <f t="array" ref="BC516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BD516" s="59" t="str" cm="1">
        <f t="array" ref="BD516" xml:space="preserve"> _xlfn.XLOOKUP(
  1,
  ( TabelaMap[SUB] = BS_CONTROLE[[#This Row],[SUB_5]]) *
  ( TabelaMap[KM Inicio] &lt;= BS_CONTROLE[[#This Row],[KM - Inicio]]) *
  ( TabelaMap[KM Fim]  &gt;= BS_CONTROLE[[#This Row],[KM - Inicio]]),
  TabelaMap[Trecho Coordenação],
  "-",
  0
)</f>
        <v>-</v>
      </c>
      <c r="BE516" s="200" t="str">
        <f>IFERROR(_xlfn.XLOOKUP(AO516, BASE_MAPA!$B$2:$B$420, BASE_MAPA!$G$2:$G$420), "ERRO")</f>
        <v>ERRO</v>
      </c>
      <c r="BF516" s="178" t="str">
        <f>IF(BS_CONTROLE[[#This Row],[Responsavel pelo boletim]]=0, "-", BS_CONTROLE[[#This Row],[Responsavel pelo boletim]])</f>
        <v>-</v>
      </c>
      <c r="BG516" s="13"/>
      <c r="BH516" s="14"/>
      <c r="BI516" s="14"/>
      <c r="BJ516" s="14"/>
      <c r="BK516" s="14"/>
      <c r="BL516" s="13"/>
      <c r="BM516" s="12"/>
      <c r="BN516" s="12"/>
      <c r="BO516" s="130"/>
      <c r="BP516" s="14"/>
      <c r="BQ516" s="10" t="str">
        <f t="shared" si="43"/>
        <v>Aderente</v>
      </c>
      <c r="BR516" s="15" t="str">
        <f t="shared" si="44"/>
        <v>*</v>
      </c>
      <c r="BS516" s="15" t="str">
        <f t="shared" si="45"/>
        <v>*</v>
      </c>
      <c r="BT516" s="157" t="str">
        <f t="shared" si="46"/>
        <v/>
      </c>
    </row>
    <row r="517" spans="1:72" hidden="1">
      <c r="A517" s="44" t="str">
        <f t="shared" si="42"/>
        <v/>
      </c>
      <c r="B517" s="133"/>
      <c r="C517" s="7" t="str">
        <f>IF(BS_CONTROLE[[#This Row],[DATA]]="","",WEEKNUM(BS_CONTROLE[[#This Row],[DATA]]))</f>
        <v/>
      </c>
      <c r="D517" s="45"/>
      <c r="E517" s="185">
        <v>533</v>
      </c>
      <c r="F517" s="134"/>
      <c r="G517" s="8" t="str">
        <f>IF(D517="","*",VLOOKUP(F517,BS_ATIVIDADE[#All],3,FALSE))</f>
        <v>*</v>
      </c>
      <c r="H517" s="135"/>
      <c r="I517" s="135"/>
      <c r="J517" s="151"/>
      <c r="K517" s="151"/>
      <c r="L517" s="71" t="s">
        <v>11</v>
      </c>
      <c r="M517" s="149" t="str" cm="1">
        <f t="array" ref="M517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517" s="149" t="str" cm="1">
        <f t="array" ref="N517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517" s="135"/>
      <c r="P517" s="135"/>
      <c r="Q517" s="71"/>
      <c r="R517" s="9" t="str">
        <f>IFERROR(_xlfn.XLOOKUP(F517, BS_ATIVIDADE[ATIVIDADE],BS_ATIVIDADE[UNIDADE] ), "*")</f>
        <v>*</v>
      </c>
      <c r="S517" s="180" t="str" cm="1">
        <f t="array" ref="S517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517" s="180" t="str" cm="1">
        <f t="array" ref="T517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517" s="199" t="str">
        <f>IFERROR(_xlfn.XLOOKUP(J517, BASE_MAPA!$B$2:$B$420, BASE_MAPA!$G$2:$G$420), "ERRO")</f>
        <v>ERRO</v>
      </c>
      <c r="V517" s="143"/>
      <c r="W517" s="135"/>
      <c r="X517" s="152"/>
      <c r="Y517" s="129"/>
      <c r="Z517" s="129"/>
      <c r="AA517" s="71"/>
      <c r="AB517" s="59"/>
      <c r="AC517" s="59"/>
      <c r="AD517" s="135"/>
      <c r="AE517" s="71"/>
      <c r="AF517" s="71"/>
      <c r="AG517" s="71"/>
      <c r="AH517" s="42"/>
      <c r="AI517" s="119" t="str">
        <f>IF(BS_CONTROLE[[#This Row],[Atividade]]=0, "-", BS_CONTROLE[[#This Row],[Atividade]])</f>
        <v>-</v>
      </c>
      <c r="AJ517" s="8" t="str">
        <f>IF(D517="","*",VLOOKUP(AI517,BS_ATIVIDADE[#Data],3,FALSE))</f>
        <v>*</v>
      </c>
      <c r="AK517" s="175" t="str">
        <f>IF(BS_CONTROLE[[#This Row],[Local - Partida]]=0, "-", BS_CONTROLE[[#This Row],[Local - Partida]])</f>
        <v>-</v>
      </c>
      <c r="AL517" s="175" t="str">
        <f>IF(BS_CONTROLE[[#This Row],[Local - Encerramento]]=0, "-", BS_CONTROLE[[#This Row],[Local - Encerramento]])</f>
        <v>-</v>
      </c>
      <c r="AM517" s="175" t="str">
        <f>IF(BS_CONTROLE[[#This Row],[Entre - Estações]]=0, "-", BS_CONTROLE[[#This Row],[Entre - Estações]])</f>
        <v>-</v>
      </c>
      <c r="AN517" s="175" t="str">
        <f>IF(BS_CONTROLE[[#This Row],[SB]]=0, "-", BS_CONTROLE[[#This Row],[SB]])</f>
        <v>-</v>
      </c>
      <c r="AO517" s="176" t="str">
        <f>IF(BS_CONTROLE[[#This Row],[SUB]]=0, "-", BS_CONTROLE[[#This Row],[SUB]])</f>
        <v>-</v>
      </c>
      <c r="AP517" s="177" t="str">
        <f>IF(BS_CONTROLE[[#This Row],[KM - Inicio]]=0, "-", BS_CONTROLE[[#This Row],[KM - Inicio]])</f>
        <v>-</v>
      </c>
      <c r="AQ517" s="177" t="str">
        <f>IF(BS_CONTROLE[[#This Row],[KM - Fim]]=0, "-", BS_CONTROLE[[#This Row],[KM - Fim]])</f>
        <v>-</v>
      </c>
      <c r="AR517" s="32"/>
      <c r="AS517" s="32"/>
      <c r="AT517" s="32"/>
      <c r="AU517" s="32"/>
      <c r="AV517" s="32"/>
      <c r="AW517" s="32"/>
      <c r="AX517" s="32"/>
      <c r="AY517" s="184" t="str">
        <f>IF(D517="","*",IFERROR(IF(ISODD(COUNT(AS517:AX519)),"ERRO",SUM((AT517-AS517),(AV517-AU517),(AX517-AW517))),"ERRO"))</f>
        <v>*</v>
      </c>
      <c r="AZ517" s="11"/>
      <c r="BA517" s="60"/>
      <c r="BB517" s="9" t="str">
        <f>IFERROR(_xlfn.XLOOKUP(AI517, BS_ATIVIDADE[ATIVIDADE],BS_ATIVIDADE[UNIDADE] ), "*")</f>
        <v>*</v>
      </c>
      <c r="BC517" s="59" t="str" cm="1">
        <f t="array" ref="BC517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BD517" s="59" t="str" cm="1">
        <f t="array" ref="BD517" xml:space="preserve"> _xlfn.XLOOKUP(
  1,
  ( TabelaMap[SUB] = BS_CONTROLE[[#This Row],[SUB_5]]) *
  ( TabelaMap[KM Inicio] &lt;= BS_CONTROLE[[#This Row],[KM - Inicio]]) *
  ( TabelaMap[KM Fim]  &gt;= BS_CONTROLE[[#This Row],[KM - Inicio]]),
  TabelaMap[Trecho Coordenação],
  "-",
  0
)</f>
        <v>-</v>
      </c>
      <c r="BE517" s="200" t="str">
        <f>IFERROR(_xlfn.XLOOKUP(AO517, BASE_MAPA!$B$2:$B$420, BASE_MAPA!$G$2:$G$420), "ERRO")</f>
        <v>ERRO</v>
      </c>
      <c r="BF517" s="178" t="str">
        <f>IF(BS_CONTROLE[[#This Row],[Responsavel pelo boletim]]=0, "-", BS_CONTROLE[[#This Row],[Responsavel pelo boletim]])</f>
        <v>-</v>
      </c>
      <c r="BG517" s="13"/>
      <c r="BH517" s="14"/>
      <c r="BI517" s="14"/>
      <c r="BJ517" s="14"/>
      <c r="BK517" s="14"/>
      <c r="BL517" s="13"/>
      <c r="BM517" s="12"/>
      <c r="BN517" s="12"/>
      <c r="BO517" s="130"/>
      <c r="BP517" s="14"/>
      <c r="BQ517" s="10" t="str">
        <f t="shared" si="43"/>
        <v>Aderente</v>
      </c>
      <c r="BR517" s="15" t="str">
        <f t="shared" si="44"/>
        <v>*</v>
      </c>
      <c r="BS517" s="15" t="str">
        <f t="shared" si="45"/>
        <v>*</v>
      </c>
      <c r="BT517" s="157" t="str">
        <f t="shared" si="46"/>
        <v/>
      </c>
    </row>
    <row r="518" spans="1:72" hidden="1">
      <c r="A518" s="44" t="str">
        <f t="shared" si="42"/>
        <v/>
      </c>
      <c r="B518" s="133"/>
      <c r="C518" s="7" t="str">
        <f>IF(BS_CONTROLE[[#This Row],[DATA]]="","",WEEKNUM(BS_CONTROLE[[#This Row],[DATA]]))</f>
        <v/>
      </c>
      <c r="D518" s="45"/>
      <c r="E518" s="185">
        <v>534</v>
      </c>
      <c r="F518" s="134"/>
      <c r="G518" s="8" t="str">
        <f>IF(D518="","*",VLOOKUP(F518,BS_ATIVIDADE[#All],3,FALSE))</f>
        <v>*</v>
      </c>
      <c r="H518" s="135"/>
      <c r="I518" s="135"/>
      <c r="J518" s="151"/>
      <c r="K518" s="151"/>
      <c r="L518" s="71" t="s">
        <v>11</v>
      </c>
      <c r="M518" s="149" t="str" cm="1">
        <f t="array" ref="M518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518" s="149" t="str" cm="1">
        <f t="array" ref="N518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518" s="135"/>
      <c r="P518" s="135"/>
      <c r="Q518" s="71"/>
      <c r="R518" s="9" t="str">
        <f>IFERROR(_xlfn.XLOOKUP(F518, BS_ATIVIDADE[ATIVIDADE],BS_ATIVIDADE[UNIDADE] ), "*")</f>
        <v>*</v>
      </c>
      <c r="S518" s="180" t="str" cm="1">
        <f t="array" ref="S518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518" s="180" t="str" cm="1">
        <f t="array" ref="T518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518" s="199" t="str">
        <f>IFERROR(_xlfn.XLOOKUP(J518, BASE_MAPA!$B$2:$B$420, BASE_MAPA!$G$2:$G$420), "ERRO")</f>
        <v>ERRO</v>
      </c>
      <c r="V518" s="143"/>
      <c r="W518" s="135"/>
      <c r="X518" s="152"/>
      <c r="Y518" s="129"/>
      <c r="Z518" s="129"/>
      <c r="AA518" s="71"/>
      <c r="AB518" s="59"/>
      <c r="AC518" s="59"/>
      <c r="AD518" s="135"/>
      <c r="AE518" s="71"/>
      <c r="AF518" s="71"/>
      <c r="AG518" s="71"/>
      <c r="AH518" s="42"/>
      <c r="AI518" s="119" t="str">
        <f>IF(BS_CONTROLE[[#This Row],[Atividade]]=0, "-", BS_CONTROLE[[#This Row],[Atividade]])</f>
        <v>-</v>
      </c>
      <c r="AJ518" s="8" t="str">
        <f>IF(D518="","*",VLOOKUP(AI518,BS_ATIVIDADE[#Data],3,FALSE))</f>
        <v>*</v>
      </c>
      <c r="AK518" s="175" t="str">
        <f>IF(BS_CONTROLE[[#This Row],[Local - Partida]]=0, "-", BS_CONTROLE[[#This Row],[Local - Partida]])</f>
        <v>-</v>
      </c>
      <c r="AL518" s="175" t="str">
        <f>IF(BS_CONTROLE[[#This Row],[Local - Encerramento]]=0, "-", BS_CONTROLE[[#This Row],[Local - Encerramento]])</f>
        <v>-</v>
      </c>
      <c r="AM518" s="175" t="str">
        <f>IF(BS_CONTROLE[[#This Row],[Entre - Estações]]=0, "-", BS_CONTROLE[[#This Row],[Entre - Estações]])</f>
        <v>-</v>
      </c>
      <c r="AN518" s="175" t="str">
        <f>IF(BS_CONTROLE[[#This Row],[SB]]=0, "-", BS_CONTROLE[[#This Row],[SB]])</f>
        <v>-</v>
      </c>
      <c r="AO518" s="176" t="str">
        <f>IF(BS_CONTROLE[[#This Row],[SUB]]=0, "-", BS_CONTROLE[[#This Row],[SUB]])</f>
        <v>-</v>
      </c>
      <c r="AP518" s="177" t="str">
        <f>IF(BS_CONTROLE[[#This Row],[KM - Inicio]]=0, "-", BS_CONTROLE[[#This Row],[KM - Inicio]])</f>
        <v>-</v>
      </c>
      <c r="AQ518" s="177" t="str">
        <f>IF(BS_CONTROLE[[#This Row],[KM - Fim]]=0, "-", BS_CONTROLE[[#This Row],[KM - Fim]])</f>
        <v>-</v>
      </c>
      <c r="AR518" s="32"/>
      <c r="AS518" s="32"/>
      <c r="AT518" s="32"/>
      <c r="AU518" s="32"/>
      <c r="AV518" s="32"/>
      <c r="AW518" s="32"/>
      <c r="AX518" s="32"/>
      <c r="AY518" s="184" t="str">
        <f>IF(D518="","*",IFERROR(IF(ISODD(COUNT(AS518:AX520)),"ERRO",SUM((AT518-AS518),(AV518-AU518),(AX518-AW518))),"ERRO"))</f>
        <v>*</v>
      </c>
      <c r="AZ518" s="11"/>
      <c r="BA518" s="60"/>
      <c r="BB518" s="9" t="str">
        <f>IFERROR(_xlfn.XLOOKUP(AI518, BS_ATIVIDADE[ATIVIDADE],BS_ATIVIDADE[UNIDADE] ), "*")</f>
        <v>*</v>
      </c>
      <c r="BC518" s="59" t="str" cm="1">
        <f t="array" ref="BC518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BD518" s="59" t="str" cm="1">
        <f t="array" ref="BD518" xml:space="preserve"> _xlfn.XLOOKUP(
  1,
  ( TabelaMap[SUB] = BS_CONTROLE[[#This Row],[SUB_5]]) *
  ( TabelaMap[KM Inicio] &lt;= BS_CONTROLE[[#This Row],[KM - Inicio]]) *
  ( TabelaMap[KM Fim]  &gt;= BS_CONTROLE[[#This Row],[KM - Inicio]]),
  TabelaMap[Trecho Coordenação],
  "-",
  0
)</f>
        <v>-</v>
      </c>
      <c r="BE518" s="200" t="str">
        <f>IFERROR(_xlfn.XLOOKUP(AO518, BASE_MAPA!$B$2:$B$420, BASE_MAPA!$G$2:$G$420), "ERRO")</f>
        <v>ERRO</v>
      </c>
      <c r="BF518" s="178" t="str">
        <f>IF(BS_CONTROLE[[#This Row],[Responsavel pelo boletim]]=0, "-", BS_CONTROLE[[#This Row],[Responsavel pelo boletim]])</f>
        <v>-</v>
      </c>
      <c r="BG518" s="13"/>
      <c r="BH518" s="14"/>
      <c r="BI518" s="14"/>
      <c r="BJ518" s="14"/>
      <c r="BK518" s="14"/>
      <c r="BL518" s="13"/>
      <c r="BM518" s="12"/>
      <c r="BN518" s="12"/>
      <c r="BO518" s="130"/>
      <c r="BP518" s="14"/>
      <c r="BQ518" s="10" t="str">
        <f t="shared" si="43"/>
        <v>Aderente</v>
      </c>
      <c r="BR518" s="15" t="str">
        <f t="shared" si="44"/>
        <v>*</v>
      </c>
      <c r="BS518" s="15" t="str">
        <f t="shared" si="45"/>
        <v>*</v>
      </c>
      <c r="BT518" s="157" t="str">
        <f t="shared" si="46"/>
        <v/>
      </c>
    </row>
    <row r="519" spans="1:72" hidden="1">
      <c r="A519" s="44" t="str">
        <f t="shared" si="42"/>
        <v/>
      </c>
      <c r="B519" s="133"/>
      <c r="C519" s="7" t="str">
        <f>IF(BS_CONTROLE[[#This Row],[DATA]]="","",WEEKNUM(BS_CONTROLE[[#This Row],[DATA]]))</f>
        <v/>
      </c>
      <c r="D519" s="45"/>
      <c r="E519" s="185">
        <v>535</v>
      </c>
      <c r="F519" s="134"/>
      <c r="G519" s="8" t="str">
        <f>IF(D519="","*",VLOOKUP(F519,BS_ATIVIDADE[#All],3,FALSE))</f>
        <v>*</v>
      </c>
      <c r="H519" s="135"/>
      <c r="I519" s="135"/>
      <c r="J519" s="151"/>
      <c r="K519" s="151"/>
      <c r="L519" s="71" t="s">
        <v>11</v>
      </c>
      <c r="M519" s="149" t="str" cm="1">
        <f t="array" ref="M519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519" s="149" t="str" cm="1">
        <f t="array" ref="N519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519" s="135"/>
      <c r="P519" s="135"/>
      <c r="Q519" s="71"/>
      <c r="R519" s="9" t="str">
        <f>IFERROR(_xlfn.XLOOKUP(F519, BS_ATIVIDADE[ATIVIDADE],BS_ATIVIDADE[UNIDADE] ), "*")</f>
        <v>*</v>
      </c>
      <c r="S519" s="180" t="str" cm="1">
        <f t="array" ref="S519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519" s="180" t="str" cm="1">
        <f t="array" ref="T519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519" s="199" t="str">
        <f>IFERROR(_xlfn.XLOOKUP(J519, BASE_MAPA!$B$2:$B$420, BASE_MAPA!$G$2:$G$420), "ERRO")</f>
        <v>ERRO</v>
      </c>
      <c r="V519" s="143"/>
      <c r="W519" s="135"/>
      <c r="X519" s="152"/>
      <c r="Y519" s="129"/>
      <c r="Z519" s="129"/>
      <c r="AA519" s="71"/>
      <c r="AB519" s="59"/>
      <c r="AC519" s="59"/>
      <c r="AD519" s="135"/>
      <c r="AE519" s="71"/>
      <c r="AF519" s="71"/>
      <c r="AG519" s="71"/>
      <c r="AH519" s="42"/>
      <c r="AI519" s="119" t="str">
        <f>IF(BS_CONTROLE[[#This Row],[Atividade]]=0, "-", BS_CONTROLE[[#This Row],[Atividade]])</f>
        <v>-</v>
      </c>
      <c r="AJ519" s="8" t="str">
        <f>IF(D519="","*",VLOOKUP(AI519,BS_ATIVIDADE[#Data],3,FALSE))</f>
        <v>*</v>
      </c>
      <c r="AK519" s="175" t="str">
        <f>IF(BS_CONTROLE[[#This Row],[Local - Partida]]=0, "-", BS_CONTROLE[[#This Row],[Local - Partida]])</f>
        <v>-</v>
      </c>
      <c r="AL519" s="175" t="str">
        <f>IF(BS_CONTROLE[[#This Row],[Local - Encerramento]]=0, "-", BS_CONTROLE[[#This Row],[Local - Encerramento]])</f>
        <v>-</v>
      </c>
      <c r="AM519" s="175" t="str">
        <f>IF(BS_CONTROLE[[#This Row],[Entre - Estações]]=0, "-", BS_CONTROLE[[#This Row],[Entre - Estações]])</f>
        <v>-</v>
      </c>
      <c r="AN519" s="175" t="str">
        <f>IF(BS_CONTROLE[[#This Row],[SB]]=0, "-", BS_CONTROLE[[#This Row],[SB]])</f>
        <v>-</v>
      </c>
      <c r="AO519" s="176" t="str">
        <f>IF(BS_CONTROLE[[#This Row],[SUB]]=0, "-", BS_CONTROLE[[#This Row],[SUB]])</f>
        <v>-</v>
      </c>
      <c r="AP519" s="177" t="str">
        <f>IF(BS_CONTROLE[[#This Row],[KM - Inicio]]=0, "-", BS_CONTROLE[[#This Row],[KM - Inicio]])</f>
        <v>-</v>
      </c>
      <c r="AQ519" s="177" t="str">
        <f>IF(BS_CONTROLE[[#This Row],[KM - Fim]]=0, "-", BS_CONTROLE[[#This Row],[KM - Fim]])</f>
        <v>-</v>
      </c>
      <c r="AR519" s="32"/>
      <c r="AS519" s="32"/>
      <c r="AT519" s="32"/>
      <c r="AU519" s="32"/>
      <c r="AV519" s="32"/>
      <c r="AW519" s="32"/>
      <c r="AX519" s="32"/>
      <c r="AY519" s="184" t="str">
        <f>IF(D519="","*",IFERROR(IF(ISODD(COUNT(AS519:AX521)),"ERRO",SUM((AT519-AS519),(AV519-AU519),(AX519-AW519))),"ERRO"))</f>
        <v>*</v>
      </c>
      <c r="AZ519" s="11"/>
      <c r="BA519" s="60"/>
      <c r="BB519" s="9" t="str">
        <f>IFERROR(_xlfn.XLOOKUP(AI519, BS_ATIVIDADE[ATIVIDADE],BS_ATIVIDADE[UNIDADE] ), "*")</f>
        <v>*</v>
      </c>
      <c r="BC519" s="59" t="str" cm="1">
        <f t="array" ref="BC519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BD519" s="59" t="str" cm="1">
        <f t="array" ref="BD519" xml:space="preserve"> _xlfn.XLOOKUP(
  1,
  ( TabelaMap[SUB] = BS_CONTROLE[[#This Row],[SUB_5]]) *
  ( TabelaMap[KM Inicio] &lt;= BS_CONTROLE[[#This Row],[KM - Inicio]]) *
  ( TabelaMap[KM Fim]  &gt;= BS_CONTROLE[[#This Row],[KM - Inicio]]),
  TabelaMap[Trecho Coordenação],
  "-",
  0
)</f>
        <v>-</v>
      </c>
      <c r="BE519" s="200" t="str">
        <f>IFERROR(_xlfn.XLOOKUP(AO519, BASE_MAPA!$B$2:$B$420, BASE_MAPA!$G$2:$G$420), "ERRO")</f>
        <v>ERRO</v>
      </c>
      <c r="BF519" s="178" t="str">
        <f>IF(BS_CONTROLE[[#This Row],[Responsavel pelo boletim]]=0, "-", BS_CONTROLE[[#This Row],[Responsavel pelo boletim]])</f>
        <v>-</v>
      </c>
      <c r="BG519" s="13"/>
      <c r="BH519" s="14"/>
      <c r="BI519" s="14"/>
      <c r="BJ519" s="14"/>
      <c r="BK519" s="14"/>
      <c r="BL519" s="13"/>
      <c r="BM519" s="12"/>
      <c r="BN519" s="12"/>
      <c r="BO519" s="130"/>
      <c r="BP519" s="14"/>
      <c r="BQ519" s="10" t="str">
        <f t="shared" si="43"/>
        <v>Aderente</v>
      </c>
      <c r="BR519" s="15" t="str">
        <f t="shared" si="44"/>
        <v>*</v>
      </c>
      <c r="BS519" s="15" t="str">
        <f t="shared" si="45"/>
        <v>*</v>
      </c>
      <c r="BT519" s="157" t="str">
        <f t="shared" si="46"/>
        <v/>
      </c>
    </row>
    <row r="520" spans="1:72" hidden="1">
      <c r="A520" s="44" t="str">
        <f t="shared" si="42"/>
        <v/>
      </c>
      <c r="B520" s="133"/>
      <c r="C520" s="7" t="str">
        <f>IF(BS_CONTROLE[[#This Row],[DATA]]="","",WEEKNUM(BS_CONTROLE[[#This Row],[DATA]]))</f>
        <v/>
      </c>
      <c r="D520" s="45"/>
      <c r="E520" s="185">
        <v>536</v>
      </c>
      <c r="F520" s="134"/>
      <c r="G520" s="8" t="str">
        <f>IF(D520="","*",VLOOKUP(F520,BS_ATIVIDADE[#All],3,FALSE))</f>
        <v>*</v>
      </c>
      <c r="H520" s="135"/>
      <c r="I520" s="135"/>
      <c r="J520" s="151"/>
      <c r="K520" s="151"/>
      <c r="L520" s="71" t="s">
        <v>11</v>
      </c>
      <c r="M520" s="149" t="str" cm="1">
        <f t="array" ref="M520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520" s="149" t="str" cm="1">
        <f t="array" ref="N520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520" s="135"/>
      <c r="P520" s="135"/>
      <c r="Q520" s="71"/>
      <c r="R520" s="9" t="str">
        <f>IFERROR(_xlfn.XLOOKUP(F520, BS_ATIVIDADE[ATIVIDADE],BS_ATIVIDADE[UNIDADE] ), "*")</f>
        <v>*</v>
      </c>
      <c r="S520" s="180" t="str" cm="1">
        <f t="array" ref="S520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520" s="180" t="str" cm="1">
        <f t="array" ref="T520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520" s="199" t="str">
        <f>IFERROR(_xlfn.XLOOKUP(J520, BASE_MAPA!$B$2:$B$420, BASE_MAPA!$G$2:$G$420), "ERRO")</f>
        <v>ERRO</v>
      </c>
      <c r="V520" s="143"/>
      <c r="W520" s="135"/>
      <c r="X520" s="152"/>
      <c r="Y520" s="129"/>
      <c r="Z520" s="129"/>
      <c r="AA520" s="71"/>
      <c r="AB520" s="59"/>
      <c r="AC520" s="59"/>
      <c r="AD520" s="135"/>
      <c r="AE520" s="71"/>
      <c r="AF520" s="71"/>
      <c r="AG520" s="71"/>
      <c r="AH520" s="42"/>
      <c r="AI520" s="119" t="str">
        <f>IF(BS_CONTROLE[[#This Row],[Atividade]]=0, "-", BS_CONTROLE[[#This Row],[Atividade]])</f>
        <v>-</v>
      </c>
      <c r="AJ520" s="8" t="str">
        <f>IF(D520="","*",VLOOKUP(AI520,BS_ATIVIDADE[#Data],3,FALSE))</f>
        <v>*</v>
      </c>
      <c r="AK520" s="175" t="str">
        <f>IF(BS_CONTROLE[[#This Row],[Local - Partida]]=0, "-", BS_CONTROLE[[#This Row],[Local - Partida]])</f>
        <v>-</v>
      </c>
      <c r="AL520" s="175" t="str">
        <f>IF(BS_CONTROLE[[#This Row],[Local - Encerramento]]=0, "-", BS_CONTROLE[[#This Row],[Local - Encerramento]])</f>
        <v>-</v>
      </c>
      <c r="AM520" s="175" t="str">
        <f>IF(BS_CONTROLE[[#This Row],[Entre - Estações]]=0, "-", BS_CONTROLE[[#This Row],[Entre - Estações]])</f>
        <v>-</v>
      </c>
      <c r="AN520" s="175" t="str">
        <f>IF(BS_CONTROLE[[#This Row],[SB]]=0, "-", BS_CONTROLE[[#This Row],[SB]])</f>
        <v>-</v>
      </c>
      <c r="AO520" s="176" t="str">
        <f>IF(BS_CONTROLE[[#This Row],[SUB]]=0, "-", BS_CONTROLE[[#This Row],[SUB]])</f>
        <v>-</v>
      </c>
      <c r="AP520" s="177" t="str">
        <f>IF(BS_CONTROLE[[#This Row],[KM - Inicio]]=0, "-", BS_CONTROLE[[#This Row],[KM - Inicio]])</f>
        <v>-</v>
      </c>
      <c r="AQ520" s="177" t="str">
        <f>IF(BS_CONTROLE[[#This Row],[KM - Fim]]=0, "-", BS_CONTROLE[[#This Row],[KM - Fim]])</f>
        <v>-</v>
      </c>
      <c r="AR520" s="32"/>
      <c r="AS520" s="32"/>
      <c r="AT520" s="32"/>
      <c r="AU520" s="32"/>
      <c r="AV520" s="32"/>
      <c r="AW520" s="32"/>
      <c r="AX520" s="32"/>
      <c r="AY520" s="184" t="str">
        <f>IF(D520="","*",IFERROR(IF(ISODD(COUNT(AS520:AX522)),"ERRO",SUM((AT520-AS520),(AV520-AU520),(AX520-AW520))),"ERRO"))</f>
        <v>*</v>
      </c>
      <c r="AZ520" s="11"/>
      <c r="BA520" s="60"/>
      <c r="BB520" s="9" t="str">
        <f>IFERROR(_xlfn.XLOOKUP(AI520, BS_ATIVIDADE[ATIVIDADE],BS_ATIVIDADE[UNIDADE] ), "*")</f>
        <v>*</v>
      </c>
      <c r="BC520" s="59" t="str" cm="1">
        <f t="array" ref="BC520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BD520" s="59" t="str" cm="1">
        <f t="array" ref="BD520" xml:space="preserve"> _xlfn.XLOOKUP(
  1,
  ( TabelaMap[SUB] = BS_CONTROLE[[#This Row],[SUB_5]]) *
  ( TabelaMap[KM Inicio] &lt;= BS_CONTROLE[[#This Row],[KM - Inicio]]) *
  ( TabelaMap[KM Fim]  &gt;= BS_CONTROLE[[#This Row],[KM - Inicio]]),
  TabelaMap[Trecho Coordenação],
  "-",
  0
)</f>
        <v>-</v>
      </c>
      <c r="BE520" s="200" t="str">
        <f>IFERROR(_xlfn.XLOOKUP(AO520, BASE_MAPA!$B$2:$B$420, BASE_MAPA!$G$2:$G$420), "ERRO")</f>
        <v>ERRO</v>
      </c>
      <c r="BF520" s="178" t="str">
        <f>IF(BS_CONTROLE[[#This Row],[Responsavel pelo boletim]]=0, "-", BS_CONTROLE[[#This Row],[Responsavel pelo boletim]])</f>
        <v>-</v>
      </c>
      <c r="BG520" s="13"/>
      <c r="BH520" s="14"/>
      <c r="BI520" s="14"/>
      <c r="BJ520" s="14"/>
      <c r="BK520" s="14"/>
      <c r="BL520" s="13"/>
      <c r="BM520" s="12"/>
      <c r="BN520" s="12"/>
      <c r="BO520" s="130"/>
      <c r="BP520" s="14"/>
      <c r="BQ520" s="10" t="str">
        <f t="shared" si="43"/>
        <v>Aderente</v>
      </c>
      <c r="BR520" s="15" t="str">
        <f t="shared" si="44"/>
        <v>*</v>
      </c>
      <c r="BS520" s="15" t="str">
        <f t="shared" si="45"/>
        <v>*</v>
      </c>
      <c r="BT520" s="157" t="str">
        <f t="shared" si="46"/>
        <v/>
      </c>
    </row>
    <row r="521" spans="1:72" hidden="1">
      <c r="A521" s="44" t="str">
        <f t="shared" si="42"/>
        <v/>
      </c>
      <c r="B521" s="133"/>
      <c r="C521" s="7" t="str">
        <f>IF(BS_CONTROLE[[#This Row],[DATA]]="","",WEEKNUM(BS_CONTROLE[[#This Row],[DATA]]))</f>
        <v/>
      </c>
      <c r="D521" s="45"/>
      <c r="E521" s="185">
        <v>537</v>
      </c>
      <c r="F521" s="134"/>
      <c r="G521" s="8" t="str">
        <f>IF(D521="","*",VLOOKUP(F521,BS_ATIVIDADE[#All],3,FALSE))</f>
        <v>*</v>
      </c>
      <c r="H521" s="135"/>
      <c r="I521" s="135"/>
      <c r="J521" s="151"/>
      <c r="K521" s="151"/>
      <c r="L521" s="71" t="s">
        <v>11</v>
      </c>
      <c r="M521" s="149" t="str" cm="1">
        <f t="array" ref="M521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521" s="149" t="str" cm="1">
        <f t="array" ref="N521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521" s="135"/>
      <c r="P521" s="135"/>
      <c r="Q521" s="71"/>
      <c r="R521" s="9" t="str">
        <f>IFERROR(_xlfn.XLOOKUP(F521, BS_ATIVIDADE[ATIVIDADE],BS_ATIVIDADE[UNIDADE] ), "*")</f>
        <v>*</v>
      </c>
      <c r="S521" s="180" t="str" cm="1">
        <f t="array" ref="S521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521" s="180" t="str" cm="1">
        <f t="array" ref="T521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521" s="199" t="str">
        <f>IFERROR(_xlfn.XLOOKUP(J521, BASE_MAPA!$B$2:$B$420, BASE_MAPA!$G$2:$G$420), "ERRO")</f>
        <v>ERRO</v>
      </c>
      <c r="V521" s="143"/>
      <c r="W521" s="135"/>
      <c r="X521" s="152"/>
      <c r="Y521" s="129"/>
      <c r="Z521" s="129"/>
      <c r="AA521" s="71"/>
      <c r="AB521" s="59"/>
      <c r="AC521" s="59"/>
      <c r="AD521" s="135"/>
      <c r="AE521" s="71"/>
      <c r="AF521" s="71"/>
      <c r="AG521" s="71"/>
      <c r="AH521" s="42"/>
      <c r="AI521" s="119" t="str">
        <f>IF(BS_CONTROLE[[#This Row],[Atividade]]=0, "-", BS_CONTROLE[[#This Row],[Atividade]])</f>
        <v>-</v>
      </c>
      <c r="AJ521" s="8" t="str">
        <f>IF(D521="","*",VLOOKUP(AI521,BS_ATIVIDADE[#Data],3,FALSE))</f>
        <v>*</v>
      </c>
      <c r="AK521" s="175" t="str">
        <f>IF(BS_CONTROLE[[#This Row],[Local - Partida]]=0, "-", BS_CONTROLE[[#This Row],[Local - Partida]])</f>
        <v>-</v>
      </c>
      <c r="AL521" s="175" t="str">
        <f>IF(BS_CONTROLE[[#This Row],[Local - Encerramento]]=0, "-", BS_CONTROLE[[#This Row],[Local - Encerramento]])</f>
        <v>-</v>
      </c>
      <c r="AM521" s="175" t="str">
        <f>IF(BS_CONTROLE[[#This Row],[Entre - Estações]]=0, "-", BS_CONTROLE[[#This Row],[Entre - Estações]])</f>
        <v>-</v>
      </c>
      <c r="AN521" s="175" t="str">
        <f>IF(BS_CONTROLE[[#This Row],[SB]]=0, "-", BS_CONTROLE[[#This Row],[SB]])</f>
        <v>-</v>
      </c>
      <c r="AO521" s="176" t="str">
        <f>IF(BS_CONTROLE[[#This Row],[SUB]]=0, "-", BS_CONTROLE[[#This Row],[SUB]])</f>
        <v>-</v>
      </c>
      <c r="AP521" s="177" t="str">
        <f>IF(BS_CONTROLE[[#This Row],[KM - Inicio]]=0, "-", BS_CONTROLE[[#This Row],[KM - Inicio]])</f>
        <v>-</v>
      </c>
      <c r="AQ521" s="177" t="str">
        <f>IF(BS_CONTROLE[[#This Row],[KM - Fim]]=0, "-", BS_CONTROLE[[#This Row],[KM - Fim]])</f>
        <v>-</v>
      </c>
      <c r="AR521" s="32"/>
      <c r="AS521" s="32"/>
      <c r="AT521" s="32"/>
      <c r="AU521" s="32"/>
      <c r="AV521" s="32"/>
      <c r="AW521" s="32"/>
      <c r="AX521" s="32"/>
      <c r="AY521" s="184" t="str">
        <f>IF(D521="","*",IFERROR(IF(ISODD(COUNT(AS521:AX523)),"ERRO",SUM((AT521-AS521),(AV521-AU521),(AX521-AW521))),"ERRO"))</f>
        <v>*</v>
      </c>
      <c r="AZ521" s="11"/>
      <c r="BA521" s="60"/>
      <c r="BB521" s="9" t="str">
        <f>IFERROR(_xlfn.XLOOKUP(AI521, BS_ATIVIDADE[ATIVIDADE],BS_ATIVIDADE[UNIDADE] ), "*")</f>
        <v>*</v>
      </c>
      <c r="BC521" s="59" t="str" cm="1">
        <f t="array" ref="BC521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BD521" s="59" t="str" cm="1">
        <f t="array" ref="BD521" xml:space="preserve"> _xlfn.XLOOKUP(
  1,
  ( TabelaMap[SUB] = BS_CONTROLE[[#This Row],[SUB_5]]) *
  ( TabelaMap[KM Inicio] &lt;= BS_CONTROLE[[#This Row],[KM - Inicio]]) *
  ( TabelaMap[KM Fim]  &gt;= BS_CONTROLE[[#This Row],[KM - Inicio]]),
  TabelaMap[Trecho Coordenação],
  "-",
  0
)</f>
        <v>-</v>
      </c>
      <c r="BE521" s="200" t="str">
        <f>IFERROR(_xlfn.XLOOKUP(AO521, BASE_MAPA!$B$2:$B$420, BASE_MAPA!$G$2:$G$420), "ERRO")</f>
        <v>ERRO</v>
      </c>
      <c r="BF521" s="178" t="str">
        <f>IF(BS_CONTROLE[[#This Row],[Responsavel pelo boletim]]=0, "-", BS_CONTROLE[[#This Row],[Responsavel pelo boletim]])</f>
        <v>-</v>
      </c>
      <c r="BG521" s="13"/>
      <c r="BH521" s="14"/>
      <c r="BI521" s="14"/>
      <c r="BJ521" s="14"/>
      <c r="BK521" s="14"/>
      <c r="BL521" s="13"/>
      <c r="BM521" s="12"/>
      <c r="BN521" s="12"/>
      <c r="BO521" s="130"/>
      <c r="BP521" s="14"/>
      <c r="BQ521" s="10" t="str">
        <f t="shared" si="43"/>
        <v>Aderente</v>
      </c>
      <c r="BR521" s="15" t="str">
        <f t="shared" si="44"/>
        <v>*</v>
      </c>
      <c r="BS521" s="15" t="str">
        <f t="shared" si="45"/>
        <v>*</v>
      </c>
      <c r="BT521" s="157" t="str">
        <f t="shared" si="46"/>
        <v/>
      </c>
    </row>
    <row r="522" spans="1:72" hidden="1">
      <c r="A522" s="44" t="str">
        <f t="shared" si="42"/>
        <v/>
      </c>
      <c r="B522" s="133"/>
      <c r="C522" s="7" t="str">
        <f>IF(BS_CONTROLE[[#This Row],[DATA]]="","",WEEKNUM(BS_CONTROLE[[#This Row],[DATA]]))</f>
        <v/>
      </c>
      <c r="D522" s="45"/>
      <c r="E522" s="185">
        <v>538</v>
      </c>
      <c r="F522" s="134"/>
      <c r="G522" s="8" t="str">
        <f>IF(D522="","*",VLOOKUP(F522,BS_ATIVIDADE[#All],3,FALSE))</f>
        <v>*</v>
      </c>
      <c r="H522" s="135"/>
      <c r="I522" s="135"/>
      <c r="J522" s="151"/>
      <c r="K522" s="151"/>
      <c r="L522" s="71" t="s">
        <v>11</v>
      </c>
      <c r="M522" s="149" t="str" cm="1">
        <f t="array" ref="M522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522" s="149" t="str" cm="1">
        <f t="array" ref="N522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522" s="135"/>
      <c r="P522" s="135"/>
      <c r="Q522" s="71"/>
      <c r="R522" s="9" t="str">
        <f>IFERROR(_xlfn.XLOOKUP(F522, BS_ATIVIDADE[ATIVIDADE],BS_ATIVIDADE[UNIDADE] ), "*")</f>
        <v>*</v>
      </c>
      <c r="S522" s="180" t="str" cm="1">
        <f t="array" ref="S522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522" s="180" t="str" cm="1">
        <f t="array" ref="T522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522" s="199" t="str">
        <f>IFERROR(_xlfn.XLOOKUP(J522, BASE_MAPA!$B$2:$B$420, BASE_MAPA!$G$2:$G$420), "ERRO")</f>
        <v>ERRO</v>
      </c>
      <c r="V522" s="143"/>
      <c r="W522" s="135"/>
      <c r="X522" s="152"/>
      <c r="Y522" s="129"/>
      <c r="Z522" s="129"/>
      <c r="AA522" s="71"/>
      <c r="AB522" s="59"/>
      <c r="AC522" s="59"/>
      <c r="AD522" s="135"/>
      <c r="AE522" s="71"/>
      <c r="AF522" s="71"/>
      <c r="AG522" s="71"/>
      <c r="AH522" s="42"/>
      <c r="AI522" s="119" t="str">
        <f>IF(BS_CONTROLE[[#This Row],[Atividade]]=0, "-", BS_CONTROLE[[#This Row],[Atividade]])</f>
        <v>-</v>
      </c>
      <c r="AJ522" s="8" t="str">
        <f>IF(D522="","*",VLOOKUP(AI522,BS_ATIVIDADE[#Data],3,FALSE))</f>
        <v>*</v>
      </c>
      <c r="AK522" s="175" t="str">
        <f>IF(BS_CONTROLE[[#This Row],[Local - Partida]]=0, "-", BS_CONTROLE[[#This Row],[Local - Partida]])</f>
        <v>-</v>
      </c>
      <c r="AL522" s="175" t="str">
        <f>IF(BS_CONTROLE[[#This Row],[Local - Encerramento]]=0, "-", BS_CONTROLE[[#This Row],[Local - Encerramento]])</f>
        <v>-</v>
      </c>
      <c r="AM522" s="175" t="str">
        <f>IF(BS_CONTROLE[[#This Row],[Entre - Estações]]=0, "-", BS_CONTROLE[[#This Row],[Entre - Estações]])</f>
        <v>-</v>
      </c>
      <c r="AN522" s="175" t="str">
        <f>IF(BS_CONTROLE[[#This Row],[SB]]=0, "-", BS_CONTROLE[[#This Row],[SB]])</f>
        <v>-</v>
      </c>
      <c r="AO522" s="176" t="str">
        <f>IF(BS_CONTROLE[[#This Row],[SUB]]=0, "-", BS_CONTROLE[[#This Row],[SUB]])</f>
        <v>-</v>
      </c>
      <c r="AP522" s="177" t="str">
        <f>IF(BS_CONTROLE[[#This Row],[KM - Inicio]]=0, "-", BS_CONTROLE[[#This Row],[KM - Inicio]])</f>
        <v>-</v>
      </c>
      <c r="AQ522" s="177" t="str">
        <f>IF(BS_CONTROLE[[#This Row],[KM - Fim]]=0, "-", BS_CONTROLE[[#This Row],[KM - Fim]])</f>
        <v>-</v>
      </c>
      <c r="AR522" s="32"/>
      <c r="AS522" s="32"/>
      <c r="AT522" s="32"/>
      <c r="AU522" s="32"/>
      <c r="AV522" s="32"/>
      <c r="AW522" s="32"/>
      <c r="AX522" s="32"/>
      <c r="AY522" s="184" t="str">
        <f>IF(D522="","*",IFERROR(IF(ISODD(COUNT(AS522:AX524)),"ERRO",SUM((AT522-AS522),(AV522-AU522),(AX522-AW522))),"ERRO"))</f>
        <v>*</v>
      </c>
      <c r="AZ522" s="11"/>
      <c r="BA522" s="60"/>
      <c r="BB522" s="9" t="str">
        <f>IFERROR(_xlfn.XLOOKUP(AI522, BS_ATIVIDADE[ATIVIDADE],BS_ATIVIDADE[UNIDADE] ), "*")</f>
        <v>*</v>
      </c>
      <c r="BC522" s="59" t="str" cm="1">
        <f t="array" ref="BC522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BD522" s="59" t="str" cm="1">
        <f t="array" ref="BD522" xml:space="preserve"> _xlfn.XLOOKUP(
  1,
  ( TabelaMap[SUB] = BS_CONTROLE[[#This Row],[SUB_5]]) *
  ( TabelaMap[KM Inicio] &lt;= BS_CONTROLE[[#This Row],[KM - Inicio]]) *
  ( TabelaMap[KM Fim]  &gt;= BS_CONTROLE[[#This Row],[KM - Inicio]]),
  TabelaMap[Trecho Coordenação],
  "-",
  0
)</f>
        <v>-</v>
      </c>
      <c r="BE522" s="200" t="str">
        <f>IFERROR(_xlfn.XLOOKUP(AO522, BASE_MAPA!$B$2:$B$420, BASE_MAPA!$G$2:$G$420), "ERRO")</f>
        <v>ERRO</v>
      </c>
      <c r="BF522" s="178" t="str">
        <f>IF(BS_CONTROLE[[#This Row],[Responsavel pelo boletim]]=0, "-", BS_CONTROLE[[#This Row],[Responsavel pelo boletim]])</f>
        <v>-</v>
      </c>
      <c r="BG522" s="13"/>
      <c r="BH522" s="14"/>
      <c r="BI522" s="14"/>
      <c r="BJ522" s="14"/>
      <c r="BK522" s="14"/>
      <c r="BL522" s="13"/>
      <c r="BM522" s="12"/>
      <c r="BN522" s="12"/>
      <c r="BO522" s="130"/>
      <c r="BP522" s="14"/>
      <c r="BQ522" s="10" t="str">
        <f t="shared" si="43"/>
        <v>Aderente</v>
      </c>
      <c r="BR522" s="15" t="str">
        <f t="shared" si="44"/>
        <v>*</v>
      </c>
      <c r="BS522" s="15" t="str">
        <f t="shared" si="45"/>
        <v>*</v>
      </c>
      <c r="BT522" s="157" t="str">
        <f t="shared" si="46"/>
        <v/>
      </c>
    </row>
    <row r="523" spans="1:72" hidden="1">
      <c r="A523" s="44" t="str">
        <f t="shared" si="42"/>
        <v/>
      </c>
      <c r="B523" s="133"/>
      <c r="C523" s="7" t="str">
        <f>IF(BS_CONTROLE[[#This Row],[DATA]]="","",WEEKNUM(BS_CONTROLE[[#This Row],[DATA]]))</f>
        <v/>
      </c>
      <c r="D523" s="45"/>
      <c r="E523" s="185">
        <v>539</v>
      </c>
      <c r="F523" s="134"/>
      <c r="G523" s="8" t="str">
        <f>IF(D523="","*",VLOOKUP(F523,BS_ATIVIDADE[#All],3,FALSE))</f>
        <v>*</v>
      </c>
      <c r="H523" s="135"/>
      <c r="I523" s="135"/>
      <c r="J523" s="151"/>
      <c r="K523" s="151"/>
      <c r="L523" s="71" t="s">
        <v>11</v>
      </c>
      <c r="M523" s="149" t="str" cm="1">
        <f t="array" ref="M523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523" s="149" t="str" cm="1">
        <f t="array" ref="N523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523" s="135"/>
      <c r="P523" s="135"/>
      <c r="Q523" s="71"/>
      <c r="R523" s="9" t="str">
        <f>IFERROR(_xlfn.XLOOKUP(F523, BS_ATIVIDADE[ATIVIDADE],BS_ATIVIDADE[UNIDADE] ), "*")</f>
        <v>*</v>
      </c>
      <c r="S523" s="180" t="str" cm="1">
        <f t="array" ref="S523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523" s="180" t="str" cm="1">
        <f t="array" ref="T523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523" s="199" t="str">
        <f>IFERROR(_xlfn.XLOOKUP(J523, BASE_MAPA!$B$2:$B$420, BASE_MAPA!$G$2:$G$420), "ERRO")</f>
        <v>ERRO</v>
      </c>
      <c r="V523" s="143"/>
      <c r="W523" s="135"/>
      <c r="X523" s="152"/>
      <c r="Y523" s="129"/>
      <c r="Z523" s="129"/>
      <c r="AA523" s="71"/>
      <c r="AB523" s="59"/>
      <c r="AC523" s="59"/>
      <c r="AD523" s="135"/>
      <c r="AE523" s="71"/>
      <c r="AF523" s="71"/>
      <c r="AG523" s="71"/>
      <c r="AH523" s="42"/>
      <c r="AI523" s="119" t="str">
        <f>IF(BS_CONTROLE[[#This Row],[Atividade]]=0, "-", BS_CONTROLE[[#This Row],[Atividade]])</f>
        <v>-</v>
      </c>
      <c r="AJ523" s="8" t="str">
        <f>IF(D523="","*",VLOOKUP(AI523,BS_ATIVIDADE[#Data],3,FALSE))</f>
        <v>*</v>
      </c>
      <c r="AK523" s="175" t="str">
        <f>IF(BS_CONTROLE[[#This Row],[Local - Partida]]=0, "-", BS_CONTROLE[[#This Row],[Local - Partida]])</f>
        <v>-</v>
      </c>
      <c r="AL523" s="175" t="str">
        <f>IF(BS_CONTROLE[[#This Row],[Local - Encerramento]]=0, "-", BS_CONTROLE[[#This Row],[Local - Encerramento]])</f>
        <v>-</v>
      </c>
      <c r="AM523" s="175" t="str">
        <f>IF(BS_CONTROLE[[#This Row],[Entre - Estações]]=0, "-", BS_CONTROLE[[#This Row],[Entre - Estações]])</f>
        <v>-</v>
      </c>
      <c r="AN523" s="175" t="str">
        <f>IF(BS_CONTROLE[[#This Row],[SB]]=0, "-", BS_CONTROLE[[#This Row],[SB]])</f>
        <v>-</v>
      </c>
      <c r="AO523" s="176" t="str">
        <f>IF(BS_CONTROLE[[#This Row],[SUB]]=0, "-", BS_CONTROLE[[#This Row],[SUB]])</f>
        <v>-</v>
      </c>
      <c r="AP523" s="177" t="str">
        <f>IF(BS_CONTROLE[[#This Row],[KM - Inicio]]=0, "-", BS_CONTROLE[[#This Row],[KM - Inicio]])</f>
        <v>-</v>
      </c>
      <c r="AQ523" s="177" t="str">
        <f>IF(BS_CONTROLE[[#This Row],[KM - Fim]]=0, "-", BS_CONTROLE[[#This Row],[KM - Fim]])</f>
        <v>-</v>
      </c>
      <c r="AR523" s="32"/>
      <c r="AS523" s="32"/>
      <c r="AT523" s="32"/>
      <c r="AU523" s="32"/>
      <c r="AV523" s="32"/>
      <c r="AW523" s="32"/>
      <c r="AX523" s="32"/>
      <c r="AY523" s="184" t="str">
        <f>IF(D523="","*",IFERROR(IF(ISODD(COUNT(AS523:AX525)),"ERRO",SUM((AT523-AS523),(AV523-AU523),(AX523-AW523))),"ERRO"))</f>
        <v>*</v>
      </c>
      <c r="AZ523" s="11"/>
      <c r="BA523" s="60"/>
      <c r="BB523" s="9" t="str">
        <f>IFERROR(_xlfn.XLOOKUP(AI523, BS_ATIVIDADE[ATIVIDADE],BS_ATIVIDADE[UNIDADE] ), "*")</f>
        <v>*</v>
      </c>
      <c r="BC523" s="59" t="str" cm="1">
        <f t="array" ref="BC523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BD523" s="59" t="str" cm="1">
        <f t="array" ref="BD523" xml:space="preserve"> _xlfn.XLOOKUP(
  1,
  ( TabelaMap[SUB] = BS_CONTROLE[[#This Row],[SUB_5]]) *
  ( TabelaMap[KM Inicio] &lt;= BS_CONTROLE[[#This Row],[KM - Inicio]]) *
  ( TabelaMap[KM Fim]  &gt;= BS_CONTROLE[[#This Row],[KM - Inicio]]),
  TabelaMap[Trecho Coordenação],
  "-",
  0
)</f>
        <v>-</v>
      </c>
      <c r="BE523" s="200" t="str">
        <f>IFERROR(_xlfn.XLOOKUP(AO523, BASE_MAPA!$B$2:$B$420, BASE_MAPA!$G$2:$G$420), "ERRO")</f>
        <v>ERRO</v>
      </c>
      <c r="BF523" s="178" t="str">
        <f>IF(BS_CONTROLE[[#This Row],[Responsavel pelo boletim]]=0, "-", BS_CONTROLE[[#This Row],[Responsavel pelo boletim]])</f>
        <v>-</v>
      </c>
      <c r="BG523" s="13"/>
      <c r="BH523" s="14"/>
      <c r="BI523" s="14"/>
      <c r="BJ523" s="14"/>
      <c r="BK523" s="14"/>
      <c r="BL523" s="13"/>
      <c r="BM523" s="12"/>
      <c r="BN523" s="12"/>
      <c r="BO523" s="130"/>
      <c r="BP523" s="14"/>
      <c r="BQ523" s="10" t="str">
        <f t="shared" si="43"/>
        <v>Aderente</v>
      </c>
      <c r="BR523" s="15" t="str">
        <f t="shared" si="44"/>
        <v>*</v>
      </c>
      <c r="BS523" s="15" t="str">
        <f t="shared" si="45"/>
        <v>*</v>
      </c>
      <c r="BT523" s="157" t="str">
        <f t="shared" si="46"/>
        <v/>
      </c>
    </row>
    <row r="524" spans="1:72" hidden="1">
      <c r="A524" s="44" t="str">
        <f t="shared" si="42"/>
        <v/>
      </c>
      <c r="B524" s="133"/>
      <c r="C524" s="7" t="str">
        <f>IF(BS_CONTROLE[[#This Row],[DATA]]="","",WEEKNUM(BS_CONTROLE[[#This Row],[DATA]]))</f>
        <v/>
      </c>
      <c r="D524" s="45"/>
      <c r="E524" s="185">
        <v>540</v>
      </c>
      <c r="F524" s="134"/>
      <c r="G524" s="8" t="str">
        <f>IF(D524="","*",VLOOKUP(F524,BS_ATIVIDADE[#All],3,FALSE))</f>
        <v>*</v>
      </c>
      <c r="H524" s="135"/>
      <c r="I524" s="135"/>
      <c r="J524" s="151"/>
      <c r="K524" s="151"/>
      <c r="L524" s="71" t="s">
        <v>11</v>
      </c>
      <c r="M524" s="149" t="str" cm="1">
        <f t="array" ref="M524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524" s="149" t="str" cm="1">
        <f t="array" ref="N524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524" s="135"/>
      <c r="P524" s="135"/>
      <c r="Q524" s="71"/>
      <c r="R524" s="9" t="str">
        <f>IFERROR(_xlfn.XLOOKUP(F524, BS_ATIVIDADE[ATIVIDADE],BS_ATIVIDADE[UNIDADE] ), "*")</f>
        <v>*</v>
      </c>
      <c r="S524" s="180" t="str" cm="1">
        <f t="array" ref="S524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524" s="180" t="str" cm="1">
        <f t="array" ref="T524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524" s="199" t="str">
        <f>IFERROR(_xlfn.XLOOKUP(J524, BASE_MAPA!$B$2:$B$420, BASE_MAPA!$G$2:$G$420), "ERRO")</f>
        <v>ERRO</v>
      </c>
      <c r="V524" s="143"/>
      <c r="W524" s="135"/>
      <c r="X524" s="152"/>
      <c r="Y524" s="129"/>
      <c r="Z524" s="129"/>
      <c r="AA524" s="71"/>
      <c r="AB524" s="59"/>
      <c r="AC524" s="59"/>
      <c r="AD524" s="135"/>
      <c r="AE524" s="71"/>
      <c r="AF524" s="71"/>
      <c r="AG524" s="71"/>
      <c r="AH524" s="42"/>
      <c r="AI524" s="119" t="str">
        <f>IF(BS_CONTROLE[[#This Row],[Atividade]]=0, "-", BS_CONTROLE[[#This Row],[Atividade]])</f>
        <v>-</v>
      </c>
      <c r="AJ524" s="8" t="str">
        <f>IF(D524="","*",VLOOKUP(AI524,BS_ATIVIDADE[#Data],3,FALSE))</f>
        <v>*</v>
      </c>
      <c r="AK524" s="175" t="str">
        <f>IF(BS_CONTROLE[[#This Row],[Local - Partida]]=0, "-", BS_CONTROLE[[#This Row],[Local - Partida]])</f>
        <v>-</v>
      </c>
      <c r="AL524" s="175" t="str">
        <f>IF(BS_CONTROLE[[#This Row],[Local - Encerramento]]=0, "-", BS_CONTROLE[[#This Row],[Local - Encerramento]])</f>
        <v>-</v>
      </c>
      <c r="AM524" s="175" t="str">
        <f>IF(BS_CONTROLE[[#This Row],[Entre - Estações]]=0, "-", BS_CONTROLE[[#This Row],[Entre - Estações]])</f>
        <v>-</v>
      </c>
      <c r="AN524" s="175" t="str">
        <f>IF(BS_CONTROLE[[#This Row],[SB]]=0, "-", BS_CONTROLE[[#This Row],[SB]])</f>
        <v>-</v>
      </c>
      <c r="AO524" s="176" t="str">
        <f>IF(BS_CONTROLE[[#This Row],[SUB]]=0, "-", BS_CONTROLE[[#This Row],[SUB]])</f>
        <v>-</v>
      </c>
      <c r="AP524" s="177" t="str">
        <f>IF(BS_CONTROLE[[#This Row],[KM - Inicio]]=0, "-", BS_CONTROLE[[#This Row],[KM - Inicio]])</f>
        <v>-</v>
      </c>
      <c r="AQ524" s="177" t="str">
        <f>IF(BS_CONTROLE[[#This Row],[KM - Fim]]=0, "-", BS_CONTROLE[[#This Row],[KM - Fim]])</f>
        <v>-</v>
      </c>
      <c r="AR524" s="32"/>
      <c r="AS524" s="32"/>
      <c r="AT524" s="32"/>
      <c r="AU524" s="32"/>
      <c r="AV524" s="32"/>
      <c r="AW524" s="32"/>
      <c r="AX524" s="32"/>
      <c r="AY524" s="184" t="str">
        <f>IF(D524="","*",IFERROR(IF(ISODD(COUNT(AS524:AX526)),"ERRO",SUM((AT524-AS524),(AV524-AU524),(AX524-AW524))),"ERRO"))</f>
        <v>*</v>
      </c>
      <c r="AZ524" s="11"/>
      <c r="BA524" s="60"/>
      <c r="BB524" s="9" t="str">
        <f>IFERROR(_xlfn.XLOOKUP(AI524, BS_ATIVIDADE[ATIVIDADE],BS_ATIVIDADE[UNIDADE] ), "*")</f>
        <v>*</v>
      </c>
      <c r="BC524" s="59" t="str" cm="1">
        <f t="array" ref="BC524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BD524" s="59" t="str" cm="1">
        <f t="array" ref="BD524" xml:space="preserve"> _xlfn.XLOOKUP(
  1,
  ( TabelaMap[SUB] = BS_CONTROLE[[#This Row],[SUB_5]]) *
  ( TabelaMap[KM Inicio] &lt;= BS_CONTROLE[[#This Row],[KM - Inicio]]) *
  ( TabelaMap[KM Fim]  &gt;= BS_CONTROLE[[#This Row],[KM - Inicio]]),
  TabelaMap[Trecho Coordenação],
  "-",
  0
)</f>
        <v>-</v>
      </c>
      <c r="BE524" s="200" t="str">
        <f>IFERROR(_xlfn.XLOOKUP(AO524, BASE_MAPA!$B$2:$B$420, BASE_MAPA!$G$2:$G$420), "ERRO")</f>
        <v>ERRO</v>
      </c>
      <c r="BF524" s="178" t="str">
        <f>IF(BS_CONTROLE[[#This Row],[Responsavel pelo boletim]]=0, "-", BS_CONTROLE[[#This Row],[Responsavel pelo boletim]])</f>
        <v>-</v>
      </c>
      <c r="BG524" s="13"/>
      <c r="BH524" s="14"/>
      <c r="BI524" s="14"/>
      <c r="BJ524" s="14"/>
      <c r="BK524" s="14"/>
      <c r="BL524" s="13"/>
      <c r="BM524" s="12"/>
      <c r="BN524" s="12"/>
      <c r="BO524" s="130"/>
      <c r="BP524" s="14"/>
      <c r="BQ524" s="10" t="str">
        <f t="shared" si="43"/>
        <v>Aderente</v>
      </c>
      <c r="BR524" s="15" t="str">
        <f t="shared" si="44"/>
        <v>*</v>
      </c>
      <c r="BS524" s="15" t="str">
        <f t="shared" si="45"/>
        <v>*</v>
      </c>
      <c r="BT524" s="157" t="str">
        <f t="shared" si="46"/>
        <v/>
      </c>
    </row>
    <row r="525" spans="1:72" hidden="1">
      <c r="A525" s="44" t="str">
        <f t="shared" si="42"/>
        <v/>
      </c>
      <c r="B525" s="133"/>
      <c r="C525" s="7" t="str">
        <f>IF(BS_CONTROLE[[#This Row],[DATA]]="","",WEEKNUM(BS_CONTROLE[[#This Row],[DATA]]))</f>
        <v/>
      </c>
      <c r="D525" s="45"/>
      <c r="E525" s="185">
        <v>541</v>
      </c>
      <c r="F525" s="134"/>
      <c r="G525" s="8" t="str">
        <f>IF(D525="","*",VLOOKUP(F525,BS_ATIVIDADE[#All],3,FALSE))</f>
        <v>*</v>
      </c>
      <c r="H525" s="135"/>
      <c r="I525" s="135"/>
      <c r="J525" s="151"/>
      <c r="K525" s="151"/>
      <c r="L525" s="71" t="s">
        <v>11</v>
      </c>
      <c r="M525" s="149" t="str" cm="1">
        <f t="array" ref="M525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525" s="149" t="str" cm="1">
        <f t="array" ref="N525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525" s="135"/>
      <c r="P525" s="135"/>
      <c r="Q525" s="71"/>
      <c r="R525" s="9" t="str">
        <f>IFERROR(_xlfn.XLOOKUP(F525, BS_ATIVIDADE[ATIVIDADE],BS_ATIVIDADE[UNIDADE] ), "*")</f>
        <v>*</v>
      </c>
      <c r="S525" s="180" t="str" cm="1">
        <f t="array" ref="S525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525" s="180" t="str" cm="1">
        <f t="array" ref="T525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525" s="199" t="str">
        <f>IFERROR(_xlfn.XLOOKUP(J525, BASE_MAPA!$B$2:$B$420, BASE_MAPA!$G$2:$G$420), "ERRO")</f>
        <v>ERRO</v>
      </c>
      <c r="V525" s="143"/>
      <c r="W525" s="135"/>
      <c r="X525" s="152"/>
      <c r="Y525" s="129"/>
      <c r="Z525" s="129"/>
      <c r="AA525" s="71"/>
      <c r="AB525" s="59"/>
      <c r="AC525" s="59"/>
      <c r="AD525" s="135"/>
      <c r="AE525" s="71"/>
      <c r="AF525" s="71"/>
      <c r="AG525" s="71"/>
      <c r="AH525" s="42"/>
      <c r="AI525" s="119" t="str">
        <f>IF(BS_CONTROLE[[#This Row],[Atividade]]=0, "-", BS_CONTROLE[[#This Row],[Atividade]])</f>
        <v>-</v>
      </c>
      <c r="AJ525" s="8" t="str">
        <f>IF(D525="","*",VLOOKUP(AI525,BS_ATIVIDADE[#Data],3,FALSE))</f>
        <v>*</v>
      </c>
      <c r="AK525" s="175" t="str">
        <f>IF(BS_CONTROLE[[#This Row],[Local - Partida]]=0, "-", BS_CONTROLE[[#This Row],[Local - Partida]])</f>
        <v>-</v>
      </c>
      <c r="AL525" s="175" t="str">
        <f>IF(BS_CONTROLE[[#This Row],[Local - Encerramento]]=0, "-", BS_CONTROLE[[#This Row],[Local - Encerramento]])</f>
        <v>-</v>
      </c>
      <c r="AM525" s="175" t="str">
        <f>IF(BS_CONTROLE[[#This Row],[Entre - Estações]]=0, "-", BS_CONTROLE[[#This Row],[Entre - Estações]])</f>
        <v>-</v>
      </c>
      <c r="AN525" s="175" t="str">
        <f>IF(BS_CONTROLE[[#This Row],[SB]]=0, "-", BS_CONTROLE[[#This Row],[SB]])</f>
        <v>-</v>
      </c>
      <c r="AO525" s="176" t="str">
        <f>IF(BS_CONTROLE[[#This Row],[SUB]]=0, "-", BS_CONTROLE[[#This Row],[SUB]])</f>
        <v>-</v>
      </c>
      <c r="AP525" s="177" t="str">
        <f>IF(BS_CONTROLE[[#This Row],[KM - Inicio]]=0, "-", BS_CONTROLE[[#This Row],[KM - Inicio]])</f>
        <v>-</v>
      </c>
      <c r="AQ525" s="177" t="str">
        <f>IF(BS_CONTROLE[[#This Row],[KM - Fim]]=0, "-", BS_CONTROLE[[#This Row],[KM - Fim]])</f>
        <v>-</v>
      </c>
      <c r="AR525" s="32"/>
      <c r="AS525" s="32"/>
      <c r="AT525" s="32"/>
      <c r="AU525" s="32"/>
      <c r="AV525" s="32"/>
      <c r="AW525" s="32"/>
      <c r="AX525" s="32"/>
      <c r="AY525" s="184" t="str">
        <f>IF(D525="","*",IFERROR(IF(ISODD(COUNT(AS525:AX527)),"ERRO",SUM((AT525-AS525),(AV525-AU525),(AX525-AW525))),"ERRO"))</f>
        <v>*</v>
      </c>
      <c r="AZ525" s="11"/>
      <c r="BA525" s="60"/>
      <c r="BB525" s="9" t="str">
        <f>IFERROR(_xlfn.XLOOKUP(AI525, BS_ATIVIDADE[ATIVIDADE],BS_ATIVIDADE[UNIDADE] ), "*")</f>
        <v>*</v>
      </c>
      <c r="BC525" s="59" t="str" cm="1">
        <f t="array" ref="BC525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BD525" s="59" t="str" cm="1">
        <f t="array" ref="BD525" xml:space="preserve"> _xlfn.XLOOKUP(
  1,
  ( TabelaMap[SUB] = BS_CONTROLE[[#This Row],[SUB_5]]) *
  ( TabelaMap[KM Inicio] &lt;= BS_CONTROLE[[#This Row],[KM - Inicio]]) *
  ( TabelaMap[KM Fim]  &gt;= BS_CONTROLE[[#This Row],[KM - Inicio]]),
  TabelaMap[Trecho Coordenação],
  "-",
  0
)</f>
        <v>-</v>
      </c>
      <c r="BE525" s="200" t="str">
        <f>IFERROR(_xlfn.XLOOKUP(AO525, BASE_MAPA!$B$2:$B$420, BASE_MAPA!$G$2:$G$420), "ERRO")</f>
        <v>ERRO</v>
      </c>
      <c r="BF525" s="178" t="str">
        <f>IF(BS_CONTROLE[[#This Row],[Responsavel pelo boletim]]=0, "-", BS_CONTROLE[[#This Row],[Responsavel pelo boletim]])</f>
        <v>-</v>
      </c>
      <c r="BG525" s="13"/>
      <c r="BH525" s="14"/>
      <c r="BI525" s="14"/>
      <c r="BJ525" s="14"/>
      <c r="BK525" s="14"/>
      <c r="BL525" s="13"/>
      <c r="BM525" s="12"/>
      <c r="BN525" s="12"/>
      <c r="BO525" s="130"/>
      <c r="BP525" s="14"/>
      <c r="BQ525" s="10" t="str">
        <f t="shared" si="43"/>
        <v>Aderente</v>
      </c>
      <c r="BR525" s="15" t="str">
        <f t="shared" si="44"/>
        <v>*</v>
      </c>
      <c r="BS525" s="15" t="str">
        <f t="shared" si="45"/>
        <v>*</v>
      </c>
      <c r="BT525" s="157" t="str">
        <f t="shared" si="46"/>
        <v/>
      </c>
    </row>
    <row r="526" spans="1:72" hidden="1">
      <c r="A526" s="44" t="str">
        <f t="shared" si="42"/>
        <v/>
      </c>
      <c r="B526" s="133"/>
      <c r="C526" s="7" t="str">
        <f>IF(BS_CONTROLE[[#This Row],[DATA]]="","",WEEKNUM(BS_CONTROLE[[#This Row],[DATA]]))</f>
        <v/>
      </c>
      <c r="D526" s="45"/>
      <c r="E526" s="185">
        <v>542</v>
      </c>
      <c r="F526" s="134"/>
      <c r="G526" s="8" t="str">
        <f>IF(D526="","*",VLOOKUP(F526,BS_ATIVIDADE[#All],3,FALSE))</f>
        <v>*</v>
      </c>
      <c r="H526" s="135"/>
      <c r="I526" s="135"/>
      <c r="J526" s="151"/>
      <c r="K526" s="151"/>
      <c r="L526" s="71" t="s">
        <v>11</v>
      </c>
      <c r="M526" s="149" t="str" cm="1">
        <f t="array" ref="M526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526" s="149" t="str" cm="1">
        <f t="array" ref="N526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526" s="135"/>
      <c r="P526" s="135"/>
      <c r="Q526" s="71"/>
      <c r="R526" s="9" t="str">
        <f>IFERROR(_xlfn.XLOOKUP(F526, BS_ATIVIDADE[ATIVIDADE],BS_ATIVIDADE[UNIDADE] ), "*")</f>
        <v>*</v>
      </c>
      <c r="S526" s="180" t="str" cm="1">
        <f t="array" ref="S526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526" s="180" t="str" cm="1">
        <f t="array" ref="T526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526" s="199" t="str">
        <f>IFERROR(_xlfn.XLOOKUP(J526, BASE_MAPA!$B$2:$B$420, BASE_MAPA!$G$2:$G$420), "ERRO")</f>
        <v>ERRO</v>
      </c>
      <c r="V526" s="143"/>
      <c r="W526" s="135"/>
      <c r="X526" s="152"/>
      <c r="Y526" s="129"/>
      <c r="Z526" s="129"/>
      <c r="AA526" s="71"/>
      <c r="AB526" s="59"/>
      <c r="AC526" s="59"/>
      <c r="AD526" s="135"/>
      <c r="AE526" s="71"/>
      <c r="AF526" s="71"/>
      <c r="AG526" s="71"/>
      <c r="AH526" s="42"/>
      <c r="AI526" s="119" t="str">
        <f>IF(BS_CONTROLE[[#This Row],[Atividade]]=0, "-", BS_CONTROLE[[#This Row],[Atividade]])</f>
        <v>-</v>
      </c>
      <c r="AJ526" s="8" t="str">
        <f>IF(D526="","*",VLOOKUP(AI526,BS_ATIVIDADE[#Data],3,FALSE))</f>
        <v>*</v>
      </c>
      <c r="AK526" s="175" t="str">
        <f>IF(BS_CONTROLE[[#This Row],[Local - Partida]]=0, "-", BS_CONTROLE[[#This Row],[Local - Partida]])</f>
        <v>-</v>
      </c>
      <c r="AL526" s="175" t="str">
        <f>IF(BS_CONTROLE[[#This Row],[Local - Encerramento]]=0, "-", BS_CONTROLE[[#This Row],[Local - Encerramento]])</f>
        <v>-</v>
      </c>
      <c r="AM526" s="175" t="str">
        <f>IF(BS_CONTROLE[[#This Row],[Entre - Estações]]=0, "-", BS_CONTROLE[[#This Row],[Entre - Estações]])</f>
        <v>-</v>
      </c>
      <c r="AN526" s="175" t="str">
        <f>IF(BS_CONTROLE[[#This Row],[SB]]=0, "-", BS_CONTROLE[[#This Row],[SB]])</f>
        <v>-</v>
      </c>
      <c r="AO526" s="176" t="str">
        <f>IF(BS_CONTROLE[[#This Row],[SUB]]=0, "-", BS_CONTROLE[[#This Row],[SUB]])</f>
        <v>-</v>
      </c>
      <c r="AP526" s="177" t="str">
        <f>IF(BS_CONTROLE[[#This Row],[KM - Inicio]]=0, "-", BS_CONTROLE[[#This Row],[KM - Inicio]])</f>
        <v>-</v>
      </c>
      <c r="AQ526" s="177" t="str">
        <f>IF(BS_CONTROLE[[#This Row],[KM - Fim]]=0, "-", BS_CONTROLE[[#This Row],[KM - Fim]])</f>
        <v>-</v>
      </c>
      <c r="AR526" s="32"/>
      <c r="AS526" s="32"/>
      <c r="AT526" s="32"/>
      <c r="AU526" s="32"/>
      <c r="AV526" s="32"/>
      <c r="AW526" s="32"/>
      <c r="AX526" s="32"/>
      <c r="AY526" s="184" t="str">
        <f>IF(D526="","*",IFERROR(IF(ISODD(COUNT(AS526:AX528)),"ERRO",SUM((AT526-AS526),(AV526-AU526),(AX526-AW526))),"ERRO"))</f>
        <v>*</v>
      </c>
      <c r="AZ526" s="11"/>
      <c r="BA526" s="60"/>
      <c r="BB526" s="9" t="str">
        <f>IFERROR(_xlfn.XLOOKUP(AI526, BS_ATIVIDADE[ATIVIDADE],BS_ATIVIDADE[UNIDADE] ), "*")</f>
        <v>*</v>
      </c>
      <c r="BC526" s="59" t="str" cm="1">
        <f t="array" ref="BC526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BD526" s="59" t="str" cm="1">
        <f t="array" ref="BD526" xml:space="preserve"> _xlfn.XLOOKUP(
  1,
  ( TabelaMap[SUB] = BS_CONTROLE[[#This Row],[SUB_5]]) *
  ( TabelaMap[KM Inicio] &lt;= BS_CONTROLE[[#This Row],[KM - Inicio]]) *
  ( TabelaMap[KM Fim]  &gt;= BS_CONTROLE[[#This Row],[KM - Inicio]]),
  TabelaMap[Trecho Coordenação],
  "-",
  0
)</f>
        <v>-</v>
      </c>
      <c r="BE526" s="200" t="str">
        <f>IFERROR(_xlfn.XLOOKUP(AO526, BASE_MAPA!$B$2:$B$420, BASE_MAPA!$G$2:$G$420), "ERRO")</f>
        <v>ERRO</v>
      </c>
      <c r="BF526" s="178" t="str">
        <f>IF(BS_CONTROLE[[#This Row],[Responsavel pelo boletim]]=0, "-", BS_CONTROLE[[#This Row],[Responsavel pelo boletim]])</f>
        <v>-</v>
      </c>
      <c r="BG526" s="13"/>
      <c r="BH526" s="14"/>
      <c r="BI526" s="14"/>
      <c r="BJ526" s="14"/>
      <c r="BK526" s="14"/>
      <c r="BL526" s="13"/>
      <c r="BM526" s="12"/>
      <c r="BN526" s="12"/>
      <c r="BO526" s="130"/>
      <c r="BP526" s="14"/>
      <c r="BQ526" s="10" t="str">
        <f t="shared" si="43"/>
        <v>Aderente</v>
      </c>
      <c r="BR526" s="15" t="str">
        <f t="shared" si="44"/>
        <v>*</v>
      </c>
      <c r="BS526" s="15" t="str">
        <f t="shared" si="45"/>
        <v>*</v>
      </c>
      <c r="BT526" s="157" t="str">
        <f t="shared" si="46"/>
        <v/>
      </c>
    </row>
    <row r="527" spans="1:72" hidden="1">
      <c r="A527" s="44" t="str">
        <f t="shared" si="42"/>
        <v/>
      </c>
      <c r="B527" s="133"/>
      <c r="C527" s="7" t="str">
        <f>IF(BS_CONTROLE[[#This Row],[DATA]]="","",WEEKNUM(BS_CONTROLE[[#This Row],[DATA]]))</f>
        <v/>
      </c>
      <c r="D527" s="45"/>
      <c r="E527" s="185">
        <v>543</v>
      </c>
      <c r="F527" s="134"/>
      <c r="G527" s="8" t="str">
        <f>IF(D527="","*",VLOOKUP(F527,BS_ATIVIDADE[#All],3,FALSE))</f>
        <v>*</v>
      </c>
      <c r="H527" s="135"/>
      <c r="I527" s="135"/>
      <c r="J527" s="151"/>
      <c r="K527" s="151"/>
      <c r="L527" s="71" t="s">
        <v>11</v>
      </c>
      <c r="M527" s="149" t="str" cm="1">
        <f t="array" ref="M527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527" s="149" t="str" cm="1">
        <f t="array" ref="N527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527" s="135"/>
      <c r="P527" s="135"/>
      <c r="Q527" s="71"/>
      <c r="R527" s="9" t="str">
        <f>IFERROR(_xlfn.XLOOKUP(F527, BS_ATIVIDADE[ATIVIDADE],BS_ATIVIDADE[UNIDADE] ), "*")</f>
        <v>*</v>
      </c>
      <c r="S527" s="180" t="str" cm="1">
        <f t="array" ref="S527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527" s="180" t="str" cm="1">
        <f t="array" ref="T527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527" s="199" t="str">
        <f>IFERROR(_xlfn.XLOOKUP(J527, BASE_MAPA!$B$2:$B$420, BASE_MAPA!$G$2:$G$420), "ERRO")</f>
        <v>ERRO</v>
      </c>
      <c r="V527" s="143"/>
      <c r="W527" s="135"/>
      <c r="X527" s="152"/>
      <c r="Y527" s="129"/>
      <c r="Z527" s="129"/>
      <c r="AA527" s="71"/>
      <c r="AB527" s="59"/>
      <c r="AC527" s="59"/>
      <c r="AD527" s="135"/>
      <c r="AE527" s="71"/>
      <c r="AF527" s="71"/>
      <c r="AG527" s="71"/>
      <c r="AH527" s="42"/>
      <c r="AI527" s="119" t="str">
        <f>IF(BS_CONTROLE[[#This Row],[Atividade]]=0, "-", BS_CONTROLE[[#This Row],[Atividade]])</f>
        <v>-</v>
      </c>
      <c r="AJ527" s="8" t="str">
        <f>IF(D527="","*",VLOOKUP(AI527,BS_ATIVIDADE[#Data],3,FALSE))</f>
        <v>*</v>
      </c>
      <c r="AK527" s="175" t="str">
        <f>IF(BS_CONTROLE[[#This Row],[Local - Partida]]=0, "-", BS_CONTROLE[[#This Row],[Local - Partida]])</f>
        <v>-</v>
      </c>
      <c r="AL527" s="175" t="str">
        <f>IF(BS_CONTROLE[[#This Row],[Local - Encerramento]]=0, "-", BS_CONTROLE[[#This Row],[Local - Encerramento]])</f>
        <v>-</v>
      </c>
      <c r="AM527" s="175" t="str">
        <f>IF(BS_CONTROLE[[#This Row],[Entre - Estações]]=0, "-", BS_CONTROLE[[#This Row],[Entre - Estações]])</f>
        <v>-</v>
      </c>
      <c r="AN527" s="175" t="str">
        <f>IF(BS_CONTROLE[[#This Row],[SB]]=0, "-", BS_CONTROLE[[#This Row],[SB]])</f>
        <v>-</v>
      </c>
      <c r="AO527" s="176" t="str">
        <f>IF(BS_CONTROLE[[#This Row],[SUB]]=0, "-", BS_CONTROLE[[#This Row],[SUB]])</f>
        <v>-</v>
      </c>
      <c r="AP527" s="177" t="str">
        <f>IF(BS_CONTROLE[[#This Row],[KM - Inicio]]=0, "-", BS_CONTROLE[[#This Row],[KM - Inicio]])</f>
        <v>-</v>
      </c>
      <c r="AQ527" s="177" t="str">
        <f>IF(BS_CONTROLE[[#This Row],[KM - Fim]]=0, "-", BS_CONTROLE[[#This Row],[KM - Fim]])</f>
        <v>-</v>
      </c>
      <c r="AR527" s="32"/>
      <c r="AS527" s="32"/>
      <c r="AT527" s="32"/>
      <c r="AU527" s="32"/>
      <c r="AV527" s="32"/>
      <c r="AW527" s="32"/>
      <c r="AX527" s="32"/>
      <c r="AY527" s="184" t="str">
        <f>IF(D527="","*",IFERROR(IF(ISODD(COUNT(AS527:AX529)),"ERRO",SUM((AT527-AS527),(AV527-AU527),(AX527-AW527))),"ERRO"))</f>
        <v>*</v>
      </c>
      <c r="AZ527" s="11"/>
      <c r="BA527" s="60"/>
      <c r="BB527" s="9" t="str">
        <f>IFERROR(_xlfn.XLOOKUP(AI527, BS_ATIVIDADE[ATIVIDADE],BS_ATIVIDADE[UNIDADE] ), "*")</f>
        <v>*</v>
      </c>
      <c r="BC527" s="59" t="str" cm="1">
        <f t="array" ref="BC527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BD527" s="59" t="str" cm="1">
        <f t="array" ref="BD527" xml:space="preserve"> _xlfn.XLOOKUP(
  1,
  ( TabelaMap[SUB] = BS_CONTROLE[[#This Row],[SUB_5]]) *
  ( TabelaMap[KM Inicio] &lt;= BS_CONTROLE[[#This Row],[KM - Inicio]]) *
  ( TabelaMap[KM Fim]  &gt;= BS_CONTROLE[[#This Row],[KM - Inicio]]),
  TabelaMap[Trecho Coordenação],
  "-",
  0
)</f>
        <v>-</v>
      </c>
      <c r="BE527" s="200" t="str">
        <f>IFERROR(_xlfn.XLOOKUP(AO527, BASE_MAPA!$B$2:$B$420, BASE_MAPA!$G$2:$G$420), "ERRO")</f>
        <v>ERRO</v>
      </c>
      <c r="BF527" s="178" t="str">
        <f>IF(BS_CONTROLE[[#This Row],[Responsavel pelo boletim]]=0, "-", BS_CONTROLE[[#This Row],[Responsavel pelo boletim]])</f>
        <v>-</v>
      </c>
      <c r="BG527" s="13"/>
      <c r="BH527" s="14"/>
      <c r="BI527" s="14"/>
      <c r="BJ527" s="14"/>
      <c r="BK527" s="14"/>
      <c r="BL527" s="13"/>
      <c r="BM527" s="12"/>
      <c r="BN527" s="12"/>
      <c r="BO527" s="130"/>
      <c r="BP527" s="14"/>
      <c r="BQ527" s="10" t="str">
        <f t="shared" si="43"/>
        <v>Aderente</v>
      </c>
      <c r="BR527" s="15" t="str">
        <f t="shared" si="44"/>
        <v>*</v>
      </c>
      <c r="BS527" s="15" t="str">
        <f t="shared" si="45"/>
        <v>*</v>
      </c>
      <c r="BT527" s="157" t="str">
        <f t="shared" si="46"/>
        <v/>
      </c>
    </row>
    <row r="528" spans="1:72" hidden="1">
      <c r="A528" s="44" t="str">
        <f t="shared" si="42"/>
        <v/>
      </c>
      <c r="B528" s="133"/>
      <c r="C528" s="7" t="str">
        <f>IF(BS_CONTROLE[[#This Row],[DATA]]="","",WEEKNUM(BS_CONTROLE[[#This Row],[DATA]]))</f>
        <v/>
      </c>
      <c r="D528" s="45"/>
      <c r="E528" s="185">
        <v>544</v>
      </c>
      <c r="F528" s="134"/>
      <c r="G528" s="8" t="str">
        <f>IF(D528="","*",VLOOKUP(F528,BS_ATIVIDADE[#All],3,FALSE))</f>
        <v>*</v>
      </c>
      <c r="H528" s="135"/>
      <c r="I528" s="135"/>
      <c r="J528" s="151"/>
      <c r="K528" s="151"/>
      <c r="L528" s="71" t="s">
        <v>11</v>
      </c>
      <c r="M528" s="149" t="str" cm="1">
        <f t="array" ref="M528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528" s="149" t="str" cm="1">
        <f t="array" ref="N528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528" s="135"/>
      <c r="P528" s="135"/>
      <c r="Q528" s="71"/>
      <c r="R528" s="9" t="str">
        <f>IFERROR(_xlfn.XLOOKUP(F528, BS_ATIVIDADE[ATIVIDADE],BS_ATIVIDADE[UNIDADE] ), "*")</f>
        <v>*</v>
      </c>
      <c r="S528" s="180" t="str" cm="1">
        <f t="array" ref="S528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528" s="180" t="str" cm="1">
        <f t="array" ref="T528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528" s="199" t="str">
        <f>IFERROR(_xlfn.XLOOKUP(J528, BASE_MAPA!$B$2:$B$420, BASE_MAPA!$G$2:$G$420), "ERRO")</f>
        <v>ERRO</v>
      </c>
      <c r="V528" s="143"/>
      <c r="W528" s="135"/>
      <c r="X528" s="152"/>
      <c r="Y528" s="129"/>
      <c r="Z528" s="129"/>
      <c r="AA528" s="71"/>
      <c r="AB528" s="59"/>
      <c r="AC528" s="59"/>
      <c r="AD528" s="135"/>
      <c r="AE528" s="71"/>
      <c r="AF528" s="71"/>
      <c r="AG528" s="71"/>
      <c r="AH528" s="42"/>
      <c r="AI528" s="119" t="str">
        <f>IF(BS_CONTROLE[[#This Row],[Atividade]]=0, "-", BS_CONTROLE[[#This Row],[Atividade]])</f>
        <v>-</v>
      </c>
      <c r="AJ528" s="8" t="str">
        <f>IF(D528="","*",VLOOKUP(AI528,BS_ATIVIDADE[#Data],3,FALSE))</f>
        <v>*</v>
      </c>
      <c r="AK528" s="175" t="str">
        <f>IF(BS_CONTROLE[[#This Row],[Local - Partida]]=0, "-", BS_CONTROLE[[#This Row],[Local - Partida]])</f>
        <v>-</v>
      </c>
      <c r="AL528" s="175" t="str">
        <f>IF(BS_CONTROLE[[#This Row],[Local - Encerramento]]=0, "-", BS_CONTROLE[[#This Row],[Local - Encerramento]])</f>
        <v>-</v>
      </c>
      <c r="AM528" s="175" t="str">
        <f>IF(BS_CONTROLE[[#This Row],[Entre - Estações]]=0, "-", BS_CONTROLE[[#This Row],[Entre - Estações]])</f>
        <v>-</v>
      </c>
      <c r="AN528" s="175" t="str">
        <f>IF(BS_CONTROLE[[#This Row],[SB]]=0, "-", BS_CONTROLE[[#This Row],[SB]])</f>
        <v>-</v>
      </c>
      <c r="AO528" s="176" t="str">
        <f>IF(BS_CONTROLE[[#This Row],[SUB]]=0, "-", BS_CONTROLE[[#This Row],[SUB]])</f>
        <v>-</v>
      </c>
      <c r="AP528" s="177" t="str">
        <f>IF(BS_CONTROLE[[#This Row],[KM - Inicio]]=0, "-", BS_CONTROLE[[#This Row],[KM - Inicio]])</f>
        <v>-</v>
      </c>
      <c r="AQ528" s="177" t="str">
        <f>IF(BS_CONTROLE[[#This Row],[KM - Fim]]=0, "-", BS_CONTROLE[[#This Row],[KM - Fim]])</f>
        <v>-</v>
      </c>
      <c r="AR528" s="32"/>
      <c r="AS528" s="32"/>
      <c r="AT528" s="32"/>
      <c r="AU528" s="32"/>
      <c r="AV528" s="32"/>
      <c r="AW528" s="32"/>
      <c r="AX528" s="32"/>
      <c r="AY528" s="184" t="str">
        <f>IF(D528="","*",IFERROR(IF(ISODD(COUNT(AS528:AX530)),"ERRO",SUM((AT528-AS528),(AV528-AU528),(AX528-AW528))),"ERRO"))</f>
        <v>*</v>
      </c>
      <c r="AZ528" s="11"/>
      <c r="BA528" s="60"/>
      <c r="BB528" s="9" t="str">
        <f>IFERROR(_xlfn.XLOOKUP(AI528, BS_ATIVIDADE[ATIVIDADE],BS_ATIVIDADE[UNIDADE] ), "*")</f>
        <v>*</v>
      </c>
      <c r="BC528" s="59" t="str" cm="1">
        <f t="array" ref="BC528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BD528" s="59" t="str" cm="1">
        <f t="array" ref="BD528" xml:space="preserve"> _xlfn.XLOOKUP(
  1,
  ( TabelaMap[SUB] = BS_CONTROLE[[#This Row],[SUB_5]]) *
  ( TabelaMap[KM Inicio] &lt;= BS_CONTROLE[[#This Row],[KM - Inicio]]) *
  ( TabelaMap[KM Fim]  &gt;= BS_CONTROLE[[#This Row],[KM - Inicio]]),
  TabelaMap[Trecho Coordenação],
  "-",
  0
)</f>
        <v>-</v>
      </c>
      <c r="BE528" s="200" t="str">
        <f>IFERROR(_xlfn.XLOOKUP(AO528, BASE_MAPA!$B$2:$B$420, BASE_MAPA!$G$2:$G$420), "ERRO")</f>
        <v>ERRO</v>
      </c>
      <c r="BF528" s="178" t="str">
        <f>IF(BS_CONTROLE[[#This Row],[Responsavel pelo boletim]]=0, "-", BS_CONTROLE[[#This Row],[Responsavel pelo boletim]])</f>
        <v>-</v>
      </c>
      <c r="BG528" s="13"/>
      <c r="BH528" s="14"/>
      <c r="BI528" s="14"/>
      <c r="BJ528" s="14"/>
      <c r="BK528" s="14"/>
      <c r="BL528" s="13"/>
      <c r="BM528" s="12"/>
      <c r="BN528" s="12"/>
      <c r="BO528" s="130"/>
      <c r="BP528" s="14"/>
      <c r="BQ528" s="10" t="str">
        <f t="shared" si="43"/>
        <v>Aderente</v>
      </c>
      <c r="BR528" s="15" t="str">
        <f t="shared" si="44"/>
        <v>*</v>
      </c>
      <c r="BS528" s="15" t="str">
        <f t="shared" si="45"/>
        <v>*</v>
      </c>
      <c r="BT528" s="157" t="str">
        <f t="shared" si="46"/>
        <v/>
      </c>
    </row>
    <row r="529" spans="1:72" hidden="1">
      <c r="A529" s="44" t="str">
        <f t="shared" si="42"/>
        <v/>
      </c>
      <c r="B529" s="133"/>
      <c r="C529" s="7" t="str">
        <f>IF(BS_CONTROLE[[#This Row],[DATA]]="","",WEEKNUM(BS_CONTROLE[[#This Row],[DATA]]))</f>
        <v/>
      </c>
      <c r="D529" s="45"/>
      <c r="E529" s="185">
        <v>545</v>
      </c>
      <c r="F529" s="134"/>
      <c r="G529" s="8" t="str">
        <f>IF(D529="","*",VLOOKUP(F529,BS_ATIVIDADE[#All],3,FALSE))</f>
        <v>*</v>
      </c>
      <c r="H529" s="135"/>
      <c r="I529" s="135"/>
      <c r="J529" s="151"/>
      <c r="K529" s="151"/>
      <c r="L529" s="71" t="s">
        <v>11</v>
      </c>
      <c r="M529" s="149" t="str" cm="1">
        <f t="array" ref="M529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529" s="149" t="str" cm="1">
        <f t="array" ref="N529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529" s="135"/>
      <c r="P529" s="135"/>
      <c r="Q529" s="71"/>
      <c r="R529" s="9" t="str">
        <f>IFERROR(_xlfn.XLOOKUP(F529, BS_ATIVIDADE[ATIVIDADE],BS_ATIVIDADE[UNIDADE] ), "*")</f>
        <v>*</v>
      </c>
      <c r="S529" s="180" t="str" cm="1">
        <f t="array" ref="S529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529" s="180" t="str" cm="1">
        <f t="array" ref="T529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529" s="199" t="str">
        <f>IFERROR(_xlfn.XLOOKUP(J529, BASE_MAPA!$B$2:$B$420, BASE_MAPA!$G$2:$G$420), "ERRO")</f>
        <v>ERRO</v>
      </c>
      <c r="V529" s="143"/>
      <c r="W529" s="135"/>
      <c r="X529" s="152"/>
      <c r="Y529" s="129"/>
      <c r="Z529" s="129"/>
      <c r="AA529" s="71"/>
      <c r="AB529" s="59"/>
      <c r="AC529" s="59"/>
      <c r="AD529" s="135"/>
      <c r="AE529" s="71"/>
      <c r="AF529" s="71"/>
      <c r="AG529" s="71"/>
      <c r="AH529" s="42"/>
      <c r="AI529" s="119" t="str">
        <f>IF(BS_CONTROLE[[#This Row],[Atividade]]=0, "-", BS_CONTROLE[[#This Row],[Atividade]])</f>
        <v>-</v>
      </c>
      <c r="AJ529" s="8" t="str">
        <f>IF(D529="","*",VLOOKUP(AI529,BS_ATIVIDADE[#Data],3,FALSE))</f>
        <v>*</v>
      </c>
      <c r="AK529" s="175" t="str">
        <f>IF(BS_CONTROLE[[#This Row],[Local - Partida]]=0, "-", BS_CONTROLE[[#This Row],[Local - Partida]])</f>
        <v>-</v>
      </c>
      <c r="AL529" s="175" t="str">
        <f>IF(BS_CONTROLE[[#This Row],[Local - Encerramento]]=0, "-", BS_CONTROLE[[#This Row],[Local - Encerramento]])</f>
        <v>-</v>
      </c>
      <c r="AM529" s="175" t="str">
        <f>IF(BS_CONTROLE[[#This Row],[Entre - Estações]]=0, "-", BS_CONTROLE[[#This Row],[Entre - Estações]])</f>
        <v>-</v>
      </c>
      <c r="AN529" s="175" t="str">
        <f>IF(BS_CONTROLE[[#This Row],[SB]]=0, "-", BS_CONTROLE[[#This Row],[SB]])</f>
        <v>-</v>
      </c>
      <c r="AO529" s="176" t="str">
        <f>IF(BS_CONTROLE[[#This Row],[SUB]]=0, "-", BS_CONTROLE[[#This Row],[SUB]])</f>
        <v>-</v>
      </c>
      <c r="AP529" s="177" t="str">
        <f>IF(BS_CONTROLE[[#This Row],[KM - Inicio]]=0, "-", BS_CONTROLE[[#This Row],[KM - Inicio]])</f>
        <v>-</v>
      </c>
      <c r="AQ529" s="177" t="str">
        <f>IF(BS_CONTROLE[[#This Row],[KM - Fim]]=0, "-", BS_CONTROLE[[#This Row],[KM - Fim]])</f>
        <v>-</v>
      </c>
      <c r="AR529" s="32"/>
      <c r="AS529" s="32"/>
      <c r="AT529" s="32"/>
      <c r="AU529" s="32"/>
      <c r="AV529" s="32"/>
      <c r="AW529" s="32"/>
      <c r="AX529" s="32"/>
      <c r="AY529" s="184" t="str">
        <f>IF(D529="","*",IFERROR(IF(ISODD(COUNT(AS529:AX531)),"ERRO",SUM((AT529-AS529),(AV529-AU529),(AX529-AW529))),"ERRO"))</f>
        <v>*</v>
      </c>
      <c r="AZ529" s="11"/>
      <c r="BA529" s="60"/>
      <c r="BB529" s="9" t="str">
        <f>IFERROR(_xlfn.XLOOKUP(AI529, BS_ATIVIDADE[ATIVIDADE],BS_ATIVIDADE[UNIDADE] ), "*")</f>
        <v>*</v>
      </c>
      <c r="BC529" s="59" t="str" cm="1">
        <f t="array" ref="BC529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BD529" s="59" t="str" cm="1">
        <f t="array" ref="BD529" xml:space="preserve"> _xlfn.XLOOKUP(
  1,
  ( TabelaMap[SUB] = BS_CONTROLE[[#This Row],[SUB_5]]) *
  ( TabelaMap[KM Inicio] &lt;= BS_CONTROLE[[#This Row],[KM - Inicio]]) *
  ( TabelaMap[KM Fim]  &gt;= BS_CONTROLE[[#This Row],[KM - Inicio]]),
  TabelaMap[Trecho Coordenação],
  "-",
  0
)</f>
        <v>-</v>
      </c>
      <c r="BE529" s="200" t="str">
        <f>IFERROR(_xlfn.XLOOKUP(AO529, BASE_MAPA!$B$2:$B$420, BASE_MAPA!$G$2:$G$420), "ERRO")</f>
        <v>ERRO</v>
      </c>
      <c r="BF529" s="178" t="str">
        <f>IF(BS_CONTROLE[[#This Row],[Responsavel pelo boletim]]=0, "-", BS_CONTROLE[[#This Row],[Responsavel pelo boletim]])</f>
        <v>-</v>
      </c>
      <c r="BG529" s="13"/>
      <c r="BH529" s="14"/>
      <c r="BI529" s="14"/>
      <c r="BJ529" s="14"/>
      <c r="BK529" s="14"/>
      <c r="BL529" s="13"/>
      <c r="BM529" s="12"/>
      <c r="BN529" s="12"/>
      <c r="BO529" s="130"/>
      <c r="BP529" s="14"/>
      <c r="BQ529" s="10" t="str">
        <f t="shared" si="43"/>
        <v>Aderente</v>
      </c>
      <c r="BR529" s="15" t="str">
        <f t="shared" si="44"/>
        <v>*</v>
      </c>
      <c r="BS529" s="15" t="str">
        <f t="shared" si="45"/>
        <v>*</v>
      </c>
      <c r="BT529" s="157" t="str">
        <f t="shared" si="46"/>
        <v/>
      </c>
    </row>
    <row r="530" spans="1:72" hidden="1">
      <c r="A530" s="44" t="str">
        <f t="shared" si="42"/>
        <v/>
      </c>
      <c r="B530" s="133"/>
      <c r="C530" s="7" t="str">
        <f>IF(BS_CONTROLE[[#This Row],[DATA]]="","",WEEKNUM(BS_CONTROLE[[#This Row],[DATA]]))</f>
        <v/>
      </c>
      <c r="D530" s="45"/>
      <c r="E530" s="185">
        <v>546</v>
      </c>
      <c r="F530" s="134"/>
      <c r="G530" s="8" t="str">
        <f>IF(D530="","*",VLOOKUP(F530,BS_ATIVIDADE[#All],3,FALSE))</f>
        <v>*</v>
      </c>
      <c r="H530" s="135"/>
      <c r="I530" s="135"/>
      <c r="J530" s="151"/>
      <c r="K530" s="151"/>
      <c r="L530" s="71" t="s">
        <v>11</v>
      </c>
      <c r="M530" s="149" t="str" cm="1">
        <f t="array" ref="M530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530" s="149" t="str" cm="1">
        <f t="array" ref="N530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530" s="135"/>
      <c r="P530" s="135"/>
      <c r="Q530" s="71"/>
      <c r="R530" s="9" t="str">
        <f>IFERROR(_xlfn.XLOOKUP(F530, BS_ATIVIDADE[ATIVIDADE],BS_ATIVIDADE[UNIDADE] ), "*")</f>
        <v>*</v>
      </c>
      <c r="S530" s="180" t="str" cm="1">
        <f t="array" ref="S530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530" s="180" t="str" cm="1">
        <f t="array" ref="T530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530" s="199" t="str">
        <f>IFERROR(_xlfn.XLOOKUP(J530, BASE_MAPA!$B$2:$B$420, BASE_MAPA!$G$2:$G$420), "ERRO")</f>
        <v>ERRO</v>
      </c>
      <c r="V530" s="143"/>
      <c r="W530" s="135"/>
      <c r="X530" s="152"/>
      <c r="Y530" s="129"/>
      <c r="Z530" s="129"/>
      <c r="AA530" s="71"/>
      <c r="AB530" s="59"/>
      <c r="AC530" s="59"/>
      <c r="AD530" s="135"/>
      <c r="AE530" s="71"/>
      <c r="AF530" s="71"/>
      <c r="AG530" s="71"/>
      <c r="AH530" s="42"/>
      <c r="AI530" s="119" t="str">
        <f>IF(BS_CONTROLE[[#This Row],[Atividade]]=0, "-", BS_CONTROLE[[#This Row],[Atividade]])</f>
        <v>-</v>
      </c>
      <c r="AJ530" s="8" t="str">
        <f>IF(D530="","*",VLOOKUP(AI530,BS_ATIVIDADE[#Data],3,FALSE))</f>
        <v>*</v>
      </c>
      <c r="AK530" s="175" t="str">
        <f>IF(BS_CONTROLE[[#This Row],[Local - Partida]]=0, "-", BS_CONTROLE[[#This Row],[Local - Partida]])</f>
        <v>-</v>
      </c>
      <c r="AL530" s="175" t="str">
        <f>IF(BS_CONTROLE[[#This Row],[Local - Encerramento]]=0, "-", BS_CONTROLE[[#This Row],[Local - Encerramento]])</f>
        <v>-</v>
      </c>
      <c r="AM530" s="175" t="str">
        <f>IF(BS_CONTROLE[[#This Row],[Entre - Estações]]=0, "-", BS_CONTROLE[[#This Row],[Entre - Estações]])</f>
        <v>-</v>
      </c>
      <c r="AN530" s="175" t="str">
        <f>IF(BS_CONTROLE[[#This Row],[SB]]=0, "-", BS_CONTROLE[[#This Row],[SB]])</f>
        <v>-</v>
      </c>
      <c r="AO530" s="176" t="str">
        <f>IF(BS_CONTROLE[[#This Row],[SUB]]=0, "-", BS_CONTROLE[[#This Row],[SUB]])</f>
        <v>-</v>
      </c>
      <c r="AP530" s="177" t="str">
        <f>IF(BS_CONTROLE[[#This Row],[KM - Inicio]]=0, "-", BS_CONTROLE[[#This Row],[KM - Inicio]])</f>
        <v>-</v>
      </c>
      <c r="AQ530" s="177" t="str">
        <f>IF(BS_CONTROLE[[#This Row],[KM - Fim]]=0, "-", BS_CONTROLE[[#This Row],[KM - Fim]])</f>
        <v>-</v>
      </c>
      <c r="AR530" s="32"/>
      <c r="AS530" s="32"/>
      <c r="AT530" s="32"/>
      <c r="AU530" s="32"/>
      <c r="AV530" s="32"/>
      <c r="AW530" s="32"/>
      <c r="AX530" s="32"/>
      <c r="AY530" s="184" t="str">
        <f>IF(D530="","*",IFERROR(IF(ISODD(COUNT(AS530:AX532)),"ERRO",SUM((AT530-AS530),(AV530-AU530),(AX530-AW530))),"ERRO"))</f>
        <v>*</v>
      </c>
      <c r="AZ530" s="11"/>
      <c r="BA530" s="60"/>
      <c r="BB530" s="9" t="str">
        <f>IFERROR(_xlfn.XLOOKUP(AI530, BS_ATIVIDADE[ATIVIDADE],BS_ATIVIDADE[UNIDADE] ), "*")</f>
        <v>*</v>
      </c>
      <c r="BC530" s="59" t="str" cm="1">
        <f t="array" ref="BC530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BD530" s="59" t="str" cm="1">
        <f t="array" ref="BD530" xml:space="preserve"> _xlfn.XLOOKUP(
  1,
  ( TabelaMap[SUB] = BS_CONTROLE[[#This Row],[SUB_5]]) *
  ( TabelaMap[KM Inicio] &lt;= BS_CONTROLE[[#This Row],[KM - Inicio]]) *
  ( TabelaMap[KM Fim]  &gt;= BS_CONTROLE[[#This Row],[KM - Inicio]]),
  TabelaMap[Trecho Coordenação],
  "-",
  0
)</f>
        <v>-</v>
      </c>
      <c r="BE530" s="200" t="str">
        <f>IFERROR(_xlfn.XLOOKUP(AO530, BASE_MAPA!$B$2:$B$420, BASE_MAPA!$G$2:$G$420), "ERRO")</f>
        <v>ERRO</v>
      </c>
      <c r="BF530" s="178" t="str">
        <f>IF(BS_CONTROLE[[#This Row],[Responsavel pelo boletim]]=0, "-", BS_CONTROLE[[#This Row],[Responsavel pelo boletim]])</f>
        <v>-</v>
      </c>
      <c r="BG530" s="13"/>
      <c r="BH530" s="14"/>
      <c r="BI530" s="14"/>
      <c r="BJ530" s="14"/>
      <c r="BK530" s="14"/>
      <c r="BL530" s="13"/>
      <c r="BM530" s="12"/>
      <c r="BN530" s="12"/>
      <c r="BO530" s="130"/>
      <c r="BP530" s="14"/>
      <c r="BQ530" s="10" t="str">
        <f t="shared" si="43"/>
        <v>Aderente</v>
      </c>
      <c r="BR530" s="15" t="str">
        <f t="shared" si="44"/>
        <v>*</v>
      </c>
      <c r="BS530" s="15" t="str">
        <f t="shared" si="45"/>
        <v>*</v>
      </c>
      <c r="BT530" s="157" t="str">
        <f t="shared" si="46"/>
        <v/>
      </c>
    </row>
    <row r="531" spans="1:72" hidden="1">
      <c r="A531" s="44" t="str">
        <f t="shared" si="42"/>
        <v/>
      </c>
      <c r="B531" s="133"/>
      <c r="C531" s="7" t="str">
        <f>IF(BS_CONTROLE[[#This Row],[DATA]]="","",WEEKNUM(BS_CONTROLE[[#This Row],[DATA]]))</f>
        <v/>
      </c>
      <c r="D531" s="45"/>
      <c r="E531" s="185">
        <v>547</v>
      </c>
      <c r="F531" s="134"/>
      <c r="G531" s="8" t="str">
        <f>IF(D531="","*",VLOOKUP(F531,BS_ATIVIDADE[#All],3,FALSE))</f>
        <v>*</v>
      </c>
      <c r="H531" s="135"/>
      <c r="I531" s="135"/>
      <c r="J531" s="151"/>
      <c r="K531" s="151"/>
      <c r="L531" s="71" t="s">
        <v>11</v>
      </c>
      <c r="M531" s="149" t="str" cm="1">
        <f t="array" ref="M531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531" s="149" t="str" cm="1">
        <f t="array" ref="N531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531" s="135"/>
      <c r="P531" s="135"/>
      <c r="Q531" s="71"/>
      <c r="R531" s="9" t="str">
        <f>IFERROR(_xlfn.XLOOKUP(F531, BS_ATIVIDADE[ATIVIDADE],BS_ATIVIDADE[UNIDADE] ), "*")</f>
        <v>*</v>
      </c>
      <c r="S531" s="180" t="str" cm="1">
        <f t="array" ref="S531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531" s="180" t="str" cm="1">
        <f t="array" ref="T531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531" s="199" t="str">
        <f>IFERROR(_xlfn.XLOOKUP(J531, BASE_MAPA!$B$2:$B$420, BASE_MAPA!$G$2:$G$420), "ERRO")</f>
        <v>ERRO</v>
      </c>
      <c r="V531" s="143"/>
      <c r="W531" s="135"/>
      <c r="X531" s="152"/>
      <c r="Y531" s="129"/>
      <c r="Z531" s="129"/>
      <c r="AA531" s="71"/>
      <c r="AB531" s="59"/>
      <c r="AC531" s="59"/>
      <c r="AD531" s="135"/>
      <c r="AE531" s="71"/>
      <c r="AF531" s="71"/>
      <c r="AG531" s="71"/>
      <c r="AH531" s="42"/>
      <c r="AI531" s="119" t="str">
        <f>IF(BS_CONTROLE[[#This Row],[Atividade]]=0, "-", BS_CONTROLE[[#This Row],[Atividade]])</f>
        <v>-</v>
      </c>
      <c r="AJ531" s="8" t="str">
        <f>IF(D531="","*",VLOOKUP(AI531,BS_ATIVIDADE[#Data],3,FALSE))</f>
        <v>*</v>
      </c>
      <c r="AK531" s="175" t="str">
        <f>IF(BS_CONTROLE[[#This Row],[Local - Partida]]=0, "-", BS_CONTROLE[[#This Row],[Local - Partida]])</f>
        <v>-</v>
      </c>
      <c r="AL531" s="175" t="str">
        <f>IF(BS_CONTROLE[[#This Row],[Local - Encerramento]]=0, "-", BS_CONTROLE[[#This Row],[Local - Encerramento]])</f>
        <v>-</v>
      </c>
      <c r="AM531" s="175" t="str">
        <f>IF(BS_CONTROLE[[#This Row],[Entre - Estações]]=0, "-", BS_CONTROLE[[#This Row],[Entre - Estações]])</f>
        <v>-</v>
      </c>
      <c r="AN531" s="175" t="str">
        <f>IF(BS_CONTROLE[[#This Row],[SB]]=0, "-", BS_CONTROLE[[#This Row],[SB]])</f>
        <v>-</v>
      </c>
      <c r="AO531" s="176" t="str">
        <f>IF(BS_CONTROLE[[#This Row],[SUB]]=0, "-", BS_CONTROLE[[#This Row],[SUB]])</f>
        <v>-</v>
      </c>
      <c r="AP531" s="177" t="str">
        <f>IF(BS_CONTROLE[[#This Row],[KM - Inicio]]=0, "-", BS_CONTROLE[[#This Row],[KM - Inicio]])</f>
        <v>-</v>
      </c>
      <c r="AQ531" s="177" t="str">
        <f>IF(BS_CONTROLE[[#This Row],[KM - Fim]]=0, "-", BS_CONTROLE[[#This Row],[KM - Fim]])</f>
        <v>-</v>
      </c>
      <c r="AR531" s="32"/>
      <c r="AS531" s="32"/>
      <c r="AT531" s="32"/>
      <c r="AU531" s="32"/>
      <c r="AV531" s="32"/>
      <c r="AW531" s="32"/>
      <c r="AX531" s="32"/>
      <c r="AY531" s="184" t="str">
        <f>IF(D531="","*",IFERROR(IF(ISODD(COUNT(AS531:AX533)),"ERRO",SUM((AT531-AS531),(AV531-AU531),(AX531-AW531))),"ERRO"))</f>
        <v>*</v>
      </c>
      <c r="AZ531" s="11"/>
      <c r="BA531" s="60"/>
      <c r="BB531" s="9" t="str">
        <f>IFERROR(_xlfn.XLOOKUP(AI531, BS_ATIVIDADE[ATIVIDADE],BS_ATIVIDADE[UNIDADE] ), "*")</f>
        <v>*</v>
      </c>
      <c r="BC531" s="59" t="str" cm="1">
        <f t="array" ref="BC531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BD531" s="59" t="str" cm="1">
        <f t="array" ref="BD531" xml:space="preserve"> _xlfn.XLOOKUP(
  1,
  ( TabelaMap[SUB] = BS_CONTROLE[[#This Row],[SUB_5]]) *
  ( TabelaMap[KM Inicio] &lt;= BS_CONTROLE[[#This Row],[KM - Inicio]]) *
  ( TabelaMap[KM Fim]  &gt;= BS_CONTROLE[[#This Row],[KM - Inicio]]),
  TabelaMap[Trecho Coordenação],
  "-",
  0
)</f>
        <v>-</v>
      </c>
      <c r="BE531" s="200" t="str">
        <f>IFERROR(_xlfn.XLOOKUP(AO531, BASE_MAPA!$B$2:$B$420, BASE_MAPA!$G$2:$G$420), "ERRO")</f>
        <v>ERRO</v>
      </c>
      <c r="BF531" s="178" t="str">
        <f>IF(BS_CONTROLE[[#This Row],[Responsavel pelo boletim]]=0, "-", BS_CONTROLE[[#This Row],[Responsavel pelo boletim]])</f>
        <v>-</v>
      </c>
      <c r="BG531" s="13"/>
      <c r="BH531" s="14"/>
      <c r="BI531" s="14"/>
      <c r="BJ531" s="14"/>
      <c r="BK531" s="14"/>
      <c r="BL531" s="13"/>
      <c r="BM531" s="12"/>
      <c r="BN531" s="12"/>
      <c r="BO531" s="130"/>
      <c r="BP531" s="14"/>
      <c r="BQ531" s="10" t="str">
        <f t="shared" si="43"/>
        <v>Aderente</v>
      </c>
      <c r="BR531" s="15" t="str">
        <f t="shared" si="44"/>
        <v>*</v>
      </c>
      <c r="BS531" s="15" t="str">
        <f t="shared" si="45"/>
        <v>*</v>
      </c>
      <c r="BT531" s="157" t="str">
        <f t="shared" si="46"/>
        <v/>
      </c>
    </row>
    <row r="532" spans="1:72" hidden="1">
      <c r="A532" s="44" t="str">
        <f t="shared" si="42"/>
        <v/>
      </c>
      <c r="B532" s="133"/>
      <c r="C532" s="7" t="str">
        <f>IF(BS_CONTROLE[[#This Row],[DATA]]="","",WEEKNUM(BS_CONTROLE[[#This Row],[DATA]]))</f>
        <v/>
      </c>
      <c r="D532" s="45"/>
      <c r="E532" s="185">
        <v>548</v>
      </c>
      <c r="F532" s="134"/>
      <c r="G532" s="8" t="str">
        <f>IF(D532="","*",VLOOKUP(F532,BS_ATIVIDADE[#All],3,FALSE))</f>
        <v>*</v>
      </c>
      <c r="H532" s="135"/>
      <c r="I532" s="135"/>
      <c r="J532" s="151"/>
      <c r="K532" s="151"/>
      <c r="L532" s="71" t="s">
        <v>11</v>
      </c>
      <c r="M532" s="149" t="str" cm="1">
        <f t="array" ref="M532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532" s="149" t="str" cm="1">
        <f t="array" ref="N532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532" s="135"/>
      <c r="P532" s="135"/>
      <c r="Q532" s="71"/>
      <c r="R532" s="9" t="str">
        <f>IFERROR(_xlfn.XLOOKUP(F532, BS_ATIVIDADE[ATIVIDADE],BS_ATIVIDADE[UNIDADE] ), "*")</f>
        <v>*</v>
      </c>
      <c r="S532" s="180" t="str" cm="1">
        <f t="array" ref="S532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532" s="180" t="str" cm="1">
        <f t="array" ref="T532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532" s="199" t="str">
        <f>IFERROR(_xlfn.XLOOKUP(J532, BASE_MAPA!$B$2:$B$420, BASE_MAPA!$G$2:$G$420), "ERRO")</f>
        <v>ERRO</v>
      </c>
      <c r="V532" s="143"/>
      <c r="W532" s="135"/>
      <c r="X532" s="152"/>
      <c r="Y532" s="129"/>
      <c r="Z532" s="129"/>
      <c r="AA532" s="71"/>
      <c r="AB532" s="59"/>
      <c r="AC532" s="59"/>
      <c r="AD532" s="135"/>
      <c r="AE532" s="71"/>
      <c r="AF532" s="71"/>
      <c r="AG532" s="71"/>
      <c r="AH532" s="42"/>
      <c r="AI532" s="119" t="str">
        <f>IF(BS_CONTROLE[[#This Row],[Atividade]]=0, "-", BS_CONTROLE[[#This Row],[Atividade]])</f>
        <v>-</v>
      </c>
      <c r="AJ532" s="8" t="str">
        <f>IF(D532="","*",VLOOKUP(AI532,BS_ATIVIDADE[#Data],3,FALSE))</f>
        <v>*</v>
      </c>
      <c r="AK532" s="175" t="str">
        <f>IF(BS_CONTROLE[[#This Row],[Local - Partida]]=0, "-", BS_CONTROLE[[#This Row],[Local - Partida]])</f>
        <v>-</v>
      </c>
      <c r="AL532" s="175" t="str">
        <f>IF(BS_CONTROLE[[#This Row],[Local - Encerramento]]=0, "-", BS_CONTROLE[[#This Row],[Local - Encerramento]])</f>
        <v>-</v>
      </c>
      <c r="AM532" s="175" t="str">
        <f>IF(BS_CONTROLE[[#This Row],[Entre - Estações]]=0, "-", BS_CONTROLE[[#This Row],[Entre - Estações]])</f>
        <v>-</v>
      </c>
      <c r="AN532" s="175" t="str">
        <f>IF(BS_CONTROLE[[#This Row],[SB]]=0, "-", BS_CONTROLE[[#This Row],[SB]])</f>
        <v>-</v>
      </c>
      <c r="AO532" s="176" t="str">
        <f>IF(BS_CONTROLE[[#This Row],[SUB]]=0, "-", BS_CONTROLE[[#This Row],[SUB]])</f>
        <v>-</v>
      </c>
      <c r="AP532" s="177" t="str">
        <f>IF(BS_CONTROLE[[#This Row],[KM - Inicio]]=0, "-", BS_CONTROLE[[#This Row],[KM - Inicio]])</f>
        <v>-</v>
      </c>
      <c r="AQ532" s="177" t="str">
        <f>IF(BS_CONTROLE[[#This Row],[KM - Fim]]=0, "-", BS_CONTROLE[[#This Row],[KM - Fim]])</f>
        <v>-</v>
      </c>
      <c r="AR532" s="32"/>
      <c r="AS532" s="32"/>
      <c r="AT532" s="32"/>
      <c r="AU532" s="32"/>
      <c r="AV532" s="32"/>
      <c r="AW532" s="32"/>
      <c r="AX532" s="32"/>
      <c r="AY532" s="184" t="str">
        <f>IF(D532="","*",IFERROR(IF(ISODD(COUNT(AS532:AX534)),"ERRO",SUM((AT532-AS532),(AV532-AU532),(AX532-AW532))),"ERRO"))</f>
        <v>*</v>
      </c>
      <c r="AZ532" s="11"/>
      <c r="BA532" s="60"/>
      <c r="BB532" s="9" t="str">
        <f>IFERROR(_xlfn.XLOOKUP(AI532, BS_ATIVIDADE[ATIVIDADE],BS_ATIVIDADE[UNIDADE] ), "*")</f>
        <v>*</v>
      </c>
      <c r="BC532" s="59" t="str" cm="1">
        <f t="array" ref="BC532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BD532" s="59" t="str" cm="1">
        <f t="array" ref="BD532" xml:space="preserve"> _xlfn.XLOOKUP(
  1,
  ( TabelaMap[SUB] = BS_CONTROLE[[#This Row],[SUB_5]]) *
  ( TabelaMap[KM Inicio] &lt;= BS_CONTROLE[[#This Row],[KM - Inicio]]) *
  ( TabelaMap[KM Fim]  &gt;= BS_CONTROLE[[#This Row],[KM - Inicio]]),
  TabelaMap[Trecho Coordenação],
  "-",
  0
)</f>
        <v>-</v>
      </c>
      <c r="BE532" s="200" t="str">
        <f>IFERROR(_xlfn.XLOOKUP(AO532, BASE_MAPA!$B$2:$B$420, BASE_MAPA!$G$2:$G$420), "ERRO")</f>
        <v>ERRO</v>
      </c>
      <c r="BF532" s="178" t="str">
        <f>IF(BS_CONTROLE[[#This Row],[Responsavel pelo boletim]]=0, "-", BS_CONTROLE[[#This Row],[Responsavel pelo boletim]])</f>
        <v>-</v>
      </c>
      <c r="BG532" s="13"/>
      <c r="BH532" s="14"/>
      <c r="BI532" s="14"/>
      <c r="BJ532" s="14"/>
      <c r="BK532" s="14"/>
      <c r="BL532" s="13"/>
      <c r="BM532" s="12"/>
      <c r="BN532" s="12"/>
      <c r="BO532" s="130"/>
      <c r="BP532" s="14"/>
      <c r="BQ532" s="10" t="str">
        <f t="shared" si="43"/>
        <v>Aderente</v>
      </c>
      <c r="BR532" s="15" t="str">
        <f t="shared" si="44"/>
        <v>*</v>
      </c>
      <c r="BS532" s="15" t="str">
        <f t="shared" si="45"/>
        <v>*</v>
      </c>
      <c r="BT532" s="157" t="str">
        <f t="shared" si="46"/>
        <v/>
      </c>
    </row>
    <row r="533" spans="1:72" hidden="1">
      <c r="A533" s="44" t="str">
        <f t="shared" si="42"/>
        <v/>
      </c>
      <c r="B533" s="133"/>
      <c r="C533" s="7" t="str">
        <f>IF(BS_CONTROLE[[#This Row],[DATA]]="","",WEEKNUM(BS_CONTROLE[[#This Row],[DATA]]))</f>
        <v/>
      </c>
      <c r="D533" s="45"/>
      <c r="E533" s="185">
        <v>549</v>
      </c>
      <c r="F533" s="134"/>
      <c r="G533" s="8" t="str">
        <f>IF(D533="","*",VLOOKUP(F533,BS_ATIVIDADE[#All],3,FALSE))</f>
        <v>*</v>
      </c>
      <c r="H533" s="135"/>
      <c r="I533" s="135"/>
      <c r="J533" s="151"/>
      <c r="K533" s="151"/>
      <c r="L533" s="71" t="s">
        <v>11</v>
      </c>
      <c r="M533" s="149" t="str" cm="1">
        <f t="array" ref="M533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533" s="149" t="str" cm="1">
        <f t="array" ref="N533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533" s="135"/>
      <c r="P533" s="135"/>
      <c r="Q533" s="71"/>
      <c r="R533" s="9" t="str">
        <f>IFERROR(_xlfn.XLOOKUP(F533, BS_ATIVIDADE[ATIVIDADE],BS_ATIVIDADE[UNIDADE] ), "*")</f>
        <v>*</v>
      </c>
      <c r="S533" s="180" t="str" cm="1">
        <f t="array" ref="S533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533" s="180" t="str" cm="1">
        <f t="array" ref="T533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533" s="199" t="str">
        <f>IFERROR(_xlfn.XLOOKUP(J533, BASE_MAPA!$B$2:$B$420, BASE_MAPA!$G$2:$G$420), "ERRO")</f>
        <v>ERRO</v>
      </c>
      <c r="V533" s="143"/>
      <c r="W533" s="135"/>
      <c r="X533" s="152"/>
      <c r="Y533" s="129"/>
      <c r="Z533" s="129"/>
      <c r="AA533" s="71"/>
      <c r="AB533" s="59"/>
      <c r="AC533" s="59"/>
      <c r="AD533" s="135"/>
      <c r="AE533" s="71"/>
      <c r="AF533" s="71"/>
      <c r="AG533" s="71"/>
      <c r="AH533" s="42"/>
      <c r="AI533" s="119" t="str">
        <f>IF(BS_CONTROLE[[#This Row],[Atividade]]=0, "-", BS_CONTROLE[[#This Row],[Atividade]])</f>
        <v>-</v>
      </c>
      <c r="AJ533" s="8" t="str">
        <f>IF(D533="","*",VLOOKUP(AI533,BS_ATIVIDADE[#Data],3,FALSE))</f>
        <v>*</v>
      </c>
      <c r="AK533" s="175" t="str">
        <f>IF(BS_CONTROLE[[#This Row],[Local - Partida]]=0, "-", BS_CONTROLE[[#This Row],[Local - Partida]])</f>
        <v>-</v>
      </c>
      <c r="AL533" s="175" t="str">
        <f>IF(BS_CONTROLE[[#This Row],[Local - Encerramento]]=0, "-", BS_CONTROLE[[#This Row],[Local - Encerramento]])</f>
        <v>-</v>
      </c>
      <c r="AM533" s="175" t="str">
        <f>IF(BS_CONTROLE[[#This Row],[Entre - Estações]]=0, "-", BS_CONTROLE[[#This Row],[Entre - Estações]])</f>
        <v>-</v>
      </c>
      <c r="AN533" s="175" t="str">
        <f>IF(BS_CONTROLE[[#This Row],[SB]]=0, "-", BS_CONTROLE[[#This Row],[SB]])</f>
        <v>-</v>
      </c>
      <c r="AO533" s="176" t="str">
        <f>IF(BS_CONTROLE[[#This Row],[SUB]]=0, "-", BS_CONTROLE[[#This Row],[SUB]])</f>
        <v>-</v>
      </c>
      <c r="AP533" s="177" t="str">
        <f>IF(BS_CONTROLE[[#This Row],[KM - Inicio]]=0, "-", BS_CONTROLE[[#This Row],[KM - Inicio]])</f>
        <v>-</v>
      </c>
      <c r="AQ533" s="177" t="str">
        <f>IF(BS_CONTROLE[[#This Row],[KM - Fim]]=0, "-", BS_CONTROLE[[#This Row],[KM - Fim]])</f>
        <v>-</v>
      </c>
      <c r="AR533" s="32"/>
      <c r="AS533" s="32"/>
      <c r="AT533" s="32"/>
      <c r="AU533" s="32"/>
      <c r="AV533" s="32"/>
      <c r="AW533" s="32"/>
      <c r="AX533" s="32"/>
      <c r="AY533" s="184" t="str">
        <f>IF(D533="","*",IFERROR(IF(ISODD(COUNT(AS533:AX535)),"ERRO",SUM((AT533-AS533),(AV533-AU533),(AX533-AW533))),"ERRO"))</f>
        <v>*</v>
      </c>
      <c r="AZ533" s="11"/>
      <c r="BA533" s="60"/>
      <c r="BB533" s="9" t="str">
        <f>IFERROR(_xlfn.XLOOKUP(AI533, BS_ATIVIDADE[ATIVIDADE],BS_ATIVIDADE[UNIDADE] ), "*")</f>
        <v>*</v>
      </c>
      <c r="BC533" s="59" t="str" cm="1">
        <f t="array" ref="BC533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BD533" s="59" t="str" cm="1">
        <f t="array" ref="BD533" xml:space="preserve"> _xlfn.XLOOKUP(
  1,
  ( TabelaMap[SUB] = BS_CONTROLE[[#This Row],[SUB_5]]) *
  ( TabelaMap[KM Inicio] &lt;= BS_CONTROLE[[#This Row],[KM - Inicio]]) *
  ( TabelaMap[KM Fim]  &gt;= BS_CONTROLE[[#This Row],[KM - Inicio]]),
  TabelaMap[Trecho Coordenação],
  "-",
  0
)</f>
        <v>-</v>
      </c>
      <c r="BE533" s="200" t="str">
        <f>IFERROR(_xlfn.XLOOKUP(AO533, BASE_MAPA!$B$2:$B$420, BASE_MAPA!$G$2:$G$420), "ERRO")</f>
        <v>ERRO</v>
      </c>
      <c r="BF533" s="178" t="str">
        <f>IF(BS_CONTROLE[[#This Row],[Responsavel pelo boletim]]=0, "-", BS_CONTROLE[[#This Row],[Responsavel pelo boletim]])</f>
        <v>-</v>
      </c>
      <c r="BG533" s="13"/>
      <c r="BH533" s="14"/>
      <c r="BI533" s="14"/>
      <c r="BJ533" s="14"/>
      <c r="BK533" s="14"/>
      <c r="BL533" s="13"/>
      <c r="BM533" s="12"/>
      <c r="BN533" s="12"/>
      <c r="BO533" s="130"/>
      <c r="BP533" s="14"/>
      <c r="BQ533" s="10" t="str">
        <f t="shared" si="43"/>
        <v>Aderente</v>
      </c>
      <c r="BR533" s="15" t="str">
        <f t="shared" si="44"/>
        <v>*</v>
      </c>
      <c r="BS533" s="15" t="str">
        <f t="shared" si="45"/>
        <v>*</v>
      </c>
      <c r="BT533" s="157" t="str">
        <f t="shared" si="46"/>
        <v/>
      </c>
    </row>
    <row r="534" spans="1:72" hidden="1">
      <c r="A534" s="44" t="str">
        <f t="shared" si="42"/>
        <v/>
      </c>
      <c r="B534" s="133"/>
      <c r="C534" s="7" t="str">
        <f>IF(BS_CONTROLE[[#This Row],[DATA]]="","",WEEKNUM(BS_CONTROLE[[#This Row],[DATA]]))</f>
        <v/>
      </c>
      <c r="D534" s="45"/>
      <c r="E534" s="185">
        <v>550</v>
      </c>
      <c r="F534" s="134"/>
      <c r="G534" s="8" t="str">
        <f>IF(D534="","*",VLOOKUP(F534,BS_ATIVIDADE[#All],3,FALSE))</f>
        <v>*</v>
      </c>
      <c r="H534" s="135"/>
      <c r="I534" s="135"/>
      <c r="J534" s="151"/>
      <c r="K534" s="151"/>
      <c r="L534" s="71" t="s">
        <v>11</v>
      </c>
      <c r="M534" s="149" t="str" cm="1">
        <f t="array" ref="M534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534" s="149" t="str" cm="1">
        <f t="array" ref="N534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534" s="135"/>
      <c r="P534" s="135"/>
      <c r="Q534" s="71"/>
      <c r="R534" s="9" t="str">
        <f>IFERROR(_xlfn.XLOOKUP(F534, BS_ATIVIDADE[ATIVIDADE],BS_ATIVIDADE[UNIDADE] ), "*")</f>
        <v>*</v>
      </c>
      <c r="S534" s="180" t="str" cm="1">
        <f t="array" ref="S534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534" s="180" t="str" cm="1">
        <f t="array" ref="T534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534" s="199" t="str">
        <f>IFERROR(_xlfn.XLOOKUP(J534, BASE_MAPA!$B$2:$B$420, BASE_MAPA!$G$2:$G$420), "ERRO")</f>
        <v>ERRO</v>
      </c>
      <c r="V534" s="143"/>
      <c r="W534" s="135"/>
      <c r="X534" s="152"/>
      <c r="Y534" s="129"/>
      <c r="Z534" s="129"/>
      <c r="AA534" s="71"/>
      <c r="AB534" s="59"/>
      <c r="AC534" s="59"/>
      <c r="AD534" s="135"/>
      <c r="AE534" s="71"/>
      <c r="AF534" s="71"/>
      <c r="AG534" s="71"/>
      <c r="AH534" s="42"/>
      <c r="AI534" s="119" t="str">
        <f>IF(BS_CONTROLE[[#This Row],[Atividade]]=0, "-", BS_CONTROLE[[#This Row],[Atividade]])</f>
        <v>-</v>
      </c>
      <c r="AJ534" s="8" t="str">
        <f>IF(D534="","*",VLOOKUP(AI534,BS_ATIVIDADE[#Data],3,FALSE))</f>
        <v>*</v>
      </c>
      <c r="AK534" s="175" t="str">
        <f>IF(BS_CONTROLE[[#This Row],[Local - Partida]]=0, "-", BS_CONTROLE[[#This Row],[Local - Partida]])</f>
        <v>-</v>
      </c>
      <c r="AL534" s="175" t="str">
        <f>IF(BS_CONTROLE[[#This Row],[Local - Encerramento]]=0, "-", BS_CONTROLE[[#This Row],[Local - Encerramento]])</f>
        <v>-</v>
      </c>
      <c r="AM534" s="175" t="str">
        <f>IF(BS_CONTROLE[[#This Row],[Entre - Estações]]=0, "-", BS_CONTROLE[[#This Row],[Entre - Estações]])</f>
        <v>-</v>
      </c>
      <c r="AN534" s="175" t="str">
        <f>IF(BS_CONTROLE[[#This Row],[SB]]=0, "-", BS_CONTROLE[[#This Row],[SB]])</f>
        <v>-</v>
      </c>
      <c r="AO534" s="176" t="str">
        <f>IF(BS_CONTROLE[[#This Row],[SUB]]=0, "-", BS_CONTROLE[[#This Row],[SUB]])</f>
        <v>-</v>
      </c>
      <c r="AP534" s="177" t="str">
        <f>IF(BS_CONTROLE[[#This Row],[KM - Inicio]]=0, "-", BS_CONTROLE[[#This Row],[KM - Inicio]])</f>
        <v>-</v>
      </c>
      <c r="AQ534" s="177" t="str">
        <f>IF(BS_CONTROLE[[#This Row],[KM - Fim]]=0, "-", BS_CONTROLE[[#This Row],[KM - Fim]])</f>
        <v>-</v>
      </c>
      <c r="AR534" s="32"/>
      <c r="AS534" s="32"/>
      <c r="AT534" s="32"/>
      <c r="AU534" s="32"/>
      <c r="AV534" s="32"/>
      <c r="AW534" s="32"/>
      <c r="AX534" s="32"/>
      <c r="AY534" s="184" t="str">
        <f>IF(D534="","*",IFERROR(IF(ISODD(COUNT(AS534:AX536)),"ERRO",SUM((AT534-AS534),(AV534-AU534),(AX534-AW534))),"ERRO"))</f>
        <v>*</v>
      </c>
      <c r="AZ534" s="11"/>
      <c r="BA534" s="60"/>
      <c r="BB534" s="9" t="str">
        <f>IFERROR(_xlfn.XLOOKUP(AI534, BS_ATIVIDADE[ATIVIDADE],BS_ATIVIDADE[UNIDADE] ), "*")</f>
        <v>*</v>
      </c>
      <c r="BC534" s="59" t="str" cm="1">
        <f t="array" ref="BC534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BD534" s="59" t="str" cm="1">
        <f t="array" ref="BD534" xml:space="preserve"> _xlfn.XLOOKUP(
  1,
  ( TabelaMap[SUB] = BS_CONTROLE[[#This Row],[SUB_5]]) *
  ( TabelaMap[KM Inicio] &lt;= BS_CONTROLE[[#This Row],[KM - Inicio]]) *
  ( TabelaMap[KM Fim]  &gt;= BS_CONTROLE[[#This Row],[KM - Inicio]]),
  TabelaMap[Trecho Coordenação],
  "-",
  0
)</f>
        <v>-</v>
      </c>
      <c r="BE534" s="200" t="str">
        <f>IFERROR(_xlfn.XLOOKUP(AO534, BASE_MAPA!$B$2:$B$420, BASE_MAPA!$G$2:$G$420), "ERRO")</f>
        <v>ERRO</v>
      </c>
      <c r="BF534" s="178" t="str">
        <f>IF(BS_CONTROLE[[#This Row],[Responsavel pelo boletim]]=0, "-", BS_CONTROLE[[#This Row],[Responsavel pelo boletim]])</f>
        <v>-</v>
      </c>
      <c r="BG534" s="13"/>
      <c r="BH534" s="14"/>
      <c r="BI534" s="14"/>
      <c r="BJ534" s="14"/>
      <c r="BK534" s="14"/>
      <c r="BL534" s="13"/>
      <c r="BM534" s="12"/>
      <c r="BN534" s="12"/>
      <c r="BO534" s="130"/>
      <c r="BP534" s="14"/>
      <c r="BQ534" s="10" t="str">
        <f t="shared" si="43"/>
        <v>Aderente</v>
      </c>
      <c r="BR534" s="15" t="str">
        <f t="shared" si="44"/>
        <v>*</v>
      </c>
      <c r="BS534" s="15" t="str">
        <f t="shared" si="45"/>
        <v>*</v>
      </c>
      <c r="BT534" s="157" t="str">
        <f t="shared" si="46"/>
        <v/>
      </c>
    </row>
    <row r="535" spans="1:72" hidden="1">
      <c r="A535" s="44" t="str">
        <f t="shared" si="42"/>
        <v/>
      </c>
      <c r="B535" s="133"/>
      <c r="C535" s="7" t="str">
        <f>IF(BS_CONTROLE[[#This Row],[DATA]]="","",WEEKNUM(BS_CONTROLE[[#This Row],[DATA]]))</f>
        <v/>
      </c>
      <c r="D535" s="45"/>
      <c r="E535" s="185">
        <v>551</v>
      </c>
      <c r="F535" s="134"/>
      <c r="G535" s="8" t="str">
        <f>IF(D535="","*",VLOOKUP(F535,BS_ATIVIDADE[#All],3,FALSE))</f>
        <v>*</v>
      </c>
      <c r="H535" s="135"/>
      <c r="I535" s="135"/>
      <c r="J535" s="151"/>
      <c r="K535" s="151"/>
      <c r="L535" s="71" t="s">
        <v>11</v>
      </c>
      <c r="M535" s="149" t="str" cm="1">
        <f t="array" ref="M535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535" s="149" t="str" cm="1">
        <f t="array" ref="N535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535" s="135"/>
      <c r="P535" s="135"/>
      <c r="Q535" s="71"/>
      <c r="R535" s="9" t="str">
        <f>IFERROR(_xlfn.XLOOKUP(F535, BS_ATIVIDADE[ATIVIDADE],BS_ATIVIDADE[UNIDADE] ), "*")</f>
        <v>*</v>
      </c>
      <c r="S535" s="180" t="str" cm="1">
        <f t="array" ref="S535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535" s="180" t="str" cm="1">
        <f t="array" ref="T535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535" s="199" t="str">
        <f>IFERROR(_xlfn.XLOOKUP(J535, BASE_MAPA!$B$2:$B$420, BASE_MAPA!$G$2:$G$420), "ERRO")</f>
        <v>ERRO</v>
      </c>
      <c r="V535" s="143"/>
      <c r="W535" s="135"/>
      <c r="X535" s="152"/>
      <c r="Y535" s="129"/>
      <c r="Z535" s="129"/>
      <c r="AA535" s="71"/>
      <c r="AB535" s="59"/>
      <c r="AC535" s="59"/>
      <c r="AD535" s="135"/>
      <c r="AE535" s="71"/>
      <c r="AF535" s="71"/>
      <c r="AG535" s="71"/>
      <c r="AH535" s="42"/>
      <c r="AI535" s="119" t="str">
        <f>IF(BS_CONTROLE[[#This Row],[Atividade]]=0, "-", BS_CONTROLE[[#This Row],[Atividade]])</f>
        <v>-</v>
      </c>
      <c r="AJ535" s="8" t="str">
        <f>IF(D535="","*",VLOOKUP(AI535,BS_ATIVIDADE[#Data],3,FALSE))</f>
        <v>*</v>
      </c>
      <c r="AK535" s="175" t="str">
        <f>IF(BS_CONTROLE[[#This Row],[Local - Partida]]=0, "-", BS_CONTROLE[[#This Row],[Local - Partida]])</f>
        <v>-</v>
      </c>
      <c r="AL535" s="175" t="str">
        <f>IF(BS_CONTROLE[[#This Row],[Local - Encerramento]]=0, "-", BS_CONTROLE[[#This Row],[Local - Encerramento]])</f>
        <v>-</v>
      </c>
      <c r="AM535" s="175" t="str">
        <f>IF(BS_CONTROLE[[#This Row],[Entre - Estações]]=0, "-", BS_CONTROLE[[#This Row],[Entre - Estações]])</f>
        <v>-</v>
      </c>
      <c r="AN535" s="175" t="str">
        <f>IF(BS_CONTROLE[[#This Row],[SB]]=0, "-", BS_CONTROLE[[#This Row],[SB]])</f>
        <v>-</v>
      </c>
      <c r="AO535" s="176" t="str">
        <f>IF(BS_CONTROLE[[#This Row],[SUB]]=0, "-", BS_CONTROLE[[#This Row],[SUB]])</f>
        <v>-</v>
      </c>
      <c r="AP535" s="177" t="str">
        <f>IF(BS_CONTROLE[[#This Row],[KM - Inicio]]=0, "-", BS_CONTROLE[[#This Row],[KM - Inicio]])</f>
        <v>-</v>
      </c>
      <c r="AQ535" s="177" t="str">
        <f>IF(BS_CONTROLE[[#This Row],[KM - Fim]]=0, "-", BS_CONTROLE[[#This Row],[KM - Fim]])</f>
        <v>-</v>
      </c>
      <c r="AR535" s="32"/>
      <c r="AS535" s="32"/>
      <c r="AT535" s="32"/>
      <c r="AU535" s="32"/>
      <c r="AV535" s="32"/>
      <c r="AW535" s="32"/>
      <c r="AX535" s="32"/>
      <c r="AY535" s="184" t="str">
        <f>IF(D535="","*",IFERROR(IF(ISODD(COUNT(AS535:AX537)),"ERRO",SUM((AT535-AS535),(AV535-AU535),(AX535-AW535))),"ERRO"))</f>
        <v>*</v>
      </c>
      <c r="AZ535" s="11"/>
      <c r="BA535" s="60"/>
      <c r="BB535" s="9" t="str">
        <f>IFERROR(_xlfn.XLOOKUP(AI535, BS_ATIVIDADE[ATIVIDADE],BS_ATIVIDADE[UNIDADE] ), "*")</f>
        <v>*</v>
      </c>
      <c r="BC535" s="59" t="str" cm="1">
        <f t="array" ref="BC535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BD535" s="59" t="str" cm="1">
        <f t="array" ref="BD535" xml:space="preserve"> _xlfn.XLOOKUP(
  1,
  ( TabelaMap[SUB] = BS_CONTROLE[[#This Row],[SUB_5]]) *
  ( TabelaMap[KM Inicio] &lt;= BS_CONTROLE[[#This Row],[KM - Inicio]]) *
  ( TabelaMap[KM Fim]  &gt;= BS_CONTROLE[[#This Row],[KM - Inicio]]),
  TabelaMap[Trecho Coordenação],
  "-",
  0
)</f>
        <v>-</v>
      </c>
      <c r="BE535" s="200" t="str">
        <f>IFERROR(_xlfn.XLOOKUP(AO535, BASE_MAPA!$B$2:$B$420, BASE_MAPA!$G$2:$G$420), "ERRO")</f>
        <v>ERRO</v>
      </c>
      <c r="BF535" s="178" t="str">
        <f>IF(BS_CONTROLE[[#This Row],[Responsavel pelo boletim]]=0, "-", BS_CONTROLE[[#This Row],[Responsavel pelo boletim]])</f>
        <v>-</v>
      </c>
      <c r="BG535" s="13"/>
      <c r="BH535" s="14"/>
      <c r="BI535" s="14"/>
      <c r="BJ535" s="14"/>
      <c r="BK535" s="14"/>
      <c r="BL535" s="13"/>
      <c r="BM535" s="12"/>
      <c r="BN535" s="12"/>
      <c r="BO535" s="130"/>
      <c r="BP535" s="14"/>
      <c r="BQ535" s="10" t="str">
        <f t="shared" si="43"/>
        <v>Aderente</v>
      </c>
      <c r="BR535" s="15" t="str">
        <f t="shared" si="44"/>
        <v>*</v>
      </c>
      <c r="BS535" s="15" t="str">
        <f t="shared" si="45"/>
        <v>*</v>
      </c>
      <c r="BT535" s="157" t="str">
        <f t="shared" si="46"/>
        <v/>
      </c>
    </row>
    <row r="536" spans="1:72" hidden="1">
      <c r="A536" s="44" t="str">
        <f t="shared" si="42"/>
        <v/>
      </c>
      <c r="B536" s="133"/>
      <c r="C536" s="7" t="str">
        <f>IF(BS_CONTROLE[[#This Row],[DATA]]="","",WEEKNUM(BS_CONTROLE[[#This Row],[DATA]]))</f>
        <v/>
      </c>
      <c r="D536" s="45"/>
      <c r="E536" s="185">
        <v>552</v>
      </c>
      <c r="F536" s="134"/>
      <c r="G536" s="8" t="str">
        <f>IF(D536="","*",VLOOKUP(F536,BS_ATIVIDADE[#All],3,FALSE))</f>
        <v>*</v>
      </c>
      <c r="H536" s="135"/>
      <c r="I536" s="135"/>
      <c r="J536" s="151"/>
      <c r="K536" s="151"/>
      <c r="L536" s="71" t="s">
        <v>11</v>
      </c>
      <c r="M536" s="149" t="str" cm="1">
        <f t="array" ref="M536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536" s="149" t="str" cm="1">
        <f t="array" ref="N536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536" s="135"/>
      <c r="P536" s="135"/>
      <c r="Q536" s="71"/>
      <c r="R536" s="9" t="str">
        <f>IFERROR(_xlfn.XLOOKUP(F536, BS_ATIVIDADE[ATIVIDADE],BS_ATIVIDADE[UNIDADE] ), "*")</f>
        <v>*</v>
      </c>
      <c r="S536" s="180" t="str" cm="1">
        <f t="array" ref="S536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536" s="180" t="str" cm="1">
        <f t="array" ref="T536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536" s="199" t="str">
        <f>IFERROR(_xlfn.XLOOKUP(J536, BASE_MAPA!$B$2:$B$420, BASE_MAPA!$G$2:$G$420), "ERRO")</f>
        <v>ERRO</v>
      </c>
      <c r="V536" s="143"/>
      <c r="W536" s="135"/>
      <c r="X536" s="152"/>
      <c r="Y536" s="129"/>
      <c r="Z536" s="129"/>
      <c r="AA536" s="71"/>
      <c r="AB536" s="59"/>
      <c r="AC536" s="59"/>
      <c r="AD536" s="135"/>
      <c r="AE536" s="71"/>
      <c r="AF536" s="71"/>
      <c r="AG536" s="71"/>
      <c r="AH536" s="42"/>
      <c r="AI536" s="119" t="str">
        <f>IF(BS_CONTROLE[[#This Row],[Atividade]]=0, "-", BS_CONTROLE[[#This Row],[Atividade]])</f>
        <v>-</v>
      </c>
      <c r="AJ536" s="8" t="str">
        <f>IF(D536="","*",VLOOKUP(AI536,BS_ATIVIDADE[#Data],3,FALSE))</f>
        <v>*</v>
      </c>
      <c r="AK536" s="175" t="str">
        <f>IF(BS_CONTROLE[[#This Row],[Local - Partida]]=0, "-", BS_CONTROLE[[#This Row],[Local - Partida]])</f>
        <v>-</v>
      </c>
      <c r="AL536" s="175" t="str">
        <f>IF(BS_CONTROLE[[#This Row],[Local - Encerramento]]=0, "-", BS_CONTROLE[[#This Row],[Local - Encerramento]])</f>
        <v>-</v>
      </c>
      <c r="AM536" s="175" t="str">
        <f>IF(BS_CONTROLE[[#This Row],[Entre - Estações]]=0, "-", BS_CONTROLE[[#This Row],[Entre - Estações]])</f>
        <v>-</v>
      </c>
      <c r="AN536" s="175" t="str">
        <f>IF(BS_CONTROLE[[#This Row],[SB]]=0, "-", BS_CONTROLE[[#This Row],[SB]])</f>
        <v>-</v>
      </c>
      <c r="AO536" s="176" t="str">
        <f>IF(BS_CONTROLE[[#This Row],[SUB]]=0, "-", BS_CONTROLE[[#This Row],[SUB]])</f>
        <v>-</v>
      </c>
      <c r="AP536" s="177" t="str">
        <f>IF(BS_CONTROLE[[#This Row],[KM - Inicio]]=0, "-", BS_CONTROLE[[#This Row],[KM - Inicio]])</f>
        <v>-</v>
      </c>
      <c r="AQ536" s="177" t="str">
        <f>IF(BS_CONTROLE[[#This Row],[KM - Fim]]=0, "-", BS_CONTROLE[[#This Row],[KM - Fim]])</f>
        <v>-</v>
      </c>
      <c r="AR536" s="32"/>
      <c r="AS536" s="32"/>
      <c r="AT536" s="32"/>
      <c r="AU536" s="32"/>
      <c r="AV536" s="32"/>
      <c r="AW536" s="32"/>
      <c r="AX536" s="32"/>
      <c r="AY536" s="184" t="str">
        <f>IF(D536="","*",IFERROR(IF(ISODD(COUNT(AS536:AX538)),"ERRO",SUM((AT536-AS536),(AV536-AU536),(AX536-AW536))),"ERRO"))</f>
        <v>*</v>
      </c>
      <c r="AZ536" s="11"/>
      <c r="BA536" s="60"/>
      <c r="BB536" s="9" t="str">
        <f>IFERROR(_xlfn.XLOOKUP(AI536, BS_ATIVIDADE[ATIVIDADE],BS_ATIVIDADE[UNIDADE] ), "*")</f>
        <v>*</v>
      </c>
      <c r="BC536" s="59" t="str" cm="1">
        <f t="array" ref="BC536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BD536" s="59" t="str" cm="1">
        <f t="array" ref="BD536" xml:space="preserve"> _xlfn.XLOOKUP(
  1,
  ( TabelaMap[SUB] = BS_CONTROLE[[#This Row],[SUB_5]]) *
  ( TabelaMap[KM Inicio] &lt;= BS_CONTROLE[[#This Row],[KM - Inicio]]) *
  ( TabelaMap[KM Fim]  &gt;= BS_CONTROLE[[#This Row],[KM - Inicio]]),
  TabelaMap[Trecho Coordenação],
  "-",
  0
)</f>
        <v>-</v>
      </c>
      <c r="BE536" s="200" t="str">
        <f>IFERROR(_xlfn.XLOOKUP(AO536, BASE_MAPA!$B$2:$B$420, BASE_MAPA!$G$2:$G$420), "ERRO")</f>
        <v>ERRO</v>
      </c>
      <c r="BF536" s="178" t="str">
        <f>IF(BS_CONTROLE[[#This Row],[Responsavel pelo boletim]]=0, "-", BS_CONTROLE[[#This Row],[Responsavel pelo boletim]])</f>
        <v>-</v>
      </c>
      <c r="BG536" s="13"/>
      <c r="BH536" s="14"/>
      <c r="BI536" s="14"/>
      <c r="BJ536" s="14"/>
      <c r="BK536" s="14"/>
      <c r="BL536" s="13"/>
      <c r="BM536" s="12"/>
      <c r="BN536" s="12"/>
      <c r="BO536" s="130"/>
      <c r="BP536" s="14"/>
      <c r="BQ536" s="10" t="str">
        <f t="shared" si="43"/>
        <v>Aderente</v>
      </c>
      <c r="BR536" s="15" t="str">
        <f t="shared" si="44"/>
        <v>*</v>
      </c>
      <c r="BS536" s="15" t="str">
        <f t="shared" si="45"/>
        <v>*</v>
      </c>
      <c r="BT536" s="157" t="str">
        <f t="shared" si="46"/>
        <v/>
      </c>
    </row>
    <row r="537" spans="1:72" hidden="1">
      <c r="A537" s="44" t="str">
        <f t="shared" si="42"/>
        <v/>
      </c>
      <c r="B537" s="133"/>
      <c r="C537" s="7" t="str">
        <f>IF(BS_CONTROLE[[#This Row],[DATA]]="","",WEEKNUM(BS_CONTROLE[[#This Row],[DATA]]))</f>
        <v/>
      </c>
      <c r="D537" s="45"/>
      <c r="E537" s="185">
        <v>553</v>
      </c>
      <c r="F537" s="134"/>
      <c r="G537" s="8" t="str">
        <f>IF(D537="","*",VLOOKUP(F537,BS_ATIVIDADE[#All],3,FALSE))</f>
        <v>*</v>
      </c>
      <c r="H537" s="135"/>
      <c r="I537" s="135"/>
      <c r="J537" s="151"/>
      <c r="K537" s="151"/>
      <c r="L537" s="71" t="s">
        <v>11</v>
      </c>
      <c r="M537" s="149" t="str" cm="1">
        <f t="array" ref="M537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537" s="149" t="str" cm="1">
        <f t="array" ref="N537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537" s="135"/>
      <c r="P537" s="135"/>
      <c r="Q537" s="71"/>
      <c r="R537" s="9" t="str">
        <f>IFERROR(_xlfn.XLOOKUP(F537, BS_ATIVIDADE[ATIVIDADE],BS_ATIVIDADE[UNIDADE] ), "*")</f>
        <v>*</v>
      </c>
      <c r="S537" s="180" t="str" cm="1">
        <f t="array" ref="S537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537" s="180" t="str" cm="1">
        <f t="array" ref="T537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537" s="199" t="str">
        <f>IFERROR(_xlfn.XLOOKUP(J537, BASE_MAPA!$B$2:$B$420, BASE_MAPA!$G$2:$G$420), "ERRO")</f>
        <v>ERRO</v>
      </c>
      <c r="V537" s="143"/>
      <c r="W537" s="135"/>
      <c r="X537" s="152"/>
      <c r="Y537" s="129"/>
      <c r="Z537" s="129"/>
      <c r="AA537" s="71"/>
      <c r="AB537" s="59"/>
      <c r="AC537" s="59"/>
      <c r="AD537" s="135"/>
      <c r="AE537" s="71"/>
      <c r="AF537" s="71"/>
      <c r="AG537" s="71"/>
      <c r="AH537" s="42"/>
      <c r="AI537" s="119" t="str">
        <f>IF(BS_CONTROLE[[#This Row],[Atividade]]=0, "-", BS_CONTROLE[[#This Row],[Atividade]])</f>
        <v>-</v>
      </c>
      <c r="AJ537" s="8" t="str">
        <f>IF(D537="","*",VLOOKUP(AI537,BS_ATIVIDADE[#Data],3,FALSE))</f>
        <v>*</v>
      </c>
      <c r="AK537" s="175" t="str">
        <f>IF(BS_CONTROLE[[#This Row],[Local - Partida]]=0, "-", BS_CONTROLE[[#This Row],[Local - Partida]])</f>
        <v>-</v>
      </c>
      <c r="AL537" s="175" t="str">
        <f>IF(BS_CONTROLE[[#This Row],[Local - Encerramento]]=0, "-", BS_CONTROLE[[#This Row],[Local - Encerramento]])</f>
        <v>-</v>
      </c>
      <c r="AM537" s="175" t="str">
        <f>IF(BS_CONTROLE[[#This Row],[Entre - Estações]]=0, "-", BS_CONTROLE[[#This Row],[Entre - Estações]])</f>
        <v>-</v>
      </c>
      <c r="AN537" s="175" t="str">
        <f>IF(BS_CONTROLE[[#This Row],[SB]]=0, "-", BS_CONTROLE[[#This Row],[SB]])</f>
        <v>-</v>
      </c>
      <c r="AO537" s="176" t="str">
        <f>IF(BS_CONTROLE[[#This Row],[SUB]]=0, "-", BS_CONTROLE[[#This Row],[SUB]])</f>
        <v>-</v>
      </c>
      <c r="AP537" s="177" t="str">
        <f>IF(BS_CONTROLE[[#This Row],[KM - Inicio]]=0, "-", BS_CONTROLE[[#This Row],[KM - Inicio]])</f>
        <v>-</v>
      </c>
      <c r="AQ537" s="177" t="str">
        <f>IF(BS_CONTROLE[[#This Row],[KM - Fim]]=0, "-", BS_CONTROLE[[#This Row],[KM - Fim]])</f>
        <v>-</v>
      </c>
      <c r="AR537" s="32"/>
      <c r="AS537" s="32"/>
      <c r="AT537" s="32"/>
      <c r="AU537" s="32"/>
      <c r="AV537" s="32"/>
      <c r="AW537" s="32"/>
      <c r="AX537" s="32"/>
      <c r="AY537" s="184" t="str">
        <f>IF(D537="","*",IFERROR(IF(ISODD(COUNT(AS537:AX539)),"ERRO",SUM((AT537-AS537),(AV537-AU537),(AX537-AW537))),"ERRO"))</f>
        <v>*</v>
      </c>
      <c r="AZ537" s="11"/>
      <c r="BA537" s="60"/>
      <c r="BB537" s="9" t="str">
        <f>IFERROR(_xlfn.XLOOKUP(AI537, BS_ATIVIDADE[ATIVIDADE],BS_ATIVIDADE[UNIDADE] ), "*")</f>
        <v>*</v>
      </c>
      <c r="BC537" s="59" t="str" cm="1">
        <f t="array" ref="BC537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BD537" s="59" t="str" cm="1">
        <f t="array" ref="BD537" xml:space="preserve"> _xlfn.XLOOKUP(
  1,
  ( TabelaMap[SUB] = BS_CONTROLE[[#This Row],[SUB_5]]) *
  ( TabelaMap[KM Inicio] &lt;= BS_CONTROLE[[#This Row],[KM - Inicio]]) *
  ( TabelaMap[KM Fim]  &gt;= BS_CONTROLE[[#This Row],[KM - Inicio]]),
  TabelaMap[Trecho Coordenação],
  "-",
  0
)</f>
        <v>-</v>
      </c>
      <c r="BE537" s="200" t="str">
        <f>IFERROR(_xlfn.XLOOKUP(AO537, BASE_MAPA!$B$2:$B$420, BASE_MAPA!$G$2:$G$420), "ERRO")</f>
        <v>ERRO</v>
      </c>
      <c r="BF537" s="178" t="str">
        <f>IF(BS_CONTROLE[[#This Row],[Responsavel pelo boletim]]=0, "-", BS_CONTROLE[[#This Row],[Responsavel pelo boletim]])</f>
        <v>-</v>
      </c>
      <c r="BG537" s="13"/>
      <c r="BH537" s="14"/>
      <c r="BI537" s="14"/>
      <c r="BJ537" s="14"/>
      <c r="BK537" s="14"/>
      <c r="BL537" s="13"/>
      <c r="BM537" s="12"/>
      <c r="BN537" s="12"/>
      <c r="BO537" s="130"/>
      <c r="BP537" s="14"/>
      <c r="BQ537" s="10" t="str">
        <f t="shared" si="43"/>
        <v>Aderente</v>
      </c>
      <c r="BR537" s="15" t="str">
        <f t="shared" si="44"/>
        <v>*</v>
      </c>
      <c r="BS537" s="15" t="str">
        <f t="shared" si="45"/>
        <v>*</v>
      </c>
      <c r="BT537" s="157" t="str">
        <f t="shared" si="46"/>
        <v/>
      </c>
    </row>
    <row r="538" spans="1:72" hidden="1">
      <c r="A538" s="44" t="str">
        <f t="shared" si="42"/>
        <v/>
      </c>
      <c r="B538" s="133"/>
      <c r="C538" s="7" t="str">
        <f>IF(BS_CONTROLE[[#This Row],[DATA]]="","",WEEKNUM(BS_CONTROLE[[#This Row],[DATA]]))</f>
        <v/>
      </c>
      <c r="D538" s="45"/>
      <c r="E538" s="185">
        <v>554</v>
      </c>
      <c r="F538" s="134"/>
      <c r="G538" s="8" t="str">
        <f>IF(D538="","*",VLOOKUP(F538,BS_ATIVIDADE[#All],3,FALSE))</f>
        <v>*</v>
      </c>
      <c r="H538" s="135"/>
      <c r="I538" s="135"/>
      <c r="J538" s="151"/>
      <c r="K538" s="151"/>
      <c r="L538" s="71" t="s">
        <v>11</v>
      </c>
      <c r="M538" s="149" t="str" cm="1">
        <f t="array" ref="M538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538" s="149" t="str" cm="1">
        <f t="array" ref="N538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538" s="135"/>
      <c r="P538" s="135"/>
      <c r="Q538" s="71"/>
      <c r="R538" s="9" t="str">
        <f>IFERROR(_xlfn.XLOOKUP(F538, BS_ATIVIDADE[ATIVIDADE],BS_ATIVIDADE[UNIDADE] ), "*")</f>
        <v>*</v>
      </c>
      <c r="S538" s="180" t="str" cm="1">
        <f t="array" ref="S538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538" s="180" t="str" cm="1">
        <f t="array" ref="T538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538" s="199" t="str">
        <f>IFERROR(_xlfn.XLOOKUP(J538, BASE_MAPA!$B$2:$B$420, BASE_MAPA!$G$2:$G$420), "ERRO")</f>
        <v>ERRO</v>
      </c>
      <c r="V538" s="143"/>
      <c r="W538" s="135"/>
      <c r="X538" s="152"/>
      <c r="Y538" s="129"/>
      <c r="Z538" s="129"/>
      <c r="AA538" s="71"/>
      <c r="AB538" s="59"/>
      <c r="AC538" s="59"/>
      <c r="AD538" s="135"/>
      <c r="AE538" s="71"/>
      <c r="AF538" s="71"/>
      <c r="AG538" s="71"/>
      <c r="AH538" s="42"/>
      <c r="AI538" s="119" t="str">
        <f>IF(BS_CONTROLE[[#This Row],[Atividade]]=0, "-", BS_CONTROLE[[#This Row],[Atividade]])</f>
        <v>-</v>
      </c>
      <c r="AJ538" s="8" t="str">
        <f>IF(D538="","*",VLOOKUP(AI538,BS_ATIVIDADE[#Data],3,FALSE))</f>
        <v>*</v>
      </c>
      <c r="AK538" s="175" t="str">
        <f>IF(BS_CONTROLE[[#This Row],[Local - Partida]]=0, "-", BS_CONTROLE[[#This Row],[Local - Partida]])</f>
        <v>-</v>
      </c>
      <c r="AL538" s="175" t="str">
        <f>IF(BS_CONTROLE[[#This Row],[Local - Encerramento]]=0, "-", BS_CONTROLE[[#This Row],[Local - Encerramento]])</f>
        <v>-</v>
      </c>
      <c r="AM538" s="175" t="str">
        <f>IF(BS_CONTROLE[[#This Row],[Entre - Estações]]=0, "-", BS_CONTROLE[[#This Row],[Entre - Estações]])</f>
        <v>-</v>
      </c>
      <c r="AN538" s="175" t="str">
        <f>IF(BS_CONTROLE[[#This Row],[SB]]=0, "-", BS_CONTROLE[[#This Row],[SB]])</f>
        <v>-</v>
      </c>
      <c r="AO538" s="176" t="str">
        <f>IF(BS_CONTROLE[[#This Row],[SUB]]=0, "-", BS_CONTROLE[[#This Row],[SUB]])</f>
        <v>-</v>
      </c>
      <c r="AP538" s="177" t="str">
        <f>IF(BS_CONTROLE[[#This Row],[KM - Inicio]]=0, "-", BS_CONTROLE[[#This Row],[KM - Inicio]])</f>
        <v>-</v>
      </c>
      <c r="AQ538" s="177" t="str">
        <f>IF(BS_CONTROLE[[#This Row],[KM - Fim]]=0, "-", BS_CONTROLE[[#This Row],[KM - Fim]])</f>
        <v>-</v>
      </c>
      <c r="AR538" s="32"/>
      <c r="AS538" s="32"/>
      <c r="AT538" s="32"/>
      <c r="AU538" s="32"/>
      <c r="AV538" s="32"/>
      <c r="AW538" s="32"/>
      <c r="AX538" s="32"/>
      <c r="AY538" s="184" t="str">
        <f>IF(D538="","*",IFERROR(IF(ISODD(COUNT(AS538:AX540)),"ERRO",SUM((AT538-AS538),(AV538-AU538),(AX538-AW538))),"ERRO"))</f>
        <v>*</v>
      </c>
      <c r="AZ538" s="11"/>
      <c r="BA538" s="60"/>
      <c r="BB538" s="9" t="str">
        <f>IFERROR(_xlfn.XLOOKUP(AI538, BS_ATIVIDADE[ATIVIDADE],BS_ATIVIDADE[UNIDADE] ), "*")</f>
        <v>*</v>
      </c>
      <c r="BC538" s="59" t="str" cm="1">
        <f t="array" ref="BC538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BD538" s="59" t="str" cm="1">
        <f t="array" ref="BD538" xml:space="preserve"> _xlfn.XLOOKUP(
  1,
  ( TabelaMap[SUB] = BS_CONTROLE[[#This Row],[SUB_5]]) *
  ( TabelaMap[KM Inicio] &lt;= BS_CONTROLE[[#This Row],[KM - Inicio]]) *
  ( TabelaMap[KM Fim]  &gt;= BS_CONTROLE[[#This Row],[KM - Inicio]]),
  TabelaMap[Trecho Coordenação],
  "-",
  0
)</f>
        <v>-</v>
      </c>
      <c r="BE538" s="200" t="str">
        <f>IFERROR(_xlfn.XLOOKUP(AO538, BASE_MAPA!$B$2:$B$420, BASE_MAPA!$G$2:$G$420), "ERRO")</f>
        <v>ERRO</v>
      </c>
      <c r="BF538" s="178" t="str">
        <f>IF(BS_CONTROLE[[#This Row],[Responsavel pelo boletim]]=0, "-", BS_CONTROLE[[#This Row],[Responsavel pelo boletim]])</f>
        <v>-</v>
      </c>
      <c r="BG538" s="13"/>
      <c r="BH538" s="14"/>
      <c r="BI538" s="14"/>
      <c r="BJ538" s="14"/>
      <c r="BK538" s="14"/>
      <c r="BL538" s="13"/>
      <c r="BM538" s="12"/>
      <c r="BN538" s="12"/>
      <c r="BO538" s="130"/>
      <c r="BP538" s="14"/>
      <c r="BQ538" s="10" t="str">
        <f t="shared" si="43"/>
        <v>Aderente</v>
      </c>
      <c r="BR538" s="15" t="str">
        <f t="shared" si="44"/>
        <v>*</v>
      </c>
      <c r="BS538" s="15" t="str">
        <f t="shared" si="45"/>
        <v>*</v>
      </c>
      <c r="BT538" s="157" t="str">
        <f t="shared" si="46"/>
        <v/>
      </c>
    </row>
    <row r="539" spans="1:72" hidden="1">
      <c r="A539" s="44" t="str">
        <f t="shared" si="42"/>
        <v/>
      </c>
      <c r="B539" s="133"/>
      <c r="C539" s="7" t="str">
        <f>IF(BS_CONTROLE[[#This Row],[DATA]]="","",WEEKNUM(BS_CONTROLE[[#This Row],[DATA]]))</f>
        <v/>
      </c>
      <c r="D539" s="45"/>
      <c r="E539" s="185">
        <v>555</v>
      </c>
      <c r="F539" s="134"/>
      <c r="G539" s="8" t="str">
        <f>IF(D539="","*",VLOOKUP(F539,BS_ATIVIDADE[#All],3,FALSE))</f>
        <v>*</v>
      </c>
      <c r="H539" s="135"/>
      <c r="I539" s="135"/>
      <c r="J539" s="151"/>
      <c r="K539" s="151"/>
      <c r="L539" s="71" t="s">
        <v>11</v>
      </c>
      <c r="M539" s="149" t="str" cm="1">
        <f t="array" ref="M539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539" s="149" t="str" cm="1">
        <f t="array" ref="N539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539" s="135"/>
      <c r="P539" s="135"/>
      <c r="Q539" s="71"/>
      <c r="R539" s="9" t="str">
        <f>IFERROR(_xlfn.XLOOKUP(F539, BS_ATIVIDADE[ATIVIDADE],BS_ATIVIDADE[UNIDADE] ), "*")</f>
        <v>*</v>
      </c>
      <c r="S539" s="180" t="str" cm="1">
        <f t="array" ref="S539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539" s="180" t="str" cm="1">
        <f t="array" ref="T539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539" s="199" t="str">
        <f>IFERROR(_xlfn.XLOOKUP(J539, BASE_MAPA!$B$2:$B$420, BASE_MAPA!$G$2:$G$420), "ERRO")</f>
        <v>ERRO</v>
      </c>
      <c r="V539" s="143"/>
      <c r="W539" s="135"/>
      <c r="X539" s="152"/>
      <c r="Y539" s="129"/>
      <c r="Z539" s="129"/>
      <c r="AA539" s="71"/>
      <c r="AB539" s="59"/>
      <c r="AC539" s="59"/>
      <c r="AD539" s="135"/>
      <c r="AE539" s="71"/>
      <c r="AF539" s="71"/>
      <c r="AG539" s="71"/>
      <c r="AH539" s="42"/>
      <c r="AI539" s="119" t="str">
        <f>IF(BS_CONTROLE[[#This Row],[Atividade]]=0, "-", BS_CONTROLE[[#This Row],[Atividade]])</f>
        <v>-</v>
      </c>
      <c r="AJ539" s="8" t="str">
        <f>IF(D539="","*",VLOOKUP(AI539,BS_ATIVIDADE[#Data],3,FALSE))</f>
        <v>*</v>
      </c>
      <c r="AK539" s="175" t="str">
        <f>IF(BS_CONTROLE[[#This Row],[Local - Partida]]=0, "-", BS_CONTROLE[[#This Row],[Local - Partida]])</f>
        <v>-</v>
      </c>
      <c r="AL539" s="175" t="str">
        <f>IF(BS_CONTROLE[[#This Row],[Local - Encerramento]]=0, "-", BS_CONTROLE[[#This Row],[Local - Encerramento]])</f>
        <v>-</v>
      </c>
      <c r="AM539" s="175" t="str">
        <f>IF(BS_CONTROLE[[#This Row],[Entre - Estações]]=0, "-", BS_CONTROLE[[#This Row],[Entre - Estações]])</f>
        <v>-</v>
      </c>
      <c r="AN539" s="175" t="str">
        <f>IF(BS_CONTROLE[[#This Row],[SB]]=0, "-", BS_CONTROLE[[#This Row],[SB]])</f>
        <v>-</v>
      </c>
      <c r="AO539" s="176" t="str">
        <f>IF(BS_CONTROLE[[#This Row],[SUB]]=0, "-", BS_CONTROLE[[#This Row],[SUB]])</f>
        <v>-</v>
      </c>
      <c r="AP539" s="177" t="str">
        <f>IF(BS_CONTROLE[[#This Row],[KM - Inicio]]=0, "-", BS_CONTROLE[[#This Row],[KM - Inicio]])</f>
        <v>-</v>
      </c>
      <c r="AQ539" s="177" t="str">
        <f>IF(BS_CONTROLE[[#This Row],[KM - Fim]]=0, "-", BS_CONTROLE[[#This Row],[KM - Fim]])</f>
        <v>-</v>
      </c>
      <c r="AR539" s="32"/>
      <c r="AS539" s="32"/>
      <c r="AT539" s="32"/>
      <c r="AU539" s="32"/>
      <c r="AV539" s="32"/>
      <c r="AW539" s="32"/>
      <c r="AX539" s="32"/>
      <c r="AY539" s="184" t="str">
        <f>IF(D539="","*",IFERROR(IF(ISODD(COUNT(AS539:AX541)),"ERRO",SUM((AT539-AS539),(AV539-AU539),(AX539-AW539))),"ERRO"))</f>
        <v>*</v>
      </c>
      <c r="AZ539" s="11"/>
      <c r="BA539" s="60"/>
      <c r="BB539" s="9" t="str">
        <f>IFERROR(_xlfn.XLOOKUP(AI539, BS_ATIVIDADE[ATIVIDADE],BS_ATIVIDADE[UNIDADE] ), "*")</f>
        <v>*</v>
      </c>
      <c r="BC539" s="59" t="str" cm="1">
        <f t="array" ref="BC539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BD539" s="59" t="str" cm="1">
        <f t="array" ref="BD539" xml:space="preserve"> _xlfn.XLOOKUP(
  1,
  ( TabelaMap[SUB] = BS_CONTROLE[[#This Row],[SUB_5]]) *
  ( TabelaMap[KM Inicio] &lt;= BS_CONTROLE[[#This Row],[KM - Inicio]]) *
  ( TabelaMap[KM Fim]  &gt;= BS_CONTROLE[[#This Row],[KM - Inicio]]),
  TabelaMap[Trecho Coordenação],
  "-",
  0
)</f>
        <v>-</v>
      </c>
      <c r="BE539" s="200" t="str">
        <f>IFERROR(_xlfn.XLOOKUP(AO539, BASE_MAPA!$B$2:$B$420, BASE_MAPA!$G$2:$G$420), "ERRO")</f>
        <v>ERRO</v>
      </c>
      <c r="BF539" s="178" t="str">
        <f>IF(BS_CONTROLE[[#This Row],[Responsavel pelo boletim]]=0, "-", BS_CONTROLE[[#This Row],[Responsavel pelo boletim]])</f>
        <v>-</v>
      </c>
      <c r="BG539" s="13"/>
      <c r="BH539" s="14"/>
      <c r="BI539" s="14"/>
      <c r="BJ539" s="14"/>
      <c r="BK539" s="14"/>
      <c r="BL539" s="13"/>
      <c r="BM539" s="12"/>
      <c r="BN539" s="12"/>
      <c r="BO539" s="130"/>
      <c r="BP539" s="14"/>
      <c r="BQ539" s="10" t="str">
        <f t="shared" si="43"/>
        <v>Aderente</v>
      </c>
      <c r="BR539" s="15" t="str">
        <f t="shared" si="44"/>
        <v>*</v>
      </c>
      <c r="BS539" s="15" t="str">
        <f t="shared" si="45"/>
        <v>*</v>
      </c>
      <c r="BT539" s="157" t="str">
        <f t="shared" si="46"/>
        <v/>
      </c>
    </row>
    <row r="540" spans="1:72" hidden="1">
      <c r="A540" s="44" t="str">
        <f t="shared" si="42"/>
        <v/>
      </c>
      <c r="B540" s="133"/>
      <c r="C540" s="7" t="str">
        <f>IF(BS_CONTROLE[[#This Row],[DATA]]="","",WEEKNUM(BS_CONTROLE[[#This Row],[DATA]]))</f>
        <v/>
      </c>
      <c r="D540" s="45"/>
      <c r="E540" s="185">
        <v>556</v>
      </c>
      <c r="F540" s="134"/>
      <c r="G540" s="8" t="str">
        <f>IF(D540="","*",VLOOKUP(F540,BS_ATIVIDADE[#All],3,FALSE))</f>
        <v>*</v>
      </c>
      <c r="H540" s="135"/>
      <c r="I540" s="135"/>
      <c r="J540" s="151"/>
      <c r="K540" s="151"/>
      <c r="L540" s="71" t="s">
        <v>11</v>
      </c>
      <c r="M540" s="149" t="str" cm="1">
        <f t="array" ref="M540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540" s="149" t="str" cm="1">
        <f t="array" ref="N540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540" s="135"/>
      <c r="P540" s="135"/>
      <c r="Q540" s="71"/>
      <c r="R540" s="9" t="str">
        <f>IFERROR(_xlfn.XLOOKUP(F540, BS_ATIVIDADE[ATIVIDADE],BS_ATIVIDADE[UNIDADE] ), "*")</f>
        <v>*</v>
      </c>
      <c r="S540" s="180" t="str" cm="1">
        <f t="array" ref="S540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540" s="180" t="str" cm="1">
        <f t="array" ref="T540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540" s="199" t="str">
        <f>IFERROR(_xlfn.XLOOKUP(J540, BASE_MAPA!$B$2:$B$420, BASE_MAPA!$G$2:$G$420), "ERRO")</f>
        <v>ERRO</v>
      </c>
      <c r="V540" s="143"/>
      <c r="W540" s="135"/>
      <c r="X540" s="152"/>
      <c r="Y540" s="129"/>
      <c r="Z540" s="129"/>
      <c r="AA540" s="71"/>
      <c r="AB540" s="59"/>
      <c r="AC540" s="59"/>
      <c r="AD540" s="135"/>
      <c r="AE540" s="71"/>
      <c r="AF540" s="71"/>
      <c r="AG540" s="71"/>
      <c r="AH540" s="42"/>
      <c r="AI540" s="119" t="str">
        <f>IF(BS_CONTROLE[[#This Row],[Atividade]]=0, "-", BS_CONTROLE[[#This Row],[Atividade]])</f>
        <v>-</v>
      </c>
      <c r="AJ540" s="8" t="str">
        <f>IF(D540="","*",VLOOKUP(AI540,BS_ATIVIDADE[#Data],3,FALSE))</f>
        <v>*</v>
      </c>
      <c r="AK540" s="175" t="str">
        <f>IF(BS_CONTROLE[[#This Row],[Local - Partida]]=0, "-", BS_CONTROLE[[#This Row],[Local - Partida]])</f>
        <v>-</v>
      </c>
      <c r="AL540" s="175" t="str">
        <f>IF(BS_CONTROLE[[#This Row],[Local - Encerramento]]=0, "-", BS_CONTROLE[[#This Row],[Local - Encerramento]])</f>
        <v>-</v>
      </c>
      <c r="AM540" s="175" t="str">
        <f>IF(BS_CONTROLE[[#This Row],[Entre - Estações]]=0, "-", BS_CONTROLE[[#This Row],[Entre - Estações]])</f>
        <v>-</v>
      </c>
      <c r="AN540" s="175" t="str">
        <f>IF(BS_CONTROLE[[#This Row],[SB]]=0, "-", BS_CONTROLE[[#This Row],[SB]])</f>
        <v>-</v>
      </c>
      <c r="AO540" s="176" t="str">
        <f>IF(BS_CONTROLE[[#This Row],[SUB]]=0, "-", BS_CONTROLE[[#This Row],[SUB]])</f>
        <v>-</v>
      </c>
      <c r="AP540" s="177" t="str">
        <f>IF(BS_CONTROLE[[#This Row],[KM - Inicio]]=0, "-", BS_CONTROLE[[#This Row],[KM - Inicio]])</f>
        <v>-</v>
      </c>
      <c r="AQ540" s="177" t="str">
        <f>IF(BS_CONTROLE[[#This Row],[KM - Fim]]=0, "-", BS_CONTROLE[[#This Row],[KM - Fim]])</f>
        <v>-</v>
      </c>
      <c r="AR540" s="32"/>
      <c r="AS540" s="32"/>
      <c r="AT540" s="32"/>
      <c r="AU540" s="32"/>
      <c r="AV540" s="32"/>
      <c r="AW540" s="32"/>
      <c r="AX540" s="32"/>
      <c r="AY540" s="184" t="str">
        <f>IF(D540="","*",IFERROR(IF(ISODD(COUNT(AS540:AX542)),"ERRO",SUM((AT540-AS540),(AV540-AU540),(AX540-AW540))),"ERRO"))</f>
        <v>*</v>
      </c>
      <c r="AZ540" s="11"/>
      <c r="BA540" s="60"/>
      <c r="BB540" s="9" t="str">
        <f>IFERROR(_xlfn.XLOOKUP(AI540, BS_ATIVIDADE[ATIVIDADE],BS_ATIVIDADE[UNIDADE] ), "*")</f>
        <v>*</v>
      </c>
      <c r="BC540" s="59" t="str" cm="1">
        <f t="array" ref="BC540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BD540" s="59" t="str" cm="1">
        <f t="array" ref="BD540" xml:space="preserve"> _xlfn.XLOOKUP(
  1,
  ( TabelaMap[SUB] = BS_CONTROLE[[#This Row],[SUB_5]]) *
  ( TabelaMap[KM Inicio] &lt;= BS_CONTROLE[[#This Row],[KM - Inicio]]) *
  ( TabelaMap[KM Fim]  &gt;= BS_CONTROLE[[#This Row],[KM - Inicio]]),
  TabelaMap[Trecho Coordenação],
  "-",
  0
)</f>
        <v>-</v>
      </c>
      <c r="BE540" s="200" t="str">
        <f>IFERROR(_xlfn.XLOOKUP(AO540, BASE_MAPA!$B$2:$B$420, BASE_MAPA!$G$2:$G$420), "ERRO")</f>
        <v>ERRO</v>
      </c>
      <c r="BF540" s="178" t="str">
        <f>IF(BS_CONTROLE[[#This Row],[Responsavel pelo boletim]]=0, "-", BS_CONTROLE[[#This Row],[Responsavel pelo boletim]])</f>
        <v>-</v>
      </c>
      <c r="BG540" s="13"/>
      <c r="BH540" s="14"/>
      <c r="BI540" s="14"/>
      <c r="BJ540" s="14"/>
      <c r="BK540" s="14"/>
      <c r="BL540" s="13"/>
      <c r="BM540" s="12"/>
      <c r="BN540" s="12"/>
      <c r="BO540" s="130"/>
      <c r="BP540" s="14"/>
      <c r="BQ540" s="10" t="str">
        <f t="shared" si="43"/>
        <v>Aderente</v>
      </c>
      <c r="BR540" s="15" t="str">
        <f t="shared" si="44"/>
        <v>*</v>
      </c>
      <c r="BS540" s="15" t="str">
        <f t="shared" si="45"/>
        <v>*</v>
      </c>
      <c r="BT540" s="157" t="str">
        <f t="shared" si="46"/>
        <v/>
      </c>
    </row>
    <row r="541" spans="1:72" hidden="1">
      <c r="A541" s="44" t="str">
        <f t="shared" si="42"/>
        <v/>
      </c>
      <c r="B541" s="133"/>
      <c r="C541" s="7" t="str">
        <f>IF(BS_CONTROLE[[#This Row],[DATA]]="","",WEEKNUM(BS_CONTROLE[[#This Row],[DATA]]))</f>
        <v/>
      </c>
      <c r="D541" s="45"/>
      <c r="E541" s="185">
        <v>557</v>
      </c>
      <c r="F541" s="134"/>
      <c r="G541" s="8" t="str">
        <f>IF(D541="","*",VLOOKUP(F541,BS_ATIVIDADE[#All],3,FALSE))</f>
        <v>*</v>
      </c>
      <c r="H541" s="135"/>
      <c r="I541" s="135"/>
      <c r="J541" s="151"/>
      <c r="K541" s="151"/>
      <c r="L541" s="71" t="s">
        <v>11</v>
      </c>
      <c r="M541" s="149" t="str" cm="1">
        <f t="array" ref="M541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541" s="149" t="str" cm="1">
        <f t="array" ref="N541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541" s="135"/>
      <c r="P541" s="135"/>
      <c r="Q541" s="71"/>
      <c r="R541" s="9" t="str">
        <f>IFERROR(_xlfn.XLOOKUP(F541, BS_ATIVIDADE[ATIVIDADE],BS_ATIVIDADE[UNIDADE] ), "*")</f>
        <v>*</v>
      </c>
      <c r="S541" s="180" t="str" cm="1">
        <f t="array" ref="S541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541" s="180" t="str" cm="1">
        <f t="array" ref="T541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541" s="199" t="str">
        <f>IFERROR(_xlfn.XLOOKUP(J541, BASE_MAPA!$B$2:$B$420, BASE_MAPA!$G$2:$G$420), "ERRO")</f>
        <v>ERRO</v>
      </c>
      <c r="V541" s="143"/>
      <c r="W541" s="135"/>
      <c r="X541" s="152"/>
      <c r="Y541" s="129"/>
      <c r="Z541" s="129"/>
      <c r="AA541" s="71"/>
      <c r="AB541" s="59"/>
      <c r="AC541" s="59"/>
      <c r="AD541" s="135"/>
      <c r="AE541" s="71"/>
      <c r="AF541" s="71"/>
      <c r="AG541" s="71"/>
      <c r="AH541" s="42"/>
      <c r="AI541" s="119" t="str">
        <f>IF(BS_CONTROLE[[#This Row],[Atividade]]=0, "-", BS_CONTROLE[[#This Row],[Atividade]])</f>
        <v>-</v>
      </c>
      <c r="AJ541" s="8" t="str">
        <f>IF(D541="","*",VLOOKUP(AI541,BS_ATIVIDADE[#Data],3,FALSE))</f>
        <v>*</v>
      </c>
      <c r="AK541" s="175" t="str">
        <f>IF(BS_CONTROLE[[#This Row],[Local - Partida]]=0, "-", BS_CONTROLE[[#This Row],[Local - Partida]])</f>
        <v>-</v>
      </c>
      <c r="AL541" s="175" t="str">
        <f>IF(BS_CONTROLE[[#This Row],[Local - Encerramento]]=0, "-", BS_CONTROLE[[#This Row],[Local - Encerramento]])</f>
        <v>-</v>
      </c>
      <c r="AM541" s="175" t="str">
        <f>IF(BS_CONTROLE[[#This Row],[Entre - Estações]]=0, "-", BS_CONTROLE[[#This Row],[Entre - Estações]])</f>
        <v>-</v>
      </c>
      <c r="AN541" s="175" t="str">
        <f>IF(BS_CONTROLE[[#This Row],[SB]]=0, "-", BS_CONTROLE[[#This Row],[SB]])</f>
        <v>-</v>
      </c>
      <c r="AO541" s="176" t="str">
        <f>IF(BS_CONTROLE[[#This Row],[SUB]]=0, "-", BS_CONTROLE[[#This Row],[SUB]])</f>
        <v>-</v>
      </c>
      <c r="AP541" s="177" t="str">
        <f>IF(BS_CONTROLE[[#This Row],[KM - Inicio]]=0, "-", BS_CONTROLE[[#This Row],[KM - Inicio]])</f>
        <v>-</v>
      </c>
      <c r="AQ541" s="177" t="str">
        <f>IF(BS_CONTROLE[[#This Row],[KM - Fim]]=0, "-", BS_CONTROLE[[#This Row],[KM - Fim]])</f>
        <v>-</v>
      </c>
      <c r="AR541" s="32"/>
      <c r="AS541" s="32"/>
      <c r="AT541" s="32"/>
      <c r="AU541" s="32"/>
      <c r="AV541" s="32"/>
      <c r="AW541" s="32"/>
      <c r="AX541" s="32"/>
      <c r="AY541" s="184" t="str">
        <f>IF(D541="","*",IFERROR(IF(ISODD(COUNT(AS541:AX543)),"ERRO",SUM((AT541-AS541),(AV541-AU541),(AX541-AW541))),"ERRO"))</f>
        <v>*</v>
      </c>
      <c r="AZ541" s="11"/>
      <c r="BA541" s="60"/>
      <c r="BB541" s="9" t="str">
        <f>IFERROR(_xlfn.XLOOKUP(AI541, BS_ATIVIDADE[ATIVIDADE],BS_ATIVIDADE[UNIDADE] ), "*")</f>
        <v>*</v>
      </c>
      <c r="BC541" s="59" t="str" cm="1">
        <f t="array" ref="BC541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BD541" s="59" t="str" cm="1">
        <f t="array" ref="BD541" xml:space="preserve"> _xlfn.XLOOKUP(
  1,
  ( TabelaMap[SUB] = BS_CONTROLE[[#This Row],[SUB_5]]) *
  ( TabelaMap[KM Inicio] &lt;= BS_CONTROLE[[#This Row],[KM - Inicio]]) *
  ( TabelaMap[KM Fim]  &gt;= BS_CONTROLE[[#This Row],[KM - Inicio]]),
  TabelaMap[Trecho Coordenação],
  "-",
  0
)</f>
        <v>-</v>
      </c>
      <c r="BE541" s="200" t="str">
        <f>IFERROR(_xlfn.XLOOKUP(AO541, BASE_MAPA!$B$2:$B$420, BASE_MAPA!$G$2:$G$420), "ERRO")</f>
        <v>ERRO</v>
      </c>
      <c r="BF541" s="178" t="str">
        <f>IF(BS_CONTROLE[[#This Row],[Responsavel pelo boletim]]=0, "-", BS_CONTROLE[[#This Row],[Responsavel pelo boletim]])</f>
        <v>-</v>
      </c>
      <c r="BG541" s="13"/>
      <c r="BH541" s="14"/>
      <c r="BI541" s="14"/>
      <c r="BJ541" s="14"/>
      <c r="BK541" s="14"/>
      <c r="BL541" s="13"/>
      <c r="BM541" s="12"/>
      <c r="BN541" s="12"/>
      <c r="BO541" s="130"/>
      <c r="BP541" s="14"/>
      <c r="BQ541" s="10" t="str">
        <f t="shared" si="43"/>
        <v>Aderente</v>
      </c>
      <c r="BR541" s="15" t="str">
        <f t="shared" si="44"/>
        <v>*</v>
      </c>
      <c r="BS541" s="15" t="str">
        <f t="shared" si="45"/>
        <v>*</v>
      </c>
      <c r="BT541" s="157" t="str">
        <f t="shared" si="46"/>
        <v/>
      </c>
    </row>
    <row r="542" spans="1:72" hidden="1">
      <c r="A542" s="44" t="str">
        <f t="shared" si="42"/>
        <v/>
      </c>
      <c r="B542" s="133"/>
      <c r="C542" s="7" t="str">
        <f>IF(BS_CONTROLE[[#This Row],[DATA]]="","",WEEKNUM(BS_CONTROLE[[#This Row],[DATA]]))</f>
        <v/>
      </c>
      <c r="D542" s="45"/>
      <c r="E542" s="185">
        <v>558</v>
      </c>
      <c r="F542" s="134"/>
      <c r="G542" s="8" t="str">
        <f>IF(D542="","*",VLOOKUP(F542,BS_ATIVIDADE[#All],3,FALSE))</f>
        <v>*</v>
      </c>
      <c r="H542" s="135"/>
      <c r="I542" s="135"/>
      <c r="J542" s="151"/>
      <c r="K542" s="151"/>
      <c r="L542" s="71" t="s">
        <v>11</v>
      </c>
      <c r="M542" s="149" t="str" cm="1">
        <f t="array" ref="M542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542" s="149" t="str" cm="1">
        <f t="array" ref="N542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542" s="135"/>
      <c r="P542" s="135"/>
      <c r="Q542" s="71"/>
      <c r="R542" s="9" t="str">
        <f>IFERROR(_xlfn.XLOOKUP(F542, BS_ATIVIDADE[ATIVIDADE],BS_ATIVIDADE[UNIDADE] ), "*")</f>
        <v>*</v>
      </c>
      <c r="S542" s="180" t="str" cm="1">
        <f t="array" ref="S542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542" s="180" t="str" cm="1">
        <f t="array" ref="T542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542" s="199" t="str">
        <f>IFERROR(_xlfn.XLOOKUP(J542, BASE_MAPA!$B$2:$B$420, BASE_MAPA!$G$2:$G$420), "ERRO")</f>
        <v>ERRO</v>
      </c>
      <c r="V542" s="143"/>
      <c r="W542" s="135"/>
      <c r="X542" s="152"/>
      <c r="Y542" s="129"/>
      <c r="Z542" s="129"/>
      <c r="AA542" s="71"/>
      <c r="AB542" s="59"/>
      <c r="AC542" s="59"/>
      <c r="AD542" s="135"/>
      <c r="AE542" s="71"/>
      <c r="AF542" s="71"/>
      <c r="AG542" s="71"/>
      <c r="AH542" s="42"/>
      <c r="AI542" s="119" t="str">
        <f>IF(BS_CONTROLE[[#This Row],[Atividade]]=0, "-", BS_CONTROLE[[#This Row],[Atividade]])</f>
        <v>-</v>
      </c>
      <c r="AJ542" s="8" t="str">
        <f>IF(D542="","*",VLOOKUP(AI542,BS_ATIVIDADE[#Data],3,FALSE))</f>
        <v>*</v>
      </c>
      <c r="AK542" s="175" t="str">
        <f>IF(BS_CONTROLE[[#This Row],[Local - Partida]]=0, "-", BS_CONTROLE[[#This Row],[Local - Partida]])</f>
        <v>-</v>
      </c>
      <c r="AL542" s="175" t="str">
        <f>IF(BS_CONTROLE[[#This Row],[Local - Encerramento]]=0, "-", BS_CONTROLE[[#This Row],[Local - Encerramento]])</f>
        <v>-</v>
      </c>
      <c r="AM542" s="175" t="str">
        <f>IF(BS_CONTROLE[[#This Row],[Entre - Estações]]=0, "-", BS_CONTROLE[[#This Row],[Entre - Estações]])</f>
        <v>-</v>
      </c>
      <c r="AN542" s="175" t="str">
        <f>IF(BS_CONTROLE[[#This Row],[SB]]=0, "-", BS_CONTROLE[[#This Row],[SB]])</f>
        <v>-</v>
      </c>
      <c r="AO542" s="176" t="str">
        <f>IF(BS_CONTROLE[[#This Row],[SUB]]=0, "-", BS_CONTROLE[[#This Row],[SUB]])</f>
        <v>-</v>
      </c>
      <c r="AP542" s="177" t="str">
        <f>IF(BS_CONTROLE[[#This Row],[KM - Inicio]]=0, "-", BS_CONTROLE[[#This Row],[KM - Inicio]])</f>
        <v>-</v>
      </c>
      <c r="AQ542" s="177" t="str">
        <f>IF(BS_CONTROLE[[#This Row],[KM - Fim]]=0, "-", BS_CONTROLE[[#This Row],[KM - Fim]])</f>
        <v>-</v>
      </c>
      <c r="AR542" s="32"/>
      <c r="AS542" s="32"/>
      <c r="AT542" s="32"/>
      <c r="AU542" s="32"/>
      <c r="AV542" s="32"/>
      <c r="AW542" s="32"/>
      <c r="AX542" s="32"/>
      <c r="AY542" s="184" t="str">
        <f>IF(D542="","*",IFERROR(IF(ISODD(COUNT(AS542:AX544)),"ERRO",SUM((AT542-AS542),(AV542-AU542),(AX542-AW542))),"ERRO"))</f>
        <v>*</v>
      </c>
      <c r="AZ542" s="11"/>
      <c r="BA542" s="60"/>
      <c r="BB542" s="9" t="str">
        <f>IFERROR(_xlfn.XLOOKUP(AI542, BS_ATIVIDADE[ATIVIDADE],BS_ATIVIDADE[UNIDADE] ), "*")</f>
        <v>*</v>
      </c>
      <c r="BC542" s="59" t="str" cm="1">
        <f t="array" ref="BC542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BD542" s="59" t="str" cm="1">
        <f t="array" ref="BD542" xml:space="preserve"> _xlfn.XLOOKUP(
  1,
  ( TabelaMap[SUB] = BS_CONTROLE[[#This Row],[SUB_5]]) *
  ( TabelaMap[KM Inicio] &lt;= BS_CONTROLE[[#This Row],[KM - Inicio]]) *
  ( TabelaMap[KM Fim]  &gt;= BS_CONTROLE[[#This Row],[KM - Inicio]]),
  TabelaMap[Trecho Coordenação],
  "-",
  0
)</f>
        <v>-</v>
      </c>
      <c r="BE542" s="200" t="str">
        <f>IFERROR(_xlfn.XLOOKUP(AO542, BASE_MAPA!$B$2:$B$420, BASE_MAPA!$G$2:$G$420), "ERRO")</f>
        <v>ERRO</v>
      </c>
      <c r="BF542" s="178" t="str">
        <f>IF(BS_CONTROLE[[#This Row],[Responsavel pelo boletim]]=0, "-", BS_CONTROLE[[#This Row],[Responsavel pelo boletim]])</f>
        <v>-</v>
      </c>
      <c r="BG542" s="13"/>
      <c r="BH542" s="14"/>
      <c r="BI542" s="14"/>
      <c r="BJ542" s="14"/>
      <c r="BK542" s="14"/>
      <c r="BL542" s="13"/>
      <c r="BM542" s="12"/>
      <c r="BN542" s="12"/>
      <c r="BO542" s="130"/>
      <c r="BP542" s="14"/>
      <c r="BQ542" s="10" t="str">
        <f t="shared" si="43"/>
        <v>Aderente</v>
      </c>
      <c r="BR542" s="15" t="str">
        <f t="shared" si="44"/>
        <v>*</v>
      </c>
      <c r="BS542" s="15" t="str">
        <f t="shared" si="45"/>
        <v>*</v>
      </c>
      <c r="BT542" s="157" t="str">
        <f t="shared" si="46"/>
        <v/>
      </c>
    </row>
    <row r="543" spans="1:72" hidden="1">
      <c r="A543" s="44" t="str">
        <f t="shared" si="42"/>
        <v/>
      </c>
      <c r="B543" s="133"/>
      <c r="C543" s="7" t="str">
        <f>IF(BS_CONTROLE[[#This Row],[DATA]]="","",WEEKNUM(BS_CONTROLE[[#This Row],[DATA]]))</f>
        <v/>
      </c>
      <c r="D543" s="45"/>
      <c r="E543" s="185">
        <v>559</v>
      </c>
      <c r="F543" s="134"/>
      <c r="G543" s="8" t="str">
        <f>IF(D543="","*",VLOOKUP(F543,BS_ATIVIDADE[#All],3,FALSE))</f>
        <v>*</v>
      </c>
      <c r="H543" s="135"/>
      <c r="I543" s="135"/>
      <c r="J543" s="151"/>
      <c r="K543" s="151"/>
      <c r="L543" s="71" t="s">
        <v>11</v>
      </c>
      <c r="M543" s="149" t="str" cm="1">
        <f t="array" ref="M543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543" s="149" t="str" cm="1">
        <f t="array" ref="N543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543" s="135"/>
      <c r="P543" s="135"/>
      <c r="Q543" s="71"/>
      <c r="R543" s="9" t="str">
        <f>IFERROR(_xlfn.XLOOKUP(F543, BS_ATIVIDADE[ATIVIDADE],BS_ATIVIDADE[UNIDADE] ), "*")</f>
        <v>*</v>
      </c>
      <c r="S543" s="180" t="str" cm="1">
        <f t="array" ref="S543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543" s="180" t="str" cm="1">
        <f t="array" ref="T543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543" s="199" t="str">
        <f>IFERROR(_xlfn.XLOOKUP(J543, BASE_MAPA!$B$2:$B$420, BASE_MAPA!$G$2:$G$420), "ERRO")</f>
        <v>ERRO</v>
      </c>
      <c r="V543" s="143"/>
      <c r="W543" s="135"/>
      <c r="X543" s="152"/>
      <c r="Y543" s="129"/>
      <c r="Z543" s="129"/>
      <c r="AA543" s="71"/>
      <c r="AB543" s="59"/>
      <c r="AC543" s="59"/>
      <c r="AD543" s="135"/>
      <c r="AE543" s="71"/>
      <c r="AF543" s="71"/>
      <c r="AG543" s="71"/>
      <c r="AH543" s="42"/>
      <c r="AI543" s="119" t="str">
        <f>IF(BS_CONTROLE[[#This Row],[Atividade]]=0, "-", BS_CONTROLE[[#This Row],[Atividade]])</f>
        <v>-</v>
      </c>
      <c r="AJ543" s="8" t="str">
        <f>IF(D543="","*",VLOOKUP(AI543,BS_ATIVIDADE[#Data],3,FALSE))</f>
        <v>*</v>
      </c>
      <c r="AK543" s="175" t="str">
        <f>IF(BS_CONTROLE[[#This Row],[Local - Partida]]=0, "-", BS_CONTROLE[[#This Row],[Local - Partida]])</f>
        <v>-</v>
      </c>
      <c r="AL543" s="175" t="str">
        <f>IF(BS_CONTROLE[[#This Row],[Local - Encerramento]]=0, "-", BS_CONTROLE[[#This Row],[Local - Encerramento]])</f>
        <v>-</v>
      </c>
      <c r="AM543" s="175" t="str">
        <f>IF(BS_CONTROLE[[#This Row],[Entre - Estações]]=0, "-", BS_CONTROLE[[#This Row],[Entre - Estações]])</f>
        <v>-</v>
      </c>
      <c r="AN543" s="175" t="str">
        <f>IF(BS_CONTROLE[[#This Row],[SB]]=0, "-", BS_CONTROLE[[#This Row],[SB]])</f>
        <v>-</v>
      </c>
      <c r="AO543" s="176" t="str">
        <f>IF(BS_CONTROLE[[#This Row],[SUB]]=0, "-", BS_CONTROLE[[#This Row],[SUB]])</f>
        <v>-</v>
      </c>
      <c r="AP543" s="177" t="str">
        <f>IF(BS_CONTROLE[[#This Row],[KM - Inicio]]=0, "-", BS_CONTROLE[[#This Row],[KM - Inicio]])</f>
        <v>-</v>
      </c>
      <c r="AQ543" s="177" t="str">
        <f>IF(BS_CONTROLE[[#This Row],[KM - Fim]]=0, "-", BS_CONTROLE[[#This Row],[KM - Fim]])</f>
        <v>-</v>
      </c>
      <c r="AR543" s="32"/>
      <c r="AS543" s="32"/>
      <c r="AT543" s="32"/>
      <c r="AU543" s="32"/>
      <c r="AV543" s="32"/>
      <c r="AW543" s="32"/>
      <c r="AX543" s="32"/>
      <c r="AY543" s="184" t="str">
        <f>IF(D543="","*",IFERROR(IF(ISODD(COUNT(AS543:AX545)),"ERRO",SUM((AT543-AS543),(AV543-AU543),(AX543-AW543))),"ERRO"))</f>
        <v>*</v>
      </c>
      <c r="AZ543" s="11"/>
      <c r="BA543" s="60"/>
      <c r="BB543" s="9" t="str">
        <f>IFERROR(_xlfn.XLOOKUP(AI543, BS_ATIVIDADE[ATIVIDADE],BS_ATIVIDADE[UNIDADE] ), "*")</f>
        <v>*</v>
      </c>
      <c r="BC543" s="59" t="str" cm="1">
        <f t="array" ref="BC543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BD543" s="59" t="str" cm="1">
        <f t="array" ref="BD543" xml:space="preserve"> _xlfn.XLOOKUP(
  1,
  ( TabelaMap[SUB] = BS_CONTROLE[[#This Row],[SUB_5]]) *
  ( TabelaMap[KM Inicio] &lt;= BS_CONTROLE[[#This Row],[KM - Inicio]]) *
  ( TabelaMap[KM Fim]  &gt;= BS_CONTROLE[[#This Row],[KM - Inicio]]),
  TabelaMap[Trecho Coordenação],
  "-",
  0
)</f>
        <v>-</v>
      </c>
      <c r="BE543" s="200" t="str">
        <f>IFERROR(_xlfn.XLOOKUP(AO543, BASE_MAPA!$B$2:$B$420, BASE_MAPA!$G$2:$G$420), "ERRO")</f>
        <v>ERRO</v>
      </c>
      <c r="BF543" s="178" t="str">
        <f>IF(BS_CONTROLE[[#This Row],[Responsavel pelo boletim]]=0, "-", BS_CONTROLE[[#This Row],[Responsavel pelo boletim]])</f>
        <v>-</v>
      </c>
      <c r="BG543" s="13"/>
      <c r="BH543" s="14"/>
      <c r="BI543" s="14"/>
      <c r="BJ543" s="14"/>
      <c r="BK543" s="14"/>
      <c r="BL543" s="13"/>
      <c r="BM543" s="12"/>
      <c r="BN543" s="12"/>
      <c r="BO543" s="130"/>
      <c r="BP543" s="14"/>
      <c r="BQ543" s="10" t="str">
        <f t="shared" si="43"/>
        <v>Aderente</v>
      </c>
      <c r="BR543" s="15" t="str">
        <f t="shared" si="44"/>
        <v>*</v>
      </c>
      <c r="BS543" s="15" t="str">
        <f t="shared" si="45"/>
        <v>*</v>
      </c>
      <c r="BT543" s="157" t="str">
        <f t="shared" si="46"/>
        <v/>
      </c>
    </row>
    <row r="544" spans="1:72" hidden="1">
      <c r="A544" s="44" t="str">
        <f t="shared" si="42"/>
        <v/>
      </c>
      <c r="B544" s="133"/>
      <c r="C544" s="7" t="str">
        <f>IF(BS_CONTROLE[[#This Row],[DATA]]="","",WEEKNUM(BS_CONTROLE[[#This Row],[DATA]]))</f>
        <v/>
      </c>
      <c r="D544" s="45"/>
      <c r="E544" s="185">
        <v>560</v>
      </c>
      <c r="F544" s="134"/>
      <c r="G544" s="8" t="str">
        <f>IF(D544="","*",VLOOKUP(F544,BS_ATIVIDADE[#All],3,FALSE))</f>
        <v>*</v>
      </c>
      <c r="H544" s="135"/>
      <c r="I544" s="135"/>
      <c r="J544" s="151"/>
      <c r="K544" s="151"/>
      <c r="L544" s="71" t="s">
        <v>11</v>
      </c>
      <c r="M544" s="149" t="str" cm="1">
        <f t="array" ref="M544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544" s="149" t="str" cm="1">
        <f t="array" ref="N544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544" s="135"/>
      <c r="P544" s="135"/>
      <c r="Q544" s="71"/>
      <c r="R544" s="9" t="str">
        <f>IFERROR(_xlfn.XLOOKUP(F544, BS_ATIVIDADE[ATIVIDADE],BS_ATIVIDADE[UNIDADE] ), "*")</f>
        <v>*</v>
      </c>
      <c r="S544" s="180" t="str" cm="1">
        <f t="array" ref="S544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544" s="180" t="str" cm="1">
        <f t="array" ref="T544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544" s="199" t="str">
        <f>IFERROR(_xlfn.XLOOKUP(J544, BASE_MAPA!$B$2:$B$420, BASE_MAPA!$G$2:$G$420), "ERRO")</f>
        <v>ERRO</v>
      </c>
      <c r="V544" s="143"/>
      <c r="W544" s="135"/>
      <c r="X544" s="152"/>
      <c r="Y544" s="129"/>
      <c r="Z544" s="129"/>
      <c r="AA544" s="71"/>
      <c r="AB544" s="59"/>
      <c r="AC544" s="59"/>
      <c r="AD544" s="135"/>
      <c r="AE544" s="71"/>
      <c r="AF544" s="71"/>
      <c r="AG544" s="71"/>
      <c r="AH544" s="42"/>
      <c r="AI544" s="119" t="str">
        <f>IF(BS_CONTROLE[[#This Row],[Atividade]]=0, "-", BS_CONTROLE[[#This Row],[Atividade]])</f>
        <v>-</v>
      </c>
      <c r="AJ544" s="8" t="str">
        <f>IF(D544="","*",VLOOKUP(AI544,BS_ATIVIDADE[#Data],3,FALSE))</f>
        <v>*</v>
      </c>
      <c r="AK544" s="175" t="str">
        <f>IF(BS_CONTROLE[[#This Row],[Local - Partida]]=0, "-", BS_CONTROLE[[#This Row],[Local - Partida]])</f>
        <v>-</v>
      </c>
      <c r="AL544" s="175" t="str">
        <f>IF(BS_CONTROLE[[#This Row],[Local - Encerramento]]=0, "-", BS_CONTROLE[[#This Row],[Local - Encerramento]])</f>
        <v>-</v>
      </c>
      <c r="AM544" s="175" t="str">
        <f>IF(BS_CONTROLE[[#This Row],[Entre - Estações]]=0, "-", BS_CONTROLE[[#This Row],[Entre - Estações]])</f>
        <v>-</v>
      </c>
      <c r="AN544" s="175" t="str">
        <f>IF(BS_CONTROLE[[#This Row],[SB]]=0, "-", BS_CONTROLE[[#This Row],[SB]])</f>
        <v>-</v>
      </c>
      <c r="AO544" s="176" t="str">
        <f>IF(BS_CONTROLE[[#This Row],[SUB]]=0, "-", BS_CONTROLE[[#This Row],[SUB]])</f>
        <v>-</v>
      </c>
      <c r="AP544" s="177" t="str">
        <f>IF(BS_CONTROLE[[#This Row],[KM - Inicio]]=0, "-", BS_CONTROLE[[#This Row],[KM - Inicio]])</f>
        <v>-</v>
      </c>
      <c r="AQ544" s="177" t="str">
        <f>IF(BS_CONTROLE[[#This Row],[KM - Fim]]=0, "-", BS_CONTROLE[[#This Row],[KM - Fim]])</f>
        <v>-</v>
      </c>
      <c r="AR544" s="32"/>
      <c r="AS544" s="32"/>
      <c r="AT544" s="32"/>
      <c r="AU544" s="32"/>
      <c r="AV544" s="32"/>
      <c r="AW544" s="32"/>
      <c r="AX544" s="32"/>
      <c r="AY544" s="184" t="str">
        <f>IF(D544="","*",IFERROR(IF(ISODD(COUNT(AS544:AX546)),"ERRO",SUM((AT544-AS544),(AV544-AU544),(AX544-AW544))),"ERRO"))</f>
        <v>*</v>
      </c>
      <c r="AZ544" s="11"/>
      <c r="BA544" s="60"/>
      <c r="BB544" s="9" t="str">
        <f>IFERROR(_xlfn.XLOOKUP(AI544, BS_ATIVIDADE[ATIVIDADE],BS_ATIVIDADE[UNIDADE] ), "*")</f>
        <v>*</v>
      </c>
      <c r="BC544" s="59" t="str" cm="1">
        <f t="array" ref="BC544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BD544" s="59" t="str" cm="1">
        <f t="array" ref="BD544" xml:space="preserve"> _xlfn.XLOOKUP(
  1,
  ( TabelaMap[SUB] = BS_CONTROLE[[#This Row],[SUB_5]]) *
  ( TabelaMap[KM Inicio] &lt;= BS_CONTROLE[[#This Row],[KM - Inicio]]) *
  ( TabelaMap[KM Fim]  &gt;= BS_CONTROLE[[#This Row],[KM - Inicio]]),
  TabelaMap[Trecho Coordenação],
  "-",
  0
)</f>
        <v>-</v>
      </c>
      <c r="BE544" s="200" t="str">
        <f>IFERROR(_xlfn.XLOOKUP(AO544, BASE_MAPA!$B$2:$B$420, BASE_MAPA!$G$2:$G$420), "ERRO")</f>
        <v>ERRO</v>
      </c>
      <c r="BF544" s="178" t="str">
        <f>IF(BS_CONTROLE[[#This Row],[Responsavel pelo boletim]]=0, "-", BS_CONTROLE[[#This Row],[Responsavel pelo boletim]])</f>
        <v>-</v>
      </c>
      <c r="BG544" s="13"/>
      <c r="BH544" s="14"/>
      <c r="BI544" s="14"/>
      <c r="BJ544" s="14"/>
      <c r="BK544" s="14"/>
      <c r="BL544" s="13"/>
      <c r="BM544" s="12"/>
      <c r="BN544" s="12"/>
      <c r="BO544" s="130"/>
      <c r="BP544" s="14"/>
      <c r="BQ544" s="10" t="str">
        <f t="shared" si="43"/>
        <v>Aderente</v>
      </c>
      <c r="BR544" s="15" t="str">
        <f t="shared" si="44"/>
        <v>*</v>
      </c>
      <c r="BS544" s="15" t="str">
        <f t="shared" si="45"/>
        <v>*</v>
      </c>
      <c r="BT544" s="157" t="str">
        <f t="shared" si="46"/>
        <v/>
      </c>
    </row>
    <row r="545" spans="1:72" hidden="1">
      <c r="A545" s="44" t="str">
        <f t="shared" si="42"/>
        <v/>
      </c>
      <c r="B545" s="133"/>
      <c r="C545" s="7" t="str">
        <f>IF(BS_CONTROLE[[#This Row],[DATA]]="","",WEEKNUM(BS_CONTROLE[[#This Row],[DATA]]))</f>
        <v/>
      </c>
      <c r="D545" s="45"/>
      <c r="E545" s="185">
        <v>561</v>
      </c>
      <c r="F545" s="134"/>
      <c r="G545" s="8" t="str">
        <f>IF(D545="","*",VLOOKUP(F545,BS_ATIVIDADE[#All],3,FALSE))</f>
        <v>*</v>
      </c>
      <c r="H545" s="135"/>
      <c r="I545" s="135"/>
      <c r="J545" s="151"/>
      <c r="K545" s="151"/>
      <c r="L545" s="71" t="s">
        <v>11</v>
      </c>
      <c r="M545" s="149" t="str" cm="1">
        <f t="array" ref="M545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545" s="149" t="str" cm="1">
        <f t="array" ref="N545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545" s="135"/>
      <c r="P545" s="135"/>
      <c r="Q545" s="71"/>
      <c r="R545" s="9" t="str">
        <f>IFERROR(_xlfn.XLOOKUP(F545, BS_ATIVIDADE[ATIVIDADE],BS_ATIVIDADE[UNIDADE] ), "*")</f>
        <v>*</v>
      </c>
      <c r="S545" s="180" t="str" cm="1">
        <f t="array" ref="S545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545" s="180" t="str" cm="1">
        <f t="array" ref="T545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545" s="199" t="str">
        <f>IFERROR(_xlfn.XLOOKUP(J545, BASE_MAPA!$B$2:$B$420, BASE_MAPA!$G$2:$G$420), "ERRO")</f>
        <v>ERRO</v>
      </c>
      <c r="V545" s="143"/>
      <c r="W545" s="135"/>
      <c r="X545" s="152"/>
      <c r="Y545" s="129"/>
      <c r="Z545" s="129"/>
      <c r="AA545" s="71"/>
      <c r="AB545" s="59"/>
      <c r="AC545" s="59"/>
      <c r="AD545" s="135"/>
      <c r="AE545" s="71"/>
      <c r="AF545" s="71"/>
      <c r="AG545" s="71"/>
      <c r="AH545" s="42"/>
      <c r="AI545" s="119" t="str">
        <f>IF(BS_CONTROLE[[#This Row],[Atividade]]=0, "-", BS_CONTROLE[[#This Row],[Atividade]])</f>
        <v>-</v>
      </c>
      <c r="AJ545" s="8" t="str">
        <f>IF(D545="","*",VLOOKUP(AI545,BS_ATIVIDADE[#Data],3,FALSE))</f>
        <v>*</v>
      </c>
      <c r="AK545" s="175" t="str">
        <f>IF(BS_CONTROLE[[#This Row],[Local - Partida]]=0, "-", BS_CONTROLE[[#This Row],[Local - Partida]])</f>
        <v>-</v>
      </c>
      <c r="AL545" s="175" t="str">
        <f>IF(BS_CONTROLE[[#This Row],[Local - Encerramento]]=0, "-", BS_CONTROLE[[#This Row],[Local - Encerramento]])</f>
        <v>-</v>
      </c>
      <c r="AM545" s="175" t="str">
        <f>IF(BS_CONTROLE[[#This Row],[Entre - Estações]]=0, "-", BS_CONTROLE[[#This Row],[Entre - Estações]])</f>
        <v>-</v>
      </c>
      <c r="AN545" s="175" t="str">
        <f>IF(BS_CONTROLE[[#This Row],[SB]]=0, "-", BS_CONTROLE[[#This Row],[SB]])</f>
        <v>-</v>
      </c>
      <c r="AO545" s="176" t="str">
        <f>IF(BS_CONTROLE[[#This Row],[SUB]]=0, "-", BS_CONTROLE[[#This Row],[SUB]])</f>
        <v>-</v>
      </c>
      <c r="AP545" s="177" t="str">
        <f>IF(BS_CONTROLE[[#This Row],[KM - Inicio]]=0, "-", BS_CONTROLE[[#This Row],[KM - Inicio]])</f>
        <v>-</v>
      </c>
      <c r="AQ545" s="177" t="str">
        <f>IF(BS_CONTROLE[[#This Row],[KM - Fim]]=0, "-", BS_CONTROLE[[#This Row],[KM - Fim]])</f>
        <v>-</v>
      </c>
      <c r="AR545" s="32"/>
      <c r="AS545" s="32"/>
      <c r="AT545" s="32"/>
      <c r="AU545" s="32"/>
      <c r="AV545" s="32"/>
      <c r="AW545" s="32"/>
      <c r="AX545" s="32"/>
      <c r="AY545" s="184" t="str">
        <f>IF(D545="","*",IFERROR(IF(ISODD(COUNT(AS545:AX547)),"ERRO",SUM((AT545-AS545),(AV545-AU545),(AX545-AW545))),"ERRO"))</f>
        <v>*</v>
      </c>
      <c r="AZ545" s="11"/>
      <c r="BA545" s="60"/>
      <c r="BB545" s="9" t="str">
        <f>IFERROR(_xlfn.XLOOKUP(AI545, BS_ATIVIDADE[ATIVIDADE],BS_ATIVIDADE[UNIDADE] ), "*")</f>
        <v>*</v>
      </c>
      <c r="BC545" s="59" t="str" cm="1">
        <f t="array" ref="BC545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BD545" s="59" t="str" cm="1">
        <f t="array" ref="BD545" xml:space="preserve"> _xlfn.XLOOKUP(
  1,
  ( TabelaMap[SUB] = BS_CONTROLE[[#This Row],[SUB_5]]) *
  ( TabelaMap[KM Inicio] &lt;= BS_CONTROLE[[#This Row],[KM - Inicio]]) *
  ( TabelaMap[KM Fim]  &gt;= BS_CONTROLE[[#This Row],[KM - Inicio]]),
  TabelaMap[Trecho Coordenação],
  "-",
  0
)</f>
        <v>-</v>
      </c>
      <c r="BE545" s="200" t="str">
        <f>IFERROR(_xlfn.XLOOKUP(AO545, BASE_MAPA!$B$2:$B$420, BASE_MAPA!$G$2:$G$420), "ERRO")</f>
        <v>ERRO</v>
      </c>
      <c r="BF545" s="178" t="str">
        <f>IF(BS_CONTROLE[[#This Row],[Responsavel pelo boletim]]=0, "-", BS_CONTROLE[[#This Row],[Responsavel pelo boletim]])</f>
        <v>-</v>
      </c>
      <c r="BG545" s="13"/>
      <c r="BH545" s="14"/>
      <c r="BI545" s="14"/>
      <c r="BJ545" s="14"/>
      <c r="BK545" s="14"/>
      <c r="BL545" s="13"/>
      <c r="BM545" s="12"/>
      <c r="BN545" s="12"/>
      <c r="BO545" s="130"/>
      <c r="BP545" s="14"/>
      <c r="BQ545" s="10" t="str">
        <f t="shared" si="43"/>
        <v>Aderente</v>
      </c>
      <c r="BR545" s="15" t="str">
        <f t="shared" si="44"/>
        <v>*</v>
      </c>
      <c r="BS545" s="15" t="str">
        <f t="shared" si="45"/>
        <v>*</v>
      </c>
      <c r="BT545" s="157" t="str">
        <f t="shared" si="46"/>
        <v/>
      </c>
    </row>
    <row r="546" spans="1:72" hidden="1">
      <c r="A546" s="44" t="str">
        <f t="shared" si="42"/>
        <v/>
      </c>
      <c r="B546" s="133"/>
      <c r="C546" s="7" t="str">
        <f>IF(BS_CONTROLE[[#This Row],[DATA]]="","",WEEKNUM(BS_CONTROLE[[#This Row],[DATA]]))</f>
        <v/>
      </c>
      <c r="D546" s="45"/>
      <c r="E546" s="185">
        <v>562</v>
      </c>
      <c r="F546" s="134"/>
      <c r="G546" s="8" t="str">
        <f>IF(D546="","*",VLOOKUP(F546,BS_ATIVIDADE[#All],3,FALSE))</f>
        <v>*</v>
      </c>
      <c r="H546" s="135"/>
      <c r="I546" s="135"/>
      <c r="J546" s="151"/>
      <c r="K546" s="151"/>
      <c r="L546" s="71" t="s">
        <v>11</v>
      </c>
      <c r="M546" s="149" t="str" cm="1">
        <f t="array" ref="M546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546" s="149" t="str" cm="1">
        <f t="array" ref="N546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546" s="135"/>
      <c r="P546" s="135"/>
      <c r="Q546" s="71"/>
      <c r="R546" s="9" t="str">
        <f>IFERROR(_xlfn.XLOOKUP(F546, BS_ATIVIDADE[ATIVIDADE],BS_ATIVIDADE[UNIDADE] ), "*")</f>
        <v>*</v>
      </c>
      <c r="S546" s="180" t="str" cm="1">
        <f t="array" ref="S546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546" s="180" t="str" cm="1">
        <f t="array" ref="T546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546" s="199" t="str">
        <f>IFERROR(_xlfn.XLOOKUP(J546, BASE_MAPA!$B$2:$B$420, BASE_MAPA!$G$2:$G$420), "ERRO")</f>
        <v>ERRO</v>
      </c>
      <c r="V546" s="143"/>
      <c r="W546" s="135"/>
      <c r="X546" s="152"/>
      <c r="Y546" s="129"/>
      <c r="Z546" s="129"/>
      <c r="AA546" s="71"/>
      <c r="AB546" s="59"/>
      <c r="AC546" s="59"/>
      <c r="AD546" s="135"/>
      <c r="AE546" s="71"/>
      <c r="AF546" s="71"/>
      <c r="AG546" s="71"/>
      <c r="AH546" s="42"/>
      <c r="AI546" s="119" t="str">
        <f>IF(BS_CONTROLE[[#This Row],[Atividade]]=0, "-", BS_CONTROLE[[#This Row],[Atividade]])</f>
        <v>-</v>
      </c>
      <c r="AJ546" s="8" t="str">
        <f>IF(D546="","*",VLOOKUP(AI546,BS_ATIVIDADE[#Data],3,FALSE))</f>
        <v>*</v>
      </c>
      <c r="AK546" s="175" t="str">
        <f>IF(BS_CONTROLE[[#This Row],[Local - Partida]]=0, "-", BS_CONTROLE[[#This Row],[Local - Partida]])</f>
        <v>-</v>
      </c>
      <c r="AL546" s="175" t="str">
        <f>IF(BS_CONTROLE[[#This Row],[Local - Encerramento]]=0, "-", BS_CONTROLE[[#This Row],[Local - Encerramento]])</f>
        <v>-</v>
      </c>
      <c r="AM546" s="175" t="str">
        <f>IF(BS_CONTROLE[[#This Row],[Entre - Estações]]=0, "-", BS_CONTROLE[[#This Row],[Entre - Estações]])</f>
        <v>-</v>
      </c>
      <c r="AN546" s="175" t="str">
        <f>IF(BS_CONTROLE[[#This Row],[SB]]=0, "-", BS_CONTROLE[[#This Row],[SB]])</f>
        <v>-</v>
      </c>
      <c r="AO546" s="176" t="str">
        <f>IF(BS_CONTROLE[[#This Row],[SUB]]=0, "-", BS_CONTROLE[[#This Row],[SUB]])</f>
        <v>-</v>
      </c>
      <c r="AP546" s="177" t="str">
        <f>IF(BS_CONTROLE[[#This Row],[KM - Inicio]]=0, "-", BS_CONTROLE[[#This Row],[KM - Inicio]])</f>
        <v>-</v>
      </c>
      <c r="AQ546" s="177" t="str">
        <f>IF(BS_CONTROLE[[#This Row],[KM - Fim]]=0, "-", BS_CONTROLE[[#This Row],[KM - Fim]])</f>
        <v>-</v>
      </c>
      <c r="AR546" s="32"/>
      <c r="AS546" s="32"/>
      <c r="AT546" s="32"/>
      <c r="AU546" s="32"/>
      <c r="AV546" s="32"/>
      <c r="AW546" s="32"/>
      <c r="AX546" s="32"/>
      <c r="AY546" s="184" t="str">
        <f>IF(D546="","*",IFERROR(IF(ISODD(COUNT(AS546:AX548)),"ERRO",SUM((AT546-AS546),(AV546-AU546),(AX546-AW546))),"ERRO"))</f>
        <v>*</v>
      </c>
      <c r="AZ546" s="11"/>
      <c r="BA546" s="60"/>
      <c r="BB546" s="9" t="str">
        <f>IFERROR(_xlfn.XLOOKUP(AI546, BS_ATIVIDADE[ATIVIDADE],BS_ATIVIDADE[UNIDADE] ), "*")</f>
        <v>*</v>
      </c>
      <c r="BC546" s="59" t="str" cm="1">
        <f t="array" ref="BC546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BD546" s="59" t="str" cm="1">
        <f t="array" ref="BD546" xml:space="preserve"> _xlfn.XLOOKUP(
  1,
  ( TabelaMap[SUB] = BS_CONTROLE[[#This Row],[SUB_5]]) *
  ( TabelaMap[KM Inicio] &lt;= BS_CONTROLE[[#This Row],[KM - Inicio]]) *
  ( TabelaMap[KM Fim]  &gt;= BS_CONTROLE[[#This Row],[KM - Inicio]]),
  TabelaMap[Trecho Coordenação],
  "-",
  0
)</f>
        <v>-</v>
      </c>
      <c r="BE546" s="200" t="str">
        <f>IFERROR(_xlfn.XLOOKUP(AO546, BASE_MAPA!$B$2:$B$420, BASE_MAPA!$G$2:$G$420), "ERRO")</f>
        <v>ERRO</v>
      </c>
      <c r="BF546" s="178" t="str">
        <f>IF(BS_CONTROLE[[#This Row],[Responsavel pelo boletim]]=0, "-", BS_CONTROLE[[#This Row],[Responsavel pelo boletim]])</f>
        <v>-</v>
      </c>
      <c r="BG546" s="13"/>
      <c r="BH546" s="14"/>
      <c r="BI546" s="14"/>
      <c r="BJ546" s="14"/>
      <c r="BK546" s="14"/>
      <c r="BL546" s="13"/>
      <c r="BM546" s="12"/>
      <c r="BN546" s="12"/>
      <c r="BO546" s="130"/>
      <c r="BP546" s="14"/>
      <c r="BQ546" s="10" t="str">
        <f t="shared" si="43"/>
        <v>Aderente</v>
      </c>
      <c r="BR546" s="15" t="str">
        <f t="shared" si="44"/>
        <v>*</v>
      </c>
      <c r="BS546" s="15" t="str">
        <f t="shared" si="45"/>
        <v>*</v>
      </c>
      <c r="BT546" s="157" t="str">
        <f t="shared" si="46"/>
        <v/>
      </c>
    </row>
    <row r="547" spans="1:72" hidden="1">
      <c r="A547" s="44" t="str">
        <f t="shared" si="42"/>
        <v/>
      </c>
      <c r="B547" s="133"/>
      <c r="C547" s="7" t="str">
        <f>IF(BS_CONTROLE[[#This Row],[DATA]]="","",WEEKNUM(BS_CONTROLE[[#This Row],[DATA]]))</f>
        <v/>
      </c>
      <c r="D547" s="45"/>
      <c r="E547" s="185">
        <v>563</v>
      </c>
      <c r="F547" s="134"/>
      <c r="G547" s="8" t="str">
        <f>IF(D547="","*",VLOOKUP(F547,BS_ATIVIDADE[#All],3,FALSE))</f>
        <v>*</v>
      </c>
      <c r="H547" s="135"/>
      <c r="I547" s="135"/>
      <c r="J547" s="151"/>
      <c r="K547" s="151"/>
      <c r="L547" s="71" t="s">
        <v>11</v>
      </c>
      <c r="M547" s="149" t="str" cm="1">
        <f t="array" ref="M547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547" s="149" t="str" cm="1">
        <f t="array" ref="N547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547" s="135"/>
      <c r="P547" s="135"/>
      <c r="Q547" s="71"/>
      <c r="R547" s="9" t="str">
        <f>IFERROR(_xlfn.XLOOKUP(F547, BS_ATIVIDADE[ATIVIDADE],BS_ATIVIDADE[UNIDADE] ), "*")</f>
        <v>*</v>
      </c>
      <c r="S547" s="180" t="str" cm="1">
        <f t="array" ref="S547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547" s="180" t="str" cm="1">
        <f t="array" ref="T547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547" s="199" t="str">
        <f>IFERROR(_xlfn.XLOOKUP(J547, BASE_MAPA!$B$2:$B$420, BASE_MAPA!$G$2:$G$420), "ERRO")</f>
        <v>ERRO</v>
      </c>
      <c r="V547" s="143"/>
      <c r="W547" s="135"/>
      <c r="X547" s="152"/>
      <c r="Y547" s="129"/>
      <c r="Z547" s="129"/>
      <c r="AA547" s="71"/>
      <c r="AB547" s="59"/>
      <c r="AC547" s="59"/>
      <c r="AD547" s="135"/>
      <c r="AE547" s="71"/>
      <c r="AF547" s="71"/>
      <c r="AG547" s="71"/>
      <c r="AH547" s="42"/>
      <c r="AI547" s="119" t="str">
        <f>IF(BS_CONTROLE[[#This Row],[Atividade]]=0, "-", BS_CONTROLE[[#This Row],[Atividade]])</f>
        <v>-</v>
      </c>
      <c r="AJ547" s="8" t="str">
        <f>IF(D547="","*",VLOOKUP(AI547,BS_ATIVIDADE[#Data],3,FALSE))</f>
        <v>*</v>
      </c>
      <c r="AK547" s="175" t="str">
        <f>IF(BS_CONTROLE[[#This Row],[Local - Partida]]=0, "-", BS_CONTROLE[[#This Row],[Local - Partida]])</f>
        <v>-</v>
      </c>
      <c r="AL547" s="175" t="str">
        <f>IF(BS_CONTROLE[[#This Row],[Local - Encerramento]]=0, "-", BS_CONTROLE[[#This Row],[Local - Encerramento]])</f>
        <v>-</v>
      </c>
      <c r="AM547" s="175" t="str">
        <f>IF(BS_CONTROLE[[#This Row],[Entre - Estações]]=0, "-", BS_CONTROLE[[#This Row],[Entre - Estações]])</f>
        <v>-</v>
      </c>
      <c r="AN547" s="175" t="str">
        <f>IF(BS_CONTROLE[[#This Row],[SB]]=0, "-", BS_CONTROLE[[#This Row],[SB]])</f>
        <v>-</v>
      </c>
      <c r="AO547" s="176" t="str">
        <f>IF(BS_CONTROLE[[#This Row],[SUB]]=0, "-", BS_CONTROLE[[#This Row],[SUB]])</f>
        <v>-</v>
      </c>
      <c r="AP547" s="177" t="str">
        <f>IF(BS_CONTROLE[[#This Row],[KM - Inicio]]=0, "-", BS_CONTROLE[[#This Row],[KM - Inicio]])</f>
        <v>-</v>
      </c>
      <c r="AQ547" s="177" t="str">
        <f>IF(BS_CONTROLE[[#This Row],[KM - Fim]]=0, "-", BS_CONTROLE[[#This Row],[KM - Fim]])</f>
        <v>-</v>
      </c>
      <c r="AR547" s="32"/>
      <c r="AS547" s="32"/>
      <c r="AT547" s="32"/>
      <c r="AU547" s="32"/>
      <c r="AV547" s="32"/>
      <c r="AW547" s="32"/>
      <c r="AX547" s="32"/>
      <c r="AY547" s="184" t="str">
        <f>IF(D547="","*",IFERROR(IF(ISODD(COUNT(AS547:AX549)),"ERRO",SUM((AT547-AS547),(AV547-AU547),(AX547-AW547))),"ERRO"))</f>
        <v>*</v>
      </c>
      <c r="AZ547" s="11"/>
      <c r="BA547" s="60"/>
      <c r="BB547" s="9" t="str">
        <f>IFERROR(_xlfn.XLOOKUP(AI547, BS_ATIVIDADE[ATIVIDADE],BS_ATIVIDADE[UNIDADE] ), "*")</f>
        <v>*</v>
      </c>
      <c r="BC547" s="59" t="str" cm="1">
        <f t="array" ref="BC547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BD547" s="59" t="str" cm="1">
        <f t="array" ref="BD547" xml:space="preserve"> _xlfn.XLOOKUP(
  1,
  ( TabelaMap[SUB] = BS_CONTROLE[[#This Row],[SUB_5]]) *
  ( TabelaMap[KM Inicio] &lt;= BS_CONTROLE[[#This Row],[KM - Inicio]]) *
  ( TabelaMap[KM Fim]  &gt;= BS_CONTROLE[[#This Row],[KM - Inicio]]),
  TabelaMap[Trecho Coordenação],
  "-",
  0
)</f>
        <v>-</v>
      </c>
      <c r="BE547" s="200" t="str">
        <f>IFERROR(_xlfn.XLOOKUP(AO547, BASE_MAPA!$B$2:$B$420, BASE_MAPA!$G$2:$G$420), "ERRO")</f>
        <v>ERRO</v>
      </c>
      <c r="BF547" s="178" t="str">
        <f>IF(BS_CONTROLE[[#This Row],[Responsavel pelo boletim]]=0, "-", BS_CONTROLE[[#This Row],[Responsavel pelo boletim]])</f>
        <v>-</v>
      </c>
      <c r="BG547" s="13"/>
      <c r="BH547" s="14"/>
      <c r="BI547" s="14"/>
      <c r="BJ547" s="14"/>
      <c r="BK547" s="14"/>
      <c r="BL547" s="13"/>
      <c r="BM547" s="12"/>
      <c r="BN547" s="12"/>
      <c r="BO547" s="130"/>
      <c r="BP547" s="14"/>
      <c r="BQ547" s="10" t="str">
        <f t="shared" si="43"/>
        <v>Aderente</v>
      </c>
      <c r="BR547" s="15" t="str">
        <f t="shared" si="44"/>
        <v>*</v>
      </c>
      <c r="BS547" s="15" t="str">
        <f t="shared" si="45"/>
        <v>*</v>
      </c>
      <c r="BT547" s="157" t="str">
        <f t="shared" si="46"/>
        <v/>
      </c>
    </row>
    <row r="548" spans="1:72" hidden="1">
      <c r="A548" s="44" t="str">
        <f t="shared" si="42"/>
        <v/>
      </c>
      <c r="B548" s="133"/>
      <c r="C548" s="7" t="str">
        <f>IF(BS_CONTROLE[[#This Row],[DATA]]="","",WEEKNUM(BS_CONTROLE[[#This Row],[DATA]]))</f>
        <v/>
      </c>
      <c r="D548" s="45"/>
      <c r="E548" s="185">
        <v>564</v>
      </c>
      <c r="F548" s="134"/>
      <c r="G548" s="8" t="str">
        <f>IF(D548="","*",VLOOKUP(F548,BS_ATIVIDADE[#All],3,FALSE))</f>
        <v>*</v>
      </c>
      <c r="H548" s="135"/>
      <c r="I548" s="135"/>
      <c r="J548" s="151"/>
      <c r="K548" s="151"/>
      <c r="L548" s="71" t="s">
        <v>11</v>
      </c>
      <c r="M548" s="149" t="str" cm="1">
        <f t="array" ref="M548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548" s="149" t="str" cm="1">
        <f t="array" ref="N548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548" s="135"/>
      <c r="P548" s="135"/>
      <c r="Q548" s="71"/>
      <c r="R548" s="9" t="str">
        <f>IFERROR(_xlfn.XLOOKUP(F548, BS_ATIVIDADE[ATIVIDADE],BS_ATIVIDADE[UNIDADE] ), "*")</f>
        <v>*</v>
      </c>
      <c r="S548" s="180" t="str" cm="1">
        <f t="array" ref="S548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548" s="180" t="str" cm="1">
        <f t="array" ref="T548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548" s="199" t="str">
        <f>IFERROR(_xlfn.XLOOKUP(J548, BASE_MAPA!$B$2:$B$420, BASE_MAPA!$G$2:$G$420), "ERRO")</f>
        <v>ERRO</v>
      </c>
      <c r="V548" s="143"/>
      <c r="W548" s="135"/>
      <c r="X548" s="152"/>
      <c r="Y548" s="129"/>
      <c r="Z548" s="129"/>
      <c r="AA548" s="71"/>
      <c r="AB548" s="59"/>
      <c r="AC548" s="59"/>
      <c r="AD548" s="135"/>
      <c r="AE548" s="71"/>
      <c r="AF548" s="71"/>
      <c r="AG548" s="71"/>
      <c r="AH548" s="42"/>
      <c r="AI548" s="119" t="str">
        <f>IF(BS_CONTROLE[[#This Row],[Atividade]]=0, "-", BS_CONTROLE[[#This Row],[Atividade]])</f>
        <v>-</v>
      </c>
      <c r="AJ548" s="8" t="str">
        <f>IF(D548="","*",VLOOKUP(AI548,BS_ATIVIDADE[#Data],3,FALSE))</f>
        <v>*</v>
      </c>
      <c r="AK548" s="175" t="str">
        <f>IF(BS_CONTROLE[[#This Row],[Local - Partida]]=0, "-", BS_CONTROLE[[#This Row],[Local - Partida]])</f>
        <v>-</v>
      </c>
      <c r="AL548" s="175" t="str">
        <f>IF(BS_CONTROLE[[#This Row],[Local - Encerramento]]=0, "-", BS_CONTROLE[[#This Row],[Local - Encerramento]])</f>
        <v>-</v>
      </c>
      <c r="AM548" s="175" t="str">
        <f>IF(BS_CONTROLE[[#This Row],[Entre - Estações]]=0, "-", BS_CONTROLE[[#This Row],[Entre - Estações]])</f>
        <v>-</v>
      </c>
      <c r="AN548" s="175" t="str">
        <f>IF(BS_CONTROLE[[#This Row],[SB]]=0, "-", BS_CONTROLE[[#This Row],[SB]])</f>
        <v>-</v>
      </c>
      <c r="AO548" s="176" t="str">
        <f>IF(BS_CONTROLE[[#This Row],[SUB]]=0, "-", BS_CONTROLE[[#This Row],[SUB]])</f>
        <v>-</v>
      </c>
      <c r="AP548" s="177" t="str">
        <f>IF(BS_CONTROLE[[#This Row],[KM - Inicio]]=0, "-", BS_CONTROLE[[#This Row],[KM - Inicio]])</f>
        <v>-</v>
      </c>
      <c r="AQ548" s="177" t="str">
        <f>IF(BS_CONTROLE[[#This Row],[KM - Fim]]=0, "-", BS_CONTROLE[[#This Row],[KM - Fim]])</f>
        <v>-</v>
      </c>
      <c r="AR548" s="32"/>
      <c r="AS548" s="32"/>
      <c r="AT548" s="32"/>
      <c r="AU548" s="32"/>
      <c r="AV548" s="32"/>
      <c r="AW548" s="32"/>
      <c r="AX548" s="32"/>
      <c r="AY548" s="184" t="str">
        <f>IF(D548="","*",IFERROR(IF(ISODD(COUNT(AS548:AX550)),"ERRO",SUM((AT548-AS548),(AV548-AU548),(AX548-AW548))),"ERRO"))</f>
        <v>*</v>
      </c>
      <c r="AZ548" s="11"/>
      <c r="BA548" s="60"/>
      <c r="BB548" s="9" t="str">
        <f>IFERROR(_xlfn.XLOOKUP(AI548, BS_ATIVIDADE[ATIVIDADE],BS_ATIVIDADE[UNIDADE] ), "*")</f>
        <v>*</v>
      </c>
      <c r="BC548" s="59" t="str" cm="1">
        <f t="array" ref="BC548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BD548" s="59" t="str" cm="1">
        <f t="array" ref="BD548" xml:space="preserve"> _xlfn.XLOOKUP(
  1,
  ( TabelaMap[SUB] = BS_CONTROLE[[#This Row],[SUB_5]]) *
  ( TabelaMap[KM Inicio] &lt;= BS_CONTROLE[[#This Row],[KM - Inicio]]) *
  ( TabelaMap[KM Fim]  &gt;= BS_CONTROLE[[#This Row],[KM - Inicio]]),
  TabelaMap[Trecho Coordenação],
  "-",
  0
)</f>
        <v>-</v>
      </c>
      <c r="BE548" s="200" t="str">
        <f>IFERROR(_xlfn.XLOOKUP(AO548, BASE_MAPA!$B$2:$B$420, BASE_MAPA!$G$2:$G$420), "ERRO")</f>
        <v>ERRO</v>
      </c>
      <c r="BF548" s="178" t="str">
        <f>IF(BS_CONTROLE[[#This Row],[Responsavel pelo boletim]]=0, "-", BS_CONTROLE[[#This Row],[Responsavel pelo boletim]])</f>
        <v>-</v>
      </c>
      <c r="BG548" s="13"/>
      <c r="BH548" s="14"/>
      <c r="BI548" s="14"/>
      <c r="BJ548" s="14"/>
      <c r="BK548" s="14"/>
      <c r="BL548" s="13"/>
      <c r="BM548" s="12"/>
      <c r="BN548" s="12"/>
      <c r="BO548" s="130"/>
      <c r="BP548" s="14"/>
      <c r="BQ548" s="10" t="str">
        <f t="shared" si="43"/>
        <v>Aderente</v>
      </c>
      <c r="BR548" s="15" t="str">
        <f t="shared" si="44"/>
        <v>*</v>
      </c>
      <c r="BS548" s="15" t="str">
        <f t="shared" si="45"/>
        <v>*</v>
      </c>
      <c r="BT548" s="157" t="str">
        <f t="shared" si="46"/>
        <v/>
      </c>
    </row>
    <row r="549" spans="1:72" hidden="1">
      <c r="A549" s="44" t="str">
        <f t="shared" si="42"/>
        <v/>
      </c>
      <c r="B549" s="133"/>
      <c r="C549" s="7" t="str">
        <f>IF(BS_CONTROLE[[#This Row],[DATA]]="","",WEEKNUM(BS_CONTROLE[[#This Row],[DATA]]))</f>
        <v/>
      </c>
      <c r="D549" s="45"/>
      <c r="E549" s="185">
        <v>565</v>
      </c>
      <c r="F549" s="134"/>
      <c r="G549" s="8" t="str">
        <f>IF(D549="","*",VLOOKUP(F549,BS_ATIVIDADE[#All],3,FALSE))</f>
        <v>*</v>
      </c>
      <c r="H549" s="135"/>
      <c r="I549" s="135"/>
      <c r="J549" s="151"/>
      <c r="K549" s="151"/>
      <c r="L549" s="71" t="s">
        <v>11</v>
      </c>
      <c r="M549" s="149" t="str" cm="1">
        <f t="array" ref="M549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549" s="149" t="str" cm="1">
        <f t="array" ref="N549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549" s="135"/>
      <c r="P549" s="135"/>
      <c r="Q549" s="71"/>
      <c r="R549" s="9" t="str">
        <f>IFERROR(_xlfn.XLOOKUP(F549, BS_ATIVIDADE[ATIVIDADE],BS_ATIVIDADE[UNIDADE] ), "*")</f>
        <v>*</v>
      </c>
      <c r="S549" s="180" t="str" cm="1">
        <f t="array" ref="S549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549" s="180" t="str" cm="1">
        <f t="array" ref="T549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549" s="199" t="str">
        <f>IFERROR(_xlfn.XLOOKUP(J549, BASE_MAPA!$B$2:$B$420, BASE_MAPA!$G$2:$G$420), "ERRO")</f>
        <v>ERRO</v>
      </c>
      <c r="V549" s="143"/>
      <c r="W549" s="135"/>
      <c r="X549" s="152"/>
      <c r="Y549" s="129"/>
      <c r="Z549" s="129"/>
      <c r="AA549" s="71"/>
      <c r="AB549" s="59"/>
      <c r="AC549" s="59"/>
      <c r="AD549" s="135"/>
      <c r="AE549" s="71"/>
      <c r="AF549" s="71"/>
      <c r="AG549" s="71"/>
      <c r="AH549" s="42"/>
      <c r="AI549" s="119" t="str">
        <f>IF(BS_CONTROLE[[#This Row],[Atividade]]=0, "-", BS_CONTROLE[[#This Row],[Atividade]])</f>
        <v>-</v>
      </c>
      <c r="AJ549" s="8" t="str">
        <f>IF(D549="","*",VLOOKUP(AI549,BS_ATIVIDADE[#Data],3,FALSE))</f>
        <v>*</v>
      </c>
      <c r="AK549" s="175" t="str">
        <f>IF(BS_CONTROLE[[#This Row],[Local - Partida]]=0, "-", BS_CONTROLE[[#This Row],[Local - Partida]])</f>
        <v>-</v>
      </c>
      <c r="AL549" s="175" t="str">
        <f>IF(BS_CONTROLE[[#This Row],[Local - Encerramento]]=0, "-", BS_CONTROLE[[#This Row],[Local - Encerramento]])</f>
        <v>-</v>
      </c>
      <c r="AM549" s="175" t="str">
        <f>IF(BS_CONTROLE[[#This Row],[Entre - Estações]]=0, "-", BS_CONTROLE[[#This Row],[Entre - Estações]])</f>
        <v>-</v>
      </c>
      <c r="AN549" s="175" t="str">
        <f>IF(BS_CONTROLE[[#This Row],[SB]]=0, "-", BS_CONTROLE[[#This Row],[SB]])</f>
        <v>-</v>
      </c>
      <c r="AO549" s="176" t="str">
        <f>IF(BS_CONTROLE[[#This Row],[SUB]]=0, "-", BS_CONTROLE[[#This Row],[SUB]])</f>
        <v>-</v>
      </c>
      <c r="AP549" s="177" t="str">
        <f>IF(BS_CONTROLE[[#This Row],[KM - Inicio]]=0, "-", BS_CONTROLE[[#This Row],[KM - Inicio]])</f>
        <v>-</v>
      </c>
      <c r="AQ549" s="177" t="str">
        <f>IF(BS_CONTROLE[[#This Row],[KM - Fim]]=0, "-", BS_CONTROLE[[#This Row],[KM - Fim]])</f>
        <v>-</v>
      </c>
      <c r="AR549" s="32"/>
      <c r="AS549" s="32"/>
      <c r="AT549" s="32"/>
      <c r="AU549" s="32"/>
      <c r="AV549" s="32"/>
      <c r="AW549" s="32"/>
      <c r="AX549" s="32"/>
      <c r="AY549" s="184" t="str">
        <f>IF(D549="","*",IFERROR(IF(ISODD(COUNT(AS549:AX551)),"ERRO",SUM((AT549-AS549),(AV549-AU549),(AX549-AW549))),"ERRO"))</f>
        <v>*</v>
      </c>
      <c r="AZ549" s="11"/>
      <c r="BA549" s="60"/>
      <c r="BB549" s="9" t="str">
        <f>IFERROR(_xlfn.XLOOKUP(AI549, BS_ATIVIDADE[ATIVIDADE],BS_ATIVIDADE[UNIDADE] ), "*")</f>
        <v>*</v>
      </c>
      <c r="BC549" s="59" t="str" cm="1">
        <f t="array" ref="BC549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BD549" s="59" t="str" cm="1">
        <f t="array" ref="BD549" xml:space="preserve"> _xlfn.XLOOKUP(
  1,
  ( TabelaMap[SUB] = BS_CONTROLE[[#This Row],[SUB_5]]) *
  ( TabelaMap[KM Inicio] &lt;= BS_CONTROLE[[#This Row],[KM - Inicio]]) *
  ( TabelaMap[KM Fim]  &gt;= BS_CONTROLE[[#This Row],[KM - Inicio]]),
  TabelaMap[Trecho Coordenação],
  "-",
  0
)</f>
        <v>-</v>
      </c>
      <c r="BE549" s="200" t="str">
        <f>IFERROR(_xlfn.XLOOKUP(AO549, BASE_MAPA!$B$2:$B$420, BASE_MAPA!$G$2:$G$420), "ERRO")</f>
        <v>ERRO</v>
      </c>
      <c r="BF549" s="178" t="str">
        <f>IF(BS_CONTROLE[[#This Row],[Responsavel pelo boletim]]=0, "-", BS_CONTROLE[[#This Row],[Responsavel pelo boletim]])</f>
        <v>-</v>
      </c>
      <c r="BG549" s="13"/>
      <c r="BH549" s="14"/>
      <c r="BI549" s="14"/>
      <c r="BJ549" s="14"/>
      <c r="BK549" s="14"/>
      <c r="BL549" s="13"/>
      <c r="BM549" s="12"/>
      <c r="BN549" s="12"/>
      <c r="BO549" s="130"/>
      <c r="BP549" s="14"/>
      <c r="BQ549" s="10" t="str">
        <f t="shared" si="43"/>
        <v>Aderente</v>
      </c>
      <c r="BR549" s="15" t="str">
        <f t="shared" si="44"/>
        <v>*</v>
      </c>
      <c r="BS549" s="15" t="str">
        <f t="shared" si="45"/>
        <v>*</v>
      </c>
      <c r="BT549" s="157" t="str">
        <f t="shared" si="46"/>
        <v/>
      </c>
    </row>
    <row r="550" spans="1:72" hidden="1">
      <c r="A550" s="44" t="str">
        <f t="shared" si="42"/>
        <v/>
      </c>
      <c r="B550" s="133"/>
      <c r="C550" s="7" t="str">
        <f>IF(BS_CONTROLE[[#This Row],[DATA]]="","",WEEKNUM(BS_CONTROLE[[#This Row],[DATA]]))</f>
        <v/>
      </c>
      <c r="D550" s="45"/>
      <c r="E550" s="185">
        <v>566</v>
      </c>
      <c r="F550" s="134"/>
      <c r="G550" s="8" t="str">
        <f>IF(D550="","*",VLOOKUP(F550,BS_ATIVIDADE[#All],3,FALSE))</f>
        <v>*</v>
      </c>
      <c r="H550" s="135"/>
      <c r="I550" s="135"/>
      <c r="J550" s="151"/>
      <c r="K550" s="151"/>
      <c r="L550" s="71" t="s">
        <v>11</v>
      </c>
      <c r="M550" s="149" t="str" cm="1">
        <f t="array" ref="M550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550" s="149" t="str" cm="1">
        <f t="array" ref="N550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550" s="135"/>
      <c r="P550" s="135"/>
      <c r="Q550" s="71"/>
      <c r="R550" s="9" t="str">
        <f>IFERROR(_xlfn.XLOOKUP(F550, BS_ATIVIDADE[ATIVIDADE],BS_ATIVIDADE[UNIDADE] ), "*")</f>
        <v>*</v>
      </c>
      <c r="S550" s="180" t="str" cm="1">
        <f t="array" ref="S550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550" s="180" t="str" cm="1">
        <f t="array" ref="T550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550" s="199" t="str">
        <f>IFERROR(_xlfn.XLOOKUP(J550, BASE_MAPA!$B$2:$B$420, BASE_MAPA!$G$2:$G$420), "ERRO")</f>
        <v>ERRO</v>
      </c>
      <c r="V550" s="143"/>
      <c r="W550" s="135"/>
      <c r="X550" s="152"/>
      <c r="Y550" s="129"/>
      <c r="Z550" s="129"/>
      <c r="AA550" s="71"/>
      <c r="AB550" s="59"/>
      <c r="AC550" s="59"/>
      <c r="AD550" s="135"/>
      <c r="AE550" s="71"/>
      <c r="AF550" s="71"/>
      <c r="AG550" s="71"/>
      <c r="AH550" s="42"/>
      <c r="AI550" s="119" t="str">
        <f>IF(BS_CONTROLE[[#This Row],[Atividade]]=0, "-", BS_CONTROLE[[#This Row],[Atividade]])</f>
        <v>-</v>
      </c>
      <c r="AJ550" s="8" t="str">
        <f>IF(D550="","*",VLOOKUP(AI550,BS_ATIVIDADE[#Data],3,FALSE))</f>
        <v>*</v>
      </c>
      <c r="AK550" s="175" t="str">
        <f>IF(BS_CONTROLE[[#This Row],[Local - Partida]]=0, "-", BS_CONTROLE[[#This Row],[Local - Partida]])</f>
        <v>-</v>
      </c>
      <c r="AL550" s="175" t="str">
        <f>IF(BS_CONTROLE[[#This Row],[Local - Encerramento]]=0, "-", BS_CONTROLE[[#This Row],[Local - Encerramento]])</f>
        <v>-</v>
      </c>
      <c r="AM550" s="175" t="str">
        <f>IF(BS_CONTROLE[[#This Row],[Entre - Estações]]=0, "-", BS_CONTROLE[[#This Row],[Entre - Estações]])</f>
        <v>-</v>
      </c>
      <c r="AN550" s="175" t="str">
        <f>IF(BS_CONTROLE[[#This Row],[SB]]=0, "-", BS_CONTROLE[[#This Row],[SB]])</f>
        <v>-</v>
      </c>
      <c r="AO550" s="176" t="str">
        <f>IF(BS_CONTROLE[[#This Row],[SUB]]=0, "-", BS_CONTROLE[[#This Row],[SUB]])</f>
        <v>-</v>
      </c>
      <c r="AP550" s="177" t="str">
        <f>IF(BS_CONTROLE[[#This Row],[KM - Inicio]]=0, "-", BS_CONTROLE[[#This Row],[KM - Inicio]])</f>
        <v>-</v>
      </c>
      <c r="AQ550" s="177" t="str">
        <f>IF(BS_CONTROLE[[#This Row],[KM - Fim]]=0, "-", BS_CONTROLE[[#This Row],[KM - Fim]])</f>
        <v>-</v>
      </c>
      <c r="AR550" s="32"/>
      <c r="AS550" s="32"/>
      <c r="AT550" s="32"/>
      <c r="AU550" s="32"/>
      <c r="AV550" s="32"/>
      <c r="AW550" s="32"/>
      <c r="AX550" s="32"/>
      <c r="AY550" s="184" t="str">
        <f>IF(D550="","*",IFERROR(IF(ISODD(COUNT(AS550:AX552)),"ERRO",SUM((AT550-AS550),(AV550-AU550),(AX550-AW550))),"ERRO"))</f>
        <v>*</v>
      </c>
      <c r="AZ550" s="11"/>
      <c r="BA550" s="60"/>
      <c r="BB550" s="9" t="str">
        <f>IFERROR(_xlfn.XLOOKUP(AI550, BS_ATIVIDADE[ATIVIDADE],BS_ATIVIDADE[UNIDADE] ), "*")</f>
        <v>*</v>
      </c>
      <c r="BC550" s="59" t="str" cm="1">
        <f t="array" ref="BC550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BD550" s="59" t="str" cm="1">
        <f t="array" ref="BD550" xml:space="preserve"> _xlfn.XLOOKUP(
  1,
  ( TabelaMap[SUB] = BS_CONTROLE[[#This Row],[SUB_5]]) *
  ( TabelaMap[KM Inicio] &lt;= BS_CONTROLE[[#This Row],[KM - Inicio]]) *
  ( TabelaMap[KM Fim]  &gt;= BS_CONTROLE[[#This Row],[KM - Inicio]]),
  TabelaMap[Trecho Coordenação],
  "-",
  0
)</f>
        <v>-</v>
      </c>
      <c r="BE550" s="200" t="str">
        <f>IFERROR(_xlfn.XLOOKUP(AO550, BASE_MAPA!$B$2:$B$420, BASE_MAPA!$G$2:$G$420), "ERRO")</f>
        <v>ERRO</v>
      </c>
      <c r="BF550" s="178" t="str">
        <f>IF(BS_CONTROLE[[#This Row],[Responsavel pelo boletim]]=0, "-", BS_CONTROLE[[#This Row],[Responsavel pelo boletim]])</f>
        <v>-</v>
      </c>
      <c r="BG550" s="13"/>
      <c r="BH550" s="14"/>
      <c r="BI550" s="14"/>
      <c r="BJ550" s="14"/>
      <c r="BK550" s="14"/>
      <c r="BL550" s="13"/>
      <c r="BM550" s="12"/>
      <c r="BN550" s="12"/>
      <c r="BO550" s="130"/>
      <c r="BP550" s="14"/>
      <c r="BQ550" s="10" t="str">
        <f t="shared" si="43"/>
        <v>Aderente</v>
      </c>
      <c r="BR550" s="15" t="str">
        <f t="shared" si="44"/>
        <v>*</v>
      </c>
      <c r="BS550" s="15" t="str">
        <f t="shared" si="45"/>
        <v>*</v>
      </c>
      <c r="BT550" s="157" t="str">
        <f t="shared" si="46"/>
        <v/>
      </c>
    </row>
    <row r="551" spans="1:72" hidden="1">
      <c r="A551" s="44" t="str">
        <f t="shared" si="42"/>
        <v/>
      </c>
      <c r="B551" s="133"/>
      <c r="C551" s="7" t="str">
        <f>IF(BS_CONTROLE[[#This Row],[DATA]]="","",WEEKNUM(BS_CONTROLE[[#This Row],[DATA]]))</f>
        <v/>
      </c>
      <c r="D551" s="45"/>
      <c r="E551" s="185">
        <v>567</v>
      </c>
      <c r="F551" s="134"/>
      <c r="G551" s="8" t="str">
        <f>IF(D551="","*",VLOOKUP(F551,BS_ATIVIDADE[#All],3,FALSE))</f>
        <v>*</v>
      </c>
      <c r="H551" s="135"/>
      <c r="I551" s="135"/>
      <c r="J551" s="151"/>
      <c r="K551" s="151"/>
      <c r="L551" s="71" t="s">
        <v>11</v>
      </c>
      <c r="M551" s="149" t="str" cm="1">
        <f t="array" ref="M551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551" s="149" t="str" cm="1">
        <f t="array" ref="N551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551" s="135"/>
      <c r="P551" s="135"/>
      <c r="Q551" s="71"/>
      <c r="R551" s="9" t="str">
        <f>IFERROR(_xlfn.XLOOKUP(F551, BS_ATIVIDADE[ATIVIDADE],BS_ATIVIDADE[UNIDADE] ), "*")</f>
        <v>*</v>
      </c>
      <c r="S551" s="180" t="str" cm="1">
        <f t="array" ref="S551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551" s="180" t="str" cm="1">
        <f t="array" ref="T551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551" s="199" t="str">
        <f>IFERROR(_xlfn.XLOOKUP(J551, BASE_MAPA!$B$2:$B$420, BASE_MAPA!$G$2:$G$420), "ERRO")</f>
        <v>ERRO</v>
      </c>
      <c r="V551" s="143"/>
      <c r="W551" s="135"/>
      <c r="X551" s="152"/>
      <c r="Y551" s="129"/>
      <c r="Z551" s="129"/>
      <c r="AA551" s="71"/>
      <c r="AB551" s="59"/>
      <c r="AC551" s="59"/>
      <c r="AD551" s="135"/>
      <c r="AE551" s="71"/>
      <c r="AF551" s="71"/>
      <c r="AG551" s="71"/>
      <c r="AH551" s="42"/>
      <c r="AI551" s="119" t="str">
        <f>IF(BS_CONTROLE[[#This Row],[Atividade]]=0, "-", BS_CONTROLE[[#This Row],[Atividade]])</f>
        <v>-</v>
      </c>
      <c r="AJ551" s="8" t="str">
        <f>IF(D551="","*",VLOOKUP(AI551,BS_ATIVIDADE[#Data],3,FALSE))</f>
        <v>*</v>
      </c>
      <c r="AK551" s="175" t="str">
        <f>IF(BS_CONTROLE[[#This Row],[Local - Partida]]=0, "-", BS_CONTROLE[[#This Row],[Local - Partida]])</f>
        <v>-</v>
      </c>
      <c r="AL551" s="175" t="str">
        <f>IF(BS_CONTROLE[[#This Row],[Local - Encerramento]]=0, "-", BS_CONTROLE[[#This Row],[Local - Encerramento]])</f>
        <v>-</v>
      </c>
      <c r="AM551" s="175" t="str">
        <f>IF(BS_CONTROLE[[#This Row],[Entre - Estações]]=0, "-", BS_CONTROLE[[#This Row],[Entre - Estações]])</f>
        <v>-</v>
      </c>
      <c r="AN551" s="175" t="str">
        <f>IF(BS_CONTROLE[[#This Row],[SB]]=0, "-", BS_CONTROLE[[#This Row],[SB]])</f>
        <v>-</v>
      </c>
      <c r="AO551" s="176" t="str">
        <f>IF(BS_CONTROLE[[#This Row],[SUB]]=0, "-", BS_CONTROLE[[#This Row],[SUB]])</f>
        <v>-</v>
      </c>
      <c r="AP551" s="177" t="str">
        <f>IF(BS_CONTROLE[[#This Row],[KM - Inicio]]=0, "-", BS_CONTROLE[[#This Row],[KM - Inicio]])</f>
        <v>-</v>
      </c>
      <c r="AQ551" s="177" t="str">
        <f>IF(BS_CONTROLE[[#This Row],[KM - Fim]]=0, "-", BS_CONTROLE[[#This Row],[KM - Fim]])</f>
        <v>-</v>
      </c>
      <c r="AR551" s="32"/>
      <c r="AS551" s="32"/>
      <c r="AT551" s="32"/>
      <c r="AU551" s="32"/>
      <c r="AV551" s="32"/>
      <c r="AW551" s="32"/>
      <c r="AX551" s="32"/>
      <c r="AY551" s="184" t="str">
        <f>IF(D551="","*",IFERROR(IF(ISODD(COUNT(AS551:AX553)),"ERRO",SUM((AT551-AS551),(AV551-AU551),(AX551-AW551))),"ERRO"))</f>
        <v>*</v>
      </c>
      <c r="AZ551" s="11"/>
      <c r="BA551" s="60"/>
      <c r="BB551" s="9" t="str">
        <f>IFERROR(_xlfn.XLOOKUP(AI551, BS_ATIVIDADE[ATIVIDADE],BS_ATIVIDADE[UNIDADE] ), "*")</f>
        <v>*</v>
      </c>
      <c r="BC551" s="59" t="str" cm="1">
        <f t="array" ref="BC551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BD551" s="59" t="str" cm="1">
        <f t="array" ref="BD551" xml:space="preserve"> _xlfn.XLOOKUP(
  1,
  ( TabelaMap[SUB] = BS_CONTROLE[[#This Row],[SUB_5]]) *
  ( TabelaMap[KM Inicio] &lt;= BS_CONTROLE[[#This Row],[KM - Inicio]]) *
  ( TabelaMap[KM Fim]  &gt;= BS_CONTROLE[[#This Row],[KM - Inicio]]),
  TabelaMap[Trecho Coordenação],
  "-",
  0
)</f>
        <v>-</v>
      </c>
      <c r="BE551" s="200" t="str">
        <f>IFERROR(_xlfn.XLOOKUP(AO551, BASE_MAPA!$B$2:$B$420, BASE_MAPA!$G$2:$G$420), "ERRO")</f>
        <v>ERRO</v>
      </c>
      <c r="BF551" s="178" t="str">
        <f>IF(BS_CONTROLE[[#This Row],[Responsavel pelo boletim]]=0, "-", BS_CONTROLE[[#This Row],[Responsavel pelo boletim]])</f>
        <v>-</v>
      </c>
      <c r="BG551" s="13"/>
      <c r="BH551" s="14"/>
      <c r="BI551" s="14"/>
      <c r="BJ551" s="14"/>
      <c r="BK551" s="14"/>
      <c r="BL551" s="13"/>
      <c r="BM551" s="12"/>
      <c r="BN551" s="12"/>
      <c r="BO551" s="130"/>
      <c r="BP551" s="14"/>
      <c r="BQ551" s="10" t="str">
        <f t="shared" si="43"/>
        <v>Aderente</v>
      </c>
      <c r="BR551" s="15" t="str">
        <f t="shared" si="44"/>
        <v>*</v>
      </c>
      <c r="BS551" s="15" t="str">
        <f t="shared" si="45"/>
        <v>*</v>
      </c>
      <c r="BT551" s="157" t="str">
        <f t="shared" si="46"/>
        <v/>
      </c>
    </row>
    <row r="552" spans="1:72" hidden="1">
      <c r="A552" s="44" t="str">
        <f t="shared" si="42"/>
        <v/>
      </c>
      <c r="B552" s="133"/>
      <c r="C552" s="7" t="str">
        <f>IF(BS_CONTROLE[[#This Row],[DATA]]="","",WEEKNUM(BS_CONTROLE[[#This Row],[DATA]]))</f>
        <v/>
      </c>
      <c r="D552" s="45"/>
      <c r="E552" s="185">
        <v>568</v>
      </c>
      <c r="F552" s="134"/>
      <c r="G552" s="8" t="str">
        <f>IF(D552="","*",VLOOKUP(F552,BS_ATIVIDADE[#All],3,FALSE))</f>
        <v>*</v>
      </c>
      <c r="H552" s="135"/>
      <c r="I552" s="135"/>
      <c r="J552" s="151"/>
      <c r="K552" s="151"/>
      <c r="L552" s="71" t="s">
        <v>11</v>
      </c>
      <c r="M552" s="149" t="str" cm="1">
        <f t="array" ref="M552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552" s="149" t="str" cm="1">
        <f t="array" ref="N552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552" s="135"/>
      <c r="P552" s="135"/>
      <c r="Q552" s="71"/>
      <c r="R552" s="9" t="str">
        <f>IFERROR(_xlfn.XLOOKUP(F552, BS_ATIVIDADE[ATIVIDADE],BS_ATIVIDADE[UNIDADE] ), "*")</f>
        <v>*</v>
      </c>
      <c r="S552" s="180" t="str" cm="1">
        <f t="array" ref="S552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552" s="180" t="str" cm="1">
        <f t="array" ref="T552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552" s="199" t="str">
        <f>IFERROR(_xlfn.XLOOKUP(J552, BASE_MAPA!$B$2:$B$420, BASE_MAPA!$G$2:$G$420), "ERRO")</f>
        <v>ERRO</v>
      </c>
      <c r="V552" s="143"/>
      <c r="W552" s="135"/>
      <c r="X552" s="152"/>
      <c r="Y552" s="129"/>
      <c r="Z552" s="129"/>
      <c r="AA552" s="71"/>
      <c r="AB552" s="59"/>
      <c r="AC552" s="59"/>
      <c r="AD552" s="135"/>
      <c r="AE552" s="71"/>
      <c r="AF552" s="71"/>
      <c r="AG552" s="71"/>
      <c r="AH552" s="42"/>
      <c r="AI552" s="119" t="str">
        <f>IF(BS_CONTROLE[[#This Row],[Atividade]]=0, "-", BS_CONTROLE[[#This Row],[Atividade]])</f>
        <v>-</v>
      </c>
      <c r="AJ552" s="8" t="str">
        <f>IF(D552="","*",VLOOKUP(AI552,BS_ATIVIDADE[#Data],3,FALSE))</f>
        <v>*</v>
      </c>
      <c r="AK552" s="175" t="str">
        <f>IF(BS_CONTROLE[[#This Row],[Local - Partida]]=0, "-", BS_CONTROLE[[#This Row],[Local - Partida]])</f>
        <v>-</v>
      </c>
      <c r="AL552" s="175" t="str">
        <f>IF(BS_CONTROLE[[#This Row],[Local - Encerramento]]=0, "-", BS_CONTROLE[[#This Row],[Local - Encerramento]])</f>
        <v>-</v>
      </c>
      <c r="AM552" s="175" t="str">
        <f>IF(BS_CONTROLE[[#This Row],[Entre - Estações]]=0, "-", BS_CONTROLE[[#This Row],[Entre - Estações]])</f>
        <v>-</v>
      </c>
      <c r="AN552" s="175" t="str">
        <f>IF(BS_CONTROLE[[#This Row],[SB]]=0, "-", BS_CONTROLE[[#This Row],[SB]])</f>
        <v>-</v>
      </c>
      <c r="AO552" s="176" t="str">
        <f>IF(BS_CONTROLE[[#This Row],[SUB]]=0, "-", BS_CONTROLE[[#This Row],[SUB]])</f>
        <v>-</v>
      </c>
      <c r="AP552" s="177" t="str">
        <f>IF(BS_CONTROLE[[#This Row],[KM - Inicio]]=0, "-", BS_CONTROLE[[#This Row],[KM - Inicio]])</f>
        <v>-</v>
      </c>
      <c r="AQ552" s="177" t="str">
        <f>IF(BS_CONTROLE[[#This Row],[KM - Fim]]=0, "-", BS_CONTROLE[[#This Row],[KM - Fim]])</f>
        <v>-</v>
      </c>
      <c r="AR552" s="32"/>
      <c r="AS552" s="32"/>
      <c r="AT552" s="32"/>
      <c r="AU552" s="32"/>
      <c r="AV552" s="32"/>
      <c r="AW552" s="32"/>
      <c r="AX552" s="32"/>
      <c r="AY552" s="184" t="str">
        <f>IF(D552="","*",IFERROR(IF(ISODD(COUNT(AS552:AX554)),"ERRO",SUM((AT552-AS552),(AV552-AU552),(AX552-AW552))),"ERRO"))</f>
        <v>*</v>
      </c>
      <c r="AZ552" s="11"/>
      <c r="BA552" s="60"/>
      <c r="BB552" s="9" t="str">
        <f>IFERROR(_xlfn.XLOOKUP(AI552, BS_ATIVIDADE[ATIVIDADE],BS_ATIVIDADE[UNIDADE] ), "*")</f>
        <v>*</v>
      </c>
      <c r="BC552" s="59" t="str" cm="1">
        <f t="array" ref="BC552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BD552" s="59" t="str" cm="1">
        <f t="array" ref="BD552" xml:space="preserve"> _xlfn.XLOOKUP(
  1,
  ( TabelaMap[SUB] = BS_CONTROLE[[#This Row],[SUB_5]]) *
  ( TabelaMap[KM Inicio] &lt;= BS_CONTROLE[[#This Row],[KM - Inicio]]) *
  ( TabelaMap[KM Fim]  &gt;= BS_CONTROLE[[#This Row],[KM - Inicio]]),
  TabelaMap[Trecho Coordenação],
  "-",
  0
)</f>
        <v>-</v>
      </c>
      <c r="BE552" s="200" t="str">
        <f>IFERROR(_xlfn.XLOOKUP(AO552, BASE_MAPA!$B$2:$B$420, BASE_MAPA!$G$2:$G$420), "ERRO")</f>
        <v>ERRO</v>
      </c>
      <c r="BF552" s="178" t="str">
        <f>IF(BS_CONTROLE[[#This Row],[Responsavel pelo boletim]]=0, "-", BS_CONTROLE[[#This Row],[Responsavel pelo boletim]])</f>
        <v>-</v>
      </c>
      <c r="BG552" s="13"/>
      <c r="BH552" s="14"/>
      <c r="BI552" s="14"/>
      <c r="BJ552" s="14"/>
      <c r="BK552" s="14"/>
      <c r="BL552" s="13"/>
      <c r="BM552" s="12"/>
      <c r="BN552" s="12"/>
      <c r="BO552" s="130"/>
      <c r="BP552" s="14"/>
      <c r="BQ552" s="10" t="str">
        <f t="shared" si="43"/>
        <v>Aderente</v>
      </c>
      <c r="BR552" s="15" t="str">
        <f t="shared" si="44"/>
        <v>*</v>
      </c>
      <c r="BS552" s="15" t="str">
        <f t="shared" si="45"/>
        <v>*</v>
      </c>
      <c r="BT552" s="157" t="str">
        <f t="shared" si="46"/>
        <v/>
      </c>
    </row>
    <row r="553" spans="1:72" hidden="1">
      <c r="A553" s="44" t="str">
        <f t="shared" si="42"/>
        <v/>
      </c>
      <c r="B553" s="133"/>
      <c r="C553" s="7" t="str">
        <f>IF(BS_CONTROLE[[#This Row],[DATA]]="","",WEEKNUM(BS_CONTROLE[[#This Row],[DATA]]))</f>
        <v/>
      </c>
      <c r="D553" s="45"/>
      <c r="E553" s="185">
        <v>569</v>
      </c>
      <c r="F553" s="134"/>
      <c r="G553" s="8" t="str">
        <f>IF(D553="","*",VLOOKUP(F553,BS_ATIVIDADE[#All],3,FALSE))</f>
        <v>*</v>
      </c>
      <c r="H553" s="135"/>
      <c r="I553" s="135"/>
      <c r="J553" s="151"/>
      <c r="K553" s="151"/>
      <c r="L553" s="71" t="s">
        <v>11</v>
      </c>
      <c r="M553" s="149" t="str" cm="1">
        <f t="array" ref="M553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553" s="149" t="str" cm="1">
        <f t="array" ref="N553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553" s="135"/>
      <c r="P553" s="135"/>
      <c r="Q553" s="71"/>
      <c r="R553" s="9" t="str">
        <f>IFERROR(_xlfn.XLOOKUP(F553, BS_ATIVIDADE[ATIVIDADE],BS_ATIVIDADE[UNIDADE] ), "*")</f>
        <v>*</v>
      </c>
      <c r="S553" s="180" t="str" cm="1">
        <f t="array" ref="S553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553" s="180" t="str" cm="1">
        <f t="array" ref="T553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553" s="199" t="str">
        <f>IFERROR(_xlfn.XLOOKUP(J553, BASE_MAPA!$B$2:$B$420, BASE_MAPA!$G$2:$G$420), "ERRO")</f>
        <v>ERRO</v>
      </c>
      <c r="V553" s="143"/>
      <c r="W553" s="135"/>
      <c r="X553" s="152"/>
      <c r="Y553" s="129"/>
      <c r="Z553" s="129"/>
      <c r="AA553" s="71"/>
      <c r="AB553" s="59"/>
      <c r="AC553" s="59"/>
      <c r="AD553" s="135"/>
      <c r="AE553" s="71"/>
      <c r="AF553" s="71"/>
      <c r="AG553" s="71"/>
      <c r="AH553" s="42"/>
      <c r="AI553" s="119" t="str">
        <f>IF(BS_CONTROLE[[#This Row],[Atividade]]=0, "-", BS_CONTROLE[[#This Row],[Atividade]])</f>
        <v>-</v>
      </c>
      <c r="AJ553" s="8" t="str">
        <f>IF(D553="","*",VLOOKUP(AI553,BS_ATIVIDADE[#Data],3,FALSE))</f>
        <v>*</v>
      </c>
      <c r="AK553" s="175" t="str">
        <f>IF(BS_CONTROLE[[#This Row],[Local - Partida]]=0, "-", BS_CONTROLE[[#This Row],[Local - Partida]])</f>
        <v>-</v>
      </c>
      <c r="AL553" s="175" t="str">
        <f>IF(BS_CONTROLE[[#This Row],[Local - Encerramento]]=0, "-", BS_CONTROLE[[#This Row],[Local - Encerramento]])</f>
        <v>-</v>
      </c>
      <c r="AM553" s="175" t="str">
        <f>IF(BS_CONTROLE[[#This Row],[Entre - Estações]]=0, "-", BS_CONTROLE[[#This Row],[Entre - Estações]])</f>
        <v>-</v>
      </c>
      <c r="AN553" s="175" t="str">
        <f>IF(BS_CONTROLE[[#This Row],[SB]]=0, "-", BS_CONTROLE[[#This Row],[SB]])</f>
        <v>-</v>
      </c>
      <c r="AO553" s="176" t="str">
        <f>IF(BS_CONTROLE[[#This Row],[SUB]]=0, "-", BS_CONTROLE[[#This Row],[SUB]])</f>
        <v>-</v>
      </c>
      <c r="AP553" s="177" t="str">
        <f>IF(BS_CONTROLE[[#This Row],[KM - Inicio]]=0, "-", BS_CONTROLE[[#This Row],[KM - Inicio]])</f>
        <v>-</v>
      </c>
      <c r="AQ553" s="177" t="str">
        <f>IF(BS_CONTROLE[[#This Row],[KM - Fim]]=0, "-", BS_CONTROLE[[#This Row],[KM - Fim]])</f>
        <v>-</v>
      </c>
      <c r="AR553" s="32"/>
      <c r="AS553" s="32"/>
      <c r="AT553" s="32"/>
      <c r="AU553" s="32"/>
      <c r="AV553" s="32"/>
      <c r="AW553" s="32"/>
      <c r="AX553" s="32"/>
      <c r="AY553" s="184" t="str">
        <f>IF(D553="","*",IFERROR(IF(ISODD(COUNT(AS553:AX555)),"ERRO",SUM((AT553-AS553),(AV553-AU553),(AX553-AW553))),"ERRO"))</f>
        <v>*</v>
      </c>
      <c r="AZ553" s="11"/>
      <c r="BA553" s="60"/>
      <c r="BB553" s="9" t="str">
        <f>IFERROR(_xlfn.XLOOKUP(AI553, BS_ATIVIDADE[ATIVIDADE],BS_ATIVIDADE[UNIDADE] ), "*")</f>
        <v>*</v>
      </c>
      <c r="BC553" s="59" t="str" cm="1">
        <f t="array" ref="BC553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BD553" s="59" t="str" cm="1">
        <f t="array" ref="BD553" xml:space="preserve"> _xlfn.XLOOKUP(
  1,
  ( TabelaMap[SUB] = BS_CONTROLE[[#This Row],[SUB_5]]) *
  ( TabelaMap[KM Inicio] &lt;= BS_CONTROLE[[#This Row],[KM - Inicio]]) *
  ( TabelaMap[KM Fim]  &gt;= BS_CONTROLE[[#This Row],[KM - Inicio]]),
  TabelaMap[Trecho Coordenação],
  "-",
  0
)</f>
        <v>-</v>
      </c>
      <c r="BE553" s="200" t="str">
        <f>IFERROR(_xlfn.XLOOKUP(AO553, BASE_MAPA!$B$2:$B$420, BASE_MAPA!$G$2:$G$420), "ERRO")</f>
        <v>ERRO</v>
      </c>
      <c r="BF553" s="178" t="str">
        <f>IF(BS_CONTROLE[[#This Row],[Responsavel pelo boletim]]=0, "-", BS_CONTROLE[[#This Row],[Responsavel pelo boletim]])</f>
        <v>-</v>
      </c>
      <c r="BG553" s="13"/>
      <c r="BH553" s="14"/>
      <c r="BI553" s="14"/>
      <c r="BJ553" s="14"/>
      <c r="BK553" s="14"/>
      <c r="BL553" s="13"/>
      <c r="BM553" s="12"/>
      <c r="BN553" s="12"/>
      <c r="BO553" s="130"/>
      <c r="BP553" s="14"/>
      <c r="BQ553" s="10" t="str">
        <f t="shared" si="43"/>
        <v>Aderente</v>
      </c>
      <c r="BR553" s="15" t="str">
        <f t="shared" si="44"/>
        <v>*</v>
      </c>
      <c r="BS553" s="15" t="str">
        <f t="shared" si="45"/>
        <v>*</v>
      </c>
      <c r="BT553" s="157" t="str">
        <f t="shared" si="46"/>
        <v/>
      </c>
    </row>
    <row r="554" spans="1:72" hidden="1">
      <c r="A554" s="44" t="str">
        <f t="shared" si="42"/>
        <v/>
      </c>
      <c r="B554" s="133"/>
      <c r="C554" s="7" t="str">
        <f>IF(BS_CONTROLE[[#This Row],[DATA]]="","",WEEKNUM(BS_CONTROLE[[#This Row],[DATA]]))</f>
        <v/>
      </c>
      <c r="D554" s="45"/>
      <c r="E554" s="185">
        <v>570</v>
      </c>
      <c r="F554" s="134"/>
      <c r="G554" s="8" t="str">
        <f>IF(D554="","*",VLOOKUP(F554,BS_ATIVIDADE[#All],3,FALSE))</f>
        <v>*</v>
      </c>
      <c r="H554" s="135"/>
      <c r="I554" s="135"/>
      <c r="J554" s="151"/>
      <c r="K554" s="151"/>
      <c r="L554" s="71" t="s">
        <v>11</v>
      </c>
      <c r="M554" s="149" t="str" cm="1">
        <f t="array" ref="M554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554" s="149" t="str" cm="1">
        <f t="array" ref="N554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554" s="135"/>
      <c r="P554" s="135"/>
      <c r="Q554" s="71"/>
      <c r="R554" s="9" t="str">
        <f>IFERROR(_xlfn.XLOOKUP(F554, BS_ATIVIDADE[ATIVIDADE],BS_ATIVIDADE[UNIDADE] ), "*")</f>
        <v>*</v>
      </c>
      <c r="S554" s="180" t="str" cm="1">
        <f t="array" ref="S554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554" s="180" t="str" cm="1">
        <f t="array" ref="T554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554" s="199" t="str">
        <f>IFERROR(_xlfn.XLOOKUP(J554, BASE_MAPA!$B$2:$B$420, BASE_MAPA!$G$2:$G$420), "ERRO")</f>
        <v>ERRO</v>
      </c>
      <c r="V554" s="143"/>
      <c r="W554" s="135"/>
      <c r="X554" s="152"/>
      <c r="Y554" s="129"/>
      <c r="Z554" s="129"/>
      <c r="AA554" s="71"/>
      <c r="AB554" s="59"/>
      <c r="AC554" s="59"/>
      <c r="AD554" s="135"/>
      <c r="AE554" s="71"/>
      <c r="AF554" s="71"/>
      <c r="AG554" s="71"/>
      <c r="AH554" s="42"/>
      <c r="AI554" s="119" t="str">
        <f>IF(BS_CONTROLE[[#This Row],[Atividade]]=0, "-", BS_CONTROLE[[#This Row],[Atividade]])</f>
        <v>-</v>
      </c>
      <c r="AJ554" s="8" t="str">
        <f>IF(D554="","*",VLOOKUP(AI554,BS_ATIVIDADE[#Data],3,FALSE))</f>
        <v>*</v>
      </c>
      <c r="AK554" s="175" t="str">
        <f>IF(BS_CONTROLE[[#This Row],[Local - Partida]]=0, "-", BS_CONTROLE[[#This Row],[Local - Partida]])</f>
        <v>-</v>
      </c>
      <c r="AL554" s="175" t="str">
        <f>IF(BS_CONTROLE[[#This Row],[Local - Encerramento]]=0, "-", BS_CONTROLE[[#This Row],[Local - Encerramento]])</f>
        <v>-</v>
      </c>
      <c r="AM554" s="175" t="str">
        <f>IF(BS_CONTROLE[[#This Row],[Entre - Estações]]=0, "-", BS_CONTROLE[[#This Row],[Entre - Estações]])</f>
        <v>-</v>
      </c>
      <c r="AN554" s="175" t="str">
        <f>IF(BS_CONTROLE[[#This Row],[SB]]=0, "-", BS_CONTROLE[[#This Row],[SB]])</f>
        <v>-</v>
      </c>
      <c r="AO554" s="176" t="str">
        <f>IF(BS_CONTROLE[[#This Row],[SUB]]=0, "-", BS_CONTROLE[[#This Row],[SUB]])</f>
        <v>-</v>
      </c>
      <c r="AP554" s="177" t="str">
        <f>IF(BS_CONTROLE[[#This Row],[KM - Inicio]]=0, "-", BS_CONTROLE[[#This Row],[KM - Inicio]])</f>
        <v>-</v>
      </c>
      <c r="AQ554" s="177" t="str">
        <f>IF(BS_CONTROLE[[#This Row],[KM - Fim]]=0, "-", BS_CONTROLE[[#This Row],[KM - Fim]])</f>
        <v>-</v>
      </c>
      <c r="AR554" s="32"/>
      <c r="AS554" s="32"/>
      <c r="AT554" s="32"/>
      <c r="AU554" s="32"/>
      <c r="AV554" s="32"/>
      <c r="AW554" s="32"/>
      <c r="AX554" s="32"/>
      <c r="AY554" s="184" t="str">
        <f>IF(D554="","*",IFERROR(IF(ISODD(COUNT(AS554:AX556)),"ERRO",SUM((AT554-AS554),(AV554-AU554),(AX554-AW554))),"ERRO"))</f>
        <v>*</v>
      </c>
      <c r="AZ554" s="11"/>
      <c r="BA554" s="60"/>
      <c r="BB554" s="9" t="str">
        <f>IFERROR(_xlfn.XLOOKUP(AI554, BS_ATIVIDADE[ATIVIDADE],BS_ATIVIDADE[UNIDADE] ), "*")</f>
        <v>*</v>
      </c>
      <c r="BC554" s="59" t="str" cm="1">
        <f t="array" ref="BC554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BD554" s="59" t="str" cm="1">
        <f t="array" ref="BD554" xml:space="preserve"> _xlfn.XLOOKUP(
  1,
  ( TabelaMap[SUB] = BS_CONTROLE[[#This Row],[SUB_5]]) *
  ( TabelaMap[KM Inicio] &lt;= BS_CONTROLE[[#This Row],[KM - Inicio]]) *
  ( TabelaMap[KM Fim]  &gt;= BS_CONTROLE[[#This Row],[KM - Inicio]]),
  TabelaMap[Trecho Coordenação],
  "-",
  0
)</f>
        <v>-</v>
      </c>
      <c r="BE554" s="200" t="str">
        <f>IFERROR(_xlfn.XLOOKUP(AO554, BASE_MAPA!$B$2:$B$420, BASE_MAPA!$G$2:$G$420), "ERRO")</f>
        <v>ERRO</v>
      </c>
      <c r="BF554" s="178" t="str">
        <f>IF(BS_CONTROLE[[#This Row],[Responsavel pelo boletim]]=0, "-", BS_CONTROLE[[#This Row],[Responsavel pelo boletim]])</f>
        <v>-</v>
      </c>
      <c r="BG554" s="13"/>
      <c r="BH554" s="14"/>
      <c r="BI554" s="14"/>
      <c r="BJ554" s="14"/>
      <c r="BK554" s="14"/>
      <c r="BL554" s="13"/>
      <c r="BM554" s="12"/>
      <c r="BN554" s="12"/>
      <c r="BO554" s="130"/>
      <c r="BP554" s="14"/>
      <c r="BQ554" s="10" t="str">
        <f t="shared" si="43"/>
        <v>Aderente</v>
      </c>
      <c r="BR554" s="15" t="str">
        <f t="shared" si="44"/>
        <v>*</v>
      </c>
      <c r="BS554" s="15" t="str">
        <f t="shared" si="45"/>
        <v>*</v>
      </c>
      <c r="BT554" s="157" t="str">
        <f t="shared" si="46"/>
        <v/>
      </c>
    </row>
    <row r="555" spans="1:72" hidden="1">
      <c r="A555" s="44" t="str">
        <f t="shared" si="42"/>
        <v/>
      </c>
      <c r="B555" s="133"/>
      <c r="C555" s="7" t="str">
        <f>IF(BS_CONTROLE[[#This Row],[DATA]]="","",WEEKNUM(BS_CONTROLE[[#This Row],[DATA]]))</f>
        <v/>
      </c>
      <c r="D555" s="45"/>
      <c r="E555" s="185">
        <v>571</v>
      </c>
      <c r="F555" s="134"/>
      <c r="G555" s="8" t="str">
        <f>IF(D555="","*",VLOOKUP(F555,BS_ATIVIDADE[#All],3,FALSE))</f>
        <v>*</v>
      </c>
      <c r="H555" s="135"/>
      <c r="I555" s="135"/>
      <c r="J555" s="151"/>
      <c r="K555" s="151"/>
      <c r="L555" s="71" t="s">
        <v>11</v>
      </c>
      <c r="M555" s="149" t="str" cm="1">
        <f t="array" ref="M555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555" s="149" t="str" cm="1">
        <f t="array" ref="N555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555" s="135"/>
      <c r="P555" s="135"/>
      <c r="Q555" s="71"/>
      <c r="R555" s="9" t="str">
        <f>IFERROR(_xlfn.XLOOKUP(F555, BS_ATIVIDADE[ATIVIDADE],BS_ATIVIDADE[UNIDADE] ), "*")</f>
        <v>*</v>
      </c>
      <c r="S555" s="180" t="str" cm="1">
        <f t="array" ref="S555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555" s="180" t="str" cm="1">
        <f t="array" ref="T555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555" s="199" t="str">
        <f>IFERROR(_xlfn.XLOOKUP(J555, BASE_MAPA!$B$2:$B$420, BASE_MAPA!$G$2:$G$420), "ERRO")</f>
        <v>ERRO</v>
      </c>
      <c r="V555" s="143"/>
      <c r="W555" s="135"/>
      <c r="X555" s="152"/>
      <c r="Y555" s="129"/>
      <c r="Z555" s="129"/>
      <c r="AA555" s="71"/>
      <c r="AB555" s="59"/>
      <c r="AC555" s="59"/>
      <c r="AD555" s="135"/>
      <c r="AE555" s="71"/>
      <c r="AF555" s="71"/>
      <c r="AG555" s="71"/>
      <c r="AH555" s="42"/>
      <c r="AI555" s="119" t="str">
        <f>IF(BS_CONTROLE[[#This Row],[Atividade]]=0, "-", BS_CONTROLE[[#This Row],[Atividade]])</f>
        <v>-</v>
      </c>
      <c r="AJ555" s="8" t="str">
        <f>IF(D555="","*",VLOOKUP(AI555,BS_ATIVIDADE[#Data],3,FALSE))</f>
        <v>*</v>
      </c>
      <c r="AK555" s="175" t="str">
        <f>IF(BS_CONTROLE[[#This Row],[Local - Partida]]=0, "-", BS_CONTROLE[[#This Row],[Local - Partida]])</f>
        <v>-</v>
      </c>
      <c r="AL555" s="175" t="str">
        <f>IF(BS_CONTROLE[[#This Row],[Local - Encerramento]]=0, "-", BS_CONTROLE[[#This Row],[Local - Encerramento]])</f>
        <v>-</v>
      </c>
      <c r="AM555" s="175" t="str">
        <f>IF(BS_CONTROLE[[#This Row],[Entre - Estações]]=0, "-", BS_CONTROLE[[#This Row],[Entre - Estações]])</f>
        <v>-</v>
      </c>
      <c r="AN555" s="175" t="str">
        <f>IF(BS_CONTROLE[[#This Row],[SB]]=0, "-", BS_CONTROLE[[#This Row],[SB]])</f>
        <v>-</v>
      </c>
      <c r="AO555" s="176" t="str">
        <f>IF(BS_CONTROLE[[#This Row],[SUB]]=0, "-", BS_CONTROLE[[#This Row],[SUB]])</f>
        <v>-</v>
      </c>
      <c r="AP555" s="177" t="str">
        <f>IF(BS_CONTROLE[[#This Row],[KM - Inicio]]=0, "-", BS_CONTROLE[[#This Row],[KM - Inicio]])</f>
        <v>-</v>
      </c>
      <c r="AQ555" s="177" t="str">
        <f>IF(BS_CONTROLE[[#This Row],[KM - Fim]]=0, "-", BS_CONTROLE[[#This Row],[KM - Fim]])</f>
        <v>-</v>
      </c>
      <c r="AR555" s="32"/>
      <c r="AS555" s="32"/>
      <c r="AT555" s="32"/>
      <c r="AU555" s="32"/>
      <c r="AV555" s="32"/>
      <c r="AW555" s="32"/>
      <c r="AX555" s="32"/>
      <c r="AY555" s="184" t="str">
        <f>IF(D555="","*",IFERROR(IF(ISODD(COUNT(AS555:AX557)),"ERRO",SUM((AT555-AS555),(AV555-AU555),(AX555-AW555))),"ERRO"))</f>
        <v>*</v>
      </c>
      <c r="AZ555" s="11"/>
      <c r="BA555" s="60"/>
      <c r="BB555" s="9" t="str">
        <f>IFERROR(_xlfn.XLOOKUP(AI555, BS_ATIVIDADE[ATIVIDADE],BS_ATIVIDADE[UNIDADE] ), "*")</f>
        <v>*</v>
      </c>
      <c r="BC555" s="59" t="str" cm="1">
        <f t="array" ref="BC555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BD555" s="59" t="str" cm="1">
        <f t="array" ref="BD555" xml:space="preserve"> _xlfn.XLOOKUP(
  1,
  ( TabelaMap[SUB] = BS_CONTROLE[[#This Row],[SUB_5]]) *
  ( TabelaMap[KM Inicio] &lt;= BS_CONTROLE[[#This Row],[KM - Inicio]]) *
  ( TabelaMap[KM Fim]  &gt;= BS_CONTROLE[[#This Row],[KM - Inicio]]),
  TabelaMap[Trecho Coordenação],
  "-",
  0
)</f>
        <v>-</v>
      </c>
      <c r="BE555" s="200" t="str">
        <f>IFERROR(_xlfn.XLOOKUP(AO555, BASE_MAPA!$B$2:$B$420, BASE_MAPA!$G$2:$G$420), "ERRO")</f>
        <v>ERRO</v>
      </c>
      <c r="BF555" s="178" t="str">
        <f>IF(BS_CONTROLE[[#This Row],[Responsavel pelo boletim]]=0, "-", BS_CONTROLE[[#This Row],[Responsavel pelo boletim]])</f>
        <v>-</v>
      </c>
      <c r="BG555" s="13"/>
      <c r="BH555" s="14"/>
      <c r="BI555" s="14"/>
      <c r="BJ555" s="14"/>
      <c r="BK555" s="14"/>
      <c r="BL555" s="13"/>
      <c r="BM555" s="12"/>
      <c r="BN555" s="12"/>
      <c r="BO555" s="130"/>
      <c r="BP555" s="14"/>
      <c r="BQ555" s="10" t="str">
        <f t="shared" si="43"/>
        <v>Aderente</v>
      </c>
      <c r="BR555" s="15" t="str">
        <f t="shared" si="44"/>
        <v>*</v>
      </c>
      <c r="BS555" s="15" t="str">
        <f t="shared" si="45"/>
        <v>*</v>
      </c>
      <c r="BT555" s="157" t="str">
        <f t="shared" si="46"/>
        <v/>
      </c>
    </row>
    <row r="556" spans="1:72" hidden="1">
      <c r="A556" s="44" t="str">
        <f t="shared" si="42"/>
        <v/>
      </c>
      <c r="B556" s="133"/>
      <c r="C556" s="7" t="str">
        <f>IF(BS_CONTROLE[[#This Row],[DATA]]="","",WEEKNUM(BS_CONTROLE[[#This Row],[DATA]]))</f>
        <v/>
      </c>
      <c r="D556" s="45"/>
      <c r="E556" s="185">
        <v>572</v>
      </c>
      <c r="F556" s="134"/>
      <c r="G556" s="8" t="str">
        <f>IF(D556="","*",VLOOKUP(F556,BS_ATIVIDADE[#All],3,FALSE))</f>
        <v>*</v>
      </c>
      <c r="H556" s="135"/>
      <c r="I556" s="135"/>
      <c r="J556" s="151"/>
      <c r="K556" s="151"/>
      <c r="L556" s="71" t="s">
        <v>11</v>
      </c>
      <c r="M556" s="149" t="str" cm="1">
        <f t="array" ref="M556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556" s="149" t="str" cm="1">
        <f t="array" ref="N556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556" s="135"/>
      <c r="P556" s="135"/>
      <c r="Q556" s="71"/>
      <c r="R556" s="9" t="str">
        <f>IFERROR(_xlfn.XLOOKUP(F556, BS_ATIVIDADE[ATIVIDADE],BS_ATIVIDADE[UNIDADE] ), "*")</f>
        <v>*</v>
      </c>
      <c r="S556" s="180" t="str" cm="1">
        <f t="array" ref="S556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556" s="180" t="str" cm="1">
        <f t="array" ref="T556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556" s="199" t="str">
        <f>IFERROR(_xlfn.XLOOKUP(J556, BASE_MAPA!$B$2:$B$420, BASE_MAPA!$G$2:$G$420), "ERRO")</f>
        <v>ERRO</v>
      </c>
      <c r="V556" s="143"/>
      <c r="W556" s="135"/>
      <c r="X556" s="152"/>
      <c r="Y556" s="129"/>
      <c r="Z556" s="129"/>
      <c r="AA556" s="71"/>
      <c r="AB556" s="59"/>
      <c r="AC556" s="59"/>
      <c r="AD556" s="135"/>
      <c r="AE556" s="71"/>
      <c r="AF556" s="71"/>
      <c r="AG556" s="71"/>
      <c r="AH556" s="42"/>
      <c r="AI556" s="119" t="str">
        <f>IF(BS_CONTROLE[[#This Row],[Atividade]]=0, "-", BS_CONTROLE[[#This Row],[Atividade]])</f>
        <v>-</v>
      </c>
      <c r="AJ556" s="8" t="str">
        <f>IF(D556="","*",VLOOKUP(AI556,BS_ATIVIDADE[#Data],3,FALSE))</f>
        <v>*</v>
      </c>
      <c r="AK556" s="175" t="str">
        <f>IF(BS_CONTROLE[[#This Row],[Local - Partida]]=0, "-", BS_CONTROLE[[#This Row],[Local - Partida]])</f>
        <v>-</v>
      </c>
      <c r="AL556" s="175" t="str">
        <f>IF(BS_CONTROLE[[#This Row],[Local - Encerramento]]=0, "-", BS_CONTROLE[[#This Row],[Local - Encerramento]])</f>
        <v>-</v>
      </c>
      <c r="AM556" s="175" t="str">
        <f>IF(BS_CONTROLE[[#This Row],[Entre - Estações]]=0, "-", BS_CONTROLE[[#This Row],[Entre - Estações]])</f>
        <v>-</v>
      </c>
      <c r="AN556" s="175" t="str">
        <f>IF(BS_CONTROLE[[#This Row],[SB]]=0, "-", BS_CONTROLE[[#This Row],[SB]])</f>
        <v>-</v>
      </c>
      <c r="AO556" s="176" t="str">
        <f>IF(BS_CONTROLE[[#This Row],[SUB]]=0, "-", BS_CONTROLE[[#This Row],[SUB]])</f>
        <v>-</v>
      </c>
      <c r="AP556" s="177" t="str">
        <f>IF(BS_CONTROLE[[#This Row],[KM - Inicio]]=0, "-", BS_CONTROLE[[#This Row],[KM - Inicio]])</f>
        <v>-</v>
      </c>
      <c r="AQ556" s="177" t="str">
        <f>IF(BS_CONTROLE[[#This Row],[KM - Fim]]=0, "-", BS_CONTROLE[[#This Row],[KM - Fim]])</f>
        <v>-</v>
      </c>
      <c r="AR556" s="32"/>
      <c r="AS556" s="32"/>
      <c r="AT556" s="32"/>
      <c r="AU556" s="32"/>
      <c r="AV556" s="32"/>
      <c r="AW556" s="32"/>
      <c r="AX556" s="32"/>
      <c r="AY556" s="184" t="str">
        <f>IF(D556="","*",IFERROR(IF(ISODD(COUNT(AS556:AX558)),"ERRO",SUM((AT556-AS556),(AV556-AU556),(AX556-AW556))),"ERRO"))</f>
        <v>*</v>
      </c>
      <c r="AZ556" s="11"/>
      <c r="BA556" s="60"/>
      <c r="BB556" s="9" t="str">
        <f>IFERROR(_xlfn.XLOOKUP(AI556, BS_ATIVIDADE[ATIVIDADE],BS_ATIVIDADE[UNIDADE] ), "*")</f>
        <v>*</v>
      </c>
      <c r="BC556" s="59" t="str" cm="1">
        <f t="array" ref="BC556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BD556" s="59" t="str" cm="1">
        <f t="array" ref="BD556" xml:space="preserve"> _xlfn.XLOOKUP(
  1,
  ( TabelaMap[SUB] = BS_CONTROLE[[#This Row],[SUB_5]]) *
  ( TabelaMap[KM Inicio] &lt;= BS_CONTROLE[[#This Row],[KM - Inicio]]) *
  ( TabelaMap[KM Fim]  &gt;= BS_CONTROLE[[#This Row],[KM - Inicio]]),
  TabelaMap[Trecho Coordenação],
  "-",
  0
)</f>
        <v>-</v>
      </c>
      <c r="BE556" s="200" t="str">
        <f>IFERROR(_xlfn.XLOOKUP(AO556, BASE_MAPA!$B$2:$B$420, BASE_MAPA!$G$2:$G$420), "ERRO")</f>
        <v>ERRO</v>
      </c>
      <c r="BF556" s="178" t="str">
        <f>IF(BS_CONTROLE[[#This Row],[Responsavel pelo boletim]]=0, "-", BS_CONTROLE[[#This Row],[Responsavel pelo boletim]])</f>
        <v>-</v>
      </c>
      <c r="BG556" s="13"/>
      <c r="BH556" s="14"/>
      <c r="BI556" s="14"/>
      <c r="BJ556" s="14"/>
      <c r="BK556" s="14"/>
      <c r="BL556" s="13"/>
      <c r="BM556" s="12"/>
      <c r="BN556" s="12"/>
      <c r="BO556" s="130"/>
      <c r="BP556" s="14"/>
      <c r="BQ556" s="10" t="str">
        <f t="shared" si="43"/>
        <v>Aderente</v>
      </c>
      <c r="BR556" s="15" t="str">
        <f t="shared" si="44"/>
        <v>*</v>
      </c>
      <c r="BS556" s="15" t="str">
        <f t="shared" si="45"/>
        <v>*</v>
      </c>
      <c r="BT556" s="157" t="str">
        <f t="shared" si="46"/>
        <v/>
      </c>
    </row>
    <row r="557" spans="1:72" hidden="1">
      <c r="A557" s="44" t="str">
        <f t="shared" si="42"/>
        <v/>
      </c>
      <c r="B557" s="133"/>
      <c r="C557" s="7" t="str">
        <f>IF(BS_CONTROLE[[#This Row],[DATA]]="","",WEEKNUM(BS_CONTROLE[[#This Row],[DATA]]))</f>
        <v/>
      </c>
      <c r="D557" s="45"/>
      <c r="E557" s="185">
        <v>573</v>
      </c>
      <c r="F557" s="134"/>
      <c r="G557" s="8" t="str">
        <f>IF(D557="","*",VLOOKUP(F557,BS_ATIVIDADE[#All],3,FALSE))</f>
        <v>*</v>
      </c>
      <c r="H557" s="135"/>
      <c r="I557" s="135"/>
      <c r="J557" s="151"/>
      <c r="K557" s="151"/>
      <c r="L557" s="71" t="s">
        <v>11</v>
      </c>
      <c r="M557" s="149" t="str" cm="1">
        <f t="array" ref="M557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557" s="149" t="str" cm="1">
        <f t="array" ref="N557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557" s="135"/>
      <c r="P557" s="135"/>
      <c r="Q557" s="71"/>
      <c r="R557" s="9" t="str">
        <f>IFERROR(_xlfn.XLOOKUP(F557, BS_ATIVIDADE[ATIVIDADE],BS_ATIVIDADE[UNIDADE] ), "*")</f>
        <v>*</v>
      </c>
      <c r="S557" s="180" t="str" cm="1">
        <f t="array" ref="S557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557" s="180" t="str" cm="1">
        <f t="array" ref="T557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557" s="199" t="str">
        <f>IFERROR(_xlfn.XLOOKUP(J557, BASE_MAPA!$B$2:$B$420, BASE_MAPA!$G$2:$G$420), "ERRO")</f>
        <v>ERRO</v>
      </c>
      <c r="V557" s="143"/>
      <c r="W557" s="135"/>
      <c r="X557" s="152"/>
      <c r="Y557" s="129"/>
      <c r="Z557" s="129"/>
      <c r="AA557" s="71"/>
      <c r="AB557" s="59"/>
      <c r="AC557" s="59"/>
      <c r="AD557" s="135"/>
      <c r="AE557" s="71"/>
      <c r="AF557" s="71"/>
      <c r="AG557" s="71"/>
      <c r="AH557" s="42"/>
      <c r="AI557" s="119" t="str">
        <f>IF(BS_CONTROLE[[#This Row],[Atividade]]=0, "-", BS_CONTROLE[[#This Row],[Atividade]])</f>
        <v>-</v>
      </c>
      <c r="AJ557" s="8" t="str">
        <f>IF(D557="","*",VLOOKUP(AI557,BS_ATIVIDADE[#Data],3,FALSE))</f>
        <v>*</v>
      </c>
      <c r="AK557" s="175" t="str">
        <f>IF(BS_CONTROLE[[#This Row],[Local - Partida]]=0, "-", BS_CONTROLE[[#This Row],[Local - Partida]])</f>
        <v>-</v>
      </c>
      <c r="AL557" s="175" t="str">
        <f>IF(BS_CONTROLE[[#This Row],[Local - Encerramento]]=0, "-", BS_CONTROLE[[#This Row],[Local - Encerramento]])</f>
        <v>-</v>
      </c>
      <c r="AM557" s="175" t="str">
        <f>IF(BS_CONTROLE[[#This Row],[Entre - Estações]]=0, "-", BS_CONTROLE[[#This Row],[Entre - Estações]])</f>
        <v>-</v>
      </c>
      <c r="AN557" s="175" t="str">
        <f>IF(BS_CONTROLE[[#This Row],[SB]]=0, "-", BS_CONTROLE[[#This Row],[SB]])</f>
        <v>-</v>
      </c>
      <c r="AO557" s="176" t="str">
        <f>IF(BS_CONTROLE[[#This Row],[SUB]]=0, "-", BS_CONTROLE[[#This Row],[SUB]])</f>
        <v>-</v>
      </c>
      <c r="AP557" s="177" t="str">
        <f>IF(BS_CONTROLE[[#This Row],[KM - Inicio]]=0, "-", BS_CONTROLE[[#This Row],[KM - Inicio]])</f>
        <v>-</v>
      </c>
      <c r="AQ557" s="177" t="str">
        <f>IF(BS_CONTROLE[[#This Row],[KM - Fim]]=0, "-", BS_CONTROLE[[#This Row],[KM - Fim]])</f>
        <v>-</v>
      </c>
      <c r="AR557" s="32"/>
      <c r="AS557" s="32"/>
      <c r="AT557" s="32"/>
      <c r="AU557" s="32"/>
      <c r="AV557" s="32"/>
      <c r="AW557" s="32"/>
      <c r="AX557" s="32"/>
      <c r="AY557" s="184" t="str">
        <f>IF(D557="","*",IFERROR(IF(ISODD(COUNT(AS557:AX559)),"ERRO",SUM((AT557-AS557),(AV557-AU557),(AX557-AW557))),"ERRO"))</f>
        <v>*</v>
      </c>
      <c r="AZ557" s="11"/>
      <c r="BA557" s="60"/>
      <c r="BB557" s="9" t="str">
        <f>IFERROR(_xlfn.XLOOKUP(AI557, BS_ATIVIDADE[ATIVIDADE],BS_ATIVIDADE[UNIDADE] ), "*")</f>
        <v>*</v>
      </c>
      <c r="BC557" s="59" t="str" cm="1">
        <f t="array" ref="BC557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BD557" s="59" t="str" cm="1">
        <f t="array" ref="BD557" xml:space="preserve"> _xlfn.XLOOKUP(
  1,
  ( TabelaMap[SUB] = BS_CONTROLE[[#This Row],[SUB_5]]) *
  ( TabelaMap[KM Inicio] &lt;= BS_CONTROLE[[#This Row],[KM - Inicio]]) *
  ( TabelaMap[KM Fim]  &gt;= BS_CONTROLE[[#This Row],[KM - Inicio]]),
  TabelaMap[Trecho Coordenação],
  "-",
  0
)</f>
        <v>-</v>
      </c>
      <c r="BE557" s="200" t="str">
        <f>IFERROR(_xlfn.XLOOKUP(AO557, BASE_MAPA!$B$2:$B$420, BASE_MAPA!$G$2:$G$420), "ERRO")</f>
        <v>ERRO</v>
      </c>
      <c r="BF557" s="178" t="str">
        <f>IF(BS_CONTROLE[[#This Row],[Responsavel pelo boletim]]=0, "-", BS_CONTROLE[[#This Row],[Responsavel pelo boletim]])</f>
        <v>-</v>
      </c>
      <c r="BG557" s="13"/>
      <c r="BH557" s="14"/>
      <c r="BI557" s="14"/>
      <c r="BJ557" s="14"/>
      <c r="BK557" s="14"/>
      <c r="BL557" s="13"/>
      <c r="BM557" s="12"/>
      <c r="BN557" s="12"/>
      <c r="BO557" s="130"/>
      <c r="BP557" s="14"/>
      <c r="BQ557" s="10" t="str">
        <f t="shared" si="43"/>
        <v>Aderente</v>
      </c>
      <c r="BR557" s="15" t="str">
        <f t="shared" si="44"/>
        <v>*</v>
      </c>
      <c r="BS557" s="15" t="str">
        <f t="shared" si="45"/>
        <v>*</v>
      </c>
      <c r="BT557" s="157" t="str">
        <f t="shared" si="46"/>
        <v/>
      </c>
    </row>
    <row r="558" spans="1:72" hidden="1">
      <c r="A558" s="44" t="str">
        <f t="shared" si="42"/>
        <v/>
      </c>
      <c r="B558" s="133"/>
      <c r="C558" s="7" t="str">
        <f>IF(BS_CONTROLE[[#This Row],[DATA]]="","",WEEKNUM(BS_CONTROLE[[#This Row],[DATA]]))</f>
        <v/>
      </c>
      <c r="D558" s="45"/>
      <c r="E558" s="185">
        <v>574</v>
      </c>
      <c r="F558" s="134"/>
      <c r="G558" s="8" t="str">
        <f>IF(D558="","*",VLOOKUP(F558,BS_ATIVIDADE[#All],3,FALSE))</f>
        <v>*</v>
      </c>
      <c r="H558" s="135"/>
      <c r="I558" s="135"/>
      <c r="J558" s="151"/>
      <c r="K558" s="151"/>
      <c r="L558" s="71" t="s">
        <v>11</v>
      </c>
      <c r="M558" s="149" t="str" cm="1">
        <f t="array" ref="M558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558" s="149" t="str" cm="1">
        <f t="array" ref="N558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558" s="135"/>
      <c r="P558" s="135"/>
      <c r="Q558" s="71"/>
      <c r="R558" s="9" t="str">
        <f>IFERROR(_xlfn.XLOOKUP(F558, BS_ATIVIDADE[ATIVIDADE],BS_ATIVIDADE[UNIDADE] ), "*")</f>
        <v>*</v>
      </c>
      <c r="S558" s="180" t="str" cm="1">
        <f t="array" ref="S558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558" s="180" t="str" cm="1">
        <f t="array" ref="T558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558" s="199" t="str">
        <f>IFERROR(_xlfn.XLOOKUP(J558, BASE_MAPA!$B$2:$B$420, BASE_MAPA!$G$2:$G$420), "ERRO")</f>
        <v>ERRO</v>
      </c>
      <c r="V558" s="143"/>
      <c r="W558" s="135"/>
      <c r="X558" s="152"/>
      <c r="Y558" s="129"/>
      <c r="Z558" s="129"/>
      <c r="AA558" s="71"/>
      <c r="AB558" s="59"/>
      <c r="AC558" s="59"/>
      <c r="AD558" s="135"/>
      <c r="AE558" s="71"/>
      <c r="AF558" s="71"/>
      <c r="AG558" s="71"/>
      <c r="AH558" s="42"/>
      <c r="AI558" s="119" t="str">
        <f>IF(BS_CONTROLE[[#This Row],[Atividade]]=0, "-", BS_CONTROLE[[#This Row],[Atividade]])</f>
        <v>-</v>
      </c>
      <c r="AJ558" s="8" t="str">
        <f>IF(D558="","*",VLOOKUP(AI558,BS_ATIVIDADE[#Data],3,FALSE))</f>
        <v>*</v>
      </c>
      <c r="AK558" s="175" t="str">
        <f>IF(BS_CONTROLE[[#This Row],[Local - Partida]]=0, "-", BS_CONTROLE[[#This Row],[Local - Partida]])</f>
        <v>-</v>
      </c>
      <c r="AL558" s="175" t="str">
        <f>IF(BS_CONTROLE[[#This Row],[Local - Encerramento]]=0, "-", BS_CONTROLE[[#This Row],[Local - Encerramento]])</f>
        <v>-</v>
      </c>
      <c r="AM558" s="175" t="str">
        <f>IF(BS_CONTROLE[[#This Row],[Entre - Estações]]=0, "-", BS_CONTROLE[[#This Row],[Entre - Estações]])</f>
        <v>-</v>
      </c>
      <c r="AN558" s="175" t="str">
        <f>IF(BS_CONTROLE[[#This Row],[SB]]=0, "-", BS_CONTROLE[[#This Row],[SB]])</f>
        <v>-</v>
      </c>
      <c r="AO558" s="176" t="str">
        <f>IF(BS_CONTROLE[[#This Row],[SUB]]=0, "-", BS_CONTROLE[[#This Row],[SUB]])</f>
        <v>-</v>
      </c>
      <c r="AP558" s="177" t="str">
        <f>IF(BS_CONTROLE[[#This Row],[KM - Inicio]]=0, "-", BS_CONTROLE[[#This Row],[KM - Inicio]])</f>
        <v>-</v>
      </c>
      <c r="AQ558" s="177" t="str">
        <f>IF(BS_CONTROLE[[#This Row],[KM - Fim]]=0, "-", BS_CONTROLE[[#This Row],[KM - Fim]])</f>
        <v>-</v>
      </c>
      <c r="AR558" s="32"/>
      <c r="AS558" s="32"/>
      <c r="AT558" s="32"/>
      <c r="AU558" s="32"/>
      <c r="AV558" s="32"/>
      <c r="AW558" s="32"/>
      <c r="AX558" s="32"/>
      <c r="AY558" s="184" t="str">
        <f>IF(D558="","*",IFERROR(IF(ISODD(COUNT(AS558:AX560)),"ERRO",SUM((AT558-AS558),(AV558-AU558),(AX558-AW558))),"ERRO"))</f>
        <v>*</v>
      </c>
      <c r="AZ558" s="11"/>
      <c r="BA558" s="60"/>
      <c r="BB558" s="9" t="str">
        <f>IFERROR(_xlfn.XLOOKUP(AI558, BS_ATIVIDADE[ATIVIDADE],BS_ATIVIDADE[UNIDADE] ), "*")</f>
        <v>*</v>
      </c>
      <c r="BC558" s="59" t="str" cm="1">
        <f t="array" ref="BC558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BD558" s="59" t="str" cm="1">
        <f t="array" ref="BD558" xml:space="preserve"> _xlfn.XLOOKUP(
  1,
  ( TabelaMap[SUB] = BS_CONTROLE[[#This Row],[SUB_5]]) *
  ( TabelaMap[KM Inicio] &lt;= BS_CONTROLE[[#This Row],[KM - Inicio]]) *
  ( TabelaMap[KM Fim]  &gt;= BS_CONTROLE[[#This Row],[KM - Inicio]]),
  TabelaMap[Trecho Coordenação],
  "-",
  0
)</f>
        <v>-</v>
      </c>
      <c r="BE558" s="200" t="str">
        <f>IFERROR(_xlfn.XLOOKUP(AO558, BASE_MAPA!$B$2:$B$420, BASE_MAPA!$G$2:$G$420), "ERRO")</f>
        <v>ERRO</v>
      </c>
      <c r="BF558" s="178" t="str">
        <f>IF(BS_CONTROLE[[#This Row],[Responsavel pelo boletim]]=0, "-", BS_CONTROLE[[#This Row],[Responsavel pelo boletim]])</f>
        <v>-</v>
      </c>
      <c r="BG558" s="13"/>
      <c r="BH558" s="14"/>
      <c r="BI558" s="14"/>
      <c r="BJ558" s="14"/>
      <c r="BK558" s="14"/>
      <c r="BL558" s="13"/>
      <c r="BM558" s="12"/>
      <c r="BN558" s="12"/>
      <c r="BO558" s="130"/>
      <c r="BP558" s="14"/>
      <c r="BQ558" s="10" t="str">
        <f t="shared" si="43"/>
        <v>Aderente</v>
      </c>
      <c r="BR558" s="15" t="str">
        <f t="shared" si="44"/>
        <v>*</v>
      </c>
      <c r="BS558" s="15" t="str">
        <f t="shared" si="45"/>
        <v>*</v>
      </c>
      <c r="BT558" s="157" t="str">
        <f t="shared" si="46"/>
        <v/>
      </c>
    </row>
    <row r="559" spans="1:72" hidden="1">
      <c r="A559" s="44" t="str">
        <f t="shared" si="42"/>
        <v/>
      </c>
      <c r="B559" s="133"/>
      <c r="C559" s="7" t="str">
        <f>IF(BS_CONTROLE[[#This Row],[DATA]]="","",WEEKNUM(BS_CONTROLE[[#This Row],[DATA]]))</f>
        <v/>
      </c>
      <c r="D559" s="45"/>
      <c r="E559" s="185">
        <v>575</v>
      </c>
      <c r="F559" s="134"/>
      <c r="G559" s="8" t="str">
        <f>IF(D559="","*",VLOOKUP(F559,BS_ATIVIDADE[#All],3,FALSE))</f>
        <v>*</v>
      </c>
      <c r="H559" s="135"/>
      <c r="I559" s="135"/>
      <c r="J559" s="151"/>
      <c r="K559" s="151"/>
      <c r="L559" s="71" t="s">
        <v>11</v>
      </c>
      <c r="M559" s="149" t="str" cm="1">
        <f t="array" ref="M559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559" s="149" t="str" cm="1">
        <f t="array" ref="N559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559" s="135"/>
      <c r="P559" s="135"/>
      <c r="Q559" s="71"/>
      <c r="R559" s="9" t="str">
        <f>IFERROR(_xlfn.XLOOKUP(F559, BS_ATIVIDADE[ATIVIDADE],BS_ATIVIDADE[UNIDADE] ), "*")</f>
        <v>*</v>
      </c>
      <c r="S559" s="180" t="str" cm="1">
        <f t="array" ref="S559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559" s="180" t="str" cm="1">
        <f t="array" ref="T559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559" s="199" t="str">
        <f>IFERROR(_xlfn.XLOOKUP(J559, BASE_MAPA!$B$2:$B$420, BASE_MAPA!$G$2:$G$420), "ERRO")</f>
        <v>ERRO</v>
      </c>
      <c r="V559" s="143"/>
      <c r="W559" s="135"/>
      <c r="X559" s="152"/>
      <c r="Y559" s="129"/>
      <c r="Z559" s="129"/>
      <c r="AA559" s="71"/>
      <c r="AB559" s="59"/>
      <c r="AC559" s="59"/>
      <c r="AD559" s="135"/>
      <c r="AE559" s="71"/>
      <c r="AF559" s="71"/>
      <c r="AG559" s="71"/>
      <c r="AH559" s="42"/>
      <c r="AI559" s="119" t="str">
        <f>IF(BS_CONTROLE[[#This Row],[Atividade]]=0, "-", BS_CONTROLE[[#This Row],[Atividade]])</f>
        <v>-</v>
      </c>
      <c r="AJ559" s="8" t="str">
        <f>IF(D559="","*",VLOOKUP(AI559,BS_ATIVIDADE[#Data],3,FALSE))</f>
        <v>*</v>
      </c>
      <c r="AK559" s="175" t="str">
        <f>IF(BS_CONTROLE[[#This Row],[Local - Partida]]=0, "-", BS_CONTROLE[[#This Row],[Local - Partida]])</f>
        <v>-</v>
      </c>
      <c r="AL559" s="175" t="str">
        <f>IF(BS_CONTROLE[[#This Row],[Local - Encerramento]]=0, "-", BS_CONTROLE[[#This Row],[Local - Encerramento]])</f>
        <v>-</v>
      </c>
      <c r="AM559" s="175" t="str">
        <f>IF(BS_CONTROLE[[#This Row],[Entre - Estações]]=0, "-", BS_CONTROLE[[#This Row],[Entre - Estações]])</f>
        <v>-</v>
      </c>
      <c r="AN559" s="175" t="str">
        <f>IF(BS_CONTROLE[[#This Row],[SB]]=0, "-", BS_CONTROLE[[#This Row],[SB]])</f>
        <v>-</v>
      </c>
      <c r="AO559" s="176" t="str">
        <f>IF(BS_CONTROLE[[#This Row],[SUB]]=0, "-", BS_CONTROLE[[#This Row],[SUB]])</f>
        <v>-</v>
      </c>
      <c r="AP559" s="177" t="str">
        <f>IF(BS_CONTROLE[[#This Row],[KM - Inicio]]=0, "-", BS_CONTROLE[[#This Row],[KM - Inicio]])</f>
        <v>-</v>
      </c>
      <c r="AQ559" s="177" t="str">
        <f>IF(BS_CONTROLE[[#This Row],[KM - Fim]]=0, "-", BS_CONTROLE[[#This Row],[KM - Fim]])</f>
        <v>-</v>
      </c>
      <c r="AR559" s="32"/>
      <c r="AS559" s="32"/>
      <c r="AT559" s="32"/>
      <c r="AU559" s="32"/>
      <c r="AV559" s="32"/>
      <c r="AW559" s="32"/>
      <c r="AX559" s="32"/>
      <c r="AY559" s="184" t="str">
        <f>IF(D559="","*",IFERROR(IF(ISODD(COUNT(AS559:AX561)),"ERRO",SUM((AT559-AS559),(AV559-AU559),(AX559-AW559))),"ERRO"))</f>
        <v>*</v>
      </c>
      <c r="AZ559" s="11"/>
      <c r="BA559" s="60"/>
      <c r="BB559" s="9" t="str">
        <f>IFERROR(_xlfn.XLOOKUP(AI559, BS_ATIVIDADE[ATIVIDADE],BS_ATIVIDADE[UNIDADE] ), "*")</f>
        <v>*</v>
      </c>
      <c r="BC559" s="59" t="str" cm="1">
        <f t="array" ref="BC559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BD559" s="59" t="str" cm="1">
        <f t="array" ref="BD559" xml:space="preserve"> _xlfn.XLOOKUP(
  1,
  ( TabelaMap[SUB] = BS_CONTROLE[[#This Row],[SUB_5]]) *
  ( TabelaMap[KM Inicio] &lt;= BS_CONTROLE[[#This Row],[KM - Inicio]]) *
  ( TabelaMap[KM Fim]  &gt;= BS_CONTROLE[[#This Row],[KM - Inicio]]),
  TabelaMap[Trecho Coordenação],
  "-",
  0
)</f>
        <v>-</v>
      </c>
      <c r="BE559" s="200" t="str">
        <f>IFERROR(_xlfn.XLOOKUP(AO559, BASE_MAPA!$B$2:$B$420, BASE_MAPA!$G$2:$G$420), "ERRO")</f>
        <v>ERRO</v>
      </c>
      <c r="BF559" s="178" t="str">
        <f>IF(BS_CONTROLE[[#This Row],[Responsavel pelo boletim]]=0, "-", BS_CONTROLE[[#This Row],[Responsavel pelo boletim]])</f>
        <v>-</v>
      </c>
      <c r="BG559" s="13"/>
      <c r="BH559" s="14"/>
      <c r="BI559" s="14"/>
      <c r="BJ559" s="14"/>
      <c r="BK559" s="14"/>
      <c r="BL559" s="13"/>
      <c r="BM559" s="12"/>
      <c r="BN559" s="12"/>
      <c r="BO559" s="130"/>
      <c r="BP559" s="14"/>
      <c r="BQ559" s="10" t="str">
        <f t="shared" si="43"/>
        <v>Aderente</v>
      </c>
      <c r="BR559" s="15" t="str">
        <f t="shared" si="44"/>
        <v>*</v>
      </c>
      <c r="BS559" s="15" t="str">
        <f t="shared" si="45"/>
        <v>*</v>
      </c>
      <c r="BT559" s="157" t="str">
        <f t="shared" si="46"/>
        <v/>
      </c>
    </row>
    <row r="560" spans="1:72" hidden="1">
      <c r="A560" s="44" t="str">
        <f t="shared" si="42"/>
        <v/>
      </c>
      <c r="B560" s="133"/>
      <c r="C560" s="7" t="str">
        <f>IF(BS_CONTROLE[[#This Row],[DATA]]="","",WEEKNUM(BS_CONTROLE[[#This Row],[DATA]]))</f>
        <v/>
      </c>
      <c r="D560" s="45"/>
      <c r="E560" s="185">
        <v>576</v>
      </c>
      <c r="F560" s="134"/>
      <c r="G560" s="8" t="str">
        <f>IF(D560="","*",VLOOKUP(F560,BS_ATIVIDADE[#All],3,FALSE))</f>
        <v>*</v>
      </c>
      <c r="H560" s="135"/>
      <c r="I560" s="135"/>
      <c r="J560" s="151"/>
      <c r="K560" s="151"/>
      <c r="L560" s="71" t="s">
        <v>11</v>
      </c>
      <c r="M560" s="149" t="str" cm="1">
        <f t="array" ref="M560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560" s="149" t="str" cm="1">
        <f t="array" ref="N560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560" s="135"/>
      <c r="P560" s="135"/>
      <c r="Q560" s="71"/>
      <c r="R560" s="9" t="str">
        <f>IFERROR(_xlfn.XLOOKUP(F560, BS_ATIVIDADE[ATIVIDADE],BS_ATIVIDADE[UNIDADE] ), "*")</f>
        <v>*</v>
      </c>
      <c r="S560" s="180" t="str" cm="1">
        <f t="array" ref="S560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560" s="180" t="str" cm="1">
        <f t="array" ref="T560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560" s="199" t="str">
        <f>IFERROR(_xlfn.XLOOKUP(J560, BASE_MAPA!$B$2:$B$420, BASE_MAPA!$G$2:$G$420), "ERRO")</f>
        <v>ERRO</v>
      </c>
      <c r="V560" s="143"/>
      <c r="W560" s="135"/>
      <c r="X560" s="152"/>
      <c r="Y560" s="129"/>
      <c r="Z560" s="129"/>
      <c r="AA560" s="71"/>
      <c r="AB560" s="59"/>
      <c r="AC560" s="59"/>
      <c r="AD560" s="135"/>
      <c r="AE560" s="71"/>
      <c r="AF560" s="71"/>
      <c r="AG560" s="71"/>
      <c r="AH560" s="42"/>
      <c r="AI560" s="119" t="str">
        <f>IF(BS_CONTROLE[[#This Row],[Atividade]]=0, "-", BS_CONTROLE[[#This Row],[Atividade]])</f>
        <v>-</v>
      </c>
      <c r="AJ560" s="8" t="str">
        <f>IF(D560="","*",VLOOKUP(AI560,BS_ATIVIDADE[#Data],3,FALSE))</f>
        <v>*</v>
      </c>
      <c r="AK560" s="175" t="str">
        <f>IF(BS_CONTROLE[[#This Row],[Local - Partida]]=0, "-", BS_CONTROLE[[#This Row],[Local - Partida]])</f>
        <v>-</v>
      </c>
      <c r="AL560" s="175" t="str">
        <f>IF(BS_CONTROLE[[#This Row],[Local - Encerramento]]=0, "-", BS_CONTROLE[[#This Row],[Local - Encerramento]])</f>
        <v>-</v>
      </c>
      <c r="AM560" s="175" t="str">
        <f>IF(BS_CONTROLE[[#This Row],[Entre - Estações]]=0, "-", BS_CONTROLE[[#This Row],[Entre - Estações]])</f>
        <v>-</v>
      </c>
      <c r="AN560" s="175" t="str">
        <f>IF(BS_CONTROLE[[#This Row],[SB]]=0, "-", BS_CONTROLE[[#This Row],[SB]])</f>
        <v>-</v>
      </c>
      <c r="AO560" s="176" t="str">
        <f>IF(BS_CONTROLE[[#This Row],[SUB]]=0, "-", BS_CONTROLE[[#This Row],[SUB]])</f>
        <v>-</v>
      </c>
      <c r="AP560" s="177" t="str">
        <f>IF(BS_CONTROLE[[#This Row],[KM - Inicio]]=0, "-", BS_CONTROLE[[#This Row],[KM - Inicio]])</f>
        <v>-</v>
      </c>
      <c r="AQ560" s="177" t="str">
        <f>IF(BS_CONTROLE[[#This Row],[KM - Fim]]=0, "-", BS_CONTROLE[[#This Row],[KM - Fim]])</f>
        <v>-</v>
      </c>
      <c r="AR560" s="32"/>
      <c r="AS560" s="32"/>
      <c r="AT560" s="32"/>
      <c r="AU560" s="32"/>
      <c r="AV560" s="32"/>
      <c r="AW560" s="32"/>
      <c r="AX560" s="32"/>
      <c r="AY560" s="184" t="str">
        <f>IF(D560="","*",IFERROR(IF(ISODD(COUNT(AS560:AX562)),"ERRO",SUM((AT560-AS560),(AV560-AU560),(AX560-AW560))),"ERRO"))</f>
        <v>*</v>
      </c>
      <c r="AZ560" s="11"/>
      <c r="BA560" s="60"/>
      <c r="BB560" s="9" t="str">
        <f>IFERROR(_xlfn.XLOOKUP(AI560, BS_ATIVIDADE[ATIVIDADE],BS_ATIVIDADE[UNIDADE] ), "*")</f>
        <v>*</v>
      </c>
      <c r="BC560" s="59" t="str" cm="1">
        <f t="array" ref="BC560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BD560" s="59" t="str" cm="1">
        <f t="array" ref="BD560" xml:space="preserve"> _xlfn.XLOOKUP(
  1,
  ( TabelaMap[SUB] = BS_CONTROLE[[#This Row],[SUB_5]]) *
  ( TabelaMap[KM Inicio] &lt;= BS_CONTROLE[[#This Row],[KM - Inicio]]) *
  ( TabelaMap[KM Fim]  &gt;= BS_CONTROLE[[#This Row],[KM - Inicio]]),
  TabelaMap[Trecho Coordenação],
  "-",
  0
)</f>
        <v>-</v>
      </c>
      <c r="BE560" s="200" t="str">
        <f>IFERROR(_xlfn.XLOOKUP(AO560, BASE_MAPA!$B$2:$B$420, BASE_MAPA!$G$2:$G$420), "ERRO")</f>
        <v>ERRO</v>
      </c>
      <c r="BF560" s="178" t="str">
        <f>IF(BS_CONTROLE[[#This Row],[Responsavel pelo boletim]]=0, "-", BS_CONTROLE[[#This Row],[Responsavel pelo boletim]])</f>
        <v>-</v>
      </c>
      <c r="BG560" s="13"/>
      <c r="BH560" s="14"/>
      <c r="BI560" s="14"/>
      <c r="BJ560" s="14"/>
      <c r="BK560" s="14"/>
      <c r="BL560" s="13"/>
      <c r="BM560" s="12"/>
      <c r="BN560" s="12"/>
      <c r="BO560" s="130"/>
      <c r="BP560" s="14"/>
      <c r="BQ560" s="10" t="str">
        <f t="shared" si="43"/>
        <v>Aderente</v>
      </c>
      <c r="BR560" s="15" t="str">
        <f t="shared" si="44"/>
        <v>*</v>
      </c>
      <c r="BS560" s="15" t="str">
        <f t="shared" si="45"/>
        <v>*</v>
      </c>
      <c r="BT560" s="157" t="str">
        <f t="shared" si="46"/>
        <v/>
      </c>
    </row>
    <row r="561" spans="1:72" hidden="1">
      <c r="A561" s="44" t="str">
        <f t="shared" si="42"/>
        <v/>
      </c>
      <c r="B561" s="133"/>
      <c r="C561" s="7" t="str">
        <f>IF(BS_CONTROLE[[#This Row],[DATA]]="","",WEEKNUM(BS_CONTROLE[[#This Row],[DATA]]))</f>
        <v/>
      </c>
      <c r="D561" s="45"/>
      <c r="E561" s="185">
        <v>577</v>
      </c>
      <c r="F561" s="134"/>
      <c r="G561" s="8" t="str">
        <f>IF(D561="","*",VLOOKUP(F561,BS_ATIVIDADE[#All],3,FALSE))</f>
        <v>*</v>
      </c>
      <c r="H561" s="135"/>
      <c r="I561" s="135"/>
      <c r="J561" s="151"/>
      <c r="K561" s="151"/>
      <c r="L561" s="71" t="s">
        <v>11</v>
      </c>
      <c r="M561" s="149" t="str" cm="1">
        <f t="array" ref="M561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561" s="149" t="str" cm="1">
        <f t="array" ref="N561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561" s="135"/>
      <c r="P561" s="135"/>
      <c r="Q561" s="71"/>
      <c r="R561" s="9" t="str">
        <f>IFERROR(_xlfn.XLOOKUP(F561, BS_ATIVIDADE[ATIVIDADE],BS_ATIVIDADE[UNIDADE] ), "*")</f>
        <v>*</v>
      </c>
      <c r="S561" s="180" t="str" cm="1">
        <f t="array" ref="S561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561" s="180" t="str" cm="1">
        <f t="array" ref="T561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561" s="199" t="str">
        <f>IFERROR(_xlfn.XLOOKUP(J561, BASE_MAPA!$B$2:$B$420, BASE_MAPA!$G$2:$G$420), "ERRO")</f>
        <v>ERRO</v>
      </c>
      <c r="V561" s="143"/>
      <c r="W561" s="135"/>
      <c r="X561" s="152"/>
      <c r="Y561" s="129"/>
      <c r="Z561" s="129"/>
      <c r="AA561" s="71"/>
      <c r="AB561" s="59"/>
      <c r="AC561" s="59"/>
      <c r="AD561" s="135"/>
      <c r="AE561" s="71"/>
      <c r="AF561" s="71"/>
      <c r="AG561" s="71"/>
      <c r="AH561" s="42"/>
      <c r="AI561" s="119" t="str">
        <f>IF(BS_CONTROLE[[#This Row],[Atividade]]=0, "-", BS_CONTROLE[[#This Row],[Atividade]])</f>
        <v>-</v>
      </c>
      <c r="AJ561" s="8" t="str">
        <f>IF(D561="","*",VLOOKUP(AI561,BS_ATIVIDADE[#Data],3,FALSE))</f>
        <v>*</v>
      </c>
      <c r="AK561" s="175" t="str">
        <f>IF(BS_CONTROLE[[#This Row],[Local - Partida]]=0, "-", BS_CONTROLE[[#This Row],[Local - Partida]])</f>
        <v>-</v>
      </c>
      <c r="AL561" s="175" t="str">
        <f>IF(BS_CONTROLE[[#This Row],[Local - Encerramento]]=0, "-", BS_CONTROLE[[#This Row],[Local - Encerramento]])</f>
        <v>-</v>
      </c>
      <c r="AM561" s="175" t="str">
        <f>IF(BS_CONTROLE[[#This Row],[Entre - Estações]]=0, "-", BS_CONTROLE[[#This Row],[Entre - Estações]])</f>
        <v>-</v>
      </c>
      <c r="AN561" s="175" t="str">
        <f>IF(BS_CONTROLE[[#This Row],[SB]]=0, "-", BS_CONTROLE[[#This Row],[SB]])</f>
        <v>-</v>
      </c>
      <c r="AO561" s="176" t="str">
        <f>IF(BS_CONTROLE[[#This Row],[SUB]]=0, "-", BS_CONTROLE[[#This Row],[SUB]])</f>
        <v>-</v>
      </c>
      <c r="AP561" s="177" t="str">
        <f>IF(BS_CONTROLE[[#This Row],[KM - Inicio]]=0, "-", BS_CONTROLE[[#This Row],[KM - Inicio]])</f>
        <v>-</v>
      </c>
      <c r="AQ561" s="177" t="str">
        <f>IF(BS_CONTROLE[[#This Row],[KM - Fim]]=0, "-", BS_CONTROLE[[#This Row],[KM - Fim]])</f>
        <v>-</v>
      </c>
      <c r="AR561" s="32"/>
      <c r="AS561" s="32"/>
      <c r="AT561" s="32"/>
      <c r="AU561" s="32"/>
      <c r="AV561" s="32"/>
      <c r="AW561" s="32"/>
      <c r="AX561" s="32"/>
      <c r="AY561" s="184" t="str">
        <f>IF(D561="","*",IFERROR(IF(ISODD(COUNT(AS561:AX563)),"ERRO",SUM((AT561-AS561),(AV561-AU561),(AX561-AW561))),"ERRO"))</f>
        <v>*</v>
      </c>
      <c r="AZ561" s="11"/>
      <c r="BA561" s="60"/>
      <c r="BB561" s="9" t="str">
        <f>IFERROR(_xlfn.XLOOKUP(AI561, BS_ATIVIDADE[ATIVIDADE],BS_ATIVIDADE[UNIDADE] ), "*")</f>
        <v>*</v>
      </c>
      <c r="BC561" s="59" t="str" cm="1">
        <f t="array" ref="BC561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BD561" s="59" t="str" cm="1">
        <f t="array" ref="BD561" xml:space="preserve"> _xlfn.XLOOKUP(
  1,
  ( TabelaMap[SUB] = BS_CONTROLE[[#This Row],[SUB_5]]) *
  ( TabelaMap[KM Inicio] &lt;= BS_CONTROLE[[#This Row],[KM - Inicio]]) *
  ( TabelaMap[KM Fim]  &gt;= BS_CONTROLE[[#This Row],[KM - Inicio]]),
  TabelaMap[Trecho Coordenação],
  "-",
  0
)</f>
        <v>-</v>
      </c>
      <c r="BE561" s="200" t="str">
        <f>IFERROR(_xlfn.XLOOKUP(AO561, BASE_MAPA!$B$2:$B$420, BASE_MAPA!$G$2:$G$420), "ERRO")</f>
        <v>ERRO</v>
      </c>
      <c r="BF561" s="178" t="str">
        <f>IF(BS_CONTROLE[[#This Row],[Responsavel pelo boletim]]=0, "-", BS_CONTROLE[[#This Row],[Responsavel pelo boletim]])</f>
        <v>-</v>
      </c>
      <c r="BG561" s="13"/>
      <c r="BH561" s="14"/>
      <c r="BI561" s="14"/>
      <c r="BJ561" s="14"/>
      <c r="BK561" s="14"/>
      <c r="BL561" s="13"/>
      <c r="BM561" s="12"/>
      <c r="BN561" s="12"/>
      <c r="BO561" s="130"/>
      <c r="BP561" s="14"/>
      <c r="BQ561" s="10" t="str">
        <f t="shared" si="43"/>
        <v>Aderente</v>
      </c>
      <c r="BR561" s="15" t="str">
        <f t="shared" si="44"/>
        <v>*</v>
      </c>
      <c r="BS561" s="15" t="str">
        <f t="shared" si="45"/>
        <v>*</v>
      </c>
      <c r="BT561" s="157" t="str">
        <f t="shared" si="46"/>
        <v/>
      </c>
    </row>
    <row r="562" spans="1:72" hidden="1">
      <c r="A562" s="44" t="str">
        <f t="shared" ref="A562:A625" si="47">D562&amp;B562</f>
        <v/>
      </c>
      <c r="B562" s="133"/>
      <c r="C562" s="7" t="str">
        <f>IF(BS_CONTROLE[[#This Row],[DATA]]="","",WEEKNUM(BS_CONTROLE[[#This Row],[DATA]]))</f>
        <v/>
      </c>
      <c r="D562" s="45"/>
      <c r="E562" s="185">
        <v>578</v>
      </c>
      <c r="F562" s="134"/>
      <c r="G562" s="8" t="str">
        <f>IF(D562="","*",VLOOKUP(F562,BS_ATIVIDADE[#All],3,FALSE))</f>
        <v>*</v>
      </c>
      <c r="H562" s="135"/>
      <c r="I562" s="135"/>
      <c r="J562" s="151"/>
      <c r="K562" s="151"/>
      <c r="L562" s="71" t="s">
        <v>11</v>
      </c>
      <c r="M562" s="149" t="str" cm="1">
        <f t="array" ref="M562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562" s="149" t="str" cm="1">
        <f t="array" ref="N562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562" s="135"/>
      <c r="P562" s="135"/>
      <c r="Q562" s="71"/>
      <c r="R562" s="9" t="str">
        <f>IFERROR(_xlfn.XLOOKUP(F562, BS_ATIVIDADE[ATIVIDADE],BS_ATIVIDADE[UNIDADE] ), "*")</f>
        <v>*</v>
      </c>
      <c r="S562" s="180" t="str" cm="1">
        <f t="array" ref="S562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562" s="180" t="str" cm="1">
        <f t="array" ref="T562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562" s="199" t="str">
        <f>IFERROR(_xlfn.XLOOKUP(J562, BASE_MAPA!$B$2:$B$420, BASE_MAPA!$G$2:$G$420), "ERRO")</f>
        <v>ERRO</v>
      </c>
      <c r="V562" s="143"/>
      <c r="W562" s="135"/>
      <c r="X562" s="152"/>
      <c r="Y562" s="129"/>
      <c r="Z562" s="129"/>
      <c r="AA562" s="71"/>
      <c r="AB562" s="59"/>
      <c r="AC562" s="59"/>
      <c r="AD562" s="135"/>
      <c r="AE562" s="71"/>
      <c r="AF562" s="71"/>
      <c r="AG562" s="71"/>
      <c r="AH562" s="42"/>
      <c r="AI562" s="119" t="str">
        <f>IF(BS_CONTROLE[[#This Row],[Atividade]]=0, "-", BS_CONTROLE[[#This Row],[Atividade]])</f>
        <v>-</v>
      </c>
      <c r="AJ562" s="8" t="str">
        <f>IF(D562="","*",VLOOKUP(AI562,BS_ATIVIDADE[#Data],3,FALSE))</f>
        <v>*</v>
      </c>
      <c r="AK562" s="175" t="str">
        <f>IF(BS_CONTROLE[[#This Row],[Local - Partida]]=0, "-", BS_CONTROLE[[#This Row],[Local - Partida]])</f>
        <v>-</v>
      </c>
      <c r="AL562" s="175" t="str">
        <f>IF(BS_CONTROLE[[#This Row],[Local - Encerramento]]=0, "-", BS_CONTROLE[[#This Row],[Local - Encerramento]])</f>
        <v>-</v>
      </c>
      <c r="AM562" s="175" t="str">
        <f>IF(BS_CONTROLE[[#This Row],[Entre - Estações]]=0, "-", BS_CONTROLE[[#This Row],[Entre - Estações]])</f>
        <v>-</v>
      </c>
      <c r="AN562" s="175" t="str">
        <f>IF(BS_CONTROLE[[#This Row],[SB]]=0, "-", BS_CONTROLE[[#This Row],[SB]])</f>
        <v>-</v>
      </c>
      <c r="AO562" s="176" t="str">
        <f>IF(BS_CONTROLE[[#This Row],[SUB]]=0, "-", BS_CONTROLE[[#This Row],[SUB]])</f>
        <v>-</v>
      </c>
      <c r="AP562" s="177" t="str">
        <f>IF(BS_CONTROLE[[#This Row],[KM - Inicio]]=0, "-", BS_CONTROLE[[#This Row],[KM - Inicio]])</f>
        <v>-</v>
      </c>
      <c r="AQ562" s="177" t="str">
        <f>IF(BS_CONTROLE[[#This Row],[KM - Fim]]=0, "-", BS_CONTROLE[[#This Row],[KM - Fim]])</f>
        <v>-</v>
      </c>
      <c r="AR562" s="32"/>
      <c r="AS562" s="32"/>
      <c r="AT562" s="32"/>
      <c r="AU562" s="32"/>
      <c r="AV562" s="32"/>
      <c r="AW562" s="32"/>
      <c r="AX562" s="32"/>
      <c r="AY562" s="184" t="str">
        <f>IF(D562="","*",IFERROR(IF(ISODD(COUNT(AS562:AX564)),"ERRO",SUM((AT562-AS562),(AV562-AU562),(AX562-AW562))),"ERRO"))</f>
        <v>*</v>
      </c>
      <c r="AZ562" s="11"/>
      <c r="BA562" s="60"/>
      <c r="BB562" s="9" t="str">
        <f>IFERROR(_xlfn.XLOOKUP(AI562, BS_ATIVIDADE[ATIVIDADE],BS_ATIVIDADE[UNIDADE] ), "*")</f>
        <v>*</v>
      </c>
      <c r="BC562" s="59" t="str" cm="1">
        <f t="array" ref="BC562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BD562" s="59" t="str" cm="1">
        <f t="array" ref="BD562" xml:space="preserve"> _xlfn.XLOOKUP(
  1,
  ( TabelaMap[SUB] = BS_CONTROLE[[#This Row],[SUB_5]]) *
  ( TabelaMap[KM Inicio] &lt;= BS_CONTROLE[[#This Row],[KM - Inicio]]) *
  ( TabelaMap[KM Fim]  &gt;= BS_CONTROLE[[#This Row],[KM - Inicio]]),
  TabelaMap[Trecho Coordenação],
  "-",
  0
)</f>
        <v>-</v>
      </c>
      <c r="BE562" s="200" t="str">
        <f>IFERROR(_xlfn.XLOOKUP(AO562, BASE_MAPA!$B$2:$B$420, BASE_MAPA!$G$2:$G$420), "ERRO")</f>
        <v>ERRO</v>
      </c>
      <c r="BF562" s="178" t="str">
        <f>IF(BS_CONTROLE[[#This Row],[Responsavel pelo boletim]]=0, "-", BS_CONTROLE[[#This Row],[Responsavel pelo boletim]])</f>
        <v>-</v>
      </c>
      <c r="BG562" s="13"/>
      <c r="BH562" s="14"/>
      <c r="BI562" s="14"/>
      <c r="BJ562" s="14"/>
      <c r="BK562" s="14"/>
      <c r="BL562" s="13"/>
      <c r="BM562" s="12"/>
      <c r="BN562" s="12"/>
      <c r="BO562" s="130"/>
      <c r="BP562" s="14"/>
      <c r="BQ562" s="10" t="str">
        <f t="shared" ref="BQ562:BQ625" si="48">IF(AND(BR562&lt;1,BS562&lt;1),"Produção e Intervalo",IF(BR562&lt;1,"Intervalo",IF(BS562&lt;1,"Produção","Aderente")))</f>
        <v>Aderente</v>
      </c>
      <c r="BR562" s="15" t="str">
        <f t="shared" ref="BR562:BR625" si="49">IF(OR(B562="",F562=""),"*",AY562/P562)</f>
        <v>*</v>
      </c>
      <c r="BS562" s="15" t="str">
        <f t="shared" ref="BS562:BS625" si="50">IF(OR(B562="",F562=""),"*",BA562/Q562)</f>
        <v>*</v>
      </c>
      <c r="BT562" s="157" t="str">
        <f t="shared" ref="BT562:BT625" si="51">IF(BN562="","",SUBSTITUTE(BM562," ","")&amp;SUBSTITUTE(BN562," ",""))</f>
        <v/>
      </c>
    </row>
    <row r="563" spans="1:72" hidden="1">
      <c r="A563" s="44" t="str">
        <f t="shared" si="47"/>
        <v/>
      </c>
      <c r="B563" s="133"/>
      <c r="C563" s="7" t="str">
        <f>IF(BS_CONTROLE[[#This Row],[DATA]]="","",WEEKNUM(BS_CONTROLE[[#This Row],[DATA]]))</f>
        <v/>
      </c>
      <c r="D563" s="45"/>
      <c r="E563" s="185">
        <v>579</v>
      </c>
      <c r="F563" s="134"/>
      <c r="G563" s="8" t="str">
        <f>IF(D563="","*",VLOOKUP(F563,BS_ATIVIDADE[#All],3,FALSE))</f>
        <v>*</v>
      </c>
      <c r="H563" s="135"/>
      <c r="I563" s="135"/>
      <c r="J563" s="151"/>
      <c r="K563" s="151"/>
      <c r="L563" s="71" t="s">
        <v>11</v>
      </c>
      <c r="M563" s="149" t="str" cm="1">
        <f t="array" ref="M563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563" s="149" t="str" cm="1">
        <f t="array" ref="N563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563" s="135"/>
      <c r="P563" s="135"/>
      <c r="Q563" s="71"/>
      <c r="R563" s="9" t="str">
        <f>IFERROR(_xlfn.XLOOKUP(F563, BS_ATIVIDADE[ATIVIDADE],BS_ATIVIDADE[UNIDADE] ), "*")</f>
        <v>*</v>
      </c>
      <c r="S563" s="180" t="str" cm="1">
        <f t="array" ref="S563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563" s="180" t="str" cm="1">
        <f t="array" ref="T563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563" s="199" t="str">
        <f>IFERROR(_xlfn.XLOOKUP(J563, BASE_MAPA!$B$2:$B$420, BASE_MAPA!$G$2:$G$420), "ERRO")</f>
        <v>ERRO</v>
      </c>
      <c r="V563" s="143"/>
      <c r="W563" s="135"/>
      <c r="X563" s="152"/>
      <c r="Y563" s="129"/>
      <c r="Z563" s="129"/>
      <c r="AA563" s="71"/>
      <c r="AB563" s="59"/>
      <c r="AC563" s="59"/>
      <c r="AD563" s="135"/>
      <c r="AE563" s="71"/>
      <c r="AF563" s="71"/>
      <c r="AG563" s="71"/>
      <c r="AH563" s="42"/>
      <c r="AI563" s="119" t="str">
        <f>IF(BS_CONTROLE[[#This Row],[Atividade]]=0, "-", BS_CONTROLE[[#This Row],[Atividade]])</f>
        <v>-</v>
      </c>
      <c r="AJ563" s="8" t="str">
        <f>IF(D563="","*",VLOOKUP(AI563,BS_ATIVIDADE[#Data],3,FALSE))</f>
        <v>*</v>
      </c>
      <c r="AK563" s="175" t="str">
        <f>IF(BS_CONTROLE[[#This Row],[Local - Partida]]=0, "-", BS_CONTROLE[[#This Row],[Local - Partida]])</f>
        <v>-</v>
      </c>
      <c r="AL563" s="175" t="str">
        <f>IF(BS_CONTROLE[[#This Row],[Local - Encerramento]]=0, "-", BS_CONTROLE[[#This Row],[Local - Encerramento]])</f>
        <v>-</v>
      </c>
      <c r="AM563" s="175" t="str">
        <f>IF(BS_CONTROLE[[#This Row],[Entre - Estações]]=0, "-", BS_CONTROLE[[#This Row],[Entre - Estações]])</f>
        <v>-</v>
      </c>
      <c r="AN563" s="175" t="str">
        <f>IF(BS_CONTROLE[[#This Row],[SB]]=0, "-", BS_CONTROLE[[#This Row],[SB]])</f>
        <v>-</v>
      </c>
      <c r="AO563" s="176" t="str">
        <f>IF(BS_CONTROLE[[#This Row],[SUB]]=0, "-", BS_CONTROLE[[#This Row],[SUB]])</f>
        <v>-</v>
      </c>
      <c r="AP563" s="177" t="str">
        <f>IF(BS_CONTROLE[[#This Row],[KM - Inicio]]=0, "-", BS_CONTROLE[[#This Row],[KM - Inicio]])</f>
        <v>-</v>
      </c>
      <c r="AQ563" s="177" t="str">
        <f>IF(BS_CONTROLE[[#This Row],[KM - Fim]]=0, "-", BS_CONTROLE[[#This Row],[KM - Fim]])</f>
        <v>-</v>
      </c>
      <c r="AR563" s="32"/>
      <c r="AS563" s="32"/>
      <c r="AT563" s="32"/>
      <c r="AU563" s="32"/>
      <c r="AV563" s="32"/>
      <c r="AW563" s="32"/>
      <c r="AX563" s="32"/>
      <c r="AY563" s="184" t="str">
        <f>IF(D563="","*",IFERROR(IF(ISODD(COUNT(AS563:AX565)),"ERRO",SUM((AT563-AS563),(AV563-AU563),(AX563-AW563))),"ERRO"))</f>
        <v>*</v>
      </c>
      <c r="AZ563" s="11"/>
      <c r="BA563" s="60"/>
      <c r="BB563" s="9" t="str">
        <f>IFERROR(_xlfn.XLOOKUP(AI563, BS_ATIVIDADE[ATIVIDADE],BS_ATIVIDADE[UNIDADE] ), "*")</f>
        <v>*</v>
      </c>
      <c r="BC563" s="59" t="str" cm="1">
        <f t="array" ref="BC563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BD563" s="59" t="str" cm="1">
        <f t="array" ref="BD563" xml:space="preserve"> _xlfn.XLOOKUP(
  1,
  ( TabelaMap[SUB] = BS_CONTROLE[[#This Row],[SUB_5]]) *
  ( TabelaMap[KM Inicio] &lt;= BS_CONTROLE[[#This Row],[KM - Inicio]]) *
  ( TabelaMap[KM Fim]  &gt;= BS_CONTROLE[[#This Row],[KM - Inicio]]),
  TabelaMap[Trecho Coordenação],
  "-",
  0
)</f>
        <v>-</v>
      </c>
      <c r="BE563" s="200" t="str">
        <f>IFERROR(_xlfn.XLOOKUP(AO563, BASE_MAPA!$B$2:$B$420, BASE_MAPA!$G$2:$G$420), "ERRO")</f>
        <v>ERRO</v>
      </c>
      <c r="BF563" s="178" t="str">
        <f>IF(BS_CONTROLE[[#This Row],[Responsavel pelo boletim]]=0, "-", BS_CONTROLE[[#This Row],[Responsavel pelo boletim]])</f>
        <v>-</v>
      </c>
      <c r="BG563" s="13"/>
      <c r="BH563" s="14"/>
      <c r="BI563" s="14"/>
      <c r="BJ563" s="14"/>
      <c r="BK563" s="14"/>
      <c r="BL563" s="13"/>
      <c r="BM563" s="12"/>
      <c r="BN563" s="12"/>
      <c r="BO563" s="130"/>
      <c r="BP563" s="14"/>
      <c r="BQ563" s="10" t="str">
        <f t="shared" si="48"/>
        <v>Aderente</v>
      </c>
      <c r="BR563" s="15" t="str">
        <f t="shared" si="49"/>
        <v>*</v>
      </c>
      <c r="BS563" s="15" t="str">
        <f t="shared" si="50"/>
        <v>*</v>
      </c>
      <c r="BT563" s="157" t="str">
        <f t="shared" si="51"/>
        <v/>
      </c>
    </row>
    <row r="564" spans="1:72" hidden="1">
      <c r="A564" s="44" t="str">
        <f t="shared" si="47"/>
        <v/>
      </c>
      <c r="B564" s="133"/>
      <c r="C564" s="7" t="str">
        <f>IF(BS_CONTROLE[[#This Row],[DATA]]="","",WEEKNUM(BS_CONTROLE[[#This Row],[DATA]]))</f>
        <v/>
      </c>
      <c r="D564" s="45"/>
      <c r="E564" s="185">
        <v>580</v>
      </c>
      <c r="F564" s="134"/>
      <c r="G564" s="8" t="str">
        <f>IF(D564="","*",VLOOKUP(F564,BS_ATIVIDADE[#All],3,FALSE))</f>
        <v>*</v>
      </c>
      <c r="H564" s="135"/>
      <c r="I564" s="135"/>
      <c r="J564" s="151"/>
      <c r="K564" s="151"/>
      <c r="L564" s="71" t="s">
        <v>11</v>
      </c>
      <c r="M564" s="149" t="str" cm="1">
        <f t="array" ref="M564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564" s="149" t="str" cm="1">
        <f t="array" ref="N564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564" s="135"/>
      <c r="P564" s="135"/>
      <c r="Q564" s="71"/>
      <c r="R564" s="9" t="str">
        <f>IFERROR(_xlfn.XLOOKUP(F564, BS_ATIVIDADE[ATIVIDADE],BS_ATIVIDADE[UNIDADE] ), "*")</f>
        <v>*</v>
      </c>
      <c r="S564" s="180" t="str" cm="1">
        <f t="array" ref="S564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564" s="180" t="str" cm="1">
        <f t="array" ref="T564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564" s="199" t="str">
        <f>IFERROR(_xlfn.XLOOKUP(J564, BASE_MAPA!$B$2:$B$420, BASE_MAPA!$G$2:$G$420), "ERRO")</f>
        <v>ERRO</v>
      </c>
      <c r="V564" s="143"/>
      <c r="W564" s="135"/>
      <c r="X564" s="152"/>
      <c r="Y564" s="129"/>
      <c r="Z564" s="129"/>
      <c r="AA564" s="71"/>
      <c r="AB564" s="59"/>
      <c r="AC564" s="59"/>
      <c r="AD564" s="135"/>
      <c r="AE564" s="71"/>
      <c r="AF564" s="71"/>
      <c r="AG564" s="71"/>
      <c r="AH564" s="42"/>
      <c r="AI564" s="119" t="str">
        <f>IF(BS_CONTROLE[[#This Row],[Atividade]]=0, "-", BS_CONTROLE[[#This Row],[Atividade]])</f>
        <v>-</v>
      </c>
      <c r="AJ564" s="8" t="str">
        <f>IF(D564="","*",VLOOKUP(AI564,BS_ATIVIDADE[#Data],3,FALSE))</f>
        <v>*</v>
      </c>
      <c r="AK564" s="175" t="str">
        <f>IF(BS_CONTROLE[[#This Row],[Local - Partida]]=0, "-", BS_CONTROLE[[#This Row],[Local - Partida]])</f>
        <v>-</v>
      </c>
      <c r="AL564" s="175" t="str">
        <f>IF(BS_CONTROLE[[#This Row],[Local - Encerramento]]=0, "-", BS_CONTROLE[[#This Row],[Local - Encerramento]])</f>
        <v>-</v>
      </c>
      <c r="AM564" s="175" t="str">
        <f>IF(BS_CONTROLE[[#This Row],[Entre - Estações]]=0, "-", BS_CONTROLE[[#This Row],[Entre - Estações]])</f>
        <v>-</v>
      </c>
      <c r="AN564" s="175" t="str">
        <f>IF(BS_CONTROLE[[#This Row],[SB]]=0, "-", BS_CONTROLE[[#This Row],[SB]])</f>
        <v>-</v>
      </c>
      <c r="AO564" s="176" t="str">
        <f>IF(BS_CONTROLE[[#This Row],[SUB]]=0, "-", BS_CONTROLE[[#This Row],[SUB]])</f>
        <v>-</v>
      </c>
      <c r="AP564" s="177" t="str">
        <f>IF(BS_CONTROLE[[#This Row],[KM - Inicio]]=0, "-", BS_CONTROLE[[#This Row],[KM - Inicio]])</f>
        <v>-</v>
      </c>
      <c r="AQ564" s="177" t="str">
        <f>IF(BS_CONTROLE[[#This Row],[KM - Fim]]=0, "-", BS_CONTROLE[[#This Row],[KM - Fim]])</f>
        <v>-</v>
      </c>
      <c r="AR564" s="32"/>
      <c r="AS564" s="32"/>
      <c r="AT564" s="32"/>
      <c r="AU564" s="32"/>
      <c r="AV564" s="32"/>
      <c r="AW564" s="32"/>
      <c r="AX564" s="32"/>
      <c r="AY564" s="184" t="str">
        <f>IF(D564="","*",IFERROR(IF(ISODD(COUNT(AS564:AX566)),"ERRO",SUM((AT564-AS564),(AV564-AU564),(AX564-AW564))),"ERRO"))</f>
        <v>*</v>
      </c>
      <c r="AZ564" s="11"/>
      <c r="BA564" s="60"/>
      <c r="BB564" s="9" t="str">
        <f>IFERROR(_xlfn.XLOOKUP(AI564, BS_ATIVIDADE[ATIVIDADE],BS_ATIVIDADE[UNIDADE] ), "*")</f>
        <v>*</v>
      </c>
      <c r="BC564" s="59" t="str" cm="1">
        <f t="array" ref="BC564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BD564" s="59" t="str" cm="1">
        <f t="array" ref="BD564" xml:space="preserve"> _xlfn.XLOOKUP(
  1,
  ( TabelaMap[SUB] = BS_CONTROLE[[#This Row],[SUB_5]]) *
  ( TabelaMap[KM Inicio] &lt;= BS_CONTROLE[[#This Row],[KM - Inicio]]) *
  ( TabelaMap[KM Fim]  &gt;= BS_CONTROLE[[#This Row],[KM - Inicio]]),
  TabelaMap[Trecho Coordenação],
  "-",
  0
)</f>
        <v>-</v>
      </c>
      <c r="BE564" s="200" t="str">
        <f>IFERROR(_xlfn.XLOOKUP(AO564, BASE_MAPA!$B$2:$B$420, BASE_MAPA!$G$2:$G$420), "ERRO")</f>
        <v>ERRO</v>
      </c>
      <c r="BF564" s="178" t="str">
        <f>IF(BS_CONTROLE[[#This Row],[Responsavel pelo boletim]]=0, "-", BS_CONTROLE[[#This Row],[Responsavel pelo boletim]])</f>
        <v>-</v>
      </c>
      <c r="BG564" s="13"/>
      <c r="BH564" s="14"/>
      <c r="BI564" s="14"/>
      <c r="BJ564" s="14"/>
      <c r="BK564" s="14"/>
      <c r="BL564" s="13"/>
      <c r="BM564" s="12"/>
      <c r="BN564" s="12"/>
      <c r="BO564" s="130"/>
      <c r="BP564" s="14"/>
      <c r="BQ564" s="10" t="str">
        <f t="shared" si="48"/>
        <v>Aderente</v>
      </c>
      <c r="BR564" s="15" t="str">
        <f t="shared" si="49"/>
        <v>*</v>
      </c>
      <c r="BS564" s="15" t="str">
        <f t="shared" si="50"/>
        <v>*</v>
      </c>
      <c r="BT564" s="157" t="str">
        <f t="shared" si="51"/>
        <v/>
      </c>
    </row>
    <row r="565" spans="1:72" hidden="1">
      <c r="A565" s="44" t="str">
        <f t="shared" si="47"/>
        <v/>
      </c>
      <c r="B565" s="133"/>
      <c r="C565" s="7" t="str">
        <f>IF(BS_CONTROLE[[#This Row],[DATA]]="","",WEEKNUM(BS_CONTROLE[[#This Row],[DATA]]))</f>
        <v/>
      </c>
      <c r="D565" s="45"/>
      <c r="E565" s="185">
        <v>581</v>
      </c>
      <c r="F565" s="134"/>
      <c r="G565" s="8" t="str">
        <f>IF(D565="","*",VLOOKUP(F565,BS_ATIVIDADE[#All],3,FALSE))</f>
        <v>*</v>
      </c>
      <c r="H565" s="135"/>
      <c r="I565" s="135"/>
      <c r="J565" s="151"/>
      <c r="K565" s="151"/>
      <c r="L565" s="71" t="s">
        <v>11</v>
      </c>
      <c r="M565" s="149" t="str" cm="1">
        <f t="array" ref="M565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565" s="149" t="str" cm="1">
        <f t="array" ref="N565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565" s="135"/>
      <c r="P565" s="135"/>
      <c r="Q565" s="71"/>
      <c r="R565" s="9" t="str">
        <f>IFERROR(_xlfn.XLOOKUP(F565, BS_ATIVIDADE[ATIVIDADE],BS_ATIVIDADE[UNIDADE] ), "*")</f>
        <v>*</v>
      </c>
      <c r="S565" s="180" t="str" cm="1">
        <f t="array" ref="S565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565" s="180" t="str" cm="1">
        <f t="array" ref="T565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565" s="199" t="str">
        <f>IFERROR(_xlfn.XLOOKUP(J565, BASE_MAPA!$B$2:$B$420, BASE_MAPA!$G$2:$G$420), "ERRO")</f>
        <v>ERRO</v>
      </c>
      <c r="V565" s="143"/>
      <c r="W565" s="135"/>
      <c r="X565" s="152"/>
      <c r="Y565" s="129"/>
      <c r="Z565" s="129"/>
      <c r="AA565" s="71"/>
      <c r="AB565" s="59"/>
      <c r="AC565" s="59"/>
      <c r="AD565" s="135"/>
      <c r="AE565" s="71"/>
      <c r="AF565" s="71"/>
      <c r="AG565" s="71"/>
      <c r="AH565" s="42"/>
      <c r="AI565" s="119" t="str">
        <f>IF(BS_CONTROLE[[#This Row],[Atividade]]=0, "-", BS_CONTROLE[[#This Row],[Atividade]])</f>
        <v>-</v>
      </c>
      <c r="AJ565" s="8" t="str">
        <f>IF(D565="","*",VLOOKUP(AI565,BS_ATIVIDADE[#Data],3,FALSE))</f>
        <v>*</v>
      </c>
      <c r="AK565" s="175" t="str">
        <f>IF(BS_CONTROLE[[#This Row],[Local - Partida]]=0, "-", BS_CONTROLE[[#This Row],[Local - Partida]])</f>
        <v>-</v>
      </c>
      <c r="AL565" s="175" t="str">
        <f>IF(BS_CONTROLE[[#This Row],[Local - Encerramento]]=0, "-", BS_CONTROLE[[#This Row],[Local - Encerramento]])</f>
        <v>-</v>
      </c>
      <c r="AM565" s="175" t="str">
        <f>IF(BS_CONTROLE[[#This Row],[Entre - Estações]]=0, "-", BS_CONTROLE[[#This Row],[Entre - Estações]])</f>
        <v>-</v>
      </c>
      <c r="AN565" s="175" t="str">
        <f>IF(BS_CONTROLE[[#This Row],[SB]]=0, "-", BS_CONTROLE[[#This Row],[SB]])</f>
        <v>-</v>
      </c>
      <c r="AO565" s="176" t="str">
        <f>IF(BS_CONTROLE[[#This Row],[SUB]]=0, "-", BS_CONTROLE[[#This Row],[SUB]])</f>
        <v>-</v>
      </c>
      <c r="AP565" s="177" t="str">
        <f>IF(BS_CONTROLE[[#This Row],[KM - Inicio]]=0, "-", BS_CONTROLE[[#This Row],[KM - Inicio]])</f>
        <v>-</v>
      </c>
      <c r="AQ565" s="177" t="str">
        <f>IF(BS_CONTROLE[[#This Row],[KM - Fim]]=0, "-", BS_CONTROLE[[#This Row],[KM - Fim]])</f>
        <v>-</v>
      </c>
      <c r="AR565" s="32"/>
      <c r="AS565" s="32"/>
      <c r="AT565" s="32"/>
      <c r="AU565" s="32"/>
      <c r="AV565" s="32"/>
      <c r="AW565" s="32"/>
      <c r="AX565" s="32"/>
      <c r="AY565" s="184" t="str">
        <f>IF(D565="","*",IFERROR(IF(ISODD(COUNT(AS565:AX567)),"ERRO",SUM((AT565-AS565),(AV565-AU565),(AX565-AW565))),"ERRO"))</f>
        <v>*</v>
      </c>
      <c r="AZ565" s="11"/>
      <c r="BA565" s="60"/>
      <c r="BB565" s="9" t="str">
        <f>IFERROR(_xlfn.XLOOKUP(AI565, BS_ATIVIDADE[ATIVIDADE],BS_ATIVIDADE[UNIDADE] ), "*")</f>
        <v>*</v>
      </c>
      <c r="BC565" s="59" t="str" cm="1">
        <f t="array" ref="BC565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BD565" s="59" t="str" cm="1">
        <f t="array" ref="BD565" xml:space="preserve"> _xlfn.XLOOKUP(
  1,
  ( TabelaMap[SUB] = BS_CONTROLE[[#This Row],[SUB_5]]) *
  ( TabelaMap[KM Inicio] &lt;= BS_CONTROLE[[#This Row],[KM - Inicio]]) *
  ( TabelaMap[KM Fim]  &gt;= BS_CONTROLE[[#This Row],[KM - Inicio]]),
  TabelaMap[Trecho Coordenação],
  "-",
  0
)</f>
        <v>-</v>
      </c>
      <c r="BE565" s="200" t="str">
        <f>IFERROR(_xlfn.XLOOKUP(AO565, BASE_MAPA!$B$2:$B$420, BASE_MAPA!$G$2:$G$420), "ERRO")</f>
        <v>ERRO</v>
      </c>
      <c r="BF565" s="178" t="str">
        <f>IF(BS_CONTROLE[[#This Row],[Responsavel pelo boletim]]=0, "-", BS_CONTROLE[[#This Row],[Responsavel pelo boletim]])</f>
        <v>-</v>
      </c>
      <c r="BG565" s="13"/>
      <c r="BH565" s="14"/>
      <c r="BI565" s="14"/>
      <c r="BJ565" s="14"/>
      <c r="BK565" s="14"/>
      <c r="BL565" s="13"/>
      <c r="BM565" s="12"/>
      <c r="BN565" s="12"/>
      <c r="BO565" s="130"/>
      <c r="BP565" s="14"/>
      <c r="BQ565" s="10" t="str">
        <f t="shared" si="48"/>
        <v>Aderente</v>
      </c>
      <c r="BR565" s="15" t="str">
        <f t="shared" si="49"/>
        <v>*</v>
      </c>
      <c r="BS565" s="15" t="str">
        <f t="shared" si="50"/>
        <v>*</v>
      </c>
      <c r="BT565" s="157" t="str">
        <f t="shared" si="51"/>
        <v/>
      </c>
    </row>
    <row r="566" spans="1:72" hidden="1">
      <c r="A566" s="44" t="str">
        <f t="shared" si="47"/>
        <v/>
      </c>
      <c r="B566" s="133"/>
      <c r="C566" s="7" t="str">
        <f>IF(BS_CONTROLE[[#This Row],[DATA]]="","",WEEKNUM(BS_CONTROLE[[#This Row],[DATA]]))</f>
        <v/>
      </c>
      <c r="D566" s="45"/>
      <c r="E566" s="185">
        <v>582</v>
      </c>
      <c r="F566" s="134"/>
      <c r="G566" s="8" t="str">
        <f>IF(D566="","*",VLOOKUP(F566,BS_ATIVIDADE[#All],3,FALSE))</f>
        <v>*</v>
      </c>
      <c r="H566" s="135"/>
      <c r="I566" s="135"/>
      <c r="J566" s="151"/>
      <c r="K566" s="151"/>
      <c r="L566" s="71" t="s">
        <v>11</v>
      </c>
      <c r="M566" s="149" t="str" cm="1">
        <f t="array" ref="M566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566" s="149" t="str" cm="1">
        <f t="array" ref="N566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566" s="135"/>
      <c r="P566" s="135"/>
      <c r="Q566" s="71"/>
      <c r="R566" s="9" t="str">
        <f>IFERROR(_xlfn.XLOOKUP(F566, BS_ATIVIDADE[ATIVIDADE],BS_ATIVIDADE[UNIDADE] ), "*")</f>
        <v>*</v>
      </c>
      <c r="S566" s="180" t="str" cm="1">
        <f t="array" ref="S566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566" s="180" t="str" cm="1">
        <f t="array" ref="T566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566" s="199" t="str">
        <f>IFERROR(_xlfn.XLOOKUP(J566, BASE_MAPA!$B$2:$B$420, BASE_MAPA!$G$2:$G$420), "ERRO")</f>
        <v>ERRO</v>
      </c>
      <c r="V566" s="143"/>
      <c r="W566" s="135"/>
      <c r="X566" s="152"/>
      <c r="Y566" s="129"/>
      <c r="Z566" s="129"/>
      <c r="AA566" s="71"/>
      <c r="AB566" s="59"/>
      <c r="AC566" s="59"/>
      <c r="AD566" s="135"/>
      <c r="AE566" s="71"/>
      <c r="AF566" s="71"/>
      <c r="AG566" s="71"/>
      <c r="AH566" s="42"/>
      <c r="AI566" s="119" t="str">
        <f>IF(BS_CONTROLE[[#This Row],[Atividade]]=0, "-", BS_CONTROLE[[#This Row],[Atividade]])</f>
        <v>-</v>
      </c>
      <c r="AJ566" s="8" t="str">
        <f>IF(D566="","*",VLOOKUP(AI566,BS_ATIVIDADE[#Data],3,FALSE))</f>
        <v>*</v>
      </c>
      <c r="AK566" s="175" t="str">
        <f>IF(BS_CONTROLE[[#This Row],[Local - Partida]]=0, "-", BS_CONTROLE[[#This Row],[Local - Partida]])</f>
        <v>-</v>
      </c>
      <c r="AL566" s="175" t="str">
        <f>IF(BS_CONTROLE[[#This Row],[Local - Encerramento]]=0, "-", BS_CONTROLE[[#This Row],[Local - Encerramento]])</f>
        <v>-</v>
      </c>
      <c r="AM566" s="175" t="str">
        <f>IF(BS_CONTROLE[[#This Row],[Entre - Estações]]=0, "-", BS_CONTROLE[[#This Row],[Entre - Estações]])</f>
        <v>-</v>
      </c>
      <c r="AN566" s="175" t="str">
        <f>IF(BS_CONTROLE[[#This Row],[SB]]=0, "-", BS_CONTROLE[[#This Row],[SB]])</f>
        <v>-</v>
      </c>
      <c r="AO566" s="176" t="str">
        <f>IF(BS_CONTROLE[[#This Row],[SUB]]=0, "-", BS_CONTROLE[[#This Row],[SUB]])</f>
        <v>-</v>
      </c>
      <c r="AP566" s="177" t="str">
        <f>IF(BS_CONTROLE[[#This Row],[KM - Inicio]]=0, "-", BS_CONTROLE[[#This Row],[KM - Inicio]])</f>
        <v>-</v>
      </c>
      <c r="AQ566" s="177" t="str">
        <f>IF(BS_CONTROLE[[#This Row],[KM - Fim]]=0, "-", BS_CONTROLE[[#This Row],[KM - Fim]])</f>
        <v>-</v>
      </c>
      <c r="AR566" s="32"/>
      <c r="AS566" s="32"/>
      <c r="AT566" s="32"/>
      <c r="AU566" s="32"/>
      <c r="AV566" s="32"/>
      <c r="AW566" s="32"/>
      <c r="AX566" s="32"/>
      <c r="AY566" s="184" t="str">
        <f>IF(D566="","*",IFERROR(IF(ISODD(COUNT(AS566:AX568)),"ERRO",SUM((AT566-AS566),(AV566-AU566),(AX566-AW566))),"ERRO"))</f>
        <v>*</v>
      </c>
      <c r="AZ566" s="11"/>
      <c r="BA566" s="60"/>
      <c r="BB566" s="9" t="str">
        <f>IFERROR(_xlfn.XLOOKUP(AI566, BS_ATIVIDADE[ATIVIDADE],BS_ATIVIDADE[UNIDADE] ), "*")</f>
        <v>*</v>
      </c>
      <c r="BC566" s="59" t="str" cm="1">
        <f t="array" ref="BC566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BD566" s="59" t="str" cm="1">
        <f t="array" ref="BD566" xml:space="preserve"> _xlfn.XLOOKUP(
  1,
  ( TabelaMap[SUB] = BS_CONTROLE[[#This Row],[SUB_5]]) *
  ( TabelaMap[KM Inicio] &lt;= BS_CONTROLE[[#This Row],[KM - Inicio]]) *
  ( TabelaMap[KM Fim]  &gt;= BS_CONTROLE[[#This Row],[KM - Inicio]]),
  TabelaMap[Trecho Coordenação],
  "-",
  0
)</f>
        <v>-</v>
      </c>
      <c r="BE566" s="200" t="str">
        <f>IFERROR(_xlfn.XLOOKUP(AO566, BASE_MAPA!$B$2:$B$420, BASE_MAPA!$G$2:$G$420), "ERRO")</f>
        <v>ERRO</v>
      </c>
      <c r="BF566" s="178" t="str">
        <f>IF(BS_CONTROLE[[#This Row],[Responsavel pelo boletim]]=0, "-", BS_CONTROLE[[#This Row],[Responsavel pelo boletim]])</f>
        <v>-</v>
      </c>
      <c r="BG566" s="13"/>
      <c r="BH566" s="14"/>
      <c r="BI566" s="14"/>
      <c r="BJ566" s="14"/>
      <c r="BK566" s="14"/>
      <c r="BL566" s="13"/>
      <c r="BM566" s="12"/>
      <c r="BN566" s="12"/>
      <c r="BO566" s="130"/>
      <c r="BP566" s="14"/>
      <c r="BQ566" s="10" t="str">
        <f t="shared" si="48"/>
        <v>Aderente</v>
      </c>
      <c r="BR566" s="15" t="str">
        <f t="shared" si="49"/>
        <v>*</v>
      </c>
      <c r="BS566" s="15" t="str">
        <f t="shared" si="50"/>
        <v>*</v>
      </c>
      <c r="BT566" s="157" t="str">
        <f t="shared" si="51"/>
        <v/>
      </c>
    </row>
    <row r="567" spans="1:72" hidden="1">
      <c r="A567" s="44" t="str">
        <f t="shared" si="47"/>
        <v/>
      </c>
      <c r="B567" s="133"/>
      <c r="C567" s="7" t="str">
        <f>IF(BS_CONTROLE[[#This Row],[DATA]]="","",WEEKNUM(BS_CONTROLE[[#This Row],[DATA]]))</f>
        <v/>
      </c>
      <c r="D567" s="45"/>
      <c r="E567" s="185">
        <v>583</v>
      </c>
      <c r="F567" s="134"/>
      <c r="G567" s="8" t="str">
        <f>IF(D567="","*",VLOOKUP(F567,BS_ATIVIDADE[#All],3,FALSE))</f>
        <v>*</v>
      </c>
      <c r="H567" s="135"/>
      <c r="I567" s="135"/>
      <c r="J567" s="151"/>
      <c r="K567" s="151"/>
      <c r="L567" s="71" t="s">
        <v>11</v>
      </c>
      <c r="M567" s="149" t="str" cm="1">
        <f t="array" ref="M567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567" s="149" t="str" cm="1">
        <f t="array" ref="N567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567" s="135"/>
      <c r="P567" s="135"/>
      <c r="Q567" s="71"/>
      <c r="R567" s="9" t="str">
        <f>IFERROR(_xlfn.XLOOKUP(F567, BS_ATIVIDADE[ATIVIDADE],BS_ATIVIDADE[UNIDADE] ), "*")</f>
        <v>*</v>
      </c>
      <c r="S567" s="180" t="str" cm="1">
        <f t="array" ref="S567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567" s="180" t="str" cm="1">
        <f t="array" ref="T567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567" s="199" t="str">
        <f>IFERROR(_xlfn.XLOOKUP(J567, BASE_MAPA!$B$2:$B$420, BASE_MAPA!$G$2:$G$420), "ERRO")</f>
        <v>ERRO</v>
      </c>
      <c r="V567" s="143"/>
      <c r="W567" s="135"/>
      <c r="X567" s="152"/>
      <c r="Y567" s="129"/>
      <c r="Z567" s="129"/>
      <c r="AA567" s="71"/>
      <c r="AB567" s="59"/>
      <c r="AC567" s="59"/>
      <c r="AD567" s="135"/>
      <c r="AE567" s="71"/>
      <c r="AF567" s="71"/>
      <c r="AG567" s="71"/>
      <c r="AH567" s="42"/>
      <c r="AI567" s="119" t="str">
        <f>IF(BS_CONTROLE[[#This Row],[Atividade]]=0, "-", BS_CONTROLE[[#This Row],[Atividade]])</f>
        <v>-</v>
      </c>
      <c r="AJ567" s="8" t="str">
        <f>IF(D567="","*",VLOOKUP(AI567,BS_ATIVIDADE[#Data],3,FALSE))</f>
        <v>*</v>
      </c>
      <c r="AK567" s="175" t="str">
        <f>IF(BS_CONTROLE[[#This Row],[Local - Partida]]=0, "-", BS_CONTROLE[[#This Row],[Local - Partida]])</f>
        <v>-</v>
      </c>
      <c r="AL567" s="175" t="str">
        <f>IF(BS_CONTROLE[[#This Row],[Local - Encerramento]]=0, "-", BS_CONTROLE[[#This Row],[Local - Encerramento]])</f>
        <v>-</v>
      </c>
      <c r="AM567" s="175" t="str">
        <f>IF(BS_CONTROLE[[#This Row],[Entre - Estações]]=0, "-", BS_CONTROLE[[#This Row],[Entre - Estações]])</f>
        <v>-</v>
      </c>
      <c r="AN567" s="175" t="str">
        <f>IF(BS_CONTROLE[[#This Row],[SB]]=0, "-", BS_CONTROLE[[#This Row],[SB]])</f>
        <v>-</v>
      </c>
      <c r="AO567" s="176" t="str">
        <f>IF(BS_CONTROLE[[#This Row],[SUB]]=0, "-", BS_CONTROLE[[#This Row],[SUB]])</f>
        <v>-</v>
      </c>
      <c r="AP567" s="177" t="str">
        <f>IF(BS_CONTROLE[[#This Row],[KM - Inicio]]=0, "-", BS_CONTROLE[[#This Row],[KM - Inicio]])</f>
        <v>-</v>
      </c>
      <c r="AQ567" s="177" t="str">
        <f>IF(BS_CONTROLE[[#This Row],[KM - Fim]]=0, "-", BS_CONTROLE[[#This Row],[KM - Fim]])</f>
        <v>-</v>
      </c>
      <c r="AR567" s="32"/>
      <c r="AS567" s="32"/>
      <c r="AT567" s="32"/>
      <c r="AU567" s="32"/>
      <c r="AV567" s="32"/>
      <c r="AW567" s="32"/>
      <c r="AX567" s="32"/>
      <c r="AY567" s="184" t="str">
        <f>IF(D567="","*",IFERROR(IF(ISODD(COUNT(AS567:AX569)),"ERRO",SUM((AT567-AS567),(AV567-AU567),(AX567-AW567))),"ERRO"))</f>
        <v>*</v>
      </c>
      <c r="AZ567" s="11"/>
      <c r="BA567" s="60"/>
      <c r="BB567" s="9" t="str">
        <f>IFERROR(_xlfn.XLOOKUP(AI567, BS_ATIVIDADE[ATIVIDADE],BS_ATIVIDADE[UNIDADE] ), "*")</f>
        <v>*</v>
      </c>
      <c r="BC567" s="59" t="str" cm="1">
        <f t="array" ref="BC567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BD567" s="59" t="str" cm="1">
        <f t="array" ref="BD567" xml:space="preserve"> _xlfn.XLOOKUP(
  1,
  ( TabelaMap[SUB] = BS_CONTROLE[[#This Row],[SUB_5]]) *
  ( TabelaMap[KM Inicio] &lt;= BS_CONTROLE[[#This Row],[KM - Inicio]]) *
  ( TabelaMap[KM Fim]  &gt;= BS_CONTROLE[[#This Row],[KM - Inicio]]),
  TabelaMap[Trecho Coordenação],
  "-",
  0
)</f>
        <v>-</v>
      </c>
      <c r="BE567" s="200" t="str">
        <f>IFERROR(_xlfn.XLOOKUP(AO567, BASE_MAPA!$B$2:$B$420, BASE_MAPA!$G$2:$G$420), "ERRO")</f>
        <v>ERRO</v>
      </c>
      <c r="BF567" s="178" t="str">
        <f>IF(BS_CONTROLE[[#This Row],[Responsavel pelo boletim]]=0, "-", BS_CONTROLE[[#This Row],[Responsavel pelo boletim]])</f>
        <v>-</v>
      </c>
      <c r="BG567" s="13"/>
      <c r="BH567" s="14"/>
      <c r="BI567" s="14"/>
      <c r="BJ567" s="14"/>
      <c r="BK567" s="14"/>
      <c r="BL567" s="13"/>
      <c r="BM567" s="12"/>
      <c r="BN567" s="12"/>
      <c r="BO567" s="130"/>
      <c r="BP567" s="14"/>
      <c r="BQ567" s="10" t="str">
        <f t="shared" si="48"/>
        <v>Aderente</v>
      </c>
      <c r="BR567" s="15" t="str">
        <f t="shared" si="49"/>
        <v>*</v>
      </c>
      <c r="BS567" s="15" t="str">
        <f t="shared" si="50"/>
        <v>*</v>
      </c>
      <c r="BT567" s="157" t="str">
        <f t="shared" si="51"/>
        <v/>
      </c>
    </row>
    <row r="568" spans="1:72" hidden="1">
      <c r="A568" s="44" t="str">
        <f t="shared" si="47"/>
        <v/>
      </c>
      <c r="B568" s="133"/>
      <c r="C568" s="7" t="str">
        <f>IF(BS_CONTROLE[[#This Row],[DATA]]="","",WEEKNUM(BS_CONTROLE[[#This Row],[DATA]]))</f>
        <v/>
      </c>
      <c r="D568" s="45"/>
      <c r="E568" s="185">
        <v>584</v>
      </c>
      <c r="F568" s="134"/>
      <c r="G568" s="8" t="str">
        <f>IF(D568="","*",VLOOKUP(F568,BS_ATIVIDADE[#All],3,FALSE))</f>
        <v>*</v>
      </c>
      <c r="H568" s="135"/>
      <c r="I568" s="135"/>
      <c r="J568" s="151"/>
      <c r="K568" s="151"/>
      <c r="L568" s="71" t="s">
        <v>11</v>
      </c>
      <c r="M568" s="149" t="str" cm="1">
        <f t="array" ref="M568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568" s="149" t="str" cm="1">
        <f t="array" ref="N568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568" s="135"/>
      <c r="P568" s="135"/>
      <c r="Q568" s="71"/>
      <c r="R568" s="9" t="str">
        <f>IFERROR(_xlfn.XLOOKUP(F568, BS_ATIVIDADE[ATIVIDADE],BS_ATIVIDADE[UNIDADE] ), "*")</f>
        <v>*</v>
      </c>
      <c r="S568" s="180" t="str" cm="1">
        <f t="array" ref="S568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568" s="180" t="str" cm="1">
        <f t="array" ref="T568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568" s="199" t="str">
        <f>IFERROR(_xlfn.XLOOKUP(J568, BASE_MAPA!$B$2:$B$420, BASE_MAPA!$G$2:$G$420), "ERRO")</f>
        <v>ERRO</v>
      </c>
      <c r="V568" s="143"/>
      <c r="W568" s="135"/>
      <c r="X568" s="152"/>
      <c r="Y568" s="129"/>
      <c r="Z568" s="129"/>
      <c r="AA568" s="71"/>
      <c r="AB568" s="59"/>
      <c r="AC568" s="59"/>
      <c r="AD568" s="135"/>
      <c r="AE568" s="71"/>
      <c r="AF568" s="71"/>
      <c r="AG568" s="71"/>
      <c r="AH568" s="42"/>
      <c r="AI568" s="119" t="str">
        <f>IF(BS_CONTROLE[[#This Row],[Atividade]]=0, "-", BS_CONTROLE[[#This Row],[Atividade]])</f>
        <v>-</v>
      </c>
      <c r="AJ568" s="8" t="str">
        <f>IF(D568="","*",VLOOKUP(AI568,BS_ATIVIDADE[#Data],3,FALSE))</f>
        <v>*</v>
      </c>
      <c r="AK568" s="175" t="str">
        <f>IF(BS_CONTROLE[[#This Row],[Local - Partida]]=0, "-", BS_CONTROLE[[#This Row],[Local - Partida]])</f>
        <v>-</v>
      </c>
      <c r="AL568" s="175" t="str">
        <f>IF(BS_CONTROLE[[#This Row],[Local - Encerramento]]=0, "-", BS_CONTROLE[[#This Row],[Local - Encerramento]])</f>
        <v>-</v>
      </c>
      <c r="AM568" s="175" t="str">
        <f>IF(BS_CONTROLE[[#This Row],[Entre - Estações]]=0, "-", BS_CONTROLE[[#This Row],[Entre - Estações]])</f>
        <v>-</v>
      </c>
      <c r="AN568" s="175" t="str">
        <f>IF(BS_CONTROLE[[#This Row],[SB]]=0, "-", BS_CONTROLE[[#This Row],[SB]])</f>
        <v>-</v>
      </c>
      <c r="AO568" s="176" t="str">
        <f>IF(BS_CONTROLE[[#This Row],[SUB]]=0, "-", BS_CONTROLE[[#This Row],[SUB]])</f>
        <v>-</v>
      </c>
      <c r="AP568" s="177" t="str">
        <f>IF(BS_CONTROLE[[#This Row],[KM - Inicio]]=0, "-", BS_CONTROLE[[#This Row],[KM - Inicio]])</f>
        <v>-</v>
      </c>
      <c r="AQ568" s="177" t="str">
        <f>IF(BS_CONTROLE[[#This Row],[KM - Fim]]=0, "-", BS_CONTROLE[[#This Row],[KM - Fim]])</f>
        <v>-</v>
      </c>
      <c r="AR568" s="32"/>
      <c r="AS568" s="32"/>
      <c r="AT568" s="32"/>
      <c r="AU568" s="32"/>
      <c r="AV568" s="32"/>
      <c r="AW568" s="32"/>
      <c r="AX568" s="32"/>
      <c r="AY568" s="184" t="str">
        <f>IF(D568="","*",IFERROR(IF(ISODD(COUNT(AS568:AX570)),"ERRO",SUM((AT568-AS568),(AV568-AU568),(AX568-AW568))),"ERRO"))</f>
        <v>*</v>
      </c>
      <c r="AZ568" s="11"/>
      <c r="BA568" s="60"/>
      <c r="BB568" s="9" t="str">
        <f>IFERROR(_xlfn.XLOOKUP(AI568, BS_ATIVIDADE[ATIVIDADE],BS_ATIVIDADE[UNIDADE] ), "*")</f>
        <v>*</v>
      </c>
      <c r="BC568" s="59" t="str" cm="1">
        <f t="array" ref="BC568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BD568" s="59" t="str" cm="1">
        <f t="array" ref="BD568" xml:space="preserve"> _xlfn.XLOOKUP(
  1,
  ( TabelaMap[SUB] = BS_CONTROLE[[#This Row],[SUB_5]]) *
  ( TabelaMap[KM Inicio] &lt;= BS_CONTROLE[[#This Row],[KM - Inicio]]) *
  ( TabelaMap[KM Fim]  &gt;= BS_CONTROLE[[#This Row],[KM - Inicio]]),
  TabelaMap[Trecho Coordenação],
  "-",
  0
)</f>
        <v>-</v>
      </c>
      <c r="BE568" s="200" t="str">
        <f>IFERROR(_xlfn.XLOOKUP(AO568, BASE_MAPA!$B$2:$B$420, BASE_MAPA!$G$2:$G$420), "ERRO")</f>
        <v>ERRO</v>
      </c>
      <c r="BF568" s="178" t="str">
        <f>IF(BS_CONTROLE[[#This Row],[Responsavel pelo boletim]]=0, "-", BS_CONTROLE[[#This Row],[Responsavel pelo boletim]])</f>
        <v>-</v>
      </c>
      <c r="BG568" s="13"/>
      <c r="BH568" s="14"/>
      <c r="BI568" s="14"/>
      <c r="BJ568" s="14"/>
      <c r="BK568" s="14"/>
      <c r="BL568" s="13"/>
      <c r="BM568" s="12"/>
      <c r="BN568" s="12"/>
      <c r="BO568" s="130"/>
      <c r="BP568" s="14"/>
      <c r="BQ568" s="10" t="str">
        <f t="shared" si="48"/>
        <v>Aderente</v>
      </c>
      <c r="BR568" s="15" t="str">
        <f t="shared" si="49"/>
        <v>*</v>
      </c>
      <c r="BS568" s="15" t="str">
        <f t="shared" si="50"/>
        <v>*</v>
      </c>
      <c r="BT568" s="157" t="str">
        <f t="shared" si="51"/>
        <v/>
      </c>
    </row>
    <row r="569" spans="1:72" hidden="1">
      <c r="A569" s="44" t="str">
        <f t="shared" si="47"/>
        <v/>
      </c>
      <c r="B569" s="133"/>
      <c r="C569" s="7" t="str">
        <f>IF(BS_CONTROLE[[#This Row],[DATA]]="","",WEEKNUM(BS_CONTROLE[[#This Row],[DATA]]))</f>
        <v/>
      </c>
      <c r="D569" s="45"/>
      <c r="E569" s="185">
        <v>585</v>
      </c>
      <c r="F569" s="134"/>
      <c r="G569" s="8" t="str">
        <f>IF(D569="","*",VLOOKUP(F569,BS_ATIVIDADE[#All],3,FALSE))</f>
        <v>*</v>
      </c>
      <c r="H569" s="135"/>
      <c r="I569" s="135"/>
      <c r="J569" s="151"/>
      <c r="K569" s="151"/>
      <c r="L569" s="71" t="s">
        <v>11</v>
      </c>
      <c r="M569" s="149" t="str" cm="1">
        <f t="array" ref="M569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569" s="149" t="str" cm="1">
        <f t="array" ref="N569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569" s="135"/>
      <c r="P569" s="135"/>
      <c r="Q569" s="71"/>
      <c r="R569" s="9" t="str">
        <f>IFERROR(_xlfn.XLOOKUP(F569, BS_ATIVIDADE[ATIVIDADE],BS_ATIVIDADE[UNIDADE] ), "*")</f>
        <v>*</v>
      </c>
      <c r="S569" s="180" t="str" cm="1">
        <f t="array" ref="S569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569" s="180" t="str" cm="1">
        <f t="array" ref="T569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569" s="199" t="str">
        <f>IFERROR(_xlfn.XLOOKUP(J569, BASE_MAPA!$B$2:$B$420, BASE_MAPA!$G$2:$G$420), "ERRO")</f>
        <v>ERRO</v>
      </c>
      <c r="V569" s="143"/>
      <c r="W569" s="135"/>
      <c r="X569" s="152"/>
      <c r="Y569" s="129"/>
      <c r="Z569" s="129"/>
      <c r="AA569" s="71"/>
      <c r="AB569" s="59"/>
      <c r="AC569" s="59"/>
      <c r="AD569" s="135"/>
      <c r="AE569" s="71"/>
      <c r="AF569" s="71"/>
      <c r="AG569" s="71"/>
      <c r="AH569" s="42"/>
      <c r="AI569" s="119" t="str">
        <f>IF(BS_CONTROLE[[#This Row],[Atividade]]=0, "-", BS_CONTROLE[[#This Row],[Atividade]])</f>
        <v>-</v>
      </c>
      <c r="AJ569" s="8" t="str">
        <f>IF(D569="","*",VLOOKUP(AI569,BS_ATIVIDADE[#Data],3,FALSE))</f>
        <v>*</v>
      </c>
      <c r="AK569" s="175" t="str">
        <f>IF(BS_CONTROLE[[#This Row],[Local - Partida]]=0, "-", BS_CONTROLE[[#This Row],[Local - Partida]])</f>
        <v>-</v>
      </c>
      <c r="AL569" s="175" t="str">
        <f>IF(BS_CONTROLE[[#This Row],[Local - Encerramento]]=0, "-", BS_CONTROLE[[#This Row],[Local - Encerramento]])</f>
        <v>-</v>
      </c>
      <c r="AM569" s="175" t="str">
        <f>IF(BS_CONTROLE[[#This Row],[Entre - Estações]]=0, "-", BS_CONTROLE[[#This Row],[Entre - Estações]])</f>
        <v>-</v>
      </c>
      <c r="AN569" s="175" t="str">
        <f>IF(BS_CONTROLE[[#This Row],[SB]]=0, "-", BS_CONTROLE[[#This Row],[SB]])</f>
        <v>-</v>
      </c>
      <c r="AO569" s="176" t="str">
        <f>IF(BS_CONTROLE[[#This Row],[SUB]]=0, "-", BS_CONTROLE[[#This Row],[SUB]])</f>
        <v>-</v>
      </c>
      <c r="AP569" s="177" t="str">
        <f>IF(BS_CONTROLE[[#This Row],[KM - Inicio]]=0, "-", BS_CONTROLE[[#This Row],[KM - Inicio]])</f>
        <v>-</v>
      </c>
      <c r="AQ569" s="177" t="str">
        <f>IF(BS_CONTROLE[[#This Row],[KM - Fim]]=0, "-", BS_CONTROLE[[#This Row],[KM - Fim]])</f>
        <v>-</v>
      </c>
      <c r="AR569" s="32"/>
      <c r="AS569" s="32"/>
      <c r="AT569" s="32"/>
      <c r="AU569" s="32"/>
      <c r="AV569" s="32"/>
      <c r="AW569" s="32"/>
      <c r="AX569" s="32"/>
      <c r="AY569" s="184" t="str">
        <f>IF(D569="","*",IFERROR(IF(ISODD(COUNT(AS569:AX571)),"ERRO",SUM((AT569-AS569),(AV569-AU569),(AX569-AW569))),"ERRO"))</f>
        <v>*</v>
      </c>
      <c r="AZ569" s="11"/>
      <c r="BA569" s="60"/>
      <c r="BB569" s="9" t="str">
        <f>IFERROR(_xlfn.XLOOKUP(AI569, BS_ATIVIDADE[ATIVIDADE],BS_ATIVIDADE[UNIDADE] ), "*")</f>
        <v>*</v>
      </c>
      <c r="BC569" s="59" t="str" cm="1">
        <f t="array" ref="BC569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BD569" s="59" t="str" cm="1">
        <f t="array" ref="BD569" xml:space="preserve"> _xlfn.XLOOKUP(
  1,
  ( TabelaMap[SUB] = BS_CONTROLE[[#This Row],[SUB_5]]) *
  ( TabelaMap[KM Inicio] &lt;= BS_CONTROLE[[#This Row],[KM - Inicio]]) *
  ( TabelaMap[KM Fim]  &gt;= BS_CONTROLE[[#This Row],[KM - Inicio]]),
  TabelaMap[Trecho Coordenação],
  "-",
  0
)</f>
        <v>-</v>
      </c>
      <c r="BE569" s="200" t="str">
        <f>IFERROR(_xlfn.XLOOKUP(AO569, BASE_MAPA!$B$2:$B$420, BASE_MAPA!$G$2:$G$420), "ERRO")</f>
        <v>ERRO</v>
      </c>
      <c r="BF569" s="178" t="str">
        <f>IF(BS_CONTROLE[[#This Row],[Responsavel pelo boletim]]=0, "-", BS_CONTROLE[[#This Row],[Responsavel pelo boletim]])</f>
        <v>-</v>
      </c>
      <c r="BG569" s="13"/>
      <c r="BH569" s="14"/>
      <c r="BI569" s="14"/>
      <c r="BJ569" s="14"/>
      <c r="BK569" s="14"/>
      <c r="BL569" s="13"/>
      <c r="BM569" s="12"/>
      <c r="BN569" s="12"/>
      <c r="BO569" s="130"/>
      <c r="BP569" s="14"/>
      <c r="BQ569" s="10" t="str">
        <f t="shared" si="48"/>
        <v>Aderente</v>
      </c>
      <c r="BR569" s="15" t="str">
        <f t="shared" si="49"/>
        <v>*</v>
      </c>
      <c r="BS569" s="15" t="str">
        <f t="shared" si="50"/>
        <v>*</v>
      </c>
      <c r="BT569" s="157" t="str">
        <f t="shared" si="51"/>
        <v/>
      </c>
    </row>
    <row r="570" spans="1:72" hidden="1">
      <c r="A570" s="44" t="str">
        <f t="shared" si="47"/>
        <v/>
      </c>
      <c r="B570" s="133"/>
      <c r="C570" s="7" t="str">
        <f>IF(BS_CONTROLE[[#This Row],[DATA]]="","",WEEKNUM(BS_CONTROLE[[#This Row],[DATA]]))</f>
        <v/>
      </c>
      <c r="D570" s="45"/>
      <c r="E570" s="185">
        <v>586</v>
      </c>
      <c r="F570" s="134"/>
      <c r="G570" s="8" t="str">
        <f>IF(D570="","*",VLOOKUP(F570,BS_ATIVIDADE[#All],3,FALSE))</f>
        <v>*</v>
      </c>
      <c r="H570" s="135"/>
      <c r="I570" s="135"/>
      <c r="J570" s="151"/>
      <c r="K570" s="151"/>
      <c r="L570" s="71" t="s">
        <v>11</v>
      </c>
      <c r="M570" s="149" t="str" cm="1">
        <f t="array" ref="M570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570" s="149" t="str" cm="1">
        <f t="array" ref="N570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570" s="135"/>
      <c r="P570" s="135"/>
      <c r="Q570" s="71"/>
      <c r="R570" s="9" t="str">
        <f>IFERROR(_xlfn.XLOOKUP(F570, BS_ATIVIDADE[ATIVIDADE],BS_ATIVIDADE[UNIDADE] ), "*")</f>
        <v>*</v>
      </c>
      <c r="S570" s="180" t="str" cm="1">
        <f t="array" ref="S570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570" s="180" t="str" cm="1">
        <f t="array" ref="T570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570" s="199" t="str">
        <f>IFERROR(_xlfn.XLOOKUP(J570, BASE_MAPA!$B$2:$B$420, BASE_MAPA!$G$2:$G$420), "ERRO")</f>
        <v>ERRO</v>
      </c>
      <c r="V570" s="143"/>
      <c r="W570" s="135"/>
      <c r="X570" s="152"/>
      <c r="Y570" s="129"/>
      <c r="Z570" s="129"/>
      <c r="AA570" s="71"/>
      <c r="AB570" s="59"/>
      <c r="AC570" s="59"/>
      <c r="AD570" s="135"/>
      <c r="AE570" s="71"/>
      <c r="AF570" s="71"/>
      <c r="AG570" s="71"/>
      <c r="AH570" s="42"/>
      <c r="AI570" s="119" t="str">
        <f>IF(BS_CONTROLE[[#This Row],[Atividade]]=0, "-", BS_CONTROLE[[#This Row],[Atividade]])</f>
        <v>-</v>
      </c>
      <c r="AJ570" s="8" t="str">
        <f>IF(D570="","*",VLOOKUP(AI570,BS_ATIVIDADE[#Data],3,FALSE))</f>
        <v>*</v>
      </c>
      <c r="AK570" s="175" t="str">
        <f>IF(BS_CONTROLE[[#This Row],[Local - Partida]]=0, "-", BS_CONTROLE[[#This Row],[Local - Partida]])</f>
        <v>-</v>
      </c>
      <c r="AL570" s="175" t="str">
        <f>IF(BS_CONTROLE[[#This Row],[Local - Encerramento]]=0, "-", BS_CONTROLE[[#This Row],[Local - Encerramento]])</f>
        <v>-</v>
      </c>
      <c r="AM570" s="175" t="str">
        <f>IF(BS_CONTROLE[[#This Row],[Entre - Estações]]=0, "-", BS_CONTROLE[[#This Row],[Entre - Estações]])</f>
        <v>-</v>
      </c>
      <c r="AN570" s="175" t="str">
        <f>IF(BS_CONTROLE[[#This Row],[SB]]=0, "-", BS_CONTROLE[[#This Row],[SB]])</f>
        <v>-</v>
      </c>
      <c r="AO570" s="176" t="str">
        <f>IF(BS_CONTROLE[[#This Row],[SUB]]=0, "-", BS_CONTROLE[[#This Row],[SUB]])</f>
        <v>-</v>
      </c>
      <c r="AP570" s="177" t="str">
        <f>IF(BS_CONTROLE[[#This Row],[KM - Inicio]]=0, "-", BS_CONTROLE[[#This Row],[KM - Inicio]])</f>
        <v>-</v>
      </c>
      <c r="AQ570" s="177" t="str">
        <f>IF(BS_CONTROLE[[#This Row],[KM - Fim]]=0, "-", BS_CONTROLE[[#This Row],[KM - Fim]])</f>
        <v>-</v>
      </c>
      <c r="AR570" s="32"/>
      <c r="AS570" s="32"/>
      <c r="AT570" s="32"/>
      <c r="AU570" s="32"/>
      <c r="AV570" s="32"/>
      <c r="AW570" s="32"/>
      <c r="AX570" s="32"/>
      <c r="AY570" s="184" t="str">
        <f>IF(D570="","*",IFERROR(IF(ISODD(COUNT(AS570:AX572)),"ERRO",SUM((AT570-AS570),(AV570-AU570),(AX570-AW570))),"ERRO"))</f>
        <v>*</v>
      </c>
      <c r="AZ570" s="11"/>
      <c r="BA570" s="60"/>
      <c r="BB570" s="9" t="str">
        <f>IFERROR(_xlfn.XLOOKUP(AI570, BS_ATIVIDADE[ATIVIDADE],BS_ATIVIDADE[UNIDADE] ), "*")</f>
        <v>*</v>
      </c>
      <c r="BC570" s="59" t="str" cm="1">
        <f t="array" ref="BC570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BD570" s="59" t="str" cm="1">
        <f t="array" ref="BD570" xml:space="preserve"> _xlfn.XLOOKUP(
  1,
  ( TabelaMap[SUB] = BS_CONTROLE[[#This Row],[SUB_5]]) *
  ( TabelaMap[KM Inicio] &lt;= BS_CONTROLE[[#This Row],[KM - Inicio]]) *
  ( TabelaMap[KM Fim]  &gt;= BS_CONTROLE[[#This Row],[KM - Inicio]]),
  TabelaMap[Trecho Coordenação],
  "-",
  0
)</f>
        <v>-</v>
      </c>
      <c r="BE570" s="200" t="str">
        <f>IFERROR(_xlfn.XLOOKUP(AO570, BASE_MAPA!$B$2:$B$420, BASE_MAPA!$G$2:$G$420), "ERRO")</f>
        <v>ERRO</v>
      </c>
      <c r="BF570" s="178" t="str">
        <f>IF(BS_CONTROLE[[#This Row],[Responsavel pelo boletim]]=0, "-", BS_CONTROLE[[#This Row],[Responsavel pelo boletim]])</f>
        <v>-</v>
      </c>
      <c r="BG570" s="13"/>
      <c r="BH570" s="14"/>
      <c r="BI570" s="14"/>
      <c r="BJ570" s="14"/>
      <c r="BK570" s="14"/>
      <c r="BL570" s="13"/>
      <c r="BM570" s="12"/>
      <c r="BN570" s="12"/>
      <c r="BO570" s="130"/>
      <c r="BP570" s="14"/>
      <c r="BQ570" s="10" t="str">
        <f t="shared" si="48"/>
        <v>Aderente</v>
      </c>
      <c r="BR570" s="15" t="str">
        <f t="shared" si="49"/>
        <v>*</v>
      </c>
      <c r="BS570" s="15" t="str">
        <f t="shared" si="50"/>
        <v>*</v>
      </c>
      <c r="BT570" s="157" t="str">
        <f t="shared" si="51"/>
        <v/>
      </c>
    </row>
    <row r="571" spans="1:72" hidden="1">
      <c r="A571" s="44" t="str">
        <f t="shared" si="47"/>
        <v/>
      </c>
      <c r="B571" s="133"/>
      <c r="C571" s="7" t="str">
        <f>IF(BS_CONTROLE[[#This Row],[DATA]]="","",WEEKNUM(BS_CONTROLE[[#This Row],[DATA]]))</f>
        <v/>
      </c>
      <c r="D571" s="45"/>
      <c r="E571" s="185">
        <v>587</v>
      </c>
      <c r="F571" s="134"/>
      <c r="G571" s="8" t="str">
        <f>IF(D571="","*",VLOOKUP(F571,BS_ATIVIDADE[#All],3,FALSE))</f>
        <v>*</v>
      </c>
      <c r="H571" s="135"/>
      <c r="I571" s="135"/>
      <c r="J571" s="151"/>
      <c r="K571" s="151"/>
      <c r="L571" s="71" t="s">
        <v>11</v>
      </c>
      <c r="M571" s="149" t="str" cm="1">
        <f t="array" ref="M571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571" s="149" t="str" cm="1">
        <f t="array" ref="N571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571" s="135"/>
      <c r="P571" s="135"/>
      <c r="Q571" s="71"/>
      <c r="R571" s="9" t="str">
        <f>IFERROR(_xlfn.XLOOKUP(F571, BS_ATIVIDADE[ATIVIDADE],BS_ATIVIDADE[UNIDADE] ), "*")</f>
        <v>*</v>
      </c>
      <c r="S571" s="180" t="str" cm="1">
        <f t="array" ref="S571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571" s="180" t="str" cm="1">
        <f t="array" ref="T571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571" s="199" t="str">
        <f>IFERROR(_xlfn.XLOOKUP(J571, BASE_MAPA!$B$2:$B$420, BASE_MAPA!$G$2:$G$420), "ERRO")</f>
        <v>ERRO</v>
      </c>
      <c r="V571" s="143"/>
      <c r="W571" s="135"/>
      <c r="X571" s="152"/>
      <c r="Y571" s="129"/>
      <c r="Z571" s="129"/>
      <c r="AA571" s="71"/>
      <c r="AB571" s="59"/>
      <c r="AC571" s="59"/>
      <c r="AD571" s="135"/>
      <c r="AE571" s="71"/>
      <c r="AF571" s="71"/>
      <c r="AG571" s="71"/>
      <c r="AH571" s="42"/>
      <c r="AI571" s="119" t="str">
        <f>IF(BS_CONTROLE[[#This Row],[Atividade]]=0, "-", BS_CONTROLE[[#This Row],[Atividade]])</f>
        <v>-</v>
      </c>
      <c r="AJ571" s="8" t="str">
        <f>IF(D571="","*",VLOOKUP(AI571,BS_ATIVIDADE[#Data],3,FALSE))</f>
        <v>*</v>
      </c>
      <c r="AK571" s="175" t="str">
        <f>IF(BS_CONTROLE[[#This Row],[Local - Partida]]=0, "-", BS_CONTROLE[[#This Row],[Local - Partida]])</f>
        <v>-</v>
      </c>
      <c r="AL571" s="175" t="str">
        <f>IF(BS_CONTROLE[[#This Row],[Local - Encerramento]]=0, "-", BS_CONTROLE[[#This Row],[Local - Encerramento]])</f>
        <v>-</v>
      </c>
      <c r="AM571" s="175" t="str">
        <f>IF(BS_CONTROLE[[#This Row],[Entre - Estações]]=0, "-", BS_CONTROLE[[#This Row],[Entre - Estações]])</f>
        <v>-</v>
      </c>
      <c r="AN571" s="175" t="str">
        <f>IF(BS_CONTROLE[[#This Row],[SB]]=0, "-", BS_CONTROLE[[#This Row],[SB]])</f>
        <v>-</v>
      </c>
      <c r="AO571" s="176" t="str">
        <f>IF(BS_CONTROLE[[#This Row],[SUB]]=0, "-", BS_CONTROLE[[#This Row],[SUB]])</f>
        <v>-</v>
      </c>
      <c r="AP571" s="177" t="str">
        <f>IF(BS_CONTROLE[[#This Row],[KM - Inicio]]=0, "-", BS_CONTROLE[[#This Row],[KM - Inicio]])</f>
        <v>-</v>
      </c>
      <c r="AQ571" s="177" t="str">
        <f>IF(BS_CONTROLE[[#This Row],[KM - Fim]]=0, "-", BS_CONTROLE[[#This Row],[KM - Fim]])</f>
        <v>-</v>
      </c>
      <c r="AR571" s="32"/>
      <c r="AS571" s="32"/>
      <c r="AT571" s="32"/>
      <c r="AU571" s="32"/>
      <c r="AV571" s="32"/>
      <c r="AW571" s="32"/>
      <c r="AX571" s="32"/>
      <c r="AY571" s="184" t="str">
        <f>IF(D571="","*",IFERROR(IF(ISODD(COUNT(AS571:AX573)),"ERRO",SUM((AT571-AS571),(AV571-AU571),(AX571-AW571))),"ERRO"))</f>
        <v>*</v>
      </c>
      <c r="AZ571" s="11"/>
      <c r="BA571" s="60"/>
      <c r="BB571" s="9" t="str">
        <f>IFERROR(_xlfn.XLOOKUP(AI571, BS_ATIVIDADE[ATIVIDADE],BS_ATIVIDADE[UNIDADE] ), "*")</f>
        <v>*</v>
      </c>
      <c r="BC571" s="59" t="str" cm="1">
        <f t="array" ref="BC571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BD571" s="59" t="str" cm="1">
        <f t="array" ref="BD571" xml:space="preserve"> _xlfn.XLOOKUP(
  1,
  ( TabelaMap[SUB] = BS_CONTROLE[[#This Row],[SUB_5]]) *
  ( TabelaMap[KM Inicio] &lt;= BS_CONTROLE[[#This Row],[KM - Inicio]]) *
  ( TabelaMap[KM Fim]  &gt;= BS_CONTROLE[[#This Row],[KM - Inicio]]),
  TabelaMap[Trecho Coordenação],
  "-",
  0
)</f>
        <v>-</v>
      </c>
      <c r="BE571" s="200" t="str">
        <f>IFERROR(_xlfn.XLOOKUP(AO571, BASE_MAPA!$B$2:$B$420, BASE_MAPA!$G$2:$G$420), "ERRO")</f>
        <v>ERRO</v>
      </c>
      <c r="BF571" s="178" t="str">
        <f>IF(BS_CONTROLE[[#This Row],[Responsavel pelo boletim]]=0, "-", BS_CONTROLE[[#This Row],[Responsavel pelo boletim]])</f>
        <v>-</v>
      </c>
      <c r="BG571" s="13"/>
      <c r="BH571" s="14"/>
      <c r="BI571" s="14"/>
      <c r="BJ571" s="14"/>
      <c r="BK571" s="14"/>
      <c r="BL571" s="13"/>
      <c r="BM571" s="12"/>
      <c r="BN571" s="12"/>
      <c r="BO571" s="130"/>
      <c r="BP571" s="14"/>
      <c r="BQ571" s="10" t="str">
        <f t="shared" si="48"/>
        <v>Aderente</v>
      </c>
      <c r="BR571" s="15" t="str">
        <f t="shared" si="49"/>
        <v>*</v>
      </c>
      <c r="BS571" s="15" t="str">
        <f t="shared" si="50"/>
        <v>*</v>
      </c>
      <c r="BT571" s="157" t="str">
        <f t="shared" si="51"/>
        <v/>
      </c>
    </row>
    <row r="572" spans="1:72" hidden="1">
      <c r="A572" s="44" t="str">
        <f t="shared" si="47"/>
        <v/>
      </c>
      <c r="B572" s="133"/>
      <c r="C572" s="7" t="str">
        <f>IF(BS_CONTROLE[[#This Row],[DATA]]="","",WEEKNUM(BS_CONTROLE[[#This Row],[DATA]]))</f>
        <v/>
      </c>
      <c r="D572" s="45"/>
      <c r="E572" s="185">
        <v>588</v>
      </c>
      <c r="F572" s="134"/>
      <c r="G572" s="8" t="str">
        <f>IF(D572="","*",VLOOKUP(F572,BS_ATIVIDADE[#All],3,FALSE))</f>
        <v>*</v>
      </c>
      <c r="H572" s="135"/>
      <c r="I572" s="135"/>
      <c r="J572" s="151"/>
      <c r="K572" s="151"/>
      <c r="L572" s="71" t="s">
        <v>11</v>
      </c>
      <c r="M572" s="149" t="str" cm="1">
        <f t="array" ref="M572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572" s="149" t="str" cm="1">
        <f t="array" ref="N572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572" s="135"/>
      <c r="P572" s="135"/>
      <c r="Q572" s="71"/>
      <c r="R572" s="9" t="str">
        <f>IFERROR(_xlfn.XLOOKUP(F572, BS_ATIVIDADE[ATIVIDADE],BS_ATIVIDADE[UNIDADE] ), "*")</f>
        <v>*</v>
      </c>
      <c r="S572" s="180" t="str" cm="1">
        <f t="array" ref="S572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572" s="180" t="str" cm="1">
        <f t="array" ref="T572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572" s="199" t="str">
        <f>IFERROR(_xlfn.XLOOKUP(J572, BASE_MAPA!$B$2:$B$420, BASE_MAPA!$G$2:$G$420), "ERRO")</f>
        <v>ERRO</v>
      </c>
      <c r="V572" s="143"/>
      <c r="W572" s="135"/>
      <c r="X572" s="152"/>
      <c r="Y572" s="129"/>
      <c r="Z572" s="129"/>
      <c r="AA572" s="71"/>
      <c r="AB572" s="59"/>
      <c r="AC572" s="59"/>
      <c r="AD572" s="135"/>
      <c r="AE572" s="71"/>
      <c r="AF572" s="71"/>
      <c r="AG572" s="71"/>
      <c r="AH572" s="42"/>
      <c r="AI572" s="119" t="str">
        <f>IF(BS_CONTROLE[[#This Row],[Atividade]]=0, "-", BS_CONTROLE[[#This Row],[Atividade]])</f>
        <v>-</v>
      </c>
      <c r="AJ572" s="8" t="str">
        <f>IF(D572="","*",VLOOKUP(AI572,BS_ATIVIDADE[#Data],3,FALSE))</f>
        <v>*</v>
      </c>
      <c r="AK572" s="175" t="str">
        <f>IF(BS_CONTROLE[[#This Row],[Local - Partida]]=0, "-", BS_CONTROLE[[#This Row],[Local - Partida]])</f>
        <v>-</v>
      </c>
      <c r="AL572" s="175" t="str">
        <f>IF(BS_CONTROLE[[#This Row],[Local - Encerramento]]=0, "-", BS_CONTROLE[[#This Row],[Local - Encerramento]])</f>
        <v>-</v>
      </c>
      <c r="AM572" s="175" t="str">
        <f>IF(BS_CONTROLE[[#This Row],[Entre - Estações]]=0, "-", BS_CONTROLE[[#This Row],[Entre - Estações]])</f>
        <v>-</v>
      </c>
      <c r="AN572" s="175" t="str">
        <f>IF(BS_CONTROLE[[#This Row],[SB]]=0, "-", BS_CONTROLE[[#This Row],[SB]])</f>
        <v>-</v>
      </c>
      <c r="AO572" s="176" t="str">
        <f>IF(BS_CONTROLE[[#This Row],[SUB]]=0, "-", BS_CONTROLE[[#This Row],[SUB]])</f>
        <v>-</v>
      </c>
      <c r="AP572" s="177" t="str">
        <f>IF(BS_CONTROLE[[#This Row],[KM - Inicio]]=0, "-", BS_CONTROLE[[#This Row],[KM - Inicio]])</f>
        <v>-</v>
      </c>
      <c r="AQ572" s="177" t="str">
        <f>IF(BS_CONTROLE[[#This Row],[KM - Fim]]=0, "-", BS_CONTROLE[[#This Row],[KM - Fim]])</f>
        <v>-</v>
      </c>
      <c r="AR572" s="32"/>
      <c r="AS572" s="32"/>
      <c r="AT572" s="32"/>
      <c r="AU572" s="32"/>
      <c r="AV572" s="32"/>
      <c r="AW572" s="32"/>
      <c r="AX572" s="32"/>
      <c r="AY572" s="184" t="str">
        <f>IF(D572="","*",IFERROR(IF(ISODD(COUNT(AS572:AX574)),"ERRO",SUM((AT572-AS572),(AV572-AU572),(AX572-AW572))),"ERRO"))</f>
        <v>*</v>
      </c>
      <c r="AZ572" s="11"/>
      <c r="BA572" s="60"/>
      <c r="BB572" s="9" t="str">
        <f>IFERROR(_xlfn.XLOOKUP(AI572, BS_ATIVIDADE[ATIVIDADE],BS_ATIVIDADE[UNIDADE] ), "*")</f>
        <v>*</v>
      </c>
      <c r="BC572" s="59" t="str" cm="1">
        <f t="array" ref="BC572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BD572" s="59" t="str" cm="1">
        <f t="array" ref="BD572" xml:space="preserve"> _xlfn.XLOOKUP(
  1,
  ( TabelaMap[SUB] = BS_CONTROLE[[#This Row],[SUB_5]]) *
  ( TabelaMap[KM Inicio] &lt;= BS_CONTROLE[[#This Row],[KM - Inicio]]) *
  ( TabelaMap[KM Fim]  &gt;= BS_CONTROLE[[#This Row],[KM - Inicio]]),
  TabelaMap[Trecho Coordenação],
  "-",
  0
)</f>
        <v>-</v>
      </c>
      <c r="BE572" s="200" t="str">
        <f>IFERROR(_xlfn.XLOOKUP(AO572, BASE_MAPA!$B$2:$B$420, BASE_MAPA!$G$2:$G$420), "ERRO")</f>
        <v>ERRO</v>
      </c>
      <c r="BF572" s="178" t="str">
        <f>IF(BS_CONTROLE[[#This Row],[Responsavel pelo boletim]]=0, "-", BS_CONTROLE[[#This Row],[Responsavel pelo boletim]])</f>
        <v>-</v>
      </c>
      <c r="BG572" s="13"/>
      <c r="BH572" s="14"/>
      <c r="BI572" s="14"/>
      <c r="BJ572" s="14"/>
      <c r="BK572" s="14"/>
      <c r="BL572" s="13"/>
      <c r="BM572" s="12"/>
      <c r="BN572" s="12"/>
      <c r="BO572" s="130"/>
      <c r="BP572" s="14"/>
      <c r="BQ572" s="10" t="str">
        <f t="shared" si="48"/>
        <v>Aderente</v>
      </c>
      <c r="BR572" s="15" t="str">
        <f t="shared" si="49"/>
        <v>*</v>
      </c>
      <c r="BS572" s="15" t="str">
        <f t="shared" si="50"/>
        <v>*</v>
      </c>
      <c r="BT572" s="157" t="str">
        <f t="shared" si="51"/>
        <v/>
      </c>
    </row>
    <row r="573" spans="1:72" hidden="1">
      <c r="A573" s="44" t="str">
        <f t="shared" si="47"/>
        <v/>
      </c>
      <c r="B573" s="133"/>
      <c r="C573" s="7" t="str">
        <f>IF(BS_CONTROLE[[#This Row],[DATA]]="","",WEEKNUM(BS_CONTROLE[[#This Row],[DATA]]))</f>
        <v/>
      </c>
      <c r="D573" s="45"/>
      <c r="E573" s="185">
        <v>589</v>
      </c>
      <c r="F573" s="134"/>
      <c r="G573" s="8" t="str">
        <f>IF(D573="","*",VLOOKUP(F573,BS_ATIVIDADE[#All],3,FALSE))</f>
        <v>*</v>
      </c>
      <c r="H573" s="135"/>
      <c r="I573" s="135"/>
      <c r="J573" s="151"/>
      <c r="K573" s="151"/>
      <c r="L573" s="71" t="s">
        <v>11</v>
      </c>
      <c r="M573" s="149" t="str" cm="1">
        <f t="array" ref="M573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573" s="149" t="str" cm="1">
        <f t="array" ref="N573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573" s="135"/>
      <c r="P573" s="135"/>
      <c r="Q573" s="71"/>
      <c r="R573" s="9" t="str">
        <f>IFERROR(_xlfn.XLOOKUP(F573, BS_ATIVIDADE[ATIVIDADE],BS_ATIVIDADE[UNIDADE] ), "*")</f>
        <v>*</v>
      </c>
      <c r="S573" s="180" t="str" cm="1">
        <f t="array" ref="S573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573" s="180" t="str" cm="1">
        <f t="array" ref="T573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573" s="199" t="str">
        <f>IFERROR(_xlfn.XLOOKUP(J573, BASE_MAPA!$B$2:$B$420, BASE_MAPA!$G$2:$G$420), "ERRO")</f>
        <v>ERRO</v>
      </c>
      <c r="V573" s="143"/>
      <c r="W573" s="135"/>
      <c r="X573" s="152"/>
      <c r="Y573" s="129"/>
      <c r="Z573" s="129"/>
      <c r="AA573" s="71"/>
      <c r="AB573" s="59"/>
      <c r="AC573" s="59"/>
      <c r="AD573" s="135"/>
      <c r="AE573" s="71"/>
      <c r="AF573" s="71"/>
      <c r="AG573" s="71"/>
      <c r="AH573" s="42"/>
      <c r="AI573" s="119" t="str">
        <f>IF(BS_CONTROLE[[#This Row],[Atividade]]=0, "-", BS_CONTROLE[[#This Row],[Atividade]])</f>
        <v>-</v>
      </c>
      <c r="AJ573" s="8" t="str">
        <f>IF(D573="","*",VLOOKUP(AI573,BS_ATIVIDADE[#Data],3,FALSE))</f>
        <v>*</v>
      </c>
      <c r="AK573" s="175" t="str">
        <f>IF(BS_CONTROLE[[#This Row],[Local - Partida]]=0, "-", BS_CONTROLE[[#This Row],[Local - Partida]])</f>
        <v>-</v>
      </c>
      <c r="AL573" s="175" t="str">
        <f>IF(BS_CONTROLE[[#This Row],[Local - Encerramento]]=0, "-", BS_CONTROLE[[#This Row],[Local - Encerramento]])</f>
        <v>-</v>
      </c>
      <c r="AM573" s="175" t="str">
        <f>IF(BS_CONTROLE[[#This Row],[Entre - Estações]]=0, "-", BS_CONTROLE[[#This Row],[Entre - Estações]])</f>
        <v>-</v>
      </c>
      <c r="AN573" s="175" t="str">
        <f>IF(BS_CONTROLE[[#This Row],[SB]]=0, "-", BS_CONTROLE[[#This Row],[SB]])</f>
        <v>-</v>
      </c>
      <c r="AO573" s="176" t="str">
        <f>IF(BS_CONTROLE[[#This Row],[SUB]]=0, "-", BS_CONTROLE[[#This Row],[SUB]])</f>
        <v>-</v>
      </c>
      <c r="AP573" s="177" t="str">
        <f>IF(BS_CONTROLE[[#This Row],[KM - Inicio]]=0, "-", BS_CONTROLE[[#This Row],[KM - Inicio]])</f>
        <v>-</v>
      </c>
      <c r="AQ573" s="177" t="str">
        <f>IF(BS_CONTROLE[[#This Row],[KM - Fim]]=0, "-", BS_CONTROLE[[#This Row],[KM - Fim]])</f>
        <v>-</v>
      </c>
      <c r="AR573" s="32"/>
      <c r="AS573" s="32"/>
      <c r="AT573" s="32"/>
      <c r="AU573" s="32"/>
      <c r="AV573" s="32"/>
      <c r="AW573" s="32"/>
      <c r="AX573" s="32"/>
      <c r="AY573" s="184" t="str">
        <f>IF(D573="","*",IFERROR(IF(ISODD(COUNT(AS573:AX575)),"ERRO",SUM((AT573-AS573),(AV573-AU573),(AX573-AW573))),"ERRO"))</f>
        <v>*</v>
      </c>
      <c r="AZ573" s="11"/>
      <c r="BA573" s="60"/>
      <c r="BB573" s="9" t="str">
        <f>IFERROR(_xlfn.XLOOKUP(AI573, BS_ATIVIDADE[ATIVIDADE],BS_ATIVIDADE[UNIDADE] ), "*")</f>
        <v>*</v>
      </c>
      <c r="BC573" s="59" t="str" cm="1">
        <f t="array" ref="BC573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BD573" s="59" t="str" cm="1">
        <f t="array" ref="BD573" xml:space="preserve"> _xlfn.XLOOKUP(
  1,
  ( TabelaMap[SUB] = BS_CONTROLE[[#This Row],[SUB_5]]) *
  ( TabelaMap[KM Inicio] &lt;= BS_CONTROLE[[#This Row],[KM - Inicio]]) *
  ( TabelaMap[KM Fim]  &gt;= BS_CONTROLE[[#This Row],[KM - Inicio]]),
  TabelaMap[Trecho Coordenação],
  "-",
  0
)</f>
        <v>-</v>
      </c>
      <c r="BE573" s="200" t="str">
        <f>IFERROR(_xlfn.XLOOKUP(AO573, BASE_MAPA!$B$2:$B$420, BASE_MAPA!$G$2:$G$420), "ERRO")</f>
        <v>ERRO</v>
      </c>
      <c r="BF573" s="178" t="str">
        <f>IF(BS_CONTROLE[[#This Row],[Responsavel pelo boletim]]=0, "-", BS_CONTROLE[[#This Row],[Responsavel pelo boletim]])</f>
        <v>-</v>
      </c>
      <c r="BG573" s="13"/>
      <c r="BH573" s="14"/>
      <c r="BI573" s="14"/>
      <c r="BJ573" s="14"/>
      <c r="BK573" s="14"/>
      <c r="BL573" s="13"/>
      <c r="BM573" s="12"/>
      <c r="BN573" s="12"/>
      <c r="BO573" s="130"/>
      <c r="BP573" s="14"/>
      <c r="BQ573" s="10" t="str">
        <f t="shared" si="48"/>
        <v>Aderente</v>
      </c>
      <c r="BR573" s="15" t="str">
        <f t="shared" si="49"/>
        <v>*</v>
      </c>
      <c r="BS573" s="15" t="str">
        <f t="shared" si="50"/>
        <v>*</v>
      </c>
      <c r="BT573" s="157" t="str">
        <f t="shared" si="51"/>
        <v/>
      </c>
    </row>
    <row r="574" spans="1:72" hidden="1">
      <c r="A574" s="44" t="str">
        <f t="shared" si="47"/>
        <v/>
      </c>
      <c r="B574" s="133"/>
      <c r="C574" s="7" t="str">
        <f>IF(BS_CONTROLE[[#This Row],[DATA]]="","",WEEKNUM(BS_CONTROLE[[#This Row],[DATA]]))</f>
        <v/>
      </c>
      <c r="D574" s="45"/>
      <c r="E574" s="185">
        <v>590</v>
      </c>
      <c r="F574" s="134"/>
      <c r="G574" s="8" t="str">
        <f>IF(D574="","*",VLOOKUP(F574,BS_ATIVIDADE[#All],3,FALSE))</f>
        <v>*</v>
      </c>
      <c r="H574" s="135"/>
      <c r="I574" s="135"/>
      <c r="J574" s="151"/>
      <c r="K574" s="151"/>
      <c r="L574" s="71" t="s">
        <v>11</v>
      </c>
      <c r="M574" s="149" t="str" cm="1">
        <f t="array" ref="M574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574" s="149" t="str" cm="1">
        <f t="array" ref="N574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574" s="135"/>
      <c r="P574" s="135"/>
      <c r="Q574" s="71"/>
      <c r="R574" s="9" t="str">
        <f>IFERROR(_xlfn.XLOOKUP(F574, BS_ATIVIDADE[ATIVIDADE],BS_ATIVIDADE[UNIDADE] ), "*")</f>
        <v>*</v>
      </c>
      <c r="S574" s="180" t="str" cm="1">
        <f t="array" ref="S574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574" s="180" t="str" cm="1">
        <f t="array" ref="T574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574" s="199" t="str">
        <f>IFERROR(_xlfn.XLOOKUP(J574, BASE_MAPA!$B$2:$B$420, BASE_MAPA!$G$2:$G$420), "ERRO")</f>
        <v>ERRO</v>
      </c>
      <c r="V574" s="143"/>
      <c r="W574" s="135"/>
      <c r="X574" s="152"/>
      <c r="Y574" s="129"/>
      <c r="Z574" s="129"/>
      <c r="AA574" s="71"/>
      <c r="AB574" s="59"/>
      <c r="AC574" s="59"/>
      <c r="AD574" s="135"/>
      <c r="AE574" s="71"/>
      <c r="AF574" s="71"/>
      <c r="AG574" s="71"/>
      <c r="AH574" s="42"/>
      <c r="AI574" s="119" t="str">
        <f>IF(BS_CONTROLE[[#This Row],[Atividade]]=0, "-", BS_CONTROLE[[#This Row],[Atividade]])</f>
        <v>-</v>
      </c>
      <c r="AJ574" s="8" t="str">
        <f>IF(D574="","*",VLOOKUP(AI574,BS_ATIVIDADE[#Data],3,FALSE))</f>
        <v>*</v>
      </c>
      <c r="AK574" s="175" t="str">
        <f>IF(BS_CONTROLE[[#This Row],[Local - Partida]]=0, "-", BS_CONTROLE[[#This Row],[Local - Partida]])</f>
        <v>-</v>
      </c>
      <c r="AL574" s="175" t="str">
        <f>IF(BS_CONTROLE[[#This Row],[Local - Encerramento]]=0, "-", BS_CONTROLE[[#This Row],[Local - Encerramento]])</f>
        <v>-</v>
      </c>
      <c r="AM574" s="175" t="str">
        <f>IF(BS_CONTROLE[[#This Row],[Entre - Estações]]=0, "-", BS_CONTROLE[[#This Row],[Entre - Estações]])</f>
        <v>-</v>
      </c>
      <c r="AN574" s="175" t="str">
        <f>IF(BS_CONTROLE[[#This Row],[SB]]=0, "-", BS_CONTROLE[[#This Row],[SB]])</f>
        <v>-</v>
      </c>
      <c r="AO574" s="176" t="str">
        <f>IF(BS_CONTROLE[[#This Row],[SUB]]=0, "-", BS_CONTROLE[[#This Row],[SUB]])</f>
        <v>-</v>
      </c>
      <c r="AP574" s="177" t="str">
        <f>IF(BS_CONTROLE[[#This Row],[KM - Inicio]]=0, "-", BS_CONTROLE[[#This Row],[KM - Inicio]])</f>
        <v>-</v>
      </c>
      <c r="AQ574" s="177" t="str">
        <f>IF(BS_CONTROLE[[#This Row],[KM - Fim]]=0, "-", BS_CONTROLE[[#This Row],[KM - Fim]])</f>
        <v>-</v>
      </c>
      <c r="AR574" s="32"/>
      <c r="AS574" s="32"/>
      <c r="AT574" s="32"/>
      <c r="AU574" s="32"/>
      <c r="AV574" s="32"/>
      <c r="AW574" s="32"/>
      <c r="AX574" s="32"/>
      <c r="AY574" s="184" t="str">
        <f>IF(D574="","*",IFERROR(IF(ISODD(COUNT(AS574:AX576)),"ERRO",SUM((AT574-AS574),(AV574-AU574),(AX574-AW574))),"ERRO"))</f>
        <v>*</v>
      </c>
      <c r="AZ574" s="11"/>
      <c r="BA574" s="60"/>
      <c r="BB574" s="9" t="str">
        <f>IFERROR(_xlfn.XLOOKUP(AI574, BS_ATIVIDADE[ATIVIDADE],BS_ATIVIDADE[UNIDADE] ), "*")</f>
        <v>*</v>
      </c>
      <c r="BC574" s="59" t="str" cm="1">
        <f t="array" ref="BC574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BD574" s="59" t="str" cm="1">
        <f t="array" ref="BD574" xml:space="preserve"> _xlfn.XLOOKUP(
  1,
  ( TabelaMap[SUB] = BS_CONTROLE[[#This Row],[SUB_5]]) *
  ( TabelaMap[KM Inicio] &lt;= BS_CONTROLE[[#This Row],[KM - Inicio]]) *
  ( TabelaMap[KM Fim]  &gt;= BS_CONTROLE[[#This Row],[KM - Inicio]]),
  TabelaMap[Trecho Coordenação],
  "-",
  0
)</f>
        <v>-</v>
      </c>
      <c r="BE574" s="200" t="str">
        <f>IFERROR(_xlfn.XLOOKUP(AO574, BASE_MAPA!$B$2:$B$420, BASE_MAPA!$G$2:$G$420), "ERRO")</f>
        <v>ERRO</v>
      </c>
      <c r="BF574" s="178" t="str">
        <f>IF(BS_CONTROLE[[#This Row],[Responsavel pelo boletim]]=0, "-", BS_CONTROLE[[#This Row],[Responsavel pelo boletim]])</f>
        <v>-</v>
      </c>
      <c r="BG574" s="13"/>
      <c r="BH574" s="14"/>
      <c r="BI574" s="14"/>
      <c r="BJ574" s="14"/>
      <c r="BK574" s="14"/>
      <c r="BL574" s="13"/>
      <c r="BM574" s="12"/>
      <c r="BN574" s="12"/>
      <c r="BO574" s="130"/>
      <c r="BP574" s="14"/>
      <c r="BQ574" s="10" t="str">
        <f t="shared" si="48"/>
        <v>Aderente</v>
      </c>
      <c r="BR574" s="15" t="str">
        <f t="shared" si="49"/>
        <v>*</v>
      </c>
      <c r="BS574" s="15" t="str">
        <f t="shared" si="50"/>
        <v>*</v>
      </c>
      <c r="BT574" s="157" t="str">
        <f t="shared" si="51"/>
        <v/>
      </c>
    </row>
    <row r="575" spans="1:72" hidden="1">
      <c r="A575" s="44" t="str">
        <f t="shared" si="47"/>
        <v/>
      </c>
      <c r="B575" s="133"/>
      <c r="C575" s="7" t="str">
        <f>IF(BS_CONTROLE[[#This Row],[DATA]]="","",WEEKNUM(BS_CONTROLE[[#This Row],[DATA]]))</f>
        <v/>
      </c>
      <c r="D575" s="45"/>
      <c r="E575" s="185">
        <v>591</v>
      </c>
      <c r="F575" s="134"/>
      <c r="G575" s="8" t="str">
        <f>IF(D575="","*",VLOOKUP(F575,BS_ATIVIDADE[#All],3,FALSE))</f>
        <v>*</v>
      </c>
      <c r="H575" s="135"/>
      <c r="I575" s="135"/>
      <c r="J575" s="151"/>
      <c r="K575" s="151"/>
      <c r="L575" s="71" t="s">
        <v>11</v>
      </c>
      <c r="M575" s="149" t="str" cm="1">
        <f t="array" ref="M575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575" s="149" t="str" cm="1">
        <f t="array" ref="N575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575" s="135"/>
      <c r="P575" s="135"/>
      <c r="Q575" s="71"/>
      <c r="R575" s="9" t="str">
        <f>IFERROR(_xlfn.XLOOKUP(F575, BS_ATIVIDADE[ATIVIDADE],BS_ATIVIDADE[UNIDADE] ), "*")</f>
        <v>*</v>
      </c>
      <c r="S575" s="180" t="str" cm="1">
        <f t="array" ref="S575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575" s="180" t="str" cm="1">
        <f t="array" ref="T575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575" s="199" t="str">
        <f>IFERROR(_xlfn.XLOOKUP(J575, BASE_MAPA!$B$2:$B$420, BASE_MAPA!$G$2:$G$420), "ERRO")</f>
        <v>ERRO</v>
      </c>
      <c r="V575" s="143"/>
      <c r="W575" s="135"/>
      <c r="X575" s="152"/>
      <c r="Y575" s="129"/>
      <c r="Z575" s="129"/>
      <c r="AA575" s="71"/>
      <c r="AB575" s="59"/>
      <c r="AC575" s="59"/>
      <c r="AD575" s="135"/>
      <c r="AE575" s="71"/>
      <c r="AF575" s="71"/>
      <c r="AG575" s="71"/>
      <c r="AH575" s="42"/>
      <c r="AI575" s="119" t="str">
        <f>IF(BS_CONTROLE[[#This Row],[Atividade]]=0, "-", BS_CONTROLE[[#This Row],[Atividade]])</f>
        <v>-</v>
      </c>
      <c r="AJ575" s="8" t="str">
        <f>IF(D575="","*",VLOOKUP(AI575,BS_ATIVIDADE[#Data],3,FALSE))</f>
        <v>*</v>
      </c>
      <c r="AK575" s="175" t="str">
        <f>IF(BS_CONTROLE[[#This Row],[Local - Partida]]=0, "-", BS_CONTROLE[[#This Row],[Local - Partida]])</f>
        <v>-</v>
      </c>
      <c r="AL575" s="175" t="str">
        <f>IF(BS_CONTROLE[[#This Row],[Local - Encerramento]]=0, "-", BS_CONTROLE[[#This Row],[Local - Encerramento]])</f>
        <v>-</v>
      </c>
      <c r="AM575" s="175" t="str">
        <f>IF(BS_CONTROLE[[#This Row],[Entre - Estações]]=0, "-", BS_CONTROLE[[#This Row],[Entre - Estações]])</f>
        <v>-</v>
      </c>
      <c r="AN575" s="175" t="str">
        <f>IF(BS_CONTROLE[[#This Row],[SB]]=0, "-", BS_CONTROLE[[#This Row],[SB]])</f>
        <v>-</v>
      </c>
      <c r="AO575" s="176" t="str">
        <f>IF(BS_CONTROLE[[#This Row],[SUB]]=0, "-", BS_CONTROLE[[#This Row],[SUB]])</f>
        <v>-</v>
      </c>
      <c r="AP575" s="177" t="str">
        <f>IF(BS_CONTROLE[[#This Row],[KM - Inicio]]=0, "-", BS_CONTROLE[[#This Row],[KM - Inicio]])</f>
        <v>-</v>
      </c>
      <c r="AQ575" s="177" t="str">
        <f>IF(BS_CONTROLE[[#This Row],[KM - Fim]]=0, "-", BS_CONTROLE[[#This Row],[KM - Fim]])</f>
        <v>-</v>
      </c>
      <c r="AR575" s="32"/>
      <c r="AS575" s="32"/>
      <c r="AT575" s="32"/>
      <c r="AU575" s="32"/>
      <c r="AV575" s="32"/>
      <c r="AW575" s="32"/>
      <c r="AX575" s="32"/>
      <c r="AY575" s="184" t="str">
        <f>IF(D575="","*",IFERROR(IF(ISODD(COUNT(AS575:AX577)),"ERRO",SUM((AT575-AS575),(AV575-AU575),(AX575-AW575))),"ERRO"))</f>
        <v>*</v>
      </c>
      <c r="AZ575" s="11"/>
      <c r="BA575" s="60"/>
      <c r="BB575" s="9" t="str">
        <f>IFERROR(_xlfn.XLOOKUP(AI575, BS_ATIVIDADE[ATIVIDADE],BS_ATIVIDADE[UNIDADE] ), "*")</f>
        <v>*</v>
      </c>
      <c r="BC575" s="59" t="str" cm="1">
        <f t="array" ref="BC575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BD575" s="59" t="str" cm="1">
        <f t="array" ref="BD575" xml:space="preserve"> _xlfn.XLOOKUP(
  1,
  ( TabelaMap[SUB] = BS_CONTROLE[[#This Row],[SUB_5]]) *
  ( TabelaMap[KM Inicio] &lt;= BS_CONTROLE[[#This Row],[KM - Inicio]]) *
  ( TabelaMap[KM Fim]  &gt;= BS_CONTROLE[[#This Row],[KM - Inicio]]),
  TabelaMap[Trecho Coordenação],
  "-",
  0
)</f>
        <v>-</v>
      </c>
      <c r="BE575" s="200" t="str">
        <f>IFERROR(_xlfn.XLOOKUP(AO575, BASE_MAPA!$B$2:$B$420, BASE_MAPA!$G$2:$G$420), "ERRO")</f>
        <v>ERRO</v>
      </c>
      <c r="BF575" s="178" t="str">
        <f>IF(BS_CONTROLE[[#This Row],[Responsavel pelo boletim]]=0, "-", BS_CONTROLE[[#This Row],[Responsavel pelo boletim]])</f>
        <v>-</v>
      </c>
      <c r="BG575" s="13"/>
      <c r="BH575" s="14"/>
      <c r="BI575" s="14"/>
      <c r="BJ575" s="14"/>
      <c r="BK575" s="14"/>
      <c r="BL575" s="13"/>
      <c r="BM575" s="12"/>
      <c r="BN575" s="12"/>
      <c r="BO575" s="130"/>
      <c r="BP575" s="14"/>
      <c r="BQ575" s="10" t="str">
        <f t="shared" si="48"/>
        <v>Aderente</v>
      </c>
      <c r="BR575" s="15" t="str">
        <f t="shared" si="49"/>
        <v>*</v>
      </c>
      <c r="BS575" s="15" t="str">
        <f t="shared" si="50"/>
        <v>*</v>
      </c>
      <c r="BT575" s="157" t="str">
        <f t="shared" si="51"/>
        <v/>
      </c>
    </row>
    <row r="576" spans="1:72" hidden="1">
      <c r="A576" s="44" t="str">
        <f t="shared" si="47"/>
        <v/>
      </c>
      <c r="B576" s="133"/>
      <c r="C576" s="7" t="str">
        <f>IF(BS_CONTROLE[[#This Row],[DATA]]="","",WEEKNUM(BS_CONTROLE[[#This Row],[DATA]]))</f>
        <v/>
      </c>
      <c r="D576" s="45"/>
      <c r="E576" s="185">
        <v>592</v>
      </c>
      <c r="F576" s="134"/>
      <c r="G576" s="8" t="str">
        <f>IF(D576="","*",VLOOKUP(F576,BS_ATIVIDADE[#All],3,FALSE))</f>
        <v>*</v>
      </c>
      <c r="H576" s="135"/>
      <c r="I576" s="135"/>
      <c r="J576" s="151"/>
      <c r="K576" s="151"/>
      <c r="L576" s="71" t="s">
        <v>11</v>
      </c>
      <c r="M576" s="149" t="str" cm="1">
        <f t="array" ref="M576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576" s="149" t="str" cm="1">
        <f t="array" ref="N576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576" s="135"/>
      <c r="P576" s="135"/>
      <c r="Q576" s="71"/>
      <c r="R576" s="9" t="str">
        <f>IFERROR(_xlfn.XLOOKUP(F576, BS_ATIVIDADE[ATIVIDADE],BS_ATIVIDADE[UNIDADE] ), "*")</f>
        <v>*</v>
      </c>
      <c r="S576" s="180" t="str" cm="1">
        <f t="array" ref="S576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576" s="180" t="str" cm="1">
        <f t="array" ref="T576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576" s="199" t="str">
        <f>IFERROR(_xlfn.XLOOKUP(J576, BASE_MAPA!$B$2:$B$420, BASE_MAPA!$G$2:$G$420), "ERRO")</f>
        <v>ERRO</v>
      </c>
      <c r="V576" s="143"/>
      <c r="W576" s="135"/>
      <c r="X576" s="152"/>
      <c r="Y576" s="129"/>
      <c r="Z576" s="129"/>
      <c r="AA576" s="71"/>
      <c r="AB576" s="59"/>
      <c r="AC576" s="59"/>
      <c r="AD576" s="135"/>
      <c r="AE576" s="71"/>
      <c r="AF576" s="71"/>
      <c r="AG576" s="71"/>
      <c r="AH576" s="42"/>
      <c r="AI576" s="119" t="str">
        <f>IF(BS_CONTROLE[[#This Row],[Atividade]]=0, "-", BS_CONTROLE[[#This Row],[Atividade]])</f>
        <v>-</v>
      </c>
      <c r="AJ576" s="8" t="str">
        <f>IF(D576="","*",VLOOKUP(AI576,BS_ATIVIDADE[#Data],3,FALSE))</f>
        <v>*</v>
      </c>
      <c r="AK576" s="175" t="str">
        <f>IF(BS_CONTROLE[[#This Row],[Local - Partida]]=0, "-", BS_CONTROLE[[#This Row],[Local - Partida]])</f>
        <v>-</v>
      </c>
      <c r="AL576" s="175" t="str">
        <f>IF(BS_CONTROLE[[#This Row],[Local - Encerramento]]=0, "-", BS_CONTROLE[[#This Row],[Local - Encerramento]])</f>
        <v>-</v>
      </c>
      <c r="AM576" s="175" t="str">
        <f>IF(BS_CONTROLE[[#This Row],[Entre - Estações]]=0, "-", BS_CONTROLE[[#This Row],[Entre - Estações]])</f>
        <v>-</v>
      </c>
      <c r="AN576" s="175" t="str">
        <f>IF(BS_CONTROLE[[#This Row],[SB]]=0, "-", BS_CONTROLE[[#This Row],[SB]])</f>
        <v>-</v>
      </c>
      <c r="AO576" s="176" t="str">
        <f>IF(BS_CONTROLE[[#This Row],[SUB]]=0, "-", BS_CONTROLE[[#This Row],[SUB]])</f>
        <v>-</v>
      </c>
      <c r="AP576" s="177" t="str">
        <f>IF(BS_CONTROLE[[#This Row],[KM - Inicio]]=0, "-", BS_CONTROLE[[#This Row],[KM - Inicio]])</f>
        <v>-</v>
      </c>
      <c r="AQ576" s="177" t="str">
        <f>IF(BS_CONTROLE[[#This Row],[KM - Fim]]=0, "-", BS_CONTROLE[[#This Row],[KM - Fim]])</f>
        <v>-</v>
      </c>
      <c r="AR576" s="32"/>
      <c r="AS576" s="32"/>
      <c r="AT576" s="32"/>
      <c r="AU576" s="32"/>
      <c r="AV576" s="32"/>
      <c r="AW576" s="32"/>
      <c r="AX576" s="32"/>
      <c r="AY576" s="184" t="str">
        <f>IF(D576="","*",IFERROR(IF(ISODD(COUNT(AS576:AX578)),"ERRO",SUM((AT576-AS576),(AV576-AU576),(AX576-AW576))),"ERRO"))</f>
        <v>*</v>
      </c>
      <c r="AZ576" s="11"/>
      <c r="BA576" s="60"/>
      <c r="BB576" s="9" t="str">
        <f>IFERROR(_xlfn.XLOOKUP(AI576, BS_ATIVIDADE[ATIVIDADE],BS_ATIVIDADE[UNIDADE] ), "*")</f>
        <v>*</v>
      </c>
      <c r="BC576" s="59" t="str" cm="1">
        <f t="array" ref="BC576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BD576" s="59" t="str" cm="1">
        <f t="array" ref="BD576" xml:space="preserve"> _xlfn.XLOOKUP(
  1,
  ( TabelaMap[SUB] = BS_CONTROLE[[#This Row],[SUB_5]]) *
  ( TabelaMap[KM Inicio] &lt;= BS_CONTROLE[[#This Row],[KM - Inicio]]) *
  ( TabelaMap[KM Fim]  &gt;= BS_CONTROLE[[#This Row],[KM - Inicio]]),
  TabelaMap[Trecho Coordenação],
  "-",
  0
)</f>
        <v>-</v>
      </c>
      <c r="BE576" s="200" t="str">
        <f>IFERROR(_xlfn.XLOOKUP(AO576, BASE_MAPA!$B$2:$B$420, BASE_MAPA!$G$2:$G$420), "ERRO")</f>
        <v>ERRO</v>
      </c>
      <c r="BF576" s="178" t="str">
        <f>IF(BS_CONTROLE[[#This Row],[Responsavel pelo boletim]]=0, "-", BS_CONTROLE[[#This Row],[Responsavel pelo boletim]])</f>
        <v>-</v>
      </c>
      <c r="BG576" s="13"/>
      <c r="BH576" s="14"/>
      <c r="BI576" s="14"/>
      <c r="BJ576" s="14"/>
      <c r="BK576" s="14"/>
      <c r="BL576" s="13"/>
      <c r="BM576" s="12"/>
      <c r="BN576" s="12"/>
      <c r="BO576" s="130"/>
      <c r="BP576" s="14"/>
      <c r="BQ576" s="10" t="str">
        <f t="shared" si="48"/>
        <v>Aderente</v>
      </c>
      <c r="BR576" s="15" t="str">
        <f t="shared" si="49"/>
        <v>*</v>
      </c>
      <c r="BS576" s="15" t="str">
        <f t="shared" si="50"/>
        <v>*</v>
      </c>
      <c r="BT576" s="157" t="str">
        <f t="shared" si="51"/>
        <v/>
      </c>
    </row>
    <row r="577" spans="1:72" hidden="1">
      <c r="A577" s="44" t="str">
        <f t="shared" si="47"/>
        <v/>
      </c>
      <c r="B577" s="133"/>
      <c r="C577" s="7" t="str">
        <f>IF(BS_CONTROLE[[#This Row],[DATA]]="","",WEEKNUM(BS_CONTROLE[[#This Row],[DATA]]))</f>
        <v/>
      </c>
      <c r="D577" s="45"/>
      <c r="E577" s="185">
        <v>593</v>
      </c>
      <c r="F577" s="134"/>
      <c r="G577" s="8" t="str">
        <f>IF(D577="","*",VLOOKUP(F577,BS_ATIVIDADE[#All],3,FALSE))</f>
        <v>*</v>
      </c>
      <c r="H577" s="135"/>
      <c r="I577" s="135"/>
      <c r="J577" s="151"/>
      <c r="K577" s="151"/>
      <c r="L577" s="71" t="s">
        <v>11</v>
      </c>
      <c r="M577" s="149" t="str" cm="1">
        <f t="array" ref="M577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577" s="149" t="str" cm="1">
        <f t="array" ref="N577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577" s="135"/>
      <c r="P577" s="135"/>
      <c r="Q577" s="71"/>
      <c r="R577" s="9" t="str">
        <f>IFERROR(_xlfn.XLOOKUP(F577, BS_ATIVIDADE[ATIVIDADE],BS_ATIVIDADE[UNIDADE] ), "*")</f>
        <v>*</v>
      </c>
      <c r="S577" s="180" t="str" cm="1">
        <f t="array" ref="S577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577" s="180" t="str" cm="1">
        <f t="array" ref="T577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577" s="199" t="str">
        <f>IFERROR(_xlfn.XLOOKUP(J577, BASE_MAPA!$B$2:$B$420, BASE_MAPA!$G$2:$G$420), "ERRO")</f>
        <v>ERRO</v>
      </c>
      <c r="V577" s="143"/>
      <c r="W577" s="135"/>
      <c r="X577" s="152"/>
      <c r="Y577" s="129"/>
      <c r="Z577" s="129"/>
      <c r="AA577" s="71"/>
      <c r="AB577" s="59"/>
      <c r="AC577" s="59"/>
      <c r="AD577" s="135"/>
      <c r="AE577" s="71"/>
      <c r="AF577" s="71"/>
      <c r="AG577" s="71"/>
      <c r="AH577" s="42"/>
      <c r="AI577" s="119" t="str">
        <f>IF(BS_CONTROLE[[#This Row],[Atividade]]=0, "-", BS_CONTROLE[[#This Row],[Atividade]])</f>
        <v>-</v>
      </c>
      <c r="AJ577" s="8" t="str">
        <f>IF(D577="","*",VLOOKUP(AI577,BS_ATIVIDADE[#Data],3,FALSE))</f>
        <v>*</v>
      </c>
      <c r="AK577" s="175" t="str">
        <f>IF(BS_CONTROLE[[#This Row],[Local - Partida]]=0, "-", BS_CONTROLE[[#This Row],[Local - Partida]])</f>
        <v>-</v>
      </c>
      <c r="AL577" s="175" t="str">
        <f>IF(BS_CONTROLE[[#This Row],[Local - Encerramento]]=0, "-", BS_CONTROLE[[#This Row],[Local - Encerramento]])</f>
        <v>-</v>
      </c>
      <c r="AM577" s="175" t="str">
        <f>IF(BS_CONTROLE[[#This Row],[Entre - Estações]]=0, "-", BS_CONTROLE[[#This Row],[Entre - Estações]])</f>
        <v>-</v>
      </c>
      <c r="AN577" s="175" t="str">
        <f>IF(BS_CONTROLE[[#This Row],[SB]]=0, "-", BS_CONTROLE[[#This Row],[SB]])</f>
        <v>-</v>
      </c>
      <c r="AO577" s="176" t="str">
        <f>IF(BS_CONTROLE[[#This Row],[SUB]]=0, "-", BS_CONTROLE[[#This Row],[SUB]])</f>
        <v>-</v>
      </c>
      <c r="AP577" s="177" t="str">
        <f>IF(BS_CONTROLE[[#This Row],[KM - Inicio]]=0, "-", BS_CONTROLE[[#This Row],[KM - Inicio]])</f>
        <v>-</v>
      </c>
      <c r="AQ577" s="177" t="str">
        <f>IF(BS_CONTROLE[[#This Row],[KM - Fim]]=0, "-", BS_CONTROLE[[#This Row],[KM - Fim]])</f>
        <v>-</v>
      </c>
      <c r="AR577" s="32"/>
      <c r="AS577" s="32"/>
      <c r="AT577" s="32"/>
      <c r="AU577" s="32"/>
      <c r="AV577" s="32"/>
      <c r="AW577" s="32"/>
      <c r="AX577" s="32"/>
      <c r="AY577" s="184" t="str">
        <f>IF(D577="","*",IFERROR(IF(ISODD(COUNT(AS577:AX579)),"ERRO",SUM((AT577-AS577),(AV577-AU577),(AX577-AW577))),"ERRO"))</f>
        <v>*</v>
      </c>
      <c r="AZ577" s="11"/>
      <c r="BA577" s="60"/>
      <c r="BB577" s="9" t="str">
        <f>IFERROR(_xlfn.XLOOKUP(AI577, BS_ATIVIDADE[ATIVIDADE],BS_ATIVIDADE[UNIDADE] ), "*")</f>
        <v>*</v>
      </c>
      <c r="BC577" s="59" t="str" cm="1">
        <f t="array" ref="BC577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BD577" s="59" t="str" cm="1">
        <f t="array" ref="BD577" xml:space="preserve"> _xlfn.XLOOKUP(
  1,
  ( TabelaMap[SUB] = BS_CONTROLE[[#This Row],[SUB_5]]) *
  ( TabelaMap[KM Inicio] &lt;= BS_CONTROLE[[#This Row],[KM - Inicio]]) *
  ( TabelaMap[KM Fim]  &gt;= BS_CONTROLE[[#This Row],[KM - Inicio]]),
  TabelaMap[Trecho Coordenação],
  "-",
  0
)</f>
        <v>-</v>
      </c>
      <c r="BE577" s="200" t="str">
        <f>IFERROR(_xlfn.XLOOKUP(AO577, BASE_MAPA!$B$2:$B$420, BASE_MAPA!$G$2:$G$420), "ERRO")</f>
        <v>ERRO</v>
      </c>
      <c r="BF577" s="178" t="str">
        <f>IF(BS_CONTROLE[[#This Row],[Responsavel pelo boletim]]=0, "-", BS_CONTROLE[[#This Row],[Responsavel pelo boletim]])</f>
        <v>-</v>
      </c>
      <c r="BG577" s="13"/>
      <c r="BH577" s="14"/>
      <c r="BI577" s="14"/>
      <c r="BJ577" s="14"/>
      <c r="BK577" s="14"/>
      <c r="BL577" s="13"/>
      <c r="BM577" s="12"/>
      <c r="BN577" s="12"/>
      <c r="BO577" s="130"/>
      <c r="BP577" s="14"/>
      <c r="BQ577" s="10" t="str">
        <f t="shared" si="48"/>
        <v>Aderente</v>
      </c>
      <c r="BR577" s="15" t="str">
        <f t="shared" si="49"/>
        <v>*</v>
      </c>
      <c r="BS577" s="15" t="str">
        <f t="shared" si="50"/>
        <v>*</v>
      </c>
      <c r="BT577" s="157" t="str">
        <f t="shared" si="51"/>
        <v/>
      </c>
    </row>
    <row r="578" spans="1:72" hidden="1">
      <c r="A578" s="44" t="str">
        <f t="shared" si="47"/>
        <v/>
      </c>
      <c r="B578" s="133"/>
      <c r="C578" s="7" t="str">
        <f>IF(BS_CONTROLE[[#This Row],[DATA]]="","",WEEKNUM(BS_CONTROLE[[#This Row],[DATA]]))</f>
        <v/>
      </c>
      <c r="D578" s="45"/>
      <c r="E578" s="185">
        <v>594</v>
      </c>
      <c r="F578" s="134"/>
      <c r="G578" s="8" t="str">
        <f>IF(D578="","*",VLOOKUP(F578,BS_ATIVIDADE[#All],3,FALSE))</f>
        <v>*</v>
      </c>
      <c r="H578" s="135"/>
      <c r="I578" s="135"/>
      <c r="J578" s="151"/>
      <c r="K578" s="151"/>
      <c r="L578" s="71" t="s">
        <v>11</v>
      </c>
      <c r="M578" s="149" t="str" cm="1">
        <f t="array" ref="M578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578" s="149" t="str" cm="1">
        <f t="array" ref="N578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578" s="135"/>
      <c r="P578" s="135"/>
      <c r="Q578" s="71"/>
      <c r="R578" s="9" t="str">
        <f>IFERROR(_xlfn.XLOOKUP(F578, BS_ATIVIDADE[ATIVIDADE],BS_ATIVIDADE[UNIDADE] ), "*")</f>
        <v>*</v>
      </c>
      <c r="S578" s="180" t="str" cm="1">
        <f t="array" ref="S578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578" s="180" t="str" cm="1">
        <f t="array" ref="T578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578" s="199" t="str">
        <f>IFERROR(_xlfn.XLOOKUP(J578, BASE_MAPA!$B$2:$B$420, BASE_MAPA!$G$2:$G$420), "ERRO")</f>
        <v>ERRO</v>
      </c>
      <c r="V578" s="143"/>
      <c r="W578" s="135"/>
      <c r="X578" s="152"/>
      <c r="Y578" s="129"/>
      <c r="Z578" s="129"/>
      <c r="AA578" s="71"/>
      <c r="AB578" s="59"/>
      <c r="AC578" s="59"/>
      <c r="AD578" s="135"/>
      <c r="AE578" s="71"/>
      <c r="AF578" s="71"/>
      <c r="AG578" s="71"/>
      <c r="AH578" s="42"/>
      <c r="AI578" s="119" t="str">
        <f>IF(BS_CONTROLE[[#This Row],[Atividade]]=0, "-", BS_CONTROLE[[#This Row],[Atividade]])</f>
        <v>-</v>
      </c>
      <c r="AJ578" s="8" t="str">
        <f>IF(D578="","*",VLOOKUP(AI578,BS_ATIVIDADE[#Data],3,FALSE))</f>
        <v>*</v>
      </c>
      <c r="AK578" s="175" t="str">
        <f>IF(BS_CONTROLE[[#This Row],[Local - Partida]]=0, "-", BS_CONTROLE[[#This Row],[Local - Partida]])</f>
        <v>-</v>
      </c>
      <c r="AL578" s="175" t="str">
        <f>IF(BS_CONTROLE[[#This Row],[Local - Encerramento]]=0, "-", BS_CONTROLE[[#This Row],[Local - Encerramento]])</f>
        <v>-</v>
      </c>
      <c r="AM578" s="175" t="str">
        <f>IF(BS_CONTROLE[[#This Row],[Entre - Estações]]=0, "-", BS_CONTROLE[[#This Row],[Entre - Estações]])</f>
        <v>-</v>
      </c>
      <c r="AN578" s="175" t="str">
        <f>IF(BS_CONTROLE[[#This Row],[SB]]=0, "-", BS_CONTROLE[[#This Row],[SB]])</f>
        <v>-</v>
      </c>
      <c r="AO578" s="176" t="str">
        <f>IF(BS_CONTROLE[[#This Row],[SUB]]=0, "-", BS_CONTROLE[[#This Row],[SUB]])</f>
        <v>-</v>
      </c>
      <c r="AP578" s="177" t="str">
        <f>IF(BS_CONTROLE[[#This Row],[KM - Inicio]]=0, "-", BS_CONTROLE[[#This Row],[KM - Inicio]])</f>
        <v>-</v>
      </c>
      <c r="AQ578" s="177" t="str">
        <f>IF(BS_CONTROLE[[#This Row],[KM - Fim]]=0, "-", BS_CONTROLE[[#This Row],[KM - Fim]])</f>
        <v>-</v>
      </c>
      <c r="AR578" s="32"/>
      <c r="AS578" s="32"/>
      <c r="AT578" s="32"/>
      <c r="AU578" s="32"/>
      <c r="AV578" s="32"/>
      <c r="AW578" s="32"/>
      <c r="AX578" s="32"/>
      <c r="AY578" s="184" t="str">
        <f>IF(D578="","*",IFERROR(IF(ISODD(COUNT(AS578:AX580)),"ERRO",SUM((AT578-AS578),(AV578-AU578),(AX578-AW578))),"ERRO"))</f>
        <v>*</v>
      </c>
      <c r="AZ578" s="11"/>
      <c r="BA578" s="60"/>
      <c r="BB578" s="9" t="str">
        <f>IFERROR(_xlfn.XLOOKUP(AI578, BS_ATIVIDADE[ATIVIDADE],BS_ATIVIDADE[UNIDADE] ), "*")</f>
        <v>*</v>
      </c>
      <c r="BC578" s="59" t="str" cm="1">
        <f t="array" ref="BC578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BD578" s="59" t="str" cm="1">
        <f t="array" ref="BD578" xml:space="preserve"> _xlfn.XLOOKUP(
  1,
  ( TabelaMap[SUB] = BS_CONTROLE[[#This Row],[SUB_5]]) *
  ( TabelaMap[KM Inicio] &lt;= BS_CONTROLE[[#This Row],[KM - Inicio]]) *
  ( TabelaMap[KM Fim]  &gt;= BS_CONTROLE[[#This Row],[KM - Inicio]]),
  TabelaMap[Trecho Coordenação],
  "-",
  0
)</f>
        <v>-</v>
      </c>
      <c r="BE578" s="200" t="str">
        <f>IFERROR(_xlfn.XLOOKUP(AO578, BASE_MAPA!$B$2:$B$420, BASE_MAPA!$G$2:$G$420), "ERRO")</f>
        <v>ERRO</v>
      </c>
      <c r="BF578" s="178" t="str">
        <f>IF(BS_CONTROLE[[#This Row],[Responsavel pelo boletim]]=0, "-", BS_CONTROLE[[#This Row],[Responsavel pelo boletim]])</f>
        <v>-</v>
      </c>
      <c r="BG578" s="13"/>
      <c r="BH578" s="14"/>
      <c r="BI578" s="14"/>
      <c r="BJ578" s="14"/>
      <c r="BK578" s="14"/>
      <c r="BL578" s="13"/>
      <c r="BM578" s="12"/>
      <c r="BN578" s="12"/>
      <c r="BO578" s="130"/>
      <c r="BP578" s="14"/>
      <c r="BQ578" s="10" t="str">
        <f t="shared" si="48"/>
        <v>Aderente</v>
      </c>
      <c r="BR578" s="15" t="str">
        <f t="shared" si="49"/>
        <v>*</v>
      </c>
      <c r="BS578" s="15" t="str">
        <f t="shared" si="50"/>
        <v>*</v>
      </c>
      <c r="BT578" s="157" t="str">
        <f t="shared" si="51"/>
        <v/>
      </c>
    </row>
    <row r="579" spans="1:72" hidden="1">
      <c r="A579" s="44" t="str">
        <f t="shared" si="47"/>
        <v/>
      </c>
      <c r="B579" s="133"/>
      <c r="C579" s="7" t="str">
        <f>IF(BS_CONTROLE[[#This Row],[DATA]]="","",WEEKNUM(BS_CONTROLE[[#This Row],[DATA]]))</f>
        <v/>
      </c>
      <c r="D579" s="45"/>
      <c r="E579" s="185">
        <v>595</v>
      </c>
      <c r="F579" s="134"/>
      <c r="G579" s="8" t="str">
        <f>IF(D579="","*",VLOOKUP(F579,BS_ATIVIDADE[#All],3,FALSE))</f>
        <v>*</v>
      </c>
      <c r="H579" s="135"/>
      <c r="I579" s="135"/>
      <c r="J579" s="151"/>
      <c r="K579" s="151"/>
      <c r="L579" s="71" t="s">
        <v>11</v>
      </c>
      <c r="M579" s="149" t="str" cm="1">
        <f t="array" ref="M579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579" s="149" t="str" cm="1">
        <f t="array" ref="N579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579" s="135"/>
      <c r="P579" s="135"/>
      <c r="Q579" s="71"/>
      <c r="R579" s="9" t="str">
        <f>IFERROR(_xlfn.XLOOKUP(F579, BS_ATIVIDADE[ATIVIDADE],BS_ATIVIDADE[UNIDADE] ), "*")</f>
        <v>*</v>
      </c>
      <c r="S579" s="180" t="str" cm="1">
        <f t="array" ref="S579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579" s="180" t="str" cm="1">
        <f t="array" ref="T579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579" s="199" t="str">
        <f>IFERROR(_xlfn.XLOOKUP(J579, BASE_MAPA!$B$2:$B$420, BASE_MAPA!$G$2:$G$420), "ERRO")</f>
        <v>ERRO</v>
      </c>
      <c r="V579" s="143"/>
      <c r="W579" s="135"/>
      <c r="X579" s="152"/>
      <c r="Y579" s="129"/>
      <c r="Z579" s="129"/>
      <c r="AA579" s="71"/>
      <c r="AB579" s="59"/>
      <c r="AC579" s="59"/>
      <c r="AD579" s="135"/>
      <c r="AE579" s="71"/>
      <c r="AF579" s="71"/>
      <c r="AG579" s="71"/>
      <c r="AH579" s="42"/>
      <c r="AI579" s="119" t="str">
        <f>IF(BS_CONTROLE[[#This Row],[Atividade]]=0, "-", BS_CONTROLE[[#This Row],[Atividade]])</f>
        <v>-</v>
      </c>
      <c r="AJ579" s="8" t="str">
        <f>IF(D579="","*",VLOOKUP(AI579,BS_ATIVIDADE[#Data],3,FALSE))</f>
        <v>*</v>
      </c>
      <c r="AK579" s="175" t="str">
        <f>IF(BS_CONTROLE[[#This Row],[Local - Partida]]=0, "-", BS_CONTROLE[[#This Row],[Local - Partida]])</f>
        <v>-</v>
      </c>
      <c r="AL579" s="175" t="str">
        <f>IF(BS_CONTROLE[[#This Row],[Local - Encerramento]]=0, "-", BS_CONTROLE[[#This Row],[Local - Encerramento]])</f>
        <v>-</v>
      </c>
      <c r="AM579" s="175" t="str">
        <f>IF(BS_CONTROLE[[#This Row],[Entre - Estações]]=0, "-", BS_CONTROLE[[#This Row],[Entre - Estações]])</f>
        <v>-</v>
      </c>
      <c r="AN579" s="175" t="str">
        <f>IF(BS_CONTROLE[[#This Row],[SB]]=0, "-", BS_CONTROLE[[#This Row],[SB]])</f>
        <v>-</v>
      </c>
      <c r="AO579" s="176" t="str">
        <f>IF(BS_CONTROLE[[#This Row],[SUB]]=0, "-", BS_CONTROLE[[#This Row],[SUB]])</f>
        <v>-</v>
      </c>
      <c r="AP579" s="177" t="str">
        <f>IF(BS_CONTROLE[[#This Row],[KM - Inicio]]=0, "-", BS_CONTROLE[[#This Row],[KM - Inicio]])</f>
        <v>-</v>
      </c>
      <c r="AQ579" s="177" t="str">
        <f>IF(BS_CONTROLE[[#This Row],[KM - Fim]]=0, "-", BS_CONTROLE[[#This Row],[KM - Fim]])</f>
        <v>-</v>
      </c>
      <c r="AR579" s="32"/>
      <c r="AS579" s="32"/>
      <c r="AT579" s="32"/>
      <c r="AU579" s="32"/>
      <c r="AV579" s="32"/>
      <c r="AW579" s="32"/>
      <c r="AX579" s="32"/>
      <c r="AY579" s="184" t="str">
        <f>IF(D579="","*",IFERROR(IF(ISODD(COUNT(AS579:AX581)),"ERRO",SUM((AT579-AS579),(AV579-AU579),(AX579-AW579))),"ERRO"))</f>
        <v>*</v>
      </c>
      <c r="AZ579" s="11"/>
      <c r="BA579" s="60"/>
      <c r="BB579" s="9" t="str">
        <f>IFERROR(_xlfn.XLOOKUP(AI579, BS_ATIVIDADE[ATIVIDADE],BS_ATIVIDADE[UNIDADE] ), "*")</f>
        <v>*</v>
      </c>
      <c r="BC579" s="59" t="str" cm="1">
        <f t="array" ref="BC579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BD579" s="59" t="str" cm="1">
        <f t="array" ref="BD579" xml:space="preserve"> _xlfn.XLOOKUP(
  1,
  ( TabelaMap[SUB] = BS_CONTROLE[[#This Row],[SUB_5]]) *
  ( TabelaMap[KM Inicio] &lt;= BS_CONTROLE[[#This Row],[KM - Inicio]]) *
  ( TabelaMap[KM Fim]  &gt;= BS_CONTROLE[[#This Row],[KM - Inicio]]),
  TabelaMap[Trecho Coordenação],
  "-",
  0
)</f>
        <v>-</v>
      </c>
      <c r="BE579" s="200" t="str">
        <f>IFERROR(_xlfn.XLOOKUP(AO579, BASE_MAPA!$B$2:$B$420, BASE_MAPA!$G$2:$G$420), "ERRO")</f>
        <v>ERRO</v>
      </c>
      <c r="BF579" s="178" t="str">
        <f>IF(BS_CONTROLE[[#This Row],[Responsavel pelo boletim]]=0, "-", BS_CONTROLE[[#This Row],[Responsavel pelo boletim]])</f>
        <v>-</v>
      </c>
      <c r="BG579" s="13"/>
      <c r="BH579" s="14"/>
      <c r="BI579" s="14"/>
      <c r="BJ579" s="14"/>
      <c r="BK579" s="14"/>
      <c r="BL579" s="13"/>
      <c r="BM579" s="12"/>
      <c r="BN579" s="12"/>
      <c r="BO579" s="130"/>
      <c r="BP579" s="14"/>
      <c r="BQ579" s="10" t="str">
        <f t="shared" si="48"/>
        <v>Aderente</v>
      </c>
      <c r="BR579" s="15" t="str">
        <f t="shared" si="49"/>
        <v>*</v>
      </c>
      <c r="BS579" s="15" t="str">
        <f t="shared" si="50"/>
        <v>*</v>
      </c>
      <c r="BT579" s="157" t="str">
        <f t="shared" si="51"/>
        <v/>
      </c>
    </row>
    <row r="580" spans="1:72" hidden="1">
      <c r="A580" s="44" t="str">
        <f t="shared" si="47"/>
        <v/>
      </c>
      <c r="B580" s="133"/>
      <c r="C580" s="7" t="str">
        <f>IF(BS_CONTROLE[[#This Row],[DATA]]="","",WEEKNUM(BS_CONTROLE[[#This Row],[DATA]]))</f>
        <v/>
      </c>
      <c r="D580" s="45"/>
      <c r="E580" s="185">
        <v>596</v>
      </c>
      <c r="F580" s="134"/>
      <c r="G580" s="8" t="str">
        <f>IF(D580="","*",VLOOKUP(F580,BS_ATIVIDADE[#All],3,FALSE))</f>
        <v>*</v>
      </c>
      <c r="H580" s="135"/>
      <c r="I580" s="135"/>
      <c r="J580" s="151"/>
      <c r="K580" s="151"/>
      <c r="L580" s="71" t="s">
        <v>11</v>
      </c>
      <c r="M580" s="149" t="str" cm="1">
        <f t="array" ref="M580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580" s="149" t="str" cm="1">
        <f t="array" ref="N580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580" s="135"/>
      <c r="P580" s="135"/>
      <c r="Q580" s="71"/>
      <c r="R580" s="9" t="str">
        <f>IFERROR(_xlfn.XLOOKUP(F580, BS_ATIVIDADE[ATIVIDADE],BS_ATIVIDADE[UNIDADE] ), "*")</f>
        <v>*</v>
      </c>
      <c r="S580" s="180" t="str" cm="1">
        <f t="array" ref="S580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580" s="180" t="str" cm="1">
        <f t="array" ref="T580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580" s="199" t="str">
        <f>IFERROR(_xlfn.XLOOKUP(J580, BASE_MAPA!$B$2:$B$420, BASE_MAPA!$G$2:$G$420), "ERRO")</f>
        <v>ERRO</v>
      </c>
      <c r="V580" s="143"/>
      <c r="W580" s="135"/>
      <c r="X580" s="152"/>
      <c r="Y580" s="129"/>
      <c r="Z580" s="129"/>
      <c r="AA580" s="71"/>
      <c r="AB580" s="59"/>
      <c r="AC580" s="59"/>
      <c r="AD580" s="135"/>
      <c r="AE580" s="71"/>
      <c r="AF580" s="71"/>
      <c r="AG580" s="71"/>
      <c r="AH580" s="42"/>
      <c r="AI580" s="119" t="str">
        <f>IF(BS_CONTROLE[[#This Row],[Atividade]]=0, "-", BS_CONTROLE[[#This Row],[Atividade]])</f>
        <v>-</v>
      </c>
      <c r="AJ580" s="8" t="str">
        <f>IF(D580="","*",VLOOKUP(AI580,BS_ATIVIDADE[#Data],3,FALSE))</f>
        <v>*</v>
      </c>
      <c r="AK580" s="175" t="str">
        <f>IF(BS_CONTROLE[[#This Row],[Local - Partida]]=0, "-", BS_CONTROLE[[#This Row],[Local - Partida]])</f>
        <v>-</v>
      </c>
      <c r="AL580" s="175" t="str">
        <f>IF(BS_CONTROLE[[#This Row],[Local - Encerramento]]=0, "-", BS_CONTROLE[[#This Row],[Local - Encerramento]])</f>
        <v>-</v>
      </c>
      <c r="AM580" s="175" t="str">
        <f>IF(BS_CONTROLE[[#This Row],[Entre - Estações]]=0, "-", BS_CONTROLE[[#This Row],[Entre - Estações]])</f>
        <v>-</v>
      </c>
      <c r="AN580" s="175" t="str">
        <f>IF(BS_CONTROLE[[#This Row],[SB]]=0, "-", BS_CONTROLE[[#This Row],[SB]])</f>
        <v>-</v>
      </c>
      <c r="AO580" s="176" t="str">
        <f>IF(BS_CONTROLE[[#This Row],[SUB]]=0, "-", BS_CONTROLE[[#This Row],[SUB]])</f>
        <v>-</v>
      </c>
      <c r="AP580" s="177" t="str">
        <f>IF(BS_CONTROLE[[#This Row],[KM - Inicio]]=0, "-", BS_CONTROLE[[#This Row],[KM - Inicio]])</f>
        <v>-</v>
      </c>
      <c r="AQ580" s="177" t="str">
        <f>IF(BS_CONTROLE[[#This Row],[KM - Fim]]=0, "-", BS_CONTROLE[[#This Row],[KM - Fim]])</f>
        <v>-</v>
      </c>
      <c r="AR580" s="32"/>
      <c r="AS580" s="32"/>
      <c r="AT580" s="32"/>
      <c r="AU580" s="32"/>
      <c r="AV580" s="32"/>
      <c r="AW580" s="32"/>
      <c r="AX580" s="32"/>
      <c r="AY580" s="184" t="str">
        <f>IF(D580="","*",IFERROR(IF(ISODD(COUNT(AS580:AX582)),"ERRO",SUM((AT580-AS580),(AV580-AU580),(AX580-AW580))),"ERRO"))</f>
        <v>*</v>
      </c>
      <c r="AZ580" s="11"/>
      <c r="BA580" s="60"/>
      <c r="BB580" s="9" t="str">
        <f>IFERROR(_xlfn.XLOOKUP(AI580, BS_ATIVIDADE[ATIVIDADE],BS_ATIVIDADE[UNIDADE] ), "*")</f>
        <v>*</v>
      </c>
      <c r="BC580" s="59" t="str" cm="1">
        <f t="array" ref="BC580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BD580" s="59" t="str" cm="1">
        <f t="array" ref="BD580" xml:space="preserve"> _xlfn.XLOOKUP(
  1,
  ( TabelaMap[SUB] = BS_CONTROLE[[#This Row],[SUB_5]]) *
  ( TabelaMap[KM Inicio] &lt;= BS_CONTROLE[[#This Row],[KM - Inicio]]) *
  ( TabelaMap[KM Fim]  &gt;= BS_CONTROLE[[#This Row],[KM - Inicio]]),
  TabelaMap[Trecho Coordenação],
  "-",
  0
)</f>
        <v>-</v>
      </c>
      <c r="BE580" s="200" t="str">
        <f>IFERROR(_xlfn.XLOOKUP(AO580, BASE_MAPA!$B$2:$B$420, BASE_MAPA!$G$2:$G$420), "ERRO")</f>
        <v>ERRO</v>
      </c>
      <c r="BF580" s="178" t="str">
        <f>IF(BS_CONTROLE[[#This Row],[Responsavel pelo boletim]]=0, "-", BS_CONTROLE[[#This Row],[Responsavel pelo boletim]])</f>
        <v>-</v>
      </c>
      <c r="BG580" s="13"/>
      <c r="BH580" s="14"/>
      <c r="BI580" s="14"/>
      <c r="BJ580" s="14"/>
      <c r="BK580" s="14"/>
      <c r="BL580" s="13"/>
      <c r="BM580" s="12"/>
      <c r="BN580" s="12"/>
      <c r="BO580" s="130"/>
      <c r="BP580" s="14"/>
      <c r="BQ580" s="10" t="str">
        <f t="shared" si="48"/>
        <v>Aderente</v>
      </c>
      <c r="BR580" s="15" t="str">
        <f t="shared" si="49"/>
        <v>*</v>
      </c>
      <c r="BS580" s="15" t="str">
        <f t="shared" si="50"/>
        <v>*</v>
      </c>
      <c r="BT580" s="157" t="str">
        <f t="shared" si="51"/>
        <v/>
      </c>
    </row>
    <row r="581" spans="1:72" hidden="1">
      <c r="A581" s="44" t="str">
        <f t="shared" si="47"/>
        <v/>
      </c>
      <c r="B581" s="133"/>
      <c r="C581" s="7" t="str">
        <f>IF(BS_CONTROLE[[#This Row],[DATA]]="","",WEEKNUM(BS_CONTROLE[[#This Row],[DATA]]))</f>
        <v/>
      </c>
      <c r="D581" s="45"/>
      <c r="E581" s="185">
        <v>597</v>
      </c>
      <c r="F581" s="134"/>
      <c r="G581" s="8" t="str">
        <f>IF(D581="","*",VLOOKUP(F581,BS_ATIVIDADE[#All],3,FALSE))</f>
        <v>*</v>
      </c>
      <c r="H581" s="135"/>
      <c r="I581" s="135"/>
      <c r="J581" s="151"/>
      <c r="K581" s="151"/>
      <c r="L581" s="71" t="s">
        <v>11</v>
      </c>
      <c r="M581" s="149" t="str" cm="1">
        <f t="array" ref="M581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581" s="149" t="str" cm="1">
        <f t="array" ref="N581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581" s="135"/>
      <c r="P581" s="135"/>
      <c r="Q581" s="71"/>
      <c r="R581" s="9" t="str">
        <f>IFERROR(_xlfn.XLOOKUP(F581, BS_ATIVIDADE[ATIVIDADE],BS_ATIVIDADE[UNIDADE] ), "*")</f>
        <v>*</v>
      </c>
      <c r="S581" s="180" t="str" cm="1">
        <f t="array" ref="S581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581" s="180" t="str" cm="1">
        <f t="array" ref="T581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581" s="199" t="str">
        <f>IFERROR(_xlfn.XLOOKUP(J581, BASE_MAPA!$B$2:$B$420, BASE_MAPA!$G$2:$G$420), "ERRO")</f>
        <v>ERRO</v>
      </c>
      <c r="V581" s="143"/>
      <c r="W581" s="135"/>
      <c r="X581" s="152"/>
      <c r="Y581" s="129"/>
      <c r="Z581" s="129"/>
      <c r="AA581" s="71"/>
      <c r="AB581" s="59"/>
      <c r="AC581" s="59"/>
      <c r="AD581" s="135"/>
      <c r="AE581" s="71"/>
      <c r="AF581" s="71"/>
      <c r="AG581" s="71"/>
      <c r="AH581" s="42"/>
      <c r="AI581" s="119" t="str">
        <f>IF(BS_CONTROLE[[#This Row],[Atividade]]=0, "-", BS_CONTROLE[[#This Row],[Atividade]])</f>
        <v>-</v>
      </c>
      <c r="AJ581" s="8" t="str">
        <f>IF(D581="","*",VLOOKUP(AI581,BS_ATIVIDADE[#Data],3,FALSE))</f>
        <v>*</v>
      </c>
      <c r="AK581" s="175" t="str">
        <f>IF(BS_CONTROLE[[#This Row],[Local - Partida]]=0, "-", BS_CONTROLE[[#This Row],[Local - Partida]])</f>
        <v>-</v>
      </c>
      <c r="AL581" s="175" t="str">
        <f>IF(BS_CONTROLE[[#This Row],[Local - Encerramento]]=0, "-", BS_CONTROLE[[#This Row],[Local - Encerramento]])</f>
        <v>-</v>
      </c>
      <c r="AM581" s="175" t="str">
        <f>IF(BS_CONTROLE[[#This Row],[Entre - Estações]]=0, "-", BS_CONTROLE[[#This Row],[Entre - Estações]])</f>
        <v>-</v>
      </c>
      <c r="AN581" s="175" t="str">
        <f>IF(BS_CONTROLE[[#This Row],[SB]]=0, "-", BS_CONTROLE[[#This Row],[SB]])</f>
        <v>-</v>
      </c>
      <c r="AO581" s="176" t="str">
        <f>IF(BS_CONTROLE[[#This Row],[SUB]]=0, "-", BS_CONTROLE[[#This Row],[SUB]])</f>
        <v>-</v>
      </c>
      <c r="AP581" s="177" t="str">
        <f>IF(BS_CONTROLE[[#This Row],[KM - Inicio]]=0, "-", BS_CONTROLE[[#This Row],[KM - Inicio]])</f>
        <v>-</v>
      </c>
      <c r="AQ581" s="177" t="str">
        <f>IF(BS_CONTROLE[[#This Row],[KM - Fim]]=0, "-", BS_CONTROLE[[#This Row],[KM - Fim]])</f>
        <v>-</v>
      </c>
      <c r="AR581" s="32"/>
      <c r="AS581" s="32"/>
      <c r="AT581" s="32"/>
      <c r="AU581" s="32"/>
      <c r="AV581" s="32"/>
      <c r="AW581" s="32"/>
      <c r="AX581" s="32"/>
      <c r="AY581" s="184" t="str">
        <f>IF(D581="","*",IFERROR(IF(ISODD(COUNT(AS581:AX583)),"ERRO",SUM((AT581-AS581),(AV581-AU581),(AX581-AW581))),"ERRO"))</f>
        <v>*</v>
      </c>
      <c r="AZ581" s="11"/>
      <c r="BA581" s="60"/>
      <c r="BB581" s="9" t="str">
        <f>IFERROR(_xlfn.XLOOKUP(AI581, BS_ATIVIDADE[ATIVIDADE],BS_ATIVIDADE[UNIDADE] ), "*")</f>
        <v>*</v>
      </c>
      <c r="BC581" s="59" t="str" cm="1">
        <f t="array" ref="BC581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BD581" s="59" t="str" cm="1">
        <f t="array" ref="BD581" xml:space="preserve"> _xlfn.XLOOKUP(
  1,
  ( TabelaMap[SUB] = BS_CONTROLE[[#This Row],[SUB_5]]) *
  ( TabelaMap[KM Inicio] &lt;= BS_CONTROLE[[#This Row],[KM - Inicio]]) *
  ( TabelaMap[KM Fim]  &gt;= BS_CONTROLE[[#This Row],[KM - Inicio]]),
  TabelaMap[Trecho Coordenação],
  "-",
  0
)</f>
        <v>-</v>
      </c>
      <c r="BE581" s="200" t="str">
        <f>IFERROR(_xlfn.XLOOKUP(AO581, BASE_MAPA!$B$2:$B$420, BASE_MAPA!$G$2:$G$420), "ERRO")</f>
        <v>ERRO</v>
      </c>
      <c r="BF581" s="178" t="str">
        <f>IF(BS_CONTROLE[[#This Row],[Responsavel pelo boletim]]=0, "-", BS_CONTROLE[[#This Row],[Responsavel pelo boletim]])</f>
        <v>-</v>
      </c>
      <c r="BG581" s="13"/>
      <c r="BH581" s="14"/>
      <c r="BI581" s="14"/>
      <c r="BJ581" s="14"/>
      <c r="BK581" s="14"/>
      <c r="BL581" s="13"/>
      <c r="BM581" s="12"/>
      <c r="BN581" s="12"/>
      <c r="BO581" s="130"/>
      <c r="BP581" s="14"/>
      <c r="BQ581" s="10" t="str">
        <f t="shared" si="48"/>
        <v>Aderente</v>
      </c>
      <c r="BR581" s="15" t="str">
        <f t="shared" si="49"/>
        <v>*</v>
      </c>
      <c r="BS581" s="15" t="str">
        <f t="shared" si="50"/>
        <v>*</v>
      </c>
      <c r="BT581" s="157" t="str">
        <f t="shared" si="51"/>
        <v/>
      </c>
    </row>
    <row r="582" spans="1:72" hidden="1">
      <c r="A582" s="44" t="str">
        <f t="shared" si="47"/>
        <v/>
      </c>
      <c r="B582" s="133"/>
      <c r="C582" s="7" t="str">
        <f>IF(BS_CONTROLE[[#This Row],[DATA]]="","",WEEKNUM(BS_CONTROLE[[#This Row],[DATA]]))</f>
        <v/>
      </c>
      <c r="D582" s="45"/>
      <c r="E582" s="185">
        <v>598</v>
      </c>
      <c r="F582" s="134"/>
      <c r="G582" s="8" t="str">
        <f>IF(D582="","*",VLOOKUP(F582,BS_ATIVIDADE[#All],3,FALSE))</f>
        <v>*</v>
      </c>
      <c r="H582" s="135"/>
      <c r="I582" s="135"/>
      <c r="J582" s="151"/>
      <c r="K582" s="151"/>
      <c r="L582" s="71" t="s">
        <v>11</v>
      </c>
      <c r="M582" s="149" t="str" cm="1">
        <f t="array" ref="M582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582" s="149" t="str" cm="1">
        <f t="array" ref="N582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582" s="135"/>
      <c r="P582" s="135"/>
      <c r="Q582" s="71"/>
      <c r="R582" s="9" t="str">
        <f>IFERROR(_xlfn.XLOOKUP(F582, BS_ATIVIDADE[ATIVIDADE],BS_ATIVIDADE[UNIDADE] ), "*")</f>
        <v>*</v>
      </c>
      <c r="S582" s="180" t="str" cm="1">
        <f t="array" ref="S582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582" s="180" t="str" cm="1">
        <f t="array" ref="T582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582" s="199" t="str">
        <f>IFERROR(_xlfn.XLOOKUP(J582, BASE_MAPA!$B$2:$B$420, BASE_MAPA!$G$2:$G$420), "ERRO")</f>
        <v>ERRO</v>
      </c>
      <c r="V582" s="143"/>
      <c r="W582" s="135"/>
      <c r="X582" s="152"/>
      <c r="Y582" s="129"/>
      <c r="Z582" s="129"/>
      <c r="AA582" s="71"/>
      <c r="AB582" s="59"/>
      <c r="AC582" s="59"/>
      <c r="AD582" s="135"/>
      <c r="AE582" s="71"/>
      <c r="AF582" s="71"/>
      <c r="AG582" s="71"/>
      <c r="AH582" s="42"/>
      <c r="AI582" s="119" t="str">
        <f>IF(BS_CONTROLE[[#This Row],[Atividade]]=0, "-", BS_CONTROLE[[#This Row],[Atividade]])</f>
        <v>-</v>
      </c>
      <c r="AJ582" s="8" t="str">
        <f>IF(D582="","*",VLOOKUP(AI582,BS_ATIVIDADE[#Data],3,FALSE))</f>
        <v>*</v>
      </c>
      <c r="AK582" s="175" t="str">
        <f>IF(BS_CONTROLE[[#This Row],[Local - Partida]]=0, "-", BS_CONTROLE[[#This Row],[Local - Partida]])</f>
        <v>-</v>
      </c>
      <c r="AL582" s="175" t="str">
        <f>IF(BS_CONTROLE[[#This Row],[Local - Encerramento]]=0, "-", BS_CONTROLE[[#This Row],[Local - Encerramento]])</f>
        <v>-</v>
      </c>
      <c r="AM582" s="175" t="str">
        <f>IF(BS_CONTROLE[[#This Row],[Entre - Estações]]=0, "-", BS_CONTROLE[[#This Row],[Entre - Estações]])</f>
        <v>-</v>
      </c>
      <c r="AN582" s="175" t="str">
        <f>IF(BS_CONTROLE[[#This Row],[SB]]=0, "-", BS_CONTROLE[[#This Row],[SB]])</f>
        <v>-</v>
      </c>
      <c r="AO582" s="176" t="str">
        <f>IF(BS_CONTROLE[[#This Row],[SUB]]=0, "-", BS_CONTROLE[[#This Row],[SUB]])</f>
        <v>-</v>
      </c>
      <c r="AP582" s="177" t="str">
        <f>IF(BS_CONTROLE[[#This Row],[KM - Inicio]]=0, "-", BS_CONTROLE[[#This Row],[KM - Inicio]])</f>
        <v>-</v>
      </c>
      <c r="AQ582" s="177" t="str">
        <f>IF(BS_CONTROLE[[#This Row],[KM - Fim]]=0, "-", BS_CONTROLE[[#This Row],[KM - Fim]])</f>
        <v>-</v>
      </c>
      <c r="AR582" s="32"/>
      <c r="AS582" s="32"/>
      <c r="AT582" s="32"/>
      <c r="AU582" s="32"/>
      <c r="AV582" s="32"/>
      <c r="AW582" s="32"/>
      <c r="AX582" s="32"/>
      <c r="AY582" s="184" t="str">
        <f>IF(D582="","*",IFERROR(IF(ISODD(COUNT(AS582:AX584)),"ERRO",SUM((AT582-AS582),(AV582-AU582),(AX582-AW582))),"ERRO"))</f>
        <v>*</v>
      </c>
      <c r="AZ582" s="11"/>
      <c r="BA582" s="60"/>
      <c r="BB582" s="9" t="str">
        <f>IFERROR(_xlfn.XLOOKUP(AI582, BS_ATIVIDADE[ATIVIDADE],BS_ATIVIDADE[UNIDADE] ), "*")</f>
        <v>*</v>
      </c>
      <c r="BC582" s="59" t="str" cm="1">
        <f t="array" ref="BC582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BD582" s="59" t="str" cm="1">
        <f t="array" ref="BD582" xml:space="preserve"> _xlfn.XLOOKUP(
  1,
  ( TabelaMap[SUB] = BS_CONTROLE[[#This Row],[SUB_5]]) *
  ( TabelaMap[KM Inicio] &lt;= BS_CONTROLE[[#This Row],[KM - Inicio]]) *
  ( TabelaMap[KM Fim]  &gt;= BS_CONTROLE[[#This Row],[KM - Inicio]]),
  TabelaMap[Trecho Coordenação],
  "-",
  0
)</f>
        <v>-</v>
      </c>
      <c r="BE582" s="200" t="str">
        <f>IFERROR(_xlfn.XLOOKUP(AO582, BASE_MAPA!$B$2:$B$420, BASE_MAPA!$G$2:$G$420), "ERRO")</f>
        <v>ERRO</v>
      </c>
      <c r="BF582" s="178" t="str">
        <f>IF(BS_CONTROLE[[#This Row],[Responsavel pelo boletim]]=0, "-", BS_CONTROLE[[#This Row],[Responsavel pelo boletim]])</f>
        <v>-</v>
      </c>
      <c r="BG582" s="13"/>
      <c r="BH582" s="14"/>
      <c r="BI582" s="14"/>
      <c r="BJ582" s="14"/>
      <c r="BK582" s="14"/>
      <c r="BL582" s="13"/>
      <c r="BM582" s="12"/>
      <c r="BN582" s="12"/>
      <c r="BO582" s="130"/>
      <c r="BP582" s="14"/>
      <c r="BQ582" s="10" t="str">
        <f t="shared" si="48"/>
        <v>Aderente</v>
      </c>
      <c r="BR582" s="15" t="str">
        <f t="shared" si="49"/>
        <v>*</v>
      </c>
      <c r="BS582" s="15" t="str">
        <f t="shared" si="50"/>
        <v>*</v>
      </c>
      <c r="BT582" s="157" t="str">
        <f t="shared" si="51"/>
        <v/>
      </c>
    </row>
    <row r="583" spans="1:72" hidden="1">
      <c r="A583" s="44" t="str">
        <f t="shared" si="47"/>
        <v/>
      </c>
      <c r="B583" s="133"/>
      <c r="C583" s="7" t="str">
        <f>IF(BS_CONTROLE[[#This Row],[DATA]]="","",WEEKNUM(BS_CONTROLE[[#This Row],[DATA]]))</f>
        <v/>
      </c>
      <c r="D583" s="45"/>
      <c r="E583" s="185">
        <v>599</v>
      </c>
      <c r="F583" s="134"/>
      <c r="G583" s="8" t="str">
        <f>IF(D583="","*",VLOOKUP(F583,BS_ATIVIDADE[#All],3,FALSE))</f>
        <v>*</v>
      </c>
      <c r="H583" s="135"/>
      <c r="I583" s="135"/>
      <c r="J583" s="151"/>
      <c r="K583" s="151"/>
      <c r="L583" s="71" t="s">
        <v>11</v>
      </c>
      <c r="M583" s="149" t="str" cm="1">
        <f t="array" ref="M583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583" s="149" t="str" cm="1">
        <f t="array" ref="N583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583" s="135"/>
      <c r="P583" s="135"/>
      <c r="Q583" s="71"/>
      <c r="R583" s="9" t="str">
        <f>IFERROR(_xlfn.XLOOKUP(F583, BS_ATIVIDADE[ATIVIDADE],BS_ATIVIDADE[UNIDADE] ), "*")</f>
        <v>*</v>
      </c>
      <c r="S583" s="180" t="str" cm="1">
        <f t="array" ref="S583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583" s="180" t="str" cm="1">
        <f t="array" ref="T583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583" s="199" t="str">
        <f>IFERROR(_xlfn.XLOOKUP(J583, BASE_MAPA!$B$2:$B$420, BASE_MAPA!$G$2:$G$420), "ERRO")</f>
        <v>ERRO</v>
      </c>
      <c r="V583" s="143"/>
      <c r="W583" s="135"/>
      <c r="X583" s="152"/>
      <c r="Y583" s="129"/>
      <c r="Z583" s="129"/>
      <c r="AA583" s="71"/>
      <c r="AB583" s="59"/>
      <c r="AC583" s="59"/>
      <c r="AD583" s="135"/>
      <c r="AE583" s="71"/>
      <c r="AF583" s="71"/>
      <c r="AG583" s="71"/>
      <c r="AH583" s="42"/>
      <c r="AI583" s="119" t="str">
        <f>IF(BS_CONTROLE[[#This Row],[Atividade]]=0, "-", BS_CONTROLE[[#This Row],[Atividade]])</f>
        <v>-</v>
      </c>
      <c r="AJ583" s="8" t="str">
        <f>IF(D583="","*",VLOOKUP(AI583,BS_ATIVIDADE[#Data],3,FALSE))</f>
        <v>*</v>
      </c>
      <c r="AK583" s="175" t="str">
        <f>IF(BS_CONTROLE[[#This Row],[Local - Partida]]=0, "-", BS_CONTROLE[[#This Row],[Local - Partida]])</f>
        <v>-</v>
      </c>
      <c r="AL583" s="175" t="str">
        <f>IF(BS_CONTROLE[[#This Row],[Local - Encerramento]]=0, "-", BS_CONTROLE[[#This Row],[Local - Encerramento]])</f>
        <v>-</v>
      </c>
      <c r="AM583" s="175" t="str">
        <f>IF(BS_CONTROLE[[#This Row],[Entre - Estações]]=0, "-", BS_CONTROLE[[#This Row],[Entre - Estações]])</f>
        <v>-</v>
      </c>
      <c r="AN583" s="175" t="str">
        <f>IF(BS_CONTROLE[[#This Row],[SB]]=0, "-", BS_CONTROLE[[#This Row],[SB]])</f>
        <v>-</v>
      </c>
      <c r="AO583" s="176" t="str">
        <f>IF(BS_CONTROLE[[#This Row],[SUB]]=0, "-", BS_CONTROLE[[#This Row],[SUB]])</f>
        <v>-</v>
      </c>
      <c r="AP583" s="177" t="str">
        <f>IF(BS_CONTROLE[[#This Row],[KM - Inicio]]=0, "-", BS_CONTROLE[[#This Row],[KM - Inicio]])</f>
        <v>-</v>
      </c>
      <c r="AQ583" s="177" t="str">
        <f>IF(BS_CONTROLE[[#This Row],[KM - Fim]]=0, "-", BS_CONTROLE[[#This Row],[KM - Fim]])</f>
        <v>-</v>
      </c>
      <c r="AR583" s="32"/>
      <c r="AS583" s="32"/>
      <c r="AT583" s="32"/>
      <c r="AU583" s="32"/>
      <c r="AV583" s="32"/>
      <c r="AW583" s="32"/>
      <c r="AX583" s="32"/>
      <c r="AY583" s="184" t="str">
        <f>IF(D583="","*",IFERROR(IF(ISODD(COUNT(AS583:AX585)),"ERRO",SUM((AT583-AS583),(AV583-AU583),(AX583-AW583))),"ERRO"))</f>
        <v>*</v>
      </c>
      <c r="AZ583" s="11"/>
      <c r="BA583" s="60"/>
      <c r="BB583" s="9" t="str">
        <f>IFERROR(_xlfn.XLOOKUP(AI583, BS_ATIVIDADE[ATIVIDADE],BS_ATIVIDADE[UNIDADE] ), "*")</f>
        <v>*</v>
      </c>
      <c r="BC583" s="59" t="str" cm="1">
        <f t="array" ref="BC583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BD583" s="59" t="str" cm="1">
        <f t="array" ref="BD583" xml:space="preserve"> _xlfn.XLOOKUP(
  1,
  ( TabelaMap[SUB] = BS_CONTROLE[[#This Row],[SUB_5]]) *
  ( TabelaMap[KM Inicio] &lt;= BS_CONTROLE[[#This Row],[KM - Inicio]]) *
  ( TabelaMap[KM Fim]  &gt;= BS_CONTROLE[[#This Row],[KM - Inicio]]),
  TabelaMap[Trecho Coordenação],
  "-",
  0
)</f>
        <v>-</v>
      </c>
      <c r="BE583" s="200" t="str">
        <f>IFERROR(_xlfn.XLOOKUP(AO583, BASE_MAPA!$B$2:$B$420, BASE_MAPA!$G$2:$G$420), "ERRO")</f>
        <v>ERRO</v>
      </c>
      <c r="BF583" s="178" t="str">
        <f>IF(BS_CONTROLE[[#This Row],[Responsavel pelo boletim]]=0, "-", BS_CONTROLE[[#This Row],[Responsavel pelo boletim]])</f>
        <v>-</v>
      </c>
      <c r="BG583" s="13"/>
      <c r="BH583" s="14"/>
      <c r="BI583" s="14"/>
      <c r="BJ583" s="14"/>
      <c r="BK583" s="14"/>
      <c r="BL583" s="13"/>
      <c r="BM583" s="12"/>
      <c r="BN583" s="12"/>
      <c r="BO583" s="130"/>
      <c r="BP583" s="14"/>
      <c r="BQ583" s="10" t="str">
        <f t="shared" si="48"/>
        <v>Aderente</v>
      </c>
      <c r="BR583" s="15" t="str">
        <f t="shared" si="49"/>
        <v>*</v>
      </c>
      <c r="BS583" s="15" t="str">
        <f t="shared" si="50"/>
        <v>*</v>
      </c>
      <c r="BT583" s="157" t="str">
        <f t="shared" si="51"/>
        <v/>
      </c>
    </row>
    <row r="584" spans="1:72" hidden="1">
      <c r="A584" s="44" t="str">
        <f t="shared" si="47"/>
        <v/>
      </c>
      <c r="B584" s="133"/>
      <c r="C584" s="7" t="str">
        <f>IF(BS_CONTROLE[[#This Row],[DATA]]="","",WEEKNUM(BS_CONTROLE[[#This Row],[DATA]]))</f>
        <v/>
      </c>
      <c r="D584" s="45"/>
      <c r="E584" s="185">
        <v>600</v>
      </c>
      <c r="F584" s="134"/>
      <c r="G584" s="8" t="str">
        <f>IF(D584="","*",VLOOKUP(F584,BS_ATIVIDADE[#All],3,FALSE))</f>
        <v>*</v>
      </c>
      <c r="H584" s="135"/>
      <c r="I584" s="135"/>
      <c r="J584" s="151"/>
      <c r="K584" s="151"/>
      <c r="L584" s="71" t="s">
        <v>11</v>
      </c>
      <c r="M584" s="149" t="str" cm="1">
        <f t="array" ref="M584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584" s="149" t="str" cm="1">
        <f t="array" ref="N584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584" s="135"/>
      <c r="P584" s="135"/>
      <c r="Q584" s="71"/>
      <c r="R584" s="9" t="str">
        <f>IFERROR(_xlfn.XLOOKUP(F584, BS_ATIVIDADE[ATIVIDADE],BS_ATIVIDADE[UNIDADE] ), "*")</f>
        <v>*</v>
      </c>
      <c r="S584" s="180" t="str" cm="1">
        <f t="array" ref="S584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584" s="180" t="str" cm="1">
        <f t="array" ref="T584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584" s="199" t="str">
        <f>IFERROR(_xlfn.XLOOKUP(J584, BASE_MAPA!$B$2:$B$420, BASE_MAPA!$G$2:$G$420), "ERRO")</f>
        <v>ERRO</v>
      </c>
      <c r="V584" s="143"/>
      <c r="W584" s="135"/>
      <c r="X584" s="152"/>
      <c r="Y584" s="129"/>
      <c r="Z584" s="129"/>
      <c r="AA584" s="71"/>
      <c r="AB584" s="59"/>
      <c r="AC584" s="59"/>
      <c r="AD584" s="135"/>
      <c r="AE584" s="71"/>
      <c r="AF584" s="71"/>
      <c r="AG584" s="71"/>
      <c r="AH584" s="42"/>
      <c r="AI584" s="119" t="str">
        <f>IF(BS_CONTROLE[[#This Row],[Atividade]]=0, "-", BS_CONTROLE[[#This Row],[Atividade]])</f>
        <v>-</v>
      </c>
      <c r="AJ584" s="8" t="str">
        <f>IF(D584="","*",VLOOKUP(AI584,BS_ATIVIDADE[#Data],3,FALSE))</f>
        <v>*</v>
      </c>
      <c r="AK584" s="175" t="str">
        <f>IF(BS_CONTROLE[[#This Row],[Local - Partida]]=0, "-", BS_CONTROLE[[#This Row],[Local - Partida]])</f>
        <v>-</v>
      </c>
      <c r="AL584" s="175" t="str">
        <f>IF(BS_CONTROLE[[#This Row],[Local - Encerramento]]=0, "-", BS_CONTROLE[[#This Row],[Local - Encerramento]])</f>
        <v>-</v>
      </c>
      <c r="AM584" s="175" t="str">
        <f>IF(BS_CONTROLE[[#This Row],[Entre - Estações]]=0, "-", BS_CONTROLE[[#This Row],[Entre - Estações]])</f>
        <v>-</v>
      </c>
      <c r="AN584" s="175" t="str">
        <f>IF(BS_CONTROLE[[#This Row],[SB]]=0, "-", BS_CONTROLE[[#This Row],[SB]])</f>
        <v>-</v>
      </c>
      <c r="AO584" s="176" t="str">
        <f>IF(BS_CONTROLE[[#This Row],[SUB]]=0, "-", BS_CONTROLE[[#This Row],[SUB]])</f>
        <v>-</v>
      </c>
      <c r="AP584" s="177" t="str">
        <f>IF(BS_CONTROLE[[#This Row],[KM - Inicio]]=0, "-", BS_CONTROLE[[#This Row],[KM - Inicio]])</f>
        <v>-</v>
      </c>
      <c r="AQ584" s="177" t="str">
        <f>IF(BS_CONTROLE[[#This Row],[KM - Fim]]=0, "-", BS_CONTROLE[[#This Row],[KM - Fim]])</f>
        <v>-</v>
      </c>
      <c r="AR584" s="32"/>
      <c r="AS584" s="32"/>
      <c r="AT584" s="32"/>
      <c r="AU584" s="32"/>
      <c r="AV584" s="32"/>
      <c r="AW584" s="32"/>
      <c r="AX584" s="32"/>
      <c r="AY584" s="184" t="str">
        <f>IF(D584="","*",IFERROR(IF(ISODD(COUNT(AS584:AX586)),"ERRO",SUM((AT584-AS584),(AV584-AU584),(AX584-AW584))),"ERRO"))</f>
        <v>*</v>
      </c>
      <c r="AZ584" s="11"/>
      <c r="BA584" s="60"/>
      <c r="BB584" s="9" t="str">
        <f>IFERROR(_xlfn.XLOOKUP(AI584, BS_ATIVIDADE[ATIVIDADE],BS_ATIVIDADE[UNIDADE] ), "*")</f>
        <v>*</v>
      </c>
      <c r="BC584" s="59" t="str" cm="1">
        <f t="array" ref="BC584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BD584" s="59" t="str" cm="1">
        <f t="array" ref="BD584" xml:space="preserve"> _xlfn.XLOOKUP(
  1,
  ( TabelaMap[SUB] = BS_CONTROLE[[#This Row],[SUB_5]]) *
  ( TabelaMap[KM Inicio] &lt;= BS_CONTROLE[[#This Row],[KM - Inicio]]) *
  ( TabelaMap[KM Fim]  &gt;= BS_CONTROLE[[#This Row],[KM - Inicio]]),
  TabelaMap[Trecho Coordenação],
  "-",
  0
)</f>
        <v>-</v>
      </c>
      <c r="BE584" s="200" t="str">
        <f>IFERROR(_xlfn.XLOOKUP(AO584, BASE_MAPA!$B$2:$B$420, BASE_MAPA!$G$2:$G$420), "ERRO")</f>
        <v>ERRO</v>
      </c>
      <c r="BF584" s="178" t="str">
        <f>IF(BS_CONTROLE[[#This Row],[Responsavel pelo boletim]]=0, "-", BS_CONTROLE[[#This Row],[Responsavel pelo boletim]])</f>
        <v>-</v>
      </c>
      <c r="BG584" s="13"/>
      <c r="BH584" s="14"/>
      <c r="BI584" s="14"/>
      <c r="BJ584" s="14"/>
      <c r="BK584" s="14"/>
      <c r="BL584" s="13"/>
      <c r="BM584" s="12"/>
      <c r="BN584" s="12"/>
      <c r="BO584" s="130"/>
      <c r="BP584" s="14"/>
      <c r="BQ584" s="10" t="str">
        <f t="shared" si="48"/>
        <v>Aderente</v>
      </c>
      <c r="BR584" s="15" t="str">
        <f t="shared" si="49"/>
        <v>*</v>
      </c>
      <c r="BS584" s="15" t="str">
        <f t="shared" si="50"/>
        <v>*</v>
      </c>
      <c r="BT584" s="157" t="str">
        <f t="shared" si="51"/>
        <v/>
      </c>
    </row>
    <row r="585" spans="1:72" hidden="1">
      <c r="A585" s="44" t="str">
        <f t="shared" si="47"/>
        <v/>
      </c>
      <c r="B585" s="133"/>
      <c r="C585" s="7" t="str">
        <f>IF(BS_CONTROLE[[#This Row],[DATA]]="","",WEEKNUM(BS_CONTROLE[[#This Row],[DATA]]))</f>
        <v/>
      </c>
      <c r="D585" s="45"/>
      <c r="E585" s="185">
        <v>601</v>
      </c>
      <c r="F585" s="134"/>
      <c r="G585" s="8" t="str">
        <f>IF(D585="","*",VLOOKUP(F585,BS_ATIVIDADE[#All],3,FALSE))</f>
        <v>*</v>
      </c>
      <c r="H585" s="135"/>
      <c r="I585" s="135"/>
      <c r="J585" s="151"/>
      <c r="K585" s="151"/>
      <c r="L585" s="71" t="s">
        <v>11</v>
      </c>
      <c r="M585" s="149" t="str" cm="1">
        <f t="array" ref="M585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585" s="149" t="str" cm="1">
        <f t="array" ref="N585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585" s="135"/>
      <c r="P585" s="135"/>
      <c r="Q585" s="71"/>
      <c r="R585" s="9" t="str">
        <f>IFERROR(_xlfn.XLOOKUP(F585, BS_ATIVIDADE[ATIVIDADE],BS_ATIVIDADE[UNIDADE] ), "*")</f>
        <v>*</v>
      </c>
      <c r="S585" s="180" t="str" cm="1">
        <f t="array" ref="S585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585" s="180" t="str" cm="1">
        <f t="array" ref="T585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585" s="199" t="str">
        <f>IFERROR(_xlfn.XLOOKUP(J585, BASE_MAPA!$B$2:$B$420, BASE_MAPA!$G$2:$G$420), "ERRO")</f>
        <v>ERRO</v>
      </c>
      <c r="V585" s="143"/>
      <c r="W585" s="135"/>
      <c r="X585" s="152"/>
      <c r="Y585" s="129"/>
      <c r="Z585" s="129"/>
      <c r="AA585" s="71"/>
      <c r="AB585" s="59"/>
      <c r="AC585" s="59"/>
      <c r="AD585" s="135"/>
      <c r="AE585" s="71"/>
      <c r="AF585" s="71"/>
      <c r="AG585" s="71"/>
      <c r="AH585" s="42"/>
      <c r="AI585" s="119" t="str">
        <f>IF(BS_CONTROLE[[#This Row],[Atividade]]=0, "-", BS_CONTROLE[[#This Row],[Atividade]])</f>
        <v>-</v>
      </c>
      <c r="AJ585" s="8" t="str">
        <f>IF(D585="","*",VLOOKUP(AI585,BS_ATIVIDADE[#Data],3,FALSE))</f>
        <v>*</v>
      </c>
      <c r="AK585" s="175" t="str">
        <f>IF(BS_CONTROLE[[#This Row],[Local - Partida]]=0, "-", BS_CONTROLE[[#This Row],[Local - Partida]])</f>
        <v>-</v>
      </c>
      <c r="AL585" s="175" t="str">
        <f>IF(BS_CONTROLE[[#This Row],[Local - Encerramento]]=0, "-", BS_CONTROLE[[#This Row],[Local - Encerramento]])</f>
        <v>-</v>
      </c>
      <c r="AM585" s="175" t="str">
        <f>IF(BS_CONTROLE[[#This Row],[Entre - Estações]]=0, "-", BS_CONTROLE[[#This Row],[Entre - Estações]])</f>
        <v>-</v>
      </c>
      <c r="AN585" s="175" t="str">
        <f>IF(BS_CONTROLE[[#This Row],[SB]]=0, "-", BS_CONTROLE[[#This Row],[SB]])</f>
        <v>-</v>
      </c>
      <c r="AO585" s="176" t="str">
        <f>IF(BS_CONTROLE[[#This Row],[SUB]]=0, "-", BS_CONTROLE[[#This Row],[SUB]])</f>
        <v>-</v>
      </c>
      <c r="AP585" s="177" t="str">
        <f>IF(BS_CONTROLE[[#This Row],[KM - Inicio]]=0, "-", BS_CONTROLE[[#This Row],[KM - Inicio]])</f>
        <v>-</v>
      </c>
      <c r="AQ585" s="177" t="str">
        <f>IF(BS_CONTROLE[[#This Row],[KM - Fim]]=0, "-", BS_CONTROLE[[#This Row],[KM - Fim]])</f>
        <v>-</v>
      </c>
      <c r="AR585" s="32"/>
      <c r="AS585" s="32"/>
      <c r="AT585" s="32"/>
      <c r="AU585" s="32"/>
      <c r="AV585" s="32"/>
      <c r="AW585" s="32"/>
      <c r="AX585" s="32"/>
      <c r="AY585" s="184" t="str">
        <f>IF(D585="","*",IFERROR(IF(ISODD(COUNT(AS585:AX587)),"ERRO",SUM((AT585-AS585),(AV585-AU585),(AX585-AW585))),"ERRO"))</f>
        <v>*</v>
      </c>
      <c r="AZ585" s="11"/>
      <c r="BA585" s="60"/>
      <c r="BB585" s="9" t="str">
        <f>IFERROR(_xlfn.XLOOKUP(AI585, BS_ATIVIDADE[ATIVIDADE],BS_ATIVIDADE[UNIDADE] ), "*")</f>
        <v>*</v>
      </c>
      <c r="BC585" s="59" t="str" cm="1">
        <f t="array" ref="BC585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BD585" s="59" t="str" cm="1">
        <f t="array" ref="BD585" xml:space="preserve"> _xlfn.XLOOKUP(
  1,
  ( TabelaMap[SUB] = BS_CONTROLE[[#This Row],[SUB_5]]) *
  ( TabelaMap[KM Inicio] &lt;= BS_CONTROLE[[#This Row],[KM - Inicio]]) *
  ( TabelaMap[KM Fim]  &gt;= BS_CONTROLE[[#This Row],[KM - Inicio]]),
  TabelaMap[Trecho Coordenação],
  "-",
  0
)</f>
        <v>-</v>
      </c>
      <c r="BE585" s="200" t="str">
        <f>IFERROR(_xlfn.XLOOKUP(AO585, BASE_MAPA!$B$2:$B$420, BASE_MAPA!$G$2:$G$420), "ERRO")</f>
        <v>ERRO</v>
      </c>
      <c r="BF585" s="178" t="str">
        <f>IF(BS_CONTROLE[[#This Row],[Responsavel pelo boletim]]=0, "-", BS_CONTROLE[[#This Row],[Responsavel pelo boletim]])</f>
        <v>-</v>
      </c>
      <c r="BG585" s="13"/>
      <c r="BH585" s="14"/>
      <c r="BI585" s="14"/>
      <c r="BJ585" s="14"/>
      <c r="BK585" s="14"/>
      <c r="BL585" s="13"/>
      <c r="BM585" s="12"/>
      <c r="BN585" s="12"/>
      <c r="BO585" s="130"/>
      <c r="BP585" s="14"/>
      <c r="BQ585" s="10" t="str">
        <f t="shared" si="48"/>
        <v>Aderente</v>
      </c>
      <c r="BR585" s="15" t="str">
        <f t="shared" si="49"/>
        <v>*</v>
      </c>
      <c r="BS585" s="15" t="str">
        <f t="shared" si="50"/>
        <v>*</v>
      </c>
      <c r="BT585" s="157" t="str">
        <f t="shared" si="51"/>
        <v/>
      </c>
    </row>
    <row r="586" spans="1:72" hidden="1">
      <c r="A586" s="44" t="str">
        <f t="shared" si="47"/>
        <v/>
      </c>
      <c r="B586" s="133"/>
      <c r="C586" s="7" t="str">
        <f>IF(BS_CONTROLE[[#This Row],[DATA]]="","",WEEKNUM(BS_CONTROLE[[#This Row],[DATA]]))</f>
        <v/>
      </c>
      <c r="D586" s="45"/>
      <c r="E586" s="185">
        <v>602</v>
      </c>
      <c r="F586" s="134"/>
      <c r="G586" s="8" t="str">
        <f>IF(D586="","*",VLOOKUP(F586,BS_ATIVIDADE[#All],3,FALSE))</f>
        <v>*</v>
      </c>
      <c r="H586" s="135"/>
      <c r="I586" s="135"/>
      <c r="J586" s="151"/>
      <c r="K586" s="151"/>
      <c r="L586" s="71" t="s">
        <v>11</v>
      </c>
      <c r="M586" s="149" t="str" cm="1">
        <f t="array" ref="M586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586" s="149" t="str" cm="1">
        <f t="array" ref="N586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586" s="135"/>
      <c r="P586" s="135"/>
      <c r="Q586" s="71"/>
      <c r="R586" s="9" t="str">
        <f>IFERROR(_xlfn.XLOOKUP(F586, BS_ATIVIDADE[ATIVIDADE],BS_ATIVIDADE[UNIDADE] ), "*")</f>
        <v>*</v>
      </c>
      <c r="S586" s="180" t="str" cm="1">
        <f t="array" ref="S586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586" s="180" t="str" cm="1">
        <f t="array" ref="T586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586" s="199" t="str">
        <f>IFERROR(_xlfn.XLOOKUP(J586, BASE_MAPA!$B$2:$B$420, BASE_MAPA!$G$2:$G$420), "ERRO")</f>
        <v>ERRO</v>
      </c>
      <c r="V586" s="143"/>
      <c r="W586" s="135"/>
      <c r="X586" s="152"/>
      <c r="Y586" s="129"/>
      <c r="Z586" s="129"/>
      <c r="AA586" s="71"/>
      <c r="AB586" s="59"/>
      <c r="AC586" s="59"/>
      <c r="AD586" s="135"/>
      <c r="AE586" s="71"/>
      <c r="AF586" s="71"/>
      <c r="AG586" s="71"/>
      <c r="AH586" s="42"/>
      <c r="AI586" s="119" t="str">
        <f>IF(BS_CONTROLE[[#This Row],[Atividade]]=0, "-", BS_CONTROLE[[#This Row],[Atividade]])</f>
        <v>-</v>
      </c>
      <c r="AJ586" s="8" t="str">
        <f>IF(D586="","*",VLOOKUP(AI586,BS_ATIVIDADE[#Data],3,FALSE))</f>
        <v>*</v>
      </c>
      <c r="AK586" s="175" t="str">
        <f>IF(BS_CONTROLE[[#This Row],[Local - Partida]]=0, "-", BS_CONTROLE[[#This Row],[Local - Partida]])</f>
        <v>-</v>
      </c>
      <c r="AL586" s="175" t="str">
        <f>IF(BS_CONTROLE[[#This Row],[Local - Encerramento]]=0, "-", BS_CONTROLE[[#This Row],[Local - Encerramento]])</f>
        <v>-</v>
      </c>
      <c r="AM586" s="175" t="str">
        <f>IF(BS_CONTROLE[[#This Row],[Entre - Estações]]=0, "-", BS_CONTROLE[[#This Row],[Entre - Estações]])</f>
        <v>-</v>
      </c>
      <c r="AN586" s="175" t="str">
        <f>IF(BS_CONTROLE[[#This Row],[SB]]=0, "-", BS_CONTROLE[[#This Row],[SB]])</f>
        <v>-</v>
      </c>
      <c r="AO586" s="176" t="str">
        <f>IF(BS_CONTROLE[[#This Row],[SUB]]=0, "-", BS_CONTROLE[[#This Row],[SUB]])</f>
        <v>-</v>
      </c>
      <c r="AP586" s="177" t="str">
        <f>IF(BS_CONTROLE[[#This Row],[KM - Inicio]]=0, "-", BS_CONTROLE[[#This Row],[KM - Inicio]])</f>
        <v>-</v>
      </c>
      <c r="AQ586" s="177" t="str">
        <f>IF(BS_CONTROLE[[#This Row],[KM - Fim]]=0, "-", BS_CONTROLE[[#This Row],[KM - Fim]])</f>
        <v>-</v>
      </c>
      <c r="AR586" s="32"/>
      <c r="AS586" s="32"/>
      <c r="AT586" s="32"/>
      <c r="AU586" s="32"/>
      <c r="AV586" s="32"/>
      <c r="AW586" s="32"/>
      <c r="AX586" s="32"/>
      <c r="AY586" s="184" t="str">
        <f>IF(D586="","*",IFERROR(IF(ISODD(COUNT(AS586:AX588)),"ERRO",SUM((AT586-AS586),(AV586-AU586),(AX586-AW586))),"ERRO"))</f>
        <v>*</v>
      </c>
      <c r="AZ586" s="11"/>
      <c r="BA586" s="60"/>
      <c r="BB586" s="9" t="str">
        <f>IFERROR(_xlfn.XLOOKUP(AI586, BS_ATIVIDADE[ATIVIDADE],BS_ATIVIDADE[UNIDADE] ), "*")</f>
        <v>*</v>
      </c>
      <c r="BC586" s="59" t="str" cm="1">
        <f t="array" ref="BC586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BD586" s="59" t="str" cm="1">
        <f t="array" ref="BD586" xml:space="preserve"> _xlfn.XLOOKUP(
  1,
  ( TabelaMap[SUB] = BS_CONTROLE[[#This Row],[SUB_5]]) *
  ( TabelaMap[KM Inicio] &lt;= BS_CONTROLE[[#This Row],[KM - Inicio]]) *
  ( TabelaMap[KM Fim]  &gt;= BS_CONTROLE[[#This Row],[KM - Inicio]]),
  TabelaMap[Trecho Coordenação],
  "-",
  0
)</f>
        <v>-</v>
      </c>
      <c r="BE586" s="200" t="str">
        <f>IFERROR(_xlfn.XLOOKUP(AO586, BASE_MAPA!$B$2:$B$420, BASE_MAPA!$G$2:$G$420), "ERRO")</f>
        <v>ERRO</v>
      </c>
      <c r="BF586" s="178" t="str">
        <f>IF(BS_CONTROLE[[#This Row],[Responsavel pelo boletim]]=0, "-", BS_CONTROLE[[#This Row],[Responsavel pelo boletim]])</f>
        <v>-</v>
      </c>
      <c r="BG586" s="13"/>
      <c r="BH586" s="14"/>
      <c r="BI586" s="14"/>
      <c r="BJ586" s="14"/>
      <c r="BK586" s="14"/>
      <c r="BL586" s="13"/>
      <c r="BM586" s="12"/>
      <c r="BN586" s="12"/>
      <c r="BO586" s="130"/>
      <c r="BP586" s="14"/>
      <c r="BQ586" s="10" t="str">
        <f t="shared" si="48"/>
        <v>Aderente</v>
      </c>
      <c r="BR586" s="15" t="str">
        <f t="shared" si="49"/>
        <v>*</v>
      </c>
      <c r="BS586" s="15" t="str">
        <f t="shared" si="50"/>
        <v>*</v>
      </c>
      <c r="BT586" s="157" t="str">
        <f t="shared" si="51"/>
        <v/>
      </c>
    </row>
    <row r="587" spans="1:72" hidden="1">
      <c r="A587" s="44" t="str">
        <f t="shared" si="47"/>
        <v/>
      </c>
      <c r="B587" s="133"/>
      <c r="C587" s="7" t="str">
        <f>IF(BS_CONTROLE[[#This Row],[DATA]]="","",WEEKNUM(BS_CONTROLE[[#This Row],[DATA]]))</f>
        <v/>
      </c>
      <c r="D587" s="45"/>
      <c r="E587" s="185">
        <v>603</v>
      </c>
      <c r="F587" s="134"/>
      <c r="G587" s="8" t="str">
        <f>IF(D587="","*",VLOOKUP(F587,BS_ATIVIDADE[#All],3,FALSE))</f>
        <v>*</v>
      </c>
      <c r="H587" s="135"/>
      <c r="I587" s="135"/>
      <c r="J587" s="151"/>
      <c r="K587" s="151"/>
      <c r="L587" s="71" t="s">
        <v>11</v>
      </c>
      <c r="M587" s="149" t="str" cm="1">
        <f t="array" ref="M587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587" s="149" t="str" cm="1">
        <f t="array" ref="N587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587" s="135"/>
      <c r="P587" s="135"/>
      <c r="Q587" s="71"/>
      <c r="R587" s="9" t="str">
        <f>IFERROR(_xlfn.XLOOKUP(F587, BS_ATIVIDADE[ATIVIDADE],BS_ATIVIDADE[UNIDADE] ), "*")</f>
        <v>*</v>
      </c>
      <c r="S587" s="180" t="str" cm="1">
        <f t="array" ref="S587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587" s="180" t="str" cm="1">
        <f t="array" ref="T587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587" s="199" t="str">
        <f>IFERROR(_xlfn.XLOOKUP(J587, BASE_MAPA!$B$2:$B$420, BASE_MAPA!$G$2:$G$420), "ERRO")</f>
        <v>ERRO</v>
      </c>
      <c r="V587" s="143"/>
      <c r="W587" s="135"/>
      <c r="X587" s="152"/>
      <c r="Y587" s="129"/>
      <c r="Z587" s="129"/>
      <c r="AA587" s="71"/>
      <c r="AB587" s="59"/>
      <c r="AC587" s="59"/>
      <c r="AD587" s="135"/>
      <c r="AE587" s="71"/>
      <c r="AF587" s="71"/>
      <c r="AG587" s="71"/>
      <c r="AH587" s="42"/>
      <c r="AI587" s="119" t="str">
        <f>IF(BS_CONTROLE[[#This Row],[Atividade]]=0, "-", BS_CONTROLE[[#This Row],[Atividade]])</f>
        <v>-</v>
      </c>
      <c r="AJ587" s="8" t="str">
        <f>IF(D587="","*",VLOOKUP(AI587,BS_ATIVIDADE[#Data],3,FALSE))</f>
        <v>*</v>
      </c>
      <c r="AK587" s="175" t="str">
        <f>IF(BS_CONTROLE[[#This Row],[Local - Partida]]=0, "-", BS_CONTROLE[[#This Row],[Local - Partida]])</f>
        <v>-</v>
      </c>
      <c r="AL587" s="175" t="str">
        <f>IF(BS_CONTROLE[[#This Row],[Local - Encerramento]]=0, "-", BS_CONTROLE[[#This Row],[Local - Encerramento]])</f>
        <v>-</v>
      </c>
      <c r="AM587" s="175" t="str">
        <f>IF(BS_CONTROLE[[#This Row],[Entre - Estações]]=0, "-", BS_CONTROLE[[#This Row],[Entre - Estações]])</f>
        <v>-</v>
      </c>
      <c r="AN587" s="175" t="str">
        <f>IF(BS_CONTROLE[[#This Row],[SB]]=0, "-", BS_CONTROLE[[#This Row],[SB]])</f>
        <v>-</v>
      </c>
      <c r="AO587" s="176" t="str">
        <f>IF(BS_CONTROLE[[#This Row],[SUB]]=0, "-", BS_CONTROLE[[#This Row],[SUB]])</f>
        <v>-</v>
      </c>
      <c r="AP587" s="177" t="str">
        <f>IF(BS_CONTROLE[[#This Row],[KM - Inicio]]=0, "-", BS_CONTROLE[[#This Row],[KM - Inicio]])</f>
        <v>-</v>
      </c>
      <c r="AQ587" s="177" t="str">
        <f>IF(BS_CONTROLE[[#This Row],[KM - Fim]]=0, "-", BS_CONTROLE[[#This Row],[KM - Fim]])</f>
        <v>-</v>
      </c>
      <c r="AR587" s="32"/>
      <c r="AS587" s="32"/>
      <c r="AT587" s="32"/>
      <c r="AU587" s="32"/>
      <c r="AV587" s="32"/>
      <c r="AW587" s="32"/>
      <c r="AX587" s="32"/>
      <c r="AY587" s="184" t="str">
        <f>IF(D587="","*",IFERROR(IF(ISODD(COUNT(AS587:AX589)),"ERRO",SUM((AT587-AS587),(AV587-AU587),(AX587-AW587))),"ERRO"))</f>
        <v>*</v>
      </c>
      <c r="AZ587" s="11"/>
      <c r="BA587" s="60"/>
      <c r="BB587" s="9" t="str">
        <f>IFERROR(_xlfn.XLOOKUP(AI587, BS_ATIVIDADE[ATIVIDADE],BS_ATIVIDADE[UNIDADE] ), "*")</f>
        <v>*</v>
      </c>
      <c r="BC587" s="59" t="str" cm="1">
        <f t="array" ref="BC587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BD587" s="59" t="str" cm="1">
        <f t="array" ref="BD587" xml:space="preserve"> _xlfn.XLOOKUP(
  1,
  ( TabelaMap[SUB] = BS_CONTROLE[[#This Row],[SUB_5]]) *
  ( TabelaMap[KM Inicio] &lt;= BS_CONTROLE[[#This Row],[KM - Inicio]]) *
  ( TabelaMap[KM Fim]  &gt;= BS_CONTROLE[[#This Row],[KM - Inicio]]),
  TabelaMap[Trecho Coordenação],
  "-",
  0
)</f>
        <v>-</v>
      </c>
      <c r="BE587" s="200" t="str">
        <f>IFERROR(_xlfn.XLOOKUP(AO587, BASE_MAPA!$B$2:$B$420, BASE_MAPA!$G$2:$G$420), "ERRO")</f>
        <v>ERRO</v>
      </c>
      <c r="BF587" s="178" t="str">
        <f>IF(BS_CONTROLE[[#This Row],[Responsavel pelo boletim]]=0, "-", BS_CONTROLE[[#This Row],[Responsavel pelo boletim]])</f>
        <v>-</v>
      </c>
      <c r="BG587" s="13"/>
      <c r="BH587" s="14"/>
      <c r="BI587" s="14"/>
      <c r="BJ587" s="14"/>
      <c r="BK587" s="14"/>
      <c r="BL587" s="13"/>
      <c r="BM587" s="12"/>
      <c r="BN587" s="12"/>
      <c r="BO587" s="130"/>
      <c r="BP587" s="14"/>
      <c r="BQ587" s="10" t="str">
        <f t="shared" si="48"/>
        <v>Aderente</v>
      </c>
      <c r="BR587" s="15" t="str">
        <f t="shared" si="49"/>
        <v>*</v>
      </c>
      <c r="BS587" s="15" t="str">
        <f t="shared" si="50"/>
        <v>*</v>
      </c>
      <c r="BT587" s="157" t="str">
        <f t="shared" si="51"/>
        <v/>
      </c>
    </row>
    <row r="588" spans="1:72" hidden="1">
      <c r="A588" s="44" t="str">
        <f t="shared" si="47"/>
        <v/>
      </c>
      <c r="B588" s="133"/>
      <c r="C588" s="7" t="str">
        <f>IF(BS_CONTROLE[[#This Row],[DATA]]="","",WEEKNUM(BS_CONTROLE[[#This Row],[DATA]]))</f>
        <v/>
      </c>
      <c r="D588" s="45"/>
      <c r="E588" s="185">
        <v>604</v>
      </c>
      <c r="F588" s="134"/>
      <c r="G588" s="8" t="str">
        <f>IF(D588="","*",VLOOKUP(F588,BS_ATIVIDADE[#All],3,FALSE))</f>
        <v>*</v>
      </c>
      <c r="H588" s="135"/>
      <c r="I588" s="135"/>
      <c r="J588" s="151"/>
      <c r="K588" s="151"/>
      <c r="L588" s="71" t="s">
        <v>11</v>
      </c>
      <c r="M588" s="149" t="str" cm="1">
        <f t="array" ref="M588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588" s="149" t="str" cm="1">
        <f t="array" ref="N588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588" s="135"/>
      <c r="P588" s="135"/>
      <c r="Q588" s="71"/>
      <c r="R588" s="9" t="str">
        <f>IFERROR(_xlfn.XLOOKUP(F588, BS_ATIVIDADE[ATIVIDADE],BS_ATIVIDADE[UNIDADE] ), "*")</f>
        <v>*</v>
      </c>
      <c r="S588" s="180" t="str" cm="1">
        <f t="array" ref="S588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588" s="180" t="str" cm="1">
        <f t="array" ref="T588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588" s="199" t="str">
        <f>IFERROR(_xlfn.XLOOKUP(J588, BASE_MAPA!$B$2:$B$420, BASE_MAPA!$G$2:$G$420), "ERRO")</f>
        <v>ERRO</v>
      </c>
      <c r="V588" s="143"/>
      <c r="W588" s="135"/>
      <c r="X588" s="152"/>
      <c r="Y588" s="129"/>
      <c r="Z588" s="129"/>
      <c r="AA588" s="71"/>
      <c r="AB588" s="59"/>
      <c r="AC588" s="59"/>
      <c r="AD588" s="135"/>
      <c r="AE588" s="71"/>
      <c r="AF588" s="71"/>
      <c r="AG588" s="71"/>
      <c r="AH588" s="42"/>
      <c r="AI588" s="119" t="str">
        <f>IF(BS_CONTROLE[[#This Row],[Atividade]]=0, "-", BS_CONTROLE[[#This Row],[Atividade]])</f>
        <v>-</v>
      </c>
      <c r="AJ588" s="8" t="str">
        <f>IF(D588="","*",VLOOKUP(AI588,BS_ATIVIDADE[#Data],3,FALSE))</f>
        <v>*</v>
      </c>
      <c r="AK588" s="175" t="str">
        <f>IF(BS_CONTROLE[[#This Row],[Local - Partida]]=0, "-", BS_CONTROLE[[#This Row],[Local - Partida]])</f>
        <v>-</v>
      </c>
      <c r="AL588" s="175" t="str">
        <f>IF(BS_CONTROLE[[#This Row],[Local - Encerramento]]=0, "-", BS_CONTROLE[[#This Row],[Local - Encerramento]])</f>
        <v>-</v>
      </c>
      <c r="AM588" s="175" t="str">
        <f>IF(BS_CONTROLE[[#This Row],[Entre - Estações]]=0, "-", BS_CONTROLE[[#This Row],[Entre - Estações]])</f>
        <v>-</v>
      </c>
      <c r="AN588" s="175" t="str">
        <f>IF(BS_CONTROLE[[#This Row],[SB]]=0, "-", BS_CONTROLE[[#This Row],[SB]])</f>
        <v>-</v>
      </c>
      <c r="AO588" s="176" t="str">
        <f>IF(BS_CONTROLE[[#This Row],[SUB]]=0, "-", BS_CONTROLE[[#This Row],[SUB]])</f>
        <v>-</v>
      </c>
      <c r="AP588" s="177" t="str">
        <f>IF(BS_CONTROLE[[#This Row],[KM - Inicio]]=0, "-", BS_CONTROLE[[#This Row],[KM - Inicio]])</f>
        <v>-</v>
      </c>
      <c r="AQ588" s="177" t="str">
        <f>IF(BS_CONTROLE[[#This Row],[KM - Fim]]=0, "-", BS_CONTROLE[[#This Row],[KM - Fim]])</f>
        <v>-</v>
      </c>
      <c r="AR588" s="32"/>
      <c r="AS588" s="32"/>
      <c r="AT588" s="32"/>
      <c r="AU588" s="32"/>
      <c r="AV588" s="32"/>
      <c r="AW588" s="32"/>
      <c r="AX588" s="32"/>
      <c r="AY588" s="184" t="str">
        <f>IF(D588="","*",IFERROR(IF(ISODD(COUNT(AS588:AX590)),"ERRO",SUM((AT588-AS588),(AV588-AU588),(AX588-AW588))),"ERRO"))</f>
        <v>*</v>
      </c>
      <c r="AZ588" s="11"/>
      <c r="BA588" s="60"/>
      <c r="BB588" s="9" t="str">
        <f>IFERROR(_xlfn.XLOOKUP(AI588, BS_ATIVIDADE[ATIVIDADE],BS_ATIVIDADE[UNIDADE] ), "*")</f>
        <v>*</v>
      </c>
      <c r="BC588" s="59" t="str" cm="1">
        <f t="array" ref="BC588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BD588" s="59" t="str" cm="1">
        <f t="array" ref="BD588" xml:space="preserve"> _xlfn.XLOOKUP(
  1,
  ( TabelaMap[SUB] = BS_CONTROLE[[#This Row],[SUB_5]]) *
  ( TabelaMap[KM Inicio] &lt;= BS_CONTROLE[[#This Row],[KM - Inicio]]) *
  ( TabelaMap[KM Fim]  &gt;= BS_CONTROLE[[#This Row],[KM - Inicio]]),
  TabelaMap[Trecho Coordenação],
  "-",
  0
)</f>
        <v>-</v>
      </c>
      <c r="BE588" s="200" t="str">
        <f>IFERROR(_xlfn.XLOOKUP(AO588, BASE_MAPA!$B$2:$B$420, BASE_MAPA!$G$2:$G$420), "ERRO")</f>
        <v>ERRO</v>
      </c>
      <c r="BF588" s="178" t="str">
        <f>IF(BS_CONTROLE[[#This Row],[Responsavel pelo boletim]]=0, "-", BS_CONTROLE[[#This Row],[Responsavel pelo boletim]])</f>
        <v>-</v>
      </c>
      <c r="BG588" s="13"/>
      <c r="BH588" s="14"/>
      <c r="BI588" s="14"/>
      <c r="BJ588" s="14"/>
      <c r="BK588" s="14"/>
      <c r="BL588" s="13"/>
      <c r="BM588" s="12"/>
      <c r="BN588" s="12"/>
      <c r="BO588" s="130"/>
      <c r="BP588" s="14"/>
      <c r="BQ588" s="10" t="str">
        <f t="shared" si="48"/>
        <v>Aderente</v>
      </c>
      <c r="BR588" s="15" t="str">
        <f t="shared" si="49"/>
        <v>*</v>
      </c>
      <c r="BS588" s="15" t="str">
        <f t="shared" si="50"/>
        <v>*</v>
      </c>
      <c r="BT588" s="157" t="str">
        <f t="shared" si="51"/>
        <v/>
      </c>
    </row>
    <row r="589" spans="1:72" hidden="1">
      <c r="A589" s="44" t="str">
        <f t="shared" si="47"/>
        <v/>
      </c>
      <c r="B589" s="133"/>
      <c r="C589" s="7" t="str">
        <f>IF(BS_CONTROLE[[#This Row],[DATA]]="","",WEEKNUM(BS_CONTROLE[[#This Row],[DATA]]))</f>
        <v/>
      </c>
      <c r="D589" s="45"/>
      <c r="E589" s="185">
        <v>605</v>
      </c>
      <c r="F589" s="134"/>
      <c r="G589" s="8" t="str">
        <f>IF(D589="","*",VLOOKUP(F589,BS_ATIVIDADE[#All],3,FALSE))</f>
        <v>*</v>
      </c>
      <c r="H589" s="135"/>
      <c r="I589" s="135"/>
      <c r="J589" s="151"/>
      <c r="K589" s="151"/>
      <c r="L589" s="71" t="s">
        <v>11</v>
      </c>
      <c r="M589" s="149" t="str" cm="1">
        <f t="array" ref="M589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589" s="149" t="str" cm="1">
        <f t="array" ref="N589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589" s="135"/>
      <c r="P589" s="135"/>
      <c r="Q589" s="71"/>
      <c r="R589" s="9" t="str">
        <f>IFERROR(_xlfn.XLOOKUP(F589, BS_ATIVIDADE[ATIVIDADE],BS_ATIVIDADE[UNIDADE] ), "*")</f>
        <v>*</v>
      </c>
      <c r="S589" s="180" t="str" cm="1">
        <f t="array" ref="S589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589" s="180" t="str" cm="1">
        <f t="array" ref="T589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589" s="199" t="str">
        <f>IFERROR(_xlfn.XLOOKUP(J589, BASE_MAPA!$B$2:$B$420, BASE_MAPA!$G$2:$G$420), "ERRO")</f>
        <v>ERRO</v>
      </c>
      <c r="V589" s="143"/>
      <c r="W589" s="135"/>
      <c r="X589" s="152"/>
      <c r="Y589" s="129"/>
      <c r="Z589" s="129"/>
      <c r="AA589" s="71"/>
      <c r="AB589" s="59"/>
      <c r="AC589" s="59"/>
      <c r="AD589" s="135"/>
      <c r="AE589" s="71"/>
      <c r="AF589" s="71"/>
      <c r="AG589" s="71"/>
      <c r="AH589" s="42"/>
      <c r="AI589" s="119" t="str">
        <f>IF(BS_CONTROLE[[#This Row],[Atividade]]=0, "-", BS_CONTROLE[[#This Row],[Atividade]])</f>
        <v>-</v>
      </c>
      <c r="AJ589" s="8" t="str">
        <f>IF(D589="","*",VLOOKUP(AI589,BS_ATIVIDADE[#Data],3,FALSE))</f>
        <v>*</v>
      </c>
      <c r="AK589" s="175" t="str">
        <f>IF(BS_CONTROLE[[#This Row],[Local - Partida]]=0, "-", BS_CONTROLE[[#This Row],[Local - Partida]])</f>
        <v>-</v>
      </c>
      <c r="AL589" s="175" t="str">
        <f>IF(BS_CONTROLE[[#This Row],[Local - Encerramento]]=0, "-", BS_CONTROLE[[#This Row],[Local - Encerramento]])</f>
        <v>-</v>
      </c>
      <c r="AM589" s="175" t="str">
        <f>IF(BS_CONTROLE[[#This Row],[Entre - Estações]]=0, "-", BS_CONTROLE[[#This Row],[Entre - Estações]])</f>
        <v>-</v>
      </c>
      <c r="AN589" s="175" t="str">
        <f>IF(BS_CONTROLE[[#This Row],[SB]]=0, "-", BS_CONTROLE[[#This Row],[SB]])</f>
        <v>-</v>
      </c>
      <c r="AO589" s="176" t="str">
        <f>IF(BS_CONTROLE[[#This Row],[SUB]]=0, "-", BS_CONTROLE[[#This Row],[SUB]])</f>
        <v>-</v>
      </c>
      <c r="AP589" s="177" t="str">
        <f>IF(BS_CONTROLE[[#This Row],[KM - Inicio]]=0, "-", BS_CONTROLE[[#This Row],[KM - Inicio]])</f>
        <v>-</v>
      </c>
      <c r="AQ589" s="177" t="str">
        <f>IF(BS_CONTROLE[[#This Row],[KM - Fim]]=0, "-", BS_CONTROLE[[#This Row],[KM - Fim]])</f>
        <v>-</v>
      </c>
      <c r="AR589" s="32"/>
      <c r="AS589" s="32"/>
      <c r="AT589" s="32"/>
      <c r="AU589" s="32"/>
      <c r="AV589" s="32"/>
      <c r="AW589" s="32"/>
      <c r="AX589" s="32"/>
      <c r="AY589" s="184" t="str">
        <f>IF(D589="","*",IFERROR(IF(ISODD(COUNT(AS589:AX591)),"ERRO",SUM((AT589-AS589),(AV589-AU589),(AX589-AW589))),"ERRO"))</f>
        <v>*</v>
      </c>
      <c r="AZ589" s="11"/>
      <c r="BA589" s="60"/>
      <c r="BB589" s="9" t="str">
        <f>IFERROR(_xlfn.XLOOKUP(AI589, BS_ATIVIDADE[ATIVIDADE],BS_ATIVIDADE[UNIDADE] ), "*")</f>
        <v>*</v>
      </c>
      <c r="BC589" s="59" t="str" cm="1">
        <f t="array" ref="BC589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BD589" s="59" t="str" cm="1">
        <f t="array" ref="BD589" xml:space="preserve"> _xlfn.XLOOKUP(
  1,
  ( TabelaMap[SUB] = BS_CONTROLE[[#This Row],[SUB_5]]) *
  ( TabelaMap[KM Inicio] &lt;= BS_CONTROLE[[#This Row],[KM - Inicio]]) *
  ( TabelaMap[KM Fim]  &gt;= BS_CONTROLE[[#This Row],[KM - Inicio]]),
  TabelaMap[Trecho Coordenação],
  "-",
  0
)</f>
        <v>-</v>
      </c>
      <c r="BE589" s="200" t="str">
        <f>IFERROR(_xlfn.XLOOKUP(AO589, BASE_MAPA!$B$2:$B$420, BASE_MAPA!$G$2:$G$420), "ERRO")</f>
        <v>ERRO</v>
      </c>
      <c r="BF589" s="178" t="str">
        <f>IF(BS_CONTROLE[[#This Row],[Responsavel pelo boletim]]=0, "-", BS_CONTROLE[[#This Row],[Responsavel pelo boletim]])</f>
        <v>-</v>
      </c>
      <c r="BG589" s="13"/>
      <c r="BH589" s="14"/>
      <c r="BI589" s="14"/>
      <c r="BJ589" s="14"/>
      <c r="BK589" s="14"/>
      <c r="BL589" s="13"/>
      <c r="BM589" s="12"/>
      <c r="BN589" s="12"/>
      <c r="BO589" s="130"/>
      <c r="BP589" s="14"/>
      <c r="BQ589" s="10" t="str">
        <f t="shared" si="48"/>
        <v>Aderente</v>
      </c>
      <c r="BR589" s="15" t="str">
        <f t="shared" si="49"/>
        <v>*</v>
      </c>
      <c r="BS589" s="15" t="str">
        <f t="shared" si="50"/>
        <v>*</v>
      </c>
      <c r="BT589" s="157" t="str">
        <f t="shared" si="51"/>
        <v/>
      </c>
    </row>
    <row r="590" spans="1:72" hidden="1">
      <c r="A590" s="44" t="str">
        <f t="shared" si="47"/>
        <v/>
      </c>
      <c r="B590" s="133"/>
      <c r="C590" s="7" t="str">
        <f>IF(BS_CONTROLE[[#This Row],[DATA]]="","",WEEKNUM(BS_CONTROLE[[#This Row],[DATA]]))</f>
        <v/>
      </c>
      <c r="D590" s="45"/>
      <c r="E590" s="185">
        <v>606</v>
      </c>
      <c r="F590" s="134"/>
      <c r="G590" s="8" t="str">
        <f>IF(D590="","*",VLOOKUP(F590,BS_ATIVIDADE[#All],3,FALSE))</f>
        <v>*</v>
      </c>
      <c r="H590" s="135"/>
      <c r="I590" s="135"/>
      <c r="J590" s="151"/>
      <c r="K590" s="151"/>
      <c r="L590" s="71" t="s">
        <v>11</v>
      </c>
      <c r="M590" s="149" t="str" cm="1">
        <f t="array" ref="M590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590" s="149" t="str" cm="1">
        <f t="array" ref="N590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590" s="135"/>
      <c r="P590" s="135"/>
      <c r="Q590" s="71"/>
      <c r="R590" s="9" t="str">
        <f>IFERROR(_xlfn.XLOOKUP(F590, BS_ATIVIDADE[ATIVIDADE],BS_ATIVIDADE[UNIDADE] ), "*")</f>
        <v>*</v>
      </c>
      <c r="S590" s="180" t="str" cm="1">
        <f t="array" ref="S590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590" s="180" t="str" cm="1">
        <f t="array" ref="T590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590" s="199" t="str">
        <f>IFERROR(_xlfn.XLOOKUP(J590, BASE_MAPA!$B$2:$B$420, BASE_MAPA!$G$2:$G$420), "ERRO")</f>
        <v>ERRO</v>
      </c>
      <c r="V590" s="143"/>
      <c r="W590" s="135"/>
      <c r="X590" s="152"/>
      <c r="Y590" s="129"/>
      <c r="Z590" s="129"/>
      <c r="AA590" s="71"/>
      <c r="AB590" s="59"/>
      <c r="AC590" s="59"/>
      <c r="AD590" s="135"/>
      <c r="AE590" s="71"/>
      <c r="AF590" s="71"/>
      <c r="AG590" s="71"/>
      <c r="AH590" s="42"/>
      <c r="AI590" s="119" t="str">
        <f>IF(BS_CONTROLE[[#This Row],[Atividade]]=0, "-", BS_CONTROLE[[#This Row],[Atividade]])</f>
        <v>-</v>
      </c>
      <c r="AJ590" s="8" t="str">
        <f>IF(D590="","*",VLOOKUP(AI590,BS_ATIVIDADE[#Data],3,FALSE))</f>
        <v>*</v>
      </c>
      <c r="AK590" s="175" t="str">
        <f>IF(BS_CONTROLE[[#This Row],[Local - Partida]]=0, "-", BS_CONTROLE[[#This Row],[Local - Partida]])</f>
        <v>-</v>
      </c>
      <c r="AL590" s="175" t="str">
        <f>IF(BS_CONTROLE[[#This Row],[Local - Encerramento]]=0, "-", BS_CONTROLE[[#This Row],[Local - Encerramento]])</f>
        <v>-</v>
      </c>
      <c r="AM590" s="175" t="str">
        <f>IF(BS_CONTROLE[[#This Row],[Entre - Estações]]=0, "-", BS_CONTROLE[[#This Row],[Entre - Estações]])</f>
        <v>-</v>
      </c>
      <c r="AN590" s="175" t="str">
        <f>IF(BS_CONTROLE[[#This Row],[SB]]=0, "-", BS_CONTROLE[[#This Row],[SB]])</f>
        <v>-</v>
      </c>
      <c r="AO590" s="176" t="str">
        <f>IF(BS_CONTROLE[[#This Row],[SUB]]=0, "-", BS_CONTROLE[[#This Row],[SUB]])</f>
        <v>-</v>
      </c>
      <c r="AP590" s="177" t="str">
        <f>IF(BS_CONTROLE[[#This Row],[KM - Inicio]]=0, "-", BS_CONTROLE[[#This Row],[KM - Inicio]])</f>
        <v>-</v>
      </c>
      <c r="AQ590" s="177" t="str">
        <f>IF(BS_CONTROLE[[#This Row],[KM - Fim]]=0, "-", BS_CONTROLE[[#This Row],[KM - Fim]])</f>
        <v>-</v>
      </c>
      <c r="AR590" s="32"/>
      <c r="AS590" s="32"/>
      <c r="AT590" s="32"/>
      <c r="AU590" s="32"/>
      <c r="AV590" s="32"/>
      <c r="AW590" s="32"/>
      <c r="AX590" s="32"/>
      <c r="AY590" s="184" t="str">
        <f>IF(D590="","*",IFERROR(IF(ISODD(COUNT(AS590:AX592)),"ERRO",SUM((AT590-AS590),(AV590-AU590),(AX590-AW590))),"ERRO"))</f>
        <v>*</v>
      </c>
      <c r="AZ590" s="11"/>
      <c r="BA590" s="60"/>
      <c r="BB590" s="9" t="str">
        <f>IFERROR(_xlfn.XLOOKUP(AI590, BS_ATIVIDADE[ATIVIDADE],BS_ATIVIDADE[UNIDADE] ), "*")</f>
        <v>*</v>
      </c>
      <c r="BC590" s="59" t="str" cm="1">
        <f t="array" ref="BC590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BD590" s="59" t="str" cm="1">
        <f t="array" ref="BD590" xml:space="preserve"> _xlfn.XLOOKUP(
  1,
  ( TabelaMap[SUB] = BS_CONTROLE[[#This Row],[SUB_5]]) *
  ( TabelaMap[KM Inicio] &lt;= BS_CONTROLE[[#This Row],[KM - Inicio]]) *
  ( TabelaMap[KM Fim]  &gt;= BS_CONTROLE[[#This Row],[KM - Inicio]]),
  TabelaMap[Trecho Coordenação],
  "-",
  0
)</f>
        <v>-</v>
      </c>
      <c r="BE590" s="200" t="str">
        <f>IFERROR(_xlfn.XLOOKUP(AO590, BASE_MAPA!$B$2:$B$420, BASE_MAPA!$G$2:$G$420), "ERRO")</f>
        <v>ERRO</v>
      </c>
      <c r="BF590" s="178" t="str">
        <f>IF(BS_CONTROLE[[#This Row],[Responsavel pelo boletim]]=0, "-", BS_CONTROLE[[#This Row],[Responsavel pelo boletim]])</f>
        <v>-</v>
      </c>
      <c r="BG590" s="13"/>
      <c r="BH590" s="14"/>
      <c r="BI590" s="14"/>
      <c r="BJ590" s="14"/>
      <c r="BK590" s="14"/>
      <c r="BL590" s="13"/>
      <c r="BM590" s="12"/>
      <c r="BN590" s="12"/>
      <c r="BO590" s="130"/>
      <c r="BP590" s="14"/>
      <c r="BQ590" s="10" t="str">
        <f t="shared" si="48"/>
        <v>Aderente</v>
      </c>
      <c r="BR590" s="15" t="str">
        <f t="shared" si="49"/>
        <v>*</v>
      </c>
      <c r="BS590" s="15" t="str">
        <f t="shared" si="50"/>
        <v>*</v>
      </c>
      <c r="BT590" s="157" t="str">
        <f t="shared" si="51"/>
        <v/>
      </c>
    </row>
    <row r="591" spans="1:72" hidden="1">
      <c r="A591" s="44" t="str">
        <f t="shared" si="47"/>
        <v/>
      </c>
      <c r="B591" s="133"/>
      <c r="C591" s="7" t="str">
        <f>IF(BS_CONTROLE[[#This Row],[DATA]]="","",WEEKNUM(BS_CONTROLE[[#This Row],[DATA]]))</f>
        <v/>
      </c>
      <c r="D591" s="45"/>
      <c r="E591" s="185">
        <v>607</v>
      </c>
      <c r="F591" s="134"/>
      <c r="G591" s="8" t="str">
        <f>IF(D591="","*",VLOOKUP(F591,BS_ATIVIDADE[#All],3,FALSE))</f>
        <v>*</v>
      </c>
      <c r="H591" s="135"/>
      <c r="I591" s="135"/>
      <c r="J591" s="151"/>
      <c r="K591" s="151"/>
      <c r="L591" s="71" t="s">
        <v>11</v>
      </c>
      <c r="M591" s="149" t="str" cm="1">
        <f t="array" ref="M591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591" s="149" t="str" cm="1">
        <f t="array" ref="N591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591" s="135"/>
      <c r="P591" s="135"/>
      <c r="Q591" s="71"/>
      <c r="R591" s="9" t="str">
        <f>IFERROR(_xlfn.XLOOKUP(F591, BS_ATIVIDADE[ATIVIDADE],BS_ATIVIDADE[UNIDADE] ), "*")</f>
        <v>*</v>
      </c>
      <c r="S591" s="180" t="str" cm="1">
        <f t="array" ref="S591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591" s="180" t="str" cm="1">
        <f t="array" ref="T591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591" s="199" t="str">
        <f>IFERROR(_xlfn.XLOOKUP(J591, BASE_MAPA!$B$2:$B$420, BASE_MAPA!$G$2:$G$420), "ERRO")</f>
        <v>ERRO</v>
      </c>
      <c r="V591" s="143"/>
      <c r="W591" s="135"/>
      <c r="X591" s="152"/>
      <c r="Y591" s="129"/>
      <c r="Z591" s="129"/>
      <c r="AA591" s="71"/>
      <c r="AB591" s="59"/>
      <c r="AC591" s="59"/>
      <c r="AD591" s="135"/>
      <c r="AE591" s="71"/>
      <c r="AF591" s="71"/>
      <c r="AG591" s="71"/>
      <c r="AH591" s="42"/>
      <c r="AI591" s="119" t="str">
        <f>IF(BS_CONTROLE[[#This Row],[Atividade]]=0, "-", BS_CONTROLE[[#This Row],[Atividade]])</f>
        <v>-</v>
      </c>
      <c r="AJ591" s="8" t="str">
        <f>IF(D591="","*",VLOOKUP(AI591,BS_ATIVIDADE[#Data],3,FALSE))</f>
        <v>*</v>
      </c>
      <c r="AK591" s="175" t="str">
        <f>IF(BS_CONTROLE[[#This Row],[Local - Partida]]=0, "-", BS_CONTROLE[[#This Row],[Local - Partida]])</f>
        <v>-</v>
      </c>
      <c r="AL591" s="175" t="str">
        <f>IF(BS_CONTROLE[[#This Row],[Local - Encerramento]]=0, "-", BS_CONTROLE[[#This Row],[Local - Encerramento]])</f>
        <v>-</v>
      </c>
      <c r="AM591" s="175" t="str">
        <f>IF(BS_CONTROLE[[#This Row],[Entre - Estações]]=0, "-", BS_CONTROLE[[#This Row],[Entre - Estações]])</f>
        <v>-</v>
      </c>
      <c r="AN591" s="175" t="str">
        <f>IF(BS_CONTROLE[[#This Row],[SB]]=0, "-", BS_CONTROLE[[#This Row],[SB]])</f>
        <v>-</v>
      </c>
      <c r="AO591" s="176" t="str">
        <f>IF(BS_CONTROLE[[#This Row],[SUB]]=0, "-", BS_CONTROLE[[#This Row],[SUB]])</f>
        <v>-</v>
      </c>
      <c r="AP591" s="177" t="str">
        <f>IF(BS_CONTROLE[[#This Row],[KM - Inicio]]=0, "-", BS_CONTROLE[[#This Row],[KM - Inicio]])</f>
        <v>-</v>
      </c>
      <c r="AQ591" s="177" t="str">
        <f>IF(BS_CONTROLE[[#This Row],[KM - Fim]]=0, "-", BS_CONTROLE[[#This Row],[KM - Fim]])</f>
        <v>-</v>
      </c>
      <c r="AR591" s="32"/>
      <c r="AS591" s="32"/>
      <c r="AT591" s="32"/>
      <c r="AU591" s="32"/>
      <c r="AV591" s="32"/>
      <c r="AW591" s="32"/>
      <c r="AX591" s="32"/>
      <c r="AY591" s="184" t="str">
        <f>IF(D591="","*",IFERROR(IF(ISODD(COUNT(AS591:AX593)),"ERRO",SUM((AT591-AS591),(AV591-AU591),(AX591-AW591))),"ERRO"))</f>
        <v>*</v>
      </c>
      <c r="AZ591" s="11"/>
      <c r="BA591" s="60"/>
      <c r="BB591" s="9" t="str">
        <f>IFERROR(_xlfn.XLOOKUP(AI591, BS_ATIVIDADE[ATIVIDADE],BS_ATIVIDADE[UNIDADE] ), "*")</f>
        <v>*</v>
      </c>
      <c r="BC591" s="59" t="str" cm="1">
        <f t="array" ref="BC591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BD591" s="59" t="str" cm="1">
        <f t="array" ref="BD591" xml:space="preserve"> _xlfn.XLOOKUP(
  1,
  ( TabelaMap[SUB] = BS_CONTROLE[[#This Row],[SUB_5]]) *
  ( TabelaMap[KM Inicio] &lt;= BS_CONTROLE[[#This Row],[KM - Inicio]]) *
  ( TabelaMap[KM Fim]  &gt;= BS_CONTROLE[[#This Row],[KM - Inicio]]),
  TabelaMap[Trecho Coordenação],
  "-",
  0
)</f>
        <v>-</v>
      </c>
      <c r="BE591" s="200" t="str">
        <f>IFERROR(_xlfn.XLOOKUP(AO591, BASE_MAPA!$B$2:$B$420, BASE_MAPA!$G$2:$G$420), "ERRO")</f>
        <v>ERRO</v>
      </c>
      <c r="BF591" s="178" t="str">
        <f>IF(BS_CONTROLE[[#This Row],[Responsavel pelo boletim]]=0, "-", BS_CONTROLE[[#This Row],[Responsavel pelo boletim]])</f>
        <v>-</v>
      </c>
      <c r="BG591" s="13"/>
      <c r="BH591" s="14"/>
      <c r="BI591" s="14"/>
      <c r="BJ591" s="14"/>
      <c r="BK591" s="14"/>
      <c r="BL591" s="13"/>
      <c r="BM591" s="12"/>
      <c r="BN591" s="12"/>
      <c r="BO591" s="130"/>
      <c r="BP591" s="14"/>
      <c r="BQ591" s="10" t="str">
        <f t="shared" si="48"/>
        <v>Aderente</v>
      </c>
      <c r="BR591" s="15" t="str">
        <f t="shared" si="49"/>
        <v>*</v>
      </c>
      <c r="BS591" s="15" t="str">
        <f t="shared" si="50"/>
        <v>*</v>
      </c>
      <c r="BT591" s="157" t="str">
        <f t="shared" si="51"/>
        <v/>
      </c>
    </row>
    <row r="592" spans="1:72" hidden="1">
      <c r="A592" s="44" t="str">
        <f t="shared" si="47"/>
        <v/>
      </c>
      <c r="B592" s="133"/>
      <c r="C592" s="7" t="str">
        <f>IF(BS_CONTROLE[[#This Row],[DATA]]="","",WEEKNUM(BS_CONTROLE[[#This Row],[DATA]]))</f>
        <v/>
      </c>
      <c r="D592" s="45"/>
      <c r="E592" s="185">
        <v>608</v>
      </c>
      <c r="F592" s="134"/>
      <c r="G592" s="8" t="str">
        <f>IF(D592="","*",VLOOKUP(F592,BS_ATIVIDADE[#All],3,FALSE))</f>
        <v>*</v>
      </c>
      <c r="H592" s="135"/>
      <c r="I592" s="135"/>
      <c r="J592" s="151"/>
      <c r="K592" s="151"/>
      <c r="L592" s="71" t="s">
        <v>11</v>
      </c>
      <c r="M592" s="149" t="str" cm="1">
        <f t="array" ref="M592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592" s="149" t="str" cm="1">
        <f t="array" ref="N592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592" s="135"/>
      <c r="P592" s="135"/>
      <c r="Q592" s="71"/>
      <c r="R592" s="9" t="str">
        <f>IFERROR(_xlfn.XLOOKUP(F592, BS_ATIVIDADE[ATIVIDADE],BS_ATIVIDADE[UNIDADE] ), "*")</f>
        <v>*</v>
      </c>
      <c r="S592" s="180" t="str" cm="1">
        <f t="array" ref="S592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592" s="180" t="str" cm="1">
        <f t="array" ref="T592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592" s="199" t="str">
        <f>IFERROR(_xlfn.XLOOKUP(J592, BASE_MAPA!$B$2:$B$420, BASE_MAPA!$G$2:$G$420), "ERRO")</f>
        <v>ERRO</v>
      </c>
      <c r="V592" s="143"/>
      <c r="W592" s="135"/>
      <c r="X592" s="152"/>
      <c r="Y592" s="129"/>
      <c r="Z592" s="129"/>
      <c r="AA592" s="71"/>
      <c r="AB592" s="59"/>
      <c r="AC592" s="59"/>
      <c r="AD592" s="135"/>
      <c r="AE592" s="71"/>
      <c r="AF592" s="71"/>
      <c r="AG592" s="71"/>
      <c r="AH592" s="42"/>
      <c r="AI592" s="119" t="str">
        <f>IF(BS_CONTROLE[[#This Row],[Atividade]]=0, "-", BS_CONTROLE[[#This Row],[Atividade]])</f>
        <v>-</v>
      </c>
      <c r="AJ592" s="8" t="str">
        <f>IF(D592="","*",VLOOKUP(AI592,BS_ATIVIDADE[#Data],3,FALSE))</f>
        <v>*</v>
      </c>
      <c r="AK592" s="175" t="str">
        <f>IF(BS_CONTROLE[[#This Row],[Local - Partida]]=0, "-", BS_CONTROLE[[#This Row],[Local - Partida]])</f>
        <v>-</v>
      </c>
      <c r="AL592" s="175" t="str">
        <f>IF(BS_CONTROLE[[#This Row],[Local - Encerramento]]=0, "-", BS_CONTROLE[[#This Row],[Local - Encerramento]])</f>
        <v>-</v>
      </c>
      <c r="AM592" s="175" t="str">
        <f>IF(BS_CONTROLE[[#This Row],[Entre - Estações]]=0, "-", BS_CONTROLE[[#This Row],[Entre - Estações]])</f>
        <v>-</v>
      </c>
      <c r="AN592" s="175" t="str">
        <f>IF(BS_CONTROLE[[#This Row],[SB]]=0, "-", BS_CONTROLE[[#This Row],[SB]])</f>
        <v>-</v>
      </c>
      <c r="AO592" s="176" t="str">
        <f>IF(BS_CONTROLE[[#This Row],[SUB]]=0, "-", BS_CONTROLE[[#This Row],[SUB]])</f>
        <v>-</v>
      </c>
      <c r="AP592" s="177" t="str">
        <f>IF(BS_CONTROLE[[#This Row],[KM - Inicio]]=0, "-", BS_CONTROLE[[#This Row],[KM - Inicio]])</f>
        <v>-</v>
      </c>
      <c r="AQ592" s="177" t="str">
        <f>IF(BS_CONTROLE[[#This Row],[KM - Fim]]=0, "-", BS_CONTROLE[[#This Row],[KM - Fim]])</f>
        <v>-</v>
      </c>
      <c r="AR592" s="32"/>
      <c r="AS592" s="32"/>
      <c r="AT592" s="32"/>
      <c r="AU592" s="32"/>
      <c r="AV592" s="32"/>
      <c r="AW592" s="32"/>
      <c r="AX592" s="32"/>
      <c r="AY592" s="184" t="str">
        <f>IF(D592="","*",IFERROR(IF(ISODD(COUNT(AS592:AX594)),"ERRO",SUM((AT592-AS592),(AV592-AU592),(AX592-AW592))),"ERRO"))</f>
        <v>*</v>
      </c>
      <c r="AZ592" s="11"/>
      <c r="BA592" s="60"/>
      <c r="BB592" s="9" t="str">
        <f>IFERROR(_xlfn.XLOOKUP(AI592, BS_ATIVIDADE[ATIVIDADE],BS_ATIVIDADE[UNIDADE] ), "*")</f>
        <v>*</v>
      </c>
      <c r="BC592" s="59" t="str" cm="1">
        <f t="array" ref="BC592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BD592" s="59" t="str" cm="1">
        <f t="array" ref="BD592" xml:space="preserve"> _xlfn.XLOOKUP(
  1,
  ( TabelaMap[SUB] = BS_CONTROLE[[#This Row],[SUB_5]]) *
  ( TabelaMap[KM Inicio] &lt;= BS_CONTROLE[[#This Row],[KM - Inicio]]) *
  ( TabelaMap[KM Fim]  &gt;= BS_CONTROLE[[#This Row],[KM - Inicio]]),
  TabelaMap[Trecho Coordenação],
  "-",
  0
)</f>
        <v>-</v>
      </c>
      <c r="BE592" s="200" t="str">
        <f>IFERROR(_xlfn.XLOOKUP(AO592, BASE_MAPA!$B$2:$B$420, BASE_MAPA!$G$2:$G$420), "ERRO")</f>
        <v>ERRO</v>
      </c>
      <c r="BF592" s="178" t="str">
        <f>IF(BS_CONTROLE[[#This Row],[Responsavel pelo boletim]]=0, "-", BS_CONTROLE[[#This Row],[Responsavel pelo boletim]])</f>
        <v>-</v>
      </c>
      <c r="BG592" s="13"/>
      <c r="BH592" s="14"/>
      <c r="BI592" s="14"/>
      <c r="BJ592" s="14"/>
      <c r="BK592" s="14"/>
      <c r="BL592" s="13"/>
      <c r="BM592" s="12"/>
      <c r="BN592" s="12"/>
      <c r="BO592" s="130"/>
      <c r="BP592" s="14"/>
      <c r="BQ592" s="10" t="str">
        <f t="shared" si="48"/>
        <v>Aderente</v>
      </c>
      <c r="BR592" s="15" t="str">
        <f t="shared" si="49"/>
        <v>*</v>
      </c>
      <c r="BS592" s="15" t="str">
        <f t="shared" si="50"/>
        <v>*</v>
      </c>
      <c r="BT592" s="157" t="str">
        <f t="shared" si="51"/>
        <v/>
      </c>
    </row>
    <row r="593" spans="1:72" hidden="1">
      <c r="A593" s="44" t="str">
        <f t="shared" si="47"/>
        <v/>
      </c>
      <c r="B593" s="133"/>
      <c r="C593" s="7" t="str">
        <f>IF(BS_CONTROLE[[#This Row],[DATA]]="","",WEEKNUM(BS_CONTROLE[[#This Row],[DATA]]))</f>
        <v/>
      </c>
      <c r="D593" s="45"/>
      <c r="E593" s="185">
        <v>609</v>
      </c>
      <c r="F593" s="134"/>
      <c r="G593" s="8" t="str">
        <f>IF(D593="","*",VLOOKUP(F593,BS_ATIVIDADE[#All],3,FALSE))</f>
        <v>*</v>
      </c>
      <c r="H593" s="135"/>
      <c r="I593" s="135"/>
      <c r="J593" s="151"/>
      <c r="K593" s="151"/>
      <c r="L593" s="71" t="s">
        <v>11</v>
      </c>
      <c r="M593" s="149" t="str" cm="1">
        <f t="array" ref="M593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593" s="149" t="str" cm="1">
        <f t="array" ref="N593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593" s="135"/>
      <c r="P593" s="135"/>
      <c r="Q593" s="71"/>
      <c r="R593" s="9" t="str">
        <f>IFERROR(_xlfn.XLOOKUP(F593, BS_ATIVIDADE[ATIVIDADE],BS_ATIVIDADE[UNIDADE] ), "*")</f>
        <v>*</v>
      </c>
      <c r="S593" s="180" t="str" cm="1">
        <f t="array" ref="S593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593" s="180" t="str" cm="1">
        <f t="array" ref="T593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593" s="199" t="str">
        <f>IFERROR(_xlfn.XLOOKUP(J593, BASE_MAPA!$B$2:$B$420, BASE_MAPA!$G$2:$G$420), "ERRO")</f>
        <v>ERRO</v>
      </c>
      <c r="V593" s="143"/>
      <c r="W593" s="135"/>
      <c r="X593" s="152"/>
      <c r="Y593" s="129"/>
      <c r="Z593" s="129"/>
      <c r="AA593" s="71"/>
      <c r="AB593" s="59"/>
      <c r="AC593" s="59"/>
      <c r="AD593" s="135"/>
      <c r="AE593" s="71"/>
      <c r="AF593" s="71"/>
      <c r="AG593" s="71"/>
      <c r="AH593" s="42"/>
      <c r="AI593" s="119" t="str">
        <f>IF(BS_CONTROLE[[#This Row],[Atividade]]=0, "-", BS_CONTROLE[[#This Row],[Atividade]])</f>
        <v>-</v>
      </c>
      <c r="AJ593" s="8" t="str">
        <f>IF(D593="","*",VLOOKUP(AI593,BS_ATIVIDADE[#Data],3,FALSE))</f>
        <v>*</v>
      </c>
      <c r="AK593" s="175" t="str">
        <f>IF(BS_CONTROLE[[#This Row],[Local - Partida]]=0, "-", BS_CONTROLE[[#This Row],[Local - Partida]])</f>
        <v>-</v>
      </c>
      <c r="AL593" s="175" t="str">
        <f>IF(BS_CONTROLE[[#This Row],[Local - Encerramento]]=0, "-", BS_CONTROLE[[#This Row],[Local - Encerramento]])</f>
        <v>-</v>
      </c>
      <c r="AM593" s="175" t="str">
        <f>IF(BS_CONTROLE[[#This Row],[Entre - Estações]]=0, "-", BS_CONTROLE[[#This Row],[Entre - Estações]])</f>
        <v>-</v>
      </c>
      <c r="AN593" s="175" t="str">
        <f>IF(BS_CONTROLE[[#This Row],[SB]]=0, "-", BS_CONTROLE[[#This Row],[SB]])</f>
        <v>-</v>
      </c>
      <c r="AO593" s="176" t="str">
        <f>IF(BS_CONTROLE[[#This Row],[SUB]]=0, "-", BS_CONTROLE[[#This Row],[SUB]])</f>
        <v>-</v>
      </c>
      <c r="AP593" s="177" t="str">
        <f>IF(BS_CONTROLE[[#This Row],[KM - Inicio]]=0, "-", BS_CONTROLE[[#This Row],[KM - Inicio]])</f>
        <v>-</v>
      </c>
      <c r="AQ593" s="177" t="str">
        <f>IF(BS_CONTROLE[[#This Row],[KM - Fim]]=0, "-", BS_CONTROLE[[#This Row],[KM - Fim]])</f>
        <v>-</v>
      </c>
      <c r="AR593" s="32"/>
      <c r="AS593" s="32"/>
      <c r="AT593" s="32"/>
      <c r="AU593" s="32"/>
      <c r="AV593" s="32"/>
      <c r="AW593" s="32"/>
      <c r="AX593" s="32"/>
      <c r="AY593" s="184" t="str">
        <f>IF(D593="","*",IFERROR(IF(ISODD(COUNT(AS593:AX595)),"ERRO",SUM((AT593-AS593),(AV593-AU593),(AX593-AW593))),"ERRO"))</f>
        <v>*</v>
      </c>
      <c r="AZ593" s="11"/>
      <c r="BA593" s="60"/>
      <c r="BB593" s="9" t="str">
        <f>IFERROR(_xlfn.XLOOKUP(AI593, BS_ATIVIDADE[ATIVIDADE],BS_ATIVIDADE[UNIDADE] ), "*")</f>
        <v>*</v>
      </c>
      <c r="BC593" s="59" t="str" cm="1">
        <f t="array" ref="BC593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BD593" s="59" t="str" cm="1">
        <f t="array" ref="BD593" xml:space="preserve"> _xlfn.XLOOKUP(
  1,
  ( TabelaMap[SUB] = BS_CONTROLE[[#This Row],[SUB_5]]) *
  ( TabelaMap[KM Inicio] &lt;= BS_CONTROLE[[#This Row],[KM - Inicio]]) *
  ( TabelaMap[KM Fim]  &gt;= BS_CONTROLE[[#This Row],[KM - Inicio]]),
  TabelaMap[Trecho Coordenação],
  "-",
  0
)</f>
        <v>-</v>
      </c>
      <c r="BE593" s="200" t="str">
        <f>IFERROR(_xlfn.XLOOKUP(AO593, BASE_MAPA!$B$2:$B$420, BASE_MAPA!$G$2:$G$420), "ERRO")</f>
        <v>ERRO</v>
      </c>
      <c r="BF593" s="178" t="str">
        <f>IF(BS_CONTROLE[[#This Row],[Responsavel pelo boletim]]=0, "-", BS_CONTROLE[[#This Row],[Responsavel pelo boletim]])</f>
        <v>-</v>
      </c>
      <c r="BG593" s="13"/>
      <c r="BH593" s="14"/>
      <c r="BI593" s="14"/>
      <c r="BJ593" s="14"/>
      <c r="BK593" s="14"/>
      <c r="BL593" s="13"/>
      <c r="BM593" s="12"/>
      <c r="BN593" s="12"/>
      <c r="BO593" s="130"/>
      <c r="BP593" s="14"/>
      <c r="BQ593" s="10" t="str">
        <f t="shared" si="48"/>
        <v>Aderente</v>
      </c>
      <c r="BR593" s="15" t="str">
        <f t="shared" si="49"/>
        <v>*</v>
      </c>
      <c r="BS593" s="15" t="str">
        <f t="shared" si="50"/>
        <v>*</v>
      </c>
      <c r="BT593" s="157" t="str">
        <f t="shared" si="51"/>
        <v/>
      </c>
    </row>
    <row r="594" spans="1:72" hidden="1">
      <c r="A594" s="44" t="str">
        <f t="shared" si="47"/>
        <v/>
      </c>
      <c r="B594" s="133"/>
      <c r="C594" s="7" t="str">
        <f>IF(BS_CONTROLE[[#This Row],[DATA]]="","",WEEKNUM(BS_CONTROLE[[#This Row],[DATA]]))</f>
        <v/>
      </c>
      <c r="D594" s="45"/>
      <c r="E594" s="185">
        <v>610</v>
      </c>
      <c r="F594" s="134"/>
      <c r="G594" s="8" t="str">
        <f>IF(D594="","*",VLOOKUP(F594,BS_ATIVIDADE[#All],3,FALSE))</f>
        <v>*</v>
      </c>
      <c r="H594" s="135"/>
      <c r="I594" s="135"/>
      <c r="J594" s="151"/>
      <c r="K594" s="151"/>
      <c r="L594" s="71" t="s">
        <v>11</v>
      </c>
      <c r="M594" s="149" t="str" cm="1">
        <f t="array" ref="M594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594" s="149" t="str" cm="1">
        <f t="array" ref="N594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594" s="135"/>
      <c r="P594" s="135"/>
      <c r="Q594" s="71"/>
      <c r="R594" s="9" t="str">
        <f>IFERROR(_xlfn.XLOOKUP(F594, BS_ATIVIDADE[ATIVIDADE],BS_ATIVIDADE[UNIDADE] ), "*")</f>
        <v>*</v>
      </c>
      <c r="S594" s="180" t="str" cm="1">
        <f t="array" ref="S594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594" s="180" t="str" cm="1">
        <f t="array" ref="T594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594" s="199" t="str">
        <f>IFERROR(_xlfn.XLOOKUP(J594, BASE_MAPA!$B$2:$B$420, BASE_MAPA!$G$2:$G$420), "ERRO")</f>
        <v>ERRO</v>
      </c>
      <c r="V594" s="143"/>
      <c r="W594" s="135"/>
      <c r="X594" s="152"/>
      <c r="Y594" s="129"/>
      <c r="Z594" s="129"/>
      <c r="AA594" s="71"/>
      <c r="AB594" s="59"/>
      <c r="AC594" s="59"/>
      <c r="AD594" s="135"/>
      <c r="AE594" s="71"/>
      <c r="AF594" s="71"/>
      <c r="AG594" s="71"/>
      <c r="AH594" s="42"/>
      <c r="AI594" s="119" t="str">
        <f>IF(BS_CONTROLE[[#This Row],[Atividade]]=0, "-", BS_CONTROLE[[#This Row],[Atividade]])</f>
        <v>-</v>
      </c>
      <c r="AJ594" s="8" t="str">
        <f>IF(D594="","*",VLOOKUP(AI594,BS_ATIVIDADE[#Data],3,FALSE))</f>
        <v>*</v>
      </c>
      <c r="AK594" s="175" t="str">
        <f>IF(BS_CONTROLE[[#This Row],[Local - Partida]]=0, "-", BS_CONTROLE[[#This Row],[Local - Partida]])</f>
        <v>-</v>
      </c>
      <c r="AL594" s="175" t="str">
        <f>IF(BS_CONTROLE[[#This Row],[Local - Encerramento]]=0, "-", BS_CONTROLE[[#This Row],[Local - Encerramento]])</f>
        <v>-</v>
      </c>
      <c r="AM594" s="175" t="str">
        <f>IF(BS_CONTROLE[[#This Row],[Entre - Estações]]=0, "-", BS_CONTROLE[[#This Row],[Entre - Estações]])</f>
        <v>-</v>
      </c>
      <c r="AN594" s="175" t="str">
        <f>IF(BS_CONTROLE[[#This Row],[SB]]=0, "-", BS_CONTROLE[[#This Row],[SB]])</f>
        <v>-</v>
      </c>
      <c r="AO594" s="176" t="str">
        <f>IF(BS_CONTROLE[[#This Row],[SUB]]=0, "-", BS_CONTROLE[[#This Row],[SUB]])</f>
        <v>-</v>
      </c>
      <c r="AP594" s="177" t="str">
        <f>IF(BS_CONTROLE[[#This Row],[KM - Inicio]]=0, "-", BS_CONTROLE[[#This Row],[KM - Inicio]])</f>
        <v>-</v>
      </c>
      <c r="AQ594" s="177" t="str">
        <f>IF(BS_CONTROLE[[#This Row],[KM - Fim]]=0, "-", BS_CONTROLE[[#This Row],[KM - Fim]])</f>
        <v>-</v>
      </c>
      <c r="AR594" s="32"/>
      <c r="AS594" s="32"/>
      <c r="AT594" s="32"/>
      <c r="AU594" s="32"/>
      <c r="AV594" s="32"/>
      <c r="AW594" s="32"/>
      <c r="AX594" s="32"/>
      <c r="AY594" s="184" t="str">
        <f>IF(D594="","*",IFERROR(IF(ISODD(COUNT(AS594:AX596)),"ERRO",SUM((AT594-AS594),(AV594-AU594),(AX594-AW594))),"ERRO"))</f>
        <v>*</v>
      </c>
      <c r="AZ594" s="11"/>
      <c r="BA594" s="60"/>
      <c r="BB594" s="9" t="str">
        <f>IFERROR(_xlfn.XLOOKUP(AI594, BS_ATIVIDADE[ATIVIDADE],BS_ATIVIDADE[UNIDADE] ), "*")</f>
        <v>*</v>
      </c>
      <c r="BC594" s="59" t="str" cm="1">
        <f t="array" ref="BC594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BD594" s="59" t="str" cm="1">
        <f t="array" ref="BD594" xml:space="preserve"> _xlfn.XLOOKUP(
  1,
  ( TabelaMap[SUB] = BS_CONTROLE[[#This Row],[SUB_5]]) *
  ( TabelaMap[KM Inicio] &lt;= BS_CONTROLE[[#This Row],[KM - Inicio]]) *
  ( TabelaMap[KM Fim]  &gt;= BS_CONTROLE[[#This Row],[KM - Inicio]]),
  TabelaMap[Trecho Coordenação],
  "-",
  0
)</f>
        <v>-</v>
      </c>
      <c r="BE594" s="200" t="str">
        <f>IFERROR(_xlfn.XLOOKUP(AO594, BASE_MAPA!$B$2:$B$420, BASE_MAPA!$G$2:$G$420), "ERRO")</f>
        <v>ERRO</v>
      </c>
      <c r="BF594" s="178" t="str">
        <f>IF(BS_CONTROLE[[#This Row],[Responsavel pelo boletim]]=0, "-", BS_CONTROLE[[#This Row],[Responsavel pelo boletim]])</f>
        <v>-</v>
      </c>
      <c r="BG594" s="13"/>
      <c r="BH594" s="14"/>
      <c r="BI594" s="14"/>
      <c r="BJ594" s="14"/>
      <c r="BK594" s="14"/>
      <c r="BL594" s="13"/>
      <c r="BM594" s="12"/>
      <c r="BN594" s="12"/>
      <c r="BO594" s="130"/>
      <c r="BP594" s="14"/>
      <c r="BQ594" s="10" t="str">
        <f t="shared" si="48"/>
        <v>Aderente</v>
      </c>
      <c r="BR594" s="15" t="str">
        <f t="shared" si="49"/>
        <v>*</v>
      </c>
      <c r="BS594" s="15" t="str">
        <f t="shared" si="50"/>
        <v>*</v>
      </c>
      <c r="BT594" s="157" t="str">
        <f t="shared" si="51"/>
        <v/>
      </c>
    </row>
    <row r="595" spans="1:72" hidden="1">
      <c r="A595" s="44" t="str">
        <f t="shared" si="47"/>
        <v/>
      </c>
      <c r="B595" s="133"/>
      <c r="C595" s="7" t="str">
        <f>IF(BS_CONTROLE[[#This Row],[DATA]]="","",WEEKNUM(BS_CONTROLE[[#This Row],[DATA]]))</f>
        <v/>
      </c>
      <c r="D595" s="45"/>
      <c r="E595" s="185">
        <v>611</v>
      </c>
      <c r="F595" s="134"/>
      <c r="G595" s="8" t="str">
        <f>IF(D595="","*",VLOOKUP(F595,BS_ATIVIDADE[#All],3,FALSE))</f>
        <v>*</v>
      </c>
      <c r="H595" s="135"/>
      <c r="I595" s="135"/>
      <c r="J595" s="151"/>
      <c r="K595" s="151"/>
      <c r="L595" s="71" t="s">
        <v>11</v>
      </c>
      <c r="M595" s="149" t="str" cm="1">
        <f t="array" ref="M595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595" s="149" t="str" cm="1">
        <f t="array" ref="N595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595" s="135"/>
      <c r="P595" s="135"/>
      <c r="Q595" s="71"/>
      <c r="R595" s="9" t="str">
        <f>IFERROR(_xlfn.XLOOKUP(F595, BS_ATIVIDADE[ATIVIDADE],BS_ATIVIDADE[UNIDADE] ), "*")</f>
        <v>*</v>
      </c>
      <c r="S595" s="180" t="str" cm="1">
        <f t="array" ref="S595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595" s="180" t="str" cm="1">
        <f t="array" ref="T595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595" s="199" t="str">
        <f>IFERROR(_xlfn.XLOOKUP(J595, BASE_MAPA!$B$2:$B$420, BASE_MAPA!$G$2:$G$420), "ERRO")</f>
        <v>ERRO</v>
      </c>
      <c r="V595" s="143"/>
      <c r="W595" s="135"/>
      <c r="X595" s="152"/>
      <c r="Y595" s="129"/>
      <c r="Z595" s="129"/>
      <c r="AA595" s="71"/>
      <c r="AB595" s="59"/>
      <c r="AC595" s="59"/>
      <c r="AD595" s="135"/>
      <c r="AE595" s="71"/>
      <c r="AF595" s="71"/>
      <c r="AG595" s="71"/>
      <c r="AH595" s="42"/>
      <c r="AI595" s="119" t="str">
        <f>IF(BS_CONTROLE[[#This Row],[Atividade]]=0, "-", BS_CONTROLE[[#This Row],[Atividade]])</f>
        <v>-</v>
      </c>
      <c r="AJ595" s="8" t="str">
        <f>IF(D595="","*",VLOOKUP(AI595,BS_ATIVIDADE[#Data],3,FALSE))</f>
        <v>*</v>
      </c>
      <c r="AK595" s="175" t="str">
        <f>IF(BS_CONTROLE[[#This Row],[Local - Partida]]=0, "-", BS_CONTROLE[[#This Row],[Local - Partida]])</f>
        <v>-</v>
      </c>
      <c r="AL595" s="175" t="str">
        <f>IF(BS_CONTROLE[[#This Row],[Local - Encerramento]]=0, "-", BS_CONTROLE[[#This Row],[Local - Encerramento]])</f>
        <v>-</v>
      </c>
      <c r="AM595" s="175" t="str">
        <f>IF(BS_CONTROLE[[#This Row],[Entre - Estações]]=0, "-", BS_CONTROLE[[#This Row],[Entre - Estações]])</f>
        <v>-</v>
      </c>
      <c r="AN595" s="175" t="str">
        <f>IF(BS_CONTROLE[[#This Row],[SB]]=0, "-", BS_CONTROLE[[#This Row],[SB]])</f>
        <v>-</v>
      </c>
      <c r="AO595" s="176" t="str">
        <f>IF(BS_CONTROLE[[#This Row],[SUB]]=0, "-", BS_CONTROLE[[#This Row],[SUB]])</f>
        <v>-</v>
      </c>
      <c r="AP595" s="177" t="str">
        <f>IF(BS_CONTROLE[[#This Row],[KM - Inicio]]=0, "-", BS_CONTROLE[[#This Row],[KM - Inicio]])</f>
        <v>-</v>
      </c>
      <c r="AQ595" s="177" t="str">
        <f>IF(BS_CONTROLE[[#This Row],[KM - Fim]]=0, "-", BS_CONTROLE[[#This Row],[KM - Fim]])</f>
        <v>-</v>
      </c>
      <c r="AR595" s="32"/>
      <c r="AS595" s="32"/>
      <c r="AT595" s="32"/>
      <c r="AU595" s="32"/>
      <c r="AV595" s="32"/>
      <c r="AW595" s="32"/>
      <c r="AX595" s="32"/>
      <c r="AY595" s="184" t="str">
        <f>IF(D595="","*",IFERROR(IF(ISODD(COUNT(AS595:AX597)),"ERRO",SUM((AT595-AS595),(AV595-AU595),(AX595-AW595))),"ERRO"))</f>
        <v>*</v>
      </c>
      <c r="AZ595" s="11"/>
      <c r="BA595" s="60"/>
      <c r="BB595" s="9" t="str">
        <f>IFERROR(_xlfn.XLOOKUP(AI595, BS_ATIVIDADE[ATIVIDADE],BS_ATIVIDADE[UNIDADE] ), "*")</f>
        <v>*</v>
      </c>
      <c r="BC595" s="59" t="str" cm="1">
        <f t="array" ref="BC595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BD595" s="59" t="str" cm="1">
        <f t="array" ref="BD595" xml:space="preserve"> _xlfn.XLOOKUP(
  1,
  ( TabelaMap[SUB] = BS_CONTROLE[[#This Row],[SUB_5]]) *
  ( TabelaMap[KM Inicio] &lt;= BS_CONTROLE[[#This Row],[KM - Inicio]]) *
  ( TabelaMap[KM Fim]  &gt;= BS_CONTROLE[[#This Row],[KM - Inicio]]),
  TabelaMap[Trecho Coordenação],
  "-",
  0
)</f>
        <v>-</v>
      </c>
      <c r="BE595" s="200" t="str">
        <f>IFERROR(_xlfn.XLOOKUP(AO595, BASE_MAPA!$B$2:$B$420, BASE_MAPA!$G$2:$G$420), "ERRO")</f>
        <v>ERRO</v>
      </c>
      <c r="BF595" s="178" t="str">
        <f>IF(BS_CONTROLE[[#This Row],[Responsavel pelo boletim]]=0, "-", BS_CONTROLE[[#This Row],[Responsavel pelo boletim]])</f>
        <v>-</v>
      </c>
      <c r="BG595" s="13"/>
      <c r="BH595" s="14"/>
      <c r="BI595" s="14"/>
      <c r="BJ595" s="14"/>
      <c r="BK595" s="14"/>
      <c r="BL595" s="13"/>
      <c r="BM595" s="12"/>
      <c r="BN595" s="12"/>
      <c r="BO595" s="130"/>
      <c r="BP595" s="14"/>
      <c r="BQ595" s="10" t="str">
        <f t="shared" si="48"/>
        <v>Aderente</v>
      </c>
      <c r="BR595" s="15" t="str">
        <f t="shared" si="49"/>
        <v>*</v>
      </c>
      <c r="BS595" s="15" t="str">
        <f t="shared" si="50"/>
        <v>*</v>
      </c>
      <c r="BT595" s="157" t="str">
        <f t="shared" si="51"/>
        <v/>
      </c>
    </row>
    <row r="596" spans="1:72" hidden="1">
      <c r="A596" s="44" t="str">
        <f t="shared" si="47"/>
        <v/>
      </c>
      <c r="B596" s="133"/>
      <c r="C596" s="7" t="str">
        <f>IF(BS_CONTROLE[[#This Row],[DATA]]="","",WEEKNUM(BS_CONTROLE[[#This Row],[DATA]]))</f>
        <v/>
      </c>
      <c r="D596" s="45"/>
      <c r="E596" s="185">
        <v>612</v>
      </c>
      <c r="F596" s="134"/>
      <c r="G596" s="8" t="str">
        <f>IF(D596="","*",VLOOKUP(F596,BS_ATIVIDADE[#All],3,FALSE))</f>
        <v>*</v>
      </c>
      <c r="H596" s="135"/>
      <c r="I596" s="135"/>
      <c r="J596" s="151"/>
      <c r="K596" s="151"/>
      <c r="L596" s="71" t="s">
        <v>11</v>
      </c>
      <c r="M596" s="149" t="str" cm="1">
        <f t="array" ref="M596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596" s="149" t="str" cm="1">
        <f t="array" ref="N596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596" s="135"/>
      <c r="P596" s="135"/>
      <c r="Q596" s="71"/>
      <c r="R596" s="9" t="str">
        <f>IFERROR(_xlfn.XLOOKUP(F596, BS_ATIVIDADE[ATIVIDADE],BS_ATIVIDADE[UNIDADE] ), "*")</f>
        <v>*</v>
      </c>
      <c r="S596" s="180" t="str" cm="1">
        <f t="array" ref="S596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596" s="180" t="str" cm="1">
        <f t="array" ref="T596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596" s="199" t="str">
        <f>IFERROR(_xlfn.XLOOKUP(J596, BASE_MAPA!$B$2:$B$420, BASE_MAPA!$G$2:$G$420), "ERRO")</f>
        <v>ERRO</v>
      </c>
      <c r="V596" s="143"/>
      <c r="W596" s="135"/>
      <c r="X596" s="152"/>
      <c r="Y596" s="129"/>
      <c r="Z596" s="129"/>
      <c r="AA596" s="71"/>
      <c r="AB596" s="59"/>
      <c r="AC596" s="59"/>
      <c r="AD596" s="135"/>
      <c r="AE596" s="71"/>
      <c r="AF596" s="71"/>
      <c r="AG596" s="71"/>
      <c r="AH596" s="42"/>
      <c r="AI596" s="119" t="str">
        <f>IF(BS_CONTROLE[[#This Row],[Atividade]]=0, "-", BS_CONTROLE[[#This Row],[Atividade]])</f>
        <v>-</v>
      </c>
      <c r="AJ596" s="8" t="str">
        <f>IF(D596="","*",VLOOKUP(AI596,BS_ATIVIDADE[#Data],3,FALSE))</f>
        <v>*</v>
      </c>
      <c r="AK596" s="175" t="str">
        <f>IF(BS_CONTROLE[[#This Row],[Local - Partida]]=0, "-", BS_CONTROLE[[#This Row],[Local - Partida]])</f>
        <v>-</v>
      </c>
      <c r="AL596" s="175" t="str">
        <f>IF(BS_CONTROLE[[#This Row],[Local - Encerramento]]=0, "-", BS_CONTROLE[[#This Row],[Local - Encerramento]])</f>
        <v>-</v>
      </c>
      <c r="AM596" s="175" t="str">
        <f>IF(BS_CONTROLE[[#This Row],[Entre - Estações]]=0, "-", BS_CONTROLE[[#This Row],[Entre - Estações]])</f>
        <v>-</v>
      </c>
      <c r="AN596" s="175" t="str">
        <f>IF(BS_CONTROLE[[#This Row],[SB]]=0, "-", BS_CONTROLE[[#This Row],[SB]])</f>
        <v>-</v>
      </c>
      <c r="AO596" s="176" t="str">
        <f>IF(BS_CONTROLE[[#This Row],[SUB]]=0, "-", BS_CONTROLE[[#This Row],[SUB]])</f>
        <v>-</v>
      </c>
      <c r="AP596" s="177" t="str">
        <f>IF(BS_CONTROLE[[#This Row],[KM - Inicio]]=0, "-", BS_CONTROLE[[#This Row],[KM - Inicio]])</f>
        <v>-</v>
      </c>
      <c r="AQ596" s="177" t="str">
        <f>IF(BS_CONTROLE[[#This Row],[KM - Fim]]=0, "-", BS_CONTROLE[[#This Row],[KM - Fim]])</f>
        <v>-</v>
      </c>
      <c r="AR596" s="32"/>
      <c r="AS596" s="32"/>
      <c r="AT596" s="32"/>
      <c r="AU596" s="32"/>
      <c r="AV596" s="32"/>
      <c r="AW596" s="32"/>
      <c r="AX596" s="32"/>
      <c r="AY596" s="184" t="str">
        <f>IF(D596="","*",IFERROR(IF(ISODD(COUNT(AS596:AX598)),"ERRO",SUM((AT596-AS596),(AV596-AU596),(AX596-AW596))),"ERRO"))</f>
        <v>*</v>
      </c>
      <c r="AZ596" s="11"/>
      <c r="BA596" s="60"/>
      <c r="BB596" s="9" t="str">
        <f>IFERROR(_xlfn.XLOOKUP(AI596, BS_ATIVIDADE[ATIVIDADE],BS_ATIVIDADE[UNIDADE] ), "*")</f>
        <v>*</v>
      </c>
      <c r="BC596" s="59" t="str" cm="1">
        <f t="array" ref="BC596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BD596" s="59" t="str" cm="1">
        <f t="array" ref="BD596" xml:space="preserve"> _xlfn.XLOOKUP(
  1,
  ( TabelaMap[SUB] = BS_CONTROLE[[#This Row],[SUB_5]]) *
  ( TabelaMap[KM Inicio] &lt;= BS_CONTROLE[[#This Row],[KM - Inicio]]) *
  ( TabelaMap[KM Fim]  &gt;= BS_CONTROLE[[#This Row],[KM - Inicio]]),
  TabelaMap[Trecho Coordenação],
  "-",
  0
)</f>
        <v>-</v>
      </c>
      <c r="BE596" s="200" t="str">
        <f>IFERROR(_xlfn.XLOOKUP(AO596, BASE_MAPA!$B$2:$B$420, BASE_MAPA!$G$2:$G$420), "ERRO")</f>
        <v>ERRO</v>
      </c>
      <c r="BF596" s="178" t="str">
        <f>IF(BS_CONTROLE[[#This Row],[Responsavel pelo boletim]]=0, "-", BS_CONTROLE[[#This Row],[Responsavel pelo boletim]])</f>
        <v>-</v>
      </c>
      <c r="BG596" s="13"/>
      <c r="BH596" s="14"/>
      <c r="BI596" s="14"/>
      <c r="BJ596" s="14"/>
      <c r="BK596" s="14"/>
      <c r="BL596" s="13"/>
      <c r="BM596" s="12"/>
      <c r="BN596" s="12"/>
      <c r="BO596" s="130"/>
      <c r="BP596" s="14"/>
      <c r="BQ596" s="10" t="str">
        <f t="shared" si="48"/>
        <v>Aderente</v>
      </c>
      <c r="BR596" s="15" t="str">
        <f t="shared" si="49"/>
        <v>*</v>
      </c>
      <c r="BS596" s="15" t="str">
        <f t="shared" si="50"/>
        <v>*</v>
      </c>
      <c r="BT596" s="157" t="str">
        <f t="shared" si="51"/>
        <v/>
      </c>
    </row>
    <row r="597" spans="1:72" hidden="1">
      <c r="A597" s="44" t="str">
        <f t="shared" si="47"/>
        <v/>
      </c>
      <c r="B597" s="133"/>
      <c r="C597" s="7" t="str">
        <f>IF(BS_CONTROLE[[#This Row],[DATA]]="","",WEEKNUM(BS_CONTROLE[[#This Row],[DATA]]))</f>
        <v/>
      </c>
      <c r="D597" s="45"/>
      <c r="E597" s="185">
        <v>613</v>
      </c>
      <c r="F597" s="134"/>
      <c r="G597" s="8" t="str">
        <f>IF(D597="","*",VLOOKUP(F597,BS_ATIVIDADE[#All],3,FALSE))</f>
        <v>*</v>
      </c>
      <c r="H597" s="135"/>
      <c r="I597" s="135"/>
      <c r="J597" s="151"/>
      <c r="K597" s="151"/>
      <c r="L597" s="71" t="s">
        <v>11</v>
      </c>
      <c r="M597" s="149" t="str" cm="1">
        <f t="array" ref="M597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597" s="149" t="str" cm="1">
        <f t="array" ref="N597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597" s="135"/>
      <c r="P597" s="135"/>
      <c r="Q597" s="71"/>
      <c r="R597" s="9" t="str">
        <f>IFERROR(_xlfn.XLOOKUP(F597, BS_ATIVIDADE[ATIVIDADE],BS_ATIVIDADE[UNIDADE] ), "*")</f>
        <v>*</v>
      </c>
      <c r="S597" s="180" t="str" cm="1">
        <f t="array" ref="S597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597" s="180" t="str" cm="1">
        <f t="array" ref="T597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597" s="199" t="str">
        <f>IFERROR(_xlfn.XLOOKUP(J597, BASE_MAPA!$B$2:$B$420, BASE_MAPA!$G$2:$G$420), "ERRO")</f>
        <v>ERRO</v>
      </c>
      <c r="V597" s="143"/>
      <c r="W597" s="135"/>
      <c r="X597" s="152"/>
      <c r="Y597" s="129"/>
      <c r="Z597" s="129"/>
      <c r="AA597" s="71"/>
      <c r="AB597" s="59"/>
      <c r="AC597" s="59"/>
      <c r="AD597" s="135"/>
      <c r="AE597" s="71"/>
      <c r="AF597" s="71"/>
      <c r="AG597" s="71"/>
      <c r="AH597" s="42"/>
      <c r="AI597" s="119" t="str">
        <f>IF(BS_CONTROLE[[#This Row],[Atividade]]=0, "-", BS_CONTROLE[[#This Row],[Atividade]])</f>
        <v>-</v>
      </c>
      <c r="AJ597" s="8" t="str">
        <f>IF(D597="","*",VLOOKUP(AI597,BS_ATIVIDADE[#Data],3,FALSE))</f>
        <v>*</v>
      </c>
      <c r="AK597" s="175" t="str">
        <f>IF(BS_CONTROLE[[#This Row],[Local - Partida]]=0, "-", BS_CONTROLE[[#This Row],[Local - Partida]])</f>
        <v>-</v>
      </c>
      <c r="AL597" s="175" t="str">
        <f>IF(BS_CONTROLE[[#This Row],[Local - Encerramento]]=0, "-", BS_CONTROLE[[#This Row],[Local - Encerramento]])</f>
        <v>-</v>
      </c>
      <c r="AM597" s="175" t="str">
        <f>IF(BS_CONTROLE[[#This Row],[Entre - Estações]]=0, "-", BS_CONTROLE[[#This Row],[Entre - Estações]])</f>
        <v>-</v>
      </c>
      <c r="AN597" s="175" t="str">
        <f>IF(BS_CONTROLE[[#This Row],[SB]]=0, "-", BS_CONTROLE[[#This Row],[SB]])</f>
        <v>-</v>
      </c>
      <c r="AO597" s="176" t="str">
        <f>IF(BS_CONTROLE[[#This Row],[SUB]]=0, "-", BS_CONTROLE[[#This Row],[SUB]])</f>
        <v>-</v>
      </c>
      <c r="AP597" s="177" t="str">
        <f>IF(BS_CONTROLE[[#This Row],[KM - Inicio]]=0, "-", BS_CONTROLE[[#This Row],[KM - Inicio]])</f>
        <v>-</v>
      </c>
      <c r="AQ597" s="177" t="str">
        <f>IF(BS_CONTROLE[[#This Row],[KM - Fim]]=0, "-", BS_CONTROLE[[#This Row],[KM - Fim]])</f>
        <v>-</v>
      </c>
      <c r="AR597" s="32"/>
      <c r="AS597" s="32"/>
      <c r="AT597" s="32"/>
      <c r="AU597" s="32"/>
      <c r="AV597" s="32"/>
      <c r="AW597" s="32"/>
      <c r="AX597" s="32"/>
      <c r="AY597" s="184" t="str">
        <f>IF(D597="","*",IFERROR(IF(ISODD(COUNT(AS597:AX599)),"ERRO",SUM((AT597-AS597),(AV597-AU597),(AX597-AW597))),"ERRO"))</f>
        <v>*</v>
      </c>
      <c r="AZ597" s="11"/>
      <c r="BA597" s="60"/>
      <c r="BB597" s="9" t="str">
        <f>IFERROR(_xlfn.XLOOKUP(AI597, BS_ATIVIDADE[ATIVIDADE],BS_ATIVIDADE[UNIDADE] ), "*")</f>
        <v>*</v>
      </c>
      <c r="BC597" s="59" t="str" cm="1">
        <f t="array" ref="BC597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BD597" s="59" t="str" cm="1">
        <f t="array" ref="BD597" xml:space="preserve"> _xlfn.XLOOKUP(
  1,
  ( TabelaMap[SUB] = BS_CONTROLE[[#This Row],[SUB_5]]) *
  ( TabelaMap[KM Inicio] &lt;= BS_CONTROLE[[#This Row],[KM - Inicio]]) *
  ( TabelaMap[KM Fim]  &gt;= BS_CONTROLE[[#This Row],[KM - Inicio]]),
  TabelaMap[Trecho Coordenação],
  "-",
  0
)</f>
        <v>-</v>
      </c>
      <c r="BE597" s="200" t="str">
        <f>IFERROR(_xlfn.XLOOKUP(AO597, BASE_MAPA!$B$2:$B$420, BASE_MAPA!$G$2:$G$420), "ERRO")</f>
        <v>ERRO</v>
      </c>
      <c r="BF597" s="178" t="str">
        <f>IF(BS_CONTROLE[[#This Row],[Responsavel pelo boletim]]=0, "-", BS_CONTROLE[[#This Row],[Responsavel pelo boletim]])</f>
        <v>-</v>
      </c>
      <c r="BG597" s="13"/>
      <c r="BH597" s="14"/>
      <c r="BI597" s="14"/>
      <c r="BJ597" s="14"/>
      <c r="BK597" s="14"/>
      <c r="BL597" s="13"/>
      <c r="BM597" s="12"/>
      <c r="BN597" s="12"/>
      <c r="BO597" s="130"/>
      <c r="BP597" s="14"/>
      <c r="BQ597" s="10" t="str">
        <f t="shared" si="48"/>
        <v>Aderente</v>
      </c>
      <c r="BR597" s="15" t="str">
        <f t="shared" si="49"/>
        <v>*</v>
      </c>
      <c r="BS597" s="15" t="str">
        <f t="shared" si="50"/>
        <v>*</v>
      </c>
      <c r="BT597" s="157" t="str">
        <f t="shared" si="51"/>
        <v/>
      </c>
    </row>
    <row r="598" spans="1:72" hidden="1">
      <c r="A598" s="44" t="str">
        <f t="shared" si="47"/>
        <v/>
      </c>
      <c r="B598" s="133"/>
      <c r="C598" s="7" t="str">
        <f>IF(BS_CONTROLE[[#This Row],[DATA]]="","",WEEKNUM(BS_CONTROLE[[#This Row],[DATA]]))</f>
        <v/>
      </c>
      <c r="D598" s="45"/>
      <c r="E598" s="185">
        <v>614</v>
      </c>
      <c r="F598" s="134"/>
      <c r="G598" s="8" t="str">
        <f>IF(D598="","*",VLOOKUP(F598,BS_ATIVIDADE[#All],3,FALSE))</f>
        <v>*</v>
      </c>
      <c r="H598" s="135"/>
      <c r="I598" s="135"/>
      <c r="J598" s="151"/>
      <c r="K598" s="151"/>
      <c r="L598" s="71" t="s">
        <v>11</v>
      </c>
      <c r="M598" s="149" t="str" cm="1">
        <f t="array" ref="M598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598" s="149" t="str" cm="1">
        <f t="array" ref="N598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598" s="135"/>
      <c r="P598" s="135"/>
      <c r="Q598" s="71"/>
      <c r="R598" s="9" t="str">
        <f>IFERROR(_xlfn.XLOOKUP(F598, BS_ATIVIDADE[ATIVIDADE],BS_ATIVIDADE[UNIDADE] ), "*")</f>
        <v>*</v>
      </c>
      <c r="S598" s="180" t="str" cm="1">
        <f t="array" ref="S598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598" s="180" t="str" cm="1">
        <f t="array" ref="T598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598" s="199" t="str">
        <f>IFERROR(_xlfn.XLOOKUP(J598, BASE_MAPA!$B$2:$B$420, BASE_MAPA!$G$2:$G$420), "ERRO")</f>
        <v>ERRO</v>
      </c>
      <c r="V598" s="143"/>
      <c r="W598" s="135"/>
      <c r="X598" s="152"/>
      <c r="Y598" s="129"/>
      <c r="Z598" s="129"/>
      <c r="AA598" s="71"/>
      <c r="AB598" s="59"/>
      <c r="AC598" s="59"/>
      <c r="AD598" s="135"/>
      <c r="AE598" s="71"/>
      <c r="AF598" s="71"/>
      <c r="AG598" s="71"/>
      <c r="AH598" s="42"/>
      <c r="AI598" s="119" t="str">
        <f>IF(BS_CONTROLE[[#This Row],[Atividade]]=0, "-", BS_CONTROLE[[#This Row],[Atividade]])</f>
        <v>-</v>
      </c>
      <c r="AJ598" s="8" t="str">
        <f>IF(D598="","*",VLOOKUP(AI598,BS_ATIVIDADE[#Data],3,FALSE))</f>
        <v>*</v>
      </c>
      <c r="AK598" s="175" t="str">
        <f>IF(BS_CONTROLE[[#This Row],[Local - Partida]]=0, "-", BS_CONTROLE[[#This Row],[Local - Partida]])</f>
        <v>-</v>
      </c>
      <c r="AL598" s="175" t="str">
        <f>IF(BS_CONTROLE[[#This Row],[Local - Encerramento]]=0, "-", BS_CONTROLE[[#This Row],[Local - Encerramento]])</f>
        <v>-</v>
      </c>
      <c r="AM598" s="175" t="str">
        <f>IF(BS_CONTROLE[[#This Row],[Entre - Estações]]=0, "-", BS_CONTROLE[[#This Row],[Entre - Estações]])</f>
        <v>-</v>
      </c>
      <c r="AN598" s="175" t="str">
        <f>IF(BS_CONTROLE[[#This Row],[SB]]=0, "-", BS_CONTROLE[[#This Row],[SB]])</f>
        <v>-</v>
      </c>
      <c r="AO598" s="176" t="str">
        <f>IF(BS_CONTROLE[[#This Row],[SUB]]=0, "-", BS_CONTROLE[[#This Row],[SUB]])</f>
        <v>-</v>
      </c>
      <c r="AP598" s="177" t="str">
        <f>IF(BS_CONTROLE[[#This Row],[KM - Inicio]]=0, "-", BS_CONTROLE[[#This Row],[KM - Inicio]])</f>
        <v>-</v>
      </c>
      <c r="AQ598" s="177" t="str">
        <f>IF(BS_CONTROLE[[#This Row],[KM - Fim]]=0, "-", BS_CONTROLE[[#This Row],[KM - Fim]])</f>
        <v>-</v>
      </c>
      <c r="AR598" s="32"/>
      <c r="AS598" s="32"/>
      <c r="AT598" s="32"/>
      <c r="AU598" s="32"/>
      <c r="AV598" s="32"/>
      <c r="AW598" s="32"/>
      <c r="AX598" s="32"/>
      <c r="AY598" s="184" t="str">
        <f>IF(D598="","*",IFERROR(IF(ISODD(COUNT(AS598:AX600)),"ERRO",SUM((AT598-AS598),(AV598-AU598),(AX598-AW598))),"ERRO"))</f>
        <v>*</v>
      </c>
      <c r="AZ598" s="11"/>
      <c r="BA598" s="60"/>
      <c r="BB598" s="9" t="str">
        <f>IFERROR(_xlfn.XLOOKUP(AI598, BS_ATIVIDADE[ATIVIDADE],BS_ATIVIDADE[UNIDADE] ), "*")</f>
        <v>*</v>
      </c>
      <c r="BC598" s="59" t="str" cm="1">
        <f t="array" ref="BC598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BD598" s="59" t="str" cm="1">
        <f t="array" ref="BD598" xml:space="preserve"> _xlfn.XLOOKUP(
  1,
  ( TabelaMap[SUB] = BS_CONTROLE[[#This Row],[SUB_5]]) *
  ( TabelaMap[KM Inicio] &lt;= BS_CONTROLE[[#This Row],[KM - Inicio]]) *
  ( TabelaMap[KM Fim]  &gt;= BS_CONTROLE[[#This Row],[KM - Inicio]]),
  TabelaMap[Trecho Coordenação],
  "-",
  0
)</f>
        <v>-</v>
      </c>
      <c r="BE598" s="200" t="str">
        <f>IFERROR(_xlfn.XLOOKUP(AO598, BASE_MAPA!$B$2:$B$420, BASE_MAPA!$G$2:$G$420), "ERRO")</f>
        <v>ERRO</v>
      </c>
      <c r="BF598" s="178" t="str">
        <f>IF(BS_CONTROLE[[#This Row],[Responsavel pelo boletim]]=0, "-", BS_CONTROLE[[#This Row],[Responsavel pelo boletim]])</f>
        <v>-</v>
      </c>
      <c r="BG598" s="13"/>
      <c r="BH598" s="14"/>
      <c r="BI598" s="14"/>
      <c r="BJ598" s="14"/>
      <c r="BK598" s="14"/>
      <c r="BL598" s="13"/>
      <c r="BM598" s="12"/>
      <c r="BN598" s="12"/>
      <c r="BO598" s="130"/>
      <c r="BP598" s="14"/>
      <c r="BQ598" s="10" t="str">
        <f t="shared" si="48"/>
        <v>Aderente</v>
      </c>
      <c r="BR598" s="15" t="str">
        <f t="shared" si="49"/>
        <v>*</v>
      </c>
      <c r="BS598" s="15" t="str">
        <f t="shared" si="50"/>
        <v>*</v>
      </c>
      <c r="BT598" s="157" t="str">
        <f t="shared" si="51"/>
        <v/>
      </c>
    </row>
    <row r="599" spans="1:72" hidden="1">
      <c r="A599" s="44" t="str">
        <f t="shared" si="47"/>
        <v/>
      </c>
      <c r="B599" s="133"/>
      <c r="C599" s="7" t="str">
        <f>IF(BS_CONTROLE[[#This Row],[DATA]]="","",WEEKNUM(BS_CONTROLE[[#This Row],[DATA]]))</f>
        <v/>
      </c>
      <c r="D599" s="45"/>
      <c r="E599" s="185">
        <v>615</v>
      </c>
      <c r="F599" s="134"/>
      <c r="G599" s="8" t="str">
        <f>IF(D599="","*",VLOOKUP(F599,BS_ATIVIDADE[#All],3,FALSE))</f>
        <v>*</v>
      </c>
      <c r="H599" s="135"/>
      <c r="I599" s="135"/>
      <c r="J599" s="151"/>
      <c r="K599" s="151"/>
      <c r="L599" s="71" t="s">
        <v>11</v>
      </c>
      <c r="M599" s="149" t="str" cm="1">
        <f t="array" ref="M599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599" s="149" t="str" cm="1">
        <f t="array" ref="N599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599" s="135"/>
      <c r="P599" s="135"/>
      <c r="Q599" s="71"/>
      <c r="R599" s="9" t="str">
        <f>IFERROR(_xlfn.XLOOKUP(F599, BS_ATIVIDADE[ATIVIDADE],BS_ATIVIDADE[UNIDADE] ), "*")</f>
        <v>*</v>
      </c>
      <c r="S599" s="180" t="str" cm="1">
        <f t="array" ref="S599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599" s="180" t="str" cm="1">
        <f t="array" ref="T599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599" s="199" t="str">
        <f>IFERROR(_xlfn.XLOOKUP(J599, BASE_MAPA!$B$2:$B$420, BASE_MAPA!$G$2:$G$420), "ERRO")</f>
        <v>ERRO</v>
      </c>
      <c r="V599" s="143"/>
      <c r="W599" s="135"/>
      <c r="X599" s="152"/>
      <c r="Y599" s="129"/>
      <c r="Z599" s="129"/>
      <c r="AA599" s="71"/>
      <c r="AB599" s="59"/>
      <c r="AC599" s="59"/>
      <c r="AD599" s="135"/>
      <c r="AE599" s="71"/>
      <c r="AF599" s="71"/>
      <c r="AG599" s="71"/>
      <c r="AH599" s="42"/>
      <c r="AI599" s="119" t="str">
        <f>IF(BS_CONTROLE[[#This Row],[Atividade]]=0, "-", BS_CONTROLE[[#This Row],[Atividade]])</f>
        <v>-</v>
      </c>
      <c r="AJ599" s="8" t="str">
        <f>IF(D599="","*",VLOOKUP(AI599,BS_ATIVIDADE[#Data],3,FALSE))</f>
        <v>*</v>
      </c>
      <c r="AK599" s="175" t="str">
        <f>IF(BS_CONTROLE[[#This Row],[Local - Partida]]=0, "-", BS_CONTROLE[[#This Row],[Local - Partida]])</f>
        <v>-</v>
      </c>
      <c r="AL599" s="175" t="str">
        <f>IF(BS_CONTROLE[[#This Row],[Local - Encerramento]]=0, "-", BS_CONTROLE[[#This Row],[Local - Encerramento]])</f>
        <v>-</v>
      </c>
      <c r="AM599" s="175" t="str">
        <f>IF(BS_CONTROLE[[#This Row],[Entre - Estações]]=0, "-", BS_CONTROLE[[#This Row],[Entre - Estações]])</f>
        <v>-</v>
      </c>
      <c r="AN599" s="175" t="str">
        <f>IF(BS_CONTROLE[[#This Row],[SB]]=0, "-", BS_CONTROLE[[#This Row],[SB]])</f>
        <v>-</v>
      </c>
      <c r="AO599" s="176" t="str">
        <f>IF(BS_CONTROLE[[#This Row],[SUB]]=0, "-", BS_CONTROLE[[#This Row],[SUB]])</f>
        <v>-</v>
      </c>
      <c r="AP599" s="177" t="str">
        <f>IF(BS_CONTROLE[[#This Row],[KM - Inicio]]=0, "-", BS_CONTROLE[[#This Row],[KM - Inicio]])</f>
        <v>-</v>
      </c>
      <c r="AQ599" s="177" t="str">
        <f>IF(BS_CONTROLE[[#This Row],[KM - Fim]]=0, "-", BS_CONTROLE[[#This Row],[KM - Fim]])</f>
        <v>-</v>
      </c>
      <c r="AR599" s="32"/>
      <c r="AS599" s="32"/>
      <c r="AT599" s="32"/>
      <c r="AU599" s="32"/>
      <c r="AV599" s="32"/>
      <c r="AW599" s="32"/>
      <c r="AX599" s="32"/>
      <c r="AY599" s="184" t="str">
        <f>IF(D599="","*",IFERROR(IF(ISODD(COUNT(AS599:AX601)),"ERRO",SUM((AT599-AS599),(AV599-AU599),(AX599-AW599))),"ERRO"))</f>
        <v>*</v>
      </c>
      <c r="AZ599" s="11"/>
      <c r="BA599" s="60"/>
      <c r="BB599" s="9" t="str">
        <f>IFERROR(_xlfn.XLOOKUP(AI599, BS_ATIVIDADE[ATIVIDADE],BS_ATIVIDADE[UNIDADE] ), "*")</f>
        <v>*</v>
      </c>
      <c r="BC599" s="59" t="str" cm="1">
        <f t="array" ref="BC599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BD599" s="59" t="str" cm="1">
        <f t="array" ref="BD599" xml:space="preserve"> _xlfn.XLOOKUP(
  1,
  ( TabelaMap[SUB] = BS_CONTROLE[[#This Row],[SUB_5]]) *
  ( TabelaMap[KM Inicio] &lt;= BS_CONTROLE[[#This Row],[KM - Inicio]]) *
  ( TabelaMap[KM Fim]  &gt;= BS_CONTROLE[[#This Row],[KM - Inicio]]),
  TabelaMap[Trecho Coordenação],
  "-",
  0
)</f>
        <v>-</v>
      </c>
      <c r="BE599" s="200" t="str">
        <f>IFERROR(_xlfn.XLOOKUP(AO599, BASE_MAPA!$B$2:$B$420, BASE_MAPA!$G$2:$G$420), "ERRO")</f>
        <v>ERRO</v>
      </c>
      <c r="BF599" s="178" t="str">
        <f>IF(BS_CONTROLE[[#This Row],[Responsavel pelo boletim]]=0, "-", BS_CONTROLE[[#This Row],[Responsavel pelo boletim]])</f>
        <v>-</v>
      </c>
      <c r="BG599" s="13"/>
      <c r="BH599" s="14"/>
      <c r="BI599" s="14"/>
      <c r="BJ599" s="14"/>
      <c r="BK599" s="14"/>
      <c r="BL599" s="13"/>
      <c r="BM599" s="12"/>
      <c r="BN599" s="12"/>
      <c r="BO599" s="130"/>
      <c r="BP599" s="14"/>
      <c r="BQ599" s="10" t="str">
        <f t="shared" si="48"/>
        <v>Aderente</v>
      </c>
      <c r="BR599" s="15" t="str">
        <f t="shared" si="49"/>
        <v>*</v>
      </c>
      <c r="BS599" s="15" t="str">
        <f t="shared" si="50"/>
        <v>*</v>
      </c>
      <c r="BT599" s="157" t="str">
        <f t="shared" si="51"/>
        <v/>
      </c>
    </row>
    <row r="600" spans="1:72" hidden="1">
      <c r="A600" s="44" t="str">
        <f t="shared" si="47"/>
        <v/>
      </c>
      <c r="B600" s="133"/>
      <c r="C600" s="7" t="str">
        <f>IF(BS_CONTROLE[[#This Row],[DATA]]="","",WEEKNUM(BS_CONTROLE[[#This Row],[DATA]]))</f>
        <v/>
      </c>
      <c r="D600" s="45"/>
      <c r="E600" s="185">
        <v>616</v>
      </c>
      <c r="F600" s="134"/>
      <c r="G600" s="8" t="str">
        <f>IF(D600="","*",VLOOKUP(F600,BS_ATIVIDADE[#All],3,FALSE))</f>
        <v>*</v>
      </c>
      <c r="H600" s="135"/>
      <c r="I600" s="135"/>
      <c r="J600" s="151"/>
      <c r="K600" s="151"/>
      <c r="L600" s="71" t="s">
        <v>11</v>
      </c>
      <c r="M600" s="149" t="str" cm="1">
        <f t="array" ref="M600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600" s="149" t="str" cm="1">
        <f t="array" ref="N600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600" s="135"/>
      <c r="P600" s="135"/>
      <c r="Q600" s="71"/>
      <c r="R600" s="9" t="str">
        <f>IFERROR(_xlfn.XLOOKUP(F600, BS_ATIVIDADE[ATIVIDADE],BS_ATIVIDADE[UNIDADE] ), "*")</f>
        <v>*</v>
      </c>
      <c r="S600" s="180" t="str" cm="1">
        <f t="array" ref="S600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600" s="180" t="str" cm="1">
        <f t="array" ref="T600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600" s="199" t="str">
        <f>IFERROR(_xlfn.XLOOKUP(J600, BASE_MAPA!$B$2:$B$420, BASE_MAPA!$G$2:$G$420), "ERRO")</f>
        <v>ERRO</v>
      </c>
      <c r="V600" s="143"/>
      <c r="W600" s="135"/>
      <c r="X600" s="152"/>
      <c r="Y600" s="129"/>
      <c r="Z600" s="129"/>
      <c r="AA600" s="71"/>
      <c r="AB600" s="59"/>
      <c r="AC600" s="59"/>
      <c r="AD600" s="135"/>
      <c r="AE600" s="71"/>
      <c r="AF600" s="71"/>
      <c r="AG600" s="71"/>
      <c r="AH600" s="42"/>
      <c r="AI600" s="119" t="str">
        <f>IF(BS_CONTROLE[[#This Row],[Atividade]]=0, "-", BS_CONTROLE[[#This Row],[Atividade]])</f>
        <v>-</v>
      </c>
      <c r="AJ600" s="8" t="str">
        <f>IF(D600="","*",VLOOKUP(AI600,BS_ATIVIDADE[#Data],3,FALSE))</f>
        <v>*</v>
      </c>
      <c r="AK600" s="175" t="str">
        <f>IF(BS_CONTROLE[[#This Row],[Local - Partida]]=0, "-", BS_CONTROLE[[#This Row],[Local - Partida]])</f>
        <v>-</v>
      </c>
      <c r="AL600" s="175" t="str">
        <f>IF(BS_CONTROLE[[#This Row],[Local - Encerramento]]=0, "-", BS_CONTROLE[[#This Row],[Local - Encerramento]])</f>
        <v>-</v>
      </c>
      <c r="AM600" s="175" t="str">
        <f>IF(BS_CONTROLE[[#This Row],[Entre - Estações]]=0, "-", BS_CONTROLE[[#This Row],[Entre - Estações]])</f>
        <v>-</v>
      </c>
      <c r="AN600" s="175" t="str">
        <f>IF(BS_CONTROLE[[#This Row],[SB]]=0, "-", BS_CONTROLE[[#This Row],[SB]])</f>
        <v>-</v>
      </c>
      <c r="AO600" s="176" t="str">
        <f>IF(BS_CONTROLE[[#This Row],[SUB]]=0, "-", BS_CONTROLE[[#This Row],[SUB]])</f>
        <v>-</v>
      </c>
      <c r="AP600" s="177" t="str">
        <f>IF(BS_CONTROLE[[#This Row],[KM - Inicio]]=0, "-", BS_CONTROLE[[#This Row],[KM - Inicio]])</f>
        <v>-</v>
      </c>
      <c r="AQ600" s="177" t="str">
        <f>IF(BS_CONTROLE[[#This Row],[KM - Fim]]=0, "-", BS_CONTROLE[[#This Row],[KM - Fim]])</f>
        <v>-</v>
      </c>
      <c r="AR600" s="32"/>
      <c r="AS600" s="32"/>
      <c r="AT600" s="32"/>
      <c r="AU600" s="32"/>
      <c r="AV600" s="32"/>
      <c r="AW600" s="32"/>
      <c r="AX600" s="32"/>
      <c r="AY600" s="184" t="str">
        <f>IF(D600="","*",IFERROR(IF(ISODD(COUNT(AS600:AX602)),"ERRO",SUM((AT600-AS600),(AV600-AU600),(AX600-AW600))),"ERRO"))</f>
        <v>*</v>
      </c>
      <c r="AZ600" s="11"/>
      <c r="BA600" s="60"/>
      <c r="BB600" s="9" t="str">
        <f>IFERROR(_xlfn.XLOOKUP(AI600, BS_ATIVIDADE[ATIVIDADE],BS_ATIVIDADE[UNIDADE] ), "*")</f>
        <v>*</v>
      </c>
      <c r="BC600" s="59" t="str" cm="1">
        <f t="array" ref="BC600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BD600" s="59" t="str" cm="1">
        <f t="array" ref="BD600" xml:space="preserve"> _xlfn.XLOOKUP(
  1,
  ( TabelaMap[SUB] = BS_CONTROLE[[#This Row],[SUB_5]]) *
  ( TabelaMap[KM Inicio] &lt;= BS_CONTROLE[[#This Row],[KM - Inicio]]) *
  ( TabelaMap[KM Fim]  &gt;= BS_CONTROLE[[#This Row],[KM - Inicio]]),
  TabelaMap[Trecho Coordenação],
  "-",
  0
)</f>
        <v>-</v>
      </c>
      <c r="BE600" s="200" t="str">
        <f>IFERROR(_xlfn.XLOOKUP(AO600, BASE_MAPA!$B$2:$B$420, BASE_MAPA!$G$2:$G$420), "ERRO")</f>
        <v>ERRO</v>
      </c>
      <c r="BF600" s="178" t="str">
        <f>IF(BS_CONTROLE[[#This Row],[Responsavel pelo boletim]]=0, "-", BS_CONTROLE[[#This Row],[Responsavel pelo boletim]])</f>
        <v>-</v>
      </c>
      <c r="BG600" s="13"/>
      <c r="BH600" s="14"/>
      <c r="BI600" s="14"/>
      <c r="BJ600" s="14"/>
      <c r="BK600" s="14"/>
      <c r="BL600" s="13"/>
      <c r="BM600" s="12"/>
      <c r="BN600" s="12"/>
      <c r="BO600" s="130"/>
      <c r="BP600" s="14"/>
      <c r="BQ600" s="10" t="str">
        <f t="shared" si="48"/>
        <v>Aderente</v>
      </c>
      <c r="BR600" s="15" t="str">
        <f t="shared" si="49"/>
        <v>*</v>
      </c>
      <c r="BS600" s="15" t="str">
        <f t="shared" si="50"/>
        <v>*</v>
      </c>
      <c r="BT600" s="157" t="str">
        <f t="shared" si="51"/>
        <v/>
      </c>
    </row>
    <row r="601" spans="1:72" hidden="1">
      <c r="A601" s="44" t="str">
        <f t="shared" si="47"/>
        <v/>
      </c>
      <c r="B601" s="133"/>
      <c r="C601" s="7" t="str">
        <f>IF(BS_CONTROLE[[#This Row],[DATA]]="","",WEEKNUM(BS_CONTROLE[[#This Row],[DATA]]))</f>
        <v/>
      </c>
      <c r="D601" s="45"/>
      <c r="E601" s="185">
        <v>617</v>
      </c>
      <c r="F601" s="134"/>
      <c r="G601" s="8" t="str">
        <f>IF(D601="","*",VLOOKUP(F601,BS_ATIVIDADE[#All],3,FALSE))</f>
        <v>*</v>
      </c>
      <c r="H601" s="135"/>
      <c r="I601" s="135"/>
      <c r="J601" s="151"/>
      <c r="K601" s="151"/>
      <c r="L601" s="71" t="s">
        <v>11</v>
      </c>
      <c r="M601" s="149" t="str" cm="1">
        <f t="array" ref="M601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601" s="149" t="str" cm="1">
        <f t="array" ref="N601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601" s="135"/>
      <c r="P601" s="135"/>
      <c r="Q601" s="71"/>
      <c r="R601" s="9" t="str">
        <f>IFERROR(_xlfn.XLOOKUP(F601, BS_ATIVIDADE[ATIVIDADE],BS_ATIVIDADE[UNIDADE] ), "*")</f>
        <v>*</v>
      </c>
      <c r="S601" s="180" t="str" cm="1">
        <f t="array" ref="S601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601" s="180" t="str" cm="1">
        <f t="array" ref="T601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601" s="199" t="str">
        <f>IFERROR(_xlfn.XLOOKUP(J601, BASE_MAPA!$B$2:$B$420, BASE_MAPA!$G$2:$G$420), "ERRO")</f>
        <v>ERRO</v>
      </c>
      <c r="V601" s="143"/>
      <c r="W601" s="135"/>
      <c r="X601" s="152"/>
      <c r="Y601" s="129"/>
      <c r="Z601" s="129"/>
      <c r="AA601" s="71"/>
      <c r="AB601" s="59"/>
      <c r="AC601" s="59"/>
      <c r="AD601" s="135"/>
      <c r="AE601" s="71"/>
      <c r="AF601" s="71"/>
      <c r="AG601" s="71"/>
      <c r="AH601" s="42"/>
      <c r="AI601" s="119" t="str">
        <f>IF(BS_CONTROLE[[#This Row],[Atividade]]=0, "-", BS_CONTROLE[[#This Row],[Atividade]])</f>
        <v>-</v>
      </c>
      <c r="AJ601" s="8" t="str">
        <f>IF(D601="","*",VLOOKUP(AI601,BS_ATIVIDADE[#Data],3,FALSE))</f>
        <v>*</v>
      </c>
      <c r="AK601" s="175" t="str">
        <f>IF(BS_CONTROLE[[#This Row],[Local - Partida]]=0, "-", BS_CONTROLE[[#This Row],[Local - Partida]])</f>
        <v>-</v>
      </c>
      <c r="AL601" s="175" t="str">
        <f>IF(BS_CONTROLE[[#This Row],[Local - Encerramento]]=0, "-", BS_CONTROLE[[#This Row],[Local - Encerramento]])</f>
        <v>-</v>
      </c>
      <c r="AM601" s="175" t="str">
        <f>IF(BS_CONTROLE[[#This Row],[Entre - Estações]]=0, "-", BS_CONTROLE[[#This Row],[Entre - Estações]])</f>
        <v>-</v>
      </c>
      <c r="AN601" s="175" t="str">
        <f>IF(BS_CONTROLE[[#This Row],[SB]]=0, "-", BS_CONTROLE[[#This Row],[SB]])</f>
        <v>-</v>
      </c>
      <c r="AO601" s="176" t="str">
        <f>IF(BS_CONTROLE[[#This Row],[SUB]]=0, "-", BS_CONTROLE[[#This Row],[SUB]])</f>
        <v>-</v>
      </c>
      <c r="AP601" s="177" t="str">
        <f>IF(BS_CONTROLE[[#This Row],[KM - Inicio]]=0, "-", BS_CONTROLE[[#This Row],[KM - Inicio]])</f>
        <v>-</v>
      </c>
      <c r="AQ601" s="177" t="str">
        <f>IF(BS_CONTROLE[[#This Row],[KM - Fim]]=0, "-", BS_CONTROLE[[#This Row],[KM - Fim]])</f>
        <v>-</v>
      </c>
      <c r="AR601" s="32"/>
      <c r="AS601" s="32"/>
      <c r="AT601" s="32"/>
      <c r="AU601" s="32"/>
      <c r="AV601" s="32"/>
      <c r="AW601" s="32"/>
      <c r="AX601" s="32"/>
      <c r="AY601" s="184" t="str">
        <f>IF(D601="","*",IFERROR(IF(ISODD(COUNT(AS601:AX603)),"ERRO",SUM((AT601-AS601),(AV601-AU601),(AX601-AW601))),"ERRO"))</f>
        <v>*</v>
      </c>
      <c r="AZ601" s="11"/>
      <c r="BA601" s="60"/>
      <c r="BB601" s="9" t="str">
        <f>IFERROR(_xlfn.XLOOKUP(AI601, BS_ATIVIDADE[ATIVIDADE],BS_ATIVIDADE[UNIDADE] ), "*")</f>
        <v>*</v>
      </c>
      <c r="BC601" s="59" t="str" cm="1">
        <f t="array" ref="BC601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BD601" s="59" t="str" cm="1">
        <f t="array" ref="BD601" xml:space="preserve"> _xlfn.XLOOKUP(
  1,
  ( TabelaMap[SUB] = BS_CONTROLE[[#This Row],[SUB_5]]) *
  ( TabelaMap[KM Inicio] &lt;= BS_CONTROLE[[#This Row],[KM - Inicio]]) *
  ( TabelaMap[KM Fim]  &gt;= BS_CONTROLE[[#This Row],[KM - Inicio]]),
  TabelaMap[Trecho Coordenação],
  "-",
  0
)</f>
        <v>-</v>
      </c>
      <c r="BE601" s="200" t="str">
        <f>IFERROR(_xlfn.XLOOKUP(AO601, BASE_MAPA!$B$2:$B$420, BASE_MAPA!$G$2:$G$420), "ERRO")</f>
        <v>ERRO</v>
      </c>
      <c r="BF601" s="178" t="str">
        <f>IF(BS_CONTROLE[[#This Row],[Responsavel pelo boletim]]=0, "-", BS_CONTROLE[[#This Row],[Responsavel pelo boletim]])</f>
        <v>-</v>
      </c>
      <c r="BG601" s="13"/>
      <c r="BH601" s="14"/>
      <c r="BI601" s="14"/>
      <c r="BJ601" s="14"/>
      <c r="BK601" s="14"/>
      <c r="BL601" s="13"/>
      <c r="BM601" s="12"/>
      <c r="BN601" s="12"/>
      <c r="BO601" s="130"/>
      <c r="BP601" s="14"/>
      <c r="BQ601" s="10" t="str">
        <f t="shared" si="48"/>
        <v>Aderente</v>
      </c>
      <c r="BR601" s="15" t="str">
        <f t="shared" si="49"/>
        <v>*</v>
      </c>
      <c r="BS601" s="15" t="str">
        <f t="shared" si="50"/>
        <v>*</v>
      </c>
      <c r="BT601" s="157" t="str">
        <f t="shared" si="51"/>
        <v/>
      </c>
    </row>
    <row r="602" spans="1:72" hidden="1">
      <c r="A602" s="44" t="str">
        <f t="shared" si="47"/>
        <v/>
      </c>
      <c r="B602" s="133"/>
      <c r="C602" s="7" t="str">
        <f>IF(BS_CONTROLE[[#This Row],[DATA]]="","",WEEKNUM(BS_CONTROLE[[#This Row],[DATA]]))</f>
        <v/>
      </c>
      <c r="D602" s="45"/>
      <c r="E602" s="185">
        <v>618</v>
      </c>
      <c r="F602" s="134"/>
      <c r="G602" s="8" t="str">
        <f>IF(D602="","*",VLOOKUP(F602,BS_ATIVIDADE[#All],3,FALSE))</f>
        <v>*</v>
      </c>
      <c r="H602" s="135"/>
      <c r="I602" s="135"/>
      <c r="J602" s="151"/>
      <c r="K602" s="151"/>
      <c r="L602" s="71" t="s">
        <v>11</v>
      </c>
      <c r="M602" s="149" t="str" cm="1">
        <f t="array" ref="M602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602" s="149" t="str" cm="1">
        <f t="array" ref="N602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602" s="135"/>
      <c r="P602" s="135"/>
      <c r="Q602" s="71"/>
      <c r="R602" s="9" t="str">
        <f>IFERROR(_xlfn.XLOOKUP(F602, BS_ATIVIDADE[ATIVIDADE],BS_ATIVIDADE[UNIDADE] ), "*")</f>
        <v>*</v>
      </c>
      <c r="S602" s="180" t="str" cm="1">
        <f t="array" ref="S602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602" s="180" t="str" cm="1">
        <f t="array" ref="T602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602" s="199" t="str">
        <f>IFERROR(_xlfn.XLOOKUP(J602, BASE_MAPA!$B$2:$B$420, BASE_MAPA!$G$2:$G$420), "ERRO")</f>
        <v>ERRO</v>
      </c>
      <c r="V602" s="143"/>
      <c r="W602" s="135"/>
      <c r="X602" s="152"/>
      <c r="Y602" s="129"/>
      <c r="Z602" s="129"/>
      <c r="AA602" s="71"/>
      <c r="AB602" s="59"/>
      <c r="AC602" s="59"/>
      <c r="AD602" s="135"/>
      <c r="AE602" s="71"/>
      <c r="AF602" s="71"/>
      <c r="AG602" s="71"/>
      <c r="AH602" s="42"/>
      <c r="AI602" s="119" t="str">
        <f>IF(BS_CONTROLE[[#This Row],[Atividade]]=0, "-", BS_CONTROLE[[#This Row],[Atividade]])</f>
        <v>-</v>
      </c>
      <c r="AJ602" s="8" t="str">
        <f>IF(D602="","*",VLOOKUP(AI602,BS_ATIVIDADE[#Data],3,FALSE))</f>
        <v>*</v>
      </c>
      <c r="AK602" s="175" t="str">
        <f>IF(BS_CONTROLE[[#This Row],[Local - Partida]]=0, "-", BS_CONTROLE[[#This Row],[Local - Partida]])</f>
        <v>-</v>
      </c>
      <c r="AL602" s="175" t="str">
        <f>IF(BS_CONTROLE[[#This Row],[Local - Encerramento]]=0, "-", BS_CONTROLE[[#This Row],[Local - Encerramento]])</f>
        <v>-</v>
      </c>
      <c r="AM602" s="175" t="str">
        <f>IF(BS_CONTROLE[[#This Row],[Entre - Estações]]=0, "-", BS_CONTROLE[[#This Row],[Entre - Estações]])</f>
        <v>-</v>
      </c>
      <c r="AN602" s="175" t="str">
        <f>IF(BS_CONTROLE[[#This Row],[SB]]=0, "-", BS_CONTROLE[[#This Row],[SB]])</f>
        <v>-</v>
      </c>
      <c r="AO602" s="176" t="str">
        <f>IF(BS_CONTROLE[[#This Row],[SUB]]=0, "-", BS_CONTROLE[[#This Row],[SUB]])</f>
        <v>-</v>
      </c>
      <c r="AP602" s="177" t="str">
        <f>IF(BS_CONTROLE[[#This Row],[KM - Inicio]]=0, "-", BS_CONTROLE[[#This Row],[KM - Inicio]])</f>
        <v>-</v>
      </c>
      <c r="AQ602" s="177" t="str">
        <f>IF(BS_CONTROLE[[#This Row],[KM - Fim]]=0, "-", BS_CONTROLE[[#This Row],[KM - Fim]])</f>
        <v>-</v>
      </c>
      <c r="AR602" s="32"/>
      <c r="AS602" s="32"/>
      <c r="AT602" s="32"/>
      <c r="AU602" s="32"/>
      <c r="AV602" s="32"/>
      <c r="AW602" s="32"/>
      <c r="AX602" s="32"/>
      <c r="AY602" s="184" t="str">
        <f>IF(D602="","*",IFERROR(IF(ISODD(COUNT(AS602:AX604)),"ERRO",SUM((AT602-AS602),(AV602-AU602),(AX602-AW602))),"ERRO"))</f>
        <v>*</v>
      </c>
      <c r="AZ602" s="11"/>
      <c r="BA602" s="60"/>
      <c r="BB602" s="9" t="str">
        <f>IFERROR(_xlfn.XLOOKUP(AI602, BS_ATIVIDADE[ATIVIDADE],BS_ATIVIDADE[UNIDADE] ), "*")</f>
        <v>*</v>
      </c>
      <c r="BC602" s="59" t="str" cm="1">
        <f t="array" ref="BC602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BD602" s="59" t="str" cm="1">
        <f t="array" ref="BD602" xml:space="preserve"> _xlfn.XLOOKUP(
  1,
  ( TabelaMap[SUB] = BS_CONTROLE[[#This Row],[SUB_5]]) *
  ( TabelaMap[KM Inicio] &lt;= BS_CONTROLE[[#This Row],[KM - Inicio]]) *
  ( TabelaMap[KM Fim]  &gt;= BS_CONTROLE[[#This Row],[KM - Inicio]]),
  TabelaMap[Trecho Coordenação],
  "-",
  0
)</f>
        <v>-</v>
      </c>
      <c r="BE602" s="200" t="str">
        <f>IFERROR(_xlfn.XLOOKUP(AO602, BASE_MAPA!$B$2:$B$420, BASE_MAPA!$G$2:$G$420), "ERRO")</f>
        <v>ERRO</v>
      </c>
      <c r="BF602" s="178" t="str">
        <f>IF(BS_CONTROLE[[#This Row],[Responsavel pelo boletim]]=0, "-", BS_CONTROLE[[#This Row],[Responsavel pelo boletim]])</f>
        <v>-</v>
      </c>
      <c r="BG602" s="13"/>
      <c r="BH602" s="14"/>
      <c r="BI602" s="14"/>
      <c r="BJ602" s="14"/>
      <c r="BK602" s="14"/>
      <c r="BL602" s="13"/>
      <c r="BM602" s="12"/>
      <c r="BN602" s="12"/>
      <c r="BO602" s="130"/>
      <c r="BP602" s="14"/>
      <c r="BQ602" s="10" t="str">
        <f t="shared" si="48"/>
        <v>Aderente</v>
      </c>
      <c r="BR602" s="15" t="str">
        <f t="shared" si="49"/>
        <v>*</v>
      </c>
      <c r="BS602" s="15" t="str">
        <f t="shared" si="50"/>
        <v>*</v>
      </c>
      <c r="BT602" s="157" t="str">
        <f t="shared" si="51"/>
        <v/>
      </c>
    </row>
    <row r="603" spans="1:72" hidden="1">
      <c r="A603" s="44" t="str">
        <f t="shared" si="47"/>
        <v/>
      </c>
      <c r="B603" s="133"/>
      <c r="C603" s="7" t="str">
        <f>IF(BS_CONTROLE[[#This Row],[DATA]]="","",WEEKNUM(BS_CONTROLE[[#This Row],[DATA]]))</f>
        <v/>
      </c>
      <c r="D603" s="45"/>
      <c r="E603" s="185">
        <v>619</v>
      </c>
      <c r="F603" s="134"/>
      <c r="G603" s="8" t="str">
        <f>IF(D603="","*",VLOOKUP(F603,BS_ATIVIDADE[#All],3,FALSE))</f>
        <v>*</v>
      </c>
      <c r="H603" s="135"/>
      <c r="I603" s="135"/>
      <c r="J603" s="151"/>
      <c r="K603" s="151"/>
      <c r="L603" s="71" t="s">
        <v>11</v>
      </c>
      <c r="M603" s="149" t="str" cm="1">
        <f t="array" ref="M603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603" s="149" t="str" cm="1">
        <f t="array" ref="N603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603" s="135"/>
      <c r="P603" s="135"/>
      <c r="Q603" s="71"/>
      <c r="R603" s="9" t="str">
        <f>IFERROR(_xlfn.XLOOKUP(F603, BS_ATIVIDADE[ATIVIDADE],BS_ATIVIDADE[UNIDADE] ), "*")</f>
        <v>*</v>
      </c>
      <c r="S603" s="180" t="str" cm="1">
        <f t="array" ref="S603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603" s="180" t="str" cm="1">
        <f t="array" ref="T603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603" s="199" t="str">
        <f>IFERROR(_xlfn.XLOOKUP(J603, BASE_MAPA!$B$2:$B$420, BASE_MAPA!$G$2:$G$420), "ERRO")</f>
        <v>ERRO</v>
      </c>
      <c r="V603" s="143"/>
      <c r="W603" s="135"/>
      <c r="X603" s="152"/>
      <c r="Y603" s="129"/>
      <c r="Z603" s="129"/>
      <c r="AA603" s="71"/>
      <c r="AB603" s="59"/>
      <c r="AC603" s="59"/>
      <c r="AD603" s="135"/>
      <c r="AE603" s="71"/>
      <c r="AF603" s="71"/>
      <c r="AG603" s="71"/>
      <c r="AH603" s="42"/>
      <c r="AI603" s="119" t="str">
        <f>IF(BS_CONTROLE[[#This Row],[Atividade]]=0, "-", BS_CONTROLE[[#This Row],[Atividade]])</f>
        <v>-</v>
      </c>
      <c r="AJ603" s="8" t="str">
        <f>IF(D603="","*",VLOOKUP(AI603,BS_ATIVIDADE[#Data],3,FALSE))</f>
        <v>*</v>
      </c>
      <c r="AK603" s="175" t="str">
        <f>IF(BS_CONTROLE[[#This Row],[Local - Partida]]=0, "-", BS_CONTROLE[[#This Row],[Local - Partida]])</f>
        <v>-</v>
      </c>
      <c r="AL603" s="175" t="str">
        <f>IF(BS_CONTROLE[[#This Row],[Local - Encerramento]]=0, "-", BS_CONTROLE[[#This Row],[Local - Encerramento]])</f>
        <v>-</v>
      </c>
      <c r="AM603" s="175" t="str">
        <f>IF(BS_CONTROLE[[#This Row],[Entre - Estações]]=0, "-", BS_CONTROLE[[#This Row],[Entre - Estações]])</f>
        <v>-</v>
      </c>
      <c r="AN603" s="175" t="str">
        <f>IF(BS_CONTROLE[[#This Row],[SB]]=0, "-", BS_CONTROLE[[#This Row],[SB]])</f>
        <v>-</v>
      </c>
      <c r="AO603" s="176" t="str">
        <f>IF(BS_CONTROLE[[#This Row],[SUB]]=0, "-", BS_CONTROLE[[#This Row],[SUB]])</f>
        <v>-</v>
      </c>
      <c r="AP603" s="177" t="str">
        <f>IF(BS_CONTROLE[[#This Row],[KM - Inicio]]=0, "-", BS_CONTROLE[[#This Row],[KM - Inicio]])</f>
        <v>-</v>
      </c>
      <c r="AQ603" s="177" t="str">
        <f>IF(BS_CONTROLE[[#This Row],[KM - Fim]]=0, "-", BS_CONTROLE[[#This Row],[KM - Fim]])</f>
        <v>-</v>
      </c>
      <c r="AR603" s="32"/>
      <c r="AS603" s="32"/>
      <c r="AT603" s="32"/>
      <c r="AU603" s="32"/>
      <c r="AV603" s="32"/>
      <c r="AW603" s="32"/>
      <c r="AX603" s="32"/>
      <c r="AY603" s="184" t="str">
        <f>IF(D603="","*",IFERROR(IF(ISODD(COUNT(AS603:AX605)),"ERRO",SUM((AT603-AS603),(AV603-AU603),(AX603-AW603))),"ERRO"))</f>
        <v>*</v>
      </c>
      <c r="AZ603" s="11"/>
      <c r="BA603" s="60"/>
      <c r="BB603" s="9" t="str">
        <f>IFERROR(_xlfn.XLOOKUP(AI603, BS_ATIVIDADE[ATIVIDADE],BS_ATIVIDADE[UNIDADE] ), "*")</f>
        <v>*</v>
      </c>
      <c r="BC603" s="59" t="str" cm="1">
        <f t="array" ref="BC603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BD603" s="59" t="str" cm="1">
        <f t="array" ref="BD603" xml:space="preserve"> _xlfn.XLOOKUP(
  1,
  ( TabelaMap[SUB] = BS_CONTROLE[[#This Row],[SUB_5]]) *
  ( TabelaMap[KM Inicio] &lt;= BS_CONTROLE[[#This Row],[KM - Inicio]]) *
  ( TabelaMap[KM Fim]  &gt;= BS_CONTROLE[[#This Row],[KM - Inicio]]),
  TabelaMap[Trecho Coordenação],
  "-",
  0
)</f>
        <v>-</v>
      </c>
      <c r="BE603" s="200" t="str">
        <f>IFERROR(_xlfn.XLOOKUP(AO603, BASE_MAPA!$B$2:$B$420, BASE_MAPA!$G$2:$G$420), "ERRO")</f>
        <v>ERRO</v>
      </c>
      <c r="BF603" s="178" t="str">
        <f>IF(BS_CONTROLE[[#This Row],[Responsavel pelo boletim]]=0, "-", BS_CONTROLE[[#This Row],[Responsavel pelo boletim]])</f>
        <v>-</v>
      </c>
      <c r="BG603" s="13"/>
      <c r="BH603" s="14"/>
      <c r="BI603" s="14"/>
      <c r="BJ603" s="14"/>
      <c r="BK603" s="14"/>
      <c r="BL603" s="13"/>
      <c r="BM603" s="12"/>
      <c r="BN603" s="12"/>
      <c r="BO603" s="130"/>
      <c r="BP603" s="14"/>
      <c r="BQ603" s="10" t="str">
        <f t="shared" si="48"/>
        <v>Aderente</v>
      </c>
      <c r="BR603" s="15" t="str">
        <f t="shared" si="49"/>
        <v>*</v>
      </c>
      <c r="BS603" s="15" t="str">
        <f t="shared" si="50"/>
        <v>*</v>
      </c>
      <c r="BT603" s="157" t="str">
        <f t="shared" si="51"/>
        <v/>
      </c>
    </row>
    <row r="604" spans="1:72" hidden="1">
      <c r="A604" s="44" t="str">
        <f t="shared" si="47"/>
        <v/>
      </c>
      <c r="B604" s="133"/>
      <c r="C604" s="7" t="str">
        <f>IF(BS_CONTROLE[[#This Row],[DATA]]="","",WEEKNUM(BS_CONTROLE[[#This Row],[DATA]]))</f>
        <v/>
      </c>
      <c r="D604" s="45"/>
      <c r="E604" s="185">
        <v>620</v>
      </c>
      <c r="F604" s="134"/>
      <c r="G604" s="8" t="str">
        <f>IF(D604="","*",VLOOKUP(F604,BS_ATIVIDADE[#All],3,FALSE))</f>
        <v>*</v>
      </c>
      <c r="H604" s="135"/>
      <c r="I604" s="135"/>
      <c r="J604" s="151"/>
      <c r="K604" s="151"/>
      <c r="L604" s="71" t="s">
        <v>11</v>
      </c>
      <c r="M604" s="149" t="str" cm="1">
        <f t="array" ref="M604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604" s="149" t="str" cm="1">
        <f t="array" ref="N604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604" s="135"/>
      <c r="P604" s="135"/>
      <c r="Q604" s="71"/>
      <c r="R604" s="9" t="str">
        <f>IFERROR(_xlfn.XLOOKUP(F604, BS_ATIVIDADE[ATIVIDADE],BS_ATIVIDADE[UNIDADE] ), "*")</f>
        <v>*</v>
      </c>
      <c r="S604" s="180" t="str" cm="1">
        <f t="array" ref="S604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604" s="180" t="str" cm="1">
        <f t="array" ref="T604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604" s="199" t="str">
        <f>IFERROR(_xlfn.XLOOKUP(J604, BASE_MAPA!$B$2:$B$420, BASE_MAPA!$G$2:$G$420), "ERRO")</f>
        <v>ERRO</v>
      </c>
      <c r="V604" s="143"/>
      <c r="W604" s="135"/>
      <c r="X604" s="152"/>
      <c r="Y604" s="129"/>
      <c r="Z604" s="129"/>
      <c r="AA604" s="71"/>
      <c r="AB604" s="59"/>
      <c r="AC604" s="59"/>
      <c r="AD604" s="135"/>
      <c r="AE604" s="71"/>
      <c r="AF604" s="71"/>
      <c r="AG604" s="71"/>
      <c r="AH604" s="42"/>
      <c r="AI604" s="119" t="str">
        <f>IF(BS_CONTROLE[[#This Row],[Atividade]]=0, "-", BS_CONTROLE[[#This Row],[Atividade]])</f>
        <v>-</v>
      </c>
      <c r="AJ604" s="8" t="str">
        <f>IF(D604="","*",VLOOKUP(AI604,BS_ATIVIDADE[#Data],3,FALSE))</f>
        <v>*</v>
      </c>
      <c r="AK604" s="175" t="str">
        <f>IF(BS_CONTROLE[[#This Row],[Local - Partida]]=0, "-", BS_CONTROLE[[#This Row],[Local - Partida]])</f>
        <v>-</v>
      </c>
      <c r="AL604" s="175" t="str">
        <f>IF(BS_CONTROLE[[#This Row],[Local - Encerramento]]=0, "-", BS_CONTROLE[[#This Row],[Local - Encerramento]])</f>
        <v>-</v>
      </c>
      <c r="AM604" s="175" t="str">
        <f>IF(BS_CONTROLE[[#This Row],[Entre - Estações]]=0, "-", BS_CONTROLE[[#This Row],[Entre - Estações]])</f>
        <v>-</v>
      </c>
      <c r="AN604" s="175" t="str">
        <f>IF(BS_CONTROLE[[#This Row],[SB]]=0, "-", BS_CONTROLE[[#This Row],[SB]])</f>
        <v>-</v>
      </c>
      <c r="AO604" s="176" t="str">
        <f>IF(BS_CONTROLE[[#This Row],[SUB]]=0, "-", BS_CONTROLE[[#This Row],[SUB]])</f>
        <v>-</v>
      </c>
      <c r="AP604" s="177" t="str">
        <f>IF(BS_CONTROLE[[#This Row],[KM - Inicio]]=0, "-", BS_CONTROLE[[#This Row],[KM - Inicio]])</f>
        <v>-</v>
      </c>
      <c r="AQ604" s="177" t="str">
        <f>IF(BS_CONTROLE[[#This Row],[KM - Fim]]=0, "-", BS_CONTROLE[[#This Row],[KM - Fim]])</f>
        <v>-</v>
      </c>
      <c r="AR604" s="32"/>
      <c r="AS604" s="32"/>
      <c r="AT604" s="32"/>
      <c r="AU604" s="32"/>
      <c r="AV604" s="32"/>
      <c r="AW604" s="32"/>
      <c r="AX604" s="32"/>
      <c r="AY604" s="184" t="str">
        <f>IF(D604="","*",IFERROR(IF(ISODD(COUNT(AS604:AX606)),"ERRO",SUM((AT604-AS604),(AV604-AU604),(AX604-AW604))),"ERRO"))</f>
        <v>*</v>
      </c>
      <c r="AZ604" s="11"/>
      <c r="BA604" s="60"/>
      <c r="BB604" s="9" t="str">
        <f>IFERROR(_xlfn.XLOOKUP(AI604, BS_ATIVIDADE[ATIVIDADE],BS_ATIVIDADE[UNIDADE] ), "*")</f>
        <v>*</v>
      </c>
      <c r="BC604" s="59" t="str" cm="1">
        <f t="array" ref="BC604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BD604" s="59" t="str" cm="1">
        <f t="array" ref="BD604" xml:space="preserve"> _xlfn.XLOOKUP(
  1,
  ( TabelaMap[SUB] = BS_CONTROLE[[#This Row],[SUB_5]]) *
  ( TabelaMap[KM Inicio] &lt;= BS_CONTROLE[[#This Row],[KM - Inicio]]) *
  ( TabelaMap[KM Fim]  &gt;= BS_CONTROLE[[#This Row],[KM - Inicio]]),
  TabelaMap[Trecho Coordenação],
  "-",
  0
)</f>
        <v>-</v>
      </c>
      <c r="BE604" s="200" t="str">
        <f>IFERROR(_xlfn.XLOOKUP(AO604, BASE_MAPA!$B$2:$B$420, BASE_MAPA!$G$2:$G$420), "ERRO")</f>
        <v>ERRO</v>
      </c>
      <c r="BF604" s="178" t="str">
        <f>IF(BS_CONTROLE[[#This Row],[Responsavel pelo boletim]]=0, "-", BS_CONTROLE[[#This Row],[Responsavel pelo boletim]])</f>
        <v>-</v>
      </c>
      <c r="BG604" s="13"/>
      <c r="BH604" s="14"/>
      <c r="BI604" s="14"/>
      <c r="BJ604" s="14"/>
      <c r="BK604" s="14"/>
      <c r="BL604" s="13"/>
      <c r="BM604" s="12"/>
      <c r="BN604" s="12"/>
      <c r="BO604" s="130"/>
      <c r="BP604" s="14"/>
      <c r="BQ604" s="10" t="str">
        <f t="shared" si="48"/>
        <v>Aderente</v>
      </c>
      <c r="BR604" s="15" t="str">
        <f t="shared" si="49"/>
        <v>*</v>
      </c>
      <c r="BS604" s="15" t="str">
        <f t="shared" si="50"/>
        <v>*</v>
      </c>
      <c r="BT604" s="157" t="str">
        <f t="shared" si="51"/>
        <v/>
      </c>
    </row>
    <row r="605" spans="1:72" hidden="1">
      <c r="A605" s="44" t="str">
        <f t="shared" si="47"/>
        <v/>
      </c>
      <c r="B605" s="133"/>
      <c r="C605" s="7" t="str">
        <f>IF(BS_CONTROLE[[#This Row],[DATA]]="","",WEEKNUM(BS_CONTROLE[[#This Row],[DATA]]))</f>
        <v/>
      </c>
      <c r="D605" s="45"/>
      <c r="E605" s="185">
        <v>621</v>
      </c>
      <c r="F605" s="134"/>
      <c r="G605" s="8" t="str">
        <f>IF(D605="","*",VLOOKUP(F605,BS_ATIVIDADE[#All],3,FALSE))</f>
        <v>*</v>
      </c>
      <c r="H605" s="135"/>
      <c r="I605" s="135"/>
      <c r="J605" s="151"/>
      <c r="K605" s="151"/>
      <c r="L605" s="71" t="s">
        <v>11</v>
      </c>
      <c r="M605" s="149" t="str" cm="1">
        <f t="array" ref="M605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605" s="149" t="str" cm="1">
        <f t="array" ref="N605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605" s="135"/>
      <c r="P605" s="135"/>
      <c r="Q605" s="71"/>
      <c r="R605" s="9" t="str">
        <f>IFERROR(_xlfn.XLOOKUP(F605, BS_ATIVIDADE[ATIVIDADE],BS_ATIVIDADE[UNIDADE] ), "*")</f>
        <v>*</v>
      </c>
      <c r="S605" s="180" t="str" cm="1">
        <f t="array" ref="S605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605" s="180" t="str" cm="1">
        <f t="array" ref="T605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605" s="199" t="str">
        <f>IFERROR(_xlfn.XLOOKUP(J605, BASE_MAPA!$B$2:$B$420, BASE_MAPA!$G$2:$G$420), "ERRO")</f>
        <v>ERRO</v>
      </c>
      <c r="V605" s="143"/>
      <c r="W605" s="135"/>
      <c r="X605" s="152"/>
      <c r="Y605" s="129"/>
      <c r="Z605" s="129"/>
      <c r="AA605" s="71"/>
      <c r="AB605" s="59"/>
      <c r="AC605" s="59"/>
      <c r="AD605" s="135"/>
      <c r="AE605" s="71"/>
      <c r="AF605" s="71"/>
      <c r="AG605" s="71"/>
      <c r="AH605" s="42"/>
      <c r="AI605" s="119" t="str">
        <f>IF(BS_CONTROLE[[#This Row],[Atividade]]=0, "-", BS_CONTROLE[[#This Row],[Atividade]])</f>
        <v>-</v>
      </c>
      <c r="AJ605" s="8" t="str">
        <f>IF(D605="","*",VLOOKUP(AI605,BS_ATIVIDADE[#Data],3,FALSE))</f>
        <v>*</v>
      </c>
      <c r="AK605" s="175" t="str">
        <f>IF(BS_CONTROLE[[#This Row],[Local - Partida]]=0, "-", BS_CONTROLE[[#This Row],[Local - Partida]])</f>
        <v>-</v>
      </c>
      <c r="AL605" s="175" t="str">
        <f>IF(BS_CONTROLE[[#This Row],[Local - Encerramento]]=0, "-", BS_CONTROLE[[#This Row],[Local - Encerramento]])</f>
        <v>-</v>
      </c>
      <c r="AM605" s="175" t="str">
        <f>IF(BS_CONTROLE[[#This Row],[Entre - Estações]]=0, "-", BS_CONTROLE[[#This Row],[Entre - Estações]])</f>
        <v>-</v>
      </c>
      <c r="AN605" s="175" t="str">
        <f>IF(BS_CONTROLE[[#This Row],[SB]]=0, "-", BS_CONTROLE[[#This Row],[SB]])</f>
        <v>-</v>
      </c>
      <c r="AO605" s="176" t="str">
        <f>IF(BS_CONTROLE[[#This Row],[SUB]]=0, "-", BS_CONTROLE[[#This Row],[SUB]])</f>
        <v>-</v>
      </c>
      <c r="AP605" s="177" t="str">
        <f>IF(BS_CONTROLE[[#This Row],[KM - Inicio]]=0, "-", BS_CONTROLE[[#This Row],[KM - Inicio]])</f>
        <v>-</v>
      </c>
      <c r="AQ605" s="177" t="str">
        <f>IF(BS_CONTROLE[[#This Row],[KM - Fim]]=0, "-", BS_CONTROLE[[#This Row],[KM - Fim]])</f>
        <v>-</v>
      </c>
      <c r="AR605" s="32"/>
      <c r="AS605" s="32"/>
      <c r="AT605" s="32"/>
      <c r="AU605" s="32"/>
      <c r="AV605" s="32"/>
      <c r="AW605" s="32"/>
      <c r="AX605" s="32"/>
      <c r="AY605" s="184" t="str">
        <f>IF(D605="","*",IFERROR(IF(ISODD(COUNT(AS605:AX607)),"ERRO",SUM((AT605-AS605),(AV605-AU605),(AX605-AW605))),"ERRO"))</f>
        <v>*</v>
      </c>
      <c r="AZ605" s="11"/>
      <c r="BA605" s="60"/>
      <c r="BB605" s="9" t="str">
        <f>IFERROR(_xlfn.XLOOKUP(AI605, BS_ATIVIDADE[ATIVIDADE],BS_ATIVIDADE[UNIDADE] ), "*")</f>
        <v>*</v>
      </c>
      <c r="BC605" s="59" t="str" cm="1">
        <f t="array" ref="BC605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BD605" s="59" t="str" cm="1">
        <f t="array" ref="BD605" xml:space="preserve"> _xlfn.XLOOKUP(
  1,
  ( TabelaMap[SUB] = BS_CONTROLE[[#This Row],[SUB_5]]) *
  ( TabelaMap[KM Inicio] &lt;= BS_CONTROLE[[#This Row],[KM - Inicio]]) *
  ( TabelaMap[KM Fim]  &gt;= BS_CONTROLE[[#This Row],[KM - Inicio]]),
  TabelaMap[Trecho Coordenação],
  "-",
  0
)</f>
        <v>-</v>
      </c>
      <c r="BE605" s="200" t="str">
        <f>IFERROR(_xlfn.XLOOKUP(AO605, BASE_MAPA!$B$2:$B$420, BASE_MAPA!$G$2:$G$420), "ERRO")</f>
        <v>ERRO</v>
      </c>
      <c r="BF605" s="178" t="str">
        <f>IF(BS_CONTROLE[[#This Row],[Responsavel pelo boletim]]=0, "-", BS_CONTROLE[[#This Row],[Responsavel pelo boletim]])</f>
        <v>-</v>
      </c>
      <c r="BG605" s="13"/>
      <c r="BH605" s="14"/>
      <c r="BI605" s="14"/>
      <c r="BJ605" s="14"/>
      <c r="BK605" s="14"/>
      <c r="BL605" s="13"/>
      <c r="BM605" s="12"/>
      <c r="BN605" s="12"/>
      <c r="BO605" s="130"/>
      <c r="BP605" s="14"/>
      <c r="BQ605" s="10" t="str">
        <f t="shared" si="48"/>
        <v>Aderente</v>
      </c>
      <c r="BR605" s="15" t="str">
        <f t="shared" si="49"/>
        <v>*</v>
      </c>
      <c r="BS605" s="15" t="str">
        <f t="shared" si="50"/>
        <v>*</v>
      </c>
      <c r="BT605" s="157" t="str">
        <f t="shared" si="51"/>
        <v/>
      </c>
    </row>
    <row r="606" spans="1:72" hidden="1">
      <c r="A606" s="44" t="str">
        <f t="shared" si="47"/>
        <v/>
      </c>
      <c r="B606" s="133"/>
      <c r="C606" s="7" t="str">
        <f>IF(BS_CONTROLE[[#This Row],[DATA]]="","",WEEKNUM(BS_CONTROLE[[#This Row],[DATA]]))</f>
        <v/>
      </c>
      <c r="D606" s="45"/>
      <c r="E606" s="185">
        <v>622</v>
      </c>
      <c r="F606" s="134"/>
      <c r="G606" s="8" t="str">
        <f>IF(D606="","*",VLOOKUP(F606,BS_ATIVIDADE[#All],3,FALSE))</f>
        <v>*</v>
      </c>
      <c r="H606" s="135"/>
      <c r="I606" s="135"/>
      <c r="J606" s="151"/>
      <c r="K606" s="151"/>
      <c r="L606" s="71" t="s">
        <v>11</v>
      </c>
      <c r="M606" s="149" t="str" cm="1">
        <f t="array" ref="M606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606" s="149" t="str" cm="1">
        <f t="array" ref="N606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606" s="135"/>
      <c r="P606" s="135"/>
      <c r="Q606" s="71"/>
      <c r="R606" s="9" t="str">
        <f>IFERROR(_xlfn.XLOOKUP(F606, BS_ATIVIDADE[ATIVIDADE],BS_ATIVIDADE[UNIDADE] ), "*")</f>
        <v>*</v>
      </c>
      <c r="S606" s="180" t="str" cm="1">
        <f t="array" ref="S606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606" s="180" t="str" cm="1">
        <f t="array" ref="T606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606" s="199" t="str">
        <f>IFERROR(_xlfn.XLOOKUP(J606, BASE_MAPA!$B$2:$B$420, BASE_MAPA!$G$2:$G$420), "ERRO")</f>
        <v>ERRO</v>
      </c>
      <c r="V606" s="143"/>
      <c r="W606" s="135"/>
      <c r="X606" s="152"/>
      <c r="Y606" s="129"/>
      <c r="Z606" s="129"/>
      <c r="AA606" s="71"/>
      <c r="AB606" s="59"/>
      <c r="AC606" s="59"/>
      <c r="AD606" s="135"/>
      <c r="AE606" s="71"/>
      <c r="AF606" s="71"/>
      <c r="AG606" s="71"/>
      <c r="AH606" s="42"/>
      <c r="AI606" s="119" t="str">
        <f>IF(BS_CONTROLE[[#This Row],[Atividade]]=0, "-", BS_CONTROLE[[#This Row],[Atividade]])</f>
        <v>-</v>
      </c>
      <c r="AJ606" s="8" t="str">
        <f>IF(D606="","*",VLOOKUP(AI606,BS_ATIVIDADE[#Data],3,FALSE))</f>
        <v>*</v>
      </c>
      <c r="AK606" s="175" t="str">
        <f>IF(BS_CONTROLE[[#This Row],[Local - Partida]]=0, "-", BS_CONTROLE[[#This Row],[Local - Partida]])</f>
        <v>-</v>
      </c>
      <c r="AL606" s="175" t="str">
        <f>IF(BS_CONTROLE[[#This Row],[Local - Encerramento]]=0, "-", BS_CONTROLE[[#This Row],[Local - Encerramento]])</f>
        <v>-</v>
      </c>
      <c r="AM606" s="175" t="str">
        <f>IF(BS_CONTROLE[[#This Row],[Entre - Estações]]=0, "-", BS_CONTROLE[[#This Row],[Entre - Estações]])</f>
        <v>-</v>
      </c>
      <c r="AN606" s="175" t="str">
        <f>IF(BS_CONTROLE[[#This Row],[SB]]=0, "-", BS_CONTROLE[[#This Row],[SB]])</f>
        <v>-</v>
      </c>
      <c r="AO606" s="176" t="str">
        <f>IF(BS_CONTROLE[[#This Row],[SUB]]=0, "-", BS_CONTROLE[[#This Row],[SUB]])</f>
        <v>-</v>
      </c>
      <c r="AP606" s="177" t="str">
        <f>IF(BS_CONTROLE[[#This Row],[KM - Inicio]]=0, "-", BS_CONTROLE[[#This Row],[KM - Inicio]])</f>
        <v>-</v>
      </c>
      <c r="AQ606" s="177" t="str">
        <f>IF(BS_CONTROLE[[#This Row],[KM - Fim]]=0, "-", BS_CONTROLE[[#This Row],[KM - Fim]])</f>
        <v>-</v>
      </c>
      <c r="AR606" s="32"/>
      <c r="AS606" s="32"/>
      <c r="AT606" s="32"/>
      <c r="AU606" s="32"/>
      <c r="AV606" s="32"/>
      <c r="AW606" s="32"/>
      <c r="AX606" s="32"/>
      <c r="AY606" s="184" t="str">
        <f>IF(D606="","*",IFERROR(IF(ISODD(COUNT(AS606:AX608)),"ERRO",SUM((AT606-AS606),(AV606-AU606),(AX606-AW606))),"ERRO"))</f>
        <v>*</v>
      </c>
      <c r="AZ606" s="11"/>
      <c r="BA606" s="60"/>
      <c r="BB606" s="9" t="str">
        <f>IFERROR(_xlfn.XLOOKUP(AI606, BS_ATIVIDADE[ATIVIDADE],BS_ATIVIDADE[UNIDADE] ), "*")</f>
        <v>*</v>
      </c>
      <c r="BC606" s="59" t="str" cm="1">
        <f t="array" ref="BC606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BD606" s="59" t="str" cm="1">
        <f t="array" ref="BD606" xml:space="preserve"> _xlfn.XLOOKUP(
  1,
  ( TabelaMap[SUB] = BS_CONTROLE[[#This Row],[SUB_5]]) *
  ( TabelaMap[KM Inicio] &lt;= BS_CONTROLE[[#This Row],[KM - Inicio]]) *
  ( TabelaMap[KM Fim]  &gt;= BS_CONTROLE[[#This Row],[KM - Inicio]]),
  TabelaMap[Trecho Coordenação],
  "-",
  0
)</f>
        <v>-</v>
      </c>
      <c r="BE606" s="200" t="str">
        <f>IFERROR(_xlfn.XLOOKUP(AO606, BASE_MAPA!$B$2:$B$420, BASE_MAPA!$G$2:$G$420), "ERRO")</f>
        <v>ERRO</v>
      </c>
      <c r="BF606" s="178" t="str">
        <f>IF(BS_CONTROLE[[#This Row],[Responsavel pelo boletim]]=0, "-", BS_CONTROLE[[#This Row],[Responsavel pelo boletim]])</f>
        <v>-</v>
      </c>
      <c r="BG606" s="13"/>
      <c r="BH606" s="14"/>
      <c r="BI606" s="14"/>
      <c r="BJ606" s="14"/>
      <c r="BK606" s="14"/>
      <c r="BL606" s="13"/>
      <c r="BM606" s="12"/>
      <c r="BN606" s="12"/>
      <c r="BO606" s="130"/>
      <c r="BP606" s="14"/>
      <c r="BQ606" s="10" t="str">
        <f t="shared" si="48"/>
        <v>Aderente</v>
      </c>
      <c r="BR606" s="15" t="str">
        <f t="shared" si="49"/>
        <v>*</v>
      </c>
      <c r="BS606" s="15" t="str">
        <f t="shared" si="50"/>
        <v>*</v>
      </c>
      <c r="BT606" s="157" t="str">
        <f t="shared" si="51"/>
        <v/>
      </c>
    </row>
    <row r="607" spans="1:72" hidden="1">
      <c r="A607" s="44" t="str">
        <f t="shared" si="47"/>
        <v/>
      </c>
      <c r="B607" s="133"/>
      <c r="C607" s="7" t="str">
        <f>IF(BS_CONTROLE[[#This Row],[DATA]]="","",WEEKNUM(BS_CONTROLE[[#This Row],[DATA]]))</f>
        <v/>
      </c>
      <c r="D607" s="45"/>
      <c r="E607" s="185">
        <v>623</v>
      </c>
      <c r="F607" s="134"/>
      <c r="G607" s="8" t="str">
        <f>IF(D607="","*",VLOOKUP(F607,BS_ATIVIDADE[#All],3,FALSE))</f>
        <v>*</v>
      </c>
      <c r="H607" s="135"/>
      <c r="I607" s="135"/>
      <c r="J607" s="151"/>
      <c r="K607" s="151"/>
      <c r="L607" s="71" t="s">
        <v>11</v>
      </c>
      <c r="M607" s="149" t="str" cm="1">
        <f t="array" ref="M607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607" s="149" t="str" cm="1">
        <f t="array" ref="N607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607" s="135"/>
      <c r="P607" s="135"/>
      <c r="Q607" s="71"/>
      <c r="R607" s="9" t="str">
        <f>IFERROR(_xlfn.XLOOKUP(F607, BS_ATIVIDADE[ATIVIDADE],BS_ATIVIDADE[UNIDADE] ), "*")</f>
        <v>*</v>
      </c>
      <c r="S607" s="180" t="str" cm="1">
        <f t="array" ref="S607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607" s="180" t="str" cm="1">
        <f t="array" ref="T607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607" s="199" t="str">
        <f>IFERROR(_xlfn.XLOOKUP(J607, BASE_MAPA!$B$2:$B$420, BASE_MAPA!$G$2:$G$420), "ERRO")</f>
        <v>ERRO</v>
      </c>
      <c r="V607" s="143"/>
      <c r="W607" s="135"/>
      <c r="X607" s="152"/>
      <c r="Y607" s="129"/>
      <c r="Z607" s="129"/>
      <c r="AA607" s="71"/>
      <c r="AB607" s="59"/>
      <c r="AC607" s="59"/>
      <c r="AD607" s="135"/>
      <c r="AE607" s="71"/>
      <c r="AF607" s="71"/>
      <c r="AG607" s="71"/>
      <c r="AH607" s="42"/>
      <c r="AI607" s="119" t="str">
        <f>IF(BS_CONTROLE[[#This Row],[Atividade]]=0, "-", BS_CONTROLE[[#This Row],[Atividade]])</f>
        <v>-</v>
      </c>
      <c r="AJ607" s="8" t="str">
        <f>IF(D607="","*",VLOOKUP(AI607,BS_ATIVIDADE[#Data],3,FALSE))</f>
        <v>*</v>
      </c>
      <c r="AK607" s="175" t="str">
        <f>IF(BS_CONTROLE[[#This Row],[Local - Partida]]=0, "-", BS_CONTROLE[[#This Row],[Local - Partida]])</f>
        <v>-</v>
      </c>
      <c r="AL607" s="175" t="str">
        <f>IF(BS_CONTROLE[[#This Row],[Local - Encerramento]]=0, "-", BS_CONTROLE[[#This Row],[Local - Encerramento]])</f>
        <v>-</v>
      </c>
      <c r="AM607" s="175" t="str">
        <f>IF(BS_CONTROLE[[#This Row],[Entre - Estações]]=0, "-", BS_CONTROLE[[#This Row],[Entre - Estações]])</f>
        <v>-</v>
      </c>
      <c r="AN607" s="175" t="str">
        <f>IF(BS_CONTROLE[[#This Row],[SB]]=0, "-", BS_CONTROLE[[#This Row],[SB]])</f>
        <v>-</v>
      </c>
      <c r="AO607" s="176" t="str">
        <f>IF(BS_CONTROLE[[#This Row],[SUB]]=0, "-", BS_CONTROLE[[#This Row],[SUB]])</f>
        <v>-</v>
      </c>
      <c r="AP607" s="177" t="str">
        <f>IF(BS_CONTROLE[[#This Row],[KM - Inicio]]=0, "-", BS_CONTROLE[[#This Row],[KM - Inicio]])</f>
        <v>-</v>
      </c>
      <c r="AQ607" s="177" t="str">
        <f>IF(BS_CONTROLE[[#This Row],[KM - Fim]]=0, "-", BS_CONTROLE[[#This Row],[KM - Fim]])</f>
        <v>-</v>
      </c>
      <c r="AR607" s="32"/>
      <c r="AS607" s="32"/>
      <c r="AT607" s="32"/>
      <c r="AU607" s="32"/>
      <c r="AV607" s="32"/>
      <c r="AW607" s="32"/>
      <c r="AX607" s="32"/>
      <c r="AY607" s="184" t="str">
        <f>IF(D607="","*",IFERROR(IF(ISODD(COUNT(AS607:AX609)),"ERRO",SUM((AT607-AS607),(AV607-AU607),(AX607-AW607))),"ERRO"))</f>
        <v>*</v>
      </c>
      <c r="AZ607" s="11"/>
      <c r="BA607" s="60"/>
      <c r="BB607" s="9" t="str">
        <f>IFERROR(_xlfn.XLOOKUP(AI607, BS_ATIVIDADE[ATIVIDADE],BS_ATIVIDADE[UNIDADE] ), "*")</f>
        <v>*</v>
      </c>
      <c r="BC607" s="59" t="str" cm="1">
        <f t="array" ref="BC607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BD607" s="59" t="str" cm="1">
        <f t="array" ref="BD607" xml:space="preserve"> _xlfn.XLOOKUP(
  1,
  ( TabelaMap[SUB] = BS_CONTROLE[[#This Row],[SUB_5]]) *
  ( TabelaMap[KM Inicio] &lt;= BS_CONTROLE[[#This Row],[KM - Inicio]]) *
  ( TabelaMap[KM Fim]  &gt;= BS_CONTROLE[[#This Row],[KM - Inicio]]),
  TabelaMap[Trecho Coordenação],
  "-",
  0
)</f>
        <v>-</v>
      </c>
      <c r="BE607" s="200" t="str">
        <f>IFERROR(_xlfn.XLOOKUP(AO607, BASE_MAPA!$B$2:$B$420, BASE_MAPA!$G$2:$G$420), "ERRO")</f>
        <v>ERRO</v>
      </c>
      <c r="BF607" s="178" t="str">
        <f>IF(BS_CONTROLE[[#This Row],[Responsavel pelo boletim]]=0, "-", BS_CONTROLE[[#This Row],[Responsavel pelo boletim]])</f>
        <v>-</v>
      </c>
      <c r="BG607" s="13"/>
      <c r="BH607" s="14"/>
      <c r="BI607" s="14"/>
      <c r="BJ607" s="14"/>
      <c r="BK607" s="14"/>
      <c r="BL607" s="13"/>
      <c r="BM607" s="12"/>
      <c r="BN607" s="12"/>
      <c r="BO607" s="130"/>
      <c r="BP607" s="14"/>
      <c r="BQ607" s="10" t="str">
        <f t="shared" si="48"/>
        <v>Aderente</v>
      </c>
      <c r="BR607" s="15" t="str">
        <f t="shared" si="49"/>
        <v>*</v>
      </c>
      <c r="BS607" s="15" t="str">
        <f t="shared" si="50"/>
        <v>*</v>
      </c>
      <c r="BT607" s="157" t="str">
        <f t="shared" si="51"/>
        <v/>
      </c>
    </row>
    <row r="608" spans="1:72" hidden="1">
      <c r="A608" s="44" t="str">
        <f t="shared" si="47"/>
        <v/>
      </c>
      <c r="B608" s="133"/>
      <c r="C608" s="7" t="str">
        <f>IF(BS_CONTROLE[[#This Row],[DATA]]="","",WEEKNUM(BS_CONTROLE[[#This Row],[DATA]]))</f>
        <v/>
      </c>
      <c r="D608" s="45"/>
      <c r="E608" s="185">
        <v>624</v>
      </c>
      <c r="F608" s="134"/>
      <c r="G608" s="8" t="str">
        <f>IF(D608="","*",VLOOKUP(F608,BS_ATIVIDADE[#All],3,FALSE))</f>
        <v>*</v>
      </c>
      <c r="H608" s="135"/>
      <c r="I608" s="135"/>
      <c r="J608" s="151"/>
      <c r="K608" s="151"/>
      <c r="L608" s="71" t="s">
        <v>11</v>
      </c>
      <c r="M608" s="149" t="str" cm="1">
        <f t="array" ref="M608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608" s="149" t="str" cm="1">
        <f t="array" ref="N608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608" s="135"/>
      <c r="P608" s="135"/>
      <c r="Q608" s="71"/>
      <c r="R608" s="9" t="str">
        <f>IFERROR(_xlfn.XLOOKUP(F608, BS_ATIVIDADE[ATIVIDADE],BS_ATIVIDADE[UNIDADE] ), "*")</f>
        <v>*</v>
      </c>
      <c r="S608" s="180" t="str" cm="1">
        <f t="array" ref="S608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608" s="180" t="str" cm="1">
        <f t="array" ref="T608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608" s="199" t="str">
        <f>IFERROR(_xlfn.XLOOKUP(J608, BASE_MAPA!$B$2:$B$420, BASE_MAPA!$G$2:$G$420), "ERRO")</f>
        <v>ERRO</v>
      </c>
      <c r="V608" s="143"/>
      <c r="W608" s="135"/>
      <c r="X608" s="152"/>
      <c r="Y608" s="129"/>
      <c r="Z608" s="129"/>
      <c r="AA608" s="71"/>
      <c r="AB608" s="59"/>
      <c r="AC608" s="59"/>
      <c r="AD608" s="135"/>
      <c r="AE608" s="71"/>
      <c r="AF608" s="71"/>
      <c r="AG608" s="71"/>
      <c r="AH608" s="42"/>
      <c r="AI608" s="119" t="str">
        <f>IF(BS_CONTROLE[[#This Row],[Atividade]]=0, "-", BS_CONTROLE[[#This Row],[Atividade]])</f>
        <v>-</v>
      </c>
      <c r="AJ608" s="8" t="str">
        <f>IF(D608="","*",VLOOKUP(AI608,BS_ATIVIDADE[#Data],3,FALSE))</f>
        <v>*</v>
      </c>
      <c r="AK608" s="175" t="str">
        <f>IF(BS_CONTROLE[[#This Row],[Local - Partida]]=0, "-", BS_CONTROLE[[#This Row],[Local - Partida]])</f>
        <v>-</v>
      </c>
      <c r="AL608" s="175" t="str">
        <f>IF(BS_CONTROLE[[#This Row],[Local - Encerramento]]=0, "-", BS_CONTROLE[[#This Row],[Local - Encerramento]])</f>
        <v>-</v>
      </c>
      <c r="AM608" s="175" t="str">
        <f>IF(BS_CONTROLE[[#This Row],[Entre - Estações]]=0, "-", BS_CONTROLE[[#This Row],[Entre - Estações]])</f>
        <v>-</v>
      </c>
      <c r="AN608" s="175" t="str">
        <f>IF(BS_CONTROLE[[#This Row],[SB]]=0, "-", BS_CONTROLE[[#This Row],[SB]])</f>
        <v>-</v>
      </c>
      <c r="AO608" s="176" t="str">
        <f>IF(BS_CONTROLE[[#This Row],[SUB]]=0, "-", BS_CONTROLE[[#This Row],[SUB]])</f>
        <v>-</v>
      </c>
      <c r="AP608" s="177" t="str">
        <f>IF(BS_CONTROLE[[#This Row],[KM - Inicio]]=0, "-", BS_CONTROLE[[#This Row],[KM - Inicio]])</f>
        <v>-</v>
      </c>
      <c r="AQ608" s="177" t="str">
        <f>IF(BS_CONTROLE[[#This Row],[KM - Fim]]=0, "-", BS_CONTROLE[[#This Row],[KM - Fim]])</f>
        <v>-</v>
      </c>
      <c r="AR608" s="32"/>
      <c r="AS608" s="32"/>
      <c r="AT608" s="32"/>
      <c r="AU608" s="32"/>
      <c r="AV608" s="32"/>
      <c r="AW608" s="32"/>
      <c r="AX608" s="32"/>
      <c r="AY608" s="184" t="str">
        <f>IF(D608="","*",IFERROR(IF(ISODD(COUNT(AS608:AX610)),"ERRO",SUM((AT608-AS608),(AV608-AU608),(AX608-AW608))),"ERRO"))</f>
        <v>*</v>
      </c>
      <c r="AZ608" s="11"/>
      <c r="BA608" s="60"/>
      <c r="BB608" s="9" t="str">
        <f>IFERROR(_xlfn.XLOOKUP(AI608, BS_ATIVIDADE[ATIVIDADE],BS_ATIVIDADE[UNIDADE] ), "*")</f>
        <v>*</v>
      </c>
      <c r="BC608" s="59" t="str" cm="1">
        <f t="array" ref="BC608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BD608" s="59" t="str" cm="1">
        <f t="array" ref="BD608" xml:space="preserve"> _xlfn.XLOOKUP(
  1,
  ( TabelaMap[SUB] = BS_CONTROLE[[#This Row],[SUB_5]]) *
  ( TabelaMap[KM Inicio] &lt;= BS_CONTROLE[[#This Row],[KM - Inicio]]) *
  ( TabelaMap[KM Fim]  &gt;= BS_CONTROLE[[#This Row],[KM - Inicio]]),
  TabelaMap[Trecho Coordenação],
  "-",
  0
)</f>
        <v>-</v>
      </c>
      <c r="BE608" s="200" t="str">
        <f>IFERROR(_xlfn.XLOOKUP(AO608, BASE_MAPA!$B$2:$B$420, BASE_MAPA!$G$2:$G$420), "ERRO")</f>
        <v>ERRO</v>
      </c>
      <c r="BF608" s="178" t="str">
        <f>IF(BS_CONTROLE[[#This Row],[Responsavel pelo boletim]]=0, "-", BS_CONTROLE[[#This Row],[Responsavel pelo boletim]])</f>
        <v>-</v>
      </c>
      <c r="BG608" s="13"/>
      <c r="BH608" s="14"/>
      <c r="BI608" s="14"/>
      <c r="BJ608" s="14"/>
      <c r="BK608" s="14"/>
      <c r="BL608" s="13"/>
      <c r="BM608" s="12"/>
      <c r="BN608" s="12"/>
      <c r="BO608" s="130"/>
      <c r="BP608" s="14"/>
      <c r="BQ608" s="10" t="str">
        <f t="shared" si="48"/>
        <v>Aderente</v>
      </c>
      <c r="BR608" s="15" t="str">
        <f t="shared" si="49"/>
        <v>*</v>
      </c>
      <c r="BS608" s="15" t="str">
        <f t="shared" si="50"/>
        <v>*</v>
      </c>
      <c r="BT608" s="157" t="str">
        <f t="shared" si="51"/>
        <v/>
      </c>
    </row>
    <row r="609" spans="1:72" hidden="1">
      <c r="A609" s="44" t="str">
        <f t="shared" si="47"/>
        <v/>
      </c>
      <c r="B609" s="133"/>
      <c r="C609" s="7" t="str">
        <f>IF(BS_CONTROLE[[#This Row],[DATA]]="","",WEEKNUM(BS_CONTROLE[[#This Row],[DATA]]))</f>
        <v/>
      </c>
      <c r="D609" s="45"/>
      <c r="E609" s="185">
        <v>625</v>
      </c>
      <c r="F609" s="134"/>
      <c r="G609" s="8" t="str">
        <f>IF(D609="","*",VLOOKUP(F609,BS_ATIVIDADE[#All],3,FALSE))</f>
        <v>*</v>
      </c>
      <c r="H609" s="135"/>
      <c r="I609" s="135"/>
      <c r="J609" s="151"/>
      <c r="K609" s="151"/>
      <c r="L609" s="71" t="s">
        <v>11</v>
      </c>
      <c r="M609" s="149" t="str" cm="1">
        <f t="array" ref="M609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609" s="149" t="str" cm="1">
        <f t="array" ref="N609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609" s="135"/>
      <c r="P609" s="135"/>
      <c r="Q609" s="71"/>
      <c r="R609" s="9" t="str">
        <f>IFERROR(_xlfn.XLOOKUP(F609, BS_ATIVIDADE[ATIVIDADE],BS_ATIVIDADE[UNIDADE] ), "*")</f>
        <v>*</v>
      </c>
      <c r="S609" s="180" t="str" cm="1">
        <f t="array" ref="S609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609" s="180" t="str" cm="1">
        <f t="array" ref="T609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609" s="199" t="str">
        <f>IFERROR(_xlfn.XLOOKUP(J609, BASE_MAPA!$B$2:$B$420, BASE_MAPA!$G$2:$G$420), "ERRO")</f>
        <v>ERRO</v>
      </c>
      <c r="V609" s="143"/>
      <c r="W609" s="135"/>
      <c r="X609" s="152"/>
      <c r="Y609" s="129"/>
      <c r="Z609" s="129"/>
      <c r="AA609" s="71"/>
      <c r="AB609" s="59"/>
      <c r="AC609" s="59"/>
      <c r="AD609" s="135"/>
      <c r="AE609" s="71"/>
      <c r="AF609" s="71"/>
      <c r="AG609" s="71"/>
      <c r="AH609" s="42"/>
      <c r="AI609" s="119" t="str">
        <f>IF(BS_CONTROLE[[#This Row],[Atividade]]=0, "-", BS_CONTROLE[[#This Row],[Atividade]])</f>
        <v>-</v>
      </c>
      <c r="AJ609" s="8" t="str">
        <f>IF(D609="","*",VLOOKUP(AI609,BS_ATIVIDADE[#Data],3,FALSE))</f>
        <v>*</v>
      </c>
      <c r="AK609" s="175" t="str">
        <f>IF(BS_CONTROLE[[#This Row],[Local - Partida]]=0, "-", BS_CONTROLE[[#This Row],[Local - Partida]])</f>
        <v>-</v>
      </c>
      <c r="AL609" s="175" t="str">
        <f>IF(BS_CONTROLE[[#This Row],[Local - Encerramento]]=0, "-", BS_CONTROLE[[#This Row],[Local - Encerramento]])</f>
        <v>-</v>
      </c>
      <c r="AM609" s="175" t="str">
        <f>IF(BS_CONTROLE[[#This Row],[Entre - Estações]]=0, "-", BS_CONTROLE[[#This Row],[Entre - Estações]])</f>
        <v>-</v>
      </c>
      <c r="AN609" s="175" t="str">
        <f>IF(BS_CONTROLE[[#This Row],[SB]]=0, "-", BS_CONTROLE[[#This Row],[SB]])</f>
        <v>-</v>
      </c>
      <c r="AO609" s="176" t="str">
        <f>IF(BS_CONTROLE[[#This Row],[SUB]]=0, "-", BS_CONTROLE[[#This Row],[SUB]])</f>
        <v>-</v>
      </c>
      <c r="AP609" s="177" t="str">
        <f>IF(BS_CONTROLE[[#This Row],[KM - Inicio]]=0, "-", BS_CONTROLE[[#This Row],[KM - Inicio]])</f>
        <v>-</v>
      </c>
      <c r="AQ609" s="177" t="str">
        <f>IF(BS_CONTROLE[[#This Row],[KM - Fim]]=0, "-", BS_CONTROLE[[#This Row],[KM - Fim]])</f>
        <v>-</v>
      </c>
      <c r="AR609" s="32"/>
      <c r="AS609" s="32"/>
      <c r="AT609" s="32"/>
      <c r="AU609" s="32"/>
      <c r="AV609" s="32"/>
      <c r="AW609" s="32"/>
      <c r="AX609" s="32"/>
      <c r="AY609" s="184" t="str">
        <f>IF(D609="","*",IFERROR(IF(ISODD(COUNT(AS609:AX611)),"ERRO",SUM((AT609-AS609),(AV609-AU609),(AX609-AW609))),"ERRO"))</f>
        <v>*</v>
      </c>
      <c r="AZ609" s="11"/>
      <c r="BA609" s="60"/>
      <c r="BB609" s="9" t="str">
        <f>IFERROR(_xlfn.XLOOKUP(AI609, BS_ATIVIDADE[ATIVIDADE],BS_ATIVIDADE[UNIDADE] ), "*")</f>
        <v>*</v>
      </c>
      <c r="BC609" s="59" t="str" cm="1">
        <f t="array" ref="BC609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BD609" s="59" t="str" cm="1">
        <f t="array" ref="BD609" xml:space="preserve"> _xlfn.XLOOKUP(
  1,
  ( TabelaMap[SUB] = BS_CONTROLE[[#This Row],[SUB_5]]) *
  ( TabelaMap[KM Inicio] &lt;= BS_CONTROLE[[#This Row],[KM - Inicio]]) *
  ( TabelaMap[KM Fim]  &gt;= BS_CONTROLE[[#This Row],[KM - Inicio]]),
  TabelaMap[Trecho Coordenação],
  "-",
  0
)</f>
        <v>-</v>
      </c>
      <c r="BE609" s="200" t="str">
        <f>IFERROR(_xlfn.XLOOKUP(AO609, BASE_MAPA!$B$2:$B$420, BASE_MAPA!$G$2:$G$420), "ERRO")</f>
        <v>ERRO</v>
      </c>
      <c r="BF609" s="178" t="str">
        <f>IF(BS_CONTROLE[[#This Row],[Responsavel pelo boletim]]=0, "-", BS_CONTROLE[[#This Row],[Responsavel pelo boletim]])</f>
        <v>-</v>
      </c>
      <c r="BG609" s="13"/>
      <c r="BH609" s="14"/>
      <c r="BI609" s="14"/>
      <c r="BJ609" s="14"/>
      <c r="BK609" s="14"/>
      <c r="BL609" s="13"/>
      <c r="BM609" s="12"/>
      <c r="BN609" s="12"/>
      <c r="BO609" s="130"/>
      <c r="BP609" s="14"/>
      <c r="BQ609" s="10" t="str">
        <f t="shared" si="48"/>
        <v>Aderente</v>
      </c>
      <c r="BR609" s="15" t="str">
        <f t="shared" si="49"/>
        <v>*</v>
      </c>
      <c r="BS609" s="15" t="str">
        <f t="shared" si="50"/>
        <v>*</v>
      </c>
      <c r="BT609" s="157" t="str">
        <f t="shared" si="51"/>
        <v/>
      </c>
    </row>
    <row r="610" spans="1:72" hidden="1">
      <c r="A610" s="44" t="str">
        <f t="shared" si="47"/>
        <v/>
      </c>
      <c r="B610" s="133"/>
      <c r="C610" s="7" t="str">
        <f>IF(BS_CONTROLE[[#This Row],[DATA]]="","",WEEKNUM(BS_CONTROLE[[#This Row],[DATA]]))</f>
        <v/>
      </c>
      <c r="D610" s="45"/>
      <c r="E610" s="185">
        <v>626</v>
      </c>
      <c r="F610" s="134"/>
      <c r="G610" s="8" t="str">
        <f>IF(D610="","*",VLOOKUP(F610,BS_ATIVIDADE[#All],3,FALSE))</f>
        <v>*</v>
      </c>
      <c r="H610" s="135"/>
      <c r="I610" s="135"/>
      <c r="J610" s="151"/>
      <c r="K610" s="151"/>
      <c r="L610" s="71" t="s">
        <v>11</v>
      </c>
      <c r="M610" s="149" t="str" cm="1">
        <f t="array" ref="M610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610" s="149" t="str" cm="1">
        <f t="array" ref="N610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610" s="135"/>
      <c r="P610" s="135"/>
      <c r="Q610" s="71"/>
      <c r="R610" s="9" t="str">
        <f>IFERROR(_xlfn.XLOOKUP(F610, BS_ATIVIDADE[ATIVIDADE],BS_ATIVIDADE[UNIDADE] ), "*")</f>
        <v>*</v>
      </c>
      <c r="S610" s="180" t="str" cm="1">
        <f t="array" ref="S610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610" s="180" t="str" cm="1">
        <f t="array" ref="T610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610" s="199" t="str">
        <f>IFERROR(_xlfn.XLOOKUP(J610, BASE_MAPA!$B$2:$B$420, BASE_MAPA!$G$2:$G$420), "ERRO")</f>
        <v>ERRO</v>
      </c>
      <c r="V610" s="143"/>
      <c r="W610" s="135"/>
      <c r="X610" s="152"/>
      <c r="Y610" s="129"/>
      <c r="Z610" s="129"/>
      <c r="AA610" s="71"/>
      <c r="AB610" s="59"/>
      <c r="AC610" s="59"/>
      <c r="AD610" s="135"/>
      <c r="AE610" s="71"/>
      <c r="AF610" s="71"/>
      <c r="AG610" s="71"/>
      <c r="AH610" s="42"/>
      <c r="AI610" s="119" t="str">
        <f>IF(BS_CONTROLE[[#This Row],[Atividade]]=0, "-", BS_CONTROLE[[#This Row],[Atividade]])</f>
        <v>-</v>
      </c>
      <c r="AJ610" s="8" t="str">
        <f>IF(D610="","*",VLOOKUP(AI610,BS_ATIVIDADE[#Data],3,FALSE))</f>
        <v>*</v>
      </c>
      <c r="AK610" s="175" t="str">
        <f>IF(BS_CONTROLE[[#This Row],[Local - Partida]]=0, "-", BS_CONTROLE[[#This Row],[Local - Partida]])</f>
        <v>-</v>
      </c>
      <c r="AL610" s="175" t="str">
        <f>IF(BS_CONTROLE[[#This Row],[Local - Encerramento]]=0, "-", BS_CONTROLE[[#This Row],[Local - Encerramento]])</f>
        <v>-</v>
      </c>
      <c r="AM610" s="175" t="str">
        <f>IF(BS_CONTROLE[[#This Row],[Entre - Estações]]=0, "-", BS_CONTROLE[[#This Row],[Entre - Estações]])</f>
        <v>-</v>
      </c>
      <c r="AN610" s="175" t="str">
        <f>IF(BS_CONTROLE[[#This Row],[SB]]=0, "-", BS_CONTROLE[[#This Row],[SB]])</f>
        <v>-</v>
      </c>
      <c r="AO610" s="176" t="str">
        <f>IF(BS_CONTROLE[[#This Row],[SUB]]=0, "-", BS_CONTROLE[[#This Row],[SUB]])</f>
        <v>-</v>
      </c>
      <c r="AP610" s="177" t="str">
        <f>IF(BS_CONTROLE[[#This Row],[KM - Inicio]]=0, "-", BS_CONTROLE[[#This Row],[KM - Inicio]])</f>
        <v>-</v>
      </c>
      <c r="AQ610" s="177" t="str">
        <f>IF(BS_CONTROLE[[#This Row],[KM - Fim]]=0, "-", BS_CONTROLE[[#This Row],[KM - Fim]])</f>
        <v>-</v>
      </c>
      <c r="AR610" s="32"/>
      <c r="AS610" s="32"/>
      <c r="AT610" s="32"/>
      <c r="AU610" s="32"/>
      <c r="AV610" s="32"/>
      <c r="AW610" s="32"/>
      <c r="AX610" s="32"/>
      <c r="AY610" s="184" t="str">
        <f>IF(D610="","*",IFERROR(IF(ISODD(COUNT(AS610:AX612)),"ERRO",SUM((AT610-AS610),(AV610-AU610),(AX610-AW610))),"ERRO"))</f>
        <v>*</v>
      </c>
      <c r="AZ610" s="11"/>
      <c r="BA610" s="60"/>
      <c r="BB610" s="9" t="str">
        <f>IFERROR(_xlfn.XLOOKUP(AI610, BS_ATIVIDADE[ATIVIDADE],BS_ATIVIDADE[UNIDADE] ), "*")</f>
        <v>*</v>
      </c>
      <c r="BC610" s="59" t="str" cm="1">
        <f t="array" ref="BC610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BD610" s="59" t="str" cm="1">
        <f t="array" ref="BD610" xml:space="preserve"> _xlfn.XLOOKUP(
  1,
  ( TabelaMap[SUB] = BS_CONTROLE[[#This Row],[SUB_5]]) *
  ( TabelaMap[KM Inicio] &lt;= BS_CONTROLE[[#This Row],[KM - Inicio]]) *
  ( TabelaMap[KM Fim]  &gt;= BS_CONTROLE[[#This Row],[KM - Inicio]]),
  TabelaMap[Trecho Coordenação],
  "-",
  0
)</f>
        <v>-</v>
      </c>
      <c r="BE610" s="200" t="str">
        <f>IFERROR(_xlfn.XLOOKUP(AO610, BASE_MAPA!$B$2:$B$420, BASE_MAPA!$G$2:$G$420), "ERRO")</f>
        <v>ERRO</v>
      </c>
      <c r="BF610" s="178" t="str">
        <f>IF(BS_CONTROLE[[#This Row],[Responsavel pelo boletim]]=0, "-", BS_CONTROLE[[#This Row],[Responsavel pelo boletim]])</f>
        <v>-</v>
      </c>
      <c r="BG610" s="13"/>
      <c r="BH610" s="14"/>
      <c r="BI610" s="14"/>
      <c r="BJ610" s="14"/>
      <c r="BK610" s="14"/>
      <c r="BL610" s="13"/>
      <c r="BM610" s="12"/>
      <c r="BN610" s="12"/>
      <c r="BO610" s="130"/>
      <c r="BP610" s="14"/>
      <c r="BQ610" s="10" t="str">
        <f t="shared" si="48"/>
        <v>Aderente</v>
      </c>
      <c r="BR610" s="15" t="str">
        <f t="shared" si="49"/>
        <v>*</v>
      </c>
      <c r="BS610" s="15" t="str">
        <f t="shared" si="50"/>
        <v>*</v>
      </c>
      <c r="BT610" s="157" t="str">
        <f t="shared" si="51"/>
        <v/>
      </c>
    </row>
    <row r="611" spans="1:72" hidden="1">
      <c r="A611" s="44" t="str">
        <f t="shared" si="47"/>
        <v/>
      </c>
      <c r="B611" s="133"/>
      <c r="C611" s="7" t="str">
        <f>IF(BS_CONTROLE[[#This Row],[DATA]]="","",WEEKNUM(BS_CONTROLE[[#This Row],[DATA]]))</f>
        <v/>
      </c>
      <c r="D611" s="45"/>
      <c r="E611" s="185">
        <v>627</v>
      </c>
      <c r="F611" s="134"/>
      <c r="G611" s="8" t="str">
        <f>IF(D611="","*",VLOOKUP(F611,BS_ATIVIDADE[#All],3,FALSE))</f>
        <v>*</v>
      </c>
      <c r="H611" s="135"/>
      <c r="I611" s="135"/>
      <c r="J611" s="151"/>
      <c r="K611" s="151"/>
      <c r="L611" s="71" t="s">
        <v>11</v>
      </c>
      <c r="M611" s="149" t="str" cm="1">
        <f t="array" ref="M611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611" s="149" t="str" cm="1">
        <f t="array" ref="N611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611" s="135"/>
      <c r="P611" s="135"/>
      <c r="Q611" s="71"/>
      <c r="R611" s="9" t="str">
        <f>IFERROR(_xlfn.XLOOKUP(F611, BS_ATIVIDADE[ATIVIDADE],BS_ATIVIDADE[UNIDADE] ), "*")</f>
        <v>*</v>
      </c>
      <c r="S611" s="180" t="str" cm="1">
        <f t="array" ref="S611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611" s="180" t="str" cm="1">
        <f t="array" ref="T611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611" s="199" t="str">
        <f>IFERROR(_xlfn.XLOOKUP(J611, BASE_MAPA!$B$2:$B$420, BASE_MAPA!$G$2:$G$420), "ERRO")</f>
        <v>ERRO</v>
      </c>
      <c r="V611" s="143"/>
      <c r="W611" s="135"/>
      <c r="X611" s="152"/>
      <c r="Y611" s="129"/>
      <c r="Z611" s="129"/>
      <c r="AA611" s="71"/>
      <c r="AB611" s="59"/>
      <c r="AC611" s="59"/>
      <c r="AD611" s="135"/>
      <c r="AE611" s="71"/>
      <c r="AF611" s="71"/>
      <c r="AG611" s="71"/>
      <c r="AH611" s="42"/>
      <c r="AI611" s="119" t="str">
        <f>IF(BS_CONTROLE[[#This Row],[Atividade]]=0, "-", BS_CONTROLE[[#This Row],[Atividade]])</f>
        <v>-</v>
      </c>
      <c r="AJ611" s="8" t="str">
        <f>IF(D611="","*",VLOOKUP(AI611,BS_ATIVIDADE[#Data],3,FALSE))</f>
        <v>*</v>
      </c>
      <c r="AK611" s="175" t="str">
        <f>IF(BS_CONTROLE[[#This Row],[Local - Partida]]=0, "-", BS_CONTROLE[[#This Row],[Local - Partida]])</f>
        <v>-</v>
      </c>
      <c r="AL611" s="175" t="str">
        <f>IF(BS_CONTROLE[[#This Row],[Local - Encerramento]]=0, "-", BS_CONTROLE[[#This Row],[Local - Encerramento]])</f>
        <v>-</v>
      </c>
      <c r="AM611" s="175" t="str">
        <f>IF(BS_CONTROLE[[#This Row],[Entre - Estações]]=0, "-", BS_CONTROLE[[#This Row],[Entre - Estações]])</f>
        <v>-</v>
      </c>
      <c r="AN611" s="175" t="str">
        <f>IF(BS_CONTROLE[[#This Row],[SB]]=0, "-", BS_CONTROLE[[#This Row],[SB]])</f>
        <v>-</v>
      </c>
      <c r="AO611" s="176" t="str">
        <f>IF(BS_CONTROLE[[#This Row],[SUB]]=0, "-", BS_CONTROLE[[#This Row],[SUB]])</f>
        <v>-</v>
      </c>
      <c r="AP611" s="177" t="str">
        <f>IF(BS_CONTROLE[[#This Row],[KM - Inicio]]=0, "-", BS_CONTROLE[[#This Row],[KM - Inicio]])</f>
        <v>-</v>
      </c>
      <c r="AQ611" s="177" t="str">
        <f>IF(BS_CONTROLE[[#This Row],[KM - Fim]]=0, "-", BS_CONTROLE[[#This Row],[KM - Fim]])</f>
        <v>-</v>
      </c>
      <c r="AR611" s="32"/>
      <c r="AS611" s="32"/>
      <c r="AT611" s="32"/>
      <c r="AU611" s="32"/>
      <c r="AV611" s="32"/>
      <c r="AW611" s="32"/>
      <c r="AX611" s="32"/>
      <c r="AY611" s="184" t="str">
        <f>IF(D611="","*",IFERROR(IF(ISODD(COUNT(AS611:AX613)),"ERRO",SUM((AT611-AS611),(AV611-AU611),(AX611-AW611))),"ERRO"))</f>
        <v>*</v>
      </c>
      <c r="AZ611" s="11"/>
      <c r="BA611" s="60"/>
      <c r="BB611" s="9" t="str">
        <f>IFERROR(_xlfn.XLOOKUP(AI611, BS_ATIVIDADE[ATIVIDADE],BS_ATIVIDADE[UNIDADE] ), "*")</f>
        <v>*</v>
      </c>
      <c r="BC611" s="59" t="str" cm="1">
        <f t="array" ref="BC611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BD611" s="59" t="str" cm="1">
        <f t="array" ref="BD611" xml:space="preserve"> _xlfn.XLOOKUP(
  1,
  ( TabelaMap[SUB] = BS_CONTROLE[[#This Row],[SUB_5]]) *
  ( TabelaMap[KM Inicio] &lt;= BS_CONTROLE[[#This Row],[KM - Inicio]]) *
  ( TabelaMap[KM Fim]  &gt;= BS_CONTROLE[[#This Row],[KM - Inicio]]),
  TabelaMap[Trecho Coordenação],
  "-",
  0
)</f>
        <v>-</v>
      </c>
      <c r="BE611" s="200" t="str">
        <f>IFERROR(_xlfn.XLOOKUP(AO611, BASE_MAPA!$B$2:$B$420, BASE_MAPA!$G$2:$G$420), "ERRO")</f>
        <v>ERRO</v>
      </c>
      <c r="BF611" s="178" t="str">
        <f>IF(BS_CONTROLE[[#This Row],[Responsavel pelo boletim]]=0, "-", BS_CONTROLE[[#This Row],[Responsavel pelo boletim]])</f>
        <v>-</v>
      </c>
      <c r="BG611" s="13"/>
      <c r="BH611" s="14"/>
      <c r="BI611" s="14"/>
      <c r="BJ611" s="14"/>
      <c r="BK611" s="14"/>
      <c r="BL611" s="13"/>
      <c r="BM611" s="12"/>
      <c r="BN611" s="12"/>
      <c r="BO611" s="130"/>
      <c r="BP611" s="14"/>
      <c r="BQ611" s="10" t="str">
        <f t="shared" si="48"/>
        <v>Aderente</v>
      </c>
      <c r="BR611" s="15" t="str">
        <f t="shared" si="49"/>
        <v>*</v>
      </c>
      <c r="BS611" s="15" t="str">
        <f t="shared" si="50"/>
        <v>*</v>
      </c>
      <c r="BT611" s="157" t="str">
        <f t="shared" si="51"/>
        <v/>
      </c>
    </row>
    <row r="612" spans="1:72" hidden="1">
      <c r="A612" s="44" t="str">
        <f t="shared" si="47"/>
        <v/>
      </c>
      <c r="B612" s="133"/>
      <c r="C612" s="7" t="str">
        <f>IF(BS_CONTROLE[[#This Row],[DATA]]="","",WEEKNUM(BS_CONTROLE[[#This Row],[DATA]]))</f>
        <v/>
      </c>
      <c r="D612" s="45"/>
      <c r="E612" s="185">
        <v>628</v>
      </c>
      <c r="F612" s="134"/>
      <c r="G612" s="8" t="str">
        <f>IF(D612="","*",VLOOKUP(F612,BS_ATIVIDADE[#All],3,FALSE))</f>
        <v>*</v>
      </c>
      <c r="H612" s="135"/>
      <c r="I612" s="135"/>
      <c r="J612" s="151"/>
      <c r="K612" s="151"/>
      <c r="L612" s="71" t="s">
        <v>11</v>
      </c>
      <c r="M612" s="149" t="str" cm="1">
        <f t="array" ref="M612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612" s="149" t="str" cm="1">
        <f t="array" ref="N612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612" s="135"/>
      <c r="P612" s="135"/>
      <c r="Q612" s="71"/>
      <c r="R612" s="9" t="str">
        <f>IFERROR(_xlfn.XLOOKUP(F612, BS_ATIVIDADE[ATIVIDADE],BS_ATIVIDADE[UNIDADE] ), "*")</f>
        <v>*</v>
      </c>
      <c r="S612" s="180" t="str" cm="1">
        <f t="array" ref="S612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612" s="180" t="str" cm="1">
        <f t="array" ref="T612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612" s="199" t="str">
        <f>IFERROR(_xlfn.XLOOKUP(J612, BASE_MAPA!$B$2:$B$420, BASE_MAPA!$G$2:$G$420), "ERRO")</f>
        <v>ERRO</v>
      </c>
      <c r="V612" s="143"/>
      <c r="W612" s="135"/>
      <c r="X612" s="152"/>
      <c r="Y612" s="129"/>
      <c r="Z612" s="129"/>
      <c r="AA612" s="71"/>
      <c r="AB612" s="59"/>
      <c r="AC612" s="59"/>
      <c r="AD612" s="135"/>
      <c r="AE612" s="71"/>
      <c r="AF612" s="71"/>
      <c r="AG612" s="71"/>
      <c r="AH612" s="42"/>
      <c r="AI612" s="119" t="str">
        <f>IF(BS_CONTROLE[[#This Row],[Atividade]]=0, "-", BS_CONTROLE[[#This Row],[Atividade]])</f>
        <v>-</v>
      </c>
      <c r="AJ612" s="8" t="str">
        <f>IF(D612="","*",VLOOKUP(AI612,BS_ATIVIDADE[#Data],3,FALSE))</f>
        <v>*</v>
      </c>
      <c r="AK612" s="175" t="str">
        <f>IF(BS_CONTROLE[[#This Row],[Local - Partida]]=0, "-", BS_CONTROLE[[#This Row],[Local - Partida]])</f>
        <v>-</v>
      </c>
      <c r="AL612" s="175" t="str">
        <f>IF(BS_CONTROLE[[#This Row],[Local - Encerramento]]=0, "-", BS_CONTROLE[[#This Row],[Local - Encerramento]])</f>
        <v>-</v>
      </c>
      <c r="AM612" s="175" t="str">
        <f>IF(BS_CONTROLE[[#This Row],[Entre - Estações]]=0, "-", BS_CONTROLE[[#This Row],[Entre - Estações]])</f>
        <v>-</v>
      </c>
      <c r="AN612" s="175" t="str">
        <f>IF(BS_CONTROLE[[#This Row],[SB]]=0, "-", BS_CONTROLE[[#This Row],[SB]])</f>
        <v>-</v>
      </c>
      <c r="AO612" s="176" t="str">
        <f>IF(BS_CONTROLE[[#This Row],[SUB]]=0, "-", BS_CONTROLE[[#This Row],[SUB]])</f>
        <v>-</v>
      </c>
      <c r="AP612" s="177" t="str">
        <f>IF(BS_CONTROLE[[#This Row],[KM - Inicio]]=0, "-", BS_CONTROLE[[#This Row],[KM - Inicio]])</f>
        <v>-</v>
      </c>
      <c r="AQ612" s="177" t="str">
        <f>IF(BS_CONTROLE[[#This Row],[KM - Fim]]=0, "-", BS_CONTROLE[[#This Row],[KM - Fim]])</f>
        <v>-</v>
      </c>
      <c r="AR612" s="32"/>
      <c r="AS612" s="32"/>
      <c r="AT612" s="32"/>
      <c r="AU612" s="32"/>
      <c r="AV612" s="32"/>
      <c r="AW612" s="32"/>
      <c r="AX612" s="32"/>
      <c r="AY612" s="184" t="str">
        <f>IF(D612="","*",IFERROR(IF(ISODD(COUNT(AS612:AX614)),"ERRO",SUM((AT612-AS612),(AV612-AU612),(AX612-AW612))),"ERRO"))</f>
        <v>*</v>
      </c>
      <c r="AZ612" s="11"/>
      <c r="BA612" s="60"/>
      <c r="BB612" s="9" t="str">
        <f>IFERROR(_xlfn.XLOOKUP(AI612, BS_ATIVIDADE[ATIVIDADE],BS_ATIVIDADE[UNIDADE] ), "*")</f>
        <v>*</v>
      </c>
      <c r="BC612" s="59" t="str" cm="1">
        <f t="array" ref="BC612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BD612" s="59" t="str" cm="1">
        <f t="array" ref="BD612" xml:space="preserve"> _xlfn.XLOOKUP(
  1,
  ( TabelaMap[SUB] = BS_CONTROLE[[#This Row],[SUB_5]]) *
  ( TabelaMap[KM Inicio] &lt;= BS_CONTROLE[[#This Row],[KM - Inicio]]) *
  ( TabelaMap[KM Fim]  &gt;= BS_CONTROLE[[#This Row],[KM - Inicio]]),
  TabelaMap[Trecho Coordenação],
  "-",
  0
)</f>
        <v>-</v>
      </c>
      <c r="BE612" s="200" t="str">
        <f>IFERROR(_xlfn.XLOOKUP(AO612, BASE_MAPA!$B$2:$B$420, BASE_MAPA!$G$2:$G$420), "ERRO")</f>
        <v>ERRO</v>
      </c>
      <c r="BF612" s="178" t="str">
        <f>IF(BS_CONTROLE[[#This Row],[Responsavel pelo boletim]]=0, "-", BS_CONTROLE[[#This Row],[Responsavel pelo boletim]])</f>
        <v>-</v>
      </c>
      <c r="BG612" s="13"/>
      <c r="BH612" s="14"/>
      <c r="BI612" s="14"/>
      <c r="BJ612" s="14"/>
      <c r="BK612" s="14"/>
      <c r="BL612" s="13"/>
      <c r="BM612" s="12"/>
      <c r="BN612" s="12"/>
      <c r="BO612" s="130"/>
      <c r="BP612" s="14"/>
      <c r="BQ612" s="10" t="str">
        <f t="shared" si="48"/>
        <v>Aderente</v>
      </c>
      <c r="BR612" s="15" t="str">
        <f t="shared" si="49"/>
        <v>*</v>
      </c>
      <c r="BS612" s="15" t="str">
        <f t="shared" si="50"/>
        <v>*</v>
      </c>
      <c r="BT612" s="157" t="str">
        <f t="shared" si="51"/>
        <v/>
      </c>
    </row>
    <row r="613" spans="1:72" hidden="1">
      <c r="A613" s="44" t="str">
        <f t="shared" si="47"/>
        <v/>
      </c>
      <c r="B613" s="133"/>
      <c r="C613" s="7" t="str">
        <f>IF(BS_CONTROLE[[#This Row],[DATA]]="","",WEEKNUM(BS_CONTROLE[[#This Row],[DATA]]))</f>
        <v/>
      </c>
      <c r="D613" s="45"/>
      <c r="E613" s="185">
        <v>629</v>
      </c>
      <c r="F613" s="134"/>
      <c r="G613" s="8" t="str">
        <f>IF(D613="","*",VLOOKUP(F613,BS_ATIVIDADE[#All],3,FALSE))</f>
        <v>*</v>
      </c>
      <c r="H613" s="135"/>
      <c r="I613" s="135"/>
      <c r="J613" s="151"/>
      <c r="K613" s="151"/>
      <c r="L613" s="71" t="s">
        <v>11</v>
      </c>
      <c r="M613" s="149" t="str" cm="1">
        <f t="array" ref="M613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613" s="149" t="str" cm="1">
        <f t="array" ref="N613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613" s="135"/>
      <c r="P613" s="135"/>
      <c r="Q613" s="71"/>
      <c r="R613" s="9" t="str">
        <f>IFERROR(_xlfn.XLOOKUP(F613, BS_ATIVIDADE[ATIVIDADE],BS_ATIVIDADE[UNIDADE] ), "*")</f>
        <v>*</v>
      </c>
      <c r="S613" s="180" t="str" cm="1">
        <f t="array" ref="S613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613" s="180" t="str" cm="1">
        <f t="array" ref="T613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613" s="199" t="str">
        <f>IFERROR(_xlfn.XLOOKUP(J613, BASE_MAPA!$B$2:$B$420, BASE_MAPA!$G$2:$G$420), "ERRO")</f>
        <v>ERRO</v>
      </c>
      <c r="V613" s="143"/>
      <c r="W613" s="135"/>
      <c r="X613" s="152"/>
      <c r="Y613" s="129"/>
      <c r="Z613" s="129"/>
      <c r="AA613" s="71"/>
      <c r="AB613" s="59"/>
      <c r="AC613" s="59"/>
      <c r="AD613" s="135"/>
      <c r="AE613" s="71"/>
      <c r="AF613" s="71"/>
      <c r="AG613" s="71"/>
      <c r="AH613" s="42"/>
      <c r="AI613" s="119" t="str">
        <f>IF(BS_CONTROLE[[#This Row],[Atividade]]=0, "-", BS_CONTROLE[[#This Row],[Atividade]])</f>
        <v>-</v>
      </c>
      <c r="AJ613" s="8" t="str">
        <f>IF(D613="","*",VLOOKUP(AI613,BS_ATIVIDADE[#Data],3,FALSE))</f>
        <v>*</v>
      </c>
      <c r="AK613" s="175" t="str">
        <f>IF(BS_CONTROLE[[#This Row],[Local - Partida]]=0, "-", BS_CONTROLE[[#This Row],[Local - Partida]])</f>
        <v>-</v>
      </c>
      <c r="AL613" s="175" t="str">
        <f>IF(BS_CONTROLE[[#This Row],[Local - Encerramento]]=0, "-", BS_CONTROLE[[#This Row],[Local - Encerramento]])</f>
        <v>-</v>
      </c>
      <c r="AM613" s="175" t="str">
        <f>IF(BS_CONTROLE[[#This Row],[Entre - Estações]]=0, "-", BS_CONTROLE[[#This Row],[Entre - Estações]])</f>
        <v>-</v>
      </c>
      <c r="AN613" s="175" t="str">
        <f>IF(BS_CONTROLE[[#This Row],[SB]]=0, "-", BS_CONTROLE[[#This Row],[SB]])</f>
        <v>-</v>
      </c>
      <c r="AO613" s="176" t="str">
        <f>IF(BS_CONTROLE[[#This Row],[SUB]]=0, "-", BS_CONTROLE[[#This Row],[SUB]])</f>
        <v>-</v>
      </c>
      <c r="AP613" s="177" t="str">
        <f>IF(BS_CONTROLE[[#This Row],[KM - Inicio]]=0, "-", BS_CONTROLE[[#This Row],[KM - Inicio]])</f>
        <v>-</v>
      </c>
      <c r="AQ613" s="177" t="str">
        <f>IF(BS_CONTROLE[[#This Row],[KM - Fim]]=0, "-", BS_CONTROLE[[#This Row],[KM - Fim]])</f>
        <v>-</v>
      </c>
      <c r="AR613" s="32"/>
      <c r="AS613" s="32"/>
      <c r="AT613" s="32"/>
      <c r="AU613" s="32"/>
      <c r="AV613" s="32"/>
      <c r="AW613" s="32"/>
      <c r="AX613" s="32"/>
      <c r="AY613" s="184" t="str">
        <f>IF(D613="","*",IFERROR(IF(ISODD(COUNT(AS613:AX615)),"ERRO",SUM((AT613-AS613),(AV613-AU613),(AX613-AW613))),"ERRO"))</f>
        <v>*</v>
      </c>
      <c r="AZ613" s="11"/>
      <c r="BA613" s="60"/>
      <c r="BB613" s="9" t="str">
        <f>IFERROR(_xlfn.XLOOKUP(AI613, BS_ATIVIDADE[ATIVIDADE],BS_ATIVIDADE[UNIDADE] ), "*")</f>
        <v>*</v>
      </c>
      <c r="BC613" s="59" t="str" cm="1">
        <f t="array" ref="BC613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BD613" s="59" t="str" cm="1">
        <f t="array" ref="BD613" xml:space="preserve"> _xlfn.XLOOKUP(
  1,
  ( TabelaMap[SUB] = BS_CONTROLE[[#This Row],[SUB_5]]) *
  ( TabelaMap[KM Inicio] &lt;= BS_CONTROLE[[#This Row],[KM - Inicio]]) *
  ( TabelaMap[KM Fim]  &gt;= BS_CONTROLE[[#This Row],[KM - Inicio]]),
  TabelaMap[Trecho Coordenação],
  "-",
  0
)</f>
        <v>-</v>
      </c>
      <c r="BE613" s="200" t="str">
        <f>IFERROR(_xlfn.XLOOKUP(AO613, BASE_MAPA!$B$2:$B$420, BASE_MAPA!$G$2:$G$420), "ERRO")</f>
        <v>ERRO</v>
      </c>
      <c r="BF613" s="178" t="str">
        <f>IF(BS_CONTROLE[[#This Row],[Responsavel pelo boletim]]=0, "-", BS_CONTROLE[[#This Row],[Responsavel pelo boletim]])</f>
        <v>-</v>
      </c>
      <c r="BG613" s="13"/>
      <c r="BH613" s="14"/>
      <c r="BI613" s="14"/>
      <c r="BJ613" s="14"/>
      <c r="BK613" s="14"/>
      <c r="BL613" s="13"/>
      <c r="BM613" s="12"/>
      <c r="BN613" s="12"/>
      <c r="BO613" s="130"/>
      <c r="BP613" s="14"/>
      <c r="BQ613" s="10" t="str">
        <f t="shared" si="48"/>
        <v>Aderente</v>
      </c>
      <c r="BR613" s="15" t="str">
        <f t="shared" si="49"/>
        <v>*</v>
      </c>
      <c r="BS613" s="15" t="str">
        <f t="shared" si="50"/>
        <v>*</v>
      </c>
      <c r="BT613" s="157" t="str">
        <f t="shared" si="51"/>
        <v/>
      </c>
    </row>
    <row r="614" spans="1:72" hidden="1">
      <c r="A614" s="44" t="str">
        <f t="shared" si="47"/>
        <v/>
      </c>
      <c r="B614" s="133"/>
      <c r="C614" s="7" t="str">
        <f>IF(BS_CONTROLE[[#This Row],[DATA]]="","",WEEKNUM(BS_CONTROLE[[#This Row],[DATA]]))</f>
        <v/>
      </c>
      <c r="D614" s="45"/>
      <c r="E614" s="185">
        <v>630</v>
      </c>
      <c r="F614" s="134"/>
      <c r="G614" s="8" t="str">
        <f>IF(D614="","*",VLOOKUP(F614,BS_ATIVIDADE[#All],3,FALSE))</f>
        <v>*</v>
      </c>
      <c r="H614" s="135"/>
      <c r="I614" s="135"/>
      <c r="J614" s="151"/>
      <c r="K614" s="151"/>
      <c r="L614" s="71" t="s">
        <v>11</v>
      </c>
      <c r="M614" s="149" t="str" cm="1">
        <f t="array" ref="M614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614" s="149" t="str" cm="1">
        <f t="array" ref="N614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614" s="135"/>
      <c r="P614" s="135"/>
      <c r="Q614" s="71"/>
      <c r="R614" s="9" t="str">
        <f>IFERROR(_xlfn.XLOOKUP(F614, BS_ATIVIDADE[ATIVIDADE],BS_ATIVIDADE[UNIDADE] ), "*")</f>
        <v>*</v>
      </c>
      <c r="S614" s="180" t="str" cm="1">
        <f t="array" ref="S614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614" s="180" t="str" cm="1">
        <f t="array" ref="T614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614" s="199" t="str">
        <f>IFERROR(_xlfn.XLOOKUP(J614, BASE_MAPA!$B$2:$B$420, BASE_MAPA!$G$2:$G$420), "ERRO")</f>
        <v>ERRO</v>
      </c>
      <c r="V614" s="143"/>
      <c r="W614" s="135"/>
      <c r="X614" s="152"/>
      <c r="Y614" s="129"/>
      <c r="Z614" s="129"/>
      <c r="AA614" s="71"/>
      <c r="AB614" s="59"/>
      <c r="AC614" s="59"/>
      <c r="AD614" s="135"/>
      <c r="AE614" s="71"/>
      <c r="AF614" s="71"/>
      <c r="AG614" s="71"/>
      <c r="AH614" s="42"/>
      <c r="AI614" s="119" t="str">
        <f>IF(BS_CONTROLE[[#This Row],[Atividade]]=0, "-", BS_CONTROLE[[#This Row],[Atividade]])</f>
        <v>-</v>
      </c>
      <c r="AJ614" s="8" t="str">
        <f>IF(D614="","*",VLOOKUP(AI614,BS_ATIVIDADE[#Data],3,FALSE))</f>
        <v>*</v>
      </c>
      <c r="AK614" s="175" t="str">
        <f>IF(BS_CONTROLE[[#This Row],[Local - Partida]]=0, "-", BS_CONTROLE[[#This Row],[Local - Partida]])</f>
        <v>-</v>
      </c>
      <c r="AL614" s="175" t="str">
        <f>IF(BS_CONTROLE[[#This Row],[Local - Encerramento]]=0, "-", BS_CONTROLE[[#This Row],[Local - Encerramento]])</f>
        <v>-</v>
      </c>
      <c r="AM614" s="175" t="str">
        <f>IF(BS_CONTROLE[[#This Row],[Entre - Estações]]=0, "-", BS_CONTROLE[[#This Row],[Entre - Estações]])</f>
        <v>-</v>
      </c>
      <c r="AN614" s="175" t="str">
        <f>IF(BS_CONTROLE[[#This Row],[SB]]=0, "-", BS_CONTROLE[[#This Row],[SB]])</f>
        <v>-</v>
      </c>
      <c r="AO614" s="176" t="str">
        <f>IF(BS_CONTROLE[[#This Row],[SUB]]=0, "-", BS_CONTROLE[[#This Row],[SUB]])</f>
        <v>-</v>
      </c>
      <c r="AP614" s="177" t="str">
        <f>IF(BS_CONTROLE[[#This Row],[KM - Inicio]]=0, "-", BS_CONTROLE[[#This Row],[KM - Inicio]])</f>
        <v>-</v>
      </c>
      <c r="AQ614" s="177" t="str">
        <f>IF(BS_CONTROLE[[#This Row],[KM - Fim]]=0, "-", BS_CONTROLE[[#This Row],[KM - Fim]])</f>
        <v>-</v>
      </c>
      <c r="AR614" s="32"/>
      <c r="AS614" s="32"/>
      <c r="AT614" s="32"/>
      <c r="AU614" s="32"/>
      <c r="AV614" s="32"/>
      <c r="AW614" s="32"/>
      <c r="AX614" s="32"/>
      <c r="AY614" s="184" t="str">
        <f>IF(D614="","*",IFERROR(IF(ISODD(COUNT(AS614:AX616)),"ERRO",SUM((AT614-AS614),(AV614-AU614),(AX614-AW614))),"ERRO"))</f>
        <v>*</v>
      </c>
      <c r="AZ614" s="11"/>
      <c r="BA614" s="60"/>
      <c r="BB614" s="9" t="str">
        <f>IFERROR(_xlfn.XLOOKUP(AI614, BS_ATIVIDADE[ATIVIDADE],BS_ATIVIDADE[UNIDADE] ), "*")</f>
        <v>*</v>
      </c>
      <c r="BC614" s="59" t="str" cm="1">
        <f t="array" ref="BC614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BD614" s="59" t="str" cm="1">
        <f t="array" ref="BD614" xml:space="preserve"> _xlfn.XLOOKUP(
  1,
  ( TabelaMap[SUB] = BS_CONTROLE[[#This Row],[SUB_5]]) *
  ( TabelaMap[KM Inicio] &lt;= BS_CONTROLE[[#This Row],[KM - Inicio]]) *
  ( TabelaMap[KM Fim]  &gt;= BS_CONTROLE[[#This Row],[KM - Inicio]]),
  TabelaMap[Trecho Coordenação],
  "-",
  0
)</f>
        <v>-</v>
      </c>
      <c r="BE614" s="200" t="str">
        <f>IFERROR(_xlfn.XLOOKUP(AO614, BASE_MAPA!$B$2:$B$420, BASE_MAPA!$G$2:$G$420), "ERRO")</f>
        <v>ERRO</v>
      </c>
      <c r="BF614" s="178" t="str">
        <f>IF(BS_CONTROLE[[#This Row],[Responsavel pelo boletim]]=0, "-", BS_CONTROLE[[#This Row],[Responsavel pelo boletim]])</f>
        <v>-</v>
      </c>
      <c r="BG614" s="13"/>
      <c r="BH614" s="14"/>
      <c r="BI614" s="14"/>
      <c r="BJ614" s="14"/>
      <c r="BK614" s="14"/>
      <c r="BL614" s="13"/>
      <c r="BM614" s="12"/>
      <c r="BN614" s="12"/>
      <c r="BO614" s="130"/>
      <c r="BP614" s="14"/>
      <c r="BQ614" s="10" t="str">
        <f t="shared" si="48"/>
        <v>Aderente</v>
      </c>
      <c r="BR614" s="15" t="str">
        <f t="shared" si="49"/>
        <v>*</v>
      </c>
      <c r="BS614" s="15" t="str">
        <f t="shared" si="50"/>
        <v>*</v>
      </c>
      <c r="BT614" s="157" t="str">
        <f t="shared" si="51"/>
        <v/>
      </c>
    </row>
    <row r="615" spans="1:72" hidden="1">
      <c r="A615" s="44" t="str">
        <f t="shared" si="47"/>
        <v/>
      </c>
      <c r="B615" s="133"/>
      <c r="C615" s="7" t="str">
        <f>IF(BS_CONTROLE[[#This Row],[DATA]]="","",WEEKNUM(BS_CONTROLE[[#This Row],[DATA]]))</f>
        <v/>
      </c>
      <c r="D615" s="45"/>
      <c r="E615" s="185">
        <v>631</v>
      </c>
      <c r="F615" s="134"/>
      <c r="G615" s="8" t="str">
        <f>IF(D615="","*",VLOOKUP(F615,BS_ATIVIDADE[#All],3,FALSE))</f>
        <v>*</v>
      </c>
      <c r="H615" s="135"/>
      <c r="I615" s="135"/>
      <c r="J615" s="151"/>
      <c r="K615" s="151"/>
      <c r="L615" s="71" t="s">
        <v>11</v>
      </c>
      <c r="M615" s="149" t="str" cm="1">
        <f t="array" ref="M615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615" s="149" t="str" cm="1">
        <f t="array" ref="N615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615" s="135"/>
      <c r="P615" s="135"/>
      <c r="Q615" s="71"/>
      <c r="R615" s="9" t="str">
        <f>IFERROR(_xlfn.XLOOKUP(F615, BS_ATIVIDADE[ATIVIDADE],BS_ATIVIDADE[UNIDADE] ), "*")</f>
        <v>*</v>
      </c>
      <c r="S615" s="180" t="str" cm="1">
        <f t="array" ref="S615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615" s="180" t="str" cm="1">
        <f t="array" ref="T615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615" s="199" t="str">
        <f>IFERROR(_xlfn.XLOOKUP(J615, BASE_MAPA!$B$2:$B$420, BASE_MAPA!$G$2:$G$420), "ERRO")</f>
        <v>ERRO</v>
      </c>
      <c r="V615" s="143"/>
      <c r="W615" s="135"/>
      <c r="X615" s="152"/>
      <c r="Y615" s="129"/>
      <c r="Z615" s="129"/>
      <c r="AA615" s="71"/>
      <c r="AB615" s="59"/>
      <c r="AC615" s="59"/>
      <c r="AD615" s="135"/>
      <c r="AE615" s="71"/>
      <c r="AF615" s="71"/>
      <c r="AG615" s="71"/>
      <c r="AH615" s="42"/>
      <c r="AI615" s="119" t="str">
        <f>IF(BS_CONTROLE[[#This Row],[Atividade]]=0, "-", BS_CONTROLE[[#This Row],[Atividade]])</f>
        <v>-</v>
      </c>
      <c r="AJ615" s="8" t="str">
        <f>IF(D615="","*",VLOOKUP(AI615,BS_ATIVIDADE[#Data],3,FALSE))</f>
        <v>*</v>
      </c>
      <c r="AK615" s="175" t="str">
        <f>IF(BS_CONTROLE[[#This Row],[Local - Partida]]=0, "-", BS_CONTROLE[[#This Row],[Local - Partida]])</f>
        <v>-</v>
      </c>
      <c r="AL615" s="175" t="str">
        <f>IF(BS_CONTROLE[[#This Row],[Local - Encerramento]]=0, "-", BS_CONTROLE[[#This Row],[Local - Encerramento]])</f>
        <v>-</v>
      </c>
      <c r="AM615" s="175" t="str">
        <f>IF(BS_CONTROLE[[#This Row],[Entre - Estações]]=0, "-", BS_CONTROLE[[#This Row],[Entre - Estações]])</f>
        <v>-</v>
      </c>
      <c r="AN615" s="175" t="str">
        <f>IF(BS_CONTROLE[[#This Row],[SB]]=0, "-", BS_CONTROLE[[#This Row],[SB]])</f>
        <v>-</v>
      </c>
      <c r="AO615" s="176" t="str">
        <f>IF(BS_CONTROLE[[#This Row],[SUB]]=0, "-", BS_CONTROLE[[#This Row],[SUB]])</f>
        <v>-</v>
      </c>
      <c r="AP615" s="177" t="str">
        <f>IF(BS_CONTROLE[[#This Row],[KM - Inicio]]=0, "-", BS_CONTROLE[[#This Row],[KM - Inicio]])</f>
        <v>-</v>
      </c>
      <c r="AQ615" s="177" t="str">
        <f>IF(BS_CONTROLE[[#This Row],[KM - Fim]]=0, "-", BS_CONTROLE[[#This Row],[KM - Fim]])</f>
        <v>-</v>
      </c>
      <c r="AR615" s="32"/>
      <c r="AS615" s="32"/>
      <c r="AT615" s="32"/>
      <c r="AU615" s="32"/>
      <c r="AV615" s="32"/>
      <c r="AW615" s="32"/>
      <c r="AX615" s="32"/>
      <c r="AY615" s="184" t="str">
        <f>IF(D615="","*",IFERROR(IF(ISODD(COUNT(AS615:AX617)),"ERRO",SUM((AT615-AS615),(AV615-AU615),(AX615-AW615))),"ERRO"))</f>
        <v>*</v>
      </c>
      <c r="AZ615" s="11"/>
      <c r="BA615" s="60"/>
      <c r="BB615" s="9" t="str">
        <f>IFERROR(_xlfn.XLOOKUP(AI615, BS_ATIVIDADE[ATIVIDADE],BS_ATIVIDADE[UNIDADE] ), "*")</f>
        <v>*</v>
      </c>
      <c r="BC615" s="59" t="str" cm="1">
        <f t="array" ref="BC615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BD615" s="59" t="str" cm="1">
        <f t="array" ref="BD615" xml:space="preserve"> _xlfn.XLOOKUP(
  1,
  ( TabelaMap[SUB] = BS_CONTROLE[[#This Row],[SUB_5]]) *
  ( TabelaMap[KM Inicio] &lt;= BS_CONTROLE[[#This Row],[KM - Inicio]]) *
  ( TabelaMap[KM Fim]  &gt;= BS_CONTROLE[[#This Row],[KM - Inicio]]),
  TabelaMap[Trecho Coordenação],
  "-",
  0
)</f>
        <v>-</v>
      </c>
      <c r="BE615" s="200" t="str">
        <f>IFERROR(_xlfn.XLOOKUP(AO615, BASE_MAPA!$B$2:$B$420, BASE_MAPA!$G$2:$G$420), "ERRO")</f>
        <v>ERRO</v>
      </c>
      <c r="BF615" s="178" t="str">
        <f>IF(BS_CONTROLE[[#This Row],[Responsavel pelo boletim]]=0, "-", BS_CONTROLE[[#This Row],[Responsavel pelo boletim]])</f>
        <v>-</v>
      </c>
      <c r="BG615" s="13"/>
      <c r="BH615" s="14"/>
      <c r="BI615" s="14"/>
      <c r="BJ615" s="14"/>
      <c r="BK615" s="14"/>
      <c r="BL615" s="13"/>
      <c r="BM615" s="12"/>
      <c r="BN615" s="12"/>
      <c r="BO615" s="130"/>
      <c r="BP615" s="14"/>
      <c r="BQ615" s="10" t="str">
        <f t="shared" si="48"/>
        <v>Aderente</v>
      </c>
      <c r="BR615" s="15" t="str">
        <f t="shared" si="49"/>
        <v>*</v>
      </c>
      <c r="BS615" s="15" t="str">
        <f t="shared" si="50"/>
        <v>*</v>
      </c>
      <c r="BT615" s="157" t="str">
        <f t="shared" si="51"/>
        <v/>
      </c>
    </row>
    <row r="616" spans="1:72" hidden="1">
      <c r="A616" s="44" t="str">
        <f t="shared" si="47"/>
        <v/>
      </c>
      <c r="B616" s="133"/>
      <c r="C616" s="7" t="str">
        <f>IF(BS_CONTROLE[[#This Row],[DATA]]="","",WEEKNUM(BS_CONTROLE[[#This Row],[DATA]]))</f>
        <v/>
      </c>
      <c r="D616" s="45"/>
      <c r="E616" s="185">
        <v>632</v>
      </c>
      <c r="F616" s="134"/>
      <c r="G616" s="8" t="str">
        <f>IF(D616="","*",VLOOKUP(F616,BS_ATIVIDADE[#All],3,FALSE))</f>
        <v>*</v>
      </c>
      <c r="H616" s="135"/>
      <c r="I616" s="135"/>
      <c r="J616" s="151"/>
      <c r="K616" s="151"/>
      <c r="L616" s="71" t="s">
        <v>11</v>
      </c>
      <c r="M616" s="149" t="str" cm="1">
        <f t="array" ref="M616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616" s="149" t="str" cm="1">
        <f t="array" ref="N616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616" s="135"/>
      <c r="P616" s="135"/>
      <c r="Q616" s="71"/>
      <c r="R616" s="9" t="str">
        <f>IFERROR(_xlfn.XLOOKUP(F616, BS_ATIVIDADE[ATIVIDADE],BS_ATIVIDADE[UNIDADE] ), "*")</f>
        <v>*</v>
      </c>
      <c r="S616" s="180" t="str" cm="1">
        <f t="array" ref="S616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616" s="180" t="str" cm="1">
        <f t="array" ref="T616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616" s="199" t="str">
        <f>IFERROR(_xlfn.XLOOKUP(J616, BASE_MAPA!$B$2:$B$420, BASE_MAPA!$G$2:$G$420), "ERRO")</f>
        <v>ERRO</v>
      </c>
      <c r="V616" s="143"/>
      <c r="W616" s="135"/>
      <c r="X616" s="152"/>
      <c r="Y616" s="129"/>
      <c r="Z616" s="129"/>
      <c r="AA616" s="71"/>
      <c r="AB616" s="59"/>
      <c r="AC616" s="59"/>
      <c r="AD616" s="135"/>
      <c r="AE616" s="71"/>
      <c r="AF616" s="71"/>
      <c r="AG616" s="71"/>
      <c r="AH616" s="42"/>
      <c r="AI616" s="119" t="str">
        <f>IF(BS_CONTROLE[[#This Row],[Atividade]]=0, "-", BS_CONTROLE[[#This Row],[Atividade]])</f>
        <v>-</v>
      </c>
      <c r="AJ616" s="8" t="str">
        <f>IF(D616="","*",VLOOKUP(AI616,BS_ATIVIDADE[#Data],3,FALSE))</f>
        <v>*</v>
      </c>
      <c r="AK616" s="175" t="str">
        <f>IF(BS_CONTROLE[[#This Row],[Local - Partida]]=0, "-", BS_CONTROLE[[#This Row],[Local - Partida]])</f>
        <v>-</v>
      </c>
      <c r="AL616" s="175" t="str">
        <f>IF(BS_CONTROLE[[#This Row],[Local - Encerramento]]=0, "-", BS_CONTROLE[[#This Row],[Local - Encerramento]])</f>
        <v>-</v>
      </c>
      <c r="AM616" s="175" t="str">
        <f>IF(BS_CONTROLE[[#This Row],[Entre - Estações]]=0, "-", BS_CONTROLE[[#This Row],[Entre - Estações]])</f>
        <v>-</v>
      </c>
      <c r="AN616" s="175" t="str">
        <f>IF(BS_CONTROLE[[#This Row],[SB]]=0, "-", BS_CONTROLE[[#This Row],[SB]])</f>
        <v>-</v>
      </c>
      <c r="AO616" s="176" t="str">
        <f>IF(BS_CONTROLE[[#This Row],[SUB]]=0, "-", BS_CONTROLE[[#This Row],[SUB]])</f>
        <v>-</v>
      </c>
      <c r="AP616" s="177" t="str">
        <f>IF(BS_CONTROLE[[#This Row],[KM - Inicio]]=0, "-", BS_CONTROLE[[#This Row],[KM - Inicio]])</f>
        <v>-</v>
      </c>
      <c r="AQ616" s="177" t="str">
        <f>IF(BS_CONTROLE[[#This Row],[KM - Fim]]=0, "-", BS_CONTROLE[[#This Row],[KM - Fim]])</f>
        <v>-</v>
      </c>
      <c r="AR616" s="32"/>
      <c r="AS616" s="32"/>
      <c r="AT616" s="32"/>
      <c r="AU616" s="32"/>
      <c r="AV616" s="32"/>
      <c r="AW616" s="32"/>
      <c r="AX616" s="32"/>
      <c r="AY616" s="184" t="str">
        <f>IF(D616="","*",IFERROR(IF(ISODD(COUNT(AS616:AX618)),"ERRO",SUM((AT616-AS616),(AV616-AU616),(AX616-AW616))),"ERRO"))</f>
        <v>*</v>
      </c>
      <c r="AZ616" s="11"/>
      <c r="BA616" s="60"/>
      <c r="BB616" s="9" t="str">
        <f>IFERROR(_xlfn.XLOOKUP(AI616, BS_ATIVIDADE[ATIVIDADE],BS_ATIVIDADE[UNIDADE] ), "*")</f>
        <v>*</v>
      </c>
      <c r="BC616" s="59" t="str" cm="1">
        <f t="array" ref="BC616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BD616" s="59" t="str" cm="1">
        <f t="array" ref="BD616" xml:space="preserve"> _xlfn.XLOOKUP(
  1,
  ( TabelaMap[SUB] = BS_CONTROLE[[#This Row],[SUB_5]]) *
  ( TabelaMap[KM Inicio] &lt;= BS_CONTROLE[[#This Row],[KM - Inicio]]) *
  ( TabelaMap[KM Fim]  &gt;= BS_CONTROLE[[#This Row],[KM - Inicio]]),
  TabelaMap[Trecho Coordenação],
  "-",
  0
)</f>
        <v>-</v>
      </c>
      <c r="BE616" s="200" t="str">
        <f>IFERROR(_xlfn.XLOOKUP(AO616, BASE_MAPA!$B$2:$B$420, BASE_MAPA!$G$2:$G$420), "ERRO")</f>
        <v>ERRO</v>
      </c>
      <c r="BF616" s="178" t="str">
        <f>IF(BS_CONTROLE[[#This Row],[Responsavel pelo boletim]]=0, "-", BS_CONTROLE[[#This Row],[Responsavel pelo boletim]])</f>
        <v>-</v>
      </c>
      <c r="BG616" s="13"/>
      <c r="BH616" s="14"/>
      <c r="BI616" s="14"/>
      <c r="BJ616" s="14"/>
      <c r="BK616" s="14"/>
      <c r="BL616" s="13"/>
      <c r="BM616" s="12"/>
      <c r="BN616" s="12"/>
      <c r="BO616" s="130"/>
      <c r="BP616" s="14"/>
      <c r="BQ616" s="10" t="str">
        <f t="shared" si="48"/>
        <v>Aderente</v>
      </c>
      <c r="BR616" s="15" t="str">
        <f t="shared" si="49"/>
        <v>*</v>
      </c>
      <c r="BS616" s="15" t="str">
        <f t="shared" si="50"/>
        <v>*</v>
      </c>
      <c r="BT616" s="157" t="str">
        <f t="shared" si="51"/>
        <v/>
      </c>
    </row>
    <row r="617" spans="1:72" hidden="1">
      <c r="A617" s="44" t="str">
        <f t="shared" si="47"/>
        <v/>
      </c>
      <c r="B617" s="133"/>
      <c r="C617" s="7" t="str">
        <f>IF(BS_CONTROLE[[#This Row],[DATA]]="","",WEEKNUM(BS_CONTROLE[[#This Row],[DATA]]))</f>
        <v/>
      </c>
      <c r="D617" s="45"/>
      <c r="E617" s="185">
        <v>633</v>
      </c>
      <c r="F617" s="134"/>
      <c r="G617" s="8" t="str">
        <f>IF(D617="","*",VLOOKUP(F617,BS_ATIVIDADE[#All],3,FALSE))</f>
        <v>*</v>
      </c>
      <c r="H617" s="135"/>
      <c r="I617" s="135"/>
      <c r="J617" s="151"/>
      <c r="K617" s="151"/>
      <c r="L617" s="71" t="s">
        <v>11</v>
      </c>
      <c r="M617" s="149" t="str" cm="1">
        <f t="array" ref="M617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617" s="149" t="str" cm="1">
        <f t="array" ref="N617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617" s="135"/>
      <c r="P617" s="135"/>
      <c r="Q617" s="71"/>
      <c r="R617" s="9" t="str">
        <f>IFERROR(_xlfn.XLOOKUP(F617, BS_ATIVIDADE[ATIVIDADE],BS_ATIVIDADE[UNIDADE] ), "*")</f>
        <v>*</v>
      </c>
      <c r="S617" s="180" t="str" cm="1">
        <f t="array" ref="S617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617" s="180" t="str" cm="1">
        <f t="array" ref="T617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617" s="199" t="str">
        <f>IFERROR(_xlfn.XLOOKUP(J617, BASE_MAPA!$B$2:$B$420, BASE_MAPA!$G$2:$G$420), "ERRO")</f>
        <v>ERRO</v>
      </c>
      <c r="V617" s="143"/>
      <c r="W617" s="135"/>
      <c r="X617" s="152"/>
      <c r="Y617" s="129"/>
      <c r="Z617" s="129"/>
      <c r="AA617" s="71"/>
      <c r="AB617" s="59"/>
      <c r="AC617" s="59"/>
      <c r="AD617" s="135"/>
      <c r="AE617" s="71"/>
      <c r="AF617" s="71"/>
      <c r="AG617" s="71"/>
      <c r="AH617" s="42"/>
      <c r="AI617" s="119" t="str">
        <f>IF(BS_CONTROLE[[#This Row],[Atividade]]=0, "-", BS_CONTROLE[[#This Row],[Atividade]])</f>
        <v>-</v>
      </c>
      <c r="AJ617" s="8" t="str">
        <f>IF(D617="","*",VLOOKUP(AI617,BS_ATIVIDADE[#Data],3,FALSE))</f>
        <v>*</v>
      </c>
      <c r="AK617" s="175" t="str">
        <f>IF(BS_CONTROLE[[#This Row],[Local - Partida]]=0, "-", BS_CONTROLE[[#This Row],[Local - Partida]])</f>
        <v>-</v>
      </c>
      <c r="AL617" s="175" t="str">
        <f>IF(BS_CONTROLE[[#This Row],[Local - Encerramento]]=0, "-", BS_CONTROLE[[#This Row],[Local - Encerramento]])</f>
        <v>-</v>
      </c>
      <c r="AM617" s="175" t="str">
        <f>IF(BS_CONTROLE[[#This Row],[Entre - Estações]]=0, "-", BS_CONTROLE[[#This Row],[Entre - Estações]])</f>
        <v>-</v>
      </c>
      <c r="AN617" s="175" t="str">
        <f>IF(BS_CONTROLE[[#This Row],[SB]]=0, "-", BS_CONTROLE[[#This Row],[SB]])</f>
        <v>-</v>
      </c>
      <c r="AO617" s="176" t="str">
        <f>IF(BS_CONTROLE[[#This Row],[SUB]]=0, "-", BS_CONTROLE[[#This Row],[SUB]])</f>
        <v>-</v>
      </c>
      <c r="AP617" s="177" t="str">
        <f>IF(BS_CONTROLE[[#This Row],[KM - Inicio]]=0, "-", BS_CONTROLE[[#This Row],[KM - Inicio]])</f>
        <v>-</v>
      </c>
      <c r="AQ617" s="177" t="str">
        <f>IF(BS_CONTROLE[[#This Row],[KM - Fim]]=0, "-", BS_CONTROLE[[#This Row],[KM - Fim]])</f>
        <v>-</v>
      </c>
      <c r="AR617" s="32"/>
      <c r="AS617" s="32"/>
      <c r="AT617" s="32"/>
      <c r="AU617" s="32"/>
      <c r="AV617" s="32"/>
      <c r="AW617" s="32"/>
      <c r="AX617" s="32"/>
      <c r="AY617" s="184" t="str">
        <f>IF(D617="","*",IFERROR(IF(ISODD(COUNT(AS617:AX619)),"ERRO",SUM((AT617-AS617),(AV617-AU617),(AX617-AW617))),"ERRO"))</f>
        <v>*</v>
      </c>
      <c r="AZ617" s="11"/>
      <c r="BA617" s="60"/>
      <c r="BB617" s="9" t="str">
        <f>IFERROR(_xlfn.XLOOKUP(AI617, BS_ATIVIDADE[ATIVIDADE],BS_ATIVIDADE[UNIDADE] ), "*")</f>
        <v>*</v>
      </c>
      <c r="BC617" s="59" t="str" cm="1">
        <f t="array" ref="BC617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BD617" s="59" t="str" cm="1">
        <f t="array" ref="BD617" xml:space="preserve"> _xlfn.XLOOKUP(
  1,
  ( TabelaMap[SUB] = BS_CONTROLE[[#This Row],[SUB_5]]) *
  ( TabelaMap[KM Inicio] &lt;= BS_CONTROLE[[#This Row],[KM - Inicio]]) *
  ( TabelaMap[KM Fim]  &gt;= BS_CONTROLE[[#This Row],[KM - Inicio]]),
  TabelaMap[Trecho Coordenação],
  "-",
  0
)</f>
        <v>-</v>
      </c>
      <c r="BE617" s="200" t="str">
        <f>IFERROR(_xlfn.XLOOKUP(AO617, BASE_MAPA!$B$2:$B$420, BASE_MAPA!$G$2:$G$420), "ERRO")</f>
        <v>ERRO</v>
      </c>
      <c r="BF617" s="178" t="str">
        <f>IF(BS_CONTROLE[[#This Row],[Responsavel pelo boletim]]=0, "-", BS_CONTROLE[[#This Row],[Responsavel pelo boletim]])</f>
        <v>-</v>
      </c>
      <c r="BG617" s="13"/>
      <c r="BH617" s="14"/>
      <c r="BI617" s="14"/>
      <c r="BJ617" s="14"/>
      <c r="BK617" s="14"/>
      <c r="BL617" s="13"/>
      <c r="BM617" s="12"/>
      <c r="BN617" s="12"/>
      <c r="BO617" s="130"/>
      <c r="BP617" s="14"/>
      <c r="BQ617" s="10" t="str">
        <f t="shared" si="48"/>
        <v>Aderente</v>
      </c>
      <c r="BR617" s="15" t="str">
        <f t="shared" si="49"/>
        <v>*</v>
      </c>
      <c r="BS617" s="15" t="str">
        <f t="shared" si="50"/>
        <v>*</v>
      </c>
      <c r="BT617" s="157" t="str">
        <f t="shared" si="51"/>
        <v/>
      </c>
    </row>
    <row r="618" spans="1:72" hidden="1">
      <c r="A618" s="44" t="str">
        <f t="shared" si="47"/>
        <v/>
      </c>
      <c r="B618" s="133"/>
      <c r="C618" s="7" t="str">
        <f>IF(BS_CONTROLE[[#This Row],[DATA]]="","",WEEKNUM(BS_CONTROLE[[#This Row],[DATA]]))</f>
        <v/>
      </c>
      <c r="D618" s="45"/>
      <c r="E618" s="185">
        <v>634</v>
      </c>
      <c r="F618" s="134"/>
      <c r="G618" s="8" t="str">
        <f>IF(D618="","*",VLOOKUP(F618,BS_ATIVIDADE[#All],3,FALSE))</f>
        <v>*</v>
      </c>
      <c r="H618" s="135"/>
      <c r="I618" s="135"/>
      <c r="J618" s="151"/>
      <c r="K618" s="151"/>
      <c r="L618" s="71" t="s">
        <v>11</v>
      </c>
      <c r="M618" s="149" t="str" cm="1">
        <f t="array" ref="M618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618" s="149" t="str" cm="1">
        <f t="array" ref="N618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618" s="135"/>
      <c r="P618" s="135"/>
      <c r="Q618" s="71"/>
      <c r="R618" s="9" t="str">
        <f>IFERROR(_xlfn.XLOOKUP(F618, BS_ATIVIDADE[ATIVIDADE],BS_ATIVIDADE[UNIDADE] ), "*")</f>
        <v>*</v>
      </c>
      <c r="S618" s="180" t="str" cm="1">
        <f t="array" ref="S618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618" s="180" t="str" cm="1">
        <f t="array" ref="T618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618" s="199" t="str">
        <f>IFERROR(_xlfn.XLOOKUP(J618, BASE_MAPA!$B$2:$B$420, BASE_MAPA!$G$2:$G$420), "ERRO")</f>
        <v>ERRO</v>
      </c>
      <c r="V618" s="143"/>
      <c r="W618" s="135"/>
      <c r="X618" s="152"/>
      <c r="Y618" s="129"/>
      <c r="Z618" s="129"/>
      <c r="AA618" s="71"/>
      <c r="AB618" s="59"/>
      <c r="AC618" s="59"/>
      <c r="AD618" s="135"/>
      <c r="AE618" s="71"/>
      <c r="AF618" s="71"/>
      <c r="AG618" s="71"/>
      <c r="AH618" s="42"/>
      <c r="AI618" s="119" t="str">
        <f>IF(BS_CONTROLE[[#This Row],[Atividade]]=0, "-", BS_CONTROLE[[#This Row],[Atividade]])</f>
        <v>-</v>
      </c>
      <c r="AJ618" s="8" t="str">
        <f>IF(D618="","*",VLOOKUP(AI618,BS_ATIVIDADE[#Data],3,FALSE))</f>
        <v>*</v>
      </c>
      <c r="AK618" s="175" t="str">
        <f>IF(BS_CONTROLE[[#This Row],[Local - Partida]]=0, "-", BS_CONTROLE[[#This Row],[Local - Partida]])</f>
        <v>-</v>
      </c>
      <c r="AL618" s="175" t="str">
        <f>IF(BS_CONTROLE[[#This Row],[Local - Encerramento]]=0, "-", BS_CONTROLE[[#This Row],[Local - Encerramento]])</f>
        <v>-</v>
      </c>
      <c r="AM618" s="175" t="str">
        <f>IF(BS_CONTROLE[[#This Row],[Entre - Estações]]=0, "-", BS_CONTROLE[[#This Row],[Entre - Estações]])</f>
        <v>-</v>
      </c>
      <c r="AN618" s="175" t="str">
        <f>IF(BS_CONTROLE[[#This Row],[SB]]=0, "-", BS_CONTROLE[[#This Row],[SB]])</f>
        <v>-</v>
      </c>
      <c r="AO618" s="176" t="str">
        <f>IF(BS_CONTROLE[[#This Row],[SUB]]=0, "-", BS_CONTROLE[[#This Row],[SUB]])</f>
        <v>-</v>
      </c>
      <c r="AP618" s="177" t="str">
        <f>IF(BS_CONTROLE[[#This Row],[KM - Inicio]]=0, "-", BS_CONTROLE[[#This Row],[KM - Inicio]])</f>
        <v>-</v>
      </c>
      <c r="AQ618" s="177" t="str">
        <f>IF(BS_CONTROLE[[#This Row],[KM - Fim]]=0, "-", BS_CONTROLE[[#This Row],[KM - Fim]])</f>
        <v>-</v>
      </c>
      <c r="AR618" s="32"/>
      <c r="AS618" s="32"/>
      <c r="AT618" s="32"/>
      <c r="AU618" s="32"/>
      <c r="AV618" s="32"/>
      <c r="AW618" s="32"/>
      <c r="AX618" s="32"/>
      <c r="AY618" s="184" t="str">
        <f>IF(D618="","*",IFERROR(IF(ISODD(COUNT(AS618:AX620)),"ERRO",SUM((AT618-AS618),(AV618-AU618),(AX618-AW618))),"ERRO"))</f>
        <v>*</v>
      </c>
      <c r="AZ618" s="11"/>
      <c r="BA618" s="60"/>
      <c r="BB618" s="9" t="str">
        <f>IFERROR(_xlfn.XLOOKUP(AI618, BS_ATIVIDADE[ATIVIDADE],BS_ATIVIDADE[UNIDADE] ), "*")</f>
        <v>*</v>
      </c>
      <c r="BC618" s="59" t="str" cm="1">
        <f t="array" ref="BC618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BD618" s="59" t="str" cm="1">
        <f t="array" ref="BD618" xml:space="preserve"> _xlfn.XLOOKUP(
  1,
  ( TabelaMap[SUB] = BS_CONTROLE[[#This Row],[SUB_5]]) *
  ( TabelaMap[KM Inicio] &lt;= BS_CONTROLE[[#This Row],[KM - Inicio]]) *
  ( TabelaMap[KM Fim]  &gt;= BS_CONTROLE[[#This Row],[KM - Inicio]]),
  TabelaMap[Trecho Coordenação],
  "-",
  0
)</f>
        <v>-</v>
      </c>
      <c r="BE618" s="200" t="str">
        <f>IFERROR(_xlfn.XLOOKUP(AO618, BASE_MAPA!$B$2:$B$420, BASE_MAPA!$G$2:$G$420), "ERRO")</f>
        <v>ERRO</v>
      </c>
      <c r="BF618" s="178" t="str">
        <f>IF(BS_CONTROLE[[#This Row],[Responsavel pelo boletim]]=0, "-", BS_CONTROLE[[#This Row],[Responsavel pelo boletim]])</f>
        <v>-</v>
      </c>
      <c r="BG618" s="13"/>
      <c r="BH618" s="14"/>
      <c r="BI618" s="14"/>
      <c r="BJ618" s="14"/>
      <c r="BK618" s="14"/>
      <c r="BL618" s="13"/>
      <c r="BM618" s="12"/>
      <c r="BN618" s="12"/>
      <c r="BO618" s="130"/>
      <c r="BP618" s="14"/>
      <c r="BQ618" s="10" t="str">
        <f t="shared" si="48"/>
        <v>Aderente</v>
      </c>
      <c r="BR618" s="15" t="str">
        <f t="shared" si="49"/>
        <v>*</v>
      </c>
      <c r="BS618" s="15" t="str">
        <f t="shared" si="50"/>
        <v>*</v>
      </c>
      <c r="BT618" s="157" t="str">
        <f t="shared" si="51"/>
        <v/>
      </c>
    </row>
    <row r="619" spans="1:72" hidden="1">
      <c r="A619" s="44" t="str">
        <f t="shared" si="47"/>
        <v/>
      </c>
      <c r="B619" s="133"/>
      <c r="C619" s="7" t="str">
        <f>IF(BS_CONTROLE[[#This Row],[DATA]]="","",WEEKNUM(BS_CONTROLE[[#This Row],[DATA]]))</f>
        <v/>
      </c>
      <c r="D619" s="45"/>
      <c r="E619" s="185">
        <v>635</v>
      </c>
      <c r="F619" s="134"/>
      <c r="G619" s="8" t="str">
        <f>IF(D619="","*",VLOOKUP(F619,BS_ATIVIDADE[#All],3,FALSE))</f>
        <v>*</v>
      </c>
      <c r="H619" s="135"/>
      <c r="I619" s="135"/>
      <c r="J619" s="151"/>
      <c r="K619" s="151"/>
      <c r="L619" s="71" t="s">
        <v>11</v>
      </c>
      <c r="M619" s="149" t="str" cm="1">
        <f t="array" ref="M619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619" s="149" t="str" cm="1">
        <f t="array" ref="N619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619" s="135"/>
      <c r="P619" s="135"/>
      <c r="Q619" s="71"/>
      <c r="R619" s="9" t="str">
        <f>IFERROR(_xlfn.XLOOKUP(F619, BS_ATIVIDADE[ATIVIDADE],BS_ATIVIDADE[UNIDADE] ), "*")</f>
        <v>*</v>
      </c>
      <c r="S619" s="180" t="str" cm="1">
        <f t="array" ref="S619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619" s="180" t="str" cm="1">
        <f t="array" ref="T619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619" s="199" t="str">
        <f>IFERROR(_xlfn.XLOOKUP(J619, BASE_MAPA!$B$2:$B$420, BASE_MAPA!$G$2:$G$420), "ERRO")</f>
        <v>ERRO</v>
      </c>
      <c r="V619" s="143"/>
      <c r="W619" s="135"/>
      <c r="X619" s="152"/>
      <c r="Y619" s="129"/>
      <c r="Z619" s="129"/>
      <c r="AA619" s="71"/>
      <c r="AB619" s="59"/>
      <c r="AC619" s="59"/>
      <c r="AD619" s="135"/>
      <c r="AE619" s="71"/>
      <c r="AF619" s="71"/>
      <c r="AG619" s="71"/>
      <c r="AH619" s="42"/>
      <c r="AI619" s="119" t="str">
        <f>IF(BS_CONTROLE[[#This Row],[Atividade]]=0, "-", BS_CONTROLE[[#This Row],[Atividade]])</f>
        <v>-</v>
      </c>
      <c r="AJ619" s="8" t="str">
        <f>IF(D619="","*",VLOOKUP(AI619,BS_ATIVIDADE[#Data],3,FALSE))</f>
        <v>*</v>
      </c>
      <c r="AK619" s="175" t="str">
        <f>IF(BS_CONTROLE[[#This Row],[Local - Partida]]=0, "-", BS_CONTROLE[[#This Row],[Local - Partida]])</f>
        <v>-</v>
      </c>
      <c r="AL619" s="175" t="str">
        <f>IF(BS_CONTROLE[[#This Row],[Local - Encerramento]]=0, "-", BS_CONTROLE[[#This Row],[Local - Encerramento]])</f>
        <v>-</v>
      </c>
      <c r="AM619" s="175" t="str">
        <f>IF(BS_CONTROLE[[#This Row],[Entre - Estações]]=0, "-", BS_CONTROLE[[#This Row],[Entre - Estações]])</f>
        <v>-</v>
      </c>
      <c r="AN619" s="175" t="str">
        <f>IF(BS_CONTROLE[[#This Row],[SB]]=0, "-", BS_CONTROLE[[#This Row],[SB]])</f>
        <v>-</v>
      </c>
      <c r="AO619" s="176" t="str">
        <f>IF(BS_CONTROLE[[#This Row],[SUB]]=0, "-", BS_CONTROLE[[#This Row],[SUB]])</f>
        <v>-</v>
      </c>
      <c r="AP619" s="177" t="str">
        <f>IF(BS_CONTROLE[[#This Row],[KM - Inicio]]=0, "-", BS_CONTROLE[[#This Row],[KM - Inicio]])</f>
        <v>-</v>
      </c>
      <c r="AQ619" s="177" t="str">
        <f>IF(BS_CONTROLE[[#This Row],[KM - Fim]]=0, "-", BS_CONTROLE[[#This Row],[KM - Fim]])</f>
        <v>-</v>
      </c>
      <c r="AR619" s="32"/>
      <c r="AS619" s="32"/>
      <c r="AT619" s="32"/>
      <c r="AU619" s="32"/>
      <c r="AV619" s="32"/>
      <c r="AW619" s="32"/>
      <c r="AX619" s="32"/>
      <c r="AY619" s="184" t="str">
        <f>IF(D619="","*",IFERROR(IF(ISODD(COUNT(AS619:AX621)),"ERRO",SUM((AT619-AS619),(AV619-AU619),(AX619-AW619))),"ERRO"))</f>
        <v>*</v>
      </c>
      <c r="AZ619" s="11"/>
      <c r="BA619" s="60"/>
      <c r="BB619" s="9" t="str">
        <f>IFERROR(_xlfn.XLOOKUP(AI619, BS_ATIVIDADE[ATIVIDADE],BS_ATIVIDADE[UNIDADE] ), "*")</f>
        <v>*</v>
      </c>
      <c r="BC619" s="59" t="str" cm="1">
        <f t="array" ref="BC619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BD619" s="59" t="str" cm="1">
        <f t="array" ref="BD619" xml:space="preserve"> _xlfn.XLOOKUP(
  1,
  ( TabelaMap[SUB] = BS_CONTROLE[[#This Row],[SUB_5]]) *
  ( TabelaMap[KM Inicio] &lt;= BS_CONTROLE[[#This Row],[KM - Inicio]]) *
  ( TabelaMap[KM Fim]  &gt;= BS_CONTROLE[[#This Row],[KM - Inicio]]),
  TabelaMap[Trecho Coordenação],
  "-",
  0
)</f>
        <v>-</v>
      </c>
      <c r="BE619" s="200" t="str">
        <f>IFERROR(_xlfn.XLOOKUP(AO619, BASE_MAPA!$B$2:$B$420, BASE_MAPA!$G$2:$G$420), "ERRO")</f>
        <v>ERRO</v>
      </c>
      <c r="BF619" s="178" t="str">
        <f>IF(BS_CONTROLE[[#This Row],[Responsavel pelo boletim]]=0, "-", BS_CONTROLE[[#This Row],[Responsavel pelo boletim]])</f>
        <v>-</v>
      </c>
      <c r="BG619" s="13"/>
      <c r="BH619" s="14"/>
      <c r="BI619" s="14"/>
      <c r="BJ619" s="14"/>
      <c r="BK619" s="14"/>
      <c r="BL619" s="13"/>
      <c r="BM619" s="12"/>
      <c r="BN619" s="12"/>
      <c r="BO619" s="130"/>
      <c r="BP619" s="14"/>
      <c r="BQ619" s="10" t="str">
        <f t="shared" si="48"/>
        <v>Aderente</v>
      </c>
      <c r="BR619" s="15" t="str">
        <f t="shared" si="49"/>
        <v>*</v>
      </c>
      <c r="BS619" s="15" t="str">
        <f t="shared" si="50"/>
        <v>*</v>
      </c>
      <c r="BT619" s="157" t="str">
        <f t="shared" si="51"/>
        <v/>
      </c>
    </row>
    <row r="620" spans="1:72" hidden="1">
      <c r="A620" s="44" t="str">
        <f t="shared" si="47"/>
        <v/>
      </c>
      <c r="B620" s="133"/>
      <c r="C620" s="7" t="str">
        <f>IF(BS_CONTROLE[[#This Row],[DATA]]="","",WEEKNUM(BS_CONTROLE[[#This Row],[DATA]]))</f>
        <v/>
      </c>
      <c r="D620" s="45"/>
      <c r="E620" s="185">
        <v>636</v>
      </c>
      <c r="F620" s="134"/>
      <c r="G620" s="8" t="str">
        <f>IF(D620="","*",VLOOKUP(F620,BS_ATIVIDADE[#All],3,FALSE))</f>
        <v>*</v>
      </c>
      <c r="H620" s="135"/>
      <c r="I620" s="135"/>
      <c r="J620" s="151"/>
      <c r="K620" s="151"/>
      <c r="L620" s="71" t="s">
        <v>11</v>
      </c>
      <c r="M620" s="149" t="str" cm="1">
        <f t="array" ref="M620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620" s="149" t="str" cm="1">
        <f t="array" ref="N620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620" s="135"/>
      <c r="P620" s="135"/>
      <c r="Q620" s="71"/>
      <c r="R620" s="9" t="str">
        <f>IFERROR(_xlfn.XLOOKUP(F620, BS_ATIVIDADE[ATIVIDADE],BS_ATIVIDADE[UNIDADE] ), "*")</f>
        <v>*</v>
      </c>
      <c r="S620" s="180" t="str" cm="1">
        <f t="array" ref="S620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620" s="180" t="str" cm="1">
        <f t="array" ref="T620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620" s="199" t="str">
        <f>IFERROR(_xlfn.XLOOKUP(J620, BASE_MAPA!$B$2:$B$420, BASE_MAPA!$G$2:$G$420), "ERRO")</f>
        <v>ERRO</v>
      </c>
      <c r="V620" s="143"/>
      <c r="W620" s="135"/>
      <c r="X620" s="152"/>
      <c r="Y620" s="129"/>
      <c r="Z620" s="129"/>
      <c r="AA620" s="71"/>
      <c r="AB620" s="59"/>
      <c r="AC620" s="59"/>
      <c r="AD620" s="135"/>
      <c r="AE620" s="71"/>
      <c r="AF620" s="71"/>
      <c r="AG620" s="71"/>
      <c r="AH620" s="42"/>
      <c r="AI620" s="119" t="str">
        <f>IF(BS_CONTROLE[[#This Row],[Atividade]]=0, "-", BS_CONTROLE[[#This Row],[Atividade]])</f>
        <v>-</v>
      </c>
      <c r="AJ620" s="8" t="str">
        <f>IF(D620="","*",VLOOKUP(AI620,BS_ATIVIDADE[#Data],3,FALSE))</f>
        <v>*</v>
      </c>
      <c r="AK620" s="175" t="str">
        <f>IF(BS_CONTROLE[[#This Row],[Local - Partida]]=0, "-", BS_CONTROLE[[#This Row],[Local - Partida]])</f>
        <v>-</v>
      </c>
      <c r="AL620" s="175" t="str">
        <f>IF(BS_CONTROLE[[#This Row],[Local - Encerramento]]=0, "-", BS_CONTROLE[[#This Row],[Local - Encerramento]])</f>
        <v>-</v>
      </c>
      <c r="AM620" s="175" t="str">
        <f>IF(BS_CONTROLE[[#This Row],[Entre - Estações]]=0, "-", BS_CONTROLE[[#This Row],[Entre - Estações]])</f>
        <v>-</v>
      </c>
      <c r="AN620" s="175" t="str">
        <f>IF(BS_CONTROLE[[#This Row],[SB]]=0, "-", BS_CONTROLE[[#This Row],[SB]])</f>
        <v>-</v>
      </c>
      <c r="AO620" s="176" t="str">
        <f>IF(BS_CONTROLE[[#This Row],[SUB]]=0, "-", BS_CONTROLE[[#This Row],[SUB]])</f>
        <v>-</v>
      </c>
      <c r="AP620" s="177" t="str">
        <f>IF(BS_CONTROLE[[#This Row],[KM - Inicio]]=0, "-", BS_CONTROLE[[#This Row],[KM - Inicio]])</f>
        <v>-</v>
      </c>
      <c r="AQ620" s="177" t="str">
        <f>IF(BS_CONTROLE[[#This Row],[KM - Fim]]=0, "-", BS_CONTROLE[[#This Row],[KM - Fim]])</f>
        <v>-</v>
      </c>
      <c r="AR620" s="32"/>
      <c r="AS620" s="32"/>
      <c r="AT620" s="32"/>
      <c r="AU620" s="32"/>
      <c r="AV620" s="32"/>
      <c r="AW620" s="32"/>
      <c r="AX620" s="32"/>
      <c r="AY620" s="184" t="str">
        <f>IF(D620="","*",IFERROR(IF(ISODD(COUNT(AS620:AX622)),"ERRO",SUM((AT620-AS620),(AV620-AU620),(AX620-AW620))),"ERRO"))</f>
        <v>*</v>
      </c>
      <c r="AZ620" s="11"/>
      <c r="BA620" s="60"/>
      <c r="BB620" s="9" t="str">
        <f>IFERROR(_xlfn.XLOOKUP(AI620, BS_ATIVIDADE[ATIVIDADE],BS_ATIVIDADE[UNIDADE] ), "*")</f>
        <v>*</v>
      </c>
      <c r="BC620" s="59" t="str" cm="1">
        <f t="array" ref="BC620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BD620" s="59" t="str" cm="1">
        <f t="array" ref="BD620" xml:space="preserve"> _xlfn.XLOOKUP(
  1,
  ( TabelaMap[SUB] = BS_CONTROLE[[#This Row],[SUB_5]]) *
  ( TabelaMap[KM Inicio] &lt;= BS_CONTROLE[[#This Row],[KM - Inicio]]) *
  ( TabelaMap[KM Fim]  &gt;= BS_CONTROLE[[#This Row],[KM - Inicio]]),
  TabelaMap[Trecho Coordenação],
  "-",
  0
)</f>
        <v>-</v>
      </c>
      <c r="BE620" s="200" t="str">
        <f>IFERROR(_xlfn.XLOOKUP(AO620, BASE_MAPA!$B$2:$B$420, BASE_MAPA!$G$2:$G$420), "ERRO")</f>
        <v>ERRO</v>
      </c>
      <c r="BF620" s="178" t="str">
        <f>IF(BS_CONTROLE[[#This Row],[Responsavel pelo boletim]]=0, "-", BS_CONTROLE[[#This Row],[Responsavel pelo boletim]])</f>
        <v>-</v>
      </c>
      <c r="BG620" s="13"/>
      <c r="BH620" s="14"/>
      <c r="BI620" s="14"/>
      <c r="BJ620" s="14"/>
      <c r="BK620" s="14"/>
      <c r="BL620" s="13"/>
      <c r="BM620" s="12"/>
      <c r="BN620" s="12"/>
      <c r="BO620" s="130"/>
      <c r="BP620" s="14"/>
      <c r="BQ620" s="10" t="str">
        <f t="shared" si="48"/>
        <v>Aderente</v>
      </c>
      <c r="BR620" s="15" t="str">
        <f t="shared" si="49"/>
        <v>*</v>
      </c>
      <c r="BS620" s="15" t="str">
        <f t="shared" si="50"/>
        <v>*</v>
      </c>
      <c r="BT620" s="157" t="str">
        <f t="shared" si="51"/>
        <v/>
      </c>
    </row>
    <row r="621" spans="1:72" hidden="1">
      <c r="A621" s="44" t="str">
        <f t="shared" si="47"/>
        <v/>
      </c>
      <c r="B621" s="133"/>
      <c r="C621" s="7" t="str">
        <f>IF(BS_CONTROLE[[#This Row],[DATA]]="","",WEEKNUM(BS_CONTROLE[[#This Row],[DATA]]))</f>
        <v/>
      </c>
      <c r="D621" s="45"/>
      <c r="E621" s="185">
        <v>637</v>
      </c>
      <c r="F621" s="134"/>
      <c r="G621" s="8" t="str">
        <f>IF(D621="","*",VLOOKUP(F621,BS_ATIVIDADE[#All],3,FALSE))</f>
        <v>*</v>
      </c>
      <c r="H621" s="135"/>
      <c r="I621" s="135"/>
      <c r="J621" s="151"/>
      <c r="K621" s="151"/>
      <c r="L621" s="71" t="s">
        <v>11</v>
      </c>
      <c r="M621" s="149" t="str" cm="1">
        <f t="array" ref="M621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621" s="149" t="str" cm="1">
        <f t="array" ref="N621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621" s="135"/>
      <c r="P621" s="135"/>
      <c r="Q621" s="71"/>
      <c r="R621" s="9" t="str">
        <f>IFERROR(_xlfn.XLOOKUP(F621, BS_ATIVIDADE[ATIVIDADE],BS_ATIVIDADE[UNIDADE] ), "*")</f>
        <v>*</v>
      </c>
      <c r="S621" s="180" t="str" cm="1">
        <f t="array" ref="S621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621" s="180" t="str" cm="1">
        <f t="array" ref="T621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621" s="199" t="str">
        <f>IFERROR(_xlfn.XLOOKUP(J621, BASE_MAPA!$B$2:$B$420, BASE_MAPA!$G$2:$G$420), "ERRO")</f>
        <v>ERRO</v>
      </c>
      <c r="V621" s="143"/>
      <c r="W621" s="135"/>
      <c r="X621" s="152"/>
      <c r="Y621" s="129"/>
      <c r="Z621" s="129"/>
      <c r="AA621" s="71"/>
      <c r="AB621" s="59"/>
      <c r="AC621" s="59"/>
      <c r="AD621" s="135"/>
      <c r="AE621" s="71"/>
      <c r="AF621" s="71"/>
      <c r="AG621" s="71"/>
      <c r="AH621" s="42"/>
      <c r="AI621" s="119" t="str">
        <f>IF(BS_CONTROLE[[#This Row],[Atividade]]=0, "-", BS_CONTROLE[[#This Row],[Atividade]])</f>
        <v>-</v>
      </c>
      <c r="AJ621" s="8" t="str">
        <f>IF(D621="","*",VLOOKUP(AI621,BS_ATIVIDADE[#Data],3,FALSE))</f>
        <v>*</v>
      </c>
      <c r="AK621" s="175" t="str">
        <f>IF(BS_CONTROLE[[#This Row],[Local - Partida]]=0, "-", BS_CONTROLE[[#This Row],[Local - Partida]])</f>
        <v>-</v>
      </c>
      <c r="AL621" s="175" t="str">
        <f>IF(BS_CONTROLE[[#This Row],[Local - Encerramento]]=0, "-", BS_CONTROLE[[#This Row],[Local - Encerramento]])</f>
        <v>-</v>
      </c>
      <c r="AM621" s="175" t="str">
        <f>IF(BS_CONTROLE[[#This Row],[Entre - Estações]]=0, "-", BS_CONTROLE[[#This Row],[Entre - Estações]])</f>
        <v>-</v>
      </c>
      <c r="AN621" s="175" t="str">
        <f>IF(BS_CONTROLE[[#This Row],[SB]]=0, "-", BS_CONTROLE[[#This Row],[SB]])</f>
        <v>-</v>
      </c>
      <c r="AO621" s="176" t="str">
        <f>IF(BS_CONTROLE[[#This Row],[SUB]]=0, "-", BS_CONTROLE[[#This Row],[SUB]])</f>
        <v>-</v>
      </c>
      <c r="AP621" s="177" t="str">
        <f>IF(BS_CONTROLE[[#This Row],[KM - Inicio]]=0, "-", BS_CONTROLE[[#This Row],[KM - Inicio]])</f>
        <v>-</v>
      </c>
      <c r="AQ621" s="177" t="str">
        <f>IF(BS_CONTROLE[[#This Row],[KM - Fim]]=0, "-", BS_CONTROLE[[#This Row],[KM - Fim]])</f>
        <v>-</v>
      </c>
      <c r="AR621" s="32"/>
      <c r="AS621" s="32"/>
      <c r="AT621" s="32"/>
      <c r="AU621" s="32"/>
      <c r="AV621" s="32"/>
      <c r="AW621" s="32"/>
      <c r="AX621" s="32"/>
      <c r="AY621" s="184" t="str">
        <f>IF(D621="","*",IFERROR(IF(ISODD(COUNT(AS621:AX623)),"ERRO",SUM((AT621-AS621),(AV621-AU621),(AX621-AW621))),"ERRO"))</f>
        <v>*</v>
      </c>
      <c r="AZ621" s="11"/>
      <c r="BA621" s="60"/>
      <c r="BB621" s="9" t="str">
        <f>IFERROR(_xlfn.XLOOKUP(AI621, BS_ATIVIDADE[ATIVIDADE],BS_ATIVIDADE[UNIDADE] ), "*")</f>
        <v>*</v>
      </c>
      <c r="BC621" s="59" t="str" cm="1">
        <f t="array" ref="BC621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BD621" s="59" t="str" cm="1">
        <f t="array" ref="BD621" xml:space="preserve"> _xlfn.XLOOKUP(
  1,
  ( TabelaMap[SUB] = BS_CONTROLE[[#This Row],[SUB_5]]) *
  ( TabelaMap[KM Inicio] &lt;= BS_CONTROLE[[#This Row],[KM - Inicio]]) *
  ( TabelaMap[KM Fim]  &gt;= BS_CONTROLE[[#This Row],[KM - Inicio]]),
  TabelaMap[Trecho Coordenação],
  "-",
  0
)</f>
        <v>-</v>
      </c>
      <c r="BE621" s="200" t="str">
        <f>IFERROR(_xlfn.XLOOKUP(AO621, BASE_MAPA!$B$2:$B$420, BASE_MAPA!$G$2:$G$420), "ERRO")</f>
        <v>ERRO</v>
      </c>
      <c r="BF621" s="178" t="str">
        <f>IF(BS_CONTROLE[[#This Row],[Responsavel pelo boletim]]=0, "-", BS_CONTROLE[[#This Row],[Responsavel pelo boletim]])</f>
        <v>-</v>
      </c>
      <c r="BG621" s="13"/>
      <c r="BH621" s="14"/>
      <c r="BI621" s="14"/>
      <c r="BJ621" s="14"/>
      <c r="BK621" s="14"/>
      <c r="BL621" s="13"/>
      <c r="BM621" s="12"/>
      <c r="BN621" s="12"/>
      <c r="BO621" s="130"/>
      <c r="BP621" s="14"/>
      <c r="BQ621" s="10" t="str">
        <f t="shared" si="48"/>
        <v>Aderente</v>
      </c>
      <c r="BR621" s="15" t="str">
        <f t="shared" si="49"/>
        <v>*</v>
      </c>
      <c r="BS621" s="15" t="str">
        <f t="shared" si="50"/>
        <v>*</v>
      </c>
      <c r="BT621" s="157" t="str">
        <f t="shared" si="51"/>
        <v/>
      </c>
    </row>
    <row r="622" spans="1:72" hidden="1">
      <c r="A622" s="44" t="str">
        <f t="shared" si="47"/>
        <v/>
      </c>
      <c r="B622" s="133"/>
      <c r="C622" s="7" t="str">
        <f>IF(BS_CONTROLE[[#This Row],[DATA]]="","",WEEKNUM(BS_CONTROLE[[#This Row],[DATA]]))</f>
        <v/>
      </c>
      <c r="D622" s="45"/>
      <c r="E622" s="185">
        <v>638</v>
      </c>
      <c r="F622" s="134"/>
      <c r="G622" s="8" t="str">
        <f>IF(D622="","*",VLOOKUP(F622,BS_ATIVIDADE[#All],3,FALSE))</f>
        <v>*</v>
      </c>
      <c r="H622" s="135"/>
      <c r="I622" s="135"/>
      <c r="J622" s="151"/>
      <c r="K622" s="151"/>
      <c r="L622" s="71" t="s">
        <v>11</v>
      </c>
      <c r="M622" s="149" t="str" cm="1">
        <f t="array" ref="M622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622" s="149" t="str" cm="1">
        <f t="array" ref="N622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622" s="135"/>
      <c r="P622" s="135"/>
      <c r="Q622" s="71"/>
      <c r="R622" s="9" t="str">
        <f>IFERROR(_xlfn.XLOOKUP(F622, BS_ATIVIDADE[ATIVIDADE],BS_ATIVIDADE[UNIDADE] ), "*")</f>
        <v>*</v>
      </c>
      <c r="S622" s="180" t="str" cm="1">
        <f t="array" ref="S622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622" s="180" t="str" cm="1">
        <f t="array" ref="T622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622" s="199" t="str">
        <f>IFERROR(_xlfn.XLOOKUP(J622, BASE_MAPA!$B$2:$B$420, BASE_MAPA!$G$2:$G$420), "ERRO")</f>
        <v>ERRO</v>
      </c>
      <c r="V622" s="143"/>
      <c r="W622" s="135"/>
      <c r="X622" s="152"/>
      <c r="Y622" s="129"/>
      <c r="Z622" s="129"/>
      <c r="AA622" s="71"/>
      <c r="AB622" s="59"/>
      <c r="AC622" s="59"/>
      <c r="AD622" s="135"/>
      <c r="AE622" s="71"/>
      <c r="AF622" s="71"/>
      <c r="AG622" s="71"/>
      <c r="AH622" s="42"/>
      <c r="AI622" s="119" t="str">
        <f>IF(BS_CONTROLE[[#This Row],[Atividade]]=0, "-", BS_CONTROLE[[#This Row],[Atividade]])</f>
        <v>-</v>
      </c>
      <c r="AJ622" s="8" t="str">
        <f>IF(D622="","*",VLOOKUP(AI622,BS_ATIVIDADE[#Data],3,FALSE))</f>
        <v>*</v>
      </c>
      <c r="AK622" s="175" t="str">
        <f>IF(BS_CONTROLE[[#This Row],[Local - Partida]]=0, "-", BS_CONTROLE[[#This Row],[Local - Partida]])</f>
        <v>-</v>
      </c>
      <c r="AL622" s="175" t="str">
        <f>IF(BS_CONTROLE[[#This Row],[Local - Encerramento]]=0, "-", BS_CONTROLE[[#This Row],[Local - Encerramento]])</f>
        <v>-</v>
      </c>
      <c r="AM622" s="175" t="str">
        <f>IF(BS_CONTROLE[[#This Row],[Entre - Estações]]=0, "-", BS_CONTROLE[[#This Row],[Entre - Estações]])</f>
        <v>-</v>
      </c>
      <c r="AN622" s="175" t="str">
        <f>IF(BS_CONTROLE[[#This Row],[SB]]=0, "-", BS_CONTROLE[[#This Row],[SB]])</f>
        <v>-</v>
      </c>
      <c r="AO622" s="176" t="str">
        <f>IF(BS_CONTROLE[[#This Row],[SUB]]=0, "-", BS_CONTROLE[[#This Row],[SUB]])</f>
        <v>-</v>
      </c>
      <c r="AP622" s="177" t="str">
        <f>IF(BS_CONTROLE[[#This Row],[KM - Inicio]]=0, "-", BS_CONTROLE[[#This Row],[KM - Inicio]])</f>
        <v>-</v>
      </c>
      <c r="AQ622" s="177" t="str">
        <f>IF(BS_CONTROLE[[#This Row],[KM - Fim]]=0, "-", BS_CONTROLE[[#This Row],[KM - Fim]])</f>
        <v>-</v>
      </c>
      <c r="AR622" s="32"/>
      <c r="AS622" s="32"/>
      <c r="AT622" s="32"/>
      <c r="AU622" s="32"/>
      <c r="AV622" s="32"/>
      <c r="AW622" s="32"/>
      <c r="AX622" s="32"/>
      <c r="AY622" s="184" t="str">
        <f>IF(D622="","*",IFERROR(IF(ISODD(COUNT(AS622:AX624)),"ERRO",SUM((AT622-AS622),(AV622-AU622),(AX622-AW622))),"ERRO"))</f>
        <v>*</v>
      </c>
      <c r="AZ622" s="11"/>
      <c r="BA622" s="60"/>
      <c r="BB622" s="9" t="str">
        <f>IFERROR(_xlfn.XLOOKUP(AI622, BS_ATIVIDADE[ATIVIDADE],BS_ATIVIDADE[UNIDADE] ), "*")</f>
        <v>*</v>
      </c>
      <c r="BC622" s="59" t="str" cm="1">
        <f t="array" ref="BC622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BD622" s="59" t="str" cm="1">
        <f t="array" ref="BD622" xml:space="preserve"> _xlfn.XLOOKUP(
  1,
  ( TabelaMap[SUB] = BS_CONTROLE[[#This Row],[SUB_5]]) *
  ( TabelaMap[KM Inicio] &lt;= BS_CONTROLE[[#This Row],[KM - Inicio]]) *
  ( TabelaMap[KM Fim]  &gt;= BS_CONTROLE[[#This Row],[KM - Inicio]]),
  TabelaMap[Trecho Coordenação],
  "-",
  0
)</f>
        <v>-</v>
      </c>
      <c r="BE622" s="200" t="str">
        <f>IFERROR(_xlfn.XLOOKUP(AO622, BASE_MAPA!$B$2:$B$420, BASE_MAPA!$G$2:$G$420), "ERRO")</f>
        <v>ERRO</v>
      </c>
      <c r="BF622" s="178" t="str">
        <f>IF(BS_CONTROLE[[#This Row],[Responsavel pelo boletim]]=0, "-", BS_CONTROLE[[#This Row],[Responsavel pelo boletim]])</f>
        <v>-</v>
      </c>
      <c r="BG622" s="13"/>
      <c r="BH622" s="14"/>
      <c r="BI622" s="14"/>
      <c r="BJ622" s="14"/>
      <c r="BK622" s="14"/>
      <c r="BL622" s="13"/>
      <c r="BM622" s="12"/>
      <c r="BN622" s="12"/>
      <c r="BO622" s="130"/>
      <c r="BP622" s="14"/>
      <c r="BQ622" s="10" t="str">
        <f t="shared" si="48"/>
        <v>Aderente</v>
      </c>
      <c r="BR622" s="15" t="str">
        <f t="shared" si="49"/>
        <v>*</v>
      </c>
      <c r="BS622" s="15" t="str">
        <f t="shared" si="50"/>
        <v>*</v>
      </c>
      <c r="BT622" s="157" t="str">
        <f t="shared" si="51"/>
        <v/>
      </c>
    </row>
    <row r="623" spans="1:72" hidden="1">
      <c r="A623" s="44" t="str">
        <f t="shared" si="47"/>
        <v/>
      </c>
      <c r="B623" s="133"/>
      <c r="C623" s="7" t="str">
        <f>IF(BS_CONTROLE[[#This Row],[DATA]]="","",WEEKNUM(BS_CONTROLE[[#This Row],[DATA]]))</f>
        <v/>
      </c>
      <c r="D623" s="45"/>
      <c r="E623" s="185">
        <v>639</v>
      </c>
      <c r="F623" s="134"/>
      <c r="G623" s="8" t="str">
        <f>IF(D623="","*",VLOOKUP(F623,BS_ATIVIDADE[#All],3,FALSE))</f>
        <v>*</v>
      </c>
      <c r="H623" s="135"/>
      <c r="I623" s="135"/>
      <c r="J623" s="151"/>
      <c r="K623" s="151"/>
      <c r="L623" s="71" t="s">
        <v>11</v>
      </c>
      <c r="M623" s="149" t="str" cm="1">
        <f t="array" ref="M623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623" s="149" t="str" cm="1">
        <f t="array" ref="N623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623" s="135"/>
      <c r="P623" s="135"/>
      <c r="Q623" s="71"/>
      <c r="R623" s="9" t="str">
        <f>IFERROR(_xlfn.XLOOKUP(F623, BS_ATIVIDADE[ATIVIDADE],BS_ATIVIDADE[UNIDADE] ), "*")</f>
        <v>*</v>
      </c>
      <c r="S623" s="180" t="str" cm="1">
        <f t="array" ref="S623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623" s="180" t="str" cm="1">
        <f t="array" ref="T623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623" s="199" t="str">
        <f>IFERROR(_xlfn.XLOOKUP(J623, BASE_MAPA!$B$2:$B$420, BASE_MAPA!$G$2:$G$420), "ERRO")</f>
        <v>ERRO</v>
      </c>
      <c r="V623" s="143"/>
      <c r="W623" s="135"/>
      <c r="X623" s="152"/>
      <c r="Y623" s="129"/>
      <c r="Z623" s="129"/>
      <c r="AA623" s="71"/>
      <c r="AB623" s="59"/>
      <c r="AC623" s="59"/>
      <c r="AD623" s="135"/>
      <c r="AE623" s="71"/>
      <c r="AF623" s="71"/>
      <c r="AG623" s="71"/>
      <c r="AH623" s="42"/>
      <c r="AI623" s="119" t="str">
        <f>IF(BS_CONTROLE[[#This Row],[Atividade]]=0, "-", BS_CONTROLE[[#This Row],[Atividade]])</f>
        <v>-</v>
      </c>
      <c r="AJ623" s="8" t="str">
        <f>IF(D623="","*",VLOOKUP(AI623,BS_ATIVIDADE[#Data],3,FALSE))</f>
        <v>*</v>
      </c>
      <c r="AK623" s="175" t="str">
        <f>IF(BS_CONTROLE[[#This Row],[Local - Partida]]=0, "-", BS_CONTROLE[[#This Row],[Local - Partida]])</f>
        <v>-</v>
      </c>
      <c r="AL623" s="175" t="str">
        <f>IF(BS_CONTROLE[[#This Row],[Local - Encerramento]]=0, "-", BS_CONTROLE[[#This Row],[Local - Encerramento]])</f>
        <v>-</v>
      </c>
      <c r="AM623" s="175" t="str">
        <f>IF(BS_CONTROLE[[#This Row],[Entre - Estações]]=0, "-", BS_CONTROLE[[#This Row],[Entre - Estações]])</f>
        <v>-</v>
      </c>
      <c r="AN623" s="175" t="str">
        <f>IF(BS_CONTROLE[[#This Row],[SB]]=0, "-", BS_CONTROLE[[#This Row],[SB]])</f>
        <v>-</v>
      </c>
      <c r="AO623" s="176" t="str">
        <f>IF(BS_CONTROLE[[#This Row],[SUB]]=0, "-", BS_CONTROLE[[#This Row],[SUB]])</f>
        <v>-</v>
      </c>
      <c r="AP623" s="177" t="str">
        <f>IF(BS_CONTROLE[[#This Row],[KM - Inicio]]=0, "-", BS_CONTROLE[[#This Row],[KM - Inicio]])</f>
        <v>-</v>
      </c>
      <c r="AQ623" s="177" t="str">
        <f>IF(BS_CONTROLE[[#This Row],[KM - Fim]]=0, "-", BS_CONTROLE[[#This Row],[KM - Fim]])</f>
        <v>-</v>
      </c>
      <c r="AR623" s="32"/>
      <c r="AS623" s="32"/>
      <c r="AT623" s="32"/>
      <c r="AU623" s="32"/>
      <c r="AV623" s="32"/>
      <c r="AW623" s="32"/>
      <c r="AX623" s="32"/>
      <c r="AY623" s="184" t="str">
        <f>IF(D623="","*",IFERROR(IF(ISODD(COUNT(AS623:AX625)),"ERRO",SUM((AT623-AS623),(AV623-AU623),(AX623-AW623))),"ERRO"))</f>
        <v>*</v>
      </c>
      <c r="AZ623" s="11"/>
      <c r="BA623" s="60"/>
      <c r="BB623" s="9" t="str">
        <f>IFERROR(_xlfn.XLOOKUP(AI623, BS_ATIVIDADE[ATIVIDADE],BS_ATIVIDADE[UNIDADE] ), "*")</f>
        <v>*</v>
      </c>
      <c r="BC623" s="59" t="str" cm="1">
        <f t="array" ref="BC623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BD623" s="59" t="str" cm="1">
        <f t="array" ref="BD623" xml:space="preserve"> _xlfn.XLOOKUP(
  1,
  ( TabelaMap[SUB] = BS_CONTROLE[[#This Row],[SUB_5]]) *
  ( TabelaMap[KM Inicio] &lt;= BS_CONTROLE[[#This Row],[KM - Inicio]]) *
  ( TabelaMap[KM Fim]  &gt;= BS_CONTROLE[[#This Row],[KM - Inicio]]),
  TabelaMap[Trecho Coordenação],
  "-",
  0
)</f>
        <v>-</v>
      </c>
      <c r="BE623" s="200" t="str">
        <f>IFERROR(_xlfn.XLOOKUP(AO623, BASE_MAPA!$B$2:$B$420, BASE_MAPA!$G$2:$G$420), "ERRO")</f>
        <v>ERRO</v>
      </c>
      <c r="BF623" s="178" t="str">
        <f>IF(BS_CONTROLE[[#This Row],[Responsavel pelo boletim]]=0, "-", BS_CONTROLE[[#This Row],[Responsavel pelo boletim]])</f>
        <v>-</v>
      </c>
      <c r="BG623" s="13"/>
      <c r="BH623" s="14"/>
      <c r="BI623" s="14"/>
      <c r="BJ623" s="14"/>
      <c r="BK623" s="14"/>
      <c r="BL623" s="13"/>
      <c r="BM623" s="12"/>
      <c r="BN623" s="12"/>
      <c r="BO623" s="130"/>
      <c r="BP623" s="14"/>
      <c r="BQ623" s="10" t="str">
        <f t="shared" si="48"/>
        <v>Aderente</v>
      </c>
      <c r="BR623" s="15" t="str">
        <f t="shared" si="49"/>
        <v>*</v>
      </c>
      <c r="BS623" s="15" t="str">
        <f t="shared" si="50"/>
        <v>*</v>
      </c>
      <c r="BT623" s="157" t="str">
        <f t="shared" si="51"/>
        <v/>
      </c>
    </row>
    <row r="624" spans="1:72" hidden="1">
      <c r="A624" s="44" t="str">
        <f t="shared" si="47"/>
        <v/>
      </c>
      <c r="B624" s="133"/>
      <c r="C624" s="7" t="str">
        <f>IF(BS_CONTROLE[[#This Row],[DATA]]="","",WEEKNUM(BS_CONTROLE[[#This Row],[DATA]]))</f>
        <v/>
      </c>
      <c r="D624" s="45"/>
      <c r="E624" s="185">
        <v>640</v>
      </c>
      <c r="F624" s="134"/>
      <c r="G624" s="8" t="str">
        <f>IF(D624="","*",VLOOKUP(F624,BS_ATIVIDADE[#All],3,FALSE))</f>
        <v>*</v>
      </c>
      <c r="H624" s="135"/>
      <c r="I624" s="135"/>
      <c r="J624" s="151"/>
      <c r="K624" s="151"/>
      <c r="L624" s="71" t="s">
        <v>11</v>
      </c>
      <c r="M624" s="149" t="str" cm="1">
        <f t="array" ref="M624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624" s="149" t="str" cm="1">
        <f t="array" ref="N624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624" s="135"/>
      <c r="P624" s="135"/>
      <c r="Q624" s="71"/>
      <c r="R624" s="9" t="str">
        <f>IFERROR(_xlfn.XLOOKUP(F624, BS_ATIVIDADE[ATIVIDADE],BS_ATIVIDADE[UNIDADE] ), "*")</f>
        <v>*</v>
      </c>
      <c r="S624" s="180" t="str" cm="1">
        <f t="array" ref="S624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624" s="180" t="str" cm="1">
        <f t="array" ref="T624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624" s="199" t="str">
        <f>IFERROR(_xlfn.XLOOKUP(J624, BASE_MAPA!$B$2:$B$420, BASE_MAPA!$G$2:$G$420), "ERRO")</f>
        <v>ERRO</v>
      </c>
      <c r="V624" s="143"/>
      <c r="W624" s="135"/>
      <c r="X624" s="152"/>
      <c r="Y624" s="129"/>
      <c r="Z624" s="129"/>
      <c r="AA624" s="71"/>
      <c r="AB624" s="59"/>
      <c r="AC624" s="59"/>
      <c r="AD624" s="135"/>
      <c r="AE624" s="71"/>
      <c r="AF624" s="71"/>
      <c r="AG624" s="71"/>
      <c r="AH624" s="42"/>
      <c r="AI624" s="119" t="str">
        <f>IF(BS_CONTROLE[[#This Row],[Atividade]]=0, "-", BS_CONTROLE[[#This Row],[Atividade]])</f>
        <v>-</v>
      </c>
      <c r="AJ624" s="8" t="str">
        <f>IF(D624="","*",VLOOKUP(AI624,BS_ATIVIDADE[#Data],3,FALSE))</f>
        <v>*</v>
      </c>
      <c r="AK624" s="175" t="str">
        <f>IF(BS_CONTROLE[[#This Row],[Local - Partida]]=0, "-", BS_CONTROLE[[#This Row],[Local - Partida]])</f>
        <v>-</v>
      </c>
      <c r="AL624" s="175" t="str">
        <f>IF(BS_CONTROLE[[#This Row],[Local - Encerramento]]=0, "-", BS_CONTROLE[[#This Row],[Local - Encerramento]])</f>
        <v>-</v>
      </c>
      <c r="AM624" s="175" t="str">
        <f>IF(BS_CONTROLE[[#This Row],[Entre - Estações]]=0, "-", BS_CONTROLE[[#This Row],[Entre - Estações]])</f>
        <v>-</v>
      </c>
      <c r="AN624" s="175" t="str">
        <f>IF(BS_CONTROLE[[#This Row],[SB]]=0, "-", BS_CONTROLE[[#This Row],[SB]])</f>
        <v>-</v>
      </c>
      <c r="AO624" s="176" t="str">
        <f>IF(BS_CONTROLE[[#This Row],[SUB]]=0, "-", BS_CONTROLE[[#This Row],[SUB]])</f>
        <v>-</v>
      </c>
      <c r="AP624" s="177" t="str">
        <f>IF(BS_CONTROLE[[#This Row],[KM - Inicio]]=0, "-", BS_CONTROLE[[#This Row],[KM - Inicio]])</f>
        <v>-</v>
      </c>
      <c r="AQ624" s="177" t="str">
        <f>IF(BS_CONTROLE[[#This Row],[KM - Fim]]=0, "-", BS_CONTROLE[[#This Row],[KM - Fim]])</f>
        <v>-</v>
      </c>
      <c r="AR624" s="32"/>
      <c r="AS624" s="32"/>
      <c r="AT624" s="32"/>
      <c r="AU624" s="32"/>
      <c r="AV624" s="32"/>
      <c r="AW624" s="32"/>
      <c r="AX624" s="32"/>
      <c r="AY624" s="184" t="str">
        <f>IF(D624="","*",IFERROR(IF(ISODD(COUNT(AS624:AX626)),"ERRO",SUM((AT624-AS624),(AV624-AU624),(AX624-AW624))),"ERRO"))</f>
        <v>*</v>
      </c>
      <c r="AZ624" s="11"/>
      <c r="BA624" s="60"/>
      <c r="BB624" s="9" t="str">
        <f>IFERROR(_xlfn.XLOOKUP(AI624, BS_ATIVIDADE[ATIVIDADE],BS_ATIVIDADE[UNIDADE] ), "*")</f>
        <v>*</v>
      </c>
      <c r="BC624" s="59" t="str" cm="1">
        <f t="array" ref="BC624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BD624" s="59" t="str" cm="1">
        <f t="array" ref="BD624" xml:space="preserve"> _xlfn.XLOOKUP(
  1,
  ( TabelaMap[SUB] = BS_CONTROLE[[#This Row],[SUB_5]]) *
  ( TabelaMap[KM Inicio] &lt;= BS_CONTROLE[[#This Row],[KM - Inicio]]) *
  ( TabelaMap[KM Fim]  &gt;= BS_CONTROLE[[#This Row],[KM - Inicio]]),
  TabelaMap[Trecho Coordenação],
  "-",
  0
)</f>
        <v>-</v>
      </c>
      <c r="BE624" s="200" t="str">
        <f>IFERROR(_xlfn.XLOOKUP(AO624, BASE_MAPA!$B$2:$B$420, BASE_MAPA!$G$2:$G$420), "ERRO")</f>
        <v>ERRO</v>
      </c>
      <c r="BF624" s="178" t="str">
        <f>IF(BS_CONTROLE[[#This Row],[Responsavel pelo boletim]]=0, "-", BS_CONTROLE[[#This Row],[Responsavel pelo boletim]])</f>
        <v>-</v>
      </c>
      <c r="BG624" s="13"/>
      <c r="BH624" s="14"/>
      <c r="BI624" s="14"/>
      <c r="BJ624" s="14"/>
      <c r="BK624" s="14"/>
      <c r="BL624" s="13"/>
      <c r="BM624" s="12"/>
      <c r="BN624" s="12"/>
      <c r="BO624" s="130"/>
      <c r="BP624" s="14"/>
      <c r="BQ624" s="10" t="str">
        <f t="shared" si="48"/>
        <v>Aderente</v>
      </c>
      <c r="BR624" s="15" t="str">
        <f t="shared" si="49"/>
        <v>*</v>
      </c>
      <c r="BS624" s="15" t="str">
        <f t="shared" si="50"/>
        <v>*</v>
      </c>
      <c r="BT624" s="157" t="str">
        <f t="shared" si="51"/>
        <v/>
      </c>
    </row>
    <row r="625" spans="1:72" hidden="1">
      <c r="A625" s="44" t="str">
        <f t="shared" si="47"/>
        <v/>
      </c>
      <c r="B625" s="133"/>
      <c r="C625" s="7" t="str">
        <f>IF(BS_CONTROLE[[#This Row],[DATA]]="","",WEEKNUM(BS_CONTROLE[[#This Row],[DATA]]))</f>
        <v/>
      </c>
      <c r="D625" s="45"/>
      <c r="E625" s="185">
        <v>641</v>
      </c>
      <c r="F625" s="134"/>
      <c r="G625" s="8" t="str">
        <f>IF(D625="","*",VLOOKUP(F625,BS_ATIVIDADE[#All],3,FALSE))</f>
        <v>*</v>
      </c>
      <c r="H625" s="135"/>
      <c r="I625" s="135"/>
      <c r="J625" s="151"/>
      <c r="K625" s="151"/>
      <c r="L625" s="71" t="s">
        <v>11</v>
      </c>
      <c r="M625" s="149" t="str" cm="1">
        <f t="array" ref="M625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625" s="149" t="str" cm="1">
        <f t="array" ref="N625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625" s="135"/>
      <c r="P625" s="135"/>
      <c r="Q625" s="71"/>
      <c r="R625" s="9" t="str">
        <f>IFERROR(_xlfn.XLOOKUP(F625, BS_ATIVIDADE[ATIVIDADE],BS_ATIVIDADE[UNIDADE] ), "*")</f>
        <v>*</v>
      </c>
      <c r="S625" s="180" t="str" cm="1">
        <f t="array" ref="S625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625" s="180" t="str" cm="1">
        <f t="array" ref="T625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625" s="199" t="str">
        <f>IFERROR(_xlfn.XLOOKUP(J625, BASE_MAPA!$B$2:$B$420, BASE_MAPA!$G$2:$G$420), "ERRO")</f>
        <v>ERRO</v>
      </c>
      <c r="V625" s="143"/>
      <c r="W625" s="135"/>
      <c r="X625" s="152"/>
      <c r="Y625" s="129"/>
      <c r="Z625" s="129"/>
      <c r="AA625" s="71"/>
      <c r="AB625" s="59"/>
      <c r="AC625" s="59"/>
      <c r="AD625" s="135"/>
      <c r="AE625" s="71"/>
      <c r="AF625" s="71"/>
      <c r="AG625" s="71"/>
      <c r="AH625" s="42"/>
      <c r="AI625" s="119" t="str">
        <f>IF(BS_CONTROLE[[#This Row],[Atividade]]=0, "-", BS_CONTROLE[[#This Row],[Atividade]])</f>
        <v>-</v>
      </c>
      <c r="AJ625" s="8" t="str">
        <f>IF(D625="","*",VLOOKUP(AI625,BS_ATIVIDADE[#Data],3,FALSE))</f>
        <v>*</v>
      </c>
      <c r="AK625" s="175" t="str">
        <f>IF(BS_CONTROLE[[#This Row],[Local - Partida]]=0, "-", BS_CONTROLE[[#This Row],[Local - Partida]])</f>
        <v>-</v>
      </c>
      <c r="AL625" s="175" t="str">
        <f>IF(BS_CONTROLE[[#This Row],[Local - Encerramento]]=0, "-", BS_CONTROLE[[#This Row],[Local - Encerramento]])</f>
        <v>-</v>
      </c>
      <c r="AM625" s="175" t="str">
        <f>IF(BS_CONTROLE[[#This Row],[Entre - Estações]]=0, "-", BS_CONTROLE[[#This Row],[Entre - Estações]])</f>
        <v>-</v>
      </c>
      <c r="AN625" s="175" t="str">
        <f>IF(BS_CONTROLE[[#This Row],[SB]]=0, "-", BS_CONTROLE[[#This Row],[SB]])</f>
        <v>-</v>
      </c>
      <c r="AO625" s="176" t="str">
        <f>IF(BS_CONTROLE[[#This Row],[SUB]]=0, "-", BS_CONTROLE[[#This Row],[SUB]])</f>
        <v>-</v>
      </c>
      <c r="AP625" s="177" t="str">
        <f>IF(BS_CONTROLE[[#This Row],[KM - Inicio]]=0, "-", BS_CONTROLE[[#This Row],[KM - Inicio]])</f>
        <v>-</v>
      </c>
      <c r="AQ625" s="177" t="str">
        <f>IF(BS_CONTROLE[[#This Row],[KM - Fim]]=0, "-", BS_CONTROLE[[#This Row],[KM - Fim]])</f>
        <v>-</v>
      </c>
      <c r="AR625" s="32"/>
      <c r="AS625" s="32"/>
      <c r="AT625" s="32"/>
      <c r="AU625" s="32"/>
      <c r="AV625" s="32"/>
      <c r="AW625" s="32"/>
      <c r="AX625" s="32"/>
      <c r="AY625" s="184" t="str">
        <f>IF(D625="","*",IFERROR(IF(ISODD(COUNT(AS625:AX627)),"ERRO",SUM((AT625-AS625),(AV625-AU625),(AX625-AW625))),"ERRO"))</f>
        <v>*</v>
      </c>
      <c r="AZ625" s="11"/>
      <c r="BA625" s="60"/>
      <c r="BB625" s="9" t="str">
        <f>IFERROR(_xlfn.XLOOKUP(AI625, BS_ATIVIDADE[ATIVIDADE],BS_ATIVIDADE[UNIDADE] ), "*")</f>
        <v>*</v>
      </c>
      <c r="BC625" s="59" t="str" cm="1">
        <f t="array" ref="BC625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BD625" s="59" t="str" cm="1">
        <f t="array" ref="BD625" xml:space="preserve"> _xlfn.XLOOKUP(
  1,
  ( TabelaMap[SUB] = BS_CONTROLE[[#This Row],[SUB_5]]) *
  ( TabelaMap[KM Inicio] &lt;= BS_CONTROLE[[#This Row],[KM - Inicio]]) *
  ( TabelaMap[KM Fim]  &gt;= BS_CONTROLE[[#This Row],[KM - Inicio]]),
  TabelaMap[Trecho Coordenação],
  "-",
  0
)</f>
        <v>-</v>
      </c>
      <c r="BE625" s="200" t="str">
        <f>IFERROR(_xlfn.XLOOKUP(AO625, BASE_MAPA!$B$2:$B$420, BASE_MAPA!$G$2:$G$420), "ERRO")</f>
        <v>ERRO</v>
      </c>
      <c r="BF625" s="178" t="str">
        <f>IF(BS_CONTROLE[[#This Row],[Responsavel pelo boletim]]=0, "-", BS_CONTROLE[[#This Row],[Responsavel pelo boletim]])</f>
        <v>-</v>
      </c>
      <c r="BG625" s="13"/>
      <c r="BH625" s="14"/>
      <c r="BI625" s="14"/>
      <c r="BJ625" s="14"/>
      <c r="BK625" s="14"/>
      <c r="BL625" s="13"/>
      <c r="BM625" s="12"/>
      <c r="BN625" s="12"/>
      <c r="BO625" s="130"/>
      <c r="BP625" s="14"/>
      <c r="BQ625" s="10" t="str">
        <f t="shared" si="48"/>
        <v>Aderente</v>
      </c>
      <c r="BR625" s="15" t="str">
        <f t="shared" si="49"/>
        <v>*</v>
      </c>
      <c r="BS625" s="15" t="str">
        <f t="shared" si="50"/>
        <v>*</v>
      </c>
      <c r="BT625" s="157" t="str">
        <f t="shared" si="51"/>
        <v/>
      </c>
    </row>
    <row r="626" spans="1:72" hidden="1">
      <c r="A626" s="44" t="str">
        <f t="shared" ref="A626:A689" si="52">D626&amp;B626</f>
        <v/>
      </c>
      <c r="B626" s="133"/>
      <c r="C626" s="7" t="str">
        <f>IF(BS_CONTROLE[[#This Row],[DATA]]="","",WEEKNUM(BS_CONTROLE[[#This Row],[DATA]]))</f>
        <v/>
      </c>
      <c r="D626" s="45"/>
      <c r="E626" s="185">
        <v>642</v>
      </c>
      <c r="F626" s="134"/>
      <c r="G626" s="8" t="str">
        <f>IF(D626="","*",VLOOKUP(F626,BS_ATIVIDADE[#All],3,FALSE))</f>
        <v>*</v>
      </c>
      <c r="H626" s="135"/>
      <c r="I626" s="135"/>
      <c r="J626" s="151"/>
      <c r="K626" s="151"/>
      <c r="L626" s="71" t="s">
        <v>11</v>
      </c>
      <c r="M626" s="149" t="str" cm="1">
        <f t="array" ref="M626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626" s="149" t="str" cm="1">
        <f t="array" ref="N626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626" s="135"/>
      <c r="P626" s="135"/>
      <c r="Q626" s="71"/>
      <c r="R626" s="9" t="str">
        <f>IFERROR(_xlfn.XLOOKUP(F626, BS_ATIVIDADE[ATIVIDADE],BS_ATIVIDADE[UNIDADE] ), "*")</f>
        <v>*</v>
      </c>
      <c r="S626" s="180" t="str" cm="1">
        <f t="array" ref="S626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626" s="180" t="str" cm="1">
        <f t="array" ref="T626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626" s="199" t="str">
        <f>IFERROR(_xlfn.XLOOKUP(J626, BASE_MAPA!$B$2:$B$420, BASE_MAPA!$G$2:$G$420), "ERRO")</f>
        <v>ERRO</v>
      </c>
      <c r="V626" s="143"/>
      <c r="W626" s="135"/>
      <c r="X626" s="152"/>
      <c r="Y626" s="129"/>
      <c r="Z626" s="129"/>
      <c r="AA626" s="71"/>
      <c r="AB626" s="59"/>
      <c r="AC626" s="59"/>
      <c r="AD626" s="135"/>
      <c r="AE626" s="71"/>
      <c r="AF626" s="71"/>
      <c r="AG626" s="71"/>
      <c r="AH626" s="42"/>
      <c r="AI626" s="119" t="str">
        <f>IF(BS_CONTROLE[[#This Row],[Atividade]]=0, "-", BS_CONTROLE[[#This Row],[Atividade]])</f>
        <v>-</v>
      </c>
      <c r="AJ626" s="8" t="str">
        <f>IF(D626="","*",VLOOKUP(AI626,BS_ATIVIDADE[#Data],3,FALSE))</f>
        <v>*</v>
      </c>
      <c r="AK626" s="175" t="str">
        <f>IF(BS_CONTROLE[[#This Row],[Local - Partida]]=0, "-", BS_CONTROLE[[#This Row],[Local - Partida]])</f>
        <v>-</v>
      </c>
      <c r="AL626" s="175" t="str">
        <f>IF(BS_CONTROLE[[#This Row],[Local - Encerramento]]=0, "-", BS_CONTROLE[[#This Row],[Local - Encerramento]])</f>
        <v>-</v>
      </c>
      <c r="AM626" s="175" t="str">
        <f>IF(BS_CONTROLE[[#This Row],[Entre - Estações]]=0, "-", BS_CONTROLE[[#This Row],[Entre - Estações]])</f>
        <v>-</v>
      </c>
      <c r="AN626" s="175" t="str">
        <f>IF(BS_CONTROLE[[#This Row],[SB]]=0, "-", BS_CONTROLE[[#This Row],[SB]])</f>
        <v>-</v>
      </c>
      <c r="AO626" s="176" t="str">
        <f>IF(BS_CONTROLE[[#This Row],[SUB]]=0, "-", BS_CONTROLE[[#This Row],[SUB]])</f>
        <v>-</v>
      </c>
      <c r="AP626" s="177" t="str">
        <f>IF(BS_CONTROLE[[#This Row],[KM - Inicio]]=0, "-", BS_CONTROLE[[#This Row],[KM - Inicio]])</f>
        <v>-</v>
      </c>
      <c r="AQ626" s="177" t="str">
        <f>IF(BS_CONTROLE[[#This Row],[KM - Fim]]=0, "-", BS_CONTROLE[[#This Row],[KM - Fim]])</f>
        <v>-</v>
      </c>
      <c r="AR626" s="32"/>
      <c r="AS626" s="32"/>
      <c r="AT626" s="32"/>
      <c r="AU626" s="32"/>
      <c r="AV626" s="32"/>
      <c r="AW626" s="32"/>
      <c r="AX626" s="32"/>
      <c r="AY626" s="184" t="str">
        <f>IF(D626="","*",IFERROR(IF(ISODD(COUNT(AS626:AX628)),"ERRO",SUM((AT626-AS626),(AV626-AU626),(AX626-AW626))),"ERRO"))</f>
        <v>*</v>
      </c>
      <c r="AZ626" s="11"/>
      <c r="BA626" s="60"/>
      <c r="BB626" s="9" t="str">
        <f>IFERROR(_xlfn.XLOOKUP(AI626, BS_ATIVIDADE[ATIVIDADE],BS_ATIVIDADE[UNIDADE] ), "*")</f>
        <v>*</v>
      </c>
      <c r="BC626" s="59" t="str" cm="1">
        <f t="array" ref="BC626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BD626" s="59" t="str" cm="1">
        <f t="array" ref="BD626" xml:space="preserve"> _xlfn.XLOOKUP(
  1,
  ( TabelaMap[SUB] = BS_CONTROLE[[#This Row],[SUB_5]]) *
  ( TabelaMap[KM Inicio] &lt;= BS_CONTROLE[[#This Row],[KM - Inicio]]) *
  ( TabelaMap[KM Fim]  &gt;= BS_CONTROLE[[#This Row],[KM - Inicio]]),
  TabelaMap[Trecho Coordenação],
  "-",
  0
)</f>
        <v>-</v>
      </c>
      <c r="BE626" s="200" t="str">
        <f>IFERROR(_xlfn.XLOOKUP(AO626, BASE_MAPA!$B$2:$B$420, BASE_MAPA!$G$2:$G$420), "ERRO")</f>
        <v>ERRO</v>
      </c>
      <c r="BF626" s="178" t="str">
        <f>IF(BS_CONTROLE[[#This Row],[Responsavel pelo boletim]]=0, "-", BS_CONTROLE[[#This Row],[Responsavel pelo boletim]])</f>
        <v>-</v>
      </c>
      <c r="BG626" s="13"/>
      <c r="BH626" s="14"/>
      <c r="BI626" s="14"/>
      <c r="BJ626" s="14"/>
      <c r="BK626" s="14"/>
      <c r="BL626" s="13"/>
      <c r="BM626" s="12"/>
      <c r="BN626" s="12"/>
      <c r="BO626" s="130"/>
      <c r="BP626" s="14"/>
      <c r="BQ626" s="10" t="str">
        <f t="shared" ref="BQ626:BQ689" si="53">IF(AND(BR626&lt;1,BS626&lt;1),"Produção e Intervalo",IF(BR626&lt;1,"Intervalo",IF(BS626&lt;1,"Produção","Aderente")))</f>
        <v>Aderente</v>
      </c>
      <c r="BR626" s="15" t="str">
        <f t="shared" ref="BR626:BR689" si="54">IF(OR(B626="",F626=""),"*",AY626/P626)</f>
        <v>*</v>
      </c>
      <c r="BS626" s="15" t="str">
        <f t="shared" ref="BS626:BS689" si="55">IF(OR(B626="",F626=""),"*",BA626/Q626)</f>
        <v>*</v>
      </c>
      <c r="BT626" s="157" t="str">
        <f t="shared" ref="BT626:BT689" si="56">IF(BN626="","",SUBSTITUTE(BM626," ","")&amp;SUBSTITUTE(BN626," ",""))</f>
        <v/>
      </c>
    </row>
    <row r="627" spans="1:72" hidden="1">
      <c r="A627" s="44" t="str">
        <f t="shared" si="52"/>
        <v/>
      </c>
      <c r="B627" s="133"/>
      <c r="C627" s="7" t="str">
        <f>IF(BS_CONTROLE[[#This Row],[DATA]]="","",WEEKNUM(BS_CONTROLE[[#This Row],[DATA]]))</f>
        <v/>
      </c>
      <c r="D627" s="45"/>
      <c r="E627" s="185">
        <v>643</v>
      </c>
      <c r="F627" s="134"/>
      <c r="G627" s="8" t="str">
        <f>IF(D627="","*",VLOOKUP(F627,BS_ATIVIDADE[#All],3,FALSE))</f>
        <v>*</v>
      </c>
      <c r="H627" s="135"/>
      <c r="I627" s="135"/>
      <c r="J627" s="151"/>
      <c r="K627" s="151"/>
      <c r="L627" s="71" t="s">
        <v>11</v>
      </c>
      <c r="M627" s="149" t="str" cm="1">
        <f t="array" ref="M627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627" s="149" t="str" cm="1">
        <f t="array" ref="N627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627" s="135"/>
      <c r="P627" s="135"/>
      <c r="Q627" s="71"/>
      <c r="R627" s="9" t="str">
        <f>IFERROR(_xlfn.XLOOKUP(F627, BS_ATIVIDADE[ATIVIDADE],BS_ATIVIDADE[UNIDADE] ), "*")</f>
        <v>*</v>
      </c>
      <c r="S627" s="180" t="str" cm="1">
        <f t="array" ref="S627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627" s="180" t="str" cm="1">
        <f t="array" ref="T627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627" s="199" t="str">
        <f>IFERROR(_xlfn.XLOOKUP(J627, BASE_MAPA!$B$2:$B$420, BASE_MAPA!$G$2:$G$420), "ERRO")</f>
        <v>ERRO</v>
      </c>
      <c r="V627" s="143"/>
      <c r="W627" s="135"/>
      <c r="X627" s="152"/>
      <c r="Y627" s="129"/>
      <c r="Z627" s="129"/>
      <c r="AA627" s="71"/>
      <c r="AB627" s="59"/>
      <c r="AC627" s="59"/>
      <c r="AD627" s="135"/>
      <c r="AE627" s="71"/>
      <c r="AF627" s="71"/>
      <c r="AG627" s="71"/>
      <c r="AH627" s="42"/>
      <c r="AI627" s="119" t="str">
        <f>IF(BS_CONTROLE[[#This Row],[Atividade]]=0, "-", BS_CONTROLE[[#This Row],[Atividade]])</f>
        <v>-</v>
      </c>
      <c r="AJ627" s="8" t="str">
        <f>IF(D627="","*",VLOOKUP(AI627,BS_ATIVIDADE[#Data],3,FALSE))</f>
        <v>*</v>
      </c>
      <c r="AK627" s="175" t="str">
        <f>IF(BS_CONTROLE[[#This Row],[Local - Partida]]=0, "-", BS_CONTROLE[[#This Row],[Local - Partida]])</f>
        <v>-</v>
      </c>
      <c r="AL627" s="175" t="str">
        <f>IF(BS_CONTROLE[[#This Row],[Local - Encerramento]]=0, "-", BS_CONTROLE[[#This Row],[Local - Encerramento]])</f>
        <v>-</v>
      </c>
      <c r="AM627" s="175" t="str">
        <f>IF(BS_CONTROLE[[#This Row],[Entre - Estações]]=0, "-", BS_CONTROLE[[#This Row],[Entre - Estações]])</f>
        <v>-</v>
      </c>
      <c r="AN627" s="175" t="str">
        <f>IF(BS_CONTROLE[[#This Row],[SB]]=0, "-", BS_CONTROLE[[#This Row],[SB]])</f>
        <v>-</v>
      </c>
      <c r="AO627" s="176" t="str">
        <f>IF(BS_CONTROLE[[#This Row],[SUB]]=0, "-", BS_CONTROLE[[#This Row],[SUB]])</f>
        <v>-</v>
      </c>
      <c r="AP627" s="177" t="str">
        <f>IF(BS_CONTROLE[[#This Row],[KM - Inicio]]=0, "-", BS_CONTROLE[[#This Row],[KM - Inicio]])</f>
        <v>-</v>
      </c>
      <c r="AQ627" s="177" t="str">
        <f>IF(BS_CONTROLE[[#This Row],[KM - Fim]]=0, "-", BS_CONTROLE[[#This Row],[KM - Fim]])</f>
        <v>-</v>
      </c>
      <c r="AR627" s="32"/>
      <c r="AS627" s="32"/>
      <c r="AT627" s="32"/>
      <c r="AU627" s="32"/>
      <c r="AV627" s="32"/>
      <c r="AW627" s="32"/>
      <c r="AX627" s="32"/>
      <c r="AY627" s="184" t="str">
        <f>IF(D627="","*",IFERROR(IF(ISODD(COUNT(AS627:AX629)),"ERRO",SUM((AT627-AS627),(AV627-AU627),(AX627-AW627))),"ERRO"))</f>
        <v>*</v>
      </c>
      <c r="AZ627" s="11"/>
      <c r="BA627" s="60"/>
      <c r="BB627" s="9" t="str">
        <f>IFERROR(_xlfn.XLOOKUP(AI627, BS_ATIVIDADE[ATIVIDADE],BS_ATIVIDADE[UNIDADE] ), "*")</f>
        <v>*</v>
      </c>
      <c r="BC627" s="59" t="str" cm="1">
        <f t="array" ref="BC627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BD627" s="59" t="str" cm="1">
        <f t="array" ref="BD627" xml:space="preserve"> _xlfn.XLOOKUP(
  1,
  ( TabelaMap[SUB] = BS_CONTROLE[[#This Row],[SUB_5]]) *
  ( TabelaMap[KM Inicio] &lt;= BS_CONTROLE[[#This Row],[KM - Inicio]]) *
  ( TabelaMap[KM Fim]  &gt;= BS_CONTROLE[[#This Row],[KM - Inicio]]),
  TabelaMap[Trecho Coordenação],
  "-",
  0
)</f>
        <v>-</v>
      </c>
      <c r="BE627" s="200" t="str">
        <f>IFERROR(_xlfn.XLOOKUP(AO627, BASE_MAPA!$B$2:$B$420, BASE_MAPA!$G$2:$G$420), "ERRO")</f>
        <v>ERRO</v>
      </c>
      <c r="BF627" s="178" t="str">
        <f>IF(BS_CONTROLE[[#This Row],[Responsavel pelo boletim]]=0, "-", BS_CONTROLE[[#This Row],[Responsavel pelo boletim]])</f>
        <v>-</v>
      </c>
      <c r="BG627" s="13"/>
      <c r="BH627" s="14"/>
      <c r="BI627" s="14"/>
      <c r="BJ627" s="14"/>
      <c r="BK627" s="14"/>
      <c r="BL627" s="13"/>
      <c r="BM627" s="12"/>
      <c r="BN627" s="12"/>
      <c r="BO627" s="130"/>
      <c r="BP627" s="14"/>
      <c r="BQ627" s="10" t="str">
        <f t="shared" si="53"/>
        <v>Aderente</v>
      </c>
      <c r="BR627" s="15" t="str">
        <f t="shared" si="54"/>
        <v>*</v>
      </c>
      <c r="BS627" s="15" t="str">
        <f t="shared" si="55"/>
        <v>*</v>
      </c>
      <c r="BT627" s="157" t="str">
        <f t="shared" si="56"/>
        <v/>
      </c>
    </row>
    <row r="628" spans="1:72" hidden="1">
      <c r="A628" s="44" t="str">
        <f t="shared" si="52"/>
        <v/>
      </c>
      <c r="B628" s="133"/>
      <c r="C628" s="7" t="str">
        <f>IF(BS_CONTROLE[[#This Row],[DATA]]="","",WEEKNUM(BS_CONTROLE[[#This Row],[DATA]]))</f>
        <v/>
      </c>
      <c r="D628" s="45"/>
      <c r="E628" s="185">
        <v>644</v>
      </c>
      <c r="F628" s="134"/>
      <c r="G628" s="8" t="str">
        <f>IF(D628="","*",VLOOKUP(F628,BS_ATIVIDADE[#All],3,FALSE))</f>
        <v>*</v>
      </c>
      <c r="H628" s="135"/>
      <c r="I628" s="135"/>
      <c r="J628" s="151"/>
      <c r="K628" s="151"/>
      <c r="L628" s="71" t="s">
        <v>11</v>
      </c>
      <c r="M628" s="149" t="str" cm="1">
        <f t="array" ref="M628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628" s="149" t="str" cm="1">
        <f t="array" ref="N628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628" s="135"/>
      <c r="P628" s="135"/>
      <c r="Q628" s="71"/>
      <c r="R628" s="9" t="str">
        <f>IFERROR(_xlfn.XLOOKUP(F628, BS_ATIVIDADE[ATIVIDADE],BS_ATIVIDADE[UNIDADE] ), "*")</f>
        <v>*</v>
      </c>
      <c r="S628" s="180" t="str" cm="1">
        <f t="array" ref="S628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628" s="180" t="str" cm="1">
        <f t="array" ref="T628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628" s="199" t="str">
        <f>IFERROR(_xlfn.XLOOKUP(J628, BASE_MAPA!$B$2:$B$420, BASE_MAPA!$G$2:$G$420), "ERRO")</f>
        <v>ERRO</v>
      </c>
      <c r="V628" s="143"/>
      <c r="W628" s="135"/>
      <c r="X628" s="152"/>
      <c r="Y628" s="129"/>
      <c r="Z628" s="129"/>
      <c r="AA628" s="71"/>
      <c r="AB628" s="59"/>
      <c r="AC628" s="59"/>
      <c r="AD628" s="135"/>
      <c r="AE628" s="71"/>
      <c r="AF628" s="71"/>
      <c r="AG628" s="71"/>
      <c r="AH628" s="42"/>
      <c r="AI628" s="119" t="str">
        <f>IF(BS_CONTROLE[[#This Row],[Atividade]]=0, "-", BS_CONTROLE[[#This Row],[Atividade]])</f>
        <v>-</v>
      </c>
      <c r="AJ628" s="8" t="str">
        <f>IF(D628="","*",VLOOKUP(AI628,BS_ATIVIDADE[#Data],3,FALSE))</f>
        <v>*</v>
      </c>
      <c r="AK628" s="175" t="str">
        <f>IF(BS_CONTROLE[[#This Row],[Local - Partida]]=0, "-", BS_CONTROLE[[#This Row],[Local - Partida]])</f>
        <v>-</v>
      </c>
      <c r="AL628" s="175" t="str">
        <f>IF(BS_CONTROLE[[#This Row],[Local - Encerramento]]=0, "-", BS_CONTROLE[[#This Row],[Local - Encerramento]])</f>
        <v>-</v>
      </c>
      <c r="AM628" s="175" t="str">
        <f>IF(BS_CONTROLE[[#This Row],[Entre - Estações]]=0, "-", BS_CONTROLE[[#This Row],[Entre - Estações]])</f>
        <v>-</v>
      </c>
      <c r="AN628" s="175" t="str">
        <f>IF(BS_CONTROLE[[#This Row],[SB]]=0, "-", BS_CONTROLE[[#This Row],[SB]])</f>
        <v>-</v>
      </c>
      <c r="AO628" s="176" t="str">
        <f>IF(BS_CONTROLE[[#This Row],[SUB]]=0, "-", BS_CONTROLE[[#This Row],[SUB]])</f>
        <v>-</v>
      </c>
      <c r="AP628" s="177" t="str">
        <f>IF(BS_CONTROLE[[#This Row],[KM - Inicio]]=0, "-", BS_CONTROLE[[#This Row],[KM - Inicio]])</f>
        <v>-</v>
      </c>
      <c r="AQ628" s="177" t="str">
        <f>IF(BS_CONTROLE[[#This Row],[KM - Fim]]=0, "-", BS_CONTROLE[[#This Row],[KM - Fim]])</f>
        <v>-</v>
      </c>
      <c r="AR628" s="32"/>
      <c r="AS628" s="32"/>
      <c r="AT628" s="32"/>
      <c r="AU628" s="32"/>
      <c r="AV628" s="32"/>
      <c r="AW628" s="32"/>
      <c r="AX628" s="32"/>
      <c r="AY628" s="184" t="str">
        <f>IF(D628="","*",IFERROR(IF(ISODD(COUNT(AS628:AX630)),"ERRO",SUM((AT628-AS628),(AV628-AU628),(AX628-AW628))),"ERRO"))</f>
        <v>*</v>
      </c>
      <c r="AZ628" s="11"/>
      <c r="BA628" s="60"/>
      <c r="BB628" s="9" t="str">
        <f>IFERROR(_xlfn.XLOOKUP(AI628, BS_ATIVIDADE[ATIVIDADE],BS_ATIVIDADE[UNIDADE] ), "*")</f>
        <v>*</v>
      </c>
      <c r="BC628" s="59" t="str" cm="1">
        <f t="array" ref="BC628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BD628" s="59" t="str" cm="1">
        <f t="array" ref="BD628" xml:space="preserve"> _xlfn.XLOOKUP(
  1,
  ( TabelaMap[SUB] = BS_CONTROLE[[#This Row],[SUB_5]]) *
  ( TabelaMap[KM Inicio] &lt;= BS_CONTROLE[[#This Row],[KM - Inicio]]) *
  ( TabelaMap[KM Fim]  &gt;= BS_CONTROLE[[#This Row],[KM - Inicio]]),
  TabelaMap[Trecho Coordenação],
  "-",
  0
)</f>
        <v>-</v>
      </c>
      <c r="BE628" s="200" t="str">
        <f>IFERROR(_xlfn.XLOOKUP(AO628, BASE_MAPA!$B$2:$B$420, BASE_MAPA!$G$2:$G$420), "ERRO")</f>
        <v>ERRO</v>
      </c>
      <c r="BF628" s="178" t="str">
        <f>IF(BS_CONTROLE[[#This Row],[Responsavel pelo boletim]]=0, "-", BS_CONTROLE[[#This Row],[Responsavel pelo boletim]])</f>
        <v>-</v>
      </c>
      <c r="BG628" s="13"/>
      <c r="BH628" s="14"/>
      <c r="BI628" s="14"/>
      <c r="BJ628" s="14"/>
      <c r="BK628" s="14"/>
      <c r="BL628" s="13"/>
      <c r="BM628" s="12"/>
      <c r="BN628" s="12"/>
      <c r="BO628" s="130"/>
      <c r="BP628" s="14"/>
      <c r="BQ628" s="10" t="str">
        <f t="shared" si="53"/>
        <v>Aderente</v>
      </c>
      <c r="BR628" s="15" t="str">
        <f t="shared" si="54"/>
        <v>*</v>
      </c>
      <c r="BS628" s="15" t="str">
        <f t="shared" si="55"/>
        <v>*</v>
      </c>
      <c r="BT628" s="157" t="str">
        <f t="shared" si="56"/>
        <v/>
      </c>
    </row>
    <row r="629" spans="1:72" hidden="1">
      <c r="A629" s="44" t="str">
        <f t="shared" si="52"/>
        <v/>
      </c>
      <c r="B629" s="133"/>
      <c r="C629" s="7" t="str">
        <f>IF(BS_CONTROLE[[#This Row],[DATA]]="","",WEEKNUM(BS_CONTROLE[[#This Row],[DATA]]))</f>
        <v/>
      </c>
      <c r="D629" s="45"/>
      <c r="E629" s="185">
        <v>645</v>
      </c>
      <c r="F629" s="134"/>
      <c r="G629" s="8" t="str">
        <f>IF(D629="","*",VLOOKUP(F629,BS_ATIVIDADE[#All],3,FALSE))</f>
        <v>*</v>
      </c>
      <c r="H629" s="135"/>
      <c r="I629" s="135"/>
      <c r="J629" s="151"/>
      <c r="K629" s="151"/>
      <c r="L629" s="71" t="s">
        <v>11</v>
      </c>
      <c r="M629" s="149" t="str" cm="1">
        <f t="array" ref="M629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629" s="149" t="str" cm="1">
        <f t="array" ref="N629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629" s="135"/>
      <c r="P629" s="135"/>
      <c r="Q629" s="71"/>
      <c r="R629" s="9" t="str">
        <f>IFERROR(_xlfn.XLOOKUP(F629, BS_ATIVIDADE[ATIVIDADE],BS_ATIVIDADE[UNIDADE] ), "*")</f>
        <v>*</v>
      </c>
      <c r="S629" s="180" t="str" cm="1">
        <f t="array" ref="S629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629" s="180" t="str" cm="1">
        <f t="array" ref="T629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629" s="199" t="str">
        <f>IFERROR(_xlfn.XLOOKUP(J629, BASE_MAPA!$B$2:$B$420, BASE_MAPA!$G$2:$G$420), "ERRO")</f>
        <v>ERRO</v>
      </c>
      <c r="V629" s="143"/>
      <c r="W629" s="135"/>
      <c r="X629" s="152"/>
      <c r="Y629" s="129"/>
      <c r="Z629" s="129"/>
      <c r="AA629" s="71"/>
      <c r="AB629" s="59"/>
      <c r="AC629" s="59"/>
      <c r="AD629" s="135"/>
      <c r="AE629" s="71"/>
      <c r="AF629" s="71"/>
      <c r="AG629" s="71"/>
      <c r="AH629" s="42"/>
      <c r="AI629" s="119" t="str">
        <f>IF(BS_CONTROLE[[#This Row],[Atividade]]=0, "-", BS_CONTROLE[[#This Row],[Atividade]])</f>
        <v>-</v>
      </c>
      <c r="AJ629" s="8" t="str">
        <f>IF(D629="","*",VLOOKUP(AI629,BS_ATIVIDADE[#Data],3,FALSE))</f>
        <v>*</v>
      </c>
      <c r="AK629" s="175" t="str">
        <f>IF(BS_CONTROLE[[#This Row],[Local - Partida]]=0, "-", BS_CONTROLE[[#This Row],[Local - Partida]])</f>
        <v>-</v>
      </c>
      <c r="AL629" s="175" t="str">
        <f>IF(BS_CONTROLE[[#This Row],[Local - Encerramento]]=0, "-", BS_CONTROLE[[#This Row],[Local - Encerramento]])</f>
        <v>-</v>
      </c>
      <c r="AM629" s="175" t="str">
        <f>IF(BS_CONTROLE[[#This Row],[Entre - Estações]]=0, "-", BS_CONTROLE[[#This Row],[Entre - Estações]])</f>
        <v>-</v>
      </c>
      <c r="AN629" s="175" t="str">
        <f>IF(BS_CONTROLE[[#This Row],[SB]]=0, "-", BS_CONTROLE[[#This Row],[SB]])</f>
        <v>-</v>
      </c>
      <c r="AO629" s="176" t="str">
        <f>IF(BS_CONTROLE[[#This Row],[SUB]]=0, "-", BS_CONTROLE[[#This Row],[SUB]])</f>
        <v>-</v>
      </c>
      <c r="AP629" s="177" t="str">
        <f>IF(BS_CONTROLE[[#This Row],[KM - Inicio]]=0, "-", BS_CONTROLE[[#This Row],[KM - Inicio]])</f>
        <v>-</v>
      </c>
      <c r="AQ629" s="177" t="str">
        <f>IF(BS_CONTROLE[[#This Row],[KM - Fim]]=0, "-", BS_CONTROLE[[#This Row],[KM - Fim]])</f>
        <v>-</v>
      </c>
      <c r="AR629" s="32"/>
      <c r="AS629" s="32"/>
      <c r="AT629" s="32"/>
      <c r="AU629" s="32"/>
      <c r="AV629" s="32"/>
      <c r="AW629" s="32"/>
      <c r="AX629" s="32"/>
      <c r="AY629" s="184" t="str">
        <f>IF(D629="","*",IFERROR(IF(ISODD(COUNT(AS629:AX631)),"ERRO",SUM((AT629-AS629),(AV629-AU629),(AX629-AW629))),"ERRO"))</f>
        <v>*</v>
      </c>
      <c r="AZ629" s="11"/>
      <c r="BA629" s="60"/>
      <c r="BB629" s="9" t="str">
        <f>IFERROR(_xlfn.XLOOKUP(AI629, BS_ATIVIDADE[ATIVIDADE],BS_ATIVIDADE[UNIDADE] ), "*")</f>
        <v>*</v>
      </c>
      <c r="BC629" s="59" t="str" cm="1">
        <f t="array" ref="BC629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BD629" s="59" t="str" cm="1">
        <f t="array" ref="BD629" xml:space="preserve"> _xlfn.XLOOKUP(
  1,
  ( TabelaMap[SUB] = BS_CONTROLE[[#This Row],[SUB_5]]) *
  ( TabelaMap[KM Inicio] &lt;= BS_CONTROLE[[#This Row],[KM - Inicio]]) *
  ( TabelaMap[KM Fim]  &gt;= BS_CONTROLE[[#This Row],[KM - Inicio]]),
  TabelaMap[Trecho Coordenação],
  "-",
  0
)</f>
        <v>-</v>
      </c>
      <c r="BE629" s="200" t="str">
        <f>IFERROR(_xlfn.XLOOKUP(AO629, BASE_MAPA!$B$2:$B$420, BASE_MAPA!$G$2:$G$420), "ERRO")</f>
        <v>ERRO</v>
      </c>
      <c r="BF629" s="178" t="str">
        <f>IF(BS_CONTROLE[[#This Row],[Responsavel pelo boletim]]=0, "-", BS_CONTROLE[[#This Row],[Responsavel pelo boletim]])</f>
        <v>-</v>
      </c>
      <c r="BG629" s="13"/>
      <c r="BH629" s="14"/>
      <c r="BI629" s="14"/>
      <c r="BJ629" s="14"/>
      <c r="BK629" s="14"/>
      <c r="BL629" s="13"/>
      <c r="BM629" s="12"/>
      <c r="BN629" s="12"/>
      <c r="BO629" s="130"/>
      <c r="BP629" s="14"/>
      <c r="BQ629" s="10" t="str">
        <f t="shared" si="53"/>
        <v>Aderente</v>
      </c>
      <c r="BR629" s="15" t="str">
        <f t="shared" si="54"/>
        <v>*</v>
      </c>
      <c r="BS629" s="15" t="str">
        <f t="shared" si="55"/>
        <v>*</v>
      </c>
      <c r="BT629" s="157" t="str">
        <f t="shared" si="56"/>
        <v/>
      </c>
    </row>
    <row r="630" spans="1:72" hidden="1">
      <c r="A630" s="44" t="str">
        <f t="shared" si="52"/>
        <v/>
      </c>
      <c r="B630" s="133"/>
      <c r="C630" s="7" t="str">
        <f>IF(BS_CONTROLE[[#This Row],[DATA]]="","",WEEKNUM(BS_CONTROLE[[#This Row],[DATA]]))</f>
        <v/>
      </c>
      <c r="D630" s="45"/>
      <c r="E630" s="185">
        <v>646</v>
      </c>
      <c r="F630" s="134"/>
      <c r="G630" s="8" t="str">
        <f>IF(D630="","*",VLOOKUP(F630,BS_ATIVIDADE[#All],3,FALSE))</f>
        <v>*</v>
      </c>
      <c r="H630" s="135"/>
      <c r="I630" s="135"/>
      <c r="J630" s="151"/>
      <c r="K630" s="151"/>
      <c r="L630" s="71" t="s">
        <v>11</v>
      </c>
      <c r="M630" s="149" t="str" cm="1">
        <f t="array" ref="M630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630" s="149" t="str" cm="1">
        <f t="array" ref="N630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630" s="135"/>
      <c r="P630" s="135"/>
      <c r="Q630" s="71"/>
      <c r="R630" s="9" t="str">
        <f>IFERROR(_xlfn.XLOOKUP(F630, BS_ATIVIDADE[ATIVIDADE],BS_ATIVIDADE[UNIDADE] ), "*")</f>
        <v>*</v>
      </c>
      <c r="S630" s="180" t="str" cm="1">
        <f t="array" ref="S630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630" s="180" t="str" cm="1">
        <f t="array" ref="T630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630" s="199" t="str">
        <f>IFERROR(_xlfn.XLOOKUP(J630, BASE_MAPA!$B$2:$B$420, BASE_MAPA!$G$2:$G$420), "ERRO")</f>
        <v>ERRO</v>
      </c>
      <c r="V630" s="143"/>
      <c r="W630" s="135"/>
      <c r="X630" s="152"/>
      <c r="Y630" s="129"/>
      <c r="Z630" s="129"/>
      <c r="AA630" s="71"/>
      <c r="AB630" s="59"/>
      <c r="AC630" s="59"/>
      <c r="AD630" s="135"/>
      <c r="AE630" s="71"/>
      <c r="AF630" s="71"/>
      <c r="AG630" s="71"/>
      <c r="AH630" s="42"/>
      <c r="AI630" s="119" t="str">
        <f>IF(BS_CONTROLE[[#This Row],[Atividade]]=0, "-", BS_CONTROLE[[#This Row],[Atividade]])</f>
        <v>-</v>
      </c>
      <c r="AJ630" s="8" t="str">
        <f>IF(D630="","*",VLOOKUP(AI630,BS_ATIVIDADE[#Data],3,FALSE))</f>
        <v>*</v>
      </c>
      <c r="AK630" s="175" t="str">
        <f>IF(BS_CONTROLE[[#This Row],[Local - Partida]]=0, "-", BS_CONTROLE[[#This Row],[Local - Partida]])</f>
        <v>-</v>
      </c>
      <c r="AL630" s="175" t="str">
        <f>IF(BS_CONTROLE[[#This Row],[Local - Encerramento]]=0, "-", BS_CONTROLE[[#This Row],[Local - Encerramento]])</f>
        <v>-</v>
      </c>
      <c r="AM630" s="175" t="str">
        <f>IF(BS_CONTROLE[[#This Row],[Entre - Estações]]=0, "-", BS_CONTROLE[[#This Row],[Entre - Estações]])</f>
        <v>-</v>
      </c>
      <c r="AN630" s="175" t="str">
        <f>IF(BS_CONTROLE[[#This Row],[SB]]=0, "-", BS_CONTROLE[[#This Row],[SB]])</f>
        <v>-</v>
      </c>
      <c r="AO630" s="176" t="str">
        <f>IF(BS_CONTROLE[[#This Row],[SUB]]=0, "-", BS_CONTROLE[[#This Row],[SUB]])</f>
        <v>-</v>
      </c>
      <c r="AP630" s="177" t="str">
        <f>IF(BS_CONTROLE[[#This Row],[KM - Inicio]]=0, "-", BS_CONTROLE[[#This Row],[KM - Inicio]])</f>
        <v>-</v>
      </c>
      <c r="AQ630" s="177" t="str">
        <f>IF(BS_CONTROLE[[#This Row],[KM - Fim]]=0, "-", BS_CONTROLE[[#This Row],[KM - Fim]])</f>
        <v>-</v>
      </c>
      <c r="AR630" s="32"/>
      <c r="AS630" s="32"/>
      <c r="AT630" s="32"/>
      <c r="AU630" s="32"/>
      <c r="AV630" s="32"/>
      <c r="AW630" s="32"/>
      <c r="AX630" s="32"/>
      <c r="AY630" s="184" t="str">
        <f>IF(D630="","*",IFERROR(IF(ISODD(COUNT(AS630:AX632)),"ERRO",SUM((AT630-AS630),(AV630-AU630),(AX630-AW630))),"ERRO"))</f>
        <v>*</v>
      </c>
      <c r="AZ630" s="11"/>
      <c r="BA630" s="60"/>
      <c r="BB630" s="9" t="str">
        <f>IFERROR(_xlfn.XLOOKUP(AI630, BS_ATIVIDADE[ATIVIDADE],BS_ATIVIDADE[UNIDADE] ), "*")</f>
        <v>*</v>
      </c>
      <c r="BC630" s="59" t="str" cm="1">
        <f t="array" ref="BC630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BD630" s="59" t="str" cm="1">
        <f t="array" ref="BD630" xml:space="preserve"> _xlfn.XLOOKUP(
  1,
  ( TabelaMap[SUB] = BS_CONTROLE[[#This Row],[SUB_5]]) *
  ( TabelaMap[KM Inicio] &lt;= BS_CONTROLE[[#This Row],[KM - Inicio]]) *
  ( TabelaMap[KM Fim]  &gt;= BS_CONTROLE[[#This Row],[KM - Inicio]]),
  TabelaMap[Trecho Coordenação],
  "-",
  0
)</f>
        <v>-</v>
      </c>
      <c r="BE630" s="200" t="str">
        <f>IFERROR(_xlfn.XLOOKUP(AO630, BASE_MAPA!$B$2:$B$420, BASE_MAPA!$G$2:$G$420), "ERRO")</f>
        <v>ERRO</v>
      </c>
      <c r="BF630" s="178" t="str">
        <f>IF(BS_CONTROLE[[#This Row],[Responsavel pelo boletim]]=0, "-", BS_CONTROLE[[#This Row],[Responsavel pelo boletim]])</f>
        <v>-</v>
      </c>
      <c r="BG630" s="13"/>
      <c r="BH630" s="14"/>
      <c r="BI630" s="14"/>
      <c r="BJ630" s="14"/>
      <c r="BK630" s="14"/>
      <c r="BL630" s="13"/>
      <c r="BM630" s="12"/>
      <c r="BN630" s="12"/>
      <c r="BO630" s="130"/>
      <c r="BP630" s="14"/>
      <c r="BQ630" s="10" t="str">
        <f t="shared" si="53"/>
        <v>Aderente</v>
      </c>
      <c r="BR630" s="15" t="str">
        <f t="shared" si="54"/>
        <v>*</v>
      </c>
      <c r="BS630" s="15" t="str">
        <f t="shared" si="55"/>
        <v>*</v>
      </c>
      <c r="BT630" s="157" t="str">
        <f t="shared" si="56"/>
        <v/>
      </c>
    </row>
    <row r="631" spans="1:72" hidden="1">
      <c r="A631" s="44" t="str">
        <f t="shared" si="52"/>
        <v/>
      </c>
      <c r="B631" s="133"/>
      <c r="C631" s="7" t="str">
        <f>IF(BS_CONTROLE[[#This Row],[DATA]]="","",WEEKNUM(BS_CONTROLE[[#This Row],[DATA]]))</f>
        <v/>
      </c>
      <c r="D631" s="45"/>
      <c r="E631" s="185">
        <v>647</v>
      </c>
      <c r="F631" s="134"/>
      <c r="G631" s="8" t="str">
        <f>IF(D631="","*",VLOOKUP(F631,BS_ATIVIDADE[#All],3,FALSE))</f>
        <v>*</v>
      </c>
      <c r="H631" s="135"/>
      <c r="I631" s="135"/>
      <c r="J631" s="151"/>
      <c r="K631" s="151"/>
      <c r="L631" s="71" t="s">
        <v>11</v>
      </c>
      <c r="M631" s="149" t="str" cm="1">
        <f t="array" ref="M631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631" s="149" t="str" cm="1">
        <f t="array" ref="N631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631" s="135"/>
      <c r="P631" s="135"/>
      <c r="Q631" s="71"/>
      <c r="R631" s="9" t="str">
        <f>IFERROR(_xlfn.XLOOKUP(F631, BS_ATIVIDADE[ATIVIDADE],BS_ATIVIDADE[UNIDADE] ), "*")</f>
        <v>*</v>
      </c>
      <c r="S631" s="180" t="str" cm="1">
        <f t="array" ref="S631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631" s="180" t="str" cm="1">
        <f t="array" ref="T631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631" s="199" t="str">
        <f>IFERROR(_xlfn.XLOOKUP(J631, BASE_MAPA!$B$2:$B$420, BASE_MAPA!$G$2:$G$420), "ERRO")</f>
        <v>ERRO</v>
      </c>
      <c r="V631" s="143"/>
      <c r="W631" s="135"/>
      <c r="X631" s="152"/>
      <c r="Y631" s="129"/>
      <c r="Z631" s="129"/>
      <c r="AA631" s="71"/>
      <c r="AB631" s="59"/>
      <c r="AC631" s="59"/>
      <c r="AD631" s="135"/>
      <c r="AE631" s="71"/>
      <c r="AF631" s="71"/>
      <c r="AG631" s="71"/>
      <c r="AH631" s="42"/>
      <c r="AI631" s="119" t="str">
        <f>IF(BS_CONTROLE[[#This Row],[Atividade]]=0, "-", BS_CONTROLE[[#This Row],[Atividade]])</f>
        <v>-</v>
      </c>
      <c r="AJ631" s="8" t="str">
        <f>IF(D631="","*",VLOOKUP(AI631,BS_ATIVIDADE[#Data],3,FALSE))</f>
        <v>*</v>
      </c>
      <c r="AK631" s="175" t="str">
        <f>IF(BS_CONTROLE[[#This Row],[Local - Partida]]=0, "-", BS_CONTROLE[[#This Row],[Local - Partida]])</f>
        <v>-</v>
      </c>
      <c r="AL631" s="175" t="str">
        <f>IF(BS_CONTROLE[[#This Row],[Local - Encerramento]]=0, "-", BS_CONTROLE[[#This Row],[Local - Encerramento]])</f>
        <v>-</v>
      </c>
      <c r="AM631" s="175" t="str">
        <f>IF(BS_CONTROLE[[#This Row],[Entre - Estações]]=0, "-", BS_CONTROLE[[#This Row],[Entre - Estações]])</f>
        <v>-</v>
      </c>
      <c r="AN631" s="175" t="str">
        <f>IF(BS_CONTROLE[[#This Row],[SB]]=0, "-", BS_CONTROLE[[#This Row],[SB]])</f>
        <v>-</v>
      </c>
      <c r="AO631" s="176" t="str">
        <f>IF(BS_CONTROLE[[#This Row],[SUB]]=0, "-", BS_CONTROLE[[#This Row],[SUB]])</f>
        <v>-</v>
      </c>
      <c r="AP631" s="177" t="str">
        <f>IF(BS_CONTROLE[[#This Row],[KM - Inicio]]=0, "-", BS_CONTROLE[[#This Row],[KM - Inicio]])</f>
        <v>-</v>
      </c>
      <c r="AQ631" s="177" t="str">
        <f>IF(BS_CONTROLE[[#This Row],[KM - Fim]]=0, "-", BS_CONTROLE[[#This Row],[KM - Fim]])</f>
        <v>-</v>
      </c>
      <c r="AR631" s="32"/>
      <c r="AS631" s="32"/>
      <c r="AT631" s="32"/>
      <c r="AU631" s="32"/>
      <c r="AV631" s="32"/>
      <c r="AW631" s="32"/>
      <c r="AX631" s="32"/>
      <c r="AY631" s="184" t="str">
        <f>IF(D631="","*",IFERROR(IF(ISODD(COUNT(AS631:AX633)),"ERRO",SUM((AT631-AS631),(AV631-AU631),(AX631-AW631))),"ERRO"))</f>
        <v>*</v>
      </c>
      <c r="AZ631" s="11"/>
      <c r="BA631" s="60"/>
      <c r="BB631" s="9" t="str">
        <f>IFERROR(_xlfn.XLOOKUP(AI631, BS_ATIVIDADE[ATIVIDADE],BS_ATIVIDADE[UNIDADE] ), "*")</f>
        <v>*</v>
      </c>
      <c r="BC631" s="59" t="str" cm="1">
        <f t="array" ref="BC631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BD631" s="59" t="str" cm="1">
        <f t="array" ref="BD631" xml:space="preserve"> _xlfn.XLOOKUP(
  1,
  ( TabelaMap[SUB] = BS_CONTROLE[[#This Row],[SUB_5]]) *
  ( TabelaMap[KM Inicio] &lt;= BS_CONTROLE[[#This Row],[KM - Inicio]]) *
  ( TabelaMap[KM Fim]  &gt;= BS_CONTROLE[[#This Row],[KM - Inicio]]),
  TabelaMap[Trecho Coordenação],
  "-",
  0
)</f>
        <v>-</v>
      </c>
      <c r="BE631" s="200" t="str">
        <f>IFERROR(_xlfn.XLOOKUP(AO631, BASE_MAPA!$B$2:$B$420, BASE_MAPA!$G$2:$G$420), "ERRO")</f>
        <v>ERRO</v>
      </c>
      <c r="BF631" s="178" t="str">
        <f>IF(BS_CONTROLE[[#This Row],[Responsavel pelo boletim]]=0, "-", BS_CONTROLE[[#This Row],[Responsavel pelo boletim]])</f>
        <v>-</v>
      </c>
      <c r="BG631" s="13"/>
      <c r="BH631" s="14"/>
      <c r="BI631" s="14"/>
      <c r="BJ631" s="14"/>
      <c r="BK631" s="14"/>
      <c r="BL631" s="13"/>
      <c r="BM631" s="12"/>
      <c r="BN631" s="12"/>
      <c r="BO631" s="130"/>
      <c r="BP631" s="14"/>
      <c r="BQ631" s="10" t="str">
        <f t="shared" si="53"/>
        <v>Aderente</v>
      </c>
      <c r="BR631" s="15" t="str">
        <f t="shared" si="54"/>
        <v>*</v>
      </c>
      <c r="BS631" s="15" t="str">
        <f t="shared" si="55"/>
        <v>*</v>
      </c>
      <c r="BT631" s="157" t="str">
        <f t="shared" si="56"/>
        <v/>
      </c>
    </row>
    <row r="632" spans="1:72" hidden="1">
      <c r="A632" s="44" t="str">
        <f t="shared" si="52"/>
        <v/>
      </c>
      <c r="B632" s="133"/>
      <c r="C632" s="7" t="str">
        <f>IF(BS_CONTROLE[[#This Row],[DATA]]="","",WEEKNUM(BS_CONTROLE[[#This Row],[DATA]]))</f>
        <v/>
      </c>
      <c r="D632" s="45"/>
      <c r="E632" s="185">
        <v>648</v>
      </c>
      <c r="F632" s="134"/>
      <c r="G632" s="8" t="str">
        <f>IF(D632="","*",VLOOKUP(F632,BS_ATIVIDADE[#All],3,FALSE))</f>
        <v>*</v>
      </c>
      <c r="H632" s="135"/>
      <c r="I632" s="135"/>
      <c r="J632" s="151"/>
      <c r="K632" s="151"/>
      <c r="L632" s="71" t="s">
        <v>11</v>
      </c>
      <c r="M632" s="149" t="str" cm="1">
        <f t="array" ref="M632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632" s="149" t="str" cm="1">
        <f t="array" ref="N632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632" s="135"/>
      <c r="P632" s="135"/>
      <c r="Q632" s="71"/>
      <c r="R632" s="9" t="str">
        <f>IFERROR(_xlfn.XLOOKUP(F632, BS_ATIVIDADE[ATIVIDADE],BS_ATIVIDADE[UNIDADE] ), "*")</f>
        <v>*</v>
      </c>
      <c r="S632" s="180" t="str" cm="1">
        <f t="array" ref="S632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632" s="180" t="str" cm="1">
        <f t="array" ref="T632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632" s="199" t="str">
        <f>IFERROR(_xlfn.XLOOKUP(J632, BASE_MAPA!$B$2:$B$420, BASE_MAPA!$G$2:$G$420), "ERRO")</f>
        <v>ERRO</v>
      </c>
      <c r="V632" s="143"/>
      <c r="W632" s="135"/>
      <c r="X632" s="152"/>
      <c r="Y632" s="129"/>
      <c r="Z632" s="129"/>
      <c r="AA632" s="71"/>
      <c r="AB632" s="59"/>
      <c r="AC632" s="59"/>
      <c r="AD632" s="135"/>
      <c r="AE632" s="71"/>
      <c r="AF632" s="71"/>
      <c r="AG632" s="71"/>
      <c r="AH632" s="42"/>
      <c r="AI632" s="119" t="str">
        <f>IF(BS_CONTROLE[[#This Row],[Atividade]]=0, "-", BS_CONTROLE[[#This Row],[Atividade]])</f>
        <v>-</v>
      </c>
      <c r="AJ632" s="8" t="str">
        <f>IF(D632="","*",VLOOKUP(AI632,BS_ATIVIDADE[#Data],3,FALSE))</f>
        <v>*</v>
      </c>
      <c r="AK632" s="175" t="str">
        <f>IF(BS_CONTROLE[[#This Row],[Local - Partida]]=0, "-", BS_CONTROLE[[#This Row],[Local - Partida]])</f>
        <v>-</v>
      </c>
      <c r="AL632" s="175" t="str">
        <f>IF(BS_CONTROLE[[#This Row],[Local - Encerramento]]=0, "-", BS_CONTROLE[[#This Row],[Local - Encerramento]])</f>
        <v>-</v>
      </c>
      <c r="AM632" s="175" t="str">
        <f>IF(BS_CONTROLE[[#This Row],[Entre - Estações]]=0, "-", BS_CONTROLE[[#This Row],[Entre - Estações]])</f>
        <v>-</v>
      </c>
      <c r="AN632" s="175" t="str">
        <f>IF(BS_CONTROLE[[#This Row],[SB]]=0, "-", BS_CONTROLE[[#This Row],[SB]])</f>
        <v>-</v>
      </c>
      <c r="AO632" s="176" t="str">
        <f>IF(BS_CONTROLE[[#This Row],[SUB]]=0, "-", BS_CONTROLE[[#This Row],[SUB]])</f>
        <v>-</v>
      </c>
      <c r="AP632" s="177" t="str">
        <f>IF(BS_CONTROLE[[#This Row],[KM - Inicio]]=0, "-", BS_CONTROLE[[#This Row],[KM - Inicio]])</f>
        <v>-</v>
      </c>
      <c r="AQ632" s="177" t="str">
        <f>IF(BS_CONTROLE[[#This Row],[KM - Fim]]=0, "-", BS_CONTROLE[[#This Row],[KM - Fim]])</f>
        <v>-</v>
      </c>
      <c r="AR632" s="32"/>
      <c r="AS632" s="32"/>
      <c r="AT632" s="32"/>
      <c r="AU632" s="32"/>
      <c r="AV632" s="32"/>
      <c r="AW632" s="32"/>
      <c r="AX632" s="32"/>
      <c r="AY632" s="184" t="str">
        <f>IF(D632="","*",IFERROR(IF(ISODD(COUNT(AS632:AX634)),"ERRO",SUM((AT632-AS632),(AV632-AU632),(AX632-AW632))),"ERRO"))</f>
        <v>*</v>
      </c>
      <c r="AZ632" s="11"/>
      <c r="BA632" s="60"/>
      <c r="BB632" s="9" t="str">
        <f>IFERROR(_xlfn.XLOOKUP(AI632, BS_ATIVIDADE[ATIVIDADE],BS_ATIVIDADE[UNIDADE] ), "*")</f>
        <v>*</v>
      </c>
      <c r="BC632" s="59" t="str" cm="1">
        <f t="array" ref="BC632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BD632" s="59" t="str" cm="1">
        <f t="array" ref="BD632" xml:space="preserve"> _xlfn.XLOOKUP(
  1,
  ( TabelaMap[SUB] = BS_CONTROLE[[#This Row],[SUB_5]]) *
  ( TabelaMap[KM Inicio] &lt;= BS_CONTROLE[[#This Row],[KM - Inicio]]) *
  ( TabelaMap[KM Fim]  &gt;= BS_CONTROLE[[#This Row],[KM - Inicio]]),
  TabelaMap[Trecho Coordenação],
  "-",
  0
)</f>
        <v>-</v>
      </c>
      <c r="BE632" s="200" t="str">
        <f>IFERROR(_xlfn.XLOOKUP(AO632, BASE_MAPA!$B$2:$B$420, BASE_MAPA!$G$2:$G$420), "ERRO")</f>
        <v>ERRO</v>
      </c>
      <c r="BF632" s="178" t="str">
        <f>IF(BS_CONTROLE[[#This Row],[Responsavel pelo boletim]]=0, "-", BS_CONTROLE[[#This Row],[Responsavel pelo boletim]])</f>
        <v>-</v>
      </c>
      <c r="BG632" s="13"/>
      <c r="BH632" s="14"/>
      <c r="BI632" s="14"/>
      <c r="BJ632" s="14"/>
      <c r="BK632" s="14"/>
      <c r="BL632" s="13"/>
      <c r="BM632" s="12"/>
      <c r="BN632" s="12"/>
      <c r="BO632" s="130"/>
      <c r="BP632" s="14"/>
      <c r="BQ632" s="10" t="str">
        <f t="shared" si="53"/>
        <v>Aderente</v>
      </c>
      <c r="BR632" s="15" t="str">
        <f t="shared" si="54"/>
        <v>*</v>
      </c>
      <c r="BS632" s="15" t="str">
        <f t="shared" si="55"/>
        <v>*</v>
      </c>
      <c r="BT632" s="157" t="str">
        <f t="shared" si="56"/>
        <v/>
      </c>
    </row>
    <row r="633" spans="1:72" hidden="1">
      <c r="A633" s="44" t="str">
        <f t="shared" si="52"/>
        <v/>
      </c>
      <c r="B633" s="133"/>
      <c r="C633" s="7" t="str">
        <f>IF(BS_CONTROLE[[#This Row],[DATA]]="","",WEEKNUM(BS_CONTROLE[[#This Row],[DATA]]))</f>
        <v/>
      </c>
      <c r="D633" s="45"/>
      <c r="E633" s="185">
        <v>649</v>
      </c>
      <c r="F633" s="134"/>
      <c r="G633" s="8" t="str">
        <f>IF(D633="","*",VLOOKUP(F633,BS_ATIVIDADE[#All],3,FALSE))</f>
        <v>*</v>
      </c>
      <c r="H633" s="135"/>
      <c r="I633" s="135"/>
      <c r="J633" s="151"/>
      <c r="K633" s="151"/>
      <c r="L633" s="71" t="s">
        <v>11</v>
      </c>
      <c r="M633" s="149" t="str" cm="1">
        <f t="array" ref="M633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633" s="149" t="str" cm="1">
        <f t="array" ref="N633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633" s="135"/>
      <c r="P633" s="135"/>
      <c r="Q633" s="71"/>
      <c r="R633" s="9" t="str">
        <f>IFERROR(_xlfn.XLOOKUP(F633, BS_ATIVIDADE[ATIVIDADE],BS_ATIVIDADE[UNIDADE] ), "*")</f>
        <v>*</v>
      </c>
      <c r="S633" s="180" t="str" cm="1">
        <f t="array" ref="S633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633" s="180" t="str" cm="1">
        <f t="array" ref="T633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633" s="199" t="str">
        <f>IFERROR(_xlfn.XLOOKUP(J633, BASE_MAPA!$B$2:$B$420, BASE_MAPA!$G$2:$G$420), "ERRO")</f>
        <v>ERRO</v>
      </c>
      <c r="V633" s="143"/>
      <c r="W633" s="135"/>
      <c r="X633" s="152"/>
      <c r="Y633" s="129"/>
      <c r="Z633" s="129"/>
      <c r="AA633" s="71"/>
      <c r="AB633" s="59"/>
      <c r="AC633" s="59"/>
      <c r="AD633" s="135"/>
      <c r="AE633" s="71"/>
      <c r="AF633" s="71"/>
      <c r="AG633" s="71"/>
      <c r="AH633" s="42"/>
      <c r="AI633" s="119" t="str">
        <f>IF(BS_CONTROLE[[#This Row],[Atividade]]=0, "-", BS_CONTROLE[[#This Row],[Atividade]])</f>
        <v>-</v>
      </c>
      <c r="AJ633" s="8" t="str">
        <f>IF(D633="","*",VLOOKUP(AI633,BS_ATIVIDADE[#Data],3,FALSE))</f>
        <v>*</v>
      </c>
      <c r="AK633" s="175" t="str">
        <f>IF(BS_CONTROLE[[#This Row],[Local - Partida]]=0, "-", BS_CONTROLE[[#This Row],[Local - Partida]])</f>
        <v>-</v>
      </c>
      <c r="AL633" s="175" t="str">
        <f>IF(BS_CONTROLE[[#This Row],[Local - Encerramento]]=0, "-", BS_CONTROLE[[#This Row],[Local - Encerramento]])</f>
        <v>-</v>
      </c>
      <c r="AM633" s="175" t="str">
        <f>IF(BS_CONTROLE[[#This Row],[Entre - Estações]]=0, "-", BS_CONTROLE[[#This Row],[Entre - Estações]])</f>
        <v>-</v>
      </c>
      <c r="AN633" s="175" t="str">
        <f>IF(BS_CONTROLE[[#This Row],[SB]]=0, "-", BS_CONTROLE[[#This Row],[SB]])</f>
        <v>-</v>
      </c>
      <c r="AO633" s="176" t="str">
        <f>IF(BS_CONTROLE[[#This Row],[SUB]]=0, "-", BS_CONTROLE[[#This Row],[SUB]])</f>
        <v>-</v>
      </c>
      <c r="AP633" s="177" t="str">
        <f>IF(BS_CONTROLE[[#This Row],[KM - Inicio]]=0, "-", BS_CONTROLE[[#This Row],[KM - Inicio]])</f>
        <v>-</v>
      </c>
      <c r="AQ633" s="177" t="str">
        <f>IF(BS_CONTROLE[[#This Row],[KM - Fim]]=0, "-", BS_CONTROLE[[#This Row],[KM - Fim]])</f>
        <v>-</v>
      </c>
      <c r="AR633" s="32"/>
      <c r="AS633" s="32"/>
      <c r="AT633" s="32"/>
      <c r="AU633" s="32"/>
      <c r="AV633" s="32"/>
      <c r="AW633" s="32"/>
      <c r="AX633" s="32"/>
      <c r="AY633" s="184" t="str">
        <f>IF(D633="","*",IFERROR(IF(ISODD(COUNT(AS633:AX635)),"ERRO",SUM((AT633-AS633),(AV633-AU633),(AX633-AW633))),"ERRO"))</f>
        <v>*</v>
      </c>
      <c r="AZ633" s="11"/>
      <c r="BA633" s="60"/>
      <c r="BB633" s="9" t="str">
        <f>IFERROR(_xlfn.XLOOKUP(AI633, BS_ATIVIDADE[ATIVIDADE],BS_ATIVIDADE[UNIDADE] ), "*")</f>
        <v>*</v>
      </c>
      <c r="BC633" s="59" t="str" cm="1">
        <f t="array" ref="BC633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BD633" s="59" t="str" cm="1">
        <f t="array" ref="BD633" xml:space="preserve"> _xlfn.XLOOKUP(
  1,
  ( TabelaMap[SUB] = BS_CONTROLE[[#This Row],[SUB_5]]) *
  ( TabelaMap[KM Inicio] &lt;= BS_CONTROLE[[#This Row],[KM - Inicio]]) *
  ( TabelaMap[KM Fim]  &gt;= BS_CONTROLE[[#This Row],[KM - Inicio]]),
  TabelaMap[Trecho Coordenação],
  "-",
  0
)</f>
        <v>-</v>
      </c>
      <c r="BE633" s="200" t="str">
        <f>IFERROR(_xlfn.XLOOKUP(AO633, BASE_MAPA!$B$2:$B$420, BASE_MAPA!$G$2:$G$420), "ERRO")</f>
        <v>ERRO</v>
      </c>
      <c r="BF633" s="178" t="str">
        <f>IF(BS_CONTROLE[[#This Row],[Responsavel pelo boletim]]=0, "-", BS_CONTROLE[[#This Row],[Responsavel pelo boletim]])</f>
        <v>-</v>
      </c>
      <c r="BG633" s="13"/>
      <c r="BH633" s="14"/>
      <c r="BI633" s="14"/>
      <c r="BJ633" s="14"/>
      <c r="BK633" s="14"/>
      <c r="BL633" s="13"/>
      <c r="BM633" s="12"/>
      <c r="BN633" s="12"/>
      <c r="BO633" s="130"/>
      <c r="BP633" s="14"/>
      <c r="BQ633" s="10" t="str">
        <f t="shared" si="53"/>
        <v>Aderente</v>
      </c>
      <c r="BR633" s="15" t="str">
        <f t="shared" si="54"/>
        <v>*</v>
      </c>
      <c r="BS633" s="15" t="str">
        <f t="shared" si="55"/>
        <v>*</v>
      </c>
      <c r="BT633" s="157" t="str">
        <f t="shared" si="56"/>
        <v/>
      </c>
    </row>
    <row r="634" spans="1:72" hidden="1">
      <c r="A634" s="44" t="str">
        <f t="shared" si="52"/>
        <v/>
      </c>
      <c r="B634" s="133"/>
      <c r="C634" s="7" t="str">
        <f>IF(BS_CONTROLE[[#This Row],[DATA]]="","",WEEKNUM(BS_CONTROLE[[#This Row],[DATA]]))</f>
        <v/>
      </c>
      <c r="D634" s="45"/>
      <c r="E634" s="185">
        <v>650</v>
      </c>
      <c r="F634" s="134"/>
      <c r="G634" s="8" t="str">
        <f>IF(D634="","*",VLOOKUP(F634,BS_ATIVIDADE[#All],3,FALSE))</f>
        <v>*</v>
      </c>
      <c r="H634" s="135"/>
      <c r="I634" s="135"/>
      <c r="J634" s="151"/>
      <c r="K634" s="151"/>
      <c r="L634" s="71" t="s">
        <v>11</v>
      </c>
      <c r="M634" s="149" t="str" cm="1">
        <f t="array" ref="M634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634" s="149" t="str" cm="1">
        <f t="array" ref="N634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634" s="135"/>
      <c r="P634" s="135"/>
      <c r="Q634" s="71"/>
      <c r="R634" s="9" t="str">
        <f>IFERROR(_xlfn.XLOOKUP(F634, BS_ATIVIDADE[ATIVIDADE],BS_ATIVIDADE[UNIDADE] ), "*")</f>
        <v>*</v>
      </c>
      <c r="S634" s="180" t="str" cm="1">
        <f t="array" ref="S634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634" s="180" t="str" cm="1">
        <f t="array" ref="T634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634" s="199" t="str">
        <f>IFERROR(_xlfn.XLOOKUP(J634, BASE_MAPA!$B$2:$B$420, BASE_MAPA!$G$2:$G$420), "ERRO")</f>
        <v>ERRO</v>
      </c>
      <c r="V634" s="143"/>
      <c r="W634" s="135"/>
      <c r="X634" s="152"/>
      <c r="Y634" s="129"/>
      <c r="Z634" s="129"/>
      <c r="AA634" s="71"/>
      <c r="AB634" s="59"/>
      <c r="AC634" s="59"/>
      <c r="AD634" s="135"/>
      <c r="AE634" s="71"/>
      <c r="AF634" s="71"/>
      <c r="AG634" s="71"/>
      <c r="AH634" s="42"/>
      <c r="AI634" s="119" t="str">
        <f>IF(BS_CONTROLE[[#This Row],[Atividade]]=0, "-", BS_CONTROLE[[#This Row],[Atividade]])</f>
        <v>-</v>
      </c>
      <c r="AJ634" s="8" t="str">
        <f>IF(D634="","*",VLOOKUP(AI634,BS_ATIVIDADE[#Data],3,FALSE))</f>
        <v>*</v>
      </c>
      <c r="AK634" s="175" t="str">
        <f>IF(BS_CONTROLE[[#This Row],[Local - Partida]]=0, "-", BS_CONTROLE[[#This Row],[Local - Partida]])</f>
        <v>-</v>
      </c>
      <c r="AL634" s="175" t="str">
        <f>IF(BS_CONTROLE[[#This Row],[Local - Encerramento]]=0, "-", BS_CONTROLE[[#This Row],[Local - Encerramento]])</f>
        <v>-</v>
      </c>
      <c r="AM634" s="175" t="str">
        <f>IF(BS_CONTROLE[[#This Row],[Entre - Estações]]=0, "-", BS_CONTROLE[[#This Row],[Entre - Estações]])</f>
        <v>-</v>
      </c>
      <c r="AN634" s="175" t="str">
        <f>IF(BS_CONTROLE[[#This Row],[SB]]=0, "-", BS_CONTROLE[[#This Row],[SB]])</f>
        <v>-</v>
      </c>
      <c r="AO634" s="176" t="str">
        <f>IF(BS_CONTROLE[[#This Row],[SUB]]=0, "-", BS_CONTROLE[[#This Row],[SUB]])</f>
        <v>-</v>
      </c>
      <c r="AP634" s="177" t="str">
        <f>IF(BS_CONTROLE[[#This Row],[KM - Inicio]]=0, "-", BS_CONTROLE[[#This Row],[KM - Inicio]])</f>
        <v>-</v>
      </c>
      <c r="AQ634" s="177" t="str">
        <f>IF(BS_CONTROLE[[#This Row],[KM - Fim]]=0, "-", BS_CONTROLE[[#This Row],[KM - Fim]])</f>
        <v>-</v>
      </c>
      <c r="AR634" s="32"/>
      <c r="AS634" s="32"/>
      <c r="AT634" s="32"/>
      <c r="AU634" s="32"/>
      <c r="AV634" s="32"/>
      <c r="AW634" s="32"/>
      <c r="AX634" s="32"/>
      <c r="AY634" s="184" t="str">
        <f>IF(D634="","*",IFERROR(IF(ISODD(COUNT(AS634:AX636)),"ERRO",SUM((AT634-AS634),(AV634-AU634),(AX634-AW634))),"ERRO"))</f>
        <v>*</v>
      </c>
      <c r="AZ634" s="11"/>
      <c r="BA634" s="60"/>
      <c r="BB634" s="9" t="str">
        <f>IFERROR(_xlfn.XLOOKUP(AI634, BS_ATIVIDADE[ATIVIDADE],BS_ATIVIDADE[UNIDADE] ), "*")</f>
        <v>*</v>
      </c>
      <c r="BC634" s="59" t="str" cm="1">
        <f t="array" ref="BC634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BD634" s="59" t="str" cm="1">
        <f t="array" ref="BD634" xml:space="preserve"> _xlfn.XLOOKUP(
  1,
  ( TabelaMap[SUB] = BS_CONTROLE[[#This Row],[SUB_5]]) *
  ( TabelaMap[KM Inicio] &lt;= BS_CONTROLE[[#This Row],[KM - Inicio]]) *
  ( TabelaMap[KM Fim]  &gt;= BS_CONTROLE[[#This Row],[KM - Inicio]]),
  TabelaMap[Trecho Coordenação],
  "-",
  0
)</f>
        <v>-</v>
      </c>
      <c r="BE634" s="200" t="str">
        <f>IFERROR(_xlfn.XLOOKUP(AO634, BASE_MAPA!$B$2:$B$420, BASE_MAPA!$G$2:$G$420), "ERRO")</f>
        <v>ERRO</v>
      </c>
      <c r="BF634" s="178" t="str">
        <f>IF(BS_CONTROLE[[#This Row],[Responsavel pelo boletim]]=0, "-", BS_CONTROLE[[#This Row],[Responsavel pelo boletim]])</f>
        <v>-</v>
      </c>
      <c r="BG634" s="13"/>
      <c r="BH634" s="14"/>
      <c r="BI634" s="14"/>
      <c r="BJ634" s="14"/>
      <c r="BK634" s="14"/>
      <c r="BL634" s="13"/>
      <c r="BM634" s="12"/>
      <c r="BN634" s="12"/>
      <c r="BO634" s="130"/>
      <c r="BP634" s="14"/>
      <c r="BQ634" s="10" t="str">
        <f t="shared" si="53"/>
        <v>Aderente</v>
      </c>
      <c r="BR634" s="15" t="str">
        <f t="shared" si="54"/>
        <v>*</v>
      </c>
      <c r="BS634" s="15" t="str">
        <f t="shared" si="55"/>
        <v>*</v>
      </c>
      <c r="BT634" s="157" t="str">
        <f t="shared" si="56"/>
        <v/>
      </c>
    </row>
    <row r="635" spans="1:72" hidden="1">
      <c r="A635" s="44" t="str">
        <f t="shared" si="52"/>
        <v/>
      </c>
      <c r="B635" s="133"/>
      <c r="C635" s="7" t="str">
        <f>IF(BS_CONTROLE[[#This Row],[DATA]]="","",WEEKNUM(BS_CONTROLE[[#This Row],[DATA]]))</f>
        <v/>
      </c>
      <c r="D635" s="45"/>
      <c r="E635" s="185">
        <v>651</v>
      </c>
      <c r="F635" s="134"/>
      <c r="G635" s="8" t="str">
        <f>IF(D635="","*",VLOOKUP(F635,BS_ATIVIDADE[#All],3,FALSE))</f>
        <v>*</v>
      </c>
      <c r="H635" s="135"/>
      <c r="I635" s="135"/>
      <c r="J635" s="151"/>
      <c r="K635" s="151"/>
      <c r="L635" s="71" t="s">
        <v>11</v>
      </c>
      <c r="M635" s="149" t="str" cm="1">
        <f t="array" ref="M635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635" s="149" t="str" cm="1">
        <f t="array" ref="N635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635" s="135"/>
      <c r="P635" s="135"/>
      <c r="Q635" s="71"/>
      <c r="R635" s="9" t="str">
        <f>IFERROR(_xlfn.XLOOKUP(F635, BS_ATIVIDADE[ATIVIDADE],BS_ATIVIDADE[UNIDADE] ), "*")</f>
        <v>*</v>
      </c>
      <c r="S635" s="180" t="str" cm="1">
        <f t="array" ref="S635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635" s="180" t="str" cm="1">
        <f t="array" ref="T635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635" s="199" t="str">
        <f>IFERROR(_xlfn.XLOOKUP(J635, BASE_MAPA!$B$2:$B$420, BASE_MAPA!$G$2:$G$420), "ERRO")</f>
        <v>ERRO</v>
      </c>
      <c r="V635" s="143"/>
      <c r="W635" s="135"/>
      <c r="X635" s="152"/>
      <c r="Y635" s="129"/>
      <c r="Z635" s="129"/>
      <c r="AA635" s="71"/>
      <c r="AB635" s="59"/>
      <c r="AC635" s="59"/>
      <c r="AD635" s="135"/>
      <c r="AE635" s="71"/>
      <c r="AF635" s="71"/>
      <c r="AG635" s="71"/>
      <c r="AH635" s="42"/>
      <c r="AI635" s="119" t="str">
        <f>IF(BS_CONTROLE[[#This Row],[Atividade]]=0, "-", BS_CONTROLE[[#This Row],[Atividade]])</f>
        <v>-</v>
      </c>
      <c r="AJ635" s="8" t="str">
        <f>IF(D635="","*",VLOOKUP(AI635,BS_ATIVIDADE[#Data],3,FALSE))</f>
        <v>*</v>
      </c>
      <c r="AK635" s="175" t="str">
        <f>IF(BS_CONTROLE[[#This Row],[Local - Partida]]=0, "-", BS_CONTROLE[[#This Row],[Local - Partida]])</f>
        <v>-</v>
      </c>
      <c r="AL635" s="175" t="str">
        <f>IF(BS_CONTROLE[[#This Row],[Local - Encerramento]]=0, "-", BS_CONTROLE[[#This Row],[Local - Encerramento]])</f>
        <v>-</v>
      </c>
      <c r="AM635" s="175" t="str">
        <f>IF(BS_CONTROLE[[#This Row],[Entre - Estações]]=0, "-", BS_CONTROLE[[#This Row],[Entre - Estações]])</f>
        <v>-</v>
      </c>
      <c r="AN635" s="175" t="str">
        <f>IF(BS_CONTROLE[[#This Row],[SB]]=0, "-", BS_CONTROLE[[#This Row],[SB]])</f>
        <v>-</v>
      </c>
      <c r="AO635" s="176" t="str">
        <f>IF(BS_CONTROLE[[#This Row],[SUB]]=0, "-", BS_CONTROLE[[#This Row],[SUB]])</f>
        <v>-</v>
      </c>
      <c r="AP635" s="177" t="str">
        <f>IF(BS_CONTROLE[[#This Row],[KM - Inicio]]=0, "-", BS_CONTROLE[[#This Row],[KM - Inicio]])</f>
        <v>-</v>
      </c>
      <c r="AQ635" s="177" t="str">
        <f>IF(BS_CONTROLE[[#This Row],[KM - Fim]]=0, "-", BS_CONTROLE[[#This Row],[KM - Fim]])</f>
        <v>-</v>
      </c>
      <c r="AR635" s="32"/>
      <c r="AS635" s="32"/>
      <c r="AT635" s="32"/>
      <c r="AU635" s="32"/>
      <c r="AV635" s="32"/>
      <c r="AW635" s="32"/>
      <c r="AX635" s="32"/>
      <c r="AY635" s="184" t="str">
        <f>IF(D635="","*",IFERROR(IF(ISODD(COUNT(AS635:AX637)),"ERRO",SUM((AT635-AS635),(AV635-AU635),(AX635-AW635))),"ERRO"))</f>
        <v>*</v>
      </c>
      <c r="AZ635" s="11"/>
      <c r="BA635" s="60"/>
      <c r="BB635" s="9" t="str">
        <f>IFERROR(_xlfn.XLOOKUP(AI635, BS_ATIVIDADE[ATIVIDADE],BS_ATIVIDADE[UNIDADE] ), "*")</f>
        <v>*</v>
      </c>
      <c r="BC635" s="59" t="str" cm="1">
        <f t="array" ref="BC635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BD635" s="59" t="str" cm="1">
        <f t="array" ref="BD635" xml:space="preserve"> _xlfn.XLOOKUP(
  1,
  ( TabelaMap[SUB] = BS_CONTROLE[[#This Row],[SUB_5]]) *
  ( TabelaMap[KM Inicio] &lt;= BS_CONTROLE[[#This Row],[KM - Inicio]]) *
  ( TabelaMap[KM Fim]  &gt;= BS_CONTROLE[[#This Row],[KM - Inicio]]),
  TabelaMap[Trecho Coordenação],
  "-",
  0
)</f>
        <v>-</v>
      </c>
      <c r="BE635" s="200" t="str">
        <f>IFERROR(_xlfn.XLOOKUP(AO635, BASE_MAPA!$B$2:$B$420, BASE_MAPA!$G$2:$G$420), "ERRO")</f>
        <v>ERRO</v>
      </c>
      <c r="BF635" s="178" t="str">
        <f>IF(BS_CONTROLE[[#This Row],[Responsavel pelo boletim]]=0, "-", BS_CONTROLE[[#This Row],[Responsavel pelo boletim]])</f>
        <v>-</v>
      </c>
      <c r="BG635" s="13"/>
      <c r="BH635" s="14"/>
      <c r="BI635" s="14"/>
      <c r="BJ635" s="14"/>
      <c r="BK635" s="14"/>
      <c r="BL635" s="13"/>
      <c r="BM635" s="12"/>
      <c r="BN635" s="12"/>
      <c r="BO635" s="130"/>
      <c r="BP635" s="14"/>
      <c r="BQ635" s="10" t="str">
        <f t="shared" si="53"/>
        <v>Aderente</v>
      </c>
      <c r="BR635" s="15" t="str">
        <f t="shared" si="54"/>
        <v>*</v>
      </c>
      <c r="BS635" s="15" t="str">
        <f t="shared" si="55"/>
        <v>*</v>
      </c>
      <c r="BT635" s="157" t="str">
        <f t="shared" si="56"/>
        <v/>
      </c>
    </row>
    <row r="636" spans="1:72" hidden="1">
      <c r="A636" s="44" t="str">
        <f t="shared" si="52"/>
        <v/>
      </c>
      <c r="B636" s="133"/>
      <c r="C636" s="7" t="str">
        <f>IF(BS_CONTROLE[[#This Row],[DATA]]="","",WEEKNUM(BS_CONTROLE[[#This Row],[DATA]]))</f>
        <v/>
      </c>
      <c r="D636" s="45"/>
      <c r="E636" s="185">
        <v>652</v>
      </c>
      <c r="F636" s="134"/>
      <c r="G636" s="8" t="str">
        <f>IF(D636="","*",VLOOKUP(F636,BS_ATIVIDADE[#All],3,FALSE))</f>
        <v>*</v>
      </c>
      <c r="H636" s="135"/>
      <c r="I636" s="135"/>
      <c r="J636" s="151"/>
      <c r="K636" s="151"/>
      <c r="L636" s="71" t="s">
        <v>11</v>
      </c>
      <c r="M636" s="149" t="str" cm="1">
        <f t="array" ref="M636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636" s="149" t="str" cm="1">
        <f t="array" ref="N636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636" s="135"/>
      <c r="P636" s="135"/>
      <c r="Q636" s="71"/>
      <c r="R636" s="9" t="str">
        <f>IFERROR(_xlfn.XLOOKUP(F636, BS_ATIVIDADE[ATIVIDADE],BS_ATIVIDADE[UNIDADE] ), "*")</f>
        <v>*</v>
      </c>
      <c r="S636" s="180" t="str" cm="1">
        <f t="array" ref="S636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636" s="180" t="str" cm="1">
        <f t="array" ref="T636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636" s="199" t="str">
        <f>IFERROR(_xlfn.XLOOKUP(J636, BASE_MAPA!$B$2:$B$420, BASE_MAPA!$G$2:$G$420), "ERRO")</f>
        <v>ERRO</v>
      </c>
      <c r="V636" s="143"/>
      <c r="W636" s="135"/>
      <c r="X636" s="152"/>
      <c r="Y636" s="129"/>
      <c r="Z636" s="129"/>
      <c r="AA636" s="71"/>
      <c r="AB636" s="59"/>
      <c r="AC636" s="59"/>
      <c r="AD636" s="135"/>
      <c r="AE636" s="71"/>
      <c r="AF636" s="71"/>
      <c r="AG636" s="71"/>
      <c r="AH636" s="42"/>
      <c r="AI636" s="119" t="str">
        <f>IF(BS_CONTROLE[[#This Row],[Atividade]]=0, "-", BS_CONTROLE[[#This Row],[Atividade]])</f>
        <v>-</v>
      </c>
      <c r="AJ636" s="8" t="str">
        <f>IF(D636="","*",VLOOKUP(AI636,BS_ATIVIDADE[#Data],3,FALSE))</f>
        <v>*</v>
      </c>
      <c r="AK636" s="175" t="str">
        <f>IF(BS_CONTROLE[[#This Row],[Local - Partida]]=0, "-", BS_CONTROLE[[#This Row],[Local - Partida]])</f>
        <v>-</v>
      </c>
      <c r="AL636" s="175" t="str">
        <f>IF(BS_CONTROLE[[#This Row],[Local - Encerramento]]=0, "-", BS_CONTROLE[[#This Row],[Local - Encerramento]])</f>
        <v>-</v>
      </c>
      <c r="AM636" s="175" t="str">
        <f>IF(BS_CONTROLE[[#This Row],[Entre - Estações]]=0, "-", BS_CONTROLE[[#This Row],[Entre - Estações]])</f>
        <v>-</v>
      </c>
      <c r="AN636" s="175" t="str">
        <f>IF(BS_CONTROLE[[#This Row],[SB]]=0, "-", BS_CONTROLE[[#This Row],[SB]])</f>
        <v>-</v>
      </c>
      <c r="AO636" s="176" t="str">
        <f>IF(BS_CONTROLE[[#This Row],[SUB]]=0, "-", BS_CONTROLE[[#This Row],[SUB]])</f>
        <v>-</v>
      </c>
      <c r="AP636" s="177" t="str">
        <f>IF(BS_CONTROLE[[#This Row],[KM - Inicio]]=0, "-", BS_CONTROLE[[#This Row],[KM - Inicio]])</f>
        <v>-</v>
      </c>
      <c r="AQ636" s="177" t="str">
        <f>IF(BS_CONTROLE[[#This Row],[KM - Fim]]=0, "-", BS_CONTROLE[[#This Row],[KM - Fim]])</f>
        <v>-</v>
      </c>
      <c r="AR636" s="32"/>
      <c r="AS636" s="32"/>
      <c r="AT636" s="32"/>
      <c r="AU636" s="32"/>
      <c r="AV636" s="32"/>
      <c r="AW636" s="32"/>
      <c r="AX636" s="32"/>
      <c r="AY636" s="184" t="str">
        <f>IF(D636="","*",IFERROR(IF(ISODD(COUNT(AS636:AX638)),"ERRO",SUM((AT636-AS636),(AV636-AU636),(AX636-AW636))),"ERRO"))</f>
        <v>*</v>
      </c>
      <c r="AZ636" s="11"/>
      <c r="BA636" s="60"/>
      <c r="BB636" s="9" t="str">
        <f>IFERROR(_xlfn.XLOOKUP(AI636, BS_ATIVIDADE[ATIVIDADE],BS_ATIVIDADE[UNIDADE] ), "*")</f>
        <v>*</v>
      </c>
      <c r="BC636" s="59" t="str" cm="1">
        <f t="array" ref="BC636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BD636" s="59" t="str" cm="1">
        <f t="array" ref="BD636" xml:space="preserve"> _xlfn.XLOOKUP(
  1,
  ( TabelaMap[SUB] = BS_CONTROLE[[#This Row],[SUB_5]]) *
  ( TabelaMap[KM Inicio] &lt;= BS_CONTROLE[[#This Row],[KM - Inicio]]) *
  ( TabelaMap[KM Fim]  &gt;= BS_CONTROLE[[#This Row],[KM - Inicio]]),
  TabelaMap[Trecho Coordenação],
  "-",
  0
)</f>
        <v>-</v>
      </c>
      <c r="BE636" s="200" t="str">
        <f>IFERROR(_xlfn.XLOOKUP(AO636, BASE_MAPA!$B$2:$B$420, BASE_MAPA!$G$2:$G$420), "ERRO")</f>
        <v>ERRO</v>
      </c>
      <c r="BF636" s="178" t="str">
        <f>IF(BS_CONTROLE[[#This Row],[Responsavel pelo boletim]]=0, "-", BS_CONTROLE[[#This Row],[Responsavel pelo boletim]])</f>
        <v>-</v>
      </c>
      <c r="BG636" s="13"/>
      <c r="BH636" s="14"/>
      <c r="BI636" s="14"/>
      <c r="BJ636" s="14"/>
      <c r="BK636" s="14"/>
      <c r="BL636" s="13"/>
      <c r="BM636" s="12"/>
      <c r="BN636" s="12"/>
      <c r="BO636" s="130"/>
      <c r="BP636" s="14"/>
      <c r="BQ636" s="10" t="str">
        <f t="shared" si="53"/>
        <v>Aderente</v>
      </c>
      <c r="BR636" s="15" t="str">
        <f t="shared" si="54"/>
        <v>*</v>
      </c>
      <c r="BS636" s="15" t="str">
        <f t="shared" si="55"/>
        <v>*</v>
      </c>
      <c r="BT636" s="157" t="str">
        <f t="shared" si="56"/>
        <v/>
      </c>
    </row>
    <row r="637" spans="1:72" hidden="1">
      <c r="A637" s="44" t="str">
        <f t="shared" si="52"/>
        <v/>
      </c>
      <c r="B637" s="133"/>
      <c r="C637" s="7" t="str">
        <f>IF(BS_CONTROLE[[#This Row],[DATA]]="","",WEEKNUM(BS_CONTROLE[[#This Row],[DATA]]))</f>
        <v/>
      </c>
      <c r="D637" s="45"/>
      <c r="E637" s="185">
        <v>653</v>
      </c>
      <c r="F637" s="134"/>
      <c r="G637" s="8" t="str">
        <f>IF(D637="","*",VLOOKUP(F637,BS_ATIVIDADE[#All],3,FALSE))</f>
        <v>*</v>
      </c>
      <c r="H637" s="135"/>
      <c r="I637" s="135"/>
      <c r="J637" s="151"/>
      <c r="K637" s="151"/>
      <c r="L637" s="71" t="s">
        <v>11</v>
      </c>
      <c r="M637" s="149" t="str" cm="1">
        <f t="array" ref="M637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637" s="149" t="str" cm="1">
        <f t="array" ref="N637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637" s="135"/>
      <c r="P637" s="135"/>
      <c r="Q637" s="71"/>
      <c r="R637" s="9" t="str">
        <f>IFERROR(_xlfn.XLOOKUP(F637, BS_ATIVIDADE[ATIVIDADE],BS_ATIVIDADE[UNIDADE] ), "*")</f>
        <v>*</v>
      </c>
      <c r="S637" s="180" t="str" cm="1">
        <f t="array" ref="S637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637" s="180" t="str" cm="1">
        <f t="array" ref="T637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637" s="199" t="str">
        <f>IFERROR(_xlfn.XLOOKUP(J637, BASE_MAPA!$B$2:$B$420, BASE_MAPA!$G$2:$G$420), "ERRO")</f>
        <v>ERRO</v>
      </c>
      <c r="V637" s="143"/>
      <c r="W637" s="135"/>
      <c r="X637" s="152"/>
      <c r="Y637" s="129"/>
      <c r="Z637" s="129"/>
      <c r="AA637" s="71"/>
      <c r="AB637" s="59"/>
      <c r="AC637" s="59"/>
      <c r="AD637" s="135"/>
      <c r="AE637" s="71"/>
      <c r="AF637" s="71"/>
      <c r="AG637" s="71"/>
      <c r="AH637" s="42"/>
      <c r="AI637" s="119" t="str">
        <f>IF(BS_CONTROLE[[#This Row],[Atividade]]=0, "-", BS_CONTROLE[[#This Row],[Atividade]])</f>
        <v>-</v>
      </c>
      <c r="AJ637" s="8" t="str">
        <f>IF(D637="","*",VLOOKUP(AI637,BS_ATIVIDADE[#Data],3,FALSE))</f>
        <v>*</v>
      </c>
      <c r="AK637" s="175" t="str">
        <f>IF(BS_CONTROLE[[#This Row],[Local - Partida]]=0, "-", BS_CONTROLE[[#This Row],[Local - Partida]])</f>
        <v>-</v>
      </c>
      <c r="AL637" s="175" t="str">
        <f>IF(BS_CONTROLE[[#This Row],[Local - Encerramento]]=0, "-", BS_CONTROLE[[#This Row],[Local - Encerramento]])</f>
        <v>-</v>
      </c>
      <c r="AM637" s="175" t="str">
        <f>IF(BS_CONTROLE[[#This Row],[Entre - Estações]]=0, "-", BS_CONTROLE[[#This Row],[Entre - Estações]])</f>
        <v>-</v>
      </c>
      <c r="AN637" s="175" t="str">
        <f>IF(BS_CONTROLE[[#This Row],[SB]]=0, "-", BS_CONTROLE[[#This Row],[SB]])</f>
        <v>-</v>
      </c>
      <c r="AO637" s="176" t="str">
        <f>IF(BS_CONTROLE[[#This Row],[SUB]]=0, "-", BS_CONTROLE[[#This Row],[SUB]])</f>
        <v>-</v>
      </c>
      <c r="AP637" s="177" t="str">
        <f>IF(BS_CONTROLE[[#This Row],[KM - Inicio]]=0, "-", BS_CONTROLE[[#This Row],[KM - Inicio]])</f>
        <v>-</v>
      </c>
      <c r="AQ637" s="177" t="str">
        <f>IF(BS_CONTROLE[[#This Row],[KM - Fim]]=0, "-", BS_CONTROLE[[#This Row],[KM - Fim]])</f>
        <v>-</v>
      </c>
      <c r="AR637" s="32"/>
      <c r="AS637" s="32"/>
      <c r="AT637" s="32"/>
      <c r="AU637" s="32"/>
      <c r="AV637" s="32"/>
      <c r="AW637" s="32"/>
      <c r="AX637" s="32"/>
      <c r="AY637" s="184" t="str">
        <f>IF(D637="","*",IFERROR(IF(ISODD(COUNT(AS637:AX639)),"ERRO",SUM((AT637-AS637),(AV637-AU637),(AX637-AW637))),"ERRO"))</f>
        <v>*</v>
      </c>
      <c r="AZ637" s="11"/>
      <c r="BA637" s="60"/>
      <c r="BB637" s="9" t="str">
        <f>IFERROR(_xlfn.XLOOKUP(AI637, BS_ATIVIDADE[ATIVIDADE],BS_ATIVIDADE[UNIDADE] ), "*")</f>
        <v>*</v>
      </c>
      <c r="BC637" s="59" t="str" cm="1">
        <f t="array" ref="BC637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BD637" s="59" t="str" cm="1">
        <f t="array" ref="BD637" xml:space="preserve"> _xlfn.XLOOKUP(
  1,
  ( TabelaMap[SUB] = BS_CONTROLE[[#This Row],[SUB_5]]) *
  ( TabelaMap[KM Inicio] &lt;= BS_CONTROLE[[#This Row],[KM - Inicio]]) *
  ( TabelaMap[KM Fim]  &gt;= BS_CONTROLE[[#This Row],[KM - Inicio]]),
  TabelaMap[Trecho Coordenação],
  "-",
  0
)</f>
        <v>-</v>
      </c>
      <c r="BE637" s="200" t="str">
        <f>IFERROR(_xlfn.XLOOKUP(AO637, BASE_MAPA!$B$2:$B$420, BASE_MAPA!$G$2:$G$420), "ERRO")</f>
        <v>ERRO</v>
      </c>
      <c r="BF637" s="178" t="str">
        <f>IF(BS_CONTROLE[[#This Row],[Responsavel pelo boletim]]=0, "-", BS_CONTROLE[[#This Row],[Responsavel pelo boletim]])</f>
        <v>-</v>
      </c>
      <c r="BG637" s="13"/>
      <c r="BH637" s="14"/>
      <c r="BI637" s="14"/>
      <c r="BJ637" s="14"/>
      <c r="BK637" s="14"/>
      <c r="BL637" s="13"/>
      <c r="BM637" s="12"/>
      <c r="BN637" s="12"/>
      <c r="BO637" s="130"/>
      <c r="BP637" s="14"/>
      <c r="BQ637" s="10" t="str">
        <f t="shared" si="53"/>
        <v>Aderente</v>
      </c>
      <c r="BR637" s="15" t="str">
        <f t="shared" si="54"/>
        <v>*</v>
      </c>
      <c r="BS637" s="15" t="str">
        <f t="shared" si="55"/>
        <v>*</v>
      </c>
      <c r="BT637" s="157" t="str">
        <f t="shared" si="56"/>
        <v/>
      </c>
    </row>
    <row r="638" spans="1:72" hidden="1">
      <c r="A638" s="44" t="str">
        <f t="shared" si="52"/>
        <v/>
      </c>
      <c r="B638" s="133"/>
      <c r="C638" s="7" t="str">
        <f>IF(BS_CONTROLE[[#This Row],[DATA]]="","",WEEKNUM(BS_CONTROLE[[#This Row],[DATA]]))</f>
        <v/>
      </c>
      <c r="D638" s="45"/>
      <c r="E638" s="185">
        <v>654</v>
      </c>
      <c r="F638" s="134"/>
      <c r="G638" s="8" t="str">
        <f>IF(D638="","*",VLOOKUP(F638,BS_ATIVIDADE[#All],3,FALSE))</f>
        <v>*</v>
      </c>
      <c r="H638" s="135"/>
      <c r="I638" s="135"/>
      <c r="J638" s="151"/>
      <c r="K638" s="151"/>
      <c r="L638" s="71" t="s">
        <v>11</v>
      </c>
      <c r="M638" s="149" t="str" cm="1">
        <f t="array" ref="M638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638" s="149" t="str" cm="1">
        <f t="array" ref="N638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638" s="135"/>
      <c r="P638" s="135"/>
      <c r="Q638" s="71"/>
      <c r="R638" s="9" t="str">
        <f>IFERROR(_xlfn.XLOOKUP(F638, BS_ATIVIDADE[ATIVIDADE],BS_ATIVIDADE[UNIDADE] ), "*")</f>
        <v>*</v>
      </c>
      <c r="S638" s="180" t="str" cm="1">
        <f t="array" ref="S638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638" s="180" t="str" cm="1">
        <f t="array" ref="T638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638" s="199" t="str">
        <f>IFERROR(_xlfn.XLOOKUP(J638, BASE_MAPA!$B$2:$B$420, BASE_MAPA!$G$2:$G$420), "ERRO")</f>
        <v>ERRO</v>
      </c>
      <c r="V638" s="143"/>
      <c r="W638" s="135"/>
      <c r="X638" s="152"/>
      <c r="Y638" s="129"/>
      <c r="Z638" s="129"/>
      <c r="AA638" s="71"/>
      <c r="AB638" s="59"/>
      <c r="AC638" s="59"/>
      <c r="AD638" s="135"/>
      <c r="AE638" s="71"/>
      <c r="AF638" s="71"/>
      <c r="AG638" s="71"/>
      <c r="AH638" s="42"/>
      <c r="AI638" s="119" t="str">
        <f>IF(BS_CONTROLE[[#This Row],[Atividade]]=0, "-", BS_CONTROLE[[#This Row],[Atividade]])</f>
        <v>-</v>
      </c>
      <c r="AJ638" s="8" t="str">
        <f>IF(D638="","*",VLOOKUP(AI638,BS_ATIVIDADE[#Data],3,FALSE))</f>
        <v>*</v>
      </c>
      <c r="AK638" s="175" t="str">
        <f>IF(BS_CONTROLE[[#This Row],[Local - Partida]]=0, "-", BS_CONTROLE[[#This Row],[Local - Partida]])</f>
        <v>-</v>
      </c>
      <c r="AL638" s="175" t="str">
        <f>IF(BS_CONTROLE[[#This Row],[Local - Encerramento]]=0, "-", BS_CONTROLE[[#This Row],[Local - Encerramento]])</f>
        <v>-</v>
      </c>
      <c r="AM638" s="175" t="str">
        <f>IF(BS_CONTROLE[[#This Row],[Entre - Estações]]=0, "-", BS_CONTROLE[[#This Row],[Entre - Estações]])</f>
        <v>-</v>
      </c>
      <c r="AN638" s="175" t="str">
        <f>IF(BS_CONTROLE[[#This Row],[SB]]=0, "-", BS_CONTROLE[[#This Row],[SB]])</f>
        <v>-</v>
      </c>
      <c r="AO638" s="176" t="str">
        <f>IF(BS_CONTROLE[[#This Row],[SUB]]=0, "-", BS_CONTROLE[[#This Row],[SUB]])</f>
        <v>-</v>
      </c>
      <c r="AP638" s="177" t="str">
        <f>IF(BS_CONTROLE[[#This Row],[KM - Inicio]]=0, "-", BS_CONTROLE[[#This Row],[KM - Inicio]])</f>
        <v>-</v>
      </c>
      <c r="AQ638" s="177" t="str">
        <f>IF(BS_CONTROLE[[#This Row],[KM - Fim]]=0, "-", BS_CONTROLE[[#This Row],[KM - Fim]])</f>
        <v>-</v>
      </c>
      <c r="AR638" s="32"/>
      <c r="AS638" s="32"/>
      <c r="AT638" s="32"/>
      <c r="AU638" s="32"/>
      <c r="AV638" s="32"/>
      <c r="AW638" s="32"/>
      <c r="AX638" s="32"/>
      <c r="AY638" s="184" t="str">
        <f>IF(D638="","*",IFERROR(IF(ISODD(COUNT(AS638:AX640)),"ERRO",SUM((AT638-AS638),(AV638-AU638),(AX638-AW638))),"ERRO"))</f>
        <v>*</v>
      </c>
      <c r="AZ638" s="11"/>
      <c r="BA638" s="60"/>
      <c r="BB638" s="9" t="str">
        <f>IFERROR(_xlfn.XLOOKUP(AI638, BS_ATIVIDADE[ATIVIDADE],BS_ATIVIDADE[UNIDADE] ), "*")</f>
        <v>*</v>
      </c>
      <c r="BC638" s="59" t="str" cm="1">
        <f t="array" ref="BC638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BD638" s="59" t="str" cm="1">
        <f t="array" ref="BD638" xml:space="preserve"> _xlfn.XLOOKUP(
  1,
  ( TabelaMap[SUB] = BS_CONTROLE[[#This Row],[SUB_5]]) *
  ( TabelaMap[KM Inicio] &lt;= BS_CONTROLE[[#This Row],[KM - Inicio]]) *
  ( TabelaMap[KM Fim]  &gt;= BS_CONTROLE[[#This Row],[KM - Inicio]]),
  TabelaMap[Trecho Coordenação],
  "-",
  0
)</f>
        <v>-</v>
      </c>
      <c r="BE638" s="200" t="str">
        <f>IFERROR(_xlfn.XLOOKUP(AO638, BASE_MAPA!$B$2:$B$420, BASE_MAPA!$G$2:$G$420), "ERRO")</f>
        <v>ERRO</v>
      </c>
      <c r="BF638" s="178" t="str">
        <f>IF(BS_CONTROLE[[#This Row],[Responsavel pelo boletim]]=0, "-", BS_CONTROLE[[#This Row],[Responsavel pelo boletim]])</f>
        <v>-</v>
      </c>
      <c r="BG638" s="13"/>
      <c r="BH638" s="14"/>
      <c r="BI638" s="14"/>
      <c r="BJ638" s="14"/>
      <c r="BK638" s="14"/>
      <c r="BL638" s="13"/>
      <c r="BM638" s="12"/>
      <c r="BN638" s="12"/>
      <c r="BO638" s="130"/>
      <c r="BP638" s="14"/>
      <c r="BQ638" s="10" t="str">
        <f t="shared" si="53"/>
        <v>Aderente</v>
      </c>
      <c r="BR638" s="15" t="str">
        <f t="shared" si="54"/>
        <v>*</v>
      </c>
      <c r="BS638" s="15" t="str">
        <f t="shared" si="55"/>
        <v>*</v>
      </c>
      <c r="BT638" s="157" t="str">
        <f t="shared" si="56"/>
        <v/>
      </c>
    </row>
    <row r="639" spans="1:72" hidden="1">
      <c r="A639" s="44" t="str">
        <f t="shared" si="52"/>
        <v/>
      </c>
      <c r="B639" s="133"/>
      <c r="C639" s="7" t="str">
        <f>IF(BS_CONTROLE[[#This Row],[DATA]]="","",WEEKNUM(BS_CONTROLE[[#This Row],[DATA]]))</f>
        <v/>
      </c>
      <c r="D639" s="45"/>
      <c r="E639" s="185">
        <v>655</v>
      </c>
      <c r="F639" s="134"/>
      <c r="G639" s="8" t="str">
        <f>IF(D639="","*",VLOOKUP(F639,BS_ATIVIDADE[#All],3,FALSE))</f>
        <v>*</v>
      </c>
      <c r="H639" s="135"/>
      <c r="I639" s="135"/>
      <c r="J639" s="151"/>
      <c r="K639" s="151"/>
      <c r="L639" s="71" t="s">
        <v>11</v>
      </c>
      <c r="M639" s="149" t="str" cm="1">
        <f t="array" ref="M639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639" s="149" t="str" cm="1">
        <f t="array" ref="N639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639" s="135"/>
      <c r="P639" s="135"/>
      <c r="Q639" s="71"/>
      <c r="R639" s="9" t="str">
        <f>IFERROR(_xlfn.XLOOKUP(F639, BS_ATIVIDADE[ATIVIDADE],BS_ATIVIDADE[UNIDADE] ), "*")</f>
        <v>*</v>
      </c>
      <c r="S639" s="180" t="str" cm="1">
        <f t="array" ref="S639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639" s="180" t="str" cm="1">
        <f t="array" ref="T639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639" s="199" t="str">
        <f>IFERROR(_xlfn.XLOOKUP(J639, BASE_MAPA!$B$2:$B$420, BASE_MAPA!$G$2:$G$420), "ERRO")</f>
        <v>ERRO</v>
      </c>
      <c r="V639" s="143"/>
      <c r="W639" s="135"/>
      <c r="X639" s="152"/>
      <c r="Y639" s="129"/>
      <c r="Z639" s="129"/>
      <c r="AA639" s="71"/>
      <c r="AB639" s="59"/>
      <c r="AC639" s="59"/>
      <c r="AD639" s="135"/>
      <c r="AE639" s="71"/>
      <c r="AF639" s="71"/>
      <c r="AG639" s="71"/>
      <c r="AH639" s="42"/>
      <c r="AI639" s="119" t="str">
        <f>IF(BS_CONTROLE[[#This Row],[Atividade]]=0, "-", BS_CONTROLE[[#This Row],[Atividade]])</f>
        <v>-</v>
      </c>
      <c r="AJ639" s="8" t="str">
        <f>IF(D639="","*",VLOOKUP(AI639,BS_ATIVIDADE[#Data],3,FALSE))</f>
        <v>*</v>
      </c>
      <c r="AK639" s="175" t="str">
        <f>IF(BS_CONTROLE[[#This Row],[Local - Partida]]=0, "-", BS_CONTROLE[[#This Row],[Local - Partida]])</f>
        <v>-</v>
      </c>
      <c r="AL639" s="175" t="str">
        <f>IF(BS_CONTROLE[[#This Row],[Local - Encerramento]]=0, "-", BS_CONTROLE[[#This Row],[Local - Encerramento]])</f>
        <v>-</v>
      </c>
      <c r="AM639" s="175" t="str">
        <f>IF(BS_CONTROLE[[#This Row],[Entre - Estações]]=0, "-", BS_CONTROLE[[#This Row],[Entre - Estações]])</f>
        <v>-</v>
      </c>
      <c r="AN639" s="175" t="str">
        <f>IF(BS_CONTROLE[[#This Row],[SB]]=0, "-", BS_CONTROLE[[#This Row],[SB]])</f>
        <v>-</v>
      </c>
      <c r="AO639" s="176" t="str">
        <f>IF(BS_CONTROLE[[#This Row],[SUB]]=0, "-", BS_CONTROLE[[#This Row],[SUB]])</f>
        <v>-</v>
      </c>
      <c r="AP639" s="177" t="str">
        <f>IF(BS_CONTROLE[[#This Row],[KM - Inicio]]=0, "-", BS_CONTROLE[[#This Row],[KM - Inicio]])</f>
        <v>-</v>
      </c>
      <c r="AQ639" s="177" t="str">
        <f>IF(BS_CONTROLE[[#This Row],[KM - Fim]]=0, "-", BS_CONTROLE[[#This Row],[KM - Fim]])</f>
        <v>-</v>
      </c>
      <c r="AR639" s="32"/>
      <c r="AS639" s="32"/>
      <c r="AT639" s="32"/>
      <c r="AU639" s="32"/>
      <c r="AV639" s="32"/>
      <c r="AW639" s="32"/>
      <c r="AX639" s="32"/>
      <c r="AY639" s="184" t="str">
        <f>IF(D639="","*",IFERROR(IF(ISODD(COUNT(AS639:AX641)),"ERRO",SUM((AT639-AS639),(AV639-AU639),(AX639-AW639))),"ERRO"))</f>
        <v>*</v>
      </c>
      <c r="AZ639" s="11"/>
      <c r="BA639" s="60"/>
      <c r="BB639" s="9" t="str">
        <f>IFERROR(_xlfn.XLOOKUP(AI639, BS_ATIVIDADE[ATIVIDADE],BS_ATIVIDADE[UNIDADE] ), "*")</f>
        <v>*</v>
      </c>
      <c r="BC639" s="59" t="str" cm="1">
        <f t="array" ref="BC639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BD639" s="59" t="str" cm="1">
        <f t="array" ref="BD639" xml:space="preserve"> _xlfn.XLOOKUP(
  1,
  ( TabelaMap[SUB] = BS_CONTROLE[[#This Row],[SUB_5]]) *
  ( TabelaMap[KM Inicio] &lt;= BS_CONTROLE[[#This Row],[KM - Inicio]]) *
  ( TabelaMap[KM Fim]  &gt;= BS_CONTROLE[[#This Row],[KM - Inicio]]),
  TabelaMap[Trecho Coordenação],
  "-",
  0
)</f>
        <v>-</v>
      </c>
      <c r="BE639" s="200" t="str">
        <f>IFERROR(_xlfn.XLOOKUP(AO639, BASE_MAPA!$B$2:$B$420, BASE_MAPA!$G$2:$G$420), "ERRO")</f>
        <v>ERRO</v>
      </c>
      <c r="BF639" s="178" t="str">
        <f>IF(BS_CONTROLE[[#This Row],[Responsavel pelo boletim]]=0, "-", BS_CONTROLE[[#This Row],[Responsavel pelo boletim]])</f>
        <v>-</v>
      </c>
      <c r="BG639" s="13"/>
      <c r="BH639" s="14"/>
      <c r="BI639" s="14"/>
      <c r="BJ639" s="14"/>
      <c r="BK639" s="14"/>
      <c r="BL639" s="13"/>
      <c r="BM639" s="12"/>
      <c r="BN639" s="12"/>
      <c r="BO639" s="130"/>
      <c r="BP639" s="14"/>
      <c r="BQ639" s="10" t="str">
        <f t="shared" si="53"/>
        <v>Aderente</v>
      </c>
      <c r="BR639" s="15" t="str">
        <f t="shared" si="54"/>
        <v>*</v>
      </c>
      <c r="BS639" s="15" t="str">
        <f t="shared" si="55"/>
        <v>*</v>
      </c>
      <c r="BT639" s="157" t="str">
        <f t="shared" si="56"/>
        <v/>
      </c>
    </row>
    <row r="640" spans="1:72" hidden="1">
      <c r="A640" s="44" t="str">
        <f t="shared" si="52"/>
        <v/>
      </c>
      <c r="B640" s="133"/>
      <c r="C640" s="7" t="str">
        <f>IF(BS_CONTROLE[[#This Row],[DATA]]="","",WEEKNUM(BS_CONTROLE[[#This Row],[DATA]]))</f>
        <v/>
      </c>
      <c r="D640" s="45"/>
      <c r="E640" s="185">
        <v>656</v>
      </c>
      <c r="F640" s="134"/>
      <c r="G640" s="8" t="str">
        <f>IF(D640="","*",VLOOKUP(F640,BS_ATIVIDADE[#All],3,FALSE))</f>
        <v>*</v>
      </c>
      <c r="H640" s="135"/>
      <c r="I640" s="135"/>
      <c r="J640" s="151"/>
      <c r="K640" s="151"/>
      <c r="L640" s="71" t="s">
        <v>11</v>
      </c>
      <c r="M640" s="149" t="str" cm="1">
        <f t="array" ref="M640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640" s="149" t="str" cm="1">
        <f t="array" ref="N640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640" s="135"/>
      <c r="P640" s="135"/>
      <c r="Q640" s="71"/>
      <c r="R640" s="9" t="str">
        <f>IFERROR(_xlfn.XLOOKUP(F640, BS_ATIVIDADE[ATIVIDADE],BS_ATIVIDADE[UNIDADE] ), "*")</f>
        <v>*</v>
      </c>
      <c r="S640" s="180" t="str" cm="1">
        <f t="array" ref="S640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640" s="180" t="str" cm="1">
        <f t="array" ref="T640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640" s="199" t="str">
        <f>IFERROR(_xlfn.XLOOKUP(J640, BASE_MAPA!$B$2:$B$420, BASE_MAPA!$G$2:$G$420), "ERRO")</f>
        <v>ERRO</v>
      </c>
      <c r="V640" s="143"/>
      <c r="W640" s="135"/>
      <c r="X640" s="152"/>
      <c r="Y640" s="129"/>
      <c r="Z640" s="129"/>
      <c r="AA640" s="71"/>
      <c r="AB640" s="59"/>
      <c r="AC640" s="59"/>
      <c r="AD640" s="135"/>
      <c r="AE640" s="71"/>
      <c r="AF640" s="71"/>
      <c r="AG640" s="71"/>
      <c r="AH640" s="42"/>
      <c r="AI640" s="119" t="str">
        <f>IF(BS_CONTROLE[[#This Row],[Atividade]]=0, "-", BS_CONTROLE[[#This Row],[Atividade]])</f>
        <v>-</v>
      </c>
      <c r="AJ640" s="8" t="str">
        <f>IF(D640="","*",VLOOKUP(AI640,BS_ATIVIDADE[#Data],3,FALSE))</f>
        <v>*</v>
      </c>
      <c r="AK640" s="175" t="str">
        <f>IF(BS_CONTROLE[[#This Row],[Local - Partida]]=0, "-", BS_CONTROLE[[#This Row],[Local - Partida]])</f>
        <v>-</v>
      </c>
      <c r="AL640" s="175" t="str">
        <f>IF(BS_CONTROLE[[#This Row],[Local - Encerramento]]=0, "-", BS_CONTROLE[[#This Row],[Local - Encerramento]])</f>
        <v>-</v>
      </c>
      <c r="AM640" s="175" t="str">
        <f>IF(BS_CONTROLE[[#This Row],[Entre - Estações]]=0, "-", BS_CONTROLE[[#This Row],[Entre - Estações]])</f>
        <v>-</v>
      </c>
      <c r="AN640" s="175" t="str">
        <f>IF(BS_CONTROLE[[#This Row],[SB]]=0, "-", BS_CONTROLE[[#This Row],[SB]])</f>
        <v>-</v>
      </c>
      <c r="AO640" s="176" t="str">
        <f>IF(BS_CONTROLE[[#This Row],[SUB]]=0, "-", BS_CONTROLE[[#This Row],[SUB]])</f>
        <v>-</v>
      </c>
      <c r="AP640" s="177" t="str">
        <f>IF(BS_CONTROLE[[#This Row],[KM - Inicio]]=0, "-", BS_CONTROLE[[#This Row],[KM - Inicio]])</f>
        <v>-</v>
      </c>
      <c r="AQ640" s="177" t="str">
        <f>IF(BS_CONTROLE[[#This Row],[KM - Fim]]=0, "-", BS_CONTROLE[[#This Row],[KM - Fim]])</f>
        <v>-</v>
      </c>
      <c r="AR640" s="32"/>
      <c r="AS640" s="32"/>
      <c r="AT640" s="32"/>
      <c r="AU640" s="32"/>
      <c r="AV640" s="32"/>
      <c r="AW640" s="32"/>
      <c r="AX640" s="32"/>
      <c r="AY640" s="184" t="str">
        <f>IF(D640="","*",IFERROR(IF(ISODD(COUNT(AS640:AX642)),"ERRO",SUM((AT640-AS640),(AV640-AU640),(AX640-AW640))),"ERRO"))</f>
        <v>*</v>
      </c>
      <c r="AZ640" s="11"/>
      <c r="BA640" s="60"/>
      <c r="BB640" s="9" t="str">
        <f>IFERROR(_xlfn.XLOOKUP(AI640, BS_ATIVIDADE[ATIVIDADE],BS_ATIVIDADE[UNIDADE] ), "*")</f>
        <v>*</v>
      </c>
      <c r="BC640" s="59" t="str" cm="1">
        <f t="array" ref="BC640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BD640" s="59" t="str" cm="1">
        <f t="array" ref="BD640" xml:space="preserve"> _xlfn.XLOOKUP(
  1,
  ( TabelaMap[SUB] = BS_CONTROLE[[#This Row],[SUB_5]]) *
  ( TabelaMap[KM Inicio] &lt;= BS_CONTROLE[[#This Row],[KM - Inicio]]) *
  ( TabelaMap[KM Fim]  &gt;= BS_CONTROLE[[#This Row],[KM - Inicio]]),
  TabelaMap[Trecho Coordenação],
  "-",
  0
)</f>
        <v>-</v>
      </c>
      <c r="BE640" s="200" t="str">
        <f>IFERROR(_xlfn.XLOOKUP(AO640, BASE_MAPA!$B$2:$B$420, BASE_MAPA!$G$2:$G$420), "ERRO")</f>
        <v>ERRO</v>
      </c>
      <c r="BF640" s="178" t="str">
        <f>IF(BS_CONTROLE[[#This Row],[Responsavel pelo boletim]]=0, "-", BS_CONTROLE[[#This Row],[Responsavel pelo boletim]])</f>
        <v>-</v>
      </c>
      <c r="BG640" s="13"/>
      <c r="BH640" s="14"/>
      <c r="BI640" s="14"/>
      <c r="BJ640" s="14"/>
      <c r="BK640" s="14"/>
      <c r="BL640" s="13"/>
      <c r="BM640" s="12"/>
      <c r="BN640" s="12"/>
      <c r="BO640" s="130"/>
      <c r="BP640" s="14"/>
      <c r="BQ640" s="10" t="str">
        <f t="shared" si="53"/>
        <v>Aderente</v>
      </c>
      <c r="BR640" s="15" t="str">
        <f t="shared" si="54"/>
        <v>*</v>
      </c>
      <c r="BS640" s="15" t="str">
        <f t="shared" si="55"/>
        <v>*</v>
      </c>
      <c r="BT640" s="157" t="str">
        <f t="shared" si="56"/>
        <v/>
      </c>
    </row>
    <row r="641" spans="1:72" hidden="1">
      <c r="A641" s="44" t="str">
        <f t="shared" si="52"/>
        <v/>
      </c>
      <c r="B641" s="133"/>
      <c r="C641" s="7" t="str">
        <f>IF(BS_CONTROLE[[#This Row],[DATA]]="","",WEEKNUM(BS_CONTROLE[[#This Row],[DATA]]))</f>
        <v/>
      </c>
      <c r="D641" s="45"/>
      <c r="E641" s="185">
        <v>657</v>
      </c>
      <c r="F641" s="134"/>
      <c r="G641" s="8" t="str">
        <f>IF(D641="","*",VLOOKUP(F641,BS_ATIVIDADE[#All],3,FALSE))</f>
        <v>*</v>
      </c>
      <c r="H641" s="135"/>
      <c r="I641" s="135"/>
      <c r="J641" s="151"/>
      <c r="K641" s="151"/>
      <c r="L641" s="71" t="s">
        <v>11</v>
      </c>
      <c r="M641" s="149" t="str" cm="1">
        <f t="array" ref="M641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641" s="149" t="str" cm="1">
        <f t="array" ref="N641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641" s="135"/>
      <c r="P641" s="135"/>
      <c r="Q641" s="71"/>
      <c r="R641" s="9" t="str">
        <f>IFERROR(_xlfn.XLOOKUP(F641, BS_ATIVIDADE[ATIVIDADE],BS_ATIVIDADE[UNIDADE] ), "*")</f>
        <v>*</v>
      </c>
      <c r="S641" s="180" t="str" cm="1">
        <f t="array" ref="S641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641" s="180" t="str" cm="1">
        <f t="array" ref="T641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641" s="199" t="str">
        <f>IFERROR(_xlfn.XLOOKUP(J641, BASE_MAPA!$B$2:$B$420, BASE_MAPA!$G$2:$G$420), "ERRO")</f>
        <v>ERRO</v>
      </c>
      <c r="V641" s="143"/>
      <c r="W641" s="135"/>
      <c r="X641" s="152"/>
      <c r="Y641" s="129"/>
      <c r="Z641" s="129"/>
      <c r="AA641" s="71"/>
      <c r="AB641" s="59"/>
      <c r="AC641" s="59"/>
      <c r="AD641" s="135"/>
      <c r="AE641" s="71"/>
      <c r="AF641" s="71"/>
      <c r="AG641" s="71"/>
      <c r="AH641" s="42"/>
      <c r="AI641" s="119" t="str">
        <f>IF(BS_CONTROLE[[#This Row],[Atividade]]=0, "-", BS_CONTROLE[[#This Row],[Atividade]])</f>
        <v>-</v>
      </c>
      <c r="AJ641" s="8" t="str">
        <f>IF(D641="","*",VLOOKUP(AI641,BS_ATIVIDADE[#Data],3,FALSE))</f>
        <v>*</v>
      </c>
      <c r="AK641" s="175" t="str">
        <f>IF(BS_CONTROLE[[#This Row],[Local - Partida]]=0, "-", BS_CONTROLE[[#This Row],[Local - Partida]])</f>
        <v>-</v>
      </c>
      <c r="AL641" s="175" t="str">
        <f>IF(BS_CONTROLE[[#This Row],[Local - Encerramento]]=0, "-", BS_CONTROLE[[#This Row],[Local - Encerramento]])</f>
        <v>-</v>
      </c>
      <c r="AM641" s="175" t="str">
        <f>IF(BS_CONTROLE[[#This Row],[Entre - Estações]]=0, "-", BS_CONTROLE[[#This Row],[Entre - Estações]])</f>
        <v>-</v>
      </c>
      <c r="AN641" s="175" t="str">
        <f>IF(BS_CONTROLE[[#This Row],[SB]]=0, "-", BS_CONTROLE[[#This Row],[SB]])</f>
        <v>-</v>
      </c>
      <c r="AO641" s="176" t="str">
        <f>IF(BS_CONTROLE[[#This Row],[SUB]]=0, "-", BS_CONTROLE[[#This Row],[SUB]])</f>
        <v>-</v>
      </c>
      <c r="AP641" s="177" t="str">
        <f>IF(BS_CONTROLE[[#This Row],[KM - Inicio]]=0, "-", BS_CONTROLE[[#This Row],[KM - Inicio]])</f>
        <v>-</v>
      </c>
      <c r="AQ641" s="177" t="str">
        <f>IF(BS_CONTROLE[[#This Row],[KM - Fim]]=0, "-", BS_CONTROLE[[#This Row],[KM - Fim]])</f>
        <v>-</v>
      </c>
      <c r="AR641" s="32"/>
      <c r="AS641" s="32"/>
      <c r="AT641" s="32"/>
      <c r="AU641" s="32"/>
      <c r="AV641" s="32"/>
      <c r="AW641" s="32"/>
      <c r="AX641" s="32"/>
      <c r="AY641" s="184" t="str">
        <f>IF(D641="","*",IFERROR(IF(ISODD(COUNT(AS641:AX643)),"ERRO",SUM((AT641-AS641),(AV641-AU641),(AX641-AW641))),"ERRO"))</f>
        <v>*</v>
      </c>
      <c r="AZ641" s="11"/>
      <c r="BA641" s="60"/>
      <c r="BB641" s="9" t="str">
        <f>IFERROR(_xlfn.XLOOKUP(AI641, BS_ATIVIDADE[ATIVIDADE],BS_ATIVIDADE[UNIDADE] ), "*")</f>
        <v>*</v>
      </c>
      <c r="BC641" s="59" t="str" cm="1">
        <f t="array" ref="BC641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BD641" s="59" t="str" cm="1">
        <f t="array" ref="BD641" xml:space="preserve"> _xlfn.XLOOKUP(
  1,
  ( TabelaMap[SUB] = BS_CONTROLE[[#This Row],[SUB_5]]) *
  ( TabelaMap[KM Inicio] &lt;= BS_CONTROLE[[#This Row],[KM - Inicio]]) *
  ( TabelaMap[KM Fim]  &gt;= BS_CONTROLE[[#This Row],[KM - Inicio]]),
  TabelaMap[Trecho Coordenação],
  "-",
  0
)</f>
        <v>-</v>
      </c>
      <c r="BE641" s="200" t="str">
        <f>IFERROR(_xlfn.XLOOKUP(AO641, BASE_MAPA!$B$2:$B$420, BASE_MAPA!$G$2:$G$420), "ERRO")</f>
        <v>ERRO</v>
      </c>
      <c r="BF641" s="178" t="str">
        <f>IF(BS_CONTROLE[[#This Row],[Responsavel pelo boletim]]=0, "-", BS_CONTROLE[[#This Row],[Responsavel pelo boletim]])</f>
        <v>-</v>
      </c>
      <c r="BG641" s="13"/>
      <c r="BH641" s="14"/>
      <c r="BI641" s="14"/>
      <c r="BJ641" s="14"/>
      <c r="BK641" s="14"/>
      <c r="BL641" s="13"/>
      <c r="BM641" s="12"/>
      <c r="BN641" s="12"/>
      <c r="BO641" s="130"/>
      <c r="BP641" s="14"/>
      <c r="BQ641" s="10" t="str">
        <f t="shared" si="53"/>
        <v>Aderente</v>
      </c>
      <c r="BR641" s="15" t="str">
        <f t="shared" si="54"/>
        <v>*</v>
      </c>
      <c r="BS641" s="15" t="str">
        <f t="shared" si="55"/>
        <v>*</v>
      </c>
      <c r="BT641" s="157" t="str">
        <f t="shared" si="56"/>
        <v/>
      </c>
    </row>
    <row r="642" spans="1:72" hidden="1">
      <c r="A642" s="44" t="str">
        <f t="shared" si="52"/>
        <v/>
      </c>
      <c r="B642" s="133"/>
      <c r="C642" s="7" t="str">
        <f>IF(BS_CONTROLE[[#This Row],[DATA]]="","",WEEKNUM(BS_CONTROLE[[#This Row],[DATA]]))</f>
        <v/>
      </c>
      <c r="D642" s="45"/>
      <c r="E642" s="185">
        <v>658</v>
      </c>
      <c r="F642" s="134"/>
      <c r="G642" s="8" t="str">
        <f>IF(D642="","*",VLOOKUP(F642,BS_ATIVIDADE[#All],3,FALSE))</f>
        <v>*</v>
      </c>
      <c r="H642" s="135"/>
      <c r="I642" s="135"/>
      <c r="J642" s="151"/>
      <c r="K642" s="151"/>
      <c r="L642" s="71" t="s">
        <v>11</v>
      </c>
      <c r="M642" s="149" t="str" cm="1">
        <f t="array" ref="M642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642" s="149" t="str" cm="1">
        <f t="array" ref="N642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642" s="135"/>
      <c r="P642" s="135"/>
      <c r="Q642" s="71"/>
      <c r="R642" s="9" t="str">
        <f>IFERROR(_xlfn.XLOOKUP(F642, BS_ATIVIDADE[ATIVIDADE],BS_ATIVIDADE[UNIDADE] ), "*")</f>
        <v>*</v>
      </c>
      <c r="S642" s="180" t="str" cm="1">
        <f t="array" ref="S642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642" s="180" t="str" cm="1">
        <f t="array" ref="T642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642" s="199" t="str">
        <f>IFERROR(_xlfn.XLOOKUP(J642, BASE_MAPA!$B$2:$B$420, BASE_MAPA!$G$2:$G$420), "ERRO")</f>
        <v>ERRO</v>
      </c>
      <c r="V642" s="143"/>
      <c r="W642" s="135"/>
      <c r="X642" s="152"/>
      <c r="Y642" s="129"/>
      <c r="Z642" s="129"/>
      <c r="AA642" s="71"/>
      <c r="AB642" s="59"/>
      <c r="AC642" s="59"/>
      <c r="AD642" s="135"/>
      <c r="AE642" s="71"/>
      <c r="AF642" s="71"/>
      <c r="AG642" s="71"/>
      <c r="AH642" s="42"/>
      <c r="AI642" s="119" t="str">
        <f>IF(BS_CONTROLE[[#This Row],[Atividade]]=0, "-", BS_CONTROLE[[#This Row],[Atividade]])</f>
        <v>-</v>
      </c>
      <c r="AJ642" s="8" t="str">
        <f>IF(D642="","*",VLOOKUP(AI642,BS_ATIVIDADE[#Data],3,FALSE))</f>
        <v>*</v>
      </c>
      <c r="AK642" s="175" t="str">
        <f>IF(BS_CONTROLE[[#This Row],[Local - Partida]]=0, "-", BS_CONTROLE[[#This Row],[Local - Partida]])</f>
        <v>-</v>
      </c>
      <c r="AL642" s="175" t="str">
        <f>IF(BS_CONTROLE[[#This Row],[Local - Encerramento]]=0, "-", BS_CONTROLE[[#This Row],[Local - Encerramento]])</f>
        <v>-</v>
      </c>
      <c r="AM642" s="175" t="str">
        <f>IF(BS_CONTROLE[[#This Row],[Entre - Estações]]=0, "-", BS_CONTROLE[[#This Row],[Entre - Estações]])</f>
        <v>-</v>
      </c>
      <c r="AN642" s="175" t="str">
        <f>IF(BS_CONTROLE[[#This Row],[SB]]=0, "-", BS_CONTROLE[[#This Row],[SB]])</f>
        <v>-</v>
      </c>
      <c r="AO642" s="176" t="str">
        <f>IF(BS_CONTROLE[[#This Row],[SUB]]=0, "-", BS_CONTROLE[[#This Row],[SUB]])</f>
        <v>-</v>
      </c>
      <c r="AP642" s="177" t="str">
        <f>IF(BS_CONTROLE[[#This Row],[KM - Inicio]]=0, "-", BS_CONTROLE[[#This Row],[KM - Inicio]])</f>
        <v>-</v>
      </c>
      <c r="AQ642" s="177" t="str">
        <f>IF(BS_CONTROLE[[#This Row],[KM - Fim]]=0, "-", BS_CONTROLE[[#This Row],[KM - Fim]])</f>
        <v>-</v>
      </c>
      <c r="AR642" s="32"/>
      <c r="AS642" s="32"/>
      <c r="AT642" s="32"/>
      <c r="AU642" s="32"/>
      <c r="AV642" s="32"/>
      <c r="AW642" s="32"/>
      <c r="AX642" s="32"/>
      <c r="AY642" s="184" t="str">
        <f>IF(D642="","*",IFERROR(IF(ISODD(COUNT(AS642:AX644)),"ERRO",SUM((AT642-AS642),(AV642-AU642),(AX642-AW642))),"ERRO"))</f>
        <v>*</v>
      </c>
      <c r="AZ642" s="11"/>
      <c r="BA642" s="60"/>
      <c r="BB642" s="9" t="str">
        <f>IFERROR(_xlfn.XLOOKUP(AI642, BS_ATIVIDADE[ATIVIDADE],BS_ATIVIDADE[UNIDADE] ), "*")</f>
        <v>*</v>
      </c>
      <c r="BC642" s="59" t="str" cm="1">
        <f t="array" ref="BC642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BD642" s="59" t="str" cm="1">
        <f t="array" ref="BD642" xml:space="preserve"> _xlfn.XLOOKUP(
  1,
  ( TabelaMap[SUB] = BS_CONTROLE[[#This Row],[SUB_5]]) *
  ( TabelaMap[KM Inicio] &lt;= BS_CONTROLE[[#This Row],[KM - Inicio]]) *
  ( TabelaMap[KM Fim]  &gt;= BS_CONTROLE[[#This Row],[KM - Inicio]]),
  TabelaMap[Trecho Coordenação],
  "-",
  0
)</f>
        <v>-</v>
      </c>
      <c r="BE642" s="200" t="str">
        <f>IFERROR(_xlfn.XLOOKUP(AO642, BASE_MAPA!$B$2:$B$420, BASE_MAPA!$G$2:$G$420), "ERRO")</f>
        <v>ERRO</v>
      </c>
      <c r="BF642" s="178" t="str">
        <f>IF(BS_CONTROLE[[#This Row],[Responsavel pelo boletim]]=0, "-", BS_CONTROLE[[#This Row],[Responsavel pelo boletim]])</f>
        <v>-</v>
      </c>
      <c r="BG642" s="13"/>
      <c r="BH642" s="14"/>
      <c r="BI642" s="14"/>
      <c r="BJ642" s="14"/>
      <c r="BK642" s="14"/>
      <c r="BL642" s="13"/>
      <c r="BM642" s="12"/>
      <c r="BN642" s="12"/>
      <c r="BO642" s="130"/>
      <c r="BP642" s="14"/>
      <c r="BQ642" s="10" t="str">
        <f t="shared" si="53"/>
        <v>Aderente</v>
      </c>
      <c r="BR642" s="15" t="str">
        <f t="shared" si="54"/>
        <v>*</v>
      </c>
      <c r="BS642" s="15" t="str">
        <f t="shared" si="55"/>
        <v>*</v>
      </c>
      <c r="BT642" s="157" t="str">
        <f t="shared" si="56"/>
        <v/>
      </c>
    </row>
    <row r="643" spans="1:72" hidden="1">
      <c r="A643" s="44" t="str">
        <f t="shared" si="52"/>
        <v/>
      </c>
      <c r="B643" s="133"/>
      <c r="C643" s="7" t="str">
        <f>IF(BS_CONTROLE[[#This Row],[DATA]]="","",WEEKNUM(BS_CONTROLE[[#This Row],[DATA]]))</f>
        <v/>
      </c>
      <c r="D643" s="45"/>
      <c r="E643" s="185">
        <v>659</v>
      </c>
      <c r="F643" s="134"/>
      <c r="G643" s="8" t="str">
        <f>IF(D643="","*",VLOOKUP(F643,BS_ATIVIDADE[#All],3,FALSE))</f>
        <v>*</v>
      </c>
      <c r="H643" s="135"/>
      <c r="I643" s="135"/>
      <c r="J643" s="151"/>
      <c r="K643" s="151"/>
      <c r="L643" s="71" t="s">
        <v>11</v>
      </c>
      <c r="M643" s="149" t="str" cm="1">
        <f t="array" ref="M643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643" s="149" t="str" cm="1">
        <f t="array" ref="N643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643" s="135"/>
      <c r="P643" s="135"/>
      <c r="Q643" s="71"/>
      <c r="R643" s="9" t="str">
        <f>IFERROR(_xlfn.XLOOKUP(F643, BS_ATIVIDADE[ATIVIDADE],BS_ATIVIDADE[UNIDADE] ), "*")</f>
        <v>*</v>
      </c>
      <c r="S643" s="180" t="str" cm="1">
        <f t="array" ref="S643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643" s="180" t="str" cm="1">
        <f t="array" ref="T643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643" s="199" t="str">
        <f>IFERROR(_xlfn.XLOOKUP(J643, BASE_MAPA!$B$2:$B$420, BASE_MAPA!$G$2:$G$420), "ERRO")</f>
        <v>ERRO</v>
      </c>
      <c r="V643" s="143"/>
      <c r="W643" s="135"/>
      <c r="X643" s="152"/>
      <c r="Y643" s="129"/>
      <c r="Z643" s="129"/>
      <c r="AA643" s="71"/>
      <c r="AB643" s="59"/>
      <c r="AC643" s="59"/>
      <c r="AD643" s="135"/>
      <c r="AE643" s="71"/>
      <c r="AF643" s="71"/>
      <c r="AG643" s="71"/>
      <c r="AH643" s="42"/>
      <c r="AI643" s="119" t="str">
        <f>IF(BS_CONTROLE[[#This Row],[Atividade]]=0, "-", BS_CONTROLE[[#This Row],[Atividade]])</f>
        <v>-</v>
      </c>
      <c r="AJ643" s="8" t="str">
        <f>IF(D643="","*",VLOOKUP(AI643,BS_ATIVIDADE[#Data],3,FALSE))</f>
        <v>*</v>
      </c>
      <c r="AK643" s="175" t="str">
        <f>IF(BS_CONTROLE[[#This Row],[Local - Partida]]=0, "-", BS_CONTROLE[[#This Row],[Local - Partida]])</f>
        <v>-</v>
      </c>
      <c r="AL643" s="175" t="str">
        <f>IF(BS_CONTROLE[[#This Row],[Local - Encerramento]]=0, "-", BS_CONTROLE[[#This Row],[Local - Encerramento]])</f>
        <v>-</v>
      </c>
      <c r="AM643" s="175" t="str">
        <f>IF(BS_CONTROLE[[#This Row],[Entre - Estações]]=0, "-", BS_CONTROLE[[#This Row],[Entre - Estações]])</f>
        <v>-</v>
      </c>
      <c r="AN643" s="175" t="str">
        <f>IF(BS_CONTROLE[[#This Row],[SB]]=0, "-", BS_CONTROLE[[#This Row],[SB]])</f>
        <v>-</v>
      </c>
      <c r="AO643" s="176" t="str">
        <f>IF(BS_CONTROLE[[#This Row],[SUB]]=0, "-", BS_CONTROLE[[#This Row],[SUB]])</f>
        <v>-</v>
      </c>
      <c r="AP643" s="177" t="str">
        <f>IF(BS_CONTROLE[[#This Row],[KM - Inicio]]=0, "-", BS_CONTROLE[[#This Row],[KM - Inicio]])</f>
        <v>-</v>
      </c>
      <c r="AQ643" s="177" t="str">
        <f>IF(BS_CONTROLE[[#This Row],[KM - Fim]]=0, "-", BS_CONTROLE[[#This Row],[KM - Fim]])</f>
        <v>-</v>
      </c>
      <c r="AR643" s="32"/>
      <c r="AS643" s="32"/>
      <c r="AT643" s="32"/>
      <c r="AU643" s="32"/>
      <c r="AV643" s="32"/>
      <c r="AW643" s="32"/>
      <c r="AX643" s="32"/>
      <c r="AY643" s="184" t="str">
        <f>IF(D643="","*",IFERROR(IF(ISODD(COUNT(AS643:AX645)),"ERRO",SUM((AT643-AS643),(AV643-AU643),(AX643-AW643))),"ERRO"))</f>
        <v>*</v>
      </c>
      <c r="AZ643" s="11"/>
      <c r="BA643" s="60"/>
      <c r="BB643" s="9" t="str">
        <f>IFERROR(_xlfn.XLOOKUP(AI643, BS_ATIVIDADE[ATIVIDADE],BS_ATIVIDADE[UNIDADE] ), "*")</f>
        <v>*</v>
      </c>
      <c r="BC643" s="59" t="str" cm="1">
        <f t="array" ref="BC643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BD643" s="59" t="str" cm="1">
        <f t="array" ref="BD643" xml:space="preserve"> _xlfn.XLOOKUP(
  1,
  ( TabelaMap[SUB] = BS_CONTROLE[[#This Row],[SUB_5]]) *
  ( TabelaMap[KM Inicio] &lt;= BS_CONTROLE[[#This Row],[KM - Inicio]]) *
  ( TabelaMap[KM Fim]  &gt;= BS_CONTROLE[[#This Row],[KM - Inicio]]),
  TabelaMap[Trecho Coordenação],
  "-",
  0
)</f>
        <v>-</v>
      </c>
      <c r="BE643" s="200" t="str">
        <f>IFERROR(_xlfn.XLOOKUP(AO643, BASE_MAPA!$B$2:$B$420, BASE_MAPA!$G$2:$G$420), "ERRO")</f>
        <v>ERRO</v>
      </c>
      <c r="BF643" s="178" t="str">
        <f>IF(BS_CONTROLE[[#This Row],[Responsavel pelo boletim]]=0, "-", BS_CONTROLE[[#This Row],[Responsavel pelo boletim]])</f>
        <v>-</v>
      </c>
      <c r="BG643" s="13"/>
      <c r="BH643" s="14"/>
      <c r="BI643" s="14"/>
      <c r="BJ643" s="14"/>
      <c r="BK643" s="14"/>
      <c r="BL643" s="13"/>
      <c r="BM643" s="12"/>
      <c r="BN643" s="12"/>
      <c r="BO643" s="130"/>
      <c r="BP643" s="14"/>
      <c r="BQ643" s="10" t="str">
        <f t="shared" si="53"/>
        <v>Aderente</v>
      </c>
      <c r="BR643" s="15" t="str">
        <f t="shared" si="54"/>
        <v>*</v>
      </c>
      <c r="BS643" s="15" t="str">
        <f t="shared" si="55"/>
        <v>*</v>
      </c>
      <c r="BT643" s="157" t="str">
        <f t="shared" si="56"/>
        <v/>
      </c>
    </row>
    <row r="644" spans="1:72" hidden="1">
      <c r="A644" s="44" t="str">
        <f t="shared" si="52"/>
        <v/>
      </c>
      <c r="B644" s="133"/>
      <c r="C644" s="7" t="str">
        <f>IF(BS_CONTROLE[[#This Row],[DATA]]="","",WEEKNUM(BS_CONTROLE[[#This Row],[DATA]]))</f>
        <v/>
      </c>
      <c r="D644" s="45"/>
      <c r="E644" s="185">
        <v>660</v>
      </c>
      <c r="F644" s="134"/>
      <c r="G644" s="8" t="str">
        <f>IF(D644="","*",VLOOKUP(F644,BS_ATIVIDADE[#All],3,FALSE))</f>
        <v>*</v>
      </c>
      <c r="H644" s="135"/>
      <c r="I644" s="135"/>
      <c r="J644" s="151"/>
      <c r="K644" s="151"/>
      <c r="L644" s="71" t="s">
        <v>11</v>
      </c>
      <c r="M644" s="149" t="str" cm="1">
        <f t="array" ref="M644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644" s="149" t="str" cm="1">
        <f t="array" ref="N644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644" s="135"/>
      <c r="P644" s="135"/>
      <c r="Q644" s="71"/>
      <c r="R644" s="9" t="str">
        <f>IFERROR(_xlfn.XLOOKUP(F644, BS_ATIVIDADE[ATIVIDADE],BS_ATIVIDADE[UNIDADE] ), "*")</f>
        <v>*</v>
      </c>
      <c r="S644" s="180" t="str" cm="1">
        <f t="array" ref="S644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644" s="180" t="str" cm="1">
        <f t="array" ref="T644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644" s="199" t="str">
        <f>IFERROR(_xlfn.XLOOKUP(J644, BASE_MAPA!$B$2:$B$420, BASE_MAPA!$G$2:$G$420), "ERRO")</f>
        <v>ERRO</v>
      </c>
      <c r="V644" s="143"/>
      <c r="W644" s="135"/>
      <c r="X644" s="152"/>
      <c r="Y644" s="129"/>
      <c r="Z644" s="129"/>
      <c r="AA644" s="71"/>
      <c r="AB644" s="59"/>
      <c r="AC644" s="59"/>
      <c r="AD644" s="135"/>
      <c r="AE644" s="71"/>
      <c r="AF644" s="71"/>
      <c r="AG644" s="71"/>
      <c r="AH644" s="42"/>
      <c r="AI644" s="119" t="str">
        <f>IF(BS_CONTROLE[[#This Row],[Atividade]]=0, "-", BS_CONTROLE[[#This Row],[Atividade]])</f>
        <v>-</v>
      </c>
      <c r="AJ644" s="8" t="str">
        <f>IF(D644="","*",VLOOKUP(AI644,BS_ATIVIDADE[#Data],3,FALSE))</f>
        <v>*</v>
      </c>
      <c r="AK644" s="175" t="str">
        <f>IF(BS_CONTROLE[[#This Row],[Local - Partida]]=0, "-", BS_CONTROLE[[#This Row],[Local - Partida]])</f>
        <v>-</v>
      </c>
      <c r="AL644" s="175" t="str">
        <f>IF(BS_CONTROLE[[#This Row],[Local - Encerramento]]=0, "-", BS_CONTROLE[[#This Row],[Local - Encerramento]])</f>
        <v>-</v>
      </c>
      <c r="AM644" s="175" t="str">
        <f>IF(BS_CONTROLE[[#This Row],[Entre - Estações]]=0, "-", BS_CONTROLE[[#This Row],[Entre - Estações]])</f>
        <v>-</v>
      </c>
      <c r="AN644" s="175" t="str">
        <f>IF(BS_CONTROLE[[#This Row],[SB]]=0, "-", BS_CONTROLE[[#This Row],[SB]])</f>
        <v>-</v>
      </c>
      <c r="AO644" s="176" t="str">
        <f>IF(BS_CONTROLE[[#This Row],[SUB]]=0, "-", BS_CONTROLE[[#This Row],[SUB]])</f>
        <v>-</v>
      </c>
      <c r="AP644" s="177" t="str">
        <f>IF(BS_CONTROLE[[#This Row],[KM - Inicio]]=0, "-", BS_CONTROLE[[#This Row],[KM - Inicio]])</f>
        <v>-</v>
      </c>
      <c r="AQ644" s="177" t="str">
        <f>IF(BS_CONTROLE[[#This Row],[KM - Fim]]=0, "-", BS_CONTROLE[[#This Row],[KM - Fim]])</f>
        <v>-</v>
      </c>
      <c r="AR644" s="32"/>
      <c r="AS644" s="32"/>
      <c r="AT644" s="32"/>
      <c r="AU644" s="32"/>
      <c r="AV644" s="32"/>
      <c r="AW644" s="32"/>
      <c r="AX644" s="32"/>
      <c r="AY644" s="184" t="str">
        <f>IF(D644="","*",IFERROR(IF(ISODD(COUNT(AS644:AX646)),"ERRO",SUM((AT644-AS644),(AV644-AU644),(AX644-AW644))),"ERRO"))</f>
        <v>*</v>
      </c>
      <c r="AZ644" s="11"/>
      <c r="BA644" s="60"/>
      <c r="BB644" s="9" t="str">
        <f>IFERROR(_xlfn.XLOOKUP(AI644, BS_ATIVIDADE[ATIVIDADE],BS_ATIVIDADE[UNIDADE] ), "*")</f>
        <v>*</v>
      </c>
      <c r="BC644" s="59" t="str" cm="1">
        <f t="array" ref="BC644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BD644" s="59" t="str" cm="1">
        <f t="array" ref="BD644" xml:space="preserve"> _xlfn.XLOOKUP(
  1,
  ( TabelaMap[SUB] = BS_CONTROLE[[#This Row],[SUB_5]]) *
  ( TabelaMap[KM Inicio] &lt;= BS_CONTROLE[[#This Row],[KM - Inicio]]) *
  ( TabelaMap[KM Fim]  &gt;= BS_CONTROLE[[#This Row],[KM - Inicio]]),
  TabelaMap[Trecho Coordenação],
  "-",
  0
)</f>
        <v>-</v>
      </c>
      <c r="BE644" s="200" t="str">
        <f>IFERROR(_xlfn.XLOOKUP(AO644, BASE_MAPA!$B$2:$B$420, BASE_MAPA!$G$2:$G$420), "ERRO")</f>
        <v>ERRO</v>
      </c>
      <c r="BF644" s="178" t="str">
        <f>IF(BS_CONTROLE[[#This Row],[Responsavel pelo boletim]]=0, "-", BS_CONTROLE[[#This Row],[Responsavel pelo boletim]])</f>
        <v>-</v>
      </c>
      <c r="BG644" s="13"/>
      <c r="BH644" s="14"/>
      <c r="BI644" s="14"/>
      <c r="BJ644" s="14"/>
      <c r="BK644" s="14"/>
      <c r="BL644" s="13"/>
      <c r="BM644" s="12"/>
      <c r="BN644" s="12"/>
      <c r="BO644" s="130"/>
      <c r="BP644" s="14"/>
      <c r="BQ644" s="10" t="str">
        <f t="shared" si="53"/>
        <v>Aderente</v>
      </c>
      <c r="BR644" s="15" t="str">
        <f t="shared" si="54"/>
        <v>*</v>
      </c>
      <c r="BS644" s="15" t="str">
        <f t="shared" si="55"/>
        <v>*</v>
      </c>
      <c r="BT644" s="157" t="str">
        <f t="shared" si="56"/>
        <v/>
      </c>
    </row>
    <row r="645" spans="1:72" hidden="1">
      <c r="A645" s="44" t="str">
        <f t="shared" si="52"/>
        <v/>
      </c>
      <c r="B645" s="133"/>
      <c r="C645" s="7" t="str">
        <f>IF(BS_CONTROLE[[#This Row],[DATA]]="","",WEEKNUM(BS_CONTROLE[[#This Row],[DATA]]))</f>
        <v/>
      </c>
      <c r="D645" s="45"/>
      <c r="E645" s="185">
        <v>661</v>
      </c>
      <c r="F645" s="134"/>
      <c r="G645" s="8" t="str">
        <f>IF(D645="","*",VLOOKUP(F645,BS_ATIVIDADE[#All],3,FALSE))</f>
        <v>*</v>
      </c>
      <c r="H645" s="135"/>
      <c r="I645" s="135"/>
      <c r="J645" s="151"/>
      <c r="K645" s="151"/>
      <c r="L645" s="71" t="s">
        <v>11</v>
      </c>
      <c r="M645" s="149" t="str" cm="1">
        <f t="array" ref="M645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645" s="149" t="str" cm="1">
        <f t="array" ref="N645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645" s="135"/>
      <c r="P645" s="135"/>
      <c r="Q645" s="71"/>
      <c r="R645" s="9" t="str">
        <f>IFERROR(_xlfn.XLOOKUP(F645, BS_ATIVIDADE[ATIVIDADE],BS_ATIVIDADE[UNIDADE] ), "*")</f>
        <v>*</v>
      </c>
      <c r="S645" s="180" t="str" cm="1">
        <f t="array" ref="S645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645" s="180" t="str" cm="1">
        <f t="array" ref="T645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645" s="199" t="str">
        <f>IFERROR(_xlfn.XLOOKUP(J645, BASE_MAPA!$B$2:$B$420, BASE_MAPA!$G$2:$G$420), "ERRO")</f>
        <v>ERRO</v>
      </c>
      <c r="V645" s="143"/>
      <c r="W645" s="135"/>
      <c r="X645" s="152"/>
      <c r="Y645" s="129"/>
      <c r="Z645" s="129"/>
      <c r="AA645" s="71"/>
      <c r="AB645" s="59"/>
      <c r="AC645" s="59"/>
      <c r="AD645" s="135"/>
      <c r="AE645" s="71"/>
      <c r="AF645" s="71"/>
      <c r="AG645" s="71"/>
      <c r="AH645" s="42"/>
      <c r="AI645" s="119" t="str">
        <f>IF(BS_CONTROLE[[#This Row],[Atividade]]=0, "-", BS_CONTROLE[[#This Row],[Atividade]])</f>
        <v>-</v>
      </c>
      <c r="AJ645" s="8" t="str">
        <f>IF(D645="","*",VLOOKUP(AI645,BS_ATIVIDADE[#Data],3,FALSE))</f>
        <v>*</v>
      </c>
      <c r="AK645" s="175" t="str">
        <f>IF(BS_CONTROLE[[#This Row],[Local - Partida]]=0, "-", BS_CONTROLE[[#This Row],[Local - Partida]])</f>
        <v>-</v>
      </c>
      <c r="AL645" s="175" t="str">
        <f>IF(BS_CONTROLE[[#This Row],[Local - Encerramento]]=0, "-", BS_CONTROLE[[#This Row],[Local - Encerramento]])</f>
        <v>-</v>
      </c>
      <c r="AM645" s="175" t="str">
        <f>IF(BS_CONTROLE[[#This Row],[Entre - Estações]]=0, "-", BS_CONTROLE[[#This Row],[Entre - Estações]])</f>
        <v>-</v>
      </c>
      <c r="AN645" s="175" t="str">
        <f>IF(BS_CONTROLE[[#This Row],[SB]]=0, "-", BS_CONTROLE[[#This Row],[SB]])</f>
        <v>-</v>
      </c>
      <c r="AO645" s="176" t="str">
        <f>IF(BS_CONTROLE[[#This Row],[SUB]]=0, "-", BS_CONTROLE[[#This Row],[SUB]])</f>
        <v>-</v>
      </c>
      <c r="AP645" s="177" t="str">
        <f>IF(BS_CONTROLE[[#This Row],[KM - Inicio]]=0, "-", BS_CONTROLE[[#This Row],[KM - Inicio]])</f>
        <v>-</v>
      </c>
      <c r="AQ645" s="177" t="str">
        <f>IF(BS_CONTROLE[[#This Row],[KM - Fim]]=0, "-", BS_CONTROLE[[#This Row],[KM - Fim]])</f>
        <v>-</v>
      </c>
      <c r="AR645" s="32"/>
      <c r="AS645" s="32"/>
      <c r="AT645" s="32"/>
      <c r="AU645" s="32"/>
      <c r="AV645" s="32"/>
      <c r="AW645" s="32"/>
      <c r="AX645" s="32"/>
      <c r="AY645" s="184" t="str">
        <f>IF(D645="","*",IFERROR(IF(ISODD(COUNT(AS645:AX647)),"ERRO",SUM((AT645-AS645),(AV645-AU645),(AX645-AW645))),"ERRO"))</f>
        <v>*</v>
      </c>
      <c r="AZ645" s="11"/>
      <c r="BA645" s="60"/>
      <c r="BB645" s="9" t="str">
        <f>IFERROR(_xlfn.XLOOKUP(AI645, BS_ATIVIDADE[ATIVIDADE],BS_ATIVIDADE[UNIDADE] ), "*")</f>
        <v>*</v>
      </c>
      <c r="BC645" s="59" t="str" cm="1">
        <f t="array" ref="BC645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BD645" s="59" t="str" cm="1">
        <f t="array" ref="BD645" xml:space="preserve"> _xlfn.XLOOKUP(
  1,
  ( TabelaMap[SUB] = BS_CONTROLE[[#This Row],[SUB_5]]) *
  ( TabelaMap[KM Inicio] &lt;= BS_CONTROLE[[#This Row],[KM - Inicio]]) *
  ( TabelaMap[KM Fim]  &gt;= BS_CONTROLE[[#This Row],[KM - Inicio]]),
  TabelaMap[Trecho Coordenação],
  "-",
  0
)</f>
        <v>-</v>
      </c>
      <c r="BE645" s="200" t="str">
        <f>IFERROR(_xlfn.XLOOKUP(AO645, BASE_MAPA!$B$2:$B$420, BASE_MAPA!$G$2:$G$420), "ERRO")</f>
        <v>ERRO</v>
      </c>
      <c r="BF645" s="178" t="str">
        <f>IF(BS_CONTROLE[[#This Row],[Responsavel pelo boletim]]=0, "-", BS_CONTROLE[[#This Row],[Responsavel pelo boletim]])</f>
        <v>-</v>
      </c>
      <c r="BG645" s="13"/>
      <c r="BH645" s="14"/>
      <c r="BI645" s="14"/>
      <c r="BJ645" s="14"/>
      <c r="BK645" s="14"/>
      <c r="BL645" s="13"/>
      <c r="BM645" s="12"/>
      <c r="BN645" s="12"/>
      <c r="BO645" s="130"/>
      <c r="BP645" s="14"/>
      <c r="BQ645" s="10" t="str">
        <f t="shared" si="53"/>
        <v>Aderente</v>
      </c>
      <c r="BR645" s="15" t="str">
        <f t="shared" si="54"/>
        <v>*</v>
      </c>
      <c r="BS645" s="15" t="str">
        <f t="shared" si="55"/>
        <v>*</v>
      </c>
      <c r="BT645" s="157" t="str">
        <f t="shared" si="56"/>
        <v/>
      </c>
    </row>
    <row r="646" spans="1:72" hidden="1">
      <c r="A646" s="44" t="str">
        <f t="shared" si="52"/>
        <v/>
      </c>
      <c r="B646" s="133"/>
      <c r="C646" s="7" t="str">
        <f>IF(BS_CONTROLE[[#This Row],[DATA]]="","",WEEKNUM(BS_CONTROLE[[#This Row],[DATA]]))</f>
        <v/>
      </c>
      <c r="D646" s="45"/>
      <c r="E646" s="185">
        <v>662</v>
      </c>
      <c r="F646" s="134"/>
      <c r="G646" s="8" t="str">
        <f>IF(D646="","*",VLOOKUP(F646,BS_ATIVIDADE[#All],3,FALSE))</f>
        <v>*</v>
      </c>
      <c r="H646" s="135"/>
      <c r="I646" s="135"/>
      <c r="J646" s="151"/>
      <c r="K646" s="151"/>
      <c r="L646" s="71" t="s">
        <v>11</v>
      </c>
      <c r="M646" s="149" t="str" cm="1">
        <f t="array" ref="M646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646" s="149" t="str" cm="1">
        <f t="array" ref="N646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646" s="135"/>
      <c r="P646" s="135"/>
      <c r="Q646" s="71"/>
      <c r="R646" s="9" t="str">
        <f>IFERROR(_xlfn.XLOOKUP(F646, BS_ATIVIDADE[ATIVIDADE],BS_ATIVIDADE[UNIDADE] ), "*")</f>
        <v>*</v>
      </c>
      <c r="S646" s="180" t="str" cm="1">
        <f t="array" ref="S646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646" s="180" t="str" cm="1">
        <f t="array" ref="T646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646" s="199" t="str">
        <f>IFERROR(_xlfn.XLOOKUP(J646, BASE_MAPA!$B$2:$B$420, BASE_MAPA!$G$2:$G$420), "ERRO")</f>
        <v>ERRO</v>
      </c>
      <c r="V646" s="143"/>
      <c r="W646" s="135"/>
      <c r="X646" s="152"/>
      <c r="Y646" s="129"/>
      <c r="Z646" s="129"/>
      <c r="AA646" s="71"/>
      <c r="AB646" s="59"/>
      <c r="AC646" s="59"/>
      <c r="AD646" s="135"/>
      <c r="AE646" s="71"/>
      <c r="AF646" s="71"/>
      <c r="AG646" s="71"/>
      <c r="AH646" s="42"/>
      <c r="AI646" s="119" t="str">
        <f>IF(BS_CONTROLE[[#This Row],[Atividade]]=0, "-", BS_CONTROLE[[#This Row],[Atividade]])</f>
        <v>-</v>
      </c>
      <c r="AJ646" s="8" t="str">
        <f>IF(D646="","*",VLOOKUP(AI646,BS_ATIVIDADE[#Data],3,FALSE))</f>
        <v>*</v>
      </c>
      <c r="AK646" s="175" t="str">
        <f>IF(BS_CONTROLE[[#This Row],[Local - Partida]]=0, "-", BS_CONTROLE[[#This Row],[Local - Partida]])</f>
        <v>-</v>
      </c>
      <c r="AL646" s="175" t="str">
        <f>IF(BS_CONTROLE[[#This Row],[Local - Encerramento]]=0, "-", BS_CONTROLE[[#This Row],[Local - Encerramento]])</f>
        <v>-</v>
      </c>
      <c r="AM646" s="175" t="str">
        <f>IF(BS_CONTROLE[[#This Row],[Entre - Estações]]=0, "-", BS_CONTROLE[[#This Row],[Entre - Estações]])</f>
        <v>-</v>
      </c>
      <c r="AN646" s="175" t="str">
        <f>IF(BS_CONTROLE[[#This Row],[SB]]=0, "-", BS_CONTROLE[[#This Row],[SB]])</f>
        <v>-</v>
      </c>
      <c r="AO646" s="176" t="str">
        <f>IF(BS_CONTROLE[[#This Row],[SUB]]=0, "-", BS_CONTROLE[[#This Row],[SUB]])</f>
        <v>-</v>
      </c>
      <c r="AP646" s="177" t="str">
        <f>IF(BS_CONTROLE[[#This Row],[KM - Inicio]]=0, "-", BS_CONTROLE[[#This Row],[KM - Inicio]])</f>
        <v>-</v>
      </c>
      <c r="AQ646" s="177" t="str">
        <f>IF(BS_CONTROLE[[#This Row],[KM - Fim]]=0, "-", BS_CONTROLE[[#This Row],[KM - Fim]])</f>
        <v>-</v>
      </c>
      <c r="AR646" s="32"/>
      <c r="AS646" s="32"/>
      <c r="AT646" s="32"/>
      <c r="AU646" s="32"/>
      <c r="AV646" s="32"/>
      <c r="AW646" s="32"/>
      <c r="AX646" s="32"/>
      <c r="AY646" s="184" t="str">
        <f>IF(D646="","*",IFERROR(IF(ISODD(COUNT(AS646:AX648)),"ERRO",SUM((AT646-AS646),(AV646-AU646),(AX646-AW646))),"ERRO"))</f>
        <v>*</v>
      </c>
      <c r="AZ646" s="11"/>
      <c r="BA646" s="60"/>
      <c r="BB646" s="9" t="str">
        <f>IFERROR(_xlfn.XLOOKUP(AI646, BS_ATIVIDADE[ATIVIDADE],BS_ATIVIDADE[UNIDADE] ), "*")</f>
        <v>*</v>
      </c>
      <c r="BC646" s="59" t="str" cm="1">
        <f t="array" ref="BC646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BD646" s="59" t="str" cm="1">
        <f t="array" ref="BD646" xml:space="preserve"> _xlfn.XLOOKUP(
  1,
  ( TabelaMap[SUB] = BS_CONTROLE[[#This Row],[SUB_5]]) *
  ( TabelaMap[KM Inicio] &lt;= BS_CONTROLE[[#This Row],[KM - Inicio]]) *
  ( TabelaMap[KM Fim]  &gt;= BS_CONTROLE[[#This Row],[KM - Inicio]]),
  TabelaMap[Trecho Coordenação],
  "-",
  0
)</f>
        <v>-</v>
      </c>
      <c r="BE646" s="200" t="str">
        <f>IFERROR(_xlfn.XLOOKUP(AO646, BASE_MAPA!$B$2:$B$420, BASE_MAPA!$G$2:$G$420), "ERRO")</f>
        <v>ERRO</v>
      </c>
      <c r="BF646" s="178" t="str">
        <f>IF(BS_CONTROLE[[#This Row],[Responsavel pelo boletim]]=0, "-", BS_CONTROLE[[#This Row],[Responsavel pelo boletim]])</f>
        <v>-</v>
      </c>
      <c r="BG646" s="13"/>
      <c r="BH646" s="14"/>
      <c r="BI646" s="14"/>
      <c r="BJ646" s="14"/>
      <c r="BK646" s="14"/>
      <c r="BL646" s="13"/>
      <c r="BM646" s="12"/>
      <c r="BN646" s="12"/>
      <c r="BO646" s="130"/>
      <c r="BP646" s="14"/>
      <c r="BQ646" s="10" t="str">
        <f t="shared" si="53"/>
        <v>Aderente</v>
      </c>
      <c r="BR646" s="15" t="str">
        <f t="shared" si="54"/>
        <v>*</v>
      </c>
      <c r="BS646" s="15" t="str">
        <f t="shared" si="55"/>
        <v>*</v>
      </c>
      <c r="BT646" s="157" t="str">
        <f t="shared" si="56"/>
        <v/>
      </c>
    </row>
    <row r="647" spans="1:72" hidden="1">
      <c r="A647" s="44" t="str">
        <f t="shared" si="52"/>
        <v/>
      </c>
      <c r="B647" s="133"/>
      <c r="C647" s="7" t="str">
        <f>IF(BS_CONTROLE[[#This Row],[DATA]]="","",WEEKNUM(BS_CONTROLE[[#This Row],[DATA]]))</f>
        <v/>
      </c>
      <c r="D647" s="45"/>
      <c r="E647" s="185">
        <v>663</v>
      </c>
      <c r="F647" s="134"/>
      <c r="G647" s="8" t="str">
        <f>IF(D647="","*",VLOOKUP(F647,BS_ATIVIDADE[#All],3,FALSE))</f>
        <v>*</v>
      </c>
      <c r="H647" s="135"/>
      <c r="I647" s="135"/>
      <c r="J647" s="151"/>
      <c r="K647" s="151"/>
      <c r="L647" s="71" t="s">
        <v>11</v>
      </c>
      <c r="M647" s="149" t="str" cm="1">
        <f t="array" ref="M647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647" s="149" t="str" cm="1">
        <f t="array" ref="N647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647" s="135"/>
      <c r="P647" s="135"/>
      <c r="Q647" s="71"/>
      <c r="R647" s="9" t="str">
        <f>IFERROR(_xlfn.XLOOKUP(F647, BS_ATIVIDADE[ATIVIDADE],BS_ATIVIDADE[UNIDADE] ), "*")</f>
        <v>*</v>
      </c>
      <c r="S647" s="180" t="str" cm="1">
        <f t="array" ref="S647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647" s="180" t="str" cm="1">
        <f t="array" ref="T647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647" s="199" t="str">
        <f>IFERROR(_xlfn.XLOOKUP(J647, BASE_MAPA!$B$2:$B$420, BASE_MAPA!$G$2:$G$420), "ERRO")</f>
        <v>ERRO</v>
      </c>
      <c r="V647" s="143"/>
      <c r="W647" s="135"/>
      <c r="X647" s="152"/>
      <c r="Y647" s="129"/>
      <c r="Z647" s="129"/>
      <c r="AA647" s="71"/>
      <c r="AB647" s="59"/>
      <c r="AC647" s="59"/>
      <c r="AD647" s="135"/>
      <c r="AE647" s="71"/>
      <c r="AF647" s="71"/>
      <c r="AG647" s="71"/>
      <c r="AH647" s="42"/>
      <c r="AI647" s="119" t="str">
        <f>IF(BS_CONTROLE[[#This Row],[Atividade]]=0, "-", BS_CONTROLE[[#This Row],[Atividade]])</f>
        <v>-</v>
      </c>
      <c r="AJ647" s="8" t="str">
        <f>IF(D647="","*",VLOOKUP(AI647,BS_ATIVIDADE[#Data],3,FALSE))</f>
        <v>*</v>
      </c>
      <c r="AK647" s="175" t="str">
        <f>IF(BS_CONTROLE[[#This Row],[Local - Partida]]=0, "-", BS_CONTROLE[[#This Row],[Local - Partida]])</f>
        <v>-</v>
      </c>
      <c r="AL647" s="175" t="str">
        <f>IF(BS_CONTROLE[[#This Row],[Local - Encerramento]]=0, "-", BS_CONTROLE[[#This Row],[Local - Encerramento]])</f>
        <v>-</v>
      </c>
      <c r="AM647" s="175" t="str">
        <f>IF(BS_CONTROLE[[#This Row],[Entre - Estações]]=0, "-", BS_CONTROLE[[#This Row],[Entre - Estações]])</f>
        <v>-</v>
      </c>
      <c r="AN647" s="175" t="str">
        <f>IF(BS_CONTROLE[[#This Row],[SB]]=0, "-", BS_CONTROLE[[#This Row],[SB]])</f>
        <v>-</v>
      </c>
      <c r="AO647" s="176" t="str">
        <f>IF(BS_CONTROLE[[#This Row],[SUB]]=0, "-", BS_CONTROLE[[#This Row],[SUB]])</f>
        <v>-</v>
      </c>
      <c r="AP647" s="177" t="str">
        <f>IF(BS_CONTROLE[[#This Row],[KM - Inicio]]=0, "-", BS_CONTROLE[[#This Row],[KM - Inicio]])</f>
        <v>-</v>
      </c>
      <c r="AQ647" s="177" t="str">
        <f>IF(BS_CONTROLE[[#This Row],[KM - Fim]]=0, "-", BS_CONTROLE[[#This Row],[KM - Fim]])</f>
        <v>-</v>
      </c>
      <c r="AR647" s="32"/>
      <c r="AS647" s="32"/>
      <c r="AT647" s="32"/>
      <c r="AU647" s="32"/>
      <c r="AV647" s="32"/>
      <c r="AW647" s="32"/>
      <c r="AX647" s="32"/>
      <c r="AY647" s="184" t="str">
        <f>IF(D647="","*",IFERROR(IF(ISODD(COUNT(AS647:AX649)),"ERRO",SUM((AT647-AS647),(AV647-AU647),(AX647-AW647))),"ERRO"))</f>
        <v>*</v>
      </c>
      <c r="AZ647" s="11"/>
      <c r="BA647" s="60"/>
      <c r="BB647" s="9" t="str">
        <f>IFERROR(_xlfn.XLOOKUP(AI647, BS_ATIVIDADE[ATIVIDADE],BS_ATIVIDADE[UNIDADE] ), "*")</f>
        <v>*</v>
      </c>
      <c r="BC647" s="59" t="str" cm="1">
        <f t="array" ref="BC647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BD647" s="59" t="str" cm="1">
        <f t="array" ref="BD647" xml:space="preserve"> _xlfn.XLOOKUP(
  1,
  ( TabelaMap[SUB] = BS_CONTROLE[[#This Row],[SUB_5]]) *
  ( TabelaMap[KM Inicio] &lt;= BS_CONTROLE[[#This Row],[KM - Inicio]]) *
  ( TabelaMap[KM Fim]  &gt;= BS_CONTROLE[[#This Row],[KM - Inicio]]),
  TabelaMap[Trecho Coordenação],
  "-",
  0
)</f>
        <v>-</v>
      </c>
      <c r="BE647" s="200" t="str">
        <f>IFERROR(_xlfn.XLOOKUP(AO647, BASE_MAPA!$B$2:$B$420, BASE_MAPA!$G$2:$G$420), "ERRO")</f>
        <v>ERRO</v>
      </c>
      <c r="BF647" s="178" t="str">
        <f>IF(BS_CONTROLE[[#This Row],[Responsavel pelo boletim]]=0, "-", BS_CONTROLE[[#This Row],[Responsavel pelo boletim]])</f>
        <v>-</v>
      </c>
      <c r="BG647" s="13"/>
      <c r="BH647" s="14"/>
      <c r="BI647" s="14"/>
      <c r="BJ647" s="14"/>
      <c r="BK647" s="14"/>
      <c r="BL647" s="13"/>
      <c r="BM647" s="12"/>
      <c r="BN647" s="12"/>
      <c r="BO647" s="130"/>
      <c r="BP647" s="14"/>
      <c r="BQ647" s="10" t="str">
        <f t="shared" si="53"/>
        <v>Aderente</v>
      </c>
      <c r="BR647" s="15" t="str">
        <f t="shared" si="54"/>
        <v>*</v>
      </c>
      <c r="BS647" s="15" t="str">
        <f t="shared" si="55"/>
        <v>*</v>
      </c>
      <c r="BT647" s="157" t="str">
        <f t="shared" si="56"/>
        <v/>
      </c>
    </row>
    <row r="648" spans="1:72" hidden="1">
      <c r="A648" s="44" t="str">
        <f t="shared" si="52"/>
        <v/>
      </c>
      <c r="B648" s="133"/>
      <c r="C648" s="7" t="str">
        <f>IF(BS_CONTROLE[[#This Row],[DATA]]="","",WEEKNUM(BS_CONTROLE[[#This Row],[DATA]]))</f>
        <v/>
      </c>
      <c r="D648" s="45"/>
      <c r="E648" s="185">
        <v>664</v>
      </c>
      <c r="F648" s="134"/>
      <c r="G648" s="8" t="str">
        <f>IF(D648="","*",VLOOKUP(F648,BS_ATIVIDADE[#All],3,FALSE))</f>
        <v>*</v>
      </c>
      <c r="H648" s="135"/>
      <c r="I648" s="135"/>
      <c r="J648" s="151"/>
      <c r="K648" s="151"/>
      <c r="L648" s="71" t="s">
        <v>11</v>
      </c>
      <c r="M648" s="149" t="str" cm="1">
        <f t="array" ref="M648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648" s="149" t="str" cm="1">
        <f t="array" ref="N648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648" s="135"/>
      <c r="P648" s="135"/>
      <c r="Q648" s="71"/>
      <c r="R648" s="9" t="str">
        <f>IFERROR(_xlfn.XLOOKUP(F648, BS_ATIVIDADE[ATIVIDADE],BS_ATIVIDADE[UNIDADE] ), "*")</f>
        <v>*</v>
      </c>
      <c r="S648" s="180" t="str" cm="1">
        <f t="array" ref="S648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648" s="180" t="str" cm="1">
        <f t="array" ref="T648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648" s="199" t="str">
        <f>IFERROR(_xlfn.XLOOKUP(J648, BASE_MAPA!$B$2:$B$420, BASE_MAPA!$G$2:$G$420), "ERRO")</f>
        <v>ERRO</v>
      </c>
      <c r="V648" s="143"/>
      <c r="W648" s="135"/>
      <c r="X648" s="152"/>
      <c r="Y648" s="129"/>
      <c r="Z648" s="129"/>
      <c r="AA648" s="71"/>
      <c r="AB648" s="59"/>
      <c r="AC648" s="59"/>
      <c r="AD648" s="135"/>
      <c r="AE648" s="71"/>
      <c r="AF648" s="71"/>
      <c r="AG648" s="71"/>
      <c r="AH648" s="42"/>
      <c r="AI648" s="119" t="str">
        <f>IF(BS_CONTROLE[[#This Row],[Atividade]]=0, "-", BS_CONTROLE[[#This Row],[Atividade]])</f>
        <v>-</v>
      </c>
      <c r="AJ648" s="8" t="str">
        <f>IF(D648="","*",VLOOKUP(AI648,BS_ATIVIDADE[#Data],3,FALSE))</f>
        <v>*</v>
      </c>
      <c r="AK648" s="175" t="str">
        <f>IF(BS_CONTROLE[[#This Row],[Local - Partida]]=0, "-", BS_CONTROLE[[#This Row],[Local - Partida]])</f>
        <v>-</v>
      </c>
      <c r="AL648" s="175" t="str">
        <f>IF(BS_CONTROLE[[#This Row],[Local - Encerramento]]=0, "-", BS_CONTROLE[[#This Row],[Local - Encerramento]])</f>
        <v>-</v>
      </c>
      <c r="AM648" s="175" t="str">
        <f>IF(BS_CONTROLE[[#This Row],[Entre - Estações]]=0, "-", BS_CONTROLE[[#This Row],[Entre - Estações]])</f>
        <v>-</v>
      </c>
      <c r="AN648" s="175" t="str">
        <f>IF(BS_CONTROLE[[#This Row],[SB]]=0, "-", BS_CONTROLE[[#This Row],[SB]])</f>
        <v>-</v>
      </c>
      <c r="AO648" s="176" t="str">
        <f>IF(BS_CONTROLE[[#This Row],[SUB]]=0, "-", BS_CONTROLE[[#This Row],[SUB]])</f>
        <v>-</v>
      </c>
      <c r="AP648" s="177" t="str">
        <f>IF(BS_CONTROLE[[#This Row],[KM - Inicio]]=0, "-", BS_CONTROLE[[#This Row],[KM - Inicio]])</f>
        <v>-</v>
      </c>
      <c r="AQ648" s="177" t="str">
        <f>IF(BS_CONTROLE[[#This Row],[KM - Fim]]=0, "-", BS_CONTROLE[[#This Row],[KM - Fim]])</f>
        <v>-</v>
      </c>
      <c r="AR648" s="32"/>
      <c r="AS648" s="32"/>
      <c r="AT648" s="32"/>
      <c r="AU648" s="32"/>
      <c r="AV648" s="32"/>
      <c r="AW648" s="32"/>
      <c r="AX648" s="32"/>
      <c r="AY648" s="184" t="str">
        <f>IF(D648="","*",IFERROR(IF(ISODD(COUNT(AS648:AX650)),"ERRO",SUM((AT648-AS648),(AV648-AU648),(AX648-AW648))),"ERRO"))</f>
        <v>*</v>
      </c>
      <c r="AZ648" s="11"/>
      <c r="BA648" s="60"/>
      <c r="BB648" s="9" t="str">
        <f>IFERROR(_xlfn.XLOOKUP(AI648, BS_ATIVIDADE[ATIVIDADE],BS_ATIVIDADE[UNIDADE] ), "*")</f>
        <v>*</v>
      </c>
      <c r="BC648" s="59" t="str" cm="1">
        <f t="array" ref="BC648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BD648" s="59" t="str" cm="1">
        <f t="array" ref="BD648" xml:space="preserve"> _xlfn.XLOOKUP(
  1,
  ( TabelaMap[SUB] = BS_CONTROLE[[#This Row],[SUB_5]]) *
  ( TabelaMap[KM Inicio] &lt;= BS_CONTROLE[[#This Row],[KM - Inicio]]) *
  ( TabelaMap[KM Fim]  &gt;= BS_CONTROLE[[#This Row],[KM - Inicio]]),
  TabelaMap[Trecho Coordenação],
  "-",
  0
)</f>
        <v>-</v>
      </c>
      <c r="BE648" s="200" t="str">
        <f>IFERROR(_xlfn.XLOOKUP(AO648, BASE_MAPA!$B$2:$B$420, BASE_MAPA!$G$2:$G$420), "ERRO")</f>
        <v>ERRO</v>
      </c>
      <c r="BF648" s="178" t="str">
        <f>IF(BS_CONTROLE[[#This Row],[Responsavel pelo boletim]]=0, "-", BS_CONTROLE[[#This Row],[Responsavel pelo boletim]])</f>
        <v>-</v>
      </c>
      <c r="BG648" s="13"/>
      <c r="BH648" s="14"/>
      <c r="BI648" s="14"/>
      <c r="BJ648" s="14"/>
      <c r="BK648" s="14"/>
      <c r="BL648" s="13"/>
      <c r="BM648" s="12"/>
      <c r="BN648" s="12"/>
      <c r="BO648" s="130"/>
      <c r="BP648" s="14"/>
      <c r="BQ648" s="10" t="str">
        <f t="shared" si="53"/>
        <v>Aderente</v>
      </c>
      <c r="BR648" s="15" t="str">
        <f t="shared" si="54"/>
        <v>*</v>
      </c>
      <c r="BS648" s="15" t="str">
        <f t="shared" si="55"/>
        <v>*</v>
      </c>
      <c r="BT648" s="157" t="str">
        <f t="shared" si="56"/>
        <v/>
      </c>
    </row>
    <row r="649" spans="1:72" hidden="1">
      <c r="A649" s="44" t="str">
        <f t="shared" si="52"/>
        <v/>
      </c>
      <c r="B649" s="133"/>
      <c r="C649" s="7" t="str">
        <f>IF(BS_CONTROLE[[#This Row],[DATA]]="","",WEEKNUM(BS_CONTROLE[[#This Row],[DATA]]))</f>
        <v/>
      </c>
      <c r="D649" s="45"/>
      <c r="E649" s="185">
        <v>665</v>
      </c>
      <c r="F649" s="134"/>
      <c r="G649" s="8" t="str">
        <f>IF(D649="","*",VLOOKUP(F649,BS_ATIVIDADE[#All],3,FALSE))</f>
        <v>*</v>
      </c>
      <c r="H649" s="135"/>
      <c r="I649" s="135"/>
      <c r="J649" s="151"/>
      <c r="K649" s="151"/>
      <c r="L649" s="71" t="s">
        <v>11</v>
      </c>
      <c r="M649" s="149" t="str" cm="1">
        <f t="array" ref="M649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649" s="149" t="str" cm="1">
        <f t="array" ref="N649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649" s="135"/>
      <c r="P649" s="135"/>
      <c r="Q649" s="71"/>
      <c r="R649" s="9" t="str">
        <f>IFERROR(_xlfn.XLOOKUP(F649, BS_ATIVIDADE[ATIVIDADE],BS_ATIVIDADE[UNIDADE] ), "*")</f>
        <v>*</v>
      </c>
      <c r="S649" s="180" t="str" cm="1">
        <f t="array" ref="S649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649" s="180" t="str" cm="1">
        <f t="array" ref="T649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649" s="199" t="str">
        <f>IFERROR(_xlfn.XLOOKUP(J649, BASE_MAPA!$B$2:$B$420, BASE_MAPA!$G$2:$G$420), "ERRO")</f>
        <v>ERRO</v>
      </c>
      <c r="V649" s="143"/>
      <c r="W649" s="135"/>
      <c r="X649" s="152"/>
      <c r="Y649" s="129"/>
      <c r="Z649" s="129"/>
      <c r="AA649" s="71"/>
      <c r="AB649" s="59"/>
      <c r="AC649" s="59"/>
      <c r="AD649" s="135"/>
      <c r="AE649" s="71"/>
      <c r="AF649" s="71"/>
      <c r="AG649" s="71"/>
      <c r="AH649" s="42"/>
      <c r="AI649" s="119" t="str">
        <f>IF(BS_CONTROLE[[#This Row],[Atividade]]=0, "-", BS_CONTROLE[[#This Row],[Atividade]])</f>
        <v>-</v>
      </c>
      <c r="AJ649" s="8" t="str">
        <f>IF(D649="","*",VLOOKUP(AI649,BS_ATIVIDADE[#Data],3,FALSE))</f>
        <v>*</v>
      </c>
      <c r="AK649" s="175" t="str">
        <f>IF(BS_CONTROLE[[#This Row],[Local - Partida]]=0, "-", BS_CONTROLE[[#This Row],[Local - Partida]])</f>
        <v>-</v>
      </c>
      <c r="AL649" s="175" t="str">
        <f>IF(BS_CONTROLE[[#This Row],[Local - Encerramento]]=0, "-", BS_CONTROLE[[#This Row],[Local - Encerramento]])</f>
        <v>-</v>
      </c>
      <c r="AM649" s="175" t="str">
        <f>IF(BS_CONTROLE[[#This Row],[Entre - Estações]]=0, "-", BS_CONTROLE[[#This Row],[Entre - Estações]])</f>
        <v>-</v>
      </c>
      <c r="AN649" s="175" t="str">
        <f>IF(BS_CONTROLE[[#This Row],[SB]]=0, "-", BS_CONTROLE[[#This Row],[SB]])</f>
        <v>-</v>
      </c>
      <c r="AO649" s="176" t="str">
        <f>IF(BS_CONTROLE[[#This Row],[SUB]]=0, "-", BS_CONTROLE[[#This Row],[SUB]])</f>
        <v>-</v>
      </c>
      <c r="AP649" s="177" t="str">
        <f>IF(BS_CONTROLE[[#This Row],[KM - Inicio]]=0, "-", BS_CONTROLE[[#This Row],[KM - Inicio]])</f>
        <v>-</v>
      </c>
      <c r="AQ649" s="177" t="str">
        <f>IF(BS_CONTROLE[[#This Row],[KM - Fim]]=0, "-", BS_CONTROLE[[#This Row],[KM - Fim]])</f>
        <v>-</v>
      </c>
      <c r="AR649" s="32"/>
      <c r="AS649" s="32"/>
      <c r="AT649" s="32"/>
      <c r="AU649" s="32"/>
      <c r="AV649" s="32"/>
      <c r="AW649" s="32"/>
      <c r="AX649" s="32"/>
      <c r="AY649" s="184" t="str">
        <f>IF(D649="","*",IFERROR(IF(ISODD(COUNT(AS649:AX651)),"ERRO",SUM((AT649-AS649),(AV649-AU649),(AX649-AW649))),"ERRO"))</f>
        <v>*</v>
      </c>
      <c r="AZ649" s="11"/>
      <c r="BA649" s="60"/>
      <c r="BB649" s="9" t="str">
        <f>IFERROR(_xlfn.XLOOKUP(AI649, BS_ATIVIDADE[ATIVIDADE],BS_ATIVIDADE[UNIDADE] ), "*")</f>
        <v>*</v>
      </c>
      <c r="BC649" s="59" t="str" cm="1">
        <f t="array" ref="BC649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BD649" s="59" t="str" cm="1">
        <f t="array" ref="BD649" xml:space="preserve"> _xlfn.XLOOKUP(
  1,
  ( TabelaMap[SUB] = BS_CONTROLE[[#This Row],[SUB_5]]) *
  ( TabelaMap[KM Inicio] &lt;= BS_CONTROLE[[#This Row],[KM - Inicio]]) *
  ( TabelaMap[KM Fim]  &gt;= BS_CONTROLE[[#This Row],[KM - Inicio]]),
  TabelaMap[Trecho Coordenação],
  "-",
  0
)</f>
        <v>-</v>
      </c>
      <c r="BE649" s="200" t="str">
        <f>IFERROR(_xlfn.XLOOKUP(AO649, BASE_MAPA!$B$2:$B$420, BASE_MAPA!$G$2:$G$420), "ERRO")</f>
        <v>ERRO</v>
      </c>
      <c r="BF649" s="178" t="str">
        <f>IF(BS_CONTROLE[[#This Row],[Responsavel pelo boletim]]=0, "-", BS_CONTROLE[[#This Row],[Responsavel pelo boletim]])</f>
        <v>-</v>
      </c>
      <c r="BG649" s="13"/>
      <c r="BH649" s="14"/>
      <c r="BI649" s="14"/>
      <c r="BJ649" s="14"/>
      <c r="BK649" s="14"/>
      <c r="BL649" s="13"/>
      <c r="BM649" s="12"/>
      <c r="BN649" s="12"/>
      <c r="BO649" s="130"/>
      <c r="BP649" s="14"/>
      <c r="BQ649" s="10" t="str">
        <f t="shared" si="53"/>
        <v>Aderente</v>
      </c>
      <c r="BR649" s="15" t="str">
        <f t="shared" si="54"/>
        <v>*</v>
      </c>
      <c r="BS649" s="15" t="str">
        <f t="shared" si="55"/>
        <v>*</v>
      </c>
      <c r="BT649" s="157" t="str">
        <f t="shared" si="56"/>
        <v/>
      </c>
    </row>
    <row r="650" spans="1:72" hidden="1">
      <c r="A650" s="44" t="str">
        <f t="shared" si="52"/>
        <v/>
      </c>
      <c r="B650" s="133"/>
      <c r="C650" s="7" t="str">
        <f>IF(BS_CONTROLE[[#This Row],[DATA]]="","",WEEKNUM(BS_CONTROLE[[#This Row],[DATA]]))</f>
        <v/>
      </c>
      <c r="D650" s="45"/>
      <c r="E650" s="185">
        <v>666</v>
      </c>
      <c r="F650" s="134"/>
      <c r="G650" s="8" t="str">
        <f>IF(D650="","*",VLOOKUP(F650,BS_ATIVIDADE[#All],3,FALSE))</f>
        <v>*</v>
      </c>
      <c r="H650" s="135"/>
      <c r="I650" s="135"/>
      <c r="J650" s="151"/>
      <c r="K650" s="151"/>
      <c r="L650" s="71" t="s">
        <v>11</v>
      </c>
      <c r="M650" s="149" t="str" cm="1">
        <f t="array" ref="M650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650" s="149" t="str" cm="1">
        <f t="array" ref="N650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650" s="135"/>
      <c r="P650" s="135"/>
      <c r="Q650" s="71"/>
      <c r="R650" s="9" t="str">
        <f>IFERROR(_xlfn.XLOOKUP(F650, BS_ATIVIDADE[ATIVIDADE],BS_ATIVIDADE[UNIDADE] ), "*")</f>
        <v>*</v>
      </c>
      <c r="S650" s="180" t="str" cm="1">
        <f t="array" ref="S650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650" s="180" t="str" cm="1">
        <f t="array" ref="T650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650" s="199" t="str">
        <f>IFERROR(_xlfn.XLOOKUP(J650, BASE_MAPA!$B$2:$B$420, BASE_MAPA!$G$2:$G$420), "ERRO")</f>
        <v>ERRO</v>
      </c>
      <c r="V650" s="143"/>
      <c r="W650" s="135"/>
      <c r="X650" s="152"/>
      <c r="Y650" s="129"/>
      <c r="Z650" s="129"/>
      <c r="AA650" s="71"/>
      <c r="AB650" s="59"/>
      <c r="AC650" s="59"/>
      <c r="AD650" s="135"/>
      <c r="AE650" s="71"/>
      <c r="AF650" s="71"/>
      <c r="AG650" s="71"/>
      <c r="AH650" s="42"/>
      <c r="AI650" s="119" t="str">
        <f>IF(BS_CONTROLE[[#This Row],[Atividade]]=0, "-", BS_CONTROLE[[#This Row],[Atividade]])</f>
        <v>-</v>
      </c>
      <c r="AJ650" s="8" t="str">
        <f>IF(D650="","*",VLOOKUP(AI650,BS_ATIVIDADE[#Data],3,FALSE))</f>
        <v>*</v>
      </c>
      <c r="AK650" s="175" t="str">
        <f>IF(BS_CONTROLE[[#This Row],[Local - Partida]]=0, "-", BS_CONTROLE[[#This Row],[Local - Partida]])</f>
        <v>-</v>
      </c>
      <c r="AL650" s="175" t="str">
        <f>IF(BS_CONTROLE[[#This Row],[Local - Encerramento]]=0, "-", BS_CONTROLE[[#This Row],[Local - Encerramento]])</f>
        <v>-</v>
      </c>
      <c r="AM650" s="175" t="str">
        <f>IF(BS_CONTROLE[[#This Row],[Entre - Estações]]=0, "-", BS_CONTROLE[[#This Row],[Entre - Estações]])</f>
        <v>-</v>
      </c>
      <c r="AN650" s="175" t="str">
        <f>IF(BS_CONTROLE[[#This Row],[SB]]=0, "-", BS_CONTROLE[[#This Row],[SB]])</f>
        <v>-</v>
      </c>
      <c r="AO650" s="176" t="str">
        <f>IF(BS_CONTROLE[[#This Row],[SUB]]=0, "-", BS_CONTROLE[[#This Row],[SUB]])</f>
        <v>-</v>
      </c>
      <c r="AP650" s="177" t="str">
        <f>IF(BS_CONTROLE[[#This Row],[KM - Inicio]]=0, "-", BS_CONTROLE[[#This Row],[KM - Inicio]])</f>
        <v>-</v>
      </c>
      <c r="AQ650" s="177" t="str">
        <f>IF(BS_CONTROLE[[#This Row],[KM - Fim]]=0, "-", BS_CONTROLE[[#This Row],[KM - Fim]])</f>
        <v>-</v>
      </c>
      <c r="AR650" s="32"/>
      <c r="AS650" s="32"/>
      <c r="AT650" s="32"/>
      <c r="AU650" s="32"/>
      <c r="AV650" s="32"/>
      <c r="AW650" s="32"/>
      <c r="AX650" s="32"/>
      <c r="AY650" s="184" t="str">
        <f>IF(D650="","*",IFERROR(IF(ISODD(COUNT(AS650:AX652)),"ERRO",SUM((AT650-AS650),(AV650-AU650),(AX650-AW650))),"ERRO"))</f>
        <v>*</v>
      </c>
      <c r="AZ650" s="11"/>
      <c r="BA650" s="60"/>
      <c r="BB650" s="9" t="str">
        <f>IFERROR(_xlfn.XLOOKUP(AI650, BS_ATIVIDADE[ATIVIDADE],BS_ATIVIDADE[UNIDADE] ), "*")</f>
        <v>*</v>
      </c>
      <c r="BC650" s="59" t="str" cm="1">
        <f t="array" ref="BC650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BD650" s="59" t="str" cm="1">
        <f t="array" ref="BD650" xml:space="preserve"> _xlfn.XLOOKUP(
  1,
  ( TabelaMap[SUB] = BS_CONTROLE[[#This Row],[SUB_5]]) *
  ( TabelaMap[KM Inicio] &lt;= BS_CONTROLE[[#This Row],[KM - Inicio]]) *
  ( TabelaMap[KM Fim]  &gt;= BS_CONTROLE[[#This Row],[KM - Inicio]]),
  TabelaMap[Trecho Coordenação],
  "-",
  0
)</f>
        <v>-</v>
      </c>
      <c r="BE650" s="200" t="str">
        <f>IFERROR(_xlfn.XLOOKUP(AO650, BASE_MAPA!$B$2:$B$420, BASE_MAPA!$G$2:$G$420), "ERRO")</f>
        <v>ERRO</v>
      </c>
      <c r="BF650" s="178" t="str">
        <f>IF(BS_CONTROLE[[#This Row],[Responsavel pelo boletim]]=0, "-", BS_CONTROLE[[#This Row],[Responsavel pelo boletim]])</f>
        <v>-</v>
      </c>
      <c r="BG650" s="13"/>
      <c r="BH650" s="14"/>
      <c r="BI650" s="14"/>
      <c r="BJ650" s="14"/>
      <c r="BK650" s="14"/>
      <c r="BL650" s="13"/>
      <c r="BM650" s="12"/>
      <c r="BN650" s="12"/>
      <c r="BO650" s="130"/>
      <c r="BP650" s="14"/>
      <c r="BQ650" s="10" t="str">
        <f t="shared" si="53"/>
        <v>Aderente</v>
      </c>
      <c r="BR650" s="15" t="str">
        <f t="shared" si="54"/>
        <v>*</v>
      </c>
      <c r="BS650" s="15" t="str">
        <f t="shared" si="55"/>
        <v>*</v>
      </c>
      <c r="BT650" s="157" t="str">
        <f t="shared" si="56"/>
        <v/>
      </c>
    </row>
    <row r="651" spans="1:72" hidden="1">
      <c r="A651" s="44" t="str">
        <f t="shared" si="52"/>
        <v/>
      </c>
      <c r="B651" s="133"/>
      <c r="C651" s="7" t="str">
        <f>IF(BS_CONTROLE[[#This Row],[DATA]]="","",WEEKNUM(BS_CONTROLE[[#This Row],[DATA]]))</f>
        <v/>
      </c>
      <c r="D651" s="45"/>
      <c r="E651" s="185">
        <v>667</v>
      </c>
      <c r="F651" s="134"/>
      <c r="G651" s="8" t="str">
        <f>IF(D651="","*",VLOOKUP(F651,BS_ATIVIDADE[#All],3,FALSE))</f>
        <v>*</v>
      </c>
      <c r="H651" s="135"/>
      <c r="I651" s="135"/>
      <c r="J651" s="151"/>
      <c r="K651" s="151"/>
      <c r="L651" s="71" t="s">
        <v>11</v>
      </c>
      <c r="M651" s="149" t="str" cm="1">
        <f t="array" ref="M651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651" s="149" t="str" cm="1">
        <f t="array" ref="N651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651" s="135"/>
      <c r="P651" s="135"/>
      <c r="Q651" s="71"/>
      <c r="R651" s="9" t="str">
        <f>IFERROR(_xlfn.XLOOKUP(F651, BS_ATIVIDADE[ATIVIDADE],BS_ATIVIDADE[UNIDADE] ), "*")</f>
        <v>*</v>
      </c>
      <c r="S651" s="180" t="str" cm="1">
        <f t="array" ref="S651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651" s="180" t="str" cm="1">
        <f t="array" ref="T651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651" s="199" t="str">
        <f>IFERROR(_xlfn.XLOOKUP(J651, BASE_MAPA!$B$2:$B$420, BASE_MAPA!$G$2:$G$420), "ERRO")</f>
        <v>ERRO</v>
      </c>
      <c r="V651" s="143"/>
      <c r="W651" s="135"/>
      <c r="X651" s="152"/>
      <c r="Y651" s="129"/>
      <c r="Z651" s="129"/>
      <c r="AA651" s="71"/>
      <c r="AB651" s="59"/>
      <c r="AC651" s="59"/>
      <c r="AD651" s="135"/>
      <c r="AE651" s="71"/>
      <c r="AF651" s="71"/>
      <c r="AG651" s="71"/>
      <c r="AH651" s="42"/>
      <c r="AI651" s="119" t="str">
        <f>IF(BS_CONTROLE[[#This Row],[Atividade]]=0, "-", BS_CONTROLE[[#This Row],[Atividade]])</f>
        <v>-</v>
      </c>
      <c r="AJ651" s="8" t="str">
        <f>IF(D651="","*",VLOOKUP(AI651,BS_ATIVIDADE[#Data],3,FALSE))</f>
        <v>*</v>
      </c>
      <c r="AK651" s="175" t="str">
        <f>IF(BS_CONTROLE[[#This Row],[Local - Partida]]=0, "-", BS_CONTROLE[[#This Row],[Local - Partida]])</f>
        <v>-</v>
      </c>
      <c r="AL651" s="175" t="str">
        <f>IF(BS_CONTROLE[[#This Row],[Local - Encerramento]]=0, "-", BS_CONTROLE[[#This Row],[Local - Encerramento]])</f>
        <v>-</v>
      </c>
      <c r="AM651" s="175" t="str">
        <f>IF(BS_CONTROLE[[#This Row],[Entre - Estações]]=0, "-", BS_CONTROLE[[#This Row],[Entre - Estações]])</f>
        <v>-</v>
      </c>
      <c r="AN651" s="175" t="str">
        <f>IF(BS_CONTROLE[[#This Row],[SB]]=0, "-", BS_CONTROLE[[#This Row],[SB]])</f>
        <v>-</v>
      </c>
      <c r="AO651" s="176" t="str">
        <f>IF(BS_CONTROLE[[#This Row],[SUB]]=0, "-", BS_CONTROLE[[#This Row],[SUB]])</f>
        <v>-</v>
      </c>
      <c r="AP651" s="177" t="str">
        <f>IF(BS_CONTROLE[[#This Row],[KM - Inicio]]=0, "-", BS_CONTROLE[[#This Row],[KM - Inicio]])</f>
        <v>-</v>
      </c>
      <c r="AQ651" s="177" t="str">
        <f>IF(BS_CONTROLE[[#This Row],[KM - Fim]]=0, "-", BS_CONTROLE[[#This Row],[KM - Fim]])</f>
        <v>-</v>
      </c>
      <c r="AR651" s="32"/>
      <c r="AS651" s="32"/>
      <c r="AT651" s="32"/>
      <c r="AU651" s="32"/>
      <c r="AV651" s="32"/>
      <c r="AW651" s="32"/>
      <c r="AX651" s="32"/>
      <c r="AY651" s="184" t="str">
        <f>IF(D651="","*",IFERROR(IF(ISODD(COUNT(AS651:AX653)),"ERRO",SUM((AT651-AS651),(AV651-AU651),(AX651-AW651))),"ERRO"))</f>
        <v>*</v>
      </c>
      <c r="AZ651" s="11"/>
      <c r="BA651" s="60"/>
      <c r="BB651" s="9" t="str">
        <f>IFERROR(_xlfn.XLOOKUP(AI651, BS_ATIVIDADE[ATIVIDADE],BS_ATIVIDADE[UNIDADE] ), "*")</f>
        <v>*</v>
      </c>
      <c r="BC651" s="59" t="str" cm="1">
        <f t="array" ref="BC651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BD651" s="59" t="str" cm="1">
        <f t="array" ref="BD651" xml:space="preserve"> _xlfn.XLOOKUP(
  1,
  ( TabelaMap[SUB] = BS_CONTROLE[[#This Row],[SUB_5]]) *
  ( TabelaMap[KM Inicio] &lt;= BS_CONTROLE[[#This Row],[KM - Inicio]]) *
  ( TabelaMap[KM Fim]  &gt;= BS_CONTROLE[[#This Row],[KM - Inicio]]),
  TabelaMap[Trecho Coordenação],
  "-",
  0
)</f>
        <v>-</v>
      </c>
      <c r="BE651" s="200" t="str">
        <f>IFERROR(_xlfn.XLOOKUP(AO651, BASE_MAPA!$B$2:$B$420, BASE_MAPA!$G$2:$G$420), "ERRO")</f>
        <v>ERRO</v>
      </c>
      <c r="BF651" s="178" t="str">
        <f>IF(BS_CONTROLE[[#This Row],[Responsavel pelo boletim]]=0, "-", BS_CONTROLE[[#This Row],[Responsavel pelo boletim]])</f>
        <v>-</v>
      </c>
      <c r="BG651" s="13"/>
      <c r="BH651" s="14"/>
      <c r="BI651" s="14"/>
      <c r="BJ651" s="14"/>
      <c r="BK651" s="14"/>
      <c r="BL651" s="13"/>
      <c r="BM651" s="12"/>
      <c r="BN651" s="12"/>
      <c r="BO651" s="130"/>
      <c r="BP651" s="14"/>
      <c r="BQ651" s="10" t="str">
        <f t="shared" si="53"/>
        <v>Aderente</v>
      </c>
      <c r="BR651" s="15" t="str">
        <f t="shared" si="54"/>
        <v>*</v>
      </c>
      <c r="BS651" s="15" t="str">
        <f t="shared" si="55"/>
        <v>*</v>
      </c>
      <c r="BT651" s="157" t="str">
        <f t="shared" si="56"/>
        <v/>
      </c>
    </row>
    <row r="652" spans="1:72" hidden="1">
      <c r="A652" s="44" t="str">
        <f t="shared" si="52"/>
        <v/>
      </c>
      <c r="B652" s="133"/>
      <c r="C652" s="7" t="str">
        <f>IF(BS_CONTROLE[[#This Row],[DATA]]="","",WEEKNUM(BS_CONTROLE[[#This Row],[DATA]]))</f>
        <v/>
      </c>
      <c r="D652" s="45"/>
      <c r="E652" s="185">
        <v>668</v>
      </c>
      <c r="F652" s="134"/>
      <c r="G652" s="8" t="str">
        <f>IF(D652="","*",VLOOKUP(F652,BS_ATIVIDADE[#All],3,FALSE))</f>
        <v>*</v>
      </c>
      <c r="H652" s="135"/>
      <c r="I652" s="135"/>
      <c r="J652" s="151"/>
      <c r="K652" s="151"/>
      <c r="L652" s="71" t="s">
        <v>11</v>
      </c>
      <c r="M652" s="149" t="str" cm="1">
        <f t="array" ref="M652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652" s="149" t="str" cm="1">
        <f t="array" ref="N652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652" s="135"/>
      <c r="P652" s="135"/>
      <c r="Q652" s="71"/>
      <c r="R652" s="9" t="str">
        <f>IFERROR(_xlfn.XLOOKUP(F652, BS_ATIVIDADE[ATIVIDADE],BS_ATIVIDADE[UNIDADE] ), "*")</f>
        <v>*</v>
      </c>
      <c r="S652" s="180" t="str" cm="1">
        <f t="array" ref="S652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652" s="180" t="str" cm="1">
        <f t="array" ref="T652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652" s="199" t="str">
        <f>IFERROR(_xlfn.XLOOKUP(J652, BASE_MAPA!$B$2:$B$420, BASE_MAPA!$G$2:$G$420), "ERRO")</f>
        <v>ERRO</v>
      </c>
      <c r="V652" s="143"/>
      <c r="W652" s="135"/>
      <c r="X652" s="152"/>
      <c r="Y652" s="129"/>
      <c r="Z652" s="129"/>
      <c r="AA652" s="71"/>
      <c r="AB652" s="59"/>
      <c r="AC652" s="59"/>
      <c r="AD652" s="135"/>
      <c r="AE652" s="71"/>
      <c r="AF652" s="71"/>
      <c r="AG652" s="71"/>
      <c r="AH652" s="42"/>
      <c r="AI652" s="119" t="str">
        <f>IF(BS_CONTROLE[[#This Row],[Atividade]]=0, "-", BS_CONTROLE[[#This Row],[Atividade]])</f>
        <v>-</v>
      </c>
      <c r="AJ652" s="8" t="str">
        <f>IF(D652="","*",VLOOKUP(AI652,BS_ATIVIDADE[#Data],3,FALSE))</f>
        <v>*</v>
      </c>
      <c r="AK652" s="175" t="str">
        <f>IF(BS_CONTROLE[[#This Row],[Local - Partida]]=0, "-", BS_CONTROLE[[#This Row],[Local - Partida]])</f>
        <v>-</v>
      </c>
      <c r="AL652" s="175" t="str">
        <f>IF(BS_CONTROLE[[#This Row],[Local - Encerramento]]=0, "-", BS_CONTROLE[[#This Row],[Local - Encerramento]])</f>
        <v>-</v>
      </c>
      <c r="AM652" s="175" t="str">
        <f>IF(BS_CONTROLE[[#This Row],[Entre - Estações]]=0, "-", BS_CONTROLE[[#This Row],[Entre - Estações]])</f>
        <v>-</v>
      </c>
      <c r="AN652" s="175" t="str">
        <f>IF(BS_CONTROLE[[#This Row],[SB]]=0, "-", BS_CONTROLE[[#This Row],[SB]])</f>
        <v>-</v>
      </c>
      <c r="AO652" s="176" t="str">
        <f>IF(BS_CONTROLE[[#This Row],[SUB]]=0, "-", BS_CONTROLE[[#This Row],[SUB]])</f>
        <v>-</v>
      </c>
      <c r="AP652" s="177" t="str">
        <f>IF(BS_CONTROLE[[#This Row],[KM - Inicio]]=0, "-", BS_CONTROLE[[#This Row],[KM - Inicio]])</f>
        <v>-</v>
      </c>
      <c r="AQ652" s="177" t="str">
        <f>IF(BS_CONTROLE[[#This Row],[KM - Fim]]=0, "-", BS_CONTROLE[[#This Row],[KM - Fim]])</f>
        <v>-</v>
      </c>
      <c r="AR652" s="32"/>
      <c r="AS652" s="32"/>
      <c r="AT652" s="32"/>
      <c r="AU652" s="32"/>
      <c r="AV652" s="32"/>
      <c r="AW652" s="32"/>
      <c r="AX652" s="32"/>
      <c r="AY652" s="184" t="str">
        <f>IF(D652="","*",IFERROR(IF(ISODD(COUNT(AS652:AX654)),"ERRO",SUM((AT652-AS652),(AV652-AU652),(AX652-AW652))),"ERRO"))</f>
        <v>*</v>
      </c>
      <c r="AZ652" s="11"/>
      <c r="BA652" s="60"/>
      <c r="BB652" s="9" t="str">
        <f>IFERROR(_xlfn.XLOOKUP(AI652, BS_ATIVIDADE[ATIVIDADE],BS_ATIVIDADE[UNIDADE] ), "*")</f>
        <v>*</v>
      </c>
      <c r="BC652" s="59" t="str" cm="1">
        <f t="array" ref="BC652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BD652" s="59" t="str" cm="1">
        <f t="array" ref="BD652" xml:space="preserve"> _xlfn.XLOOKUP(
  1,
  ( TabelaMap[SUB] = BS_CONTROLE[[#This Row],[SUB_5]]) *
  ( TabelaMap[KM Inicio] &lt;= BS_CONTROLE[[#This Row],[KM - Inicio]]) *
  ( TabelaMap[KM Fim]  &gt;= BS_CONTROLE[[#This Row],[KM - Inicio]]),
  TabelaMap[Trecho Coordenação],
  "-",
  0
)</f>
        <v>-</v>
      </c>
      <c r="BE652" s="200" t="str">
        <f>IFERROR(_xlfn.XLOOKUP(AO652, BASE_MAPA!$B$2:$B$420, BASE_MAPA!$G$2:$G$420), "ERRO")</f>
        <v>ERRO</v>
      </c>
      <c r="BF652" s="178" t="str">
        <f>IF(BS_CONTROLE[[#This Row],[Responsavel pelo boletim]]=0, "-", BS_CONTROLE[[#This Row],[Responsavel pelo boletim]])</f>
        <v>-</v>
      </c>
      <c r="BG652" s="13"/>
      <c r="BH652" s="14"/>
      <c r="BI652" s="14"/>
      <c r="BJ652" s="14"/>
      <c r="BK652" s="14"/>
      <c r="BL652" s="13"/>
      <c r="BM652" s="12"/>
      <c r="BN652" s="12"/>
      <c r="BO652" s="130"/>
      <c r="BP652" s="14"/>
      <c r="BQ652" s="10" t="str">
        <f t="shared" si="53"/>
        <v>Aderente</v>
      </c>
      <c r="BR652" s="15" t="str">
        <f t="shared" si="54"/>
        <v>*</v>
      </c>
      <c r="BS652" s="15" t="str">
        <f t="shared" si="55"/>
        <v>*</v>
      </c>
      <c r="BT652" s="157" t="str">
        <f t="shared" si="56"/>
        <v/>
      </c>
    </row>
    <row r="653" spans="1:72" hidden="1">
      <c r="A653" s="44" t="str">
        <f t="shared" si="52"/>
        <v/>
      </c>
      <c r="B653" s="133"/>
      <c r="C653" s="7" t="str">
        <f>IF(BS_CONTROLE[[#This Row],[DATA]]="","",WEEKNUM(BS_CONTROLE[[#This Row],[DATA]]))</f>
        <v/>
      </c>
      <c r="D653" s="45"/>
      <c r="E653" s="185">
        <v>669</v>
      </c>
      <c r="F653" s="134"/>
      <c r="G653" s="8" t="str">
        <f>IF(D653="","*",VLOOKUP(F653,BS_ATIVIDADE[#All],3,FALSE))</f>
        <v>*</v>
      </c>
      <c r="H653" s="135"/>
      <c r="I653" s="135"/>
      <c r="J653" s="151"/>
      <c r="K653" s="151"/>
      <c r="L653" s="71" t="s">
        <v>11</v>
      </c>
      <c r="M653" s="149" t="str" cm="1">
        <f t="array" ref="M653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653" s="149" t="str" cm="1">
        <f t="array" ref="N653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653" s="135"/>
      <c r="P653" s="135"/>
      <c r="Q653" s="71"/>
      <c r="R653" s="9" t="str">
        <f>IFERROR(_xlfn.XLOOKUP(F653, BS_ATIVIDADE[ATIVIDADE],BS_ATIVIDADE[UNIDADE] ), "*")</f>
        <v>*</v>
      </c>
      <c r="S653" s="180" t="str" cm="1">
        <f t="array" ref="S653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653" s="180" t="str" cm="1">
        <f t="array" ref="T653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653" s="199" t="str">
        <f>IFERROR(_xlfn.XLOOKUP(J653, BASE_MAPA!$B$2:$B$420, BASE_MAPA!$G$2:$G$420), "ERRO")</f>
        <v>ERRO</v>
      </c>
      <c r="V653" s="143"/>
      <c r="W653" s="135"/>
      <c r="X653" s="152"/>
      <c r="Y653" s="129"/>
      <c r="Z653" s="129"/>
      <c r="AA653" s="71"/>
      <c r="AB653" s="59"/>
      <c r="AC653" s="59"/>
      <c r="AD653" s="135"/>
      <c r="AE653" s="71"/>
      <c r="AF653" s="71"/>
      <c r="AG653" s="71"/>
      <c r="AH653" s="42"/>
      <c r="AI653" s="119" t="str">
        <f>IF(BS_CONTROLE[[#This Row],[Atividade]]=0, "-", BS_CONTROLE[[#This Row],[Atividade]])</f>
        <v>-</v>
      </c>
      <c r="AJ653" s="8" t="str">
        <f>IF(D653="","*",VLOOKUP(AI653,BS_ATIVIDADE[#Data],3,FALSE))</f>
        <v>*</v>
      </c>
      <c r="AK653" s="175" t="str">
        <f>IF(BS_CONTROLE[[#This Row],[Local - Partida]]=0, "-", BS_CONTROLE[[#This Row],[Local - Partida]])</f>
        <v>-</v>
      </c>
      <c r="AL653" s="175" t="str">
        <f>IF(BS_CONTROLE[[#This Row],[Local - Encerramento]]=0, "-", BS_CONTROLE[[#This Row],[Local - Encerramento]])</f>
        <v>-</v>
      </c>
      <c r="AM653" s="175" t="str">
        <f>IF(BS_CONTROLE[[#This Row],[Entre - Estações]]=0, "-", BS_CONTROLE[[#This Row],[Entre - Estações]])</f>
        <v>-</v>
      </c>
      <c r="AN653" s="175" t="str">
        <f>IF(BS_CONTROLE[[#This Row],[SB]]=0, "-", BS_CONTROLE[[#This Row],[SB]])</f>
        <v>-</v>
      </c>
      <c r="AO653" s="176" t="str">
        <f>IF(BS_CONTROLE[[#This Row],[SUB]]=0, "-", BS_CONTROLE[[#This Row],[SUB]])</f>
        <v>-</v>
      </c>
      <c r="AP653" s="177" t="str">
        <f>IF(BS_CONTROLE[[#This Row],[KM - Inicio]]=0, "-", BS_CONTROLE[[#This Row],[KM - Inicio]])</f>
        <v>-</v>
      </c>
      <c r="AQ653" s="177" t="str">
        <f>IF(BS_CONTROLE[[#This Row],[KM - Fim]]=0, "-", BS_CONTROLE[[#This Row],[KM - Fim]])</f>
        <v>-</v>
      </c>
      <c r="AR653" s="32"/>
      <c r="AS653" s="32"/>
      <c r="AT653" s="32"/>
      <c r="AU653" s="32"/>
      <c r="AV653" s="32"/>
      <c r="AW653" s="32"/>
      <c r="AX653" s="32"/>
      <c r="AY653" s="184" t="str">
        <f>IF(D653="","*",IFERROR(IF(ISODD(COUNT(AS653:AX655)),"ERRO",SUM((AT653-AS653),(AV653-AU653),(AX653-AW653))),"ERRO"))</f>
        <v>*</v>
      </c>
      <c r="AZ653" s="11"/>
      <c r="BA653" s="60"/>
      <c r="BB653" s="9" t="str">
        <f>IFERROR(_xlfn.XLOOKUP(AI653, BS_ATIVIDADE[ATIVIDADE],BS_ATIVIDADE[UNIDADE] ), "*")</f>
        <v>*</v>
      </c>
      <c r="BC653" s="59" t="str" cm="1">
        <f t="array" ref="BC653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BD653" s="59" t="str" cm="1">
        <f t="array" ref="BD653" xml:space="preserve"> _xlfn.XLOOKUP(
  1,
  ( TabelaMap[SUB] = BS_CONTROLE[[#This Row],[SUB_5]]) *
  ( TabelaMap[KM Inicio] &lt;= BS_CONTROLE[[#This Row],[KM - Inicio]]) *
  ( TabelaMap[KM Fim]  &gt;= BS_CONTROLE[[#This Row],[KM - Inicio]]),
  TabelaMap[Trecho Coordenação],
  "-",
  0
)</f>
        <v>-</v>
      </c>
      <c r="BE653" s="200" t="str">
        <f>IFERROR(_xlfn.XLOOKUP(AO653, BASE_MAPA!$B$2:$B$420, BASE_MAPA!$G$2:$G$420), "ERRO")</f>
        <v>ERRO</v>
      </c>
      <c r="BF653" s="178" t="str">
        <f>IF(BS_CONTROLE[[#This Row],[Responsavel pelo boletim]]=0, "-", BS_CONTROLE[[#This Row],[Responsavel pelo boletim]])</f>
        <v>-</v>
      </c>
      <c r="BG653" s="13"/>
      <c r="BH653" s="14"/>
      <c r="BI653" s="14"/>
      <c r="BJ653" s="14"/>
      <c r="BK653" s="14"/>
      <c r="BL653" s="13"/>
      <c r="BM653" s="12"/>
      <c r="BN653" s="12"/>
      <c r="BO653" s="130"/>
      <c r="BP653" s="14"/>
      <c r="BQ653" s="10" t="str">
        <f t="shared" si="53"/>
        <v>Aderente</v>
      </c>
      <c r="BR653" s="15" t="str">
        <f t="shared" si="54"/>
        <v>*</v>
      </c>
      <c r="BS653" s="15" t="str">
        <f t="shared" si="55"/>
        <v>*</v>
      </c>
      <c r="BT653" s="157" t="str">
        <f t="shared" si="56"/>
        <v/>
      </c>
    </row>
    <row r="654" spans="1:72" hidden="1">
      <c r="A654" s="44" t="str">
        <f t="shared" si="52"/>
        <v/>
      </c>
      <c r="B654" s="133"/>
      <c r="C654" s="7" t="str">
        <f>IF(BS_CONTROLE[[#This Row],[DATA]]="","",WEEKNUM(BS_CONTROLE[[#This Row],[DATA]]))</f>
        <v/>
      </c>
      <c r="D654" s="45"/>
      <c r="E654" s="185">
        <v>670</v>
      </c>
      <c r="F654" s="134"/>
      <c r="G654" s="8" t="str">
        <f>IF(D654="","*",VLOOKUP(F654,BS_ATIVIDADE[#All],3,FALSE))</f>
        <v>*</v>
      </c>
      <c r="H654" s="135"/>
      <c r="I654" s="135"/>
      <c r="J654" s="151"/>
      <c r="K654" s="151"/>
      <c r="L654" s="71" t="s">
        <v>11</v>
      </c>
      <c r="M654" s="149" t="str" cm="1">
        <f t="array" ref="M654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654" s="149" t="str" cm="1">
        <f t="array" ref="N654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654" s="135"/>
      <c r="P654" s="135"/>
      <c r="Q654" s="71"/>
      <c r="R654" s="9" t="str">
        <f>IFERROR(_xlfn.XLOOKUP(F654, BS_ATIVIDADE[ATIVIDADE],BS_ATIVIDADE[UNIDADE] ), "*")</f>
        <v>*</v>
      </c>
      <c r="S654" s="180" t="str" cm="1">
        <f t="array" ref="S654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654" s="180" t="str" cm="1">
        <f t="array" ref="T654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654" s="199" t="str">
        <f>IFERROR(_xlfn.XLOOKUP(J654, BASE_MAPA!$B$2:$B$420, BASE_MAPA!$G$2:$G$420), "ERRO")</f>
        <v>ERRO</v>
      </c>
      <c r="V654" s="143"/>
      <c r="W654" s="135"/>
      <c r="X654" s="152"/>
      <c r="Y654" s="129"/>
      <c r="Z654" s="129"/>
      <c r="AA654" s="71"/>
      <c r="AB654" s="59"/>
      <c r="AC654" s="59"/>
      <c r="AD654" s="135"/>
      <c r="AE654" s="71"/>
      <c r="AF654" s="71"/>
      <c r="AG654" s="71"/>
      <c r="AH654" s="42"/>
      <c r="AI654" s="119" t="str">
        <f>IF(BS_CONTROLE[[#This Row],[Atividade]]=0, "-", BS_CONTROLE[[#This Row],[Atividade]])</f>
        <v>-</v>
      </c>
      <c r="AJ654" s="8" t="str">
        <f>IF(D654="","*",VLOOKUP(AI654,BS_ATIVIDADE[#Data],3,FALSE))</f>
        <v>*</v>
      </c>
      <c r="AK654" s="175" t="str">
        <f>IF(BS_CONTROLE[[#This Row],[Local - Partida]]=0, "-", BS_CONTROLE[[#This Row],[Local - Partida]])</f>
        <v>-</v>
      </c>
      <c r="AL654" s="175" t="str">
        <f>IF(BS_CONTROLE[[#This Row],[Local - Encerramento]]=0, "-", BS_CONTROLE[[#This Row],[Local - Encerramento]])</f>
        <v>-</v>
      </c>
      <c r="AM654" s="175" t="str">
        <f>IF(BS_CONTROLE[[#This Row],[Entre - Estações]]=0, "-", BS_CONTROLE[[#This Row],[Entre - Estações]])</f>
        <v>-</v>
      </c>
      <c r="AN654" s="175" t="str">
        <f>IF(BS_CONTROLE[[#This Row],[SB]]=0, "-", BS_CONTROLE[[#This Row],[SB]])</f>
        <v>-</v>
      </c>
      <c r="AO654" s="176" t="str">
        <f>IF(BS_CONTROLE[[#This Row],[SUB]]=0, "-", BS_CONTROLE[[#This Row],[SUB]])</f>
        <v>-</v>
      </c>
      <c r="AP654" s="177" t="str">
        <f>IF(BS_CONTROLE[[#This Row],[KM - Inicio]]=0, "-", BS_CONTROLE[[#This Row],[KM - Inicio]])</f>
        <v>-</v>
      </c>
      <c r="AQ654" s="177" t="str">
        <f>IF(BS_CONTROLE[[#This Row],[KM - Fim]]=0, "-", BS_CONTROLE[[#This Row],[KM - Fim]])</f>
        <v>-</v>
      </c>
      <c r="AR654" s="32"/>
      <c r="AS654" s="32"/>
      <c r="AT654" s="32"/>
      <c r="AU654" s="32"/>
      <c r="AV654" s="32"/>
      <c r="AW654" s="32"/>
      <c r="AX654" s="32"/>
      <c r="AY654" s="184" t="str">
        <f>IF(D654="","*",IFERROR(IF(ISODD(COUNT(AS654:AX656)),"ERRO",SUM((AT654-AS654),(AV654-AU654),(AX654-AW654))),"ERRO"))</f>
        <v>*</v>
      </c>
      <c r="AZ654" s="11"/>
      <c r="BA654" s="60"/>
      <c r="BB654" s="9" t="str">
        <f>IFERROR(_xlfn.XLOOKUP(AI654, BS_ATIVIDADE[ATIVIDADE],BS_ATIVIDADE[UNIDADE] ), "*")</f>
        <v>*</v>
      </c>
      <c r="BC654" s="59" t="str" cm="1">
        <f t="array" ref="BC654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BD654" s="59" t="str" cm="1">
        <f t="array" ref="BD654" xml:space="preserve"> _xlfn.XLOOKUP(
  1,
  ( TabelaMap[SUB] = BS_CONTROLE[[#This Row],[SUB_5]]) *
  ( TabelaMap[KM Inicio] &lt;= BS_CONTROLE[[#This Row],[KM - Inicio]]) *
  ( TabelaMap[KM Fim]  &gt;= BS_CONTROLE[[#This Row],[KM - Inicio]]),
  TabelaMap[Trecho Coordenação],
  "-",
  0
)</f>
        <v>-</v>
      </c>
      <c r="BE654" s="200" t="str">
        <f>IFERROR(_xlfn.XLOOKUP(AO654, BASE_MAPA!$B$2:$B$420, BASE_MAPA!$G$2:$G$420), "ERRO")</f>
        <v>ERRO</v>
      </c>
      <c r="BF654" s="178" t="str">
        <f>IF(BS_CONTROLE[[#This Row],[Responsavel pelo boletim]]=0, "-", BS_CONTROLE[[#This Row],[Responsavel pelo boletim]])</f>
        <v>-</v>
      </c>
      <c r="BG654" s="13"/>
      <c r="BH654" s="14"/>
      <c r="BI654" s="14"/>
      <c r="BJ654" s="14"/>
      <c r="BK654" s="14"/>
      <c r="BL654" s="13"/>
      <c r="BM654" s="12"/>
      <c r="BN654" s="12"/>
      <c r="BO654" s="130"/>
      <c r="BP654" s="14"/>
      <c r="BQ654" s="10" t="str">
        <f t="shared" si="53"/>
        <v>Aderente</v>
      </c>
      <c r="BR654" s="15" t="str">
        <f t="shared" si="54"/>
        <v>*</v>
      </c>
      <c r="BS654" s="15" t="str">
        <f t="shared" si="55"/>
        <v>*</v>
      </c>
      <c r="BT654" s="157" t="str">
        <f t="shared" si="56"/>
        <v/>
      </c>
    </row>
    <row r="655" spans="1:72" hidden="1">
      <c r="A655" s="44" t="str">
        <f t="shared" si="52"/>
        <v/>
      </c>
      <c r="B655" s="133"/>
      <c r="C655" s="7" t="str">
        <f>IF(BS_CONTROLE[[#This Row],[DATA]]="","",WEEKNUM(BS_CONTROLE[[#This Row],[DATA]]))</f>
        <v/>
      </c>
      <c r="D655" s="45"/>
      <c r="E655" s="185">
        <v>671</v>
      </c>
      <c r="F655" s="134"/>
      <c r="G655" s="8" t="str">
        <f>IF(D655="","*",VLOOKUP(F655,BS_ATIVIDADE[#All],3,FALSE))</f>
        <v>*</v>
      </c>
      <c r="H655" s="135"/>
      <c r="I655" s="135"/>
      <c r="J655" s="151"/>
      <c r="K655" s="151"/>
      <c r="L655" s="71" t="s">
        <v>11</v>
      </c>
      <c r="M655" s="149" t="str" cm="1">
        <f t="array" ref="M655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655" s="149" t="str" cm="1">
        <f t="array" ref="N655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655" s="135"/>
      <c r="P655" s="135"/>
      <c r="Q655" s="71"/>
      <c r="R655" s="9" t="str">
        <f>IFERROR(_xlfn.XLOOKUP(F655, BS_ATIVIDADE[ATIVIDADE],BS_ATIVIDADE[UNIDADE] ), "*")</f>
        <v>*</v>
      </c>
      <c r="S655" s="180" t="str" cm="1">
        <f t="array" ref="S655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655" s="180" t="str" cm="1">
        <f t="array" ref="T655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655" s="199" t="str">
        <f>IFERROR(_xlfn.XLOOKUP(J655, BASE_MAPA!$B$2:$B$420, BASE_MAPA!$G$2:$G$420), "ERRO")</f>
        <v>ERRO</v>
      </c>
      <c r="V655" s="143"/>
      <c r="W655" s="135"/>
      <c r="X655" s="152"/>
      <c r="Y655" s="129"/>
      <c r="Z655" s="129"/>
      <c r="AA655" s="71"/>
      <c r="AB655" s="59"/>
      <c r="AC655" s="59"/>
      <c r="AD655" s="135"/>
      <c r="AE655" s="71"/>
      <c r="AF655" s="71"/>
      <c r="AG655" s="71"/>
      <c r="AH655" s="42"/>
      <c r="AI655" s="119" t="str">
        <f>IF(BS_CONTROLE[[#This Row],[Atividade]]=0, "-", BS_CONTROLE[[#This Row],[Atividade]])</f>
        <v>-</v>
      </c>
      <c r="AJ655" s="8" t="str">
        <f>IF(D655="","*",VLOOKUP(AI655,BS_ATIVIDADE[#Data],3,FALSE))</f>
        <v>*</v>
      </c>
      <c r="AK655" s="175" t="str">
        <f>IF(BS_CONTROLE[[#This Row],[Local - Partida]]=0, "-", BS_CONTROLE[[#This Row],[Local - Partida]])</f>
        <v>-</v>
      </c>
      <c r="AL655" s="175" t="str">
        <f>IF(BS_CONTROLE[[#This Row],[Local - Encerramento]]=0, "-", BS_CONTROLE[[#This Row],[Local - Encerramento]])</f>
        <v>-</v>
      </c>
      <c r="AM655" s="175" t="str">
        <f>IF(BS_CONTROLE[[#This Row],[Entre - Estações]]=0, "-", BS_CONTROLE[[#This Row],[Entre - Estações]])</f>
        <v>-</v>
      </c>
      <c r="AN655" s="175" t="str">
        <f>IF(BS_CONTROLE[[#This Row],[SB]]=0, "-", BS_CONTROLE[[#This Row],[SB]])</f>
        <v>-</v>
      </c>
      <c r="AO655" s="176" t="str">
        <f>IF(BS_CONTROLE[[#This Row],[SUB]]=0, "-", BS_CONTROLE[[#This Row],[SUB]])</f>
        <v>-</v>
      </c>
      <c r="AP655" s="177" t="str">
        <f>IF(BS_CONTROLE[[#This Row],[KM - Inicio]]=0, "-", BS_CONTROLE[[#This Row],[KM - Inicio]])</f>
        <v>-</v>
      </c>
      <c r="AQ655" s="177" t="str">
        <f>IF(BS_CONTROLE[[#This Row],[KM - Fim]]=0, "-", BS_CONTROLE[[#This Row],[KM - Fim]])</f>
        <v>-</v>
      </c>
      <c r="AR655" s="32"/>
      <c r="AS655" s="32"/>
      <c r="AT655" s="32"/>
      <c r="AU655" s="32"/>
      <c r="AV655" s="32"/>
      <c r="AW655" s="32"/>
      <c r="AX655" s="32"/>
      <c r="AY655" s="184" t="str">
        <f>IF(D655="","*",IFERROR(IF(ISODD(COUNT(AS655:AX657)),"ERRO",SUM((AT655-AS655),(AV655-AU655),(AX655-AW655))),"ERRO"))</f>
        <v>*</v>
      </c>
      <c r="AZ655" s="11"/>
      <c r="BA655" s="60"/>
      <c r="BB655" s="9" t="str">
        <f>IFERROR(_xlfn.XLOOKUP(AI655, BS_ATIVIDADE[ATIVIDADE],BS_ATIVIDADE[UNIDADE] ), "*")</f>
        <v>*</v>
      </c>
      <c r="BC655" s="59" t="str" cm="1">
        <f t="array" ref="BC655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BD655" s="59" t="str" cm="1">
        <f t="array" ref="BD655" xml:space="preserve"> _xlfn.XLOOKUP(
  1,
  ( TabelaMap[SUB] = BS_CONTROLE[[#This Row],[SUB_5]]) *
  ( TabelaMap[KM Inicio] &lt;= BS_CONTROLE[[#This Row],[KM - Inicio]]) *
  ( TabelaMap[KM Fim]  &gt;= BS_CONTROLE[[#This Row],[KM - Inicio]]),
  TabelaMap[Trecho Coordenação],
  "-",
  0
)</f>
        <v>-</v>
      </c>
      <c r="BE655" s="200" t="str">
        <f>IFERROR(_xlfn.XLOOKUP(AO655, BASE_MAPA!$B$2:$B$420, BASE_MAPA!$G$2:$G$420), "ERRO")</f>
        <v>ERRO</v>
      </c>
      <c r="BF655" s="178" t="str">
        <f>IF(BS_CONTROLE[[#This Row],[Responsavel pelo boletim]]=0, "-", BS_CONTROLE[[#This Row],[Responsavel pelo boletim]])</f>
        <v>-</v>
      </c>
      <c r="BG655" s="13"/>
      <c r="BH655" s="14"/>
      <c r="BI655" s="14"/>
      <c r="BJ655" s="14"/>
      <c r="BK655" s="14"/>
      <c r="BL655" s="13"/>
      <c r="BM655" s="12"/>
      <c r="BN655" s="12"/>
      <c r="BO655" s="130"/>
      <c r="BP655" s="14"/>
      <c r="BQ655" s="10" t="str">
        <f t="shared" si="53"/>
        <v>Aderente</v>
      </c>
      <c r="BR655" s="15" t="str">
        <f t="shared" si="54"/>
        <v>*</v>
      </c>
      <c r="BS655" s="15" t="str">
        <f t="shared" si="55"/>
        <v>*</v>
      </c>
      <c r="BT655" s="157" t="str">
        <f t="shared" si="56"/>
        <v/>
      </c>
    </row>
    <row r="656" spans="1:72" hidden="1">
      <c r="A656" s="44" t="str">
        <f t="shared" si="52"/>
        <v/>
      </c>
      <c r="B656" s="133"/>
      <c r="C656" s="7" t="str">
        <f>IF(BS_CONTROLE[[#This Row],[DATA]]="","",WEEKNUM(BS_CONTROLE[[#This Row],[DATA]]))</f>
        <v/>
      </c>
      <c r="D656" s="45"/>
      <c r="E656" s="185">
        <v>672</v>
      </c>
      <c r="F656" s="134"/>
      <c r="G656" s="8" t="str">
        <f>IF(D656="","*",VLOOKUP(F656,BS_ATIVIDADE[#All],3,FALSE))</f>
        <v>*</v>
      </c>
      <c r="H656" s="135"/>
      <c r="I656" s="135"/>
      <c r="J656" s="151"/>
      <c r="K656" s="151"/>
      <c r="L656" s="71" t="s">
        <v>11</v>
      </c>
      <c r="M656" s="149" t="str" cm="1">
        <f t="array" ref="M656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656" s="149" t="str" cm="1">
        <f t="array" ref="N656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656" s="135"/>
      <c r="P656" s="135"/>
      <c r="Q656" s="71"/>
      <c r="R656" s="9" t="str">
        <f>IFERROR(_xlfn.XLOOKUP(F656, BS_ATIVIDADE[ATIVIDADE],BS_ATIVIDADE[UNIDADE] ), "*")</f>
        <v>*</v>
      </c>
      <c r="S656" s="180" t="str" cm="1">
        <f t="array" ref="S656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656" s="180" t="str" cm="1">
        <f t="array" ref="T656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656" s="199" t="str">
        <f>IFERROR(_xlfn.XLOOKUP(J656, BASE_MAPA!$B$2:$B$420, BASE_MAPA!$G$2:$G$420), "ERRO")</f>
        <v>ERRO</v>
      </c>
      <c r="V656" s="143"/>
      <c r="W656" s="135"/>
      <c r="X656" s="152"/>
      <c r="Y656" s="129"/>
      <c r="Z656" s="129"/>
      <c r="AA656" s="71"/>
      <c r="AB656" s="59"/>
      <c r="AC656" s="59"/>
      <c r="AD656" s="135"/>
      <c r="AE656" s="71"/>
      <c r="AF656" s="71"/>
      <c r="AG656" s="71"/>
      <c r="AH656" s="42"/>
      <c r="AI656" s="119" t="str">
        <f>IF(BS_CONTROLE[[#This Row],[Atividade]]=0, "-", BS_CONTROLE[[#This Row],[Atividade]])</f>
        <v>-</v>
      </c>
      <c r="AJ656" s="8" t="str">
        <f>IF(D656="","*",VLOOKUP(AI656,BS_ATIVIDADE[#Data],3,FALSE))</f>
        <v>*</v>
      </c>
      <c r="AK656" s="175" t="str">
        <f>IF(BS_CONTROLE[[#This Row],[Local - Partida]]=0, "-", BS_CONTROLE[[#This Row],[Local - Partida]])</f>
        <v>-</v>
      </c>
      <c r="AL656" s="175" t="str">
        <f>IF(BS_CONTROLE[[#This Row],[Local - Encerramento]]=0, "-", BS_CONTROLE[[#This Row],[Local - Encerramento]])</f>
        <v>-</v>
      </c>
      <c r="AM656" s="175" t="str">
        <f>IF(BS_CONTROLE[[#This Row],[Entre - Estações]]=0, "-", BS_CONTROLE[[#This Row],[Entre - Estações]])</f>
        <v>-</v>
      </c>
      <c r="AN656" s="175" t="str">
        <f>IF(BS_CONTROLE[[#This Row],[SB]]=0, "-", BS_CONTROLE[[#This Row],[SB]])</f>
        <v>-</v>
      </c>
      <c r="AO656" s="176" t="str">
        <f>IF(BS_CONTROLE[[#This Row],[SUB]]=0, "-", BS_CONTROLE[[#This Row],[SUB]])</f>
        <v>-</v>
      </c>
      <c r="AP656" s="177" t="str">
        <f>IF(BS_CONTROLE[[#This Row],[KM - Inicio]]=0, "-", BS_CONTROLE[[#This Row],[KM - Inicio]])</f>
        <v>-</v>
      </c>
      <c r="AQ656" s="177" t="str">
        <f>IF(BS_CONTROLE[[#This Row],[KM - Fim]]=0, "-", BS_CONTROLE[[#This Row],[KM - Fim]])</f>
        <v>-</v>
      </c>
      <c r="AR656" s="32"/>
      <c r="AS656" s="32"/>
      <c r="AT656" s="32"/>
      <c r="AU656" s="32"/>
      <c r="AV656" s="32"/>
      <c r="AW656" s="32"/>
      <c r="AX656" s="32"/>
      <c r="AY656" s="184" t="str">
        <f>IF(D656="","*",IFERROR(IF(ISODD(COUNT(AS656:AX658)),"ERRO",SUM((AT656-AS656),(AV656-AU656),(AX656-AW656))),"ERRO"))</f>
        <v>*</v>
      </c>
      <c r="AZ656" s="11"/>
      <c r="BA656" s="60"/>
      <c r="BB656" s="9" t="str">
        <f>IFERROR(_xlfn.XLOOKUP(AI656, BS_ATIVIDADE[ATIVIDADE],BS_ATIVIDADE[UNIDADE] ), "*")</f>
        <v>*</v>
      </c>
      <c r="BC656" s="59" t="str" cm="1">
        <f t="array" ref="BC656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BD656" s="59" t="str" cm="1">
        <f t="array" ref="BD656" xml:space="preserve"> _xlfn.XLOOKUP(
  1,
  ( TabelaMap[SUB] = BS_CONTROLE[[#This Row],[SUB_5]]) *
  ( TabelaMap[KM Inicio] &lt;= BS_CONTROLE[[#This Row],[KM - Inicio]]) *
  ( TabelaMap[KM Fim]  &gt;= BS_CONTROLE[[#This Row],[KM - Inicio]]),
  TabelaMap[Trecho Coordenação],
  "-",
  0
)</f>
        <v>-</v>
      </c>
      <c r="BE656" s="200" t="str">
        <f>IFERROR(_xlfn.XLOOKUP(AO656, BASE_MAPA!$B$2:$B$420, BASE_MAPA!$G$2:$G$420), "ERRO")</f>
        <v>ERRO</v>
      </c>
      <c r="BF656" s="178" t="str">
        <f>IF(BS_CONTROLE[[#This Row],[Responsavel pelo boletim]]=0, "-", BS_CONTROLE[[#This Row],[Responsavel pelo boletim]])</f>
        <v>-</v>
      </c>
      <c r="BG656" s="13"/>
      <c r="BH656" s="14"/>
      <c r="BI656" s="14"/>
      <c r="BJ656" s="14"/>
      <c r="BK656" s="14"/>
      <c r="BL656" s="13"/>
      <c r="BM656" s="12"/>
      <c r="BN656" s="12"/>
      <c r="BO656" s="130"/>
      <c r="BP656" s="14"/>
      <c r="BQ656" s="10" t="str">
        <f t="shared" si="53"/>
        <v>Aderente</v>
      </c>
      <c r="BR656" s="15" t="str">
        <f t="shared" si="54"/>
        <v>*</v>
      </c>
      <c r="BS656" s="15" t="str">
        <f t="shared" si="55"/>
        <v>*</v>
      </c>
      <c r="BT656" s="157" t="str">
        <f t="shared" si="56"/>
        <v/>
      </c>
    </row>
    <row r="657" spans="1:72" hidden="1">
      <c r="A657" s="44" t="str">
        <f t="shared" si="52"/>
        <v/>
      </c>
      <c r="B657" s="133"/>
      <c r="C657" s="7" t="str">
        <f>IF(BS_CONTROLE[[#This Row],[DATA]]="","",WEEKNUM(BS_CONTROLE[[#This Row],[DATA]]))</f>
        <v/>
      </c>
      <c r="D657" s="45"/>
      <c r="E657" s="185">
        <v>673</v>
      </c>
      <c r="F657" s="134"/>
      <c r="G657" s="8" t="str">
        <f>IF(D657="","*",VLOOKUP(F657,BS_ATIVIDADE[#All],3,FALSE))</f>
        <v>*</v>
      </c>
      <c r="H657" s="135"/>
      <c r="I657" s="135"/>
      <c r="J657" s="151"/>
      <c r="K657" s="151"/>
      <c r="L657" s="71" t="s">
        <v>11</v>
      </c>
      <c r="M657" s="149" t="str" cm="1">
        <f t="array" ref="M657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657" s="149" t="str" cm="1">
        <f t="array" ref="N657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657" s="135"/>
      <c r="P657" s="135"/>
      <c r="Q657" s="71"/>
      <c r="R657" s="9" t="str">
        <f>IFERROR(_xlfn.XLOOKUP(F657, BS_ATIVIDADE[ATIVIDADE],BS_ATIVIDADE[UNIDADE] ), "*")</f>
        <v>*</v>
      </c>
      <c r="S657" s="180" t="str" cm="1">
        <f t="array" ref="S657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657" s="180" t="str" cm="1">
        <f t="array" ref="T657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657" s="199" t="str">
        <f>IFERROR(_xlfn.XLOOKUP(J657, BASE_MAPA!$B$2:$B$420, BASE_MAPA!$G$2:$G$420), "ERRO")</f>
        <v>ERRO</v>
      </c>
      <c r="V657" s="143"/>
      <c r="W657" s="135"/>
      <c r="X657" s="152"/>
      <c r="Y657" s="129"/>
      <c r="Z657" s="129"/>
      <c r="AA657" s="71"/>
      <c r="AB657" s="59"/>
      <c r="AC657" s="59"/>
      <c r="AD657" s="135"/>
      <c r="AE657" s="71"/>
      <c r="AF657" s="71"/>
      <c r="AG657" s="71"/>
      <c r="AH657" s="42"/>
      <c r="AI657" s="119" t="str">
        <f>IF(BS_CONTROLE[[#This Row],[Atividade]]=0, "-", BS_CONTROLE[[#This Row],[Atividade]])</f>
        <v>-</v>
      </c>
      <c r="AJ657" s="8" t="str">
        <f>IF(D657="","*",VLOOKUP(AI657,BS_ATIVIDADE[#Data],3,FALSE))</f>
        <v>*</v>
      </c>
      <c r="AK657" s="175" t="str">
        <f>IF(BS_CONTROLE[[#This Row],[Local - Partida]]=0, "-", BS_CONTROLE[[#This Row],[Local - Partida]])</f>
        <v>-</v>
      </c>
      <c r="AL657" s="175" t="str">
        <f>IF(BS_CONTROLE[[#This Row],[Local - Encerramento]]=0, "-", BS_CONTROLE[[#This Row],[Local - Encerramento]])</f>
        <v>-</v>
      </c>
      <c r="AM657" s="175" t="str">
        <f>IF(BS_CONTROLE[[#This Row],[Entre - Estações]]=0, "-", BS_CONTROLE[[#This Row],[Entre - Estações]])</f>
        <v>-</v>
      </c>
      <c r="AN657" s="175" t="str">
        <f>IF(BS_CONTROLE[[#This Row],[SB]]=0, "-", BS_CONTROLE[[#This Row],[SB]])</f>
        <v>-</v>
      </c>
      <c r="AO657" s="176" t="str">
        <f>IF(BS_CONTROLE[[#This Row],[SUB]]=0, "-", BS_CONTROLE[[#This Row],[SUB]])</f>
        <v>-</v>
      </c>
      <c r="AP657" s="177" t="str">
        <f>IF(BS_CONTROLE[[#This Row],[KM - Inicio]]=0, "-", BS_CONTROLE[[#This Row],[KM - Inicio]])</f>
        <v>-</v>
      </c>
      <c r="AQ657" s="177" t="str">
        <f>IF(BS_CONTROLE[[#This Row],[KM - Fim]]=0, "-", BS_CONTROLE[[#This Row],[KM - Fim]])</f>
        <v>-</v>
      </c>
      <c r="AR657" s="32"/>
      <c r="AS657" s="32"/>
      <c r="AT657" s="32"/>
      <c r="AU657" s="32"/>
      <c r="AV657" s="32"/>
      <c r="AW657" s="32"/>
      <c r="AX657" s="32"/>
      <c r="AY657" s="184" t="str">
        <f>IF(D657="","*",IFERROR(IF(ISODD(COUNT(AS657:AX659)),"ERRO",SUM((AT657-AS657),(AV657-AU657),(AX657-AW657))),"ERRO"))</f>
        <v>*</v>
      </c>
      <c r="AZ657" s="11"/>
      <c r="BA657" s="60"/>
      <c r="BB657" s="9" t="str">
        <f>IFERROR(_xlfn.XLOOKUP(AI657, BS_ATIVIDADE[ATIVIDADE],BS_ATIVIDADE[UNIDADE] ), "*")</f>
        <v>*</v>
      </c>
      <c r="BC657" s="59" t="str" cm="1">
        <f t="array" ref="BC657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BD657" s="59" t="str" cm="1">
        <f t="array" ref="BD657" xml:space="preserve"> _xlfn.XLOOKUP(
  1,
  ( TabelaMap[SUB] = BS_CONTROLE[[#This Row],[SUB_5]]) *
  ( TabelaMap[KM Inicio] &lt;= BS_CONTROLE[[#This Row],[KM - Inicio]]) *
  ( TabelaMap[KM Fim]  &gt;= BS_CONTROLE[[#This Row],[KM - Inicio]]),
  TabelaMap[Trecho Coordenação],
  "-",
  0
)</f>
        <v>-</v>
      </c>
      <c r="BE657" s="200" t="str">
        <f>IFERROR(_xlfn.XLOOKUP(AO657, BASE_MAPA!$B$2:$B$420, BASE_MAPA!$G$2:$G$420), "ERRO")</f>
        <v>ERRO</v>
      </c>
      <c r="BF657" s="178" t="str">
        <f>IF(BS_CONTROLE[[#This Row],[Responsavel pelo boletim]]=0, "-", BS_CONTROLE[[#This Row],[Responsavel pelo boletim]])</f>
        <v>-</v>
      </c>
      <c r="BG657" s="13"/>
      <c r="BH657" s="14"/>
      <c r="BI657" s="14"/>
      <c r="BJ657" s="14"/>
      <c r="BK657" s="14"/>
      <c r="BL657" s="13"/>
      <c r="BM657" s="12"/>
      <c r="BN657" s="12"/>
      <c r="BO657" s="130"/>
      <c r="BP657" s="14"/>
      <c r="BQ657" s="10" t="str">
        <f t="shared" si="53"/>
        <v>Aderente</v>
      </c>
      <c r="BR657" s="15" t="str">
        <f t="shared" si="54"/>
        <v>*</v>
      </c>
      <c r="BS657" s="15" t="str">
        <f t="shared" si="55"/>
        <v>*</v>
      </c>
      <c r="BT657" s="157" t="str">
        <f t="shared" si="56"/>
        <v/>
      </c>
    </row>
    <row r="658" spans="1:72" hidden="1">
      <c r="A658" s="44" t="str">
        <f t="shared" si="52"/>
        <v/>
      </c>
      <c r="B658" s="133"/>
      <c r="C658" s="7" t="str">
        <f>IF(BS_CONTROLE[[#This Row],[DATA]]="","",WEEKNUM(BS_CONTROLE[[#This Row],[DATA]]))</f>
        <v/>
      </c>
      <c r="D658" s="45"/>
      <c r="E658" s="185">
        <v>674</v>
      </c>
      <c r="F658" s="134"/>
      <c r="G658" s="8" t="str">
        <f>IF(D658="","*",VLOOKUP(F658,BS_ATIVIDADE[#All],3,FALSE))</f>
        <v>*</v>
      </c>
      <c r="H658" s="135"/>
      <c r="I658" s="135"/>
      <c r="J658" s="151"/>
      <c r="K658" s="151"/>
      <c r="L658" s="71" t="s">
        <v>11</v>
      </c>
      <c r="M658" s="149" t="str" cm="1">
        <f t="array" ref="M658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658" s="149" t="str" cm="1">
        <f t="array" ref="N658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658" s="135"/>
      <c r="P658" s="135"/>
      <c r="Q658" s="71"/>
      <c r="R658" s="9" t="str">
        <f>IFERROR(_xlfn.XLOOKUP(F658, BS_ATIVIDADE[ATIVIDADE],BS_ATIVIDADE[UNIDADE] ), "*")</f>
        <v>*</v>
      </c>
      <c r="S658" s="180" t="str" cm="1">
        <f t="array" ref="S658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658" s="180" t="str" cm="1">
        <f t="array" ref="T658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658" s="199" t="str">
        <f>IFERROR(_xlfn.XLOOKUP(J658, BASE_MAPA!$B$2:$B$420, BASE_MAPA!$G$2:$G$420), "ERRO")</f>
        <v>ERRO</v>
      </c>
      <c r="V658" s="143"/>
      <c r="W658" s="135"/>
      <c r="X658" s="152"/>
      <c r="Y658" s="129"/>
      <c r="Z658" s="129"/>
      <c r="AA658" s="71"/>
      <c r="AB658" s="59"/>
      <c r="AC658" s="59"/>
      <c r="AD658" s="135"/>
      <c r="AE658" s="71"/>
      <c r="AF658" s="71"/>
      <c r="AG658" s="71"/>
      <c r="AH658" s="42"/>
      <c r="AI658" s="119" t="str">
        <f>IF(BS_CONTROLE[[#This Row],[Atividade]]=0, "-", BS_CONTROLE[[#This Row],[Atividade]])</f>
        <v>-</v>
      </c>
      <c r="AJ658" s="8" t="str">
        <f>IF(D658="","*",VLOOKUP(AI658,BS_ATIVIDADE[#Data],3,FALSE))</f>
        <v>*</v>
      </c>
      <c r="AK658" s="175" t="str">
        <f>IF(BS_CONTROLE[[#This Row],[Local - Partida]]=0, "-", BS_CONTROLE[[#This Row],[Local - Partida]])</f>
        <v>-</v>
      </c>
      <c r="AL658" s="175" t="str">
        <f>IF(BS_CONTROLE[[#This Row],[Local - Encerramento]]=0, "-", BS_CONTROLE[[#This Row],[Local - Encerramento]])</f>
        <v>-</v>
      </c>
      <c r="AM658" s="175" t="str">
        <f>IF(BS_CONTROLE[[#This Row],[Entre - Estações]]=0, "-", BS_CONTROLE[[#This Row],[Entre - Estações]])</f>
        <v>-</v>
      </c>
      <c r="AN658" s="175" t="str">
        <f>IF(BS_CONTROLE[[#This Row],[SB]]=0, "-", BS_CONTROLE[[#This Row],[SB]])</f>
        <v>-</v>
      </c>
      <c r="AO658" s="176" t="str">
        <f>IF(BS_CONTROLE[[#This Row],[SUB]]=0, "-", BS_CONTROLE[[#This Row],[SUB]])</f>
        <v>-</v>
      </c>
      <c r="AP658" s="177" t="str">
        <f>IF(BS_CONTROLE[[#This Row],[KM - Inicio]]=0, "-", BS_CONTROLE[[#This Row],[KM - Inicio]])</f>
        <v>-</v>
      </c>
      <c r="AQ658" s="177" t="str">
        <f>IF(BS_CONTROLE[[#This Row],[KM - Fim]]=0, "-", BS_CONTROLE[[#This Row],[KM - Fim]])</f>
        <v>-</v>
      </c>
      <c r="AR658" s="32"/>
      <c r="AS658" s="32"/>
      <c r="AT658" s="32"/>
      <c r="AU658" s="32"/>
      <c r="AV658" s="32"/>
      <c r="AW658" s="32"/>
      <c r="AX658" s="32"/>
      <c r="AY658" s="184" t="str">
        <f>IF(D658="","*",IFERROR(IF(ISODD(COUNT(AS658:AX660)),"ERRO",SUM((AT658-AS658),(AV658-AU658),(AX658-AW658))),"ERRO"))</f>
        <v>*</v>
      </c>
      <c r="AZ658" s="11"/>
      <c r="BA658" s="60"/>
      <c r="BB658" s="9" t="str">
        <f>IFERROR(_xlfn.XLOOKUP(AI658, BS_ATIVIDADE[ATIVIDADE],BS_ATIVIDADE[UNIDADE] ), "*")</f>
        <v>*</v>
      </c>
      <c r="BC658" s="59" t="str" cm="1">
        <f t="array" ref="BC658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BD658" s="59" t="str" cm="1">
        <f t="array" ref="BD658" xml:space="preserve"> _xlfn.XLOOKUP(
  1,
  ( TabelaMap[SUB] = BS_CONTROLE[[#This Row],[SUB_5]]) *
  ( TabelaMap[KM Inicio] &lt;= BS_CONTROLE[[#This Row],[KM - Inicio]]) *
  ( TabelaMap[KM Fim]  &gt;= BS_CONTROLE[[#This Row],[KM - Inicio]]),
  TabelaMap[Trecho Coordenação],
  "-",
  0
)</f>
        <v>-</v>
      </c>
      <c r="BE658" s="200" t="str">
        <f>IFERROR(_xlfn.XLOOKUP(AO658, BASE_MAPA!$B$2:$B$420, BASE_MAPA!$G$2:$G$420), "ERRO")</f>
        <v>ERRO</v>
      </c>
      <c r="BF658" s="178" t="str">
        <f>IF(BS_CONTROLE[[#This Row],[Responsavel pelo boletim]]=0, "-", BS_CONTROLE[[#This Row],[Responsavel pelo boletim]])</f>
        <v>-</v>
      </c>
      <c r="BG658" s="13"/>
      <c r="BH658" s="14"/>
      <c r="BI658" s="14"/>
      <c r="BJ658" s="14"/>
      <c r="BK658" s="14"/>
      <c r="BL658" s="13"/>
      <c r="BM658" s="12"/>
      <c r="BN658" s="12"/>
      <c r="BO658" s="130"/>
      <c r="BP658" s="14"/>
      <c r="BQ658" s="10" t="str">
        <f t="shared" si="53"/>
        <v>Aderente</v>
      </c>
      <c r="BR658" s="15" t="str">
        <f t="shared" si="54"/>
        <v>*</v>
      </c>
      <c r="BS658" s="15" t="str">
        <f t="shared" si="55"/>
        <v>*</v>
      </c>
      <c r="BT658" s="157" t="str">
        <f t="shared" si="56"/>
        <v/>
      </c>
    </row>
    <row r="659" spans="1:72" hidden="1">
      <c r="A659" s="44" t="str">
        <f t="shared" si="52"/>
        <v/>
      </c>
      <c r="B659" s="133"/>
      <c r="C659" s="7" t="str">
        <f>IF(BS_CONTROLE[[#This Row],[DATA]]="","",WEEKNUM(BS_CONTROLE[[#This Row],[DATA]]))</f>
        <v/>
      </c>
      <c r="D659" s="45"/>
      <c r="E659" s="185">
        <v>675</v>
      </c>
      <c r="F659" s="134"/>
      <c r="G659" s="8" t="str">
        <f>IF(D659="","*",VLOOKUP(F659,BS_ATIVIDADE[#All],3,FALSE))</f>
        <v>*</v>
      </c>
      <c r="H659" s="135"/>
      <c r="I659" s="135"/>
      <c r="J659" s="151"/>
      <c r="K659" s="151"/>
      <c r="L659" s="71" t="s">
        <v>11</v>
      </c>
      <c r="M659" s="149" t="str" cm="1">
        <f t="array" ref="M659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659" s="149" t="str" cm="1">
        <f t="array" ref="N659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659" s="135"/>
      <c r="P659" s="135"/>
      <c r="Q659" s="71"/>
      <c r="R659" s="9" t="str">
        <f>IFERROR(_xlfn.XLOOKUP(F659, BS_ATIVIDADE[ATIVIDADE],BS_ATIVIDADE[UNIDADE] ), "*")</f>
        <v>*</v>
      </c>
      <c r="S659" s="180" t="str" cm="1">
        <f t="array" ref="S659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659" s="180" t="str" cm="1">
        <f t="array" ref="T659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659" s="199" t="str">
        <f>IFERROR(_xlfn.XLOOKUP(J659, BASE_MAPA!$B$2:$B$420, BASE_MAPA!$G$2:$G$420), "ERRO")</f>
        <v>ERRO</v>
      </c>
      <c r="V659" s="143"/>
      <c r="W659" s="135"/>
      <c r="X659" s="152"/>
      <c r="Y659" s="129"/>
      <c r="Z659" s="129"/>
      <c r="AA659" s="71"/>
      <c r="AB659" s="59"/>
      <c r="AC659" s="59"/>
      <c r="AD659" s="135"/>
      <c r="AE659" s="71"/>
      <c r="AF659" s="71"/>
      <c r="AG659" s="71"/>
      <c r="AH659" s="42"/>
      <c r="AI659" s="119" t="str">
        <f>IF(BS_CONTROLE[[#This Row],[Atividade]]=0, "-", BS_CONTROLE[[#This Row],[Atividade]])</f>
        <v>-</v>
      </c>
      <c r="AJ659" s="8" t="str">
        <f>IF(D659="","*",VLOOKUP(AI659,BS_ATIVIDADE[#Data],3,FALSE))</f>
        <v>*</v>
      </c>
      <c r="AK659" s="175" t="str">
        <f>IF(BS_CONTROLE[[#This Row],[Local - Partida]]=0, "-", BS_CONTROLE[[#This Row],[Local - Partida]])</f>
        <v>-</v>
      </c>
      <c r="AL659" s="175" t="str">
        <f>IF(BS_CONTROLE[[#This Row],[Local - Encerramento]]=0, "-", BS_CONTROLE[[#This Row],[Local - Encerramento]])</f>
        <v>-</v>
      </c>
      <c r="AM659" s="175" t="str">
        <f>IF(BS_CONTROLE[[#This Row],[Entre - Estações]]=0, "-", BS_CONTROLE[[#This Row],[Entre - Estações]])</f>
        <v>-</v>
      </c>
      <c r="AN659" s="175" t="str">
        <f>IF(BS_CONTROLE[[#This Row],[SB]]=0, "-", BS_CONTROLE[[#This Row],[SB]])</f>
        <v>-</v>
      </c>
      <c r="AO659" s="176" t="str">
        <f>IF(BS_CONTROLE[[#This Row],[SUB]]=0, "-", BS_CONTROLE[[#This Row],[SUB]])</f>
        <v>-</v>
      </c>
      <c r="AP659" s="177" t="str">
        <f>IF(BS_CONTROLE[[#This Row],[KM - Inicio]]=0, "-", BS_CONTROLE[[#This Row],[KM - Inicio]])</f>
        <v>-</v>
      </c>
      <c r="AQ659" s="177" t="str">
        <f>IF(BS_CONTROLE[[#This Row],[KM - Fim]]=0, "-", BS_CONTROLE[[#This Row],[KM - Fim]])</f>
        <v>-</v>
      </c>
      <c r="AR659" s="32"/>
      <c r="AS659" s="32"/>
      <c r="AT659" s="32"/>
      <c r="AU659" s="32"/>
      <c r="AV659" s="32"/>
      <c r="AW659" s="32"/>
      <c r="AX659" s="32"/>
      <c r="AY659" s="184" t="str">
        <f>IF(D659="","*",IFERROR(IF(ISODD(COUNT(AS659:AX661)),"ERRO",SUM((AT659-AS659),(AV659-AU659),(AX659-AW659))),"ERRO"))</f>
        <v>*</v>
      </c>
      <c r="AZ659" s="11"/>
      <c r="BA659" s="60"/>
      <c r="BB659" s="9" t="str">
        <f>IFERROR(_xlfn.XLOOKUP(AI659, BS_ATIVIDADE[ATIVIDADE],BS_ATIVIDADE[UNIDADE] ), "*")</f>
        <v>*</v>
      </c>
      <c r="BC659" s="59" t="str" cm="1">
        <f t="array" ref="BC659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BD659" s="59" t="str" cm="1">
        <f t="array" ref="BD659" xml:space="preserve"> _xlfn.XLOOKUP(
  1,
  ( TabelaMap[SUB] = BS_CONTROLE[[#This Row],[SUB_5]]) *
  ( TabelaMap[KM Inicio] &lt;= BS_CONTROLE[[#This Row],[KM - Inicio]]) *
  ( TabelaMap[KM Fim]  &gt;= BS_CONTROLE[[#This Row],[KM - Inicio]]),
  TabelaMap[Trecho Coordenação],
  "-",
  0
)</f>
        <v>-</v>
      </c>
      <c r="BE659" s="200" t="str">
        <f>IFERROR(_xlfn.XLOOKUP(AO659, BASE_MAPA!$B$2:$B$420, BASE_MAPA!$G$2:$G$420), "ERRO")</f>
        <v>ERRO</v>
      </c>
      <c r="BF659" s="178" t="str">
        <f>IF(BS_CONTROLE[[#This Row],[Responsavel pelo boletim]]=0, "-", BS_CONTROLE[[#This Row],[Responsavel pelo boletim]])</f>
        <v>-</v>
      </c>
      <c r="BG659" s="13"/>
      <c r="BH659" s="14"/>
      <c r="BI659" s="14"/>
      <c r="BJ659" s="14"/>
      <c r="BK659" s="14"/>
      <c r="BL659" s="13"/>
      <c r="BM659" s="12"/>
      <c r="BN659" s="12"/>
      <c r="BO659" s="130"/>
      <c r="BP659" s="14"/>
      <c r="BQ659" s="10" t="str">
        <f t="shared" si="53"/>
        <v>Aderente</v>
      </c>
      <c r="BR659" s="15" t="str">
        <f t="shared" si="54"/>
        <v>*</v>
      </c>
      <c r="BS659" s="15" t="str">
        <f t="shared" si="55"/>
        <v>*</v>
      </c>
      <c r="BT659" s="157" t="str">
        <f t="shared" si="56"/>
        <v/>
      </c>
    </row>
    <row r="660" spans="1:72" hidden="1">
      <c r="A660" s="44" t="str">
        <f t="shared" si="52"/>
        <v/>
      </c>
      <c r="B660" s="133"/>
      <c r="C660" s="7" t="str">
        <f>IF(BS_CONTROLE[[#This Row],[DATA]]="","",WEEKNUM(BS_CONTROLE[[#This Row],[DATA]]))</f>
        <v/>
      </c>
      <c r="D660" s="45"/>
      <c r="E660" s="185">
        <v>676</v>
      </c>
      <c r="F660" s="134"/>
      <c r="G660" s="8" t="str">
        <f>IF(D660="","*",VLOOKUP(F660,BS_ATIVIDADE[#All],3,FALSE))</f>
        <v>*</v>
      </c>
      <c r="H660" s="135"/>
      <c r="I660" s="135"/>
      <c r="J660" s="151"/>
      <c r="K660" s="151"/>
      <c r="L660" s="71" t="s">
        <v>11</v>
      </c>
      <c r="M660" s="149" t="str" cm="1">
        <f t="array" ref="M660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660" s="149" t="str" cm="1">
        <f t="array" ref="N660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660" s="135"/>
      <c r="P660" s="135"/>
      <c r="Q660" s="71"/>
      <c r="R660" s="9" t="str">
        <f>IFERROR(_xlfn.XLOOKUP(F660, BS_ATIVIDADE[ATIVIDADE],BS_ATIVIDADE[UNIDADE] ), "*")</f>
        <v>*</v>
      </c>
      <c r="S660" s="180" t="str" cm="1">
        <f t="array" ref="S660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660" s="180" t="str" cm="1">
        <f t="array" ref="T660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660" s="199" t="str">
        <f>IFERROR(_xlfn.XLOOKUP(J660, BASE_MAPA!$B$2:$B$420, BASE_MAPA!$G$2:$G$420), "ERRO")</f>
        <v>ERRO</v>
      </c>
      <c r="V660" s="143"/>
      <c r="W660" s="135"/>
      <c r="X660" s="152"/>
      <c r="Y660" s="129"/>
      <c r="Z660" s="129"/>
      <c r="AA660" s="71"/>
      <c r="AB660" s="59"/>
      <c r="AC660" s="59"/>
      <c r="AD660" s="135"/>
      <c r="AE660" s="71"/>
      <c r="AF660" s="71"/>
      <c r="AG660" s="71"/>
      <c r="AH660" s="42"/>
      <c r="AI660" s="119" t="str">
        <f>IF(BS_CONTROLE[[#This Row],[Atividade]]=0, "-", BS_CONTROLE[[#This Row],[Atividade]])</f>
        <v>-</v>
      </c>
      <c r="AJ660" s="8" t="str">
        <f>IF(D660="","*",VLOOKUP(AI660,BS_ATIVIDADE[#Data],3,FALSE))</f>
        <v>*</v>
      </c>
      <c r="AK660" s="175" t="str">
        <f>IF(BS_CONTROLE[[#This Row],[Local - Partida]]=0, "-", BS_CONTROLE[[#This Row],[Local - Partida]])</f>
        <v>-</v>
      </c>
      <c r="AL660" s="175" t="str">
        <f>IF(BS_CONTROLE[[#This Row],[Local - Encerramento]]=0, "-", BS_CONTROLE[[#This Row],[Local - Encerramento]])</f>
        <v>-</v>
      </c>
      <c r="AM660" s="175" t="str">
        <f>IF(BS_CONTROLE[[#This Row],[Entre - Estações]]=0, "-", BS_CONTROLE[[#This Row],[Entre - Estações]])</f>
        <v>-</v>
      </c>
      <c r="AN660" s="175" t="str">
        <f>IF(BS_CONTROLE[[#This Row],[SB]]=0, "-", BS_CONTROLE[[#This Row],[SB]])</f>
        <v>-</v>
      </c>
      <c r="AO660" s="176" t="str">
        <f>IF(BS_CONTROLE[[#This Row],[SUB]]=0, "-", BS_CONTROLE[[#This Row],[SUB]])</f>
        <v>-</v>
      </c>
      <c r="AP660" s="177" t="str">
        <f>IF(BS_CONTROLE[[#This Row],[KM - Inicio]]=0, "-", BS_CONTROLE[[#This Row],[KM - Inicio]])</f>
        <v>-</v>
      </c>
      <c r="AQ660" s="177" t="str">
        <f>IF(BS_CONTROLE[[#This Row],[KM - Fim]]=0, "-", BS_CONTROLE[[#This Row],[KM - Fim]])</f>
        <v>-</v>
      </c>
      <c r="AR660" s="32"/>
      <c r="AS660" s="32"/>
      <c r="AT660" s="32"/>
      <c r="AU660" s="32"/>
      <c r="AV660" s="32"/>
      <c r="AW660" s="32"/>
      <c r="AX660" s="32"/>
      <c r="AY660" s="184" t="str">
        <f>IF(D660="","*",IFERROR(IF(ISODD(COUNT(AS660:AX662)),"ERRO",SUM((AT660-AS660),(AV660-AU660),(AX660-AW660))),"ERRO"))</f>
        <v>*</v>
      </c>
      <c r="AZ660" s="11"/>
      <c r="BA660" s="60"/>
      <c r="BB660" s="9" t="str">
        <f>IFERROR(_xlfn.XLOOKUP(AI660, BS_ATIVIDADE[ATIVIDADE],BS_ATIVIDADE[UNIDADE] ), "*")</f>
        <v>*</v>
      </c>
      <c r="BC660" s="59" t="str" cm="1">
        <f t="array" ref="BC660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BD660" s="59" t="str" cm="1">
        <f t="array" ref="BD660" xml:space="preserve"> _xlfn.XLOOKUP(
  1,
  ( TabelaMap[SUB] = BS_CONTROLE[[#This Row],[SUB_5]]) *
  ( TabelaMap[KM Inicio] &lt;= BS_CONTROLE[[#This Row],[KM - Inicio]]) *
  ( TabelaMap[KM Fim]  &gt;= BS_CONTROLE[[#This Row],[KM - Inicio]]),
  TabelaMap[Trecho Coordenação],
  "-",
  0
)</f>
        <v>-</v>
      </c>
      <c r="BE660" s="200" t="str">
        <f>IFERROR(_xlfn.XLOOKUP(AO660, BASE_MAPA!$B$2:$B$420, BASE_MAPA!$G$2:$G$420), "ERRO")</f>
        <v>ERRO</v>
      </c>
      <c r="BF660" s="178" t="str">
        <f>IF(BS_CONTROLE[[#This Row],[Responsavel pelo boletim]]=0, "-", BS_CONTROLE[[#This Row],[Responsavel pelo boletim]])</f>
        <v>-</v>
      </c>
      <c r="BG660" s="13"/>
      <c r="BH660" s="14"/>
      <c r="BI660" s="14"/>
      <c r="BJ660" s="14"/>
      <c r="BK660" s="14"/>
      <c r="BL660" s="13"/>
      <c r="BM660" s="12"/>
      <c r="BN660" s="12"/>
      <c r="BO660" s="130"/>
      <c r="BP660" s="14"/>
      <c r="BQ660" s="10" t="str">
        <f t="shared" si="53"/>
        <v>Aderente</v>
      </c>
      <c r="BR660" s="15" t="str">
        <f t="shared" si="54"/>
        <v>*</v>
      </c>
      <c r="BS660" s="15" t="str">
        <f t="shared" si="55"/>
        <v>*</v>
      </c>
      <c r="BT660" s="157" t="str">
        <f t="shared" si="56"/>
        <v/>
      </c>
    </row>
    <row r="661" spans="1:72" hidden="1">
      <c r="A661" s="44" t="str">
        <f t="shared" si="52"/>
        <v/>
      </c>
      <c r="B661" s="133"/>
      <c r="C661" s="7" t="str">
        <f>IF(BS_CONTROLE[[#This Row],[DATA]]="","",WEEKNUM(BS_CONTROLE[[#This Row],[DATA]]))</f>
        <v/>
      </c>
      <c r="D661" s="45"/>
      <c r="E661" s="185">
        <v>677</v>
      </c>
      <c r="F661" s="134"/>
      <c r="G661" s="8" t="str">
        <f>IF(D661="","*",VLOOKUP(F661,BS_ATIVIDADE[#All],3,FALSE))</f>
        <v>*</v>
      </c>
      <c r="H661" s="135"/>
      <c r="I661" s="135"/>
      <c r="J661" s="151"/>
      <c r="K661" s="151"/>
      <c r="L661" s="71" t="s">
        <v>11</v>
      </c>
      <c r="M661" s="149" t="str" cm="1">
        <f t="array" ref="M661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661" s="149" t="str" cm="1">
        <f t="array" ref="N661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661" s="135"/>
      <c r="P661" s="135"/>
      <c r="Q661" s="71"/>
      <c r="R661" s="9" t="str">
        <f>IFERROR(_xlfn.XLOOKUP(F661, BS_ATIVIDADE[ATIVIDADE],BS_ATIVIDADE[UNIDADE] ), "*")</f>
        <v>*</v>
      </c>
      <c r="S661" s="180" t="str" cm="1">
        <f t="array" ref="S661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661" s="180" t="str" cm="1">
        <f t="array" ref="T661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661" s="199" t="str">
        <f>IFERROR(_xlfn.XLOOKUP(J661, BASE_MAPA!$B$2:$B$420, BASE_MAPA!$G$2:$G$420), "ERRO")</f>
        <v>ERRO</v>
      </c>
      <c r="V661" s="143"/>
      <c r="W661" s="135"/>
      <c r="X661" s="152"/>
      <c r="Y661" s="129"/>
      <c r="Z661" s="129"/>
      <c r="AA661" s="71"/>
      <c r="AB661" s="59"/>
      <c r="AC661" s="59"/>
      <c r="AD661" s="135"/>
      <c r="AE661" s="71"/>
      <c r="AF661" s="71"/>
      <c r="AG661" s="71"/>
      <c r="AH661" s="42"/>
      <c r="AI661" s="119" t="str">
        <f>IF(BS_CONTROLE[[#This Row],[Atividade]]=0, "-", BS_CONTROLE[[#This Row],[Atividade]])</f>
        <v>-</v>
      </c>
      <c r="AJ661" s="8" t="str">
        <f>IF(D661="","*",VLOOKUP(AI661,BS_ATIVIDADE[#Data],3,FALSE))</f>
        <v>*</v>
      </c>
      <c r="AK661" s="175" t="str">
        <f>IF(BS_CONTROLE[[#This Row],[Local - Partida]]=0, "-", BS_CONTROLE[[#This Row],[Local - Partida]])</f>
        <v>-</v>
      </c>
      <c r="AL661" s="175" t="str">
        <f>IF(BS_CONTROLE[[#This Row],[Local - Encerramento]]=0, "-", BS_CONTROLE[[#This Row],[Local - Encerramento]])</f>
        <v>-</v>
      </c>
      <c r="AM661" s="175" t="str">
        <f>IF(BS_CONTROLE[[#This Row],[Entre - Estações]]=0, "-", BS_CONTROLE[[#This Row],[Entre - Estações]])</f>
        <v>-</v>
      </c>
      <c r="AN661" s="175" t="str">
        <f>IF(BS_CONTROLE[[#This Row],[SB]]=0, "-", BS_CONTROLE[[#This Row],[SB]])</f>
        <v>-</v>
      </c>
      <c r="AO661" s="176" t="str">
        <f>IF(BS_CONTROLE[[#This Row],[SUB]]=0, "-", BS_CONTROLE[[#This Row],[SUB]])</f>
        <v>-</v>
      </c>
      <c r="AP661" s="177" t="str">
        <f>IF(BS_CONTROLE[[#This Row],[KM - Inicio]]=0, "-", BS_CONTROLE[[#This Row],[KM - Inicio]])</f>
        <v>-</v>
      </c>
      <c r="AQ661" s="177" t="str">
        <f>IF(BS_CONTROLE[[#This Row],[KM - Fim]]=0, "-", BS_CONTROLE[[#This Row],[KM - Fim]])</f>
        <v>-</v>
      </c>
      <c r="AR661" s="32"/>
      <c r="AS661" s="32"/>
      <c r="AT661" s="32"/>
      <c r="AU661" s="32"/>
      <c r="AV661" s="32"/>
      <c r="AW661" s="32"/>
      <c r="AX661" s="32"/>
      <c r="AY661" s="184" t="str">
        <f>IF(D661="","*",IFERROR(IF(ISODD(COUNT(AS661:AX663)),"ERRO",SUM((AT661-AS661),(AV661-AU661),(AX661-AW661))),"ERRO"))</f>
        <v>*</v>
      </c>
      <c r="AZ661" s="11"/>
      <c r="BA661" s="60"/>
      <c r="BB661" s="9" t="str">
        <f>IFERROR(_xlfn.XLOOKUP(AI661, BS_ATIVIDADE[ATIVIDADE],BS_ATIVIDADE[UNIDADE] ), "*")</f>
        <v>*</v>
      </c>
      <c r="BC661" s="59" t="str" cm="1">
        <f t="array" ref="BC661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BD661" s="59" t="str" cm="1">
        <f t="array" ref="BD661" xml:space="preserve"> _xlfn.XLOOKUP(
  1,
  ( TabelaMap[SUB] = BS_CONTROLE[[#This Row],[SUB_5]]) *
  ( TabelaMap[KM Inicio] &lt;= BS_CONTROLE[[#This Row],[KM - Inicio]]) *
  ( TabelaMap[KM Fim]  &gt;= BS_CONTROLE[[#This Row],[KM - Inicio]]),
  TabelaMap[Trecho Coordenação],
  "-",
  0
)</f>
        <v>-</v>
      </c>
      <c r="BE661" s="200" t="str">
        <f>IFERROR(_xlfn.XLOOKUP(AO661, BASE_MAPA!$B$2:$B$420, BASE_MAPA!$G$2:$G$420), "ERRO")</f>
        <v>ERRO</v>
      </c>
      <c r="BF661" s="178" t="str">
        <f>IF(BS_CONTROLE[[#This Row],[Responsavel pelo boletim]]=0, "-", BS_CONTROLE[[#This Row],[Responsavel pelo boletim]])</f>
        <v>-</v>
      </c>
      <c r="BG661" s="13"/>
      <c r="BH661" s="14"/>
      <c r="BI661" s="14"/>
      <c r="BJ661" s="14"/>
      <c r="BK661" s="14"/>
      <c r="BL661" s="13"/>
      <c r="BM661" s="12"/>
      <c r="BN661" s="12"/>
      <c r="BO661" s="130"/>
      <c r="BP661" s="14"/>
      <c r="BQ661" s="10" t="str">
        <f t="shared" si="53"/>
        <v>Aderente</v>
      </c>
      <c r="BR661" s="15" t="str">
        <f t="shared" si="54"/>
        <v>*</v>
      </c>
      <c r="BS661" s="15" t="str">
        <f t="shared" si="55"/>
        <v>*</v>
      </c>
      <c r="BT661" s="157" t="str">
        <f t="shared" si="56"/>
        <v/>
      </c>
    </row>
    <row r="662" spans="1:72" hidden="1">
      <c r="A662" s="44" t="str">
        <f t="shared" si="52"/>
        <v/>
      </c>
      <c r="B662" s="133"/>
      <c r="C662" s="7" t="str">
        <f>IF(BS_CONTROLE[[#This Row],[DATA]]="","",WEEKNUM(BS_CONTROLE[[#This Row],[DATA]]))</f>
        <v/>
      </c>
      <c r="D662" s="45"/>
      <c r="E662" s="185">
        <v>678</v>
      </c>
      <c r="F662" s="134"/>
      <c r="G662" s="8" t="str">
        <f>IF(D662="","*",VLOOKUP(F662,BS_ATIVIDADE[#All],3,FALSE))</f>
        <v>*</v>
      </c>
      <c r="H662" s="135"/>
      <c r="I662" s="135"/>
      <c r="J662" s="151"/>
      <c r="K662" s="151"/>
      <c r="L662" s="71" t="s">
        <v>11</v>
      </c>
      <c r="M662" s="149" t="str" cm="1">
        <f t="array" ref="M662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662" s="149" t="str" cm="1">
        <f t="array" ref="N662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662" s="135"/>
      <c r="P662" s="135"/>
      <c r="Q662" s="71"/>
      <c r="R662" s="9" t="str">
        <f>IFERROR(_xlfn.XLOOKUP(F662, BS_ATIVIDADE[ATIVIDADE],BS_ATIVIDADE[UNIDADE] ), "*")</f>
        <v>*</v>
      </c>
      <c r="S662" s="180" t="str" cm="1">
        <f t="array" ref="S662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662" s="180" t="str" cm="1">
        <f t="array" ref="T662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662" s="199" t="str">
        <f>IFERROR(_xlfn.XLOOKUP(J662, BASE_MAPA!$B$2:$B$420, BASE_MAPA!$G$2:$G$420), "ERRO")</f>
        <v>ERRO</v>
      </c>
      <c r="V662" s="143"/>
      <c r="W662" s="135"/>
      <c r="X662" s="152"/>
      <c r="Y662" s="129"/>
      <c r="Z662" s="129"/>
      <c r="AA662" s="71"/>
      <c r="AB662" s="59"/>
      <c r="AC662" s="59"/>
      <c r="AD662" s="135"/>
      <c r="AE662" s="71"/>
      <c r="AF662" s="71"/>
      <c r="AG662" s="71"/>
      <c r="AH662" s="42"/>
      <c r="AI662" s="119" t="str">
        <f>IF(BS_CONTROLE[[#This Row],[Atividade]]=0, "-", BS_CONTROLE[[#This Row],[Atividade]])</f>
        <v>-</v>
      </c>
      <c r="AJ662" s="8" t="str">
        <f>IF(D662="","*",VLOOKUP(AI662,BS_ATIVIDADE[#Data],3,FALSE))</f>
        <v>*</v>
      </c>
      <c r="AK662" s="175" t="str">
        <f>IF(BS_CONTROLE[[#This Row],[Local - Partida]]=0, "-", BS_CONTROLE[[#This Row],[Local - Partida]])</f>
        <v>-</v>
      </c>
      <c r="AL662" s="175" t="str">
        <f>IF(BS_CONTROLE[[#This Row],[Local - Encerramento]]=0, "-", BS_CONTROLE[[#This Row],[Local - Encerramento]])</f>
        <v>-</v>
      </c>
      <c r="AM662" s="175" t="str">
        <f>IF(BS_CONTROLE[[#This Row],[Entre - Estações]]=0, "-", BS_CONTROLE[[#This Row],[Entre - Estações]])</f>
        <v>-</v>
      </c>
      <c r="AN662" s="175" t="str">
        <f>IF(BS_CONTROLE[[#This Row],[SB]]=0, "-", BS_CONTROLE[[#This Row],[SB]])</f>
        <v>-</v>
      </c>
      <c r="AO662" s="176" t="str">
        <f>IF(BS_CONTROLE[[#This Row],[SUB]]=0, "-", BS_CONTROLE[[#This Row],[SUB]])</f>
        <v>-</v>
      </c>
      <c r="AP662" s="177" t="str">
        <f>IF(BS_CONTROLE[[#This Row],[KM - Inicio]]=0, "-", BS_CONTROLE[[#This Row],[KM - Inicio]])</f>
        <v>-</v>
      </c>
      <c r="AQ662" s="177" t="str">
        <f>IF(BS_CONTROLE[[#This Row],[KM - Fim]]=0, "-", BS_CONTROLE[[#This Row],[KM - Fim]])</f>
        <v>-</v>
      </c>
      <c r="AR662" s="32"/>
      <c r="AS662" s="32"/>
      <c r="AT662" s="32"/>
      <c r="AU662" s="32"/>
      <c r="AV662" s="32"/>
      <c r="AW662" s="32"/>
      <c r="AX662" s="32"/>
      <c r="AY662" s="184" t="str">
        <f>IF(D662="","*",IFERROR(IF(ISODD(COUNT(AS662:AX664)),"ERRO",SUM((AT662-AS662),(AV662-AU662),(AX662-AW662))),"ERRO"))</f>
        <v>*</v>
      </c>
      <c r="AZ662" s="11"/>
      <c r="BA662" s="60"/>
      <c r="BB662" s="9" t="str">
        <f>IFERROR(_xlfn.XLOOKUP(AI662, BS_ATIVIDADE[ATIVIDADE],BS_ATIVIDADE[UNIDADE] ), "*")</f>
        <v>*</v>
      </c>
      <c r="BC662" s="59" t="str" cm="1">
        <f t="array" ref="BC662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BD662" s="59" t="str" cm="1">
        <f t="array" ref="BD662" xml:space="preserve"> _xlfn.XLOOKUP(
  1,
  ( TabelaMap[SUB] = BS_CONTROLE[[#This Row],[SUB_5]]) *
  ( TabelaMap[KM Inicio] &lt;= BS_CONTROLE[[#This Row],[KM - Inicio]]) *
  ( TabelaMap[KM Fim]  &gt;= BS_CONTROLE[[#This Row],[KM - Inicio]]),
  TabelaMap[Trecho Coordenação],
  "-",
  0
)</f>
        <v>-</v>
      </c>
      <c r="BE662" s="200" t="str">
        <f>IFERROR(_xlfn.XLOOKUP(AO662, BASE_MAPA!$B$2:$B$420, BASE_MAPA!$G$2:$G$420), "ERRO")</f>
        <v>ERRO</v>
      </c>
      <c r="BF662" s="178" t="str">
        <f>IF(BS_CONTROLE[[#This Row],[Responsavel pelo boletim]]=0, "-", BS_CONTROLE[[#This Row],[Responsavel pelo boletim]])</f>
        <v>-</v>
      </c>
      <c r="BG662" s="13"/>
      <c r="BH662" s="14"/>
      <c r="BI662" s="14"/>
      <c r="BJ662" s="14"/>
      <c r="BK662" s="14"/>
      <c r="BL662" s="13"/>
      <c r="BM662" s="12"/>
      <c r="BN662" s="12"/>
      <c r="BO662" s="130"/>
      <c r="BP662" s="14"/>
      <c r="BQ662" s="10" t="str">
        <f t="shared" si="53"/>
        <v>Aderente</v>
      </c>
      <c r="BR662" s="15" t="str">
        <f t="shared" si="54"/>
        <v>*</v>
      </c>
      <c r="BS662" s="15" t="str">
        <f t="shared" si="55"/>
        <v>*</v>
      </c>
      <c r="BT662" s="157" t="str">
        <f t="shared" si="56"/>
        <v/>
      </c>
    </row>
    <row r="663" spans="1:72" hidden="1">
      <c r="A663" s="44" t="str">
        <f t="shared" si="52"/>
        <v/>
      </c>
      <c r="B663" s="133"/>
      <c r="C663" s="7" t="str">
        <f>IF(BS_CONTROLE[[#This Row],[DATA]]="","",WEEKNUM(BS_CONTROLE[[#This Row],[DATA]]))</f>
        <v/>
      </c>
      <c r="D663" s="45"/>
      <c r="E663" s="185">
        <v>679</v>
      </c>
      <c r="F663" s="134"/>
      <c r="G663" s="8" t="str">
        <f>IF(D663="","*",VLOOKUP(F663,BS_ATIVIDADE[#All],3,FALSE))</f>
        <v>*</v>
      </c>
      <c r="H663" s="135"/>
      <c r="I663" s="135"/>
      <c r="J663" s="151"/>
      <c r="K663" s="151"/>
      <c r="L663" s="71" t="s">
        <v>11</v>
      </c>
      <c r="M663" s="149" t="str" cm="1">
        <f t="array" ref="M663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663" s="149" t="str" cm="1">
        <f t="array" ref="N663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663" s="135"/>
      <c r="P663" s="135"/>
      <c r="Q663" s="71"/>
      <c r="R663" s="9" t="str">
        <f>IFERROR(_xlfn.XLOOKUP(F663, BS_ATIVIDADE[ATIVIDADE],BS_ATIVIDADE[UNIDADE] ), "*")</f>
        <v>*</v>
      </c>
      <c r="S663" s="180" t="str" cm="1">
        <f t="array" ref="S663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663" s="180" t="str" cm="1">
        <f t="array" ref="T663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663" s="199" t="str">
        <f>IFERROR(_xlfn.XLOOKUP(J663, BASE_MAPA!$B$2:$B$420, BASE_MAPA!$G$2:$G$420), "ERRO")</f>
        <v>ERRO</v>
      </c>
      <c r="V663" s="143"/>
      <c r="W663" s="135"/>
      <c r="X663" s="152"/>
      <c r="Y663" s="129"/>
      <c r="Z663" s="129"/>
      <c r="AA663" s="71"/>
      <c r="AB663" s="59"/>
      <c r="AC663" s="59"/>
      <c r="AD663" s="135"/>
      <c r="AE663" s="71"/>
      <c r="AF663" s="71"/>
      <c r="AG663" s="71"/>
      <c r="AH663" s="42"/>
      <c r="AI663" s="119" t="str">
        <f>IF(BS_CONTROLE[[#This Row],[Atividade]]=0, "-", BS_CONTROLE[[#This Row],[Atividade]])</f>
        <v>-</v>
      </c>
      <c r="AJ663" s="8" t="str">
        <f>IF(D663="","*",VLOOKUP(AI663,BS_ATIVIDADE[#Data],3,FALSE))</f>
        <v>*</v>
      </c>
      <c r="AK663" s="175" t="str">
        <f>IF(BS_CONTROLE[[#This Row],[Local - Partida]]=0, "-", BS_CONTROLE[[#This Row],[Local - Partida]])</f>
        <v>-</v>
      </c>
      <c r="AL663" s="175" t="str">
        <f>IF(BS_CONTROLE[[#This Row],[Local - Encerramento]]=0, "-", BS_CONTROLE[[#This Row],[Local - Encerramento]])</f>
        <v>-</v>
      </c>
      <c r="AM663" s="175" t="str">
        <f>IF(BS_CONTROLE[[#This Row],[Entre - Estações]]=0, "-", BS_CONTROLE[[#This Row],[Entre - Estações]])</f>
        <v>-</v>
      </c>
      <c r="AN663" s="175" t="str">
        <f>IF(BS_CONTROLE[[#This Row],[SB]]=0, "-", BS_CONTROLE[[#This Row],[SB]])</f>
        <v>-</v>
      </c>
      <c r="AO663" s="176" t="str">
        <f>IF(BS_CONTROLE[[#This Row],[SUB]]=0, "-", BS_CONTROLE[[#This Row],[SUB]])</f>
        <v>-</v>
      </c>
      <c r="AP663" s="177" t="str">
        <f>IF(BS_CONTROLE[[#This Row],[KM - Inicio]]=0, "-", BS_CONTROLE[[#This Row],[KM - Inicio]])</f>
        <v>-</v>
      </c>
      <c r="AQ663" s="177" t="str">
        <f>IF(BS_CONTROLE[[#This Row],[KM - Fim]]=0, "-", BS_CONTROLE[[#This Row],[KM - Fim]])</f>
        <v>-</v>
      </c>
      <c r="AR663" s="32"/>
      <c r="AS663" s="32"/>
      <c r="AT663" s="32"/>
      <c r="AU663" s="32"/>
      <c r="AV663" s="32"/>
      <c r="AW663" s="32"/>
      <c r="AX663" s="32"/>
      <c r="AY663" s="184" t="str">
        <f>IF(D663="","*",IFERROR(IF(ISODD(COUNT(AS663:AX665)),"ERRO",SUM((AT663-AS663),(AV663-AU663),(AX663-AW663))),"ERRO"))</f>
        <v>*</v>
      </c>
      <c r="AZ663" s="11"/>
      <c r="BA663" s="60"/>
      <c r="BB663" s="9" t="str">
        <f>IFERROR(_xlfn.XLOOKUP(AI663, BS_ATIVIDADE[ATIVIDADE],BS_ATIVIDADE[UNIDADE] ), "*")</f>
        <v>*</v>
      </c>
      <c r="BC663" s="59" t="str" cm="1">
        <f t="array" ref="BC663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BD663" s="59" t="str" cm="1">
        <f t="array" ref="BD663" xml:space="preserve"> _xlfn.XLOOKUP(
  1,
  ( TabelaMap[SUB] = BS_CONTROLE[[#This Row],[SUB_5]]) *
  ( TabelaMap[KM Inicio] &lt;= BS_CONTROLE[[#This Row],[KM - Inicio]]) *
  ( TabelaMap[KM Fim]  &gt;= BS_CONTROLE[[#This Row],[KM - Inicio]]),
  TabelaMap[Trecho Coordenação],
  "-",
  0
)</f>
        <v>-</v>
      </c>
      <c r="BE663" s="200" t="str">
        <f>IFERROR(_xlfn.XLOOKUP(AO663, BASE_MAPA!$B$2:$B$420, BASE_MAPA!$G$2:$G$420), "ERRO")</f>
        <v>ERRO</v>
      </c>
      <c r="BF663" s="178" t="str">
        <f>IF(BS_CONTROLE[[#This Row],[Responsavel pelo boletim]]=0, "-", BS_CONTROLE[[#This Row],[Responsavel pelo boletim]])</f>
        <v>-</v>
      </c>
      <c r="BG663" s="13"/>
      <c r="BH663" s="14"/>
      <c r="BI663" s="14"/>
      <c r="BJ663" s="14"/>
      <c r="BK663" s="14"/>
      <c r="BL663" s="13"/>
      <c r="BM663" s="12"/>
      <c r="BN663" s="12"/>
      <c r="BO663" s="130"/>
      <c r="BP663" s="14"/>
      <c r="BQ663" s="10" t="str">
        <f t="shared" si="53"/>
        <v>Aderente</v>
      </c>
      <c r="BR663" s="15" t="str">
        <f t="shared" si="54"/>
        <v>*</v>
      </c>
      <c r="BS663" s="15" t="str">
        <f t="shared" si="55"/>
        <v>*</v>
      </c>
      <c r="BT663" s="157" t="str">
        <f t="shared" si="56"/>
        <v/>
      </c>
    </row>
    <row r="664" spans="1:72" hidden="1">
      <c r="A664" s="44" t="str">
        <f t="shared" si="52"/>
        <v/>
      </c>
      <c r="B664" s="133"/>
      <c r="C664" s="7" t="str">
        <f>IF(BS_CONTROLE[[#This Row],[DATA]]="","",WEEKNUM(BS_CONTROLE[[#This Row],[DATA]]))</f>
        <v/>
      </c>
      <c r="D664" s="45"/>
      <c r="E664" s="185">
        <v>680</v>
      </c>
      <c r="F664" s="134"/>
      <c r="G664" s="8" t="str">
        <f>IF(D664="","*",VLOOKUP(F664,BS_ATIVIDADE[#All],3,FALSE))</f>
        <v>*</v>
      </c>
      <c r="H664" s="135"/>
      <c r="I664" s="135"/>
      <c r="J664" s="151"/>
      <c r="K664" s="151"/>
      <c r="L664" s="71" t="s">
        <v>11</v>
      </c>
      <c r="M664" s="149" t="str" cm="1">
        <f t="array" ref="M664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664" s="149" t="str" cm="1">
        <f t="array" ref="N664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664" s="135"/>
      <c r="P664" s="135"/>
      <c r="Q664" s="71"/>
      <c r="R664" s="9" t="str">
        <f>IFERROR(_xlfn.XLOOKUP(F664, BS_ATIVIDADE[ATIVIDADE],BS_ATIVIDADE[UNIDADE] ), "*")</f>
        <v>*</v>
      </c>
      <c r="S664" s="180" t="str" cm="1">
        <f t="array" ref="S664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664" s="180" t="str" cm="1">
        <f t="array" ref="T664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664" s="199" t="str">
        <f>IFERROR(_xlfn.XLOOKUP(J664, BASE_MAPA!$B$2:$B$420, BASE_MAPA!$G$2:$G$420), "ERRO")</f>
        <v>ERRO</v>
      </c>
      <c r="V664" s="143"/>
      <c r="W664" s="135"/>
      <c r="X664" s="152"/>
      <c r="Y664" s="129"/>
      <c r="Z664" s="129"/>
      <c r="AA664" s="71"/>
      <c r="AB664" s="59"/>
      <c r="AC664" s="59"/>
      <c r="AD664" s="135"/>
      <c r="AE664" s="71"/>
      <c r="AF664" s="71"/>
      <c r="AG664" s="71"/>
      <c r="AH664" s="42"/>
      <c r="AI664" s="119" t="str">
        <f>IF(BS_CONTROLE[[#This Row],[Atividade]]=0, "-", BS_CONTROLE[[#This Row],[Atividade]])</f>
        <v>-</v>
      </c>
      <c r="AJ664" s="8" t="str">
        <f>IF(D664="","*",VLOOKUP(AI664,BS_ATIVIDADE[#Data],3,FALSE))</f>
        <v>*</v>
      </c>
      <c r="AK664" s="175" t="str">
        <f>IF(BS_CONTROLE[[#This Row],[Local - Partida]]=0, "-", BS_CONTROLE[[#This Row],[Local - Partida]])</f>
        <v>-</v>
      </c>
      <c r="AL664" s="175" t="str">
        <f>IF(BS_CONTROLE[[#This Row],[Local - Encerramento]]=0, "-", BS_CONTROLE[[#This Row],[Local - Encerramento]])</f>
        <v>-</v>
      </c>
      <c r="AM664" s="175" t="str">
        <f>IF(BS_CONTROLE[[#This Row],[Entre - Estações]]=0, "-", BS_CONTROLE[[#This Row],[Entre - Estações]])</f>
        <v>-</v>
      </c>
      <c r="AN664" s="175" t="str">
        <f>IF(BS_CONTROLE[[#This Row],[SB]]=0, "-", BS_CONTROLE[[#This Row],[SB]])</f>
        <v>-</v>
      </c>
      <c r="AO664" s="176" t="str">
        <f>IF(BS_CONTROLE[[#This Row],[SUB]]=0, "-", BS_CONTROLE[[#This Row],[SUB]])</f>
        <v>-</v>
      </c>
      <c r="AP664" s="177" t="str">
        <f>IF(BS_CONTROLE[[#This Row],[KM - Inicio]]=0, "-", BS_CONTROLE[[#This Row],[KM - Inicio]])</f>
        <v>-</v>
      </c>
      <c r="AQ664" s="177" t="str">
        <f>IF(BS_CONTROLE[[#This Row],[KM - Fim]]=0, "-", BS_CONTROLE[[#This Row],[KM - Fim]])</f>
        <v>-</v>
      </c>
      <c r="AR664" s="32"/>
      <c r="AS664" s="32"/>
      <c r="AT664" s="32"/>
      <c r="AU664" s="32"/>
      <c r="AV664" s="32"/>
      <c r="AW664" s="32"/>
      <c r="AX664" s="32"/>
      <c r="AY664" s="184" t="str">
        <f>IF(D664="","*",IFERROR(IF(ISODD(COUNT(AS664:AX666)),"ERRO",SUM((AT664-AS664),(AV664-AU664),(AX664-AW664))),"ERRO"))</f>
        <v>*</v>
      </c>
      <c r="AZ664" s="11"/>
      <c r="BA664" s="60"/>
      <c r="BB664" s="9" t="str">
        <f>IFERROR(_xlfn.XLOOKUP(AI664, BS_ATIVIDADE[ATIVIDADE],BS_ATIVIDADE[UNIDADE] ), "*")</f>
        <v>*</v>
      </c>
      <c r="BC664" s="59" t="str" cm="1">
        <f t="array" ref="BC664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BD664" s="59" t="str" cm="1">
        <f t="array" ref="BD664" xml:space="preserve"> _xlfn.XLOOKUP(
  1,
  ( TabelaMap[SUB] = BS_CONTROLE[[#This Row],[SUB_5]]) *
  ( TabelaMap[KM Inicio] &lt;= BS_CONTROLE[[#This Row],[KM - Inicio]]) *
  ( TabelaMap[KM Fim]  &gt;= BS_CONTROLE[[#This Row],[KM - Inicio]]),
  TabelaMap[Trecho Coordenação],
  "-",
  0
)</f>
        <v>-</v>
      </c>
      <c r="BE664" s="200" t="str">
        <f>IFERROR(_xlfn.XLOOKUP(AO664, BASE_MAPA!$B$2:$B$420, BASE_MAPA!$G$2:$G$420), "ERRO")</f>
        <v>ERRO</v>
      </c>
      <c r="BF664" s="178" t="str">
        <f>IF(BS_CONTROLE[[#This Row],[Responsavel pelo boletim]]=0, "-", BS_CONTROLE[[#This Row],[Responsavel pelo boletim]])</f>
        <v>-</v>
      </c>
      <c r="BG664" s="13"/>
      <c r="BH664" s="14"/>
      <c r="BI664" s="14"/>
      <c r="BJ664" s="14"/>
      <c r="BK664" s="14"/>
      <c r="BL664" s="13"/>
      <c r="BM664" s="12"/>
      <c r="BN664" s="12"/>
      <c r="BO664" s="130"/>
      <c r="BP664" s="14"/>
      <c r="BQ664" s="10" t="str">
        <f t="shared" si="53"/>
        <v>Aderente</v>
      </c>
      <c r="BR664" s="15" t="str">
        <f t="shared" si="54"/>
        <v>*</v>
      </c>
      <c r="BS664" s="15" t="str">
        <f t="shared" si="55"/>
        <v>*</v>
      </c>
      <c r="BT664" s="157" t="str">
        <f t="shared" si="56"/>
        <v/>
      </c>
    </row>
    <row r="665" spans="1:72" hidden="1">
      <c r="A665" s="44" t="str">
        <f t="shared" si="52"/>
        <v/>
      </c>
      <c r="B665" s="133"/>
      <c r="C665" s="7" t="str">
        <f>IF(BS_CONTROLE[[#This Row],[DATA]]="","",WEEKNUM(BS_CONTROLE[[#This Row],[DATA]]))</f>
        <v/>
      </c>
      <c r="D665" s="45"/>
      <c r="E665" s="185">
        <v>681</v>
      </c>
      <c r="F665" s="134"/>
      <c r="G665" s="8" t="str">
        <f>IF(D665="","*",VLOOKUP(F665,BS_ATIVIDADE[#All],3,FALSE))</f>
        <v>*</v>
      </c>
      <c r="H665" s="135"/>
      <c r="I665" s="135"/>
      <c r="J665" s="151"/>
      <c r="K665" s="151"/>
      <c r="L665" s="71" t="s">
        <v>11</v>
      </c>
      <c r="M665" s="149" t="str" cm="1">
        <f t="array" ref="M665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665" s="149" t="str" cm="1">
        <f t="array" ref="N665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665" s="135"/>
      <c r="P665" s="135"/>
      <c r="Q665" s="71"/>
      <c r="R665" s="9" t="str">
        <f>IFERROR(_xlfn.XLOOKUP(F665, BS_ATIVIDADE[ATIVIDADE],BS_ATIVIDADE[UNIDADE] ), "*")</f>
        <v>*</v>
      </c>
      <c r="S665" s="180" t="str" cm="1">
        <f t="array" ref="S665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665" s="180" t="str" cm="1">
        <f t="array" ref="T665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665" s="199" t="str">
        <f>IFERROR(_xlfn.XLOOKUP(J665, BASE_MAPA!$B$2:$B$420, BASE_MAPA!$G$2:$G$420), "ERRO")</f>
        <v>ERRO</v>
      </c>
      <c r="V665" s="143"/>
      <c r="W665" s="135"/>
      <c r="X665" s="152"/>
      <c r="Y665" s="129"/>
      <c r="Z665" s="129"/>
      <c r="AA665" s="71"/>
      <c r="AB665" s="59"/>
      <c r="AC665" s="59"/>
      <c r="AD665" s="135"/>
      <c r="AE665" s="71"/>
      <c r="AF665" s="71"/>
      <c r="AG665" s="71"/>
      <c r="AH665" s="42"/>
      <c r="AI665" s="119" t="str">
        <f>IF(BS_CONTROLE[[#This Row],[Atividade]]=0, "-", BS_CONTROLE[[#This Row],[Atividade]])</f>
        <v>-</v>
      </c>
      <c r="AJ665" s="8" t="str">
        <f>IF(D665="","*",VLOOKUP(AI665,BS_ATIVIDADE[#Data],3,FALSE))</f>
        <v>*</v>
      </c>
      <c r="AK665" s="175" t="str">
        <f>IF(BS_CONTROLE[[#This Row],[Local - Partida]]=0, "-", BS_CONTROLE[[#This Row],[Local - Partida]])</f>
        <v>-</v>
      </c>
      <c r="AL665" s="175" t="str">
        <f>IF(BS_CONTROLE[[#This Row],[Local - Encerramento]]=0, "-", BS_CONTROLE[[#This Row],[Local - Encerramento]])</f>
        <v>-</v>
      </c>
      <c r="AM665" s="175" t="str">
        <f>IF(BS_CONTROLE[[#This Row],[Entre - Estações]]=0, "-", BS_CONTROLE[[#This Row],[Entre - Estações]])</f>
        <v>-</v>
      </c>
      <c r="AN665" s="175" t="str">
        <f>IF(BS_CONTROLE[[#This Row],[SB]]=0, "-", BS_CONTROLE[[#This Row],[SB]])</f>
        <v>-</v>
      </c>
      <c r="AO665" s="176" t="str">
        <f>IF(BS_CONTROLE[[#This Row],[SUB]]=0, "-", BS_CONTROLE[[#This Row],[SUB]])</f>
        <v>-</v>
      </c>
      <c r="AP665" s="177" t="str">
        <f>IF(BS_CONTROLE[[#This Row],[KM - Inicio]]=0, "-", BS_CONTROLE[[#This Row],[KM - Inicio]])</f>
        <v>-</v>
      </c>
      <c r="AQ665" s="177" t="str">
        <f>IF(BS_CONTROLE[[#This Row],[KM - Fim]]=0, "-", BS_CONTROLE[[#This Row],[KM - Fim]])</f>
        <v>-</v>
      </c>
      <c r="AR665" s="32"/>
      <c r="AS665" s="32"/>
      <c r="AT665" s="32"/>
      <c r="AU665" s="32"/>
      <c r="AV665" s="32"/>
      <c r="AW665" s="32"/>
      <c r="AX665" s="32"/>
      <c r="AY665" s="184" t="str">
        <f>IF(D665="","*",IFERROR(IF(ISODD(COUNT(AS665:AX667)),"ERRO",SUM((AT665-AS665),(AV665-AU665),(AX665-AW665))),"ERRO"))</f>
        <v>*</v>
      </c>
      <c r="AZ665" s="11"/>
      <c r="BA665" s="60"/>
      <c r="BB665" s="9" t="str">
        <f>IFERROR(_xlfn.XLOOKUP(AI665, BS_ATIVIDADE[ATIVIDADE],BS_ATIVIDADE[UNIDADE] ), "*")</f>
        <v>*</v>
      </c>
      <c r="BC665" s="59" t="str" cm="1">
        <f t="array" ref="BC665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BD665" s="59" t="str" cm="1">
        <f t="array" ref="BD665" xml:space="preserve"> _xlfn.XLOOKUP(
  1,
  ( TabelaMap[SUB] = BS_CONTROLE[[#This Row],[SUB_5]]) *
  ( TabelaMap[KM Inicio] &lt;= BS_CONTROLE[[#This Row],[KM - Inicio]]) *
  ( TabelaMap[KM Fim]  &gt;= BS_CONTROLE[[#This Row],[KM - Inicio]]),
  TabelaMap[Trecho Coordenação],
  "-",
  0
)</f>
        <v>-</v>
      </c>
      <c r="BE665" s="200" t="str">
        <f>IFERROR(_xlfn.XLOOKUP(AO665, BASE_MAPA!$B$2:$B$420, BASE_MAPA!$G$2:$G$420), "ERRO")</f>
        <v>ERRO</v>
      </c>
      <c r="BF665" s="178" t="str">
        <f>IF(BS_CONTROLE[[#This Row],[Responsavel pelo boletim]]=0, "-", BS_CONTROLE[[#This Row],[Responsavel pelo boletim]])</f>
        <v>-</v>
      </c>
      <c r="BG665" s="13"/>
      <c r="BH665" s="14"/>
      <c r="BI665" s="14"/>
      <c r="BJ665" s="14"/>
      <c r="BK665" s="14"/>
      <c r="BL665" s="13"/>
      <c r="BM665" s="12"/>
      <c r="BN665" s="12"/>
      <c r="BO665" s="130"/>
      <c r="BP665" s="14"/>
      <c r="BQ665" s="10" t="str">
        <f t="shared" si="53"/>
        <v>Aderente</v>
      </c>
      <c r="BR665" s="15" t="str">
        <f t="shared" si="54"/>
        <v>*</v>
      </c>
      <c r="BS665" s="15" t="str">
        <f t="shared" si="55"/>
        <v>*</v>
      </c>
      <c r="BT665" s="157" t="str">
        <f t="shared" si="56"/>
        <v/>
      </c>
    </row>
    <row r="666" spans="1:72" hidden="1">
      <c r="A666" s="44" t="str">
        <f t="shared" si="52"/>
        <v/>
      </c>
      <c r="B666" s="133"/>
      <c r="C666" s="7" t="str">
        <f>IF(BS_CONTROLE[[#This Row],[DATA]]="","",WEEKNUM(BS_CONTROLE[[#This Row],[DATA]]))</f>
        <v/>
      </c>
      <c r="D666" s="45"/>
      <c r="E666" s="185">
        <v>682</v>
      </c>
      <c r="F666" s="134"/>
      <c r="G666" s="8" t="str">
        <f>IF(D666="","*",VLOOKUP(F666,BS_ATIVIDADE[#All],3,FALSE))</f>
        <v>*</v>
      </c>
      <c r="H666" s="135"/>
      <c r="I666" s="135"/>
      <c r="J666" s="151"/>
      <c r="K666" s="151"/>
      <c r="L666" s="71" t="s">
        <v>11</v>
      </c>
      <c r="M666" s="149" t="str" cm="1">
        <f t="array" ref="M666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666" s="149" t="str" cm="1">
        <f t="array" ref="N666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666" s="135"/>
      <c r="P666" s="135"/>
      <c r="Q666" s="71"/>
      <c r="R666" s="9" t="str">
        <f>IFERROR(_xlfn.XLOOKUP(F666, BS_ATIVIDADE[ATIVIDADE],BS_ATIVIDADE[UNIDADE] ), "*")</f>
        <v>*</v>
      </c>
      <c r="S666" s="180" t="str" cm="1">
        <f t="array" ref="S666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666" s="180" t="str" cm="1">
        <f t="array" ref="T666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666" s="199" t="str">
        <f>IFERROR(_xlfn.XLOOKUP(J666, BASE_MAPA!$B$2:$B$420, BASE_MAPA!$G$2:$G$420), "ERRO")</f>
        <v>ERRO</v>
      </c>
      <c r="V666" s="143"/>
      <c r="W666" s="135"/>
      <c r="X666" s="152"/>
      <c r="Y666" s="129"/>
      <c r="Z666" s="129"/>
      <c r="AA666" s="71"/>
      <c r="AB666" s="59"/>
      <c r="AC666" s="59"/>
      <c r="AD666" s="135"/>
      <c r="AE666" s="71"/>
      <c r="AF666" s="71"/>
      <c r="AG666" s="71"/>
      <c r="AH666" s="42"/>
      <c r="AI666" s="119" t="str">
        <f>IF(BS_CONTROLE[[#This Row],[Atividade]]=0, "-", BS_CONTROLE[[#This Row],[Atividade]])</f>
        <v>-</v>
      </c>
      <c r="AJ666" s="8" t="str">
        <f>IF(D666="","*",VLOOKUP(AI666,BS_ATIVIDADE[#Data],3,FALSE))</f>
        <v>*</v>
      </c>
      <c r="AK666" s="175" t="str">
        <f>IF(BS_CONTROLE[[#This Row],[Local - Partida]]=0, "-", BS_CONTROLE[[#This Row],[Local - Partida]])</f>
        <v>-</v>
      </c>
      <c r="AL666" s="175" t="str">
        <f>IF(BS_CONTROLE[[#This Row],[Local - Encerramento]]=0, "-", BS_CONTROLE[[#This Row],[Local - Encerramento]])</f>
        <v>-</v>
      </c>
      <c r="AM666" s="175" t="str">
        <f>IF(BS_CONTROLE[[#This Row],[Entre - Estações]]=0, "-", BS_CONTROLE[[#This Row],[Entre - Estações]])</f>
        <v>-</v>
      </c>
      <c r="AN666" s="175" t="str">
        <f>IF(BS_CONTROLE[[#This Row],[SB]]=0, "-", BS_CONTROLE[[#This Row],[SB]])</f>
        <v>-</v>
      </c>
      <c r="AO666" s="176" t="str">
        <f>IF(BS_CONTROLE[[#This Row],[SUB]]=0, "-", BS_CONTROLE[[#This Row],[SUB]])</f>
        <v>-</v>
      </c>
      <c r="AP666" s="177" t="str">
        <f>IF(BS_CONTROLE[[#This Row],[KM - Inicio]]=0, "-", BS_CONTROLE[[#This Row],[KM - Inicio]])</f>
        <v>-</v>
      </c>
      <c r="AQ666" s="177" t="str">
        <f>IF(BS_CONTROLE[[#This Row],[KM - Fim]]=0, "-", BS_CONTROLE[[#This Row],[KM - Fim]])</f>
        <v>-</v>
      </c>
      <c r="AR666" s="32"/>
      <c r="AS666" s="32"/>
      <c r="AT666" s="32"/>
      <c r="AU666" s="32"/>
      <c r="AV666" s="32"/>
      <c r="AW666" s="32"/>
      <c r="AX666" s="32"/>
      <c r="AY666" s="184" t="str">
        <f>IF(D666="","*",IFERROR(IF(ISODD(COUNT(AS666:AX668)),"ERRO",SUM((AT666-AS666),(AV666-AU666),(AX666-AW666))),"ERRO"))</f>
        <v>*</v>
      </c>
      <c r="AZ666" s="11"/>
      <c r="BA666" s="60"/>
      <c r="BB666" s="9" t="str">
        <f>IFERROR(_xlfn.XLOOKUP(AI666, BS_ATIVIDADE[ATIVIDADE],BS_ATIVIDADE[UNIDADE] ), "*")</f>
        <v>*</v>
      </c>
      <c r="BC666" s="59" t="str" cm="1">
        <f t="array" ref="BC666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BD666" s="59" t="str" cm="1">
        <f t="array" ref="BD666" xml:space="preserve"> _xlfn.XLOOKUP(
  1,
  ( TabelaMap[SUB] = BS_CONTROLE[[#This Row],[SUB_5]]) *
  ( TabelaMap[KM Inicio] &lt;= BS_CONTROLE[[#This Row],[KM - Inicio]]) *
  ( TabelaMap[KM Fim]  &gt;= BS_CONTROLE[[#This Row],[KM - Inicio]]),
  TabelaMap[Trecho Coordenação],
  "-",
  0
)</f>
        <v>-</v>
      </c>
      <c r="BE666" s="200" t="str">
        <f>IFERROR(_xlfn.XLOOKUP(AO666, BASE_MAPA!$B$2:$B$420, BASE_MAPA!$G$2:$G$420), "ERRO")</f>
        <v>ERRO</v>
      </c>
      <c r="BF666" s="178" t="str">
        <f>IF(BS_CONTROLE[[#This Row],[Responsavel pelo boletim]]=0, "-", BS_CONTROLE[[#This Row],[Responsavel pelo boletim]])</f>
        <v>-</v>
      </c>
      <c r="BG666" s="13"/>
      <c r="BH666" s="14"/>
      <c r="BI666" s="14"/>
      <c r="BJ666" s="14"/>
      <c r="BK666" s="14"/>
      <c r="BL666" s="13"/>
      <c r="BM666" s="12"/>
      <c r="BN666" s="12"/>
      <c r="BO666" s="130"/>
      <c r="BP666" s="14"/>
      <c r="BQ666" s="10" t="str">
        <f t="shared" si="53"/>
        <v>Aderente</v>
      </c>
      <c r="BR666" s="15" t="str">
        <f t="shared" si="54"/>
        <v>*</v>
      </c>
      <c r="BS666" s="15" t="str">
        <f t="shared" si="55"/>
        <v>*</v>
      </c>
      <c r="BT666" s="157" t="str">
        <f t="shared" si="56"/>
        <v/>
      </c>
    </row>
    <row r="667" spans="1:72" hidden="1">
      <c r="A667" s="44" t="str">
        <f t="shared" si="52"/>
        <v/>
      </c>
      <c r="B667" s="133"/>
      <c r="C667" s="7" t="str">
        <f>IF(BS_CONTROLE[[#This Row],[DATA]]="","",WEEKNUM(BS_CONTROLE[[#This Row],[DATA]]))</f>
        <v/>
      </c>
      <c r="D667" s="45"/>
      <c r="E667" s="185">
        <v>683</v>
      </c>
      <c r="F667" s="134"/>
      <c r="G667" s="8" t="str">
        <f>IF(D667="","*",VLOOKUP(F667,BS_ATIVIDADE[#All],3,FALSE))</f>
        <v>*</v>
      </c>
      <c r="H667" s="135"/>
      <c r="I667" s="135"/>
      <c r="J667" s="151"/>
      <c r="K667" s="151"/>
      <c r="L667" s="71" t="s">
        <v>11</v>
      </c>
      <c r="M667" s="149" t="str" cm="1">
        <f t="array" ref="M667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667" s="149" t="str" cm="1">
        <f t="array" ref="N667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667" s="135"/>
      <c r="P667" s="135"/>
      <c r="Q667" s="71"/>
      <c r="R667" s="9" t="str">
        <f>IFERROR(_xlfn.XLOOKUP(F667, BS_ATIVIDADE[ATIVIDADE],BS_ATIVIDADE[UNIDADE] ), "*")</f>
        <v>*</v>
      </c>
      <c r="S667" s="180" t="str" cm="1">
        <f t="array" ref="S667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667" s="180" t="str" cm="1">
        <f t="array" ref="T667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667" s="199" t="str">
        <f>IFERROR(_xlfn.XLOOKUP(J667, BASE_MAPA!$B$2:$B$420, BASE_MAPA!$G$2:$G$420), "ERRO")</f>
        <v>ERRO</v>
      </c>
      <c r="V667" s="143"/>
      <c r="W667" s="135"/>
      <c r="X667" s="152"/>
      <c r="Y667" s="129"/>
      <c r="Z667" s="129"/>
      <c r="AA667" s="71"/>
      <c r="AB667" s="59"/>
      <c r="AC667" s="59"/>
      <c r="AD667" s="135"/>
      <c r="AE667" s="71"/>
      <c r="AF667" s="71"/>
      <c r="AG667" s="71"/>
      <c r="AH667" s="42"/>
      <c r="AI667" s="119" t="str">
        <f>IF(BS_CONTROLE[[#This Row],[Atividade]]=0, "-", BS_CONTROLE[[#This Row],[Atividade]])</f>
        <v>-</v>
      </c>
      <c r="AJ667" s="8" t="str">
        <f>IF(D667="","*",VLOOKUP(AI667,BS_ATIVIDADE[#Data],3,FALSE))</f>
        <v>*</v>
      </c>
      <c r="AK667" s="175" t="str">
        <f>IF(BS_CONTROLE[[#This Row],[Local - Partida]]=0, "-", BS_CONTROLE[[#This Row],[Local - Partida]])</f>
        <v>-</v>
      </c>
      <c r="AL667" s="175" t="str">
        <f>IF(BS_CONTROLE[[#This Row],[Local - Encerramento]]=0, "-", BS_CONTROLE[[#This Row],[Local - Encerramento]])</f>
        <v>-</v>
      </c>
      <c r="AM667" s="175" t="str">
        <f>IF(BS_CONTROLE[[#This Row],[Entre - Estações]]=0, "-", BS_CONTROLE[[#This Row],[Entre - Estações]])</f>
        <v>-</v>
      </c>
      <c r="AN667" s="175" t="str">
        <f>IF(BS_CONTROLE[[#This Row],[SB]]=0, "-", BS_CONTROLE[[#This Row],[SB]])</f>
        <v>-</v>
      </c>
      <c r="AO667" s="176" t="str">
        <f>IF(BS_CONTROLE[[#This Row],[SUB]]=0, "-", BS_CONTROLE[[#This Row],[SUB]])</f>
        <v>-</v>
      </c>
      <c r="AP667" s="177" t="str">
        <f>IF(BS_CONTROLE[[#This Row],[KM - Inicio]]=0, "-", BS_CONTROLE[[#This Row],[KM - Inicio]])</f>
        <v>-</v>
      </c>
      <c r="AQ667" s="177" t="str">
        <f>IF(BS_CONTROLE[[#This Row],[KM - Fim]]=0, "-", BS_CONTROLE[[#This Row],[KM - Fim]])</f>
        <v>-</v>
      </c>
      <c r="AR667" s="32"/>
      <c r="AS667" s="32"/>
      <c r="AT667" s="32"/>
      <c r="AU667" s="32"/>
      <c r="AV667" s="32"/>
      <c r="AW667" s="32"/>
      <c r="AX667" s="32"/>
      <c r="AY667" s="184" t="str">
        <f>IF(D667="","*",IFERROR(IF(ISODD(COUNT(AS667:AX669)),"ERRO",SUM((AT667-AS667),(AV667-AU667),(AX667-AW667))),"ERRO"))</f>
        <v>*</v>
      </c>
      <c r="AZ667" s="11"/>
      <c r="BA667" s="60"/>
      <c r="BB667" s="9" t="str">
        <f>IFERROR(_xlfn.XLOOKUP(AI667, BS_ATIVIDADE[ATIVIDADE],BS_ATIVIDADE[UNIDADE] ), "*")</f>
        <v>*</v>
      </c>
      <c r="BC667" s="59" t="str" cm="1">
        <f t="array" ref="BC667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BD667" s="59" t="str" cm="1">
        <f t="array" ref="BD667" xml:space="preserve"> _xlfn.XLOOKUP(
  1,
  ( TabelaMap[SUB] = BS_CONTROLE[[#This Row],[SUB_5]]) *
  ( TabelaMap[KM Inicio] &lt;= BS_CONTROLE[[#This Row],[KM - Inicio]]) *
  ( TabelaMap[KM Fim]  &gt;= BS_CONTROLE[[#This Row],[KM - Inicio]]),
  TabelaMap[Trecho Coordenação],
  "-",
  0
)</f>
        <v>-</v>
      </c>
      <c r="BE667" s="200" t="str">
        <f>IFERROR(_xlfn.XLOOKUP(AO667, BASE_MAPA!$B$2:$B$420, BASE_MAPA!$G$2:$G$420), "ERRO")</f>
        <v>ERRO</v>
      </c>
      <c r="BF667" s="178" t="str">
        <f>IF(BS_CONTROLE[[#This Row],[Responsavel pelo boletim]]=0, "-", BS_CONTROLE[[#This Row],[Responsavel pelo boletim]])</f>
        <v>-</v>
      </c>
      <c r="BG667" s="13"/>
      <c r="BH667" s="14"/>
      <c r="BI667" s="14"/>
      <c r="BJ667" s="14"/>
      <c r="BK667" s="14"/>
      <c r="BL667" s="13"/>
      <c r="BM667" s="12"/>
      <c r="BN667" s="12"/>
      <c r="BO667" s="130"/>
      <c r="BP667" s="14"/>
      <c r="BQ667" s="10" t="str">
        <f t="shared" si="53"/>
        <v>Aderente</v>
      </c>
      <c r="BR667" s="15" t="str">
        <f t="shared" si="54"/>
        <v>*</v>
      </c>
      <c r="BS667" s="15" t="str">
        <f t="shared" si="55"/>
        <v>*</v>
      </c>
      <c r="BT667" s="157" t="str">
        <f t="shared" si="56"/>
        <v/>
      </c>
    </row>
    <row r="668" spans="1:72" hidden="1">
      <c r="A668" s="44" t="str">
        <f t="shared" si="52"/>
        <v/>
      </c>
      <c r="B668" s="133"/>
      <c r="C668" s="7" t="str">
        <f>IF(BS_CONTROLE[[#This Row],[DATA]]="","",WEEKNUM(BS_CONTROLE[[#This Row],[DATA]]))</f>
        <v/>
      </c>
      <c r="D668" s="45"/>
      <c r="E668" s="185">
        <v>684</v>
      </c>
      <c r="F668" s="134"/>
      <c r="G668" s="8" t="str">
        <f>IF(D668="","*",VLOOKUP(F668,BS_ATIVIDADE[#All],3,FALSE))</f>
        <v>*</v>
      </c>
      <c r="H668" s="135"/>
      <c r="I668" s="135"/>
      <c r="J668" s="151"/>
      <c r="K668" s="151"/>
      <c r="L668" s="71" t="s">
        <v>11</v>
      </c>
      <c r="M668" s="149" t="str" cm="1">
        <f t="array" ref="M668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668" s="149" t="str" cm="1">
        <f t="array" ref="N668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668" s="135"/>
      <c r="P668" s="135"/>
      <c r="Q668" s="71"/>
      <c r="R668" s="9" t="str">
        <f>IFERROR(_xlfn.XLOOKUP(F668, BS_ATIVIDADE[ATIVIDADE],BS_ATIVIDADE[UNIDADE] ), "*")</f>
        <v>*</v>
      </c>
      <c r="S668" s="180" t="str" cm="1">
        <f t="array" ref="S668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668" s="180" t="str" cm="1">
        <f t="array" ref="T668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668" s="199" t="str">
        <f>IFERROR(_xlfn.XLOOKUP(J668, BASE_MAPA!$B$2:$B$420, BASE_MAPA!$G$2:$G$420), "ERRO")</f>
        <v>ERRO</v>
      </c>
      <c r="V668" s="143"/>
      <c r="W668" s="135"/>
      <c r="X668" s="152"/>
      <c r="Y668" s="129"/>
      <c r="Z668" s="129"/>
      <c r="AA668" s="71"/>
      <c r="AB668" s="59"/>
      <c r="AC668" s="59"/>
      <c r="AD668" s="135"/>
      <c r="AE668" s="71"/>
      <c r="AF668" s="71"/>
      <c r="AG668" s="71"/>
      <c r="AH668" s="42"/>
      <c r="AI668" s="119" t="str">
        <f>IF(BS_CONTROLE[[#This Row],[Atividade]]=0, "-", BS_CONTROLE[[#This Row],[Atividade]])</f>
        <v>-</v>
      </c>
      <c r="AJ668" s="8" t="str">
        <f>IF(D668="","*",VLOOKUP(AI668,BS_ATIVIDADE[#Data],3,FALSE))</f>
        <v>*</v>
      </c>
      <c r="AK668" s="175" t="str">
        <f>IF(BS_CONTROLE[[#This Row],[Local - Partida]]=0, "-", BS_CONTROLE[[#This Row],[Local - Partida]])</f>
        <v>-</v>
      </c>
      <c r="AL668" s="175" t="str">
        <f>IF(BS_CONTROLE[[#This Row],[Local - Encerramento]]=0, "-", BS_CONTROLE[[#This Row],[Local - Encerramento]])</f>
        <v>-</v>
      </c>
      <c r="AM668" s="175" t="str">
        <f>IF(BS_CONTROLE[[#This Row],[Entre - Estações]]=0, "-", BS_CONTROLE[[#This Row],[Entre - Estações]])</f>
        <v>-</v>
      </c>
      <c r="AN668" s="175" t="str">
        <f>IF(BS_CONTROLE[[#This Row],[SB]]=0, "-", BS_CONTROLE[[#This Row],[SB]])</f>
        <v>-</v>
      </c>
      <c r="AO668" s="176" t="str">
        <f>IF(BS_CONTROLE[[#This Row],[SUB]]=0, "-", BS_CONTROLE[[#This Row],[SUB]])</f>
        <v>-</v>
      </c>
      <c r="AP668" s="177" t="str">
        <f>IF(BS_CONTROLE[[#This Row],[KM - Inicio]]=0, "-", BS_CONTROLE[[#This Row],[KM - Inicio]])</f>
        <v>-</v>
      </c>
      <c r="AQ668" s="177" t="str">
        <f>IF(BS_CONTROLE[[#This Row],[KM - Fim]]=0, "-", BS_CONTROLE[[#This Row],[KM - Fim]])</f>
        <v>-</v>
      </c>
      <c r="AR668" s="32"/>
      <c r="AS668" s="32"/>
      <c r="AT668" s="32"/>
      <c r="AU668" s="32"/>
      <c r="AV668" s="32"/>
      <c r="AW668" s="32"/>
      <c r="AX668" s="32"/>
      <c r="AY668" s="184" t="str">
        <f>IF(D668="","*",IFERROR(IF(ISODD(COUNT(AS668:AX670)),"ERRO",SUM((AT668-AS668),(AV668-AU668),(AX668-AW668))),"ERRO"))</f>
        <v>*</v>
      </c>
      <c r="AZ668" s="11"/>
      <c r="BA668" s="60"/>
      <c r="BB668" s="9" t="str">
        <f>IFERROR(_xlfn.XLOOKUP(AI668, BS_ATIVIDADE[ATIVIDADE],BS_ATIVIDADE[UNIDADE] ), "*")</f>
        <v>*</v>
      </c>
      <c r="BC668" s="59" t="str" cm="1">
        <f t="array" ref="BC668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BD668" s="59" t="str" cm="1">
        <f t="array" ref="BD668" xml:space="preserve"> _xlfn.XLOOKUP(
  1,
  ( TabelaMap[SUB] = BS_CONTROLE[[#This Row],[SUB_5]]) *
  ( TabelaMap[KM Inicio] &lt;= BS_CONTROLE[[#This Row],[KM - Inicio]]) *
  ( TabelaMap[KM Fim]  &gt;= BS_CONTROLE[[#This Row],[KM - Inicio]]),
  TabelaMap[Trecho Coordenação],
  "-",
  0
)</f>
        <v>-</v>
      </c>
      <c r="BE668" s="200" t="str">
        <f>IFERROR(_xlfn.XLOOKUP(AO668, BASE_MAPA!$B$2:$B$420, BASE_MAPA!$G$2:$G$420), "ERRO")</f>
        <v>ERRO</v>
      </c>
      <c r="BF668" s="178" t="str">
        <f>IF(BS_CONTROLE[[#This Row],[Responsavel pelo boletim]]=0, "-", BS_CONTROLE[[#This Row],[Responsavel pelo boletim]])</f>
        <v>-</v>
      </c>
      <c r="BG668" s="13"/>
      <c r="BH668" s="14"/>
      <c r="BI668" s="14"/>
      <c r="BJ668" s="14"/>
      <c r="BK668" s="14"/>
      <c r="BL668" s="13"/>
      <c r="BM668" s="12"/>
      <c r="BN668" s="12"/>
      <c r="BO668" s="130"/>
      <c r="BP668" s="14"/>
      <c r="BQ668" s="10" t="str">
        <f t="shared" si="53"/>
        <v>Aderente</v>
      </c>
      <c r="BR668" s="15" t="str">
        <f t="shared" si="54"/>
        <v>*</v>
      </c>
      <c r="BS668" s="15" t="str">
        <f t="shared" si="55"/>
        <v>*</v>
      </c>
      <c r="BT668" s="157" t="str">
        <f t="shared" si="56"/>
        <v/>
      </c>
    </row>
    <row r="669" spans="1:72" hidden="1">
      <c r="A669" s="44" t="str">
        <f t="shared" si="52"/>
        <v/>
      </c>
      <c r="B669" s="133"/>
      <c r="C669" s="7" t="str">
        <f>IF(BS_CONTROLE[[#This Row],[DATA]]="","",WEEKNUM(BS_CONTROLE[[#This Row],[DATA]]))</f>
        <v/>
      </c>
      <c r="D669" s="45"/>
      <c r="E669" s="185">
        <v>685</v>
      </c>
      <c r="F669" s="134"/>
      <c r="G669" s="8" t="str">
        <f>IF(D669="","*",VLOOKUP(F669,BS_ATIVIDADE[#All],3,FALSE))</f>
        <v>*</v>
      </c>
      <c r="H669" s="135"/>
      <c r="I669" s="135"/>
      <c r="J669" s="151"/>
      <c r="K669" s="151"/>
      <c r="L669" s="71" t="s">
        <v>11</v>
      </c>
      <c r="M669" s="149" t="str" cm="1">
        <f t="array" ref="M669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669" s="149" t="str" cm="1">
        <f t="array" ref="N669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669" s="135"/>
      <c r="P669" s="135"/>
      <c r="Q669" s="71"/>
      <c r="R669" s="9" t="str">
        <f>IFERROR(_xlfn.XLOOKUP(F669, BS_ATIVIDADE[ATIVIDADE],BS_ATIVIDADE[UNIDADE] ), "*")</f>
        <v>*</v>
      </c>
      <c r="S669" s="180" t="str" cm="1">
        <f t="array" ref="S669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669" s="180" t="str" cm="1">
        <f t="array" ref="T669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669" s="199" t="str">
        <f>IFERROR(_xlfn.XLOOKUP(J669, BASE_MAPA!$B$2:$B$420, BASE_MAPA!$G$2:$G$420), "ERRO")</f>
        <v>ERRO</v>
      </c>
      <c r="V669" s="143"/>
      <c r="W669" s="135"/>
      <c r="X669" s="152"/>
      <c r="Y669" s="129"/>
      <c r="Z669" s="129"/>
      <c r="AA669" s="71"/>
      <c r="AB669" s="59"/>
      <c r="AC669" s="59"/>
      <c r="AD669" s="135"/>
      <c r="AE669" s="71"/>
      <c r="AF669" s="71"/>
      <c r="AG669" s="71"/>
      <c r="AH669" s="42"/>
      <c r="AI669" s="119" t="str">
        <f>IF(BS_CONTROLE[[#This Row],[Atividade]]=0, "-", BS_CONTROLE[[#This Row],[Atividade]])</f>
        <v>-</v>
      </c>
      <c r="AJ669" s="8" t="str">
        <f>IF(D669="","*",VLOOKUP(AI669,BS_ATIVIDADE[#Data],3,FALSE))</f>
        <v>*</v>
      </c>
      <c r="AK669" s="175" t="str">
        <f>IF(BS_CONTROLE[[#This Row],[Local - Partida]]=0, "-", BS_CONTROLE[[#This Row],[Local - Partida]])</f>
        <v>-</v>
      </c>
      <c r="AL669" s="175" t="str">
        <f>IF(BS_CONTROLE[[#This Row],[Local - Encerramento]]=0, "-", BS_CONTROLE[[#This Row],[Local - Encerramento]])</f>
        <v>-</v>
      </c>
      <c r="AM669" s="175" t="str">
        <f>IF(BS_CONTROLE[[#This Row],[Entre - Estações]]=0, "-", BS_CONTROLE[[#This Row],[Entre - Estações]])</f>
        <v>-</v>
      </c>
      <c r="AN669" s="175" t="str">
        <f>IF(BS_CONTROLE[[#This Row],[SB]]=0, "-", BS_CONTROLE[[#This Row],[SB]])</f>
        <v>-</v>
      </c>
      <c r="AO669" s="176" t="str">
        <f>IF(BS_CONTROLE[[#This Row],[SUB]]=0, "-", BS_CONTROLE[[#This Row],[SUB]])</f>
        <v>-</v>
      </c>
      <c r="AP669" s="177" t="str">
        <f>IF(BS_CONTROLE[[#This Row],[KM - Inicio]]=0, "-", BS_CONTROLE[[#This Row],[KM - Inicio]])</f>
        <v>-</v>
      </c>
      <c r="AQ669" s="177" t="str">
        <f>IF(BS_CONTROLE[[#This Row],[KM - Fim]]=0, "-", BS_CONTROLE[[#This Row],[KM - Fim]])</f>
        <v>-</v>
      </c>
      <c r="AR669" s="32"/>
      <c r="AS669" s="32"/>
      <c r="AT669" s="32"/>
      <c r="AU669" s="32"/>
      <c r="AV669" s="32"/>
      <c r="AW669" s="32"/>
      <c r="AX669" s="32"/>
      <c r="AY669" s="184" t="str">
        <f>IF(D669="","*",IFERROR(IF(ISODD(COUNT(AS669:AX671)),"ERRO",SUM((AT669-AS669),(AV669-AU669),(AX669-AW669))),"ERRO"))</f>
        <v>*</v>
      </c>
      <c r="AZ669" s="11"/>
      <c r="BA669" s="60"/>
      <c r="BB669" s="9" t="str">
        <f>IFERROR(_xlfn.XLOOKUP(AI669, BS_ATIVIDADE[ATIVIDADE],BS_ATIVIDADE[UNIDADE] ), "*")</f>
        <v>*</v>
      </c>
      <c r="BC669" s="59" t="str" cm="1">
        <f t="array" ref="BC669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BD669" s="59" t="str" cm="1">
        <f t="array" ref="BD669" xml:space="preserve"> _xlfn.XLOOKUP(
  1,
  ( TabelaMap[SUB] = BS_CONTROLE[[#This Row],[SUB_5]]) *
  ( TabelaMap[KM Inicio] &lt;= BS_CONTROLE[[#This Row],[KM - Inicio]]) *
  ( TabelaMap[KM Fim]  &gt;= BS_CONTROLE[[#This Row],[KM - Inicio]]),
  TabelaMap[Trecho Coordenação],
  "-",
  0
)</f>
        <v>-</v>
      </c>
      <c r="BE669" s="200" t="str">
        <f>IFERROR(_xlfn.XLOOKUP(AO669, BASE_MAPA!$B$2:$B$420, BASE_MAPA!$G$2:$G$420), "ERRO")</f>
        <v>ERRO</v>
      </c>
      <c r="BF669" s="178" t="str">
        <f>IF(BS_CONTROLE[[#This Row],[Responsavel pelo boletim]]=0, "-", BS_CONTROLE[[#This Row],[Responsavel pelo boletim]])</f>
        <v>-</v>
      </c>
      <c r="BG669" s="13"/>
      <c r="BH669" s="14"/>
      <c r="BI669" s="14"/>
      <c r="BJ669" s="14"/>
      <c r="BK669" s="14"/>
      <c r="BL669" s="13"/>
      <c r="BM669" s="12"/>
      <c r="BN669" s="12"/>
      <c r="BO669" s="130"/>
      <c r="BP669" s="14"/>
      <c r="BQ669" s="10" t="str">
        <f t="shared" si="53"/>
        <v>Aderente</v>
      </c>
      <c r="BR669" s="15" t="str">
        <f t="shared" si="54"/>
        <v>*</v>
      </c>
      <c r="BS669" s="15" t="str">
        <f t="shared" si="55"/>
        <v>*</v>
      </c>
      <c r="BT669" s="157" t="str">
        <f t="shared" si="56"/>
        <v/>
      </c>
    </row>
    <row r="670" spans="1:72" hidden="1">
      <c r="A670" s="44" t="str">
        <f t="shared" si="52"/>
        <v/>
      </c>
      <c r="B670" s="133"/>
      <c r="C670" s="7" t="str">
        <f>IF(BS_CONTROLE[[#This Row],[DATA]]="","",WEEKNUM(BS_CONTROLE[[#This Row],[DATA]]))</f>
        <v/>
      </c>
      <c r="D670" s="45"/>
      <c r="E670" s="185">
        <v>686</v>
      </c>
      <c r="F670" s="134"/>
      <c r="G670" s="8" t="str">
        <f>IF(D670="","*",VLOOKUP(F670,BS_ATIVIDADE[#All],3,FALSE))</f>
        <v>*</v>
      </c>
      <c r="H670" s="135"/>
      <c r="I670" s="135"/>
      <c r="J670" s="151"/>
      <c r="K670" s="151"/>
      <c r="L670" s="71" t="s">
        <v>11</v>
      </c>
      <c r="M670" s="149" t="str" cm="1">
        <f t="array" ref="M670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670" s="149" t="str" cm="1">
        <f t="array" ref="N670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670" s="135"/>
      <c r="P670" s="135"/>
      <c r="Q670" s="71"/>
      <c r="R670" s="9" t="str">
        <f>IFERROR(_xlfn.XLOOKUP(F670, BS_ATIVIDADE[ATIVIDADE],BS_ATIVIDADE[UNIDADE] ), "*")</f>
        <v>*</v>
      </c>
      <c r="S670" s="180" t="str" cm="1">
        <f t="array" ref="S670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670" s="180" t="str" cm="1">
        <f t="array" ref="T670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670" s="199" t="str">
        <f>IFERROR(_xlfn.XLOOKUP(J670, BASE_MAPA!$B$2:$B$420, BASE_MAPA!$G$2:$G$420), "ERRO")</f>
        <v>ERRO</v>
      </c>
      <c r="V670" s="143"/>
      <c r="W670" s="135"/>
      <c r="X670" s="152"/>
      <c r="Y670" s="129"/>
      <c r="Z670" s="129"/>
      <c r="AA670" s="71"/>
      <c r="AB670" s="59"/>
      <c r="AC670" s="59"/>
      <c r="AD670" s="135"/>
      <c r="AE670" s="71"/>
      <c r="AF670" s="71"/>
      <c r="AG670" s="71"/>
      <c r="AH670" s="42"/>
      <c r="AI670" s="119" t="str">
        <f>IF(BS_CONTROLE[[#This Row],[Atividade]]=0, "-", BS_CONTROLE[[#This Row],[Atividade]])</f>
        <v>-</v>
      </c>
      <c r="AJ670" s="8" t="str">
        <f>IF(D670="","*",VLOOKUP(AI670,BS_ATIVIDADE[#Data],3,FALSE))</f>
        <v>*</v>
      </c>
      <c r="AK670" s="175" t="str">
        <f>IF(BS_CONTROLE[[#This Row],[Local - Partida]]=0, "-", BS_CONTROLE[[#This Row],[Local - Partida]])</f>
        <v>-</v>
      </c>
      <c r="AL670" s="175" t="str">
        <f>IF(BS_CONTROLE[[#This Row],[Local - Encerramento]]=0, "-", BS_CONTROLE[[#This Row],[Local - Encerramento]])</f>
        <v>-</v>
      </c>
      <c r="AM670" s="175" t="str">
        <f>IF(BS_CONTROLE[[#This Row],[Entre - Estações]]=0, "-", BS_CONTROLE[[#This Row],[Entre - Estações]])</f>
        <v>-</v>
      </c>
      <c r="AN670" s="175" t="str">
        <f>IF(BS_CONTROLE[[#This Row],[SB]]=0, "-", BS_CONTROLE[[#This Row],[SB]])</f>
        <v>-</v>
      </c>
      <c r="AO670" s="176" t="str">
        <f>IF(BS_CONTROLE[[#This Row],[SUB]]=0, "-", BS_CONTROLE[[#This Row],[SUB]])</f>
        <v>-</v>
      </c>
      <c r="AP670" s="177" t="str">
        <f>IF(BS_CONTROLE[[#This Row],[KM - Inicio]]=0, "-", BS_CONTROLE[[#This Row],[KM - Inicio]])</f>
        <v>-</v>
      </c>
      <c r="AQ670" s="177" t="str">
        <f>IF(BS_CONTROLE[[#This Row],[KM - Fim]]=0, "-", BS_CONTROLE[[#This Row],[KM - Fim]])</f>
        <v>-</v>
      </c>
      <c r="AR670" s="32"/>
      <c r="AS670" s="32"/>
      <c r="AT670" s="32"/>
      <c r="AU670" s="32"/>
      <c r="AV670" s="32"/>
      <c r="AW670" s="32"/>
      <c r="AX670" s="32"/>
      <c r="AY670" s="184" t="str">
        <f>IF(D670="","*",IFERROR(IF(ISODD(COUNT(AS670:AX672)),"ERRO",SUM((AT670-AS670),(AV670-AU670),(AX670-AW670))),"ERRO"))</f>
        <v>*</v>
      </c>
      <c r="AZ670" s="11"/>
      <c r="BA670" s="60"/>
      <c r="BB670" s="9" t="str">
        <f>IFERROR(_xlfn.XLOOKUP(AI670, BS_ATIVIDADE[ATIVIDADE],BS_ATIVIDADE[UNIDADE] ), "*")</f>
        <v>*</v>
      </c>
      <c r="BC670" s="59" t="str" cm="1">
        <f t="array" ref="BC670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BD670" s="59" t="str" cm="1">
        <f t="array" ref="BD670" xml:space="preserve"> _xlfn.XLOOKUP(
  1,
  ( TabelaMap[SUB] = BS_CONTROLE[[#This Row],[SUB_5]]) *
  ( TabelaMap[KM Inicio] &lt;= BS_CONTROLE[[#This Row],[KM - Inicio]]) *
  ( TabelaMap[KM Fim]  &gt;= BS_CONTROLE[[#This Row],[KM - Inicio]]),
  TabelaMap[Trecho Coordenação],
  "-",
  0
)</f>
        <v>-</v>
      </c>
      <c r="BE670" s="200" t="str">
        <f>IFERROR(_xlfn.XLOOKUP(AO670, BASE_MAPA!$B$2:$B$420, BASE_MAPA!$G$2:$G$420), "ERRO")</f>
        <v>ERRO</v>
      </c>
      <c r="BF670" s="178" t="str">
        <f>IF(BS_CONTROLE[[#This Row],[Responsavel pelo boletim]]=0, "-", BS_CONTROLE[[#This Row],[Responsavel pelo boletim]])</f>
        <v>-</v>
      </c>
      <c r="BG670" s="13"/>
      <c r="BH670" s="14"/>
      <c r="BI670" s="14"/>
      <c r="BJ670" s="14"/>
      <c r="BK670" s="14"/>
      <c r="BL670" s="13"/>
      <c r="BM670" s="12"/>
      <c r="BN670" s="12"/>
      <c r="BO670" s="130"/>
      <c r="BP670" s="14"/>
      <c r="BQ670" s="10" t="str">
        <f t="shared" si="53"/>
        <v>Aderente</v>
      </c>
      <c r="BR670" s="15" t="str">
        <f t="shared" si="54"/>
        <v>*</v>
      </c>
      <c r="BS670" s="15" t="str">
        <f t="shared" si="55"/>
        <v>*</v>
      </c>
      <c r="BT670" s="157" t="str">
        <f t="shared" si="56"/>
        <v/>
      </c>
    </row>
    <row r="671" spans="1:72" hidden="1">
      <c r="A671" s="44" t="str">
        <f t="shared" si="52"/>
        <v/>
      </c>
      <c r="B671" s="133"/>
      <c r="C671" s="7" t="str">
        <f>IF(BS_CONTROLE[[#This Row],[DATA]]="","",WEEKNUM(BS_CONTROLE[[#This Row],[DATA]]))</f>
        <v/>
      </c>
      <c r="D671" s="45"/>
      <c r="E671" s="185">
        <v>687</v>
      </c>
      <c r="F671" s="134"/>
      <c r="G671" s="8" t="str">
        <f>IF(D671="","*",VLOOKUP(F671,BS_ATIVIDADE[#All],3,FALSE))</f>
        <v>*</v>
      </c>
      <c r="H671" s="135"/>
      <c r="I671" s="135"/>
      <c r="J671" s="151"/>
      <c r="K671" s="151"/>
      <c r="L671" s="71" t="s">
        <v>11</v>
      </c>
      <c r="M671" s="149" t="str" cm="1">
        <f t="array" ref="M671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671" s="149" t="str" cm="1">
        <f t="array" ref="N671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671" s="135"/>
      <c r="P671" s="135"/>
      <c r="Q671" s="71"/>
      <c r="R671" s="9" t="str">
        <f>IFERROR(_xlfn.XLOOKUP(F671, BS_ATIVIDADE[ATIVIDADE],BS_ATIVIDADE[UNIDADE] ), "*")</f>
        <v>*</v>
      </c>
      <c r="S671" s="180" t="str" cm="1">
        <f t="array" ref="S671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671" s="180" t="str" cm="1">
        <f t="array" ref="T671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671" s="199" t="str">
        <f>IFERROR(_xlfn.XLOOKUP(J671, BASE_MAPA!$B$2:$B$420, BASE_MAPA!$G$2:$G$420), "ERRO")</f>
        <v>ERRO</v>
      </c>
      <c r="V671" s="143"/>
      <c r="W671" s="135"/>
      <c r="X671" s="152"/>
      <c r="Y671" s="129"/>
      <c r="Z671" s="129"/>
      <c r="AA671" s="71"/>
      <c r="AB671" s="59"/>
      <c r="AC671" s="59"/>
      <c r="AD671" s="135"/>
      <c r="AE671" s="71"/>
      <c r="AF671" s="71"/>
      <c r="AG671" s="71"/>
      <c r="AH671" s="42"/>
      <c r="AI671" s="119" t="str">
        <f>IF(BS_CONTROLE[[#This Row],[Atividade]]=0, "-", BS_CONTROLE[[#This Row],[Atividade]])</f>
        <v>-</v>
      </c>
      <c r="AJ671" s="8" t="str">
        <f>IF(D671="","*",VLOOKUP(AI671,BS_ATIVIDADE[#Data],3,FALSE))</f>
        <v>*</v>
      </c>
      <c r="AK671" s="175" t="str">
        <f>IF(BS_CONTROLE[[#This Row],[Local - Partida]]=0, "-", BS_CONTROLE[[#This Row],[Local - Partida]])</f>
        <v>-</v>
      </c>
      <c r="AL671" s="175" t="str">
        <f>IF(BS_CONTROLE[[#This Row],[Local - Encerramento]]=0, "-", BS_CONTROLE[[#This Row],[Local - Encerramento]])</f>
        <v>-</v>
      </c>
      <c r="AM671" s="175" t="str">
        <f>IF(BS_CONTROLE[[#This Row],[Entre - Estações]]=0, "-", BS_CONTROLE[[#This Row],[Entre - Estações]])</f>
        <v>-</v>
      </c>
      <c r="AN671" s="175" t="str">
        <f>IF(BS_CONTROLE[[#This Row],[SB]]=0, "-", BS_CONTROLE[[#This Row],[SB]])</f>
        <v>-</v>
      </c>
      <c r="AO671" s="176" t="str">
        <f>IF(BS_CONTROLE[[#This Row],[SUB]]=0, "-", BS_CONTROLE[[#This Row],[SUB]])</f>
        <v>-</v>
      </c>
      <c r="AP671" s="177" t="str">
        <f>IF(BS_CONTROLE[[#This Row],[KM - Inicio]]=0, "-", BS_CONTROLE[[#This Row],[KM - Inicio]])</f>
        <v>-</v>
      </c>
      <c r="AQ671" s="177" t="str">
        <f>IF(BS_CONTROLE[[#This Row],[KM - Fim]]=0, "-", BS_CONTROLE[[#This Row],[KM - Fim]])</f>
        <v>-</v>
      </c>
      <c r="AR671" s="32"/>
      <c r="AS671" s="32"/>
      <c r="AT671" s="32"/>
      <c r="AU671" s="32"/>
      <c r="AV671" s="32"/>
      <c r="AW671" s="32"/>
      <c r="AX671" s="32"/>
      <c r="AY671" s="184" t="str">
        <f>IF(D671="","*",IFERROR(IF(ISODD(COUNT(AS671:AX673)),"ERRO",SUM((AT671-AS671),(AV671-AU671),(AX671-AW671))),"ERRO"))</f>
        <v>*</v>
      </c>
      <c r="AZ671" s="11"/>
      <c r="BA671" s="60"/>
      <c r="BB671" s="9" t="str">
        <f>IFERROR(_xlfn.XLOOKUP(AI671, BS_ATIVIDADE[ATIVIDADE],BS_ATIVIDADE[UNIDADE] ), "*")</f>
        <v>*</v>
      </c>
      <c r="BC671" s="59" t="str" cm="1">
        <f t="array" ref="BC671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BD671" s="59" t="str" cm="1">
        <f t="array" ref="BD671" xml:space="preserve"> _xlfn.XLOOKUP(
  1,
  ( TabelaMap[SUB] = BS_CONTROLE[[#This Row],[SUB_5]]) *
  ( TabelaMap[KM Inicio] &lt;= BS_CONTROLE[[#This Row],[KM - Inicio]]) *
  ( TabelaMap[KM Fim]  &gt;= BS_CONTROLE[[#This Row],[KM - Inicio]]),
  TabelaMap[Trecho Coordenação],
  "-",
  0
)</f>
        <v>-</v>
      </c>
      <c r="BE671" s="200" t="str">
        <f>IFERROR(_xlfn.XLOOKUP(AO671, BASE_MAPA!$B$2:$B$420, BASE_MAPA!$G$2:$G$420), "ERRO")</f>
        <v>ERRO</v>
      </c>
      <c r="BF671" s="178" t="str">
        <f>IF(BS_CONTROLE[[#This Row],[Responsavel pelo boletim]]=0, "-", BS_CONTROLE[[#This Row],[Responsavel pelo boletim]])</f>
        <v>-</v>
      </c>
      <c r="BG671" s="13"/>
      <c r="BH671" s="14"/>
      <c r="BI671" s="14"/>
      <c r="BJ671" s="14"/>
      <c r="BK671" s="14"/>
      <c r="BL671" s="13"/>
      <c r="BM671" s="12"/>
      <c r="BN671" s="12"/>
      <c r="BO671" s="130"/>
      <c r="BP671" s="14"/>
      <c r="BQ671" s="10" t="str">
        <f t="shared" si="53"/>
        <v>Aderente</v>
      </c>
      <c r="BR671" s="15" t="str">
        <f t="shared" si="54"/>
        <v>*</v>
      </c>
      <c r="BS671" s="15" t="str">
        <f t="shared" si="55"/>
        <v>*</v>
      </c>
      <c r="BT671" s="157" t="str">
        <f t="shared" si="56"/>
        <v/>
      </c>
    </row>
    <row r="672" spans="1:72" hidden="1">
      <c r="A672" s="44" t="str">
        <f t="shared" si="52"/>
        <v/>
      </c>
      <c r="B672" s="133"/>
      <c r="C672" s="7" t="str">
        <f>IF(BS_CONTROLE[[#This Row],[DATA]]="","",WEEKNUM(BS_CONTROLE[[#This Row],[DATA]]))</f>
        <v/>
      </c>
      <c r="D672" s="45"/>
      <c r="E672" s="185">
        <v>688</v>
      </c>
      <c r="F672" s="134"/>
      <c r="G672" s="8" t="str">
        <f>IF(D672="","*",VLOOKUP(F672,BS_ATIVIDADE[#All],3,FALSE))</f>
        <v>*</v>
      </c>
      <c r="H672" s="135"/>
      <c r="I672" s="135"/>
      <c r="J672" s="151"/>
      <c r="K672" s="151"/>
      <c r="L672" s="71" t="s">
        <v>11</v>
      </c>
      <c r="M672" s="149" t="str" cm="1">
        <f t="array" ref="M672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672" s="149" t="str" cm="1">
        <f t="array" ref="N672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672" s="135"/>
      <c r="P672" s="135"/>
      <c r="Q672" s="71"/>
      <c r="R672" s="9" t="str">
        <f>IFERROR(_xlfn.XLOOKUP(F672, BS_ATIVIDADE[ATIVIDADE],BS_ATIVIDADE[UNIDADE] ), "*")</f>
        <v>*</v>
      </c>
      <c r="S672" s="180" t="str" cm="1">
        <f t="array" ref="S672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672" s="180" t="str" cm="1">
        <f t="array" ref="T672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672" s="199" t="str">
        <f>IFERROR(_xlfn.XLOOKUP(J672, BASE_MAPA!$B$2:$B$420, BASE_MAPA!$G$2:$G$420), "ERRO")</f>
        <v>ERRO</v>
      </c>
      <c r="V672" s="143"/>
      <c r="W672" s="135"/>
      <c r="X672" s="152"/>
      <c r="Y672" s="129"/>
      <c r="Z672" s="129"/>
      <c r="AA672" s="71"/>
      <c r="AB672" s="59"/>
      <c r="AC672" s="59"/>
      <c r="AD672" s="135"/>
      <c r="AE672" s="71"/>
      <c r="AF672" s="71"/>
      <c r="AG672" s="71"/>
      <c r="AH672" s="42"/>
      <c r="AI672" s="119" t="str">
        <f>IF(BS_CONTROLE[[#This Row],[Atividade]]=0, "-", BS_CONTROLE[[#This Row],[Atividade]])</f>
        <v>-</v>
      </c>
      <c r="AJ672" s="8" t="str">
        <f>IF(D672="","*",VLOOKUP(AI672,BS_ATIVIDADE[#Data],3,FALSE))</f>
        <v>*</v>
      </c>
      <c r="AK672" s="175" t="str">
        <f>IF(BS_CONTROLE[[#This Row],[Local - Partida]]=0, "-", BS_CONTROLE[[#This Row],[Local - Partida]])</f>
        <v>-</v>
      </c>
      <c r="AL672" s="175" t="str">
        <f>IF(BS_CONTROLE[[#This Row],[Local - Encerramento]]=0, "-", BS_CONTROLE[[#This Row],[Local - Encerramento]])</f>
        <v>-</v>
      </c>
      <c r="AM672" s="175" t="str">
        <f>IF(BS_CONTROLE[[#This Row],[Entre - Estações]]=0, "-", BS_CONTROLE[[#This Row],[Entre - Estações]])</f>
        <v>-</v>
      </c>
      <c r="AN672" s="175" t="str">
        <f>IF(BS_CONTROLE[[#This Row],[SB]]=0, "-", BS_CONTROLE[[#This Row],[SB]])</f>
        <v>-</v>
      </c>
      <c r="AO672" s="176" t="str">
        <f>IF(BS_CONTROLE[[#This Row],[SUB]]=0, "-", BS_CONTROLE[[#This Row],[SUB]])</f>
        <v>-</v>
      </c>
      <c r="AP672" s="177" t="str">
        <f>IF(BS_CONTROLE[[#This Row],[KM - Inicio]]=0, "-", BS_CONTROLE[[#This Row],[KM - Inicio]])</f>
        <v>-</v>
      </c>
      <c r="AQ672" s="177" t="str">
        <f>IF(BS_CONTROLE[[#This Row],[KM - Fim]]=0, "-", BS_CONTROLE[[#This Row],[KM - Fim]])</f>
        <v>-</v>
      </c>
      <c r="AR672" s="32"/>
      <c r="AS672" s="32"/>
      <c r="AT672" s="32"/>
      <c r="AU672" s="32"/>
      <c r="AV672" s="32"/>
      <c r="AW672" s="32"/>
      <c r="AX672" s="32"/>
      <c r="AY672" s="184" t="str">
        <f>IF(D672="","*",IFERROR(IF(ISODD(COUNT(AS672:AX674)),"ERRO",SUM((AT672-AS672),(AV672-AU672),(AX672-AW672))),"ERRO"))</f>
        <v>*</v>
      </c>
      <c r="AZ672" s="11"/>
      <c r="BA672" s="60"/>
      <c r="BB672" s="9" t="str">
        <f>IFERROR(_xlfn.XLOOKUP(AI672, BS_ATIVIDADE[ATIVIDADE],BS_ATIVIDADE[UNIDADE] ), "*")</f>
        <v>*</v>
      </c>
      <c r="BC672" s="59" t="str" cm="1">
        <f t="array" ref="BC672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BD672" s="59" t="str" cm="1">
        <f t="array" ref="BD672" xml:space="preserve"> _xlfn.XLOOKUP(
  1,
  ( TabelaMap[SUB] = BS_CONTROLE[[#This Row],[SUB_5]]) *
  ( TabelaMap[KM Inicio] &lt;= BS_CONTROLE[[#This Row],[KM - Inicio]]) *
  ( TabelaMap[KM Fim]  &gt;= BS_CONTROLE[[#This Row],[KM - Inicio]]),
  TabelaMap[Trecho Coordenação],
  "-",
  0
)</f>
        <v>-</v>
      </c>
      <c r="BE672" s="200" t="str">
        <f>IFERROR(_xlfn.XLOOKUP(AO672, BASE_MAPA!$B$2:$B$420, BASE_MAPA!$G$2:$G$420), "ERRO")</f>
        <v>ERRO</v>
      </c>
      <c r="BF672" s="178" t="str">
        <f>IF(BS_CONTROLE[[#This Row],[Responsavel pelo boletim]]=0, "-", BS_CONTROLE[[#This Row],[Responsavel pelo boletim]])</f>
        <v>-</v>
      </c>
      <c r="BG672" s="13"/>
      <c r="BH672" s="14"/>
      <c r="BI672" s="14"/>
      <c r="BJ672" s="14"/>
      <c r="BK672" s="14"/>
      <c r="BL672" s="13"/>
      <c r="BM672" s="12"/>
      <c r="BN672" s="12"/>
      <c r="BO672" s="130"/>
      <c r="BP672" s="14"/>
      <c r="BQ672" s="10" t="str">
        <f t="shared" si="53"/>
        <v>Aderente</v>
      </c>
      <c r="BR672" s="15" t="str">
        <f t="shared" si="54"/>
        <v>*</v>
      </c>
      <c r="BS672" s="15" t="str">
        <f t="shared" si="55"/>
        <v>*</v>
      </c>
      <c r="BT672" s="157" t="str">
        <f t="shared" si="56"/>
        <v/>
      </c>
    </row>
    <row r="673" spans="1:72" hidden="1">
      <c r="A673" s="44" t="str">
        <f t="shared" si="52"/>
        <v/>
      </c>
      <c r="B673" s="133"/>
      <c r="C673" s="7" t="str">
        <f>IF(BS_CONTROLE[[#This Row],[DATA]]="","",WEEKNUM(BS_CONTROLE[[#This Row],[DATA]]))</f>
        <v/>
      </c>
      <c r="D673" s="45"/>
      <c r="E673" s="185">
        <v>689</v>
      </c>
      <c r="F673" s="134"/>
      <c r="G673" s="8" t="str">
        <f>IF(D673="","*",VLOOKUP(F673,BS_ATIVIDADE[#All],3,FALSE))</f>
        <v>*</v>
      </c>
      <c r="H673" s="135"/>
      <c r="I673" s="135"/>
      <c r="J673" s="151"/>
      <c r="K673" s="151"/>
      <c r="L673" s="71" t="s">
        <v>11</v>
      </c>
      <c r="M673" s="149" t="str" cm="1">
        <f t="array" ref="M673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673" s="149" t="str" cm="1">
        <f t="array" ref="N673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673" s="135"/>
      <c r="P673" s="135"/>
      <c r="Q673" s="71"/>
      <c r="R673" s="9" t="str">
        <f>IFERROR(_xlfn.XLOOKUP(F673, BS_ATIVIDADE[ATIVIDADE],BS_ATIVIDADE[UNIDADE] ), "*")</f>
        <v>*</v>
      </c>
      <c r="S673" s="180" t="str" cm="1">
        <f t="array" ref="S673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673" s="180" t="str" cm="1">
        <f t="array" ref="T673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673" s="199" t="str">
        <f>IFERROR(_xlfn.XLOOKUP(J673, BASE_MAPA!$B$2:$B$420, BASE_MAPA!$G$2:$G$420), "ERRO")</f>
        <v>ERRO</v>
      </c>
      <c r="V673" s="143"/>
      <c r="W673" s="135"/>
      <c r="X673" s="152"/>
      <c r="Y673" s="129"/>
      <c r="Z673" s="129"/>
      <c r="AA673" s="71"/>
      <c r="AB673" s="59"/>
      <c r="AC673" s="59"/>
      <c r="AD673" s="135"/>
      <c r="AE673" s="71"/>
      <c r="AF673" s="71"/>
      <c r="AG673" s="71"/>
      <c r="AH673" s="42"/>
      <c r="AI673" s="119" t="str">
        <f>IF(BS_CONTROLE[[#This Row],[Atividade]]=0, "-", BS_CONTROLE[[#This Row],[Atividade]])</f>
        <v>-</v>
      </c>
      <c r="AJ673" s="8" t="str">
        <f>IF(D673="","*",VLOOKUP(AI673,BS_ATIVIDADE[#Data],3,FALSE))</f>
        <v>*</v>
      </c>
      <c r="AK673" s="175" t="str">
        <f>IF(BS_CONTROLE[[#This Row],[Local - Partida]]=0, "-", BS_CONTROLE[[#This Row],[Local - Partida]])</f>
        <v>-</v>
      </c>
      <c r="AL673" s="175" t="str">
        <f>IF(BS_CONTROLE[[#This Row],[Local - Encerramento]]=0, "-", BS_CONTROLE[[#This Row],[Local - Encerramento]])</f>
        <v>-</v>
      </c>
      <c r="AM673" s="175" t="str">
        <f>IF(BS_CONTROLE[[#This Row],[Entre - Estações]]=0, "-", BS_CONTROLE[[#This Row],[Entre - Estações]])</f>
        <v>-</v>
      </c>
      <c r="AN673" s="175" t="str">
        <f>IF(BS_CONTROLE[[#This Row],[SB]]=0, "-", BS_CONTROLE[[#This Row],[SB]])</f>
        <v>-</v>
      </c>
      <c r="AO673" s="176" t="str">
        <f>IF(BS_CONTROLE[[#This Row],[SUB]]=0, "-", BS_CONTROLE[[#This Row],[SUB]])</f>
        <v>-</v>
      </c>
      <c r="AP673" s="177" t="str">
        <f>IF(BS_CONTROLE[[#This Row],[KM - Inicio]]=0, "-", BS_CONTROLE[[#This Row],[KM - Inicio]])</f>
        <v>-</v>
      </c>
      <c r="AQ673" s="177" t="str">
        <f>IF(BS_CONTROLE[[#This Row],[KM - Fim]]=0, "-", BS_CONTROLE[[#This Row],[KM - Fim]])</f>
        <v>-</v>
      </c>
      <c r="AR673" s="32"/>
      <c r="AS673" s="32"/>
      <c r="AT673" s="32"/>
      <c r="AU673" s="32"/>
      <c r="AV673" s="32"/>
      <c r="AW673" s="32"/>
      <c r="AX673" s="32"/>
      <c r="AY673" s="184" t="str">
        <f>IF(D673="","*",IFERROR(IF(ISODD(COUNT(AS673:AX675)),"ERRO",SUM((AT673-AS673),(AV673-AU673),(AX673-AW673))),"ERRO"))</f>
        <v>*</v>
      </c>
      <c r="AZ673" s="11"/>
      <c r="BA673" s="60"/>
      <c r="BB673" s="9" t="str">
        <f>IFERROR(_xlfn.XLOOKUP(AI673, BS_ATIVIDADE[ATIVIDADE],BS_ATIVIDADE[UNIDADE] ), "*")</f>
        <v>*</v>
      </c>
      <c r="BC673" s="59" t="str" cm="1">
        <f t="array" ref="BC673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BD673" s="59" t="str" cm="1">
        <f t="array" ref="BD673" xml:space="preserve"> _xlfn.XLOOKUP(
  1,
  ( TabelaMap[SUB] = BS_CONTROLE[[#This Row],[SUB_5]]) *
  ( TabelaMap[KM Inicio] &lt;= BS_CONTROLE[[#This Row],[KM - Inicio]]) *
  ( TabelaMap[KM Fim]  &gt;= BS_CONTROLE[[#This Row],[KM - Inicio]]),
  TabelaMap[Trecho Coordenação],
  "-",
  0
)</f>
        <v>-</v>
      </c>
      <c r="BE673" s="200" t="str">
        <f>IFERROR(_xlfn.XLOOKUP(AO673, BASE_MAPA!$B$2:$B$420, BASE_MAPA!$G$2:$G$420), "ERRO")</f>
        <v>ERRO</v>
      </c>
      <c r="BF673" s="178" t="str">
        <f>IF(BS_CONTROLE[[#This Row],[Responsavel pelo boletim]]=0, "-", BS_CONTROLE[[#This Row],[Responsavel pelo boletim]])</f>
        <v>-</v>
      </c>
      <c r="BG673" s="13"/>
      <c r="BH673" s="14"/>
      <c r="BI673" s="14"/>
      <c r="BJ673" s="14"/>
      <c r="BK673" s="14"/>
      <c r="BL673" s="13"/>
      <c r="BM673" s="12"/>
      <c r="BN673" s="12"/>
      <c r="BO673" s="130"/>
      <c r="BP673" s="14"/>
      <c r="BQ673" s="10" t="str">
        <f t="shared" si="53"/>
        <v>Aderente</v>
      </c>
      <c r="BR673" s="15" t="str">
        <f t="shared" si="54"/>
        <v>*</v>
      </c>
      <c r="BS673" s="15" t="str">
        <f t="shared" si="55"/>
        <v>*</v>
      </c>
      <c r="BT673" s="157" t="str">
        <f t="shared" si="56"/>
        <v/>
      </c>
    </row>
    <row r="674" spans="1:72" hidden="1">
      <c r="A674" s="44" t="str">
        <f t="shared" si="52"/>
        <v/>
      </c>
      <c r="B674" s="133"/>
      <c r="C674" s="7" t="str">
        <f>IF(BS_CONTROLE[[#This Row],[DATA]]="","",WEEKNUM(BS_CONTROLE[[#This Row],[DATA]]))</f>
        <v/>
      </c>
      <c r="D674" s="45"/>
      <c r="E674" s="185">
        <v>690</v>
      </c>
      <c r="F674" s="134"/>
      <c r="G674" s="8" t="str">
        <f>IF(D674="","*",VLOOKUP(F674,BS_ATIVIDADE[#All],3,FALSE))</f>
        <v>*</v>
      </c>
      <c r="H674" s="135"/>
      <c r="I674" s="135"/>
      <c r="J674" s="151"/>
      <c r="K674" s="151"/>
      <c r="L674" s="71" t="s">
        <v>11</v>
      </c>
      <c r="M674" s="149" t="str" cm="1">
        <f t="array" ref="M674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674" s="149" t="str" cm="1">
        <f t="array" ref="N674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674" s="135"/>
      <c r="P674" s="135"/>
      <c r="Q674" s="71"/>
      <c r="R674" s="9" t="str">
        <f>IFERROR(_xlfn.XLOOKUP(F674, BS_ATIVIDADE[ATIVIDADE],BS_ATIVIDADE[UNIDADE] ), "*")</f>
        <v>*</v>
      </c>
      <c r="S674" s="180" t="str" cm="1">
        <f t="array" ref="S674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674" s="180" t="str" cm="1">
        <f t="array" ref="T674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674" s="199" t="str">
        <f>IFERROR(_xlfn.XLOOKUP(J674, BASE_MAPA!$B$2:$B$420, BASE_MAPA!$G$2:$G$420), "ERRO")</f>
        <v>ERRO</v>
      </c>
      <c r="V674" s="143"/>
      <c r="W674" s="135"/>
      <c r="X674" s="152"/>
      <c r="Y674" s="129"/>
      <c r="Z674" s="129"/>
      <c r="AA674" s="71"/>
      <c r="AB674" s="59"/>
      <c r="AC674" s="59"/>
      <c r="AD674" s="135"/>
      <c r="AE674" s="71"/>
      <c r="AF674" s="71"/>
      <c r="AG674" s="71"/>
      <c r="AH674" s="42"/>
      <c r="AI674" s="119" t="str">
        <f>IF(BS_CONTROLE[[#This Row],[Atividade]]=0, "-", BS_CONTROLE[[#This Row],[Atividade]])</f>
        <v>-</v>
      </c>
      <c r="AJ674" s="8" t="str">
        <f>IF(D674="","*",VLOOKUP(AI674,BS_ATIVIDADE[#Data],3,FALSE))</f>
        <v>*</v>
      </c>
      <c r="AK674" s="175" t="str">
        <f>IF(BS_CONTROLE[[#This Row],[Local - Partida]]=0, "-", BS_CONTROLE[[#This Row],[Local - Partida]])</f>
        <v>-</v>
      </c>
      <c r="AL674" s="175" t="str">
        <f>IF(BS_CONTROLE[[#This Row],[Local - Encerramento]]=0, "-", BS_CONTROLE[[#This Row],[Local - Encerramento]])</f>
        <v>-</v>
      </c>
      <c r="AM674" s="175" t="str">
        <f>IF(BS_CONTROLE[[#This Row],[Entre - Estações]]=0, "-", BS_CONTROLE[[#This Row],[Entre - Estações]])</f>
        <v>-</v>
      </c>
      <c r="AN674" s="175" t="str">
        <f>IF(BS_CONTROLE[[#This Row],[SB]]=0, "-", BS_CONTROLE[[#This Row],[SB]])</f>
        <v>-</v>
      </c>
      <c r="AO674" s="176" t="str">
        <f>IF(BS_CONTROLE[[#This Row],[SUB]]=0, "-", BS_CONTROLE[[#This Row],[SUB]])</f>
        <v>-</v>
      </c>
      <c r="AP674" s="177" t="str">
        <f>IF(BS_CONTROLE[[#This Row],[KM - Inicio]]=0, "-", BS_CONTROLE[[#This Row],[KM - Inicio]])</f>
        <v>-</v>
      </c>
      <c r="AQ674" s="177" t="str">
        <f>IF(BS_CONTROLE[[#This Row],[KM - Fim]]=0, "-", BS_CONTROLE[[#This Row],[KM - Fim]])</f>
        <v>-</v>
      </c>
      <c r="AR674" s="32"/>
      <c r="AS674" s="32"/>
      <c r="AT674" s="32"/>
      <c r="AU674" s="32"/>
      <c r="AV674" s="32"/>
      <c r="AW674" s="32"/>
      <c r="AX674" s="32"/>
      <c r="AY674" s="184" t="str">
        <f>IF(D674="","*",IFERROR(IF(ISODD(COUNT(AS674:AX676)),"ERRO",SUM((AT674-AS674),(AV674-AU674),(AX674-AW674))),"ERRO"))</f>
        <v>*</v>
      </c>
      <c r="AZ674" s="11"/>
      <c r="BA674" s="60"/>
      <c r="BB674" s="9" t="str">
        <f>IFERROR(_xlfn.XLOOKUP(AI674, BS_ATIVIDADE[ATIVIDADE],BS_ATIVIDADE[UNIDADE] ), "*")</f>
        <v>*</v>
      </c>
      <c r="BC674" s="59" t="str" cm="1">
        <f t="array" ref="BC674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BD674" s="59" t="str" cm="1">
        <f t="array" ref="BD674" xml:space="preserve"> _xlfn.XLOOKUP(
  1,
  ( TabelaMap[SUB] = BS_CONTROLE[[#This Row],[SUB_5]]) *
  ( TabelaMap[KM Inicio] &lt;= BS_CONTROLE[[#This Row],[KM - Inicio]]) *
  ( TabelaMap[KM Fim]  &gt;= BS_CONTROLE[[#This Row],[KM - Inicio]]),
  TabelaMap[Trecho Coordenação],
  "-",
  0
)</f>
        <v>-</v>
      </c>
      <c r="BE674" s="200" t="str">
        <f>IFERROR(_xlfn.XLOOKUP(AO674, BASE_MAPA!$B$2:$B$420, BASE_MAPA!$G$2:$G$420), "ERRO")</f>
        <v>ERRO</v>
      </c>
      <c r="BF674" s="178" t="str">
        <f>IF(BS_CONTROLE[[#This Row],[Responsavel pelo boletim]]=0, "-", BS_CONTROLE[[#This Row],[Responsavel pelo boletim]])</f>
        <v>-</v>
      </c>
      <c r="BG674" s="13"/>
      <c r="BH674" s="14"/>
      <c r="BI674" s="14"/>
      <c r="BJ674" s="14"/>
      <c r="BK674" s="14"/>
      <c r="BL674" s="13"/>
      <c r="BM674" s="12"/>
      <c r="BN674" s="12"/>
      <c r="BO674" s="130"/>
      <c r="BP674" s="14"/>
      <c r="BQ674" s="10" t="str">
        <f t="shared" si="53"/>
        <v>Aderente</v>
      </c>
      <c r="BR674" s="15" t="str">
        <f t="shared" si="54"/>
        <v>*</v>
      </c>
      <c r="BS674" s="15" t="str">
        <f t="shared" si="55"/>
        <v>*</v>
      </c>
      <c r="BT674" s="157" t="str">
        <f t="shared" si="56"/>
        <v/>
      </c>
    </row>
    <row r="675" spans="1:72" hidden="1">
      <c r="A675" s="44" t="str">
        <f t="shared" si="52"/>
        <v/>
      </c>
      <c r="B675" s="133"/>
      <c r="C675" s="7" t="str">
        <f>IF(BS_CONTROLE[[#This Row],[DATA]]="","",WEEKNUM(BS_CONTROLE[[#This Row],[DATA]]))</f>
        <v/>
      </c>
      <c r="D675" s="45"/>
      <c r="E675" s="185">
        <v>691</v>
      </c>
      <c r="F675" s="134"/>
      <c r="G675" s="8" t="str">
        <f>IF(D675="","*",VLOOKUP(F675,BS_ATIVIDADE[#All],3,FALSE))</f>
        <v>*</v>
      </c>
      <c r="H675" s="135"/>
      <c r="I675" s="135"/>
      <c r="J675" s="151"/>
      <c r="K675" s="151"/>
      <c r="L675" s="71" t="s">
        <v>11</v>
      </c>
      <c r="M675" s="149" t="str" cm="1">
        <f t="array" ref="M675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675" s="149" t="str" cm="1">
        <f t="array" ref="N675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675" s="135"/>
      <c r="P675" s="135"/>
      <c r="Q675" s="71"/>
      <c r="R675" s="9" t="str">
        <f>IFERROR(_xlfn.XLOOKUP(F675, BS_ATIVIDADE[ATIVIDADE],BS_ATIVIDADE[UNIDADE] ), "*")</f>
        <v>*</v>
      </c>
      <c r="S675" s="180" t="str" cm="1">
        <f t="array" ref="S675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675" s="180" t="str" cm="1">
        <f t="array" ref="T675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675" s="199" t="str">
        <f>IFERROR(_xlfn.XLOOKUP(J675, BASE_MAPA!$B$2:$B$420, BASE_MAPA!$G$2:$G$420), "ERRO")</f>
        <v>ERRO</v>
      </c>
      <c r="V675" s="143"/>
      <c r="W675" s="135"/>
      <c r="X675" s="152"/>
      <c r="Y675" s="129"/>
      <c r="Z675" s="129"/>
      <c r="AA675" s="71"/>
      <c r="AB675" s="59"/>
      <c r="AC675" s="59"/>
      <c r="AD675" s="135"/>
      <c r="AE675" s="71"/>
      <c r="AF675" s="71"/>
      <c r="AG675" s="71"/>
      <c r="AH675" s="42"/>
      <c r="AI675" s="119" t="str">
        <f>IF(BS_CONTROLE[[#This Row],[Atividade]]=0, "-", BS_CONTROLE[[#This Row],[Atividade]])</f>
        <v>-</v>
      </c>
      <c r="AJ675" s="8" t="str">
        <f>IF(D675="","*",VLOOKUP(AI675,BS_ATIVIDADE[#Data],3,FALSE))</f>
        <v>*</v>
      </c>
      <c r="AK675" s="175" t="str">
        <f>IF(BS_CONTROLE[[#This Row],[Local - Partida]]=0, "-", BS_CONTROLE[[#This Row],[Local - Partida]])</f>
        <v>-</v>
      </c>
      <c r="AL675" s="175" t="str">
        <f>IF(BS_CONTROLE[[#This Row],[Local - Encerramento]]=0, "-", BS_CONTROLE[[#This Row],[Local - Encerramento]])</f>
        <v>-</v>
      </c>
      <c r="AM675" s="175" t="str">
        <f>IF(BS_CONTROLE[[#This Row],[Entre - Estações]]=0, "-", BS_CONTROLE[[#This Row],[Entre - Estações]])</f>
        <v>-</v>
      </c>
      <c r="AN675" s="175" t="str">
        <f>IF(BS_CONTROLE[[#This Row],[SB]]=0, "-", BS_CONTROLE[[#This Row],[SB]])</f>
        <v>-</v>
      </c>
      <c r="AO675" s="176" t="str">
        <f>IF(BS_CONTROLE[[#This Row],[SUB]]=0, "-", BS_CONTROLE[[#This Row],[SUB]])</f>
        <v>-</v>
      </c>
      <c r="AP675" s="177" t="str">
        <f>IF(BS_CONTROLE[[#This Row],[KM - Inicio]]=0, "-", BS_CONTROLE[[#This Row],[KM - Inicio]])</f>
        <v>-</v>
      </c>
      <c r="AQ675" s="177" t="str">
        <f>IF(BS_CONTROLE[[#This Row],[KM - Fim]]=0, "-", BS_CONTROLE[[#This Row],[KM - Fim]])</f>
        <v>-</v>
      </c>
      <c r="AR675" s="32"/>
      <c r="AS675" s="32"/>
      <c r="AT675" s="32"/>
      <c r="AU675" s="32"/>
      <c r="AV675" s="32"/>
      <c r="AW675" s="32"/>
      <c r="AX675" s="32"/>
      <c r="AY675" s="184" t="str">
        <f>IF(D675="","*",IFERROR(IF(ISODD(COUNT(AS675:AX677)),"ERRO",SUM((AT675-AS675),(AV675-AU675),(AX675-AW675))),"ERRO"))</f>
        <v>*</v>
      </c>
      <c r="AZ675" s="11"/>
      <c r="BA675" s="60"/>
      <c r="BB675" s="9" t="str">
        <f>IFERROR(_xlfn.XLOOKUP(AI675, BS_ATIVIDADE[ATIVIDADE],BS_ATIVIDADE[UNIDADE] ), "*")</f>
        <v>*</v>
      </c>
      <c r="BC675" s="59" t="str" cm="1">
        <f t="array" ref="BC675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BD675" s="59" t="str" cm="1">
        <f t="array" ref="BD675" xml:space="preserve"> _xlfn.XLOOKUP(
  1,
  ( TabelaMap[SUB] = BS_CONTROLE[[#This Row],[SUB_5]]) *
  ( TabelaMap[KM Inicio] &lt;= BS_CONTROLE[[#This Row],[KM - Inicio]]) *
  ( TabelaMap[KM Fim]  &gt;= BS_CONTROLE[[#This Row],[KM - Inicio]]),
  TabelaMap[Trecho Coordenação],
  "-",
  0
)</f>
        <v>-</v>
      </c>
      <c r="BE675" s="200" t="str">
        <f>IFERROR(_xlfn.XLOOKUP(AO675, BASE_MAPA!$B$2:$B$420, BASE_MAPA!$G$2:$G$420), "ERRO")</f>
        <v>ERRO</v>
      </c>
      <c r="BF675" s="178" t="str">
        <f>IF(BS_CONTROLE[[#This Row],[Responsavel pelo boletim]]=0, "-", BS_CONTROLE[[#This Row],[Responsavel pelo boletim]])</f>
        <v>-</v>
      </c>
      <c r="BG675" s="13"/>
      <c r="BH675" s="14"/>
      <c r="BI675" s="14"/>
      <c r="BJ675" s="14"/>
      <c r="BK675" s="14"/>
      <c r="BL675" s="13"/>
      <c r="BM675" s="12"/>
      <c r="BN675" s="12"/>
      <c r="BO675" s="130"/>
      <c r="BP675" s="14"/>
      <c r="BQ675" s="10" t="str">
        <f t="shared" si="53"/>
        <v>Aderente</v>
      </c>
      <c r="BR675" s="15" t="str">
        <f t="shared" si="54"/>
        <v>*</v>
      </c>
      <c r="BS675" s="15" t="str">
        <f t="shared" si="55"/>
        <v>*</v>
      </c>
      <c r="BT675" s="157" t="str">
        <f t="shared" si="56"/>
        <v/>
      </c>
    </row>
    <row r="676" spans="1:72" hidden="1">
      <c r="A676" s="44" t="str">
        <f t="shared" si="52"/>
        <v/>
      </c>
      <c r="B676" s="133"/>
      <c r="C676" s="7" t="str">
        <f>IF(BS_CONTROLE[[#This Row],[DATA]]="","",WEEKNUM(BS_CONTROLE[[#This Row],[DATA]]))</f>
        <v/>
      </c>
      <c r="D676" s="45"/>
      <c r="E676" s="185">
        <v>692</v>
      </c>
      <c r="F676" s="134"/>
      <c r="G676" s="8" t="str">
        <f>IF(D676="","*",VLOOKUP(F676,BS_ATIVIDADE[#All],3,FALSE))</f>
        <v>*</v>
      </c>
      <c r="H676" s="135"/>
      <c r="I676" s="135"/>
      <c r="J676" s="151"/>
      <c r="K676" s="151"/>
      <c r="L676" s="71" t="s">
        <v>11</v>
      </c>
      <c r="M676" s="149" t="str" cm="1">
        <f t="array" ref="M676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676" s="149" t="str" cm="1">
        <f t="array" ref="N676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676" s="135"/>
      <c r="P676" s="135"/>
      <c r="Q676" s="71"/>
      <c r="R676" s="9" t="str">
        <f>IFERROR(_xlfn.XLOOKUP(F676, BS_ATIVIDADE[ATIVIDADE],BS_ATIVIDADE[UNIDADE] ), "*")</f>
        <v>*</v>
      </c>
      <c r="S676" s="180" t="str" cm="1">
        <f t="array" ref="S676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676" s="180" t="str" cm="1">
        <f t="array" ref="T676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676" s="199" t="str">
        <f>IFERROR(_xlfn.XLOOKUP(J676, BASE_MAPA!$B$2:$B$420, BASE_MAPA!$G$2:$G$420), "ERRO")</f>
        <v>ERRO</v>
      </c>
      <c r="V676" s="143"/>
      <c r="W676" s="135"/>
      <c r="X676" s="152"/>
      <c r="Y676" s="129"/>
      <c r="Z676" s="129"/>
      <c r="AA676" s="71"/>
      <c r="AB676" s="59"/>
      <c r="AC676" s="59"/>
      <c r="AD676" s="135"/>
      <c r="AE676" s="71"/>
      <c r="AF676" s="71"/>
      <c r="AG676" s="71"/>
      <c r="AH676" s="42"/>
      <c r="AI676" s="119" t="str">
        <f>IF(BS_CONTROLE[[#This Row],[Atividade]]=0, "-", BS_CONTROLE[[#This Row],[Atividade]])</f>
        <v>-</v>
      </c>
      <c r="AJ676" s="8" t="str">
        <f>IF(D676="","*",VLOOKUP(AI676,BS_ATIVIDADE[#Data],3,FALSE))</f>
        <v>*</v>
      </c>
      <c r="AK676" s="175" t="str">
        <f>IF(BS_CONTROLE[[#This Row],[Local - Partida]]=0, "-", BS_CONTROLE[[#This Row],[Local - Partida]])</f>
        <v>-</v>
      </c>
      <c r="AL676" s="175" t="str">
        <f>IF(BS_CONTROLE[[#This Row],[Local - Encerramento]]=0, "-", BS_CONTROLE[[#This Row],[Local - Encerramento]])</f>
        <v>-</v>
      </c>
      <c r="AM676" s="175" t="str">
        <f>IF(BS_CONTROLE[[#This Row],[Entre - Estações]]=0, "-", BS_CONTROLE[[#This Row],[Entre - Estações]])</f>
        <v>-</v>
      </c>
      <c r="AN676" s="175" t="str">
        <f>IF(BS_CONTROLE[[#This Row],[SB]]=0, "-", BS_CONTROLE[[#This Row],[SB]])</f>
        <v>-</v>
      </c>
      <c r="AO676" s="176" t="str">
        <f>IF(BS_CONTROLE[[#This Row],[SUB]]=0, "-", BS_CONTROLE[[#This Row],[SUB]])</f>
        <v>-</v>
      </c>
      <c r="AP676" s="177" t="str">
        <f>IF(BS_CONTROLE[[#This Row],[KM - Inicio]]=0, "-", BS_CONTROLE[[#This Row],[KM - Inicio]])</f>
        <v>-</v>
      </c>
      <c r="AQ676" s="177" t="str">
        <f>IF(BS_CONTROLE[[#This Row],[KM - Fim]]=0, "-", BS_CONTROLE[[#This Row],[KM - Fim]])</f>
        <v>-</v>
      </c>
      <c r="AR676" s="32"/>
      <c r="AS676" s="32"/>
      <c r="AT676" s="32"/>
      <c r="AU676" s="32"/>
      <c r="AV676" s="32"/>
      <c r="AW676" s="32"/>
      <c r="AX676" s="32"/>
      <c r="AY676" s="184" t="str">
        <f>IF(D676="","*",IFERROR(IF(ISODD(COUNT(AS676:AX678)),"ERRO",SUM((AT676-AS676),(AV676-AU676),(AX676-AW676))),"ERRO"))</f>
        <v>*</v>
      </c>
      <c r="AZ676" s="11"/>
      <c r="BA676" s="60"/>
      <c r="BB676" s="9" t="str">
        <f>IFERROR(_xlfn.XLOOKUP(AI676, BS_ATIVIDADE[ATIVIDADE],BS_ATIVIDADE[UNIDADE] ), "*")</f>
        <v>*</v>
      </c>
      <c r="BC676" s="59" t="str" cm="1">
        <f t="array" ref="BC676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BD676" s="59" t="str" cm="1">
        <f t="array" ref="BD676" xml:space="preserve"> _xlfn.XLOOKUP(
  1,
  ( TabelaMap[SUB] = BS_CONTROLE[[#This Row],[SUB_5]]) *
  ( TabelaMap[KM Inicio] &lt;= BS_CONTROLE[[#This Row],[KM - Inicio]]) *
  ( TabelaMap[KM Fim]  &gt;= BS_CONTROLE[[#This Row],[KM - Inicio]]),
  TabelaMap[Trecho Coordenação],
  "-",
  0
)</f>
        <v>-</v>
      </c>
      <c r="BE676" s="200" t="str">
        <f>IFERROR(_xlfn.XLOOKUP(AO676, BASE_MAPA!$B$2:$B$420, BASE_MAPA!$G$2:$G$420), "ERRO")</f>
        <v>ERRO</v>
      </c>
      <c r="BF676" s="178" t="str">
        <f>IF(BS_CONTROLE[[#This Row],[Responsavel pelo boletim]]=0, "-", BS_CONTROLE[[#This Row],[Responsavel pelo boletim]])</f>
        <v>-</v>
      </c>
      <c r="BG676" s="13"/>
      <c r="BH676" s="14"/>
      <c r="BI676" s="14"/>
      <c r="BJ676" s="14"/>
      <c r="BK676" s="14"/>
      <c r="BL676" s="13"/>
      <c r="BM676" s="12"/>
      <c r="BN676" s="12"/>
      <c r="BO676" s="130"/>
      <c r="BP676" s="14"/>
      <c r="BQ676" s="10" t="str">
        <f t="shared" si="53"/>
        <v>Aderente</v>
      </c>
      <c r="BR676" s="15" t="str">
        <f t="shared" si="54"/>
        <v>*</v>
      </c>
      <c r="BS676" s="15" t="str">
        <f t="shared" si="55"/>
        <v>*</v>
      </c>
      <c r="BT676" s="157" t="str">
        <f t="shared" si="56"/>
        <v/>
      </c>
    </row>
    <row r="677" spans="1:72" hidden="1">
      <c r="A677" s="44" t="str">
        <f t="shared" si="52"/>
        <v/>
      </c>
      <c r="B677" s="133"/>
      <c r="C677" s="7" t="str">
        <f>IF(BS_CONTROLE[[#This Row],[DATA]]="","",WEEKNUM(BS_CONTROLE[[#This Row],[DATA]]))</f>
        <v/>
      </c>
      <c r="D677" s="45"/>
      <c r="E677" s="185">
        <v>693</v>
      </c>
      <c r="F677" s="134"/>
      <c r="G677" s="8" t="str">
        <f>IF(D677="","*",VLOOKUP(F677,BS_ATIVIDADE[#All],3,FALSE))</f>
        <v>*</v>
      </c>
      <c r="H677" s="135"/>
      <c r="I677" s="135"/>
      <c r="J677" s="151"/>
      <c r="K677" s="151"/>
      <c r="L677" s="71" t="s">
        <v>11</v>
      </c>
      <c r="M677" s="149" t="str" cm="1">
        <f t="array" ref="M677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677" s="149" t="str" cm="1">
        <f t="array" ref="N677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677" s="135"/>
      <c r="P677" s="135"/>
      <c r="Q677" s="71"/>
      <c r="R677" s="9" t="str">
        <f>IFERROR(_xlfn.XLOOKUP(F677, BS_ATIVIDADE[ATIVIDADE],BS_ATIVIDADE[UNIDADE] ), "*")</f>
        <v>*</v>
      </c>
      <c r="S677" s="180" t="str" cm="1">
        <f t="array" ref="S677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677" s="180" t="str" cm="1">
        <f t="array" ref="T677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677" s="199" t="str">
        <f>IFERROR(_xlfn.XLOOKUP(J677, BASE_MAPA!$B$2:$B$420, BASE_MAPA!$G$2:$G$420), "ERRO")</f>
        <v>ERRO</v>
      </c>
      <c r="V677" s="143"/>
      <c r="W677" s="135"/>
      <c r="X677" s="152"/>
      <c r="Y677" s="129"/>
      <c r="Z677" s="129"/>
      <c r="AA677" s="71"/>
      <c r="AB677" s="59"/>
      <c r="AC677" s="59"/>
      <c r="AD677" s="135"/>
      <c r="AE677" s="71"/>
      <c r="AF677" s="71"/>
      <c r="AG677" s="71"/>
      <c r="AH677" s="42"/>
      <c r="AI677" s="119" t="str">
        <f>IF(BS_CONTROLE[[#This Row],[Atividade]]=0, "-", BS_CONTROLE[[#This Row],[Atividade]])</f>
        <v>-</v>
      </c>
      <c r="AJ677" s="8" t="str">
        <f>IF(D677="","*",VLOOKUP(AI677,BS_ATIVIDADE[#Data],3,FALSE))</f>
        <v>*</v>
      </c>
      <c r="AK677" s="175" t="str">
        <f>IF(BS_CONTROLE[[#This Row],[Local - Partida]]=0, "-", BS_CONTROLE[[#This Row],[Local - Partida]])</f>
        <v>-</v>
      </c>
      <c r="AL677" s="175" t="str">
        <f>IF(BS_CONTROLE[[#This Row],[Local - Encerramento]]=0, "-", BS_CONTROLE[[#This Row],[Local - Encerramento]])</f>
        <v>-</v>
      </c>
      <c r="AM677" s="175" t="str">
        <f>IF(BS_CONTROLE[[#This Row],[Entre - Estações]]=0, "-", BS_CONTROLE[[#This Row],[Entre - Estações]])</f>
        <v>-</v>
      </c>
      <c r="AN677" s="175" t="str">
        <f>IF(BS_CONTROLE[[#This Row],[SB]]=0, "-", BS_CONTROLE[[#This Row],[SB]])</f>
        <v>-</v>
      </c>
      <c r="AO677" s="176" t="str">
        <f>IF(BS_CONTROLE[[#This Row],[SUB]]=0, "-", BS_CONTROLE[[#This Row],[SUB]])</f>
        <v>-</v>
      </c>
      <c r="AP677" s="177" t="str">
        <f>IF(BS_CONTROLE[[#This Row],[KM - Inicio]]=0, "-", BS_CONTROLE[[#This Row],[KM - Inicio]])</f>
        <v>-</v>
      </c>
      <c r="AQ677" s="177" t="str">
        <f>IF(BS_CONTROLE[[#This Row],[KM - Fim]]=0, "-", BS_CONTROLE[[#This Row],[KM - Fim]])</f>
        <v>-</v>
      </c>
      <c r="AR677" s="32"/>
      <c r="AS677" s="32"/>
      <c r="AT677" s="32"/>
      <c r="AU677" s="32"/>
      <c r="AV677" s="32"/>
      <c r="AW677" s="32"/>
      <c r="AX677" s="32"/>
      <c r="AY677" s="184" t="str">
        <f>IF(D677="","*",IFERROR(IF(ISODD(COUNT(AS677:AX679)),"ERRO",SUM((AT677-AS677),(AV677-AU677),(AX677-AW677))),"ERRO"))</f>
        <v>*</v>
      </c>
      <c r="AZ677" s="11"/>
      <c r="BA677" s="60"/>
      <c r="BB677" s="9" t="str">
        <f>IFERROR(_xlfn.XLOOKUP(AI677, BS_ATIVIDADE[ATIVIDADE],BS_ATIVIDADE[UNIDADE] ), "*")</f>
        <v>*</v>
      </c>
      <c r="BC677" s="59" t="str" cm="1">
        <f t="array" ref="BC677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BD677" s="59" t="str" cm="1">
        <f t="array" ref="BD677" xml:space="preserve"> _xlfn.XLOOKUP(
  1,
  ( TabelaMap[SUB] = BS_CONTROLE[[#This Row],[SUB_5]]) *
  ( TabelaMap[KM Inicio] &lt;= BS_CONTROLE[[#This Row],[KM - Inicio]]) *
  ( TabelaMap[KM Fim]  &gt;= BS_CONTROLE[[#This Row],[KM - Inicio]]),
  TabelaMap[Trecho Coordenação],
  "-",
  0
)</f>
        <v>-</v>
      </c>
      <c r="BE677" s="200" t="str">
        <f>IFERROR(_xlfn.XLOOKUP(AO677, BASE_MAPA!$B$2:$B$420, BASE_MAPA!$G$2:$G$420), "ERRO")</f>
        <v>ERRO</v>
      </c>
      <c r="BF677" s="178" t="str">
        <f>IF(BS_CONTROLE[[#This Row],[Responsavel pelo boletim]]=0, "-", BS_CONTROLE[[#This Row],[Responsavel pelo boletim]])</f>
        <v>-</v>
      </c>
      <c r="BG677" s="13"/>
      <c r="BH677" s="14"/>
      <c r="BI677" s="14"/>
      <c r="BJ677" s="14"/>
      <c r="BK677" s="14"/>
      <c r="BL677" s="13"/>
      <c r="BM677" s="12"/>
      <c r="BN677" s="12"/>
      <c r="BO677" s="130"/>
      <c r="BP677" s="14"/>
      <c r="BQ677" s="10" t="str">
        <f t="shared" si="53"/>
        <v>Aderente</v>
      </c>
      <c r="BR677" s="15" t="str">
        <f t="shared" si="54"/>
        <v>*</v>
      </c>
      <c r="BS677" s="15" t="str">
        <f t="shared" si="55"/>
        <v>*</v>
      </c>
      <c r="BT677" s="157" t="str">
        <f t="shared" si="56"/>
        <v/>
      </c>
    </row>
    <row r="678" spans="1:72" hidden="1">
      <c r="A678" s="44" t="str">
        <f t="shared" si="52"/>
        <v/>
      </c>
      <c r="B678" s="133"/>
      <c r="C678" s="7" t="str">
        <f>IF(BS_CONTROLE[[#This Row],[DATA]]="","",WEEKNUM(BS_CONTROLE[[#This Row],[DATA]]))</f>
        <v/>
      </c>
      <c r="D678" s="45"/>
      <c r="E678" s="185">
        <v>694</v>
      </c>
      <c r="F678" s="134"/>
      <c r="G678" s="8" t="str">
        <f>IF(D678="","*",VLOOKUP(F678,BS_ATIVIDADE[#All],3,FALSE))</f>
        <v>*</v>
      </c>
      <c r="H678" s="135"/>
      <c r="I678" s="135"/>
      <c r="J678" s="151"/>
      <c r="K678" s="151"/>
      <c r="L678" s="71" t="s">
        <v>11</v>
      </c>
      <c r="M678" s="149" t="str" cm="1">
        <f t="array" ref="M678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678" s="149" t="str" cm="1">
        <f t="array" ref="N678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678" s="135"/>
      <c r="P678" s="135"/>
      <c r="Q678" s="71"/>
      <c r="R678" s="9" t="str">
        <f>IFERROR(_xlfn.XLOOKUP(F678, BS_ATIVIDADE[ATIVIDADE],BS_ATIVIDADE[UNIDADE] ), "*")</f>
        <v>*</v>
      </c>
      <c r="S678" s="180" t="str" cm="1">
        <f t="array" ref="S678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678" s="180" t="str" cm="1">
        <f t="array" ref="T678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678" s="199" t="str">
        <f>IFERROR(_xlfn.XLOOKUP(J678, BASE_MAPA!$B$2:$B$420, BASE_MAPA!$G$2:$G$420), "ERRO")</f>
        <v>ERRO</v>
      </c>
      <c r="V678" s="143"/>
      <c r="W678" s="135"/>
      <c r="X678" s="152"/>
      <c r="Y678" s="129"/>
      <c r="Z678" s="129"/>
      <c r="AA678" s="71"/>
      <c r="AB678" s="59"/>
      <c r="AC678" s="59"/>
      <c r="AD678" s="135"/>
      <c r="AE678" s="71"/>
      <c r="AF678" s="71"/>
      <c r="AG678" s="71"/>
      <c r="AH678" s="42"/>
      <c r="AI678" s="119" t="str">
        <f>IF(BS_CONTROLE[[#This Row],[Atividade]]=0, "-", BS_CONTROLE[[#This Row],[Atividade]])</f>
        <v>-</v>
      </c>
      <c r="AJ678" s="8" t="str">
        <f>IF(D678="","*",VLOOKUP(AI678,BS_ATIVIDADE[#Data],3,FALSE))</f>
        <v>*</v>
      </c>
      <c r="AK678" s="175" t="str">
        <f>IF(BS_CONTROLE[[#This Row],[Local - Partida]]=0, "-", BS_CONTROLE[[#This Row],[Local - Partida]])</f>
        <v>-</v>
      </c>
      <c r="AL678" s="175" t="str">
        <f>IF(BS_CONTROLE[[#This Row],[Local - Encerramento]]=0, "-", BS_CONTROLE[[#This Row],[Local - Encerramento]])</f>
        <v>-</v>
      </c>
      <c r="AM678" s="175" t="str">
        <f>IF(BS_CONTROLE[[#This Row],[Entre - Estações]]=0, "-", BS_CONTROLE[[#This Row],[Entre - Estações]])</f>
        <v>-</v>
      </c>
      <c r="AN678" s="175" t="str">
        <f>IF(BS_CONTROLE[[#This Row],[SB]]=0, "-", BS_CONTROLE[[#This Row],[SB]])</f>
        <v>-</v>
      </c>
      <c r="AO678" s="176" t="str">
        <f>IF(BS_CONTROLE[[#This Row],[SUB]]=0, "-", BS_CONTROLE[[#This Row],[SUB]])</f>
        <v>-</v>
      </c>
      <c r="AP678" s="177" t="str">
        <f>IF(BS_CONTROLE[[#This Row],[KM - Inicio]]=0, "-", BS_CONTROLE[[#This Row],[KM - Inicio]])</f>
        <v>-</v>
      </c>
      <c r="AQ678" s="177" t="str">
        <f>IF(BS_CONTROLE[[#This Row],[KM - Fim]]=0, "-", BS_CONTROLE[[#This Row],[KM - Fim]])</f>
        <v>-</v>
      </c>
      <c r="AR678" s="32"/>
      <c r="AS678" s="32"/>
      <c r="AT678" s="32"/>
      <c r="AU678" s="32"/>
      <c r="AV678" s="32"/>
      <c r="AW678" s="32"/>
      <c r="AX678" s="32"/>
      <c r="AY678" s="184" t="str">
        <f>IF(D678="","*",IFERROR(IF(ISODD(COUNT(AS678:AX680)),"ERRO",SUM((AT678-AS678),(AV678-AU678),(AX678-AW678))),"ERRO"))</f>
        <v>*</v>
      </c>
      <c r="AZ678" s="11"/>
      <c r="BA678" s="60"/>
      <c r="BB678" s="9" t="str">
        <f>IFERROR(_xlfn.XLOOKUP(AI678, BS_ATIVIDADE[ATIVIDADE],BS_ATIVIDADE[UNIDADE] ), "*")</f>
        <v>*</v>
      </c>
      <c r="BC678" s="59" t="str" cm="1">
        <f t="array" ref="BC678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BD678" s="59" t="str" cm="1">
        <f t="array" ref="BD678" xml:space="preserve"> _xlfn.XLOOKUP(
  1,
  ( TabelaMap[SUB] = BS_CONTROLE[[#This Row],[SUB_5]]) *
  ( TabelaMap[KM Inicio] &lt;= BS_CONTROLE[[#This Row],[KM - Inicio]]) *
  ( TabelaMap[KM Fim]  &gt;= BS_CONTROLE[[#This Row],[KM - Inicio]]),
  TabelaMap[Trecho Coordenação],
  "-",
  0
)</f>
        <v>-</v>
      </c>
      <c r="BE678" s="200" t="str">
        <f>IFERROR(_xlfn.XLOOKUP(AO678, BASE_MAPA!$B$2:$B$420, BASE_MAPA!$G$2:$G$420), "ERRO")</f>
        <v>ERRO</v>
      </c>
      <c r="BF678" s="178" t="str">
        <f>IF(BS_CONTROLE[[#This Row],[Responsavel pelo boletim]]=0, "-", BS_CONTROLE[[#This Row],[Responsavel pelo boletim]])</f>
        <v>-</v>
      </c>
      <c r="BG678" s="13"/>
      <c r="BH678" s="14"/>
      <c r="BI678" s="14"/>
      <c r="BJ678" s="14"/>
      <c r="BK678" s="14"/>
      <c r="BL678" s="13"/>
      <c r="BM678" s="12"/>
      <c r="BN678" s="12"/>
      <c r="BO678" s="130"/>
      <c r="BP678" s="14"/>
      <c r="BQ678" s="10" t="str">
        <f t="shared" si="53"/>
        <v>Aderente</v>
      </c>
      <c r="BR678" s="15" t="str">
        <f t="shared" si="54"/>
        <v>*</v>
      </c>
      <c r="BS678" s="15" t="str">
        <f t="shared" si="55"/>
        <v>*</v>
      </c>
      <c r="BT678" s="157" t="str">
        <f t="shared" si="56"/>
        <v/>
      </c>
    </row>
    <row r="679" spans="1:72" hidden="1">
      <c r="A679" s="44" t="str">
        <f t="shared" si="52"/>
        <v/>
      </c>
      <c r="B679" s="133"/>
      <c r="C679" s="7" t="str">
        <f>IF(BS_CONTROLE[[#This Row],[DATA]]="","",WEEKNUM(BS_CONTROLE[[#This Row],[DATA]]))</f>
        <v/>
      </c>
      <c r="D679" s="45"/>
      <c r="E679" s="185">
        <v>695</v>
      </c>
      <c r="F679" s="134"/>
      <c r="G679" s="8" t="str">
        <f>IF(D679="","*",VLOOKUP(F679,BS_ATIVIDADE[#All],3,FALSE))</f>
        <v>*</v>
      </c>
      <c r="H679" s="135"/>
      <c r="I679" s="135"/>
      <c r="J679" s="151"/>
      <c r="K679" s="151"/>
      <c r="L679" s="71" t="s">
        <v>11</v>
      </c>
      <c r="M679" s="149" t="str" cm="1">
        <f t="array" ref="M679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679" s="149" t="str" cm="1">
        <f t="array" ref="N679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679" s="135"/>
      <c r="P679" s="135"/>
      <c r="Q679" s="71"/>
      <c r="R679" s="9" t="str">
        <f>IFERROR(_xlfn.XLOOKUP(F679, BS_ATIVIDADE[ATIVIDADE],BS_ATIVIDADE[UNIDADE] ), "*")</f>
        <v>*</v>
      </c>
      <c r="S679" s="180" t="str" cm="1">
        <f t="array" ref="S679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679" s="180" t="str" cm="1">
        <f t="array" ref="T679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679" s="199" t="str">
        <f>IFERROR(_xlfn.XLOOKUP(J679, BASE_MAPA!$B$2:$B$420, BASE_MAPA!$G$2:$G$420), "ERRO")</f>
        <v>ERRO</v>
      </c>
      <c r="V679" s="143"/>
      <c r="W679" s="135"/>
      <c r="X679" s="152"/>
      <c r="Y679" s="129"/>
      <c r="Z679" s="129"/>
      <c r="AA679" s="71"/>
      <c r="AB679" s="59"/>
      <c r="AC679" s="59"/>
      <c r="AD679" s="135"/>
      <c r="AE679" s="71"/>
      <c r="AF679" s="71"/>
      <c r="AG679" s="71"/>
      <c r="AH679" s="42"/>
      <c r="AI679" s="119" t="str">
        <f>IF(BS_CONTROLE[[#This Row],[Atividade]]=0, "-", BS_CONTROLE[[#This Row],[Atividade]])</f>
        <v>-</v>
      </c>
      <c r="AJ679" s="8" t="str">
        <f>IF(D679="","*",VLOOKUP(AI679,BS_ATIVIDADE[#Data],3,FALSE))</f>
        <v>*</v>
      </c>
      <c r="AK679" s="175" t="str">
        <f>IF(BS_CONTROLE[[#This Row],[Local - Partida]]=0, "-", BS_CONTROLE[[#This Row],[Local - Partida]])</f>
        <v>-</v>
      </c>
      <c r="AL679" s="175" t="str">
        <f>IF(BS_CONTROLE[[#This Row],[Local - Encerramento]]=0, "-", BS_CONTROLE[[#This Row],[Local - Encerramento]])</f>
        <v>-</v>
      </c>
      <c r="AM679" s="175" t="str">
        <f>IF(BS_CONTROLE[[#This Row],[Entre - Estações]]=0, "-", BS_CONTROLE[[#This Row],[Entre - Estações]])</f>
        <v>-</v>
      </c>
      <c r="AN679" s="175" t="str">
        <f>IF(BS_CONTROLE[[#This Row],[SB]]=0, "-", BS_CONTROLE[[#This Row],[SB]])</f>
        <v>-</v>
      </c>
      <c r="AO679" s="176" t="str">
        <f>IF(BS_CONTROLE[[#This Row],[SUB]]=0, "-", BS_CONTROLE[[#This Row],[SUB]])</f>
        <v>-</v>
      </c>
      <c r="AP679" s="177" t="str">
        <f>IF(BS_CONTROLE[[#This Row],[KM - Inicio]]=0, "-", BS_CONTROLE[[#This Row],[KM - Inicio]])</f>
        <v>-</v>
      </c>
      <c r="AQ679" s="177" t="str">
        <f>IF(BS_CONTROLE[[#This Row],[KM - Fim]]=0, "-", BS_CONTROLE[[#This Row],[KM - Fim]])</f>
        <v>-</v>
      </c>
      <c r="AR679" s="32"/>
      <c r="AS679" s="32"/>
      <c r="AT679" s="32"/>
      <c r="AU679" s="32"/>
      <c r="AV679" s="32"/>
      <c r="AW679" s="32"/>
      <c r="AX679" s="32"/>
      <c r="AY679" s="184" t="str">
        <f>IF(D679="","*",IFERROR(IF(ISODD(COUNT(AS679:AX681)),"ERRO",SUM((AT679-AS679),(AV679-AU679),(AX679-AW679))),"ERRO"))</f>
        <v>*</v>
      </c>
      <c r="AZ679" s="11"/>
      <c r="BA679" s="60"/>
      <c r="BB679" s="9" t="str">
        <f>IFERROR(_xlfn.XLOOKUP(AI679, BS_ATIVIDADE[ATIVIDADE],BS_ATIVIDADE[UNIDADE] ), "*")</f>
        <v>*</v>
      </c>
      <c r="BC679" s="59" t="str" cm="1">
        <f t="array" ref="BC679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BD679" s="59" t="str" cm="1">
        <f t="array" ref="BD679" xml:space="preserve"> _xlfn.XLOOKUP(
  1,
  ( TabelaMap[SUB] = BS_CONTROLE[[#This Row],[SUB_5]]) *
  ( TabelaMap[KM Inicio] &lt;= BS_CONTROLE[[#This Row],[KM - Inicio]]) *
  ( TabelaMap[KM Fim]  &gt;= BS_CONTROLE[[#This Row],[KM - Inicio]]),
  TabelaMap[Trecho Coordenação],
  "-",
  0
)</f>
        <v>-</v>
      </c>
      <c r="BE679" s="200" t="str">
        <f>IFERROR(_xlfn.XLOOKUP(AO679, BASE_MAPA!$B$2:$B$420, BASE_MAPA!$G$2:$G$420), "ERRO")</f>
        <v>ERRO</v>
      </c>
      <c r="BF679" s="178" t="str">
        <f>IF(BS_CONTROLE[[#This Row],[Responsavel pelo boletim]]=0, "-", BS_CONTROLE[[#This Row],[Responsavel pelo boletim]])</f>
        <v>-</v>
      </c>
      <c r="BG679" s="13"/>
      <c r="BH679" s="14"/>
      <c r="BI679" s="14"/>
      <c r="BJ679" s="14"/>
      <c r="BK679" s="14"/>
      <c r="BL679" s="13"/>
      <c r="BM679" s="12"/>
      <c r="BN679" s="12"/>
      <c r="BO679" s="130"/>
      <c r="BP679" s="14"/>
      <c r="BQ679" s="10" t="str">
        <f t="shared" si="53"/>
        <v>Aderente</v>
      </c>
      <c r="BR679" s="15" t="str">
        <f t="shared" si="54"/>
        <v>*</v>
      </c>
      <c r="BS679" s="15" t="str">
        <f t="shared" si="55"/>
        <v>*</v>
      </c>
      <c r="BT679" s="157" t="str">
        <f t="shared" si="56"/>
        <v/>
      </c>
    </row>
    <row r="680" spans="1:72" hidden="1">
      <c r="A680" s="44" t="str">
        <f t="shared" si="52"/>
        <v/>
      </c>
      <c r="B680" s="133"/>
      <c r="C680" s="7" t="str">
        <f>IF(BS_CONTROLE[[#This Row],[DATA]]="","",WEEKNUM(BS_CONTROLE[[#This Row],[DATA]]))</f>
        <v/>
      </c>
      <c r="D680" s="45"/>
      <c r="E680" s="185">
        <v>696</v>
      </c>
      <c r="F680" s="134"/>
      <c r="G680" s="8" t="str">
        <f>IF(D680="","*",VLOOKUP(F680,BS_ATIVIDADE[#All],3,FALSE))</f>
        <v>*</v>
      </c>
      <c r="H680" s="135"/>
      <c r="I680" s="135"/>
      <c r="J680" s="151"/>
      <c r="K680" s="151"/>
      <c r="L680" s="71" t="s">
        <v>11</v>
      </c>
      <c r="M680" s="149" t="str" cm="1">
        <f t="array" ref="M680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680" s="149" t="str" cm="1">
        <f t="array" ref="N680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680" s="135"/>
      <c r="P680" s="135"/>
      <c r="Q680" s="71"/>
      <c r="R680" s="9" t="str">
        <f>IFERROR(_xlfn.XLOOKUP(F680, BS_ATIVIDADE[ATIVIDADE],BS_ATIVIDADE[UNIDADE] ), "*")</f>
        <v>*</v>
      </c>
      <c r="S680" s="180" t="str" cm="1">
        <f t="array" ref="S680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680" s="180" t="str" cm="1">
        <f t="array" ref="T680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680" s="199" t="str">
        <f>IFERROR(_xlfn.XLOOKUP(J680, BASE_MAPA!$B$2:$B$420, BASE_MAPA!$G$2:$G$420), "ERRO")</f>
        <v>ERRO</v>
      </c>
      <c r="V680" s="143"/>
      <c r="W680" s="135"/>
      <c r="X680" s="152"/>
      <c r="Y680" s="129"/>
      <c r="Z680" s="129"/>
      <c r="AA680" s="71"/>
      <c r="AB680" s="59"/>
      <c r="AC680" s="59"/>
      <c r="AD680" s="135"/>
      <c r="AE680" s="71"/>
      <c r="AF680" s="71"/>
      <c r="AG680" s="71"/>
      <c r="AH680" s="42"/>
      <c r="AI680" s="119" t="str">
        <f>IF(BS_CONTROLE[[#This Row],[Atividade]]=0, "-", BS_CONTROLE[[#This Row],[Atividade]])</f>
        <v>-</v>
      </c>
      <c r="AJ680" s="8" t="str">
        <f>IF(D680="","*",VLOOKUP(AI680,BS_ATIVIDADE[#Data],3,FALSE))</f>
        <v>*</v>
      </c>
      <c r="AK680" s="175" t="str">
        <f>IF(BS_CONTROLE[[#This Row],[Local - Partida]]=0, "-", BS_CONTROLE[[#This Row],[Local - Partida]])</f>
        <v>-</v>
      </c>
      <c r="AL680" s="175" t="str">
        <f>IF(BS_CONTROLE[[#This Row],[Local - Encerramento]]=0, "-", BS_CONTROLE[[#This Row],[Local - Encerramento]])</f>
        <v>-</v>
      </c>
      <c r="AM680" s="175" t="str">
        <f>IF(BS_CONTROLE[[#This Row],[Entre - Estações]]=0, "-", BS_CONTROLE[[#This Row],[Entre - Estações]])</f>
        <v>-</v>
      </c>
      <c r="AN680" s="175" t="str">
        <f>IF(BS_CONTROLE[[#This Row],[SB]]=0, "-", BS_CONTROLE[[#This Row],[SB]])</f>
        <v>-</v>
      </c>
      <c r="AO680" s="176" t="str">
        <f>IF(BS_CONTROLE[[#This Row],[SUB]]=0, "-", BS_CONTROLE[[#This Row],[SUB]])</f>
        <v>-</v>
      </c>
      <c r="AP680" s="177" t="str">
        <f>IF(BS_CONTROLE[[#This Row],[KM - Inicio]]=0, "-", BS_CONTROLE[[#This Row],[KM - Inicio]])</f>
        <v>-</v>
      </c>
      <c r="AQ680" s="177" t="str">
        <f>IF(BS_CONTROLE[[#This Row],[KM - Fim]]=0, "-", BS_CONTROLE[[#This Row],[KM - Fim]])</f>
        <v>-</v>
      </c>
      <c r="AR680" s="32"/>
      <c r="AS680" s="32"/>
      <c r="AT680" s="32"/>
      <c r="AU680" s="32"/>
      <c r="AV680" s="32"/>
      <c r="AW680" s="32"/>
      <c r="AX680" s="32"/>
      <c r="AY680" s="184" t="str">
        <f>IF(D680="","*",IFERROR(IF(ISODD(COUNT(AS680:AX682)),"ERRO",SUM((AT680-AS680),(AV680-AU680),(AX680-AW680))),"ERRO"))</f>
        <v>*</v>
      </c>
      <c r="AZ680" s="11"/>
      <c r="BA680" s="60"/>
      <c r="BB680" s="9" t="str">
        <f>IFERROR(_xlfn.XLOOKUP(AI680, BS_ATIVIDADE[ATIVIDADE],BS_ATIVIDADE[UNIDADE] ), "*")</f>
        <v>*</v>
      </c>
      <c r="BC680" s="59" t="str" cm="1">
        <f t="array" ref="BC680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BD680" s="59" t="str" cm="1">
        <f t="array" ref="BD680" xml:space="preserve"> _xlfn.XLOOKUP(
  1,
  ( TabelaMap[SUB] = BS_CONTROLE[[#This Row],[SUB_5]]) *
  ( TabelaMap[KM Inicio] &lt;= BS_CONTROLE[[#This Row],[KM - Inicio]]) *
  ( TabelaMap[KM Fim]  &gt;= BS_CONTROLE[[#This Row],[KM - Inicio]]),
  TabelaMap[Trecho Coordenação],
  "-",
  0
)</f>
        <v>-</v>
      </c>
      <c r="BE680" s="200" t="str">
        <f>IFERROR(_xlfn.XLOOKUP(AO680, BASE_MAPA!$B$2:$B$420, BASE_MAPA!$G$2:$G$420), "ERRO")</f>
        <v>ERRO</v>
      </c>
      <c r="BF680" s="178" t="str">
        <f>IF(BS_CONTROLE[[#This Row],[Responsavel pelo boletim]]=0, "-", BS_CONTROLE[[#This Row],[Responsavel pelo boletim]])</f>
        <v>-</v>
      </c>
      <c r="BG680" s="13"/>
      <c r="BH680" s="14"/>
      <c r="BI680" s="14"/>
      <c r="BJ680" s="14"/>
      <c r="BK680" s="14"/>
      <c r="BL680" s="13"/>
      <c r="BM680" s="12"/>
      <c r="BN680" s="12"/>
      <c r="BO680" s="130"/>
      <c r="BP680" s="14"/>
      <c r="BQ680" s="10" t="str">
        <f t="shared" si="53"/>
        <v>Aderente</v>
      </c>
      <c r="BR680" s="15" t="str">
        <f t="shared" si="54"/>
        <v>*</v>
      </c>
      <c r="BS680" s="15" t="str">
        <f t="shared" si="55"/>
        <v>*</v>
      </c>
      <c r="BT680" s="157" t="str">
        <f t="shared" si="56"/>
        <v/>
      </c>
    </row>
    <row r="681" spans="1:72" hidden="1">
      <c r="A681" s="44" t="str">
        <f t="shared" si="52"/>
        <v/>
      </c>
      <c r="B681" s="133"/>
      <c r="C681" s="7" t="str">
        <f>IF(BS_CONTROLE[[#This Row],[DATA]]="","",WEEKNUM(BS_CONTROLE[[#This Row],[DATA]]))</f>
        <v/>
      </c>
      <c r="D681" s="45"/>
      <c r="E681" s="185">
        <v>697</v>
      </c>
      <c r="F681" s="134"/>
      <c r="G681" s="8" t="str">
        <f>IF(D681="","*",VLOOKUP(F681,BS_ATIVIDADE[#All],3,FALSE))</f>
        <v>*</v>
      </c>
      <c r="H681" s="135"/>
      <c r="I681" s="135"/>
      <c r="J681" s="151"/>
      <c r="K681" s="151"/>
      <c r="L681" s="71" t="s">
        <v>11</v>
      </c>
      <c r="M681" s="149" t="str" cm="1">
        <f t="array" ref="M681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681" s="149" t="str" cm="1">
        <f t="array" ref="N681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681" s="135"/>
      <c r="P681" s="135"/>
      <c r="Q681" s="71"/>
      <c r="R681" s="9" t="str">
        <f>IFERROR(_xlfn.XLOOKUP(F681, BS_ATIVIDADE[ATIVIDADE],BS_ATIVIDADE[UNIDADE] ), "*")</f>
        <v>*</v>
      </c>
      <c r="S681" s="180" t="str" cm="1">
        <f t="array" ref="S681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681" s="180" t="str" cm="1">
        <f t="array" ref="T681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681" s="199" t="str">
        <f>IFERROR(_xlfn.XLOOKUP(J681, BASE_MAPA!$B$2:$B$420, BASE_MAPA!$G$2:$G$420), "ERRO")</f>
        <v>ERRO</v>
      </c>
      <c r="V681" s="143"/>
      <c r="W681" s="135"/>
      <c r="X681" s="152"/>
      <c r="Y681" s="129"/>
      <c r="Z681" s="129"/>
      <c r="AA681" s="71"/>
      <c r="AB681" s="59"/>
      <c r="AC681" s="59"/>
      <c r="AD681" s="135"/>
      <c r="AE681" s="71"/>
      <c r="AF681" s="71"/>
      <c r="AG681" s="71"/>
      <c r="AH681" s="42"/>
      <c r="AI681" s="119" t="str">
        <f>IF(BS_CONTROLE[[#This Row],[Atividade]]=0, "-", BS_CONTROLE[[#This Row],[Atividade]])</f>
        <v>-</v>
      </c>
      <c r="AJ681" s="8" t="str">
        <f>IF(D681="","*",VLOOKUP(AI681,BS_ATIVIDADE[#Data],3,FALSE))</f>
        <v>*</v>
      </c>
      <c r="AK681" s="175" t="str">
        <f>IF(BS_CONTROLE[[#This Row],[Local - Partida]]=0, "-", BS_CONTROLE[[#This Row],[Local - Partida]])</f>
        <v>-</v>
      </c>
      <c r="AL681" s="175" t="str">
        <f>IF(BS_CONTROLE[[#This Row],[Local - Encerramento]]=0, "-", BS_CONTROLE[[#This Row],[Local - Encerramento]])</f>
        <v>-</v>
      </c>
      <c r="AM681" s="175" t="str">
        <f>IF(BS_CONTROLE[[#This Row],[Entre - Estações]]=0, "-", BS_CONTROLE[[#This Row],[Entre - Estações]])</f>
        <v>-</v>
      </c>
      <c r="AN681" s="175" t="str">
        <f>IF(BS_CONTROLE[[#This Row],[SB]]=0, "-", BS_CONTROLE[[#This Row],[SB]])</f>
        <v>-</v>
      </c>
      <c r="AO681" s="176" t="str">
        <f>IF(BS_CONTROLE[[#This Row],[SUB]]=0, "-", BS_CONTROLE[[#This Row],[SUB]])</f>
        <v>-</v>
      </c>
      <c r="AP681" s="177" t="str">
        <f>IF(BS_CONTROLE[[#This Row],[KM - Inicio]]=0, "-", BS_CONTROLE[[#This Row],[KM - Inicio]])</f>
        <v>-</v>
      </c>
      <c r="AQ681" s="177" t="str">
        <f>IF(BS_CONTROLE[[#This Row],[KM - Fim]]=0, "-", BS_CONTROLE[[#This Row],[KM - Fim]])</f>
        <v>-</v>
      </c>
      <c r="AR681" s="32"/>
      <c r="AS681" s="32"/>
      <c r="AT681" s="32"/>
      <c r="AU681" s="32"/>
      <c r="AV681" s="32"/>
      <c r="AW681" s="32"/>
      <c r="AX681" s="32"/>
      <c r="AY681" s="184" t="str">
        <f>IF(D681="","*",IFERROR(IF(ISODD(COUNT(AS681:AX683)),"ERRO",SUM((AT681-AS681),(AV681-AU681),(AX681-AW681))),"ERRO"))</f>
        <v>*</v>
      </c>
      <c r="AZ681" s="11"/>
      <c r="BA681" s="60"/>
      <c r="BB681" s="9" t="str">
        <f>IFERROR(_xlfn.XLOOKUP(AI681, BS_ATIVIDADE[ATIVIDADE],BS_ATIVIDADE[UNIDADE] ), "*")</f>
        <v>*</v>
      </c>
      <c r="BC681" s="59" t="str" cm="1">
        <f t="array" ref="BC681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BD681" s="59" t="str" cm="1">
        <f t="array" ref="BD681" xml:space="preserve"> _xlfn.XLOOKUP(
  1,
  ( TabelaMap[SUB] = BS_CONTROLE[[#This Row],[SUB_5]]) *
  ( TabelaMap[KM Inicio] &lt;= BS_CONTROLE[[#This Row],[KM - Inicio]]) *
  ( TabelaMap[KM Fim]  &gt;= BS_CONTROLE[[#This Row],[KM - Inicio]]),
  TabelaMap[Trecho Coordenação],
  "-",
  0
)</f>
        <v>-</v>
      </c>
      <c r="BE681" s="200" t="str">
        <f>IFERROR(_xlfn.XLOOKUP(AO681, BASE_MAPA!$B$2:$B$420, BASE_MAPA!$G$2:$G$420), "ERRO")</f>
        <v>ERRO</v>
      </c>
      <c r="BF681" s="178" t="str">
        <f>IF(BS_CONTROLE[[#This Row],[Responsavel pelo boletim]]=0, "-", BS_CONTROLE[[#This Row],[Responsavel pelo boletim]])</f>
        <v>-</v>
      </c>
      <c r="BG681" s="13"/>
      <c r="BH681" s="14"/>
      <c r="BI681" s="14"/>
      <c r="BJ681" s="14"/>
      <c r="BK681" s="14"/>
      <c r="BL681" s="13"/>
      <c r="BM681" s="12"/>
      <c r="BN681" s="12"/>
      <c r="BO681" s="130"/>
      <c r="BP681" s="14"/>
      <c r="BQ681" s="10" t="str">
        <f t="shared" si="53"/>
        <v>Aderente</v>
      </c>
      <c r="BR681" s="15" t="str">
        <f t="shared" si="54"/>
        <v>*</v>
      </c>
      <c r="BS681" s="15" t="str">
        <f t="shared" si="55"/>
        <v>*</v>
      </c>
      <c r="BT681" s="157" t="str">
        <f t="shared" si="56"/>
        <v/>
      </c>
    </row>
    <row r="682" spans="1:72" hidden="1">
      <c r="A682" s="44" t="str">
        <f t="shared" si="52"/>
        <v/>
      </c>
      <c r="B682" s="133"/>
      <c r="C682" s="7" t="str">
        <f>IF(BS_CONTROLE[[#This Row],[DATA]]="","",WEEKNUM(BS_CONTROLE[[#This Row],[DATA]]))</f>
        <v/>
      </c>
      <c r="D682" s="45"/>
      <c r="E682" s="185">
        <v>698</v>
      </c>
      <c r="F682" s="134"/>
      <c r="G682" s="8" t="str">
        <f>IF(D682="","*",VLOOKUP(F682,BS_ATIVIDADE[#All],3,FALSE))</f>
        <v>*</v>
      </c>
      <c r="H682" s="135"/>
      <c r="I682" s="135"/>
      <c r="J682" s="151"/>
      <c r="K682" s="151"/>
      <c r="L682" s="71" t="s">
        <v>11</v>
      </c>
      <c r="M682" s="149" t="str" cm="1">
        <f t="array" ref="M682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682" s="149" t="str" cm="1">
        <f t="array" ref="N682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682" s="135"/>
      <c r="P682" s="135"/>
      <c r="Q682" s="71"/>
      <c r="R682" s="9" t="str">
        <f>IFERROR(_xlfn.XLOOKUP(F682, BS_ATIVIDADE[ATIVIDADE],BS_ATIVIDADE[UNIDADE] ), "*")</f>
        <v>*</v>
      </c>
      <c r="S682" s="180" t="str" cm="1">
        <f t="array" ref="S682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682" s="180" t="str" cm="1">
        <f t="array" ref="T682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682" s="199" t="str">
        <f>IFERROR(_xlfn.XLOOKUP(J682, BASE_MAPA!$B$2:$B$420, BASE_MAPA!$G$2:$G$420), "ERRO")</f>
        <v>ERRO</v>
      </c>
      <c r="V682" s="143"/>
      <c r="W682" s="135"/>
      <c r="X682" s="152"/>
      <c r="Y682" s="129"/>
      <c r="Z682" s="129"/>
      <c r="AA682" s="71"/>
      <c r="AB682" s="59"/>
      <c r="AC682" s="59"/>
      <c r="AD682" s="135"/>
      <c r="AE682" s="71"/>
      <c r="AF682" s="71"/>
      <c r="AG682" s="71"/>
      <c r="AH682" s="42"/>
      <c r="AI682" s="119" t="str">
        <f>IF(BS_CONTROLE[[#This Row],[Atividade]]=0, "-", BS_CONTROLE[[#This Row],[Atividade]])</f>
        <v>-</v>
      </c>
      <c r="AJ682" s="8" t="str">
        <f>IF(D682="","*",VLOOKUP(AI682,BS_ATIVIDADE[#Data],3,FALSE))</f>
        <v>*</v>
      </c>
      <c r="AK682" s="175" t="str">
        <f>IF(BS_CONTROLE[[#This Row],[Local - Partida]]=0, "-", BS_CONTROLE[[#This Row],[Local - Partida]])</f>
        <v>-</v>
      </c>
      <c r="AL682" s="175" t="str">
        <f>IF(BS_CONTROLE[[#This Row],[Local - Encerramento]]=0, "-", BS_CONTROLE[[#This Row],[Local - Encerramento]])</f>
        <v>-</v>
      </c>
      <c r="AM682" s="175" t="str">
        <f>IF(BS_CONTROLE[[#This Row],[Entre - Estações]]=0, "-", BS_CONTROLE[[#This Row],[Entre - Estações]])</f>
        <v>-</v>
      </c>
      <c r="AN682" s="175" t="str">
        <f>IF(BS_CONTROLE[[#This Row],[SB]]=0, "-", BS_CONTROLE[[#This Row],[SB]])</f>
        <v>-</v>
      </c>
      <c r="AO682" s="176" t="str">
        <f>IF(BS_CONTROLE[[#This Row],[SUB]]=0, "-", BS_CONTROLE[[#This Row],[SUB]])</f>
        <v>-</v>
      </c>
      <c r="AP682" s="177" t="str">
        <f>IF(BS_CONTROLE[[#This Row],[KM - Inicio]]=0, "-", BS_CONTROLE[[#This Row],[KM - Inicio]])</f>
        <v>-</v>
      </c>
      <c r="AQ682" s="177" t="str">
        <f>IF(BS_CONTROLE[[#This Row],[KM - Fim]]=0, "-", BS_CONTROLE[[#This Row],[KM - Fim]])</f>
        <v>-</v>
      </c>
      <c r="AR682" s="32"/>
      <c r="AS682" s="32"/>
      <c r="AT682" s="32"/>
      <c r="AU682" s="32"/>
      <c r="AV682" s="32"/>
      <c r="AW682" s="32"/>
      <c r="AX682" s="32"/>
      <c r="AY682" s="184" t="str">
        <f>IF(D682="","*",IFERROR(IF(ISODD(COUNT(AS682:AX684)),"ERRO",SUM((AT682-AS682),(AV682-AU682),(AX682-AW682))),"ERRO"))</f>
        <v>*</v>
      </c>
      <c r="AZ682" s="11"/>
      <c r="BA682" s="60"/>
      <c r="BB682" s="9" t="str">
        <f>IFERROR(_xlfn.XLOOKUP(AI682, BS_ATIVIDADE[ATIVIDADE],BS_ATIVIDADE[UNIDADE] ), "*")</f>
        <v>*</v>
      </c>
      <c r="BC682" s="59" t="str" cm="1">
        <f t="array" ref="BC682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BD682" s="59" t="str" cm="1">
        <f t="array" ref="BD682" xml:space="preserve"> _xlfn.XLOOKUP(
  1,
  ( TabelaMap[SUB] = BS_CONTROLE[[#This Row],[SUB_5]]) *
  ( TabelaMap[KM Inicio] &lt;= BS_CONTROLE[[#This Row],[KM - Inicio]]) *
  ( TabelaMap[KM Fim]  &gt;= BS_CONTROLE[[#This Row],[KM - Inicio]]),
  TabelaMap[Trecho Coordenação],
  "-",
  0
)</f>
        <v>-</v>
      </c>
      <c r="BE682" s="200" t="str">
        <f>IFERROR(_xlfn.XLOOKUP(AO682, BASE_MAPA!$B$2:$B$420, BASE_MAPA!$G$2:$G$420), "ERRO")</f>
        <v>ERRO</v>
      </c>
      <c r="BF682" s="178" t="str">
        <f>IF(BS_CONTROLE[[#This Row],[Responsavel pelo boletim]]=0, "-", BS_CONTROLE[[#This Row],[Responsavel pelo boletim]])</f>
        <v>-</v>
      </c>
      <c r="BG682" s="13"/>
      <c r="BH682" s="14"/>
      <c r="BI682" s="14"/>
      <c r="BJ682" s="14"/>
      <c r="BK682" s="14"/>
      <c r="BL682" s="13"/>
      <c r="BM682" s="12"/>
      <c r="BN682" s="12"/>
      <c r="BO682" s="130"/>
      <c r="BP682" s="14"/>
      <c r="BQ682" s="10" t="str">
        <f t="shared" si="53"/>
        <v>Aderente</v>
      </c>
      <c r="BR682" s="15" t="str">
        <f t="shared" si="54"/>
        <v>*</v>
      </c>
      <c r="BS682" s="15" t="str">
        <f t="shared" si="55"/>
        <v>*</v>
      </c>
      <c r="BT682" s="157" t="str">
        <f t="shared" si="56"/>
        <v/>
      </c>
    </row>
    <row r="683" spans="1:72" hidden="1">
      <c r="A683" s="44" t="str">
        <f t="shared" si="52"/>
        <v/>
      </c>
      <c r="B683" s="133"/>
      <c r="C683" s="7" t="str">
        <f>IF(BS_CONTROLE[[#This Row],[DATA]]="","",WEEKNUM(BS_CONTROLE[[#This Row],[DATA]]))</f>
        <v/>
      </c>
      <c r="D683" s="45"/>
      <c r="E683" s="185">
        <v>699</v>
      </c>
      <c r="F683" s="134"/>
      <c r="G683" s="8" t="str">
        <f>IF(D683="","*",VLOOKUP(F683,BS_ATIVIDADE[#All],3,FALSE))</f>
        <v>*</v>
      </c>
      <c r="H683" s="135"/>
      <c r="I683" s="135"/>
      <c r="J683" s="151"/>
      <c r="K683" s="151"/>
      <c r="L683" s="71" t="s">
        <v>11</v>
      </c>
      <c r="M683" s="149" t="str" cm="1">
        <f t="array" ref="M683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683" s="149" t="str" cm="1">
        <f t="array" ref="N683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683" s="135"/>
      <c r="P683" s="135"/>
      <c r="Q683" s="71"/>
      <c r="R683" s="9" t="str">
        <f>IFERROR(_xlfn.XLOOKUP(F683, BS_ATIVIDADE[ATIVIDADE],BS_ATIVIDADE[UNIDADE] ), "*")</f>
        <v>*</v>
      </c>
      <c r="S683" s="180" t="str" cm="1">
        <f t="array" ref="S683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683" s="180" t="str" cm="1">
        <f t="array" ref="T683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683" s="199" t="str">
        <f>IFERROR(_xlfn.XLOOKUP(J683, BASE_MAPA!$B$2:$B$420, BASE_MAPA!$G$2:$G$420), "ERRO")</f>
        <v>ERRO</v>
      </c>
      <c r="V683" s="143"/>
      <c r="W683" s="135"/>
      <c r="X683" s="152"/>
      <c r="Y683" s="129"/>
      <c r="Z683" s="129"/>
      <c r="AA683" s="71"/>
      <c r="AB683" s="59"/>
      <c r="AC683" s="59"/>
      <c r="AD683" s="135"/>
      <c r="AE683" s="71"/>
      <c r="AF683" s="71"/>
      <c r="AG683" s="71"/>
      <c r="AH683" s="42"/>
      <c r="AI683" s="119" t="str">
        <f>IF(BS_CONTROLE[[#This Row],[Atividade]]=0, "-", BS_CONTROLE[[#This Row],[Atividade]])</f>
        <v>-</v>
      </c>
      <c r="AJ683" s="8" t="str">
        <f>IF(D683="","*",VLOOKUP(AI683,BS_ATIVIDADE[#Data],3,FALSE))</f>
        <v>*</v>
      </c>
      <c r="AK683" s="175" t="str">
        <f>IF(BS_CONTROLE[[#This Row],[Local - Partida]]=0, "-", BS_CONTROLE[[#This Row],[Local - Partida]])</f>
        <v>-</v>
      </c>
      <c r="AL683" s="175" t="str">
        <f>IF(BS_CONTROLE[[#This Row],[Local - Encerramento]]=0, "-", BS_CONTROLE[[#This Row],[Local - Encerramento]])</f>
        <v>-</v>
      </c>
      <c r="AM683" s="175" t="str">
        <f>IF(BS_CONTROLE[[#This Row],[Entre - Estações]]=0, "-", BS_CONTROLE[[#This Row],[Entre - Estações]])</f>
        <v>-</v>
      </c>
      <c r="AN683" s="175" t="str">
        <f>IF(BS_CONTROLE[[#This Row],[SB]]=0, "-", BS_CONTROLE[[#This Row],[SB]])</f>
        <v>-</v>
      </c>
      <c r="AO683" s="176" t="str">
        <f>IF(BS_CONTROLE[[#This Row],[SUB]]=0, "-", BS_CONTROLE[[#This Row],[SUB]])</f>
        <v>-</v>
      </c>
      <c r="AP683" s="177" t="str">
        <f>IF(BS_CONTROLE[[#This Row],[KM - Inicio]]=0, "-", BS_CONTROLE[[#This Row],[KM - Inicio]])</f>
        <v>-</v>
      </c>
      <c r="AQ683" s="177" t="str">
        <f>IF(BS_CONTROLE[[#This Row],[KM - Fim]]=0, "-", BS_CONTROLE[[#This Row],[KM - Fim]])</f>
        <v>-</v>
      </c>
      <c r="AR683" s="32"/>
      <c r="AS683" s="32"/>
      <c r="AT683" s="32"/>
      <c r="AU683" s="32"/>
      <c r="AV683" s="32"/>
      <c r="AW683" s="32"/>
      <c r="AX683" s="32"/>
      <c r="AY683" s="184" t="str">
        <f>IF(D683="","*",IFERROR(IF(ISODD(COUNT(AS683:AX685)),"ERRO",SUM((AT683-AS683),(AV683-AU683),(AX683-AW683))),"ERRO"))</f>
        <v>*</v>
      </c>
      <c r="AZ683" s="11"/>
      <c r="BA683" s="60"/>
      <c r="BB683" s="9" t="str">
        <f>IFERROR(_xlfn.XLOOKUP(AI683, BS_ATIVIDADE[ATIVIDADE],BS_ATIVIDADE[UNIDADE] ), "*")</f>
        <v>*</v>
      </c>
      <c r="BC683" s="59" t="str" cm="1">
        <f t="array" ref="BC683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BD683" s="59" t="str" cm="1">
        <f t="array" ref="BD683" xml:space="preserve"> _xlfn.XLOOKUP(
  1,
  ( TabelaMap[SUB] = BS_CONTROLE[[#This Row],[SUB_5]]) *
  ( TabelaMap[KM Inicio] &lt;= BS_CONTROLE[[#This Row],[KM - Inicio]]) *
  ( TabelaMap[KM Fim]  &gt;= BS_CONTROLE[[#This Row],[KM - Inicio]]),
  TabelaMap[Trecho Coordenação],
  "-",
  0
)</f>
        <v>-</v>
      </c>
      <c r="BE683" s="200" t="str">
        <f>IFERROR(_xlfn.XLOOKUP(AO683, BASE_MAPA!$B$2:$B$420, BASE_MAPA!$G$2:$G$420), "ERRO")</f>
        <v>ERRO</v>
      </c>
      <c r="BF683" s="178" t="str">
        <f>IF(BS_CONTROLE[[#This Row],[Responsavel pelo boletim]]=0, "-", BS_CONTROLE[[#This Row],[Responsavel pelo boletim]])</f>
        <v>-</v>
      </c>
      <c r="BG683" s="13"/>
      <c r="BH683" s="14"/>
      <c r="BI683" s="14"/>
      <c r="BJ683" s="14"/>
      <c r="BK683" s="14"/>
      <c r="BL683" s="13"/>
      <c r="BM683" s="12"/>
      <c r="BN683" s="12"/>
      <c r="BO683" s="130"/>
      <c r="BP683" s="14"/>
      <c r="BQ683" s="10" t="str">
        <f t="shared" si="53"/>
        <v>Aderente</v>
      </c>
      <c r="BR683" s="15" t="str">
        <f t="shared" si="54"/>
        <v>*</v>
      </c>
      <c r="BS683" s="15" t="str">
        <f t="shared" si="55"/>
        <v>*</v>
      </c>
      <c r="BT683" s="157" t="str">
        <f t="shared" si="56"/>
        <v/>
      </c>
    </row>
    <row r="684" spans="1:72" hidden="1">
      <c r="A684" s="44" t="str">
        <f t="shared" si="52"/>
        <v/>
      </c>
      <c r="B684" s="133"/>
      <c r="C684" s="7" t="str">
        <f>IF(BS_CONTROLE[[#This Row],[DATA]]="","",WEEKNUM(BS_CONTROLE[[#This Row],[DATA]]))</f>
        <v/>
      </c>
      <c r="D684" s="45"/>
      <c r="E684" s="185">
        <v>700</v>
      </c>
      <c r="F684" s="134"/>
      <c r="G684" s="8" t="str">
        <f>IF(D684="","*",VLOOKUP(F684,BS_ATIVIDADE[#All],3,FALSE))</f>
        <v>*</v>
      </c>
      <c r="H684" s="135"/>
      <c r="I684" s="135"/>
      <c r="J684" s="151"/>
      <c r="K684" s="151"/>
      <c r="L684" s="71" t="s">
        <v>11</v>
      </c>
      <c r="M684" s="149" t="str" cm="1">
        <f t="array" ref="M684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684" s="149" t="str" cm="1">
        <f t="array" ref="N684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684" s="135"/>
      <c r="P684" s="135"/>
      <c r="Q684" s="71"/>
      <c r="R684" s="9" t="str">
        <f>IFERROR(_xlfn.XLOOKUP(F684, BS_ATIVIDADE[ATIVIDADE],BS_ATIVIDADE[UNIDADE] ), "*")</f>
        <v>*</v>
      </c>
      <c r="S684" s="180" t="str" cm="1">
        <f t="array" ref="S684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684" s="180" t="str" cm="1">
        <f t="array" ref="T684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684" s="199" t="str">
        <f>IFERROR(_xlfn.XLOOKUP(J684, BASE_MAPA!$B$2:$B$420, BASE_MAPA!$G$2:$G$420), "ERRO")</f>
        <v>ERRO</v>
      </c>
      <c r="V684" s="143"/>
      <c r="W684" s="135"/>
      <c r="X684" s="152"/>
      <c r="Y684" s="129"/>
      <c r="Z684" s="129"/>
      <c r="AA684" s="71"/>
      <c r="AB684" s="59"/>
      <c r="AC684" s="59"/>
      <c r="AD684" s="135"/>
      <c r="AE684" s="71"/>
      <c r="AF684" s="71"/>
      <c r="AG684" s="71"/>
      <c r="AH684" s="42"/>
      <c r="AI684" s="119" t="str">
        <f>IF(BS_CONTROLE[[#This Row],[Atividade]]=0, "-", BS_CONTROLE[[#This Row],[Atividade]])</f>
        <v>-</v>
      </c>
      <c r="AJ684" s="8" t="str">
        <f>IF(D684="","*",VLOOKUP(AI684,BS_ATIVIDADE[#Data],3,FALSE))</f>
        <v>*</v>
      </c>
      <c r="AK684" s="175" t="str">
        <f>IF(BS_CONTROLE[[#This Row],[Local - Partida]]=0, "-", BS_CONTROLE[[#This Row],[Local - Partida]])</f>
        <v>-</v>
      </c>
      <c r="AL684" s="175" t="str">
        <f>IF(BS_CONTROLE[[#This Row],[Local - Encerramento]]=0, "-", BS_CONTROLE[[#This Row],[Local - Encerramento]])</f>
        <v>-</v>
      </c>
      <c r="AM684" s="175" t="str">
        <f>IF(BS_CONTROLE[[#This Row],[Entre - Estações]]=0, "-", BS_CONTROLE[[#This Row],[Entre - Estações]])</f>
        <v>-</v>
      </c>
      <c r="AN684" s="175" t="str">
        <f>IF(BS_CONTROLE[[#This Row],[SB]]=0, "-", BS_CONTROLE[[#This Row],[SB]])</f>
        <v>-</v>
      </c>
      <c r="AO684" s="176" t="str">
        <f>IF(BS_CONTROLE[[#This Row],[SUB]]=0, "-", BS_CONTROLE[[#This Row],[SUB]])</f>
        <v>-</v>
      </c>
      <c r="AP684" s="177" t="str">
        <f>IF(BS_CONTROLE[[#This Row],[KM - Inicio]]=0, "-", BS_CONTROLE[[#This Row],[KM - Inicio]])</f>
        <v>-</v>
      </c>
      <c r="AQ684" s="177" t="str">
        <f>IF(BS_CONTROLE[[#This Row],[KM - Fim]]=0, "-", BS_CONTROLE[[#This Row],[KM - Fim]])</f>
        <v>-</v>
      </c>
      <c r="AR684" s="32"/>
      <c r="AS684" s="32"/>
      <c r="AT684" s="32"/>
      <c r="AU684" s="32"/>
      <c r="AV684" s="32"/>
      <c r="AW684" s="32"/>
      <c r="AX684" s="32"/>
      <c r="AY684" s="184" t="str">
        <f>IF(D684="","*",IFERROR(IF(ISODD(COUNT(AS684:AX686)),"ERRO",SUM((AT684-AS684),(AV684-AU684),(AX684-AW684))),"ERRO"))</f>
        <v>*</v>
      </c>
      <c r="AZ684" s="11"/>
      <c r="BA684" s="60"/>
      <c r="BB684" s="9" t="str">
        <f>IFERROR(_xlfn.XLOOKUP(AI684, BS_ATIVIDADE[ATIVIDADE],BS_ATIVIDADE[UNIDADE] ), "*")</f>
        <v>*</v>
      </c>
      <c r="BC684" s="59" t="str" cm="1">
        <f t="array" ref="BC684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BD684" s="59" t="str" cm="1">
        <f t="array" ref="BD684" xml:space="preserve"> _xlfn.XLOOKUP(
  1,
  ( TabelaMap[SUB] = BS_CONTROLE[[#This Row],[SUB_5]]) *
  ( TabelaMap[KM Inicio] &lt;= BS_CONTROLE[[#This Row],[KM - Inicio]]) *
  ( TabelaMap[KM Fim]  &gt;= BS_CONTROLE[[#This Row],[KM - Inicio]]),
  TabelaMap[Trecho Coordenação],
  "-",
  0
)</f>
        <v>-</v>
      </c>
      <c r="BE684" s="200" t="str">
        <f>IFERROR(_xlfn.XLOOKUP(AO684, BASE_MAPA!$B$2:$B$420, BASE_MAPA!$G$2:$G$420), "ERRO")</f>
        <v>ERRO</v>
      </c>
      <c r="BF684" s="178" t="str">
        <f>IF(BS_CONTROLE[[#This Row],[Responsavel pelo boletim]]=0, "-", BS_CONTROLE[[#This Row],[Responsavel pelo boletim]])</f>
        <v>-</v>
      </c>
      <c r="BG684" s="13"/>
      <c r="BH684" s="14"/>
      <c r="BI684" s="14"/>
      <c r="BJ684" s="14"/>
      <c r="BK684" s="14"/>
      <c r="BL684" s="13"/>
      <c r="BM684" s="12"/>
      <c r="BN684" s="12"/>
      <c r="BO684" s="130"/>
      <c r="BP684" s="14"/>
      <c r="BQ684" s="10" t="str">
        <f t="shared" si="53"/>
        <v>Aderente</v>
      </c>
      <c r="BR684" s="15" t="str">
        <f t="shared" si="54"/>
        <v>*</v>
      </c>
      <c r="BS684" s="15" t="str">
        <f t="shared" si="55"/>
        <v>*</v>
      </c>
      <c r="BT684" s="157" t="str">
        <f t="shared" si="56"/>
        <v/>
      </c>
    </row>
    <row r="685" spans="1:72" hidden="1">
      <c r="A685" s="44" t="str">
        <f t="shared" si="52"/>
        <v/>
      </c>
      <c r="B685" s="133"/>
      <c r="C685" s="7" t="str">
        <f>IF(BS_CONTROLE[[#This Row],[DATA]]="","",WEEKNUM(BS_CONTROLE[[#This Row],[DATA]]))</f>
        <v/>
      </c>
      <c r="D685" s="45"/>
      <c r="E685" s="185">
        <v>701</v>
      </c>
      <c r="F685" s="134"/>
      <c r="G685" s="8" t="str">
        <f>IF(D685="","*",VLOOKUP(F685,BS_ATIVIDADE[#All],3,FALSE))</f>
        <v>*</v>
      </c>
      <c r="H685" s="135"/>
      <c r="I685" s="135"/>
      <c r="J685" s="151"/>
      <c r="K685" s="151"/>
      <c r="L685" s="71" t="s">
        <v>11</v>
      </c>
      <c r="M685" s="149" t="str" cm="1">
        <f t="array" ref="M685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685" s="149" t="str" cm="1">
        <f t="array" ref="N685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685" s="135"/>
      <c r="P685" s="135"/>
      <c r="Q685" s="71"/>
      <c r="R685" s="9" t="str">
        <f>IFERROR(_xlfn.XLOOKUP(F685, BS_ATIVIDADE[ATIVIDADE],BS_ATIVIDADE[UNIDADE] ), "*")</f>
        <v>*</v>
      </c>
      <c r="S685" s="180" t="str" cm="1">
        <f t="array" ref="S685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685" s="180" t="str" cm="1">
        <f t="array" ref="T685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685" s="199" t="str">
        <f>IFERROR(_xlfn.XLOOKUP(J685, BASE_MAPA!$B$2:$B$420, BASE_MAPA!$G$2:$G$420), "ERRO")</f>
        <v>ERRO</v>
      </c>
      <c r="V685" s="143"/>
      <c r="W685" s="135"/>
      <c r="X685" s="152"/>
      <c r="Y685" s="129"/>
      <c r="Z685" s="129"/>
      <c r="AA685" s="71"/>
      <c r="AB685" s="59"/>
      <c r="AC685" s="59"/>
      <c r="AD685" s="135"/>
      <c r="AE685" s="71"/>
      <c r="AF685" s="71"/>
      <c r="AG685" s="71"/>
      <c r="AH685" s="42"/>
      <c r="AI685" s="119" t="str">
        <f>IF(BS_CONTROLE[[#This Row],[Atividade]]=0, "-", BS_CONTROLE[[#This Row],[Atividade]])</f>
        <v>-</v>
      </c>
      <c r="AJ685" s="8" t="str">
        <f>IF(D685="","*",VLOOKUP(AI685,BS_ATIVIDADE[#Data],3,FALSE))</f>
        <v>*</v>
      </c>
      <c r="AK685" s="175" t="str">
        <f>IF(BS_CONTROLE[[#This Row],[Local - Partida]]=0, "-", BS_CONTROLE[[#This Row],[Local - Partida]])</f>
        <v>-</v>
      </c>
      <c r="AL685" s="175" t="str">
        <f>IF(BS_CONTROLE[[#This Row],[Local - Encerramento]]=0, "-", BS_CONTROLE[[#This Row],[Local - Encerramento]])</f>
        <v>-</v>
      </c>
      <c r="AM685" s="175" t="str">
        <f>IF(BS_CONTROLE[[#This Row],[Entre - Estações]]=0, "-", BS_CONTROLE[[#This Row],[Entre - Estações]])</f>
        <v>-</v>
      </c>
      <c r="AN685" s="175" t="str">
        <f>IF(BS_CONTROLE[[#This Row],[SB]]=0, "-", BS_CONTROLE[[#This Row],[SB]])</f>
        <v>-</v>
      </c>
      <c r="AO685" s="176" t="str">
        <f>IF(BS_CONTROLE[[#This Row],[SUB]]=0, "-", BS_CONTROLE[[#This Row],[SUB]])</f>
        <v>-</v>
      </c>
      <c r="AP685" s="177" t="str">
        <f>IF(BS_CONTROLE[[#This Row],[KM - Inicio]]=0, "-", BS_CONTROLE[[#This Row],[KM - Inicio]])</f>
        <v>-</v>
      </c>
      <c r="AQ685" s="177" t="str">
        <f>IF(BS_CONTROLE[[#This Row],[KM - Fim]]=0, "-", BS_CONTROLE[[#This Row],[KM - Fim]])</f>
        <v>-</v>
      </c>
      <c r="AR685" s="32"/>
      <c r="AS685" s="32"/>
      <c r="AT685" s="32"/>
      <c r="AU685" s="32"/>
      <c r="AV685" s="32"/>
      <c r="AW685" s="32"/>
      <c r="AX685" s="32"/>
      <c r="AY685" s="184" t="str">
        <f>IF(D685="","*",IFERROR(IF(ISODD(COUNT(AS685:AX687)),"ERRO",SUM((AT685-AS685),(AV685-AU685),(AX685-AW685))),"ERRO"))</f>
        <v>*</v>
      </c>
      <c r="AZ685" s="11"/>
      <c r="BA685" s="60"/>
      <c r="BB685" s="9" t="str">
        <f>IFERROR(_xlfn.XLOOKUP(AI685, BS_ATIVIDADE[ATIVIDADE],BS_ATIVIDADE[UNIDADE] ), "*")</f>
        <v>*</v>
      </c>
      <c r="BC685" s="59" t="str" cm="1">
        <f t="array" ref="BC685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BD685" s="59" t="str" cm="1">
        <f t="array" ref="BD685" xml:space="preserve"> _xlfn.XLOOKUP(
  1,
  ( TabelaMap[SUB] = BS_CONTROLE[[#This Row],[SUB_5]]) *
  ( TabelaMap[KM Inicio] &lt;= BS_CONTROLE[[#This Row],[KM - Inicio]]) *
  ( TabelaMap[KM Fim]  &gt;= BS_CONTROLE[[#This Row],[KM - Inicio]]),
  TabelaMap[Trecho Coordenação],
  "-",
  0
)</f>
        <v>-</v>
      </c>
      <c r="BE685" s="200" t="str">
        <f>IFERROR(_xlfn.XLOOKUP(AO685, BASE_MAPA!$B$2:$B$420, BASE_MAPA!$G$2:$G$420), "ERRO")</f>
        <v>ERRO</v>
      </c>
      <c r="BF685" s="178" t="str">
        <f>IF(BS_CONTROLE[[#This Row],[Responsavel pelo boletim]]=0, "-", BS_CONTROLE[[#This Row],[Responsavel pelo boletim]])</f>
        <v>-</v>
      </c>
      <c r="BG685" s="13"/>
      <c r="BH685" s="14"/>
      <c r="BI685" s="14"/>
      <c r="BJ685" s="14"/>
      <c r="BK685" s="14"/>
      <c r="BL685" s="13"/>
      <c r="BM685" s="12"/>
      <c r="BN685" s="12"/>
      <c r="BO685" s="130"/>
      <c r="BP685" s="14"/>
      <c r="BQ685" s="10" t="str">
        <f t="shared" si="53"/>
        <v>Aderente</v>
      </c>
      <c r="BR685" s="15" t="str">
        <f t="shared" si="54"/>
        <v>*</v>
      </c>
      <c r="BS685" s="15" t="str">
        <f t="shared" si="55"/>
        <v>*</v>
      </c>
      <c r="BT685" s="157" t="str">
        <f t="shared" si="56"/>
        <v/>
      </c>
    </row>
    <row r="686" spans="1:72" hidden="1">
      <c r="A686" s="44" t="str">
        <f t="shared" si="52"/>
        <v/>
      </c>
      <c r="B686" s="133"/>
      <c r="C686" s="7" t="str">
        <f>IF(BS_CONTROLE[[#This Row],[DATA]]="","",WEEKNUM(BS_CONTROLE[[#This Row],[DATA]]))</f>
        <v/>
      </c>
      <c r="D686" s="45"/>
      <c r="E686" s="185">
        <v>702</v>
      </c>
      <c r="F686" s="134"/>
      <c r="G686" s="8" t="str">
        <f>IF(D686="","*",VLOOKUP(F686,BS_ATIVIDADE[#All],3,FALSE))</f>
        <v>*</v>
      </c>
      <c r="H686" s="135"/>
      <c r="I686" s="135"/>
      <c r="J686" s="151"/>
      <c r="K686" s="151"/>
      <c r="L686" s="71" t="s">
        <v>11</v>
      </c>
      <c r="M686" s="149" t="str" cm="1">
        <f t="array" ref="M686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686" s="149" t="str" cm="1">
        <f t="array" ref="N686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686" s="135"/>
      <c r="P686" s="135"/>
      <c r="Q686" s="71"/>
      <c r="R686" s="9" t="str">
        <f>IFERROR(_xlfn.XLOOKUP(F686, BS_ATIVIDADE[ATIVIDADE],BS_ATIVIDADE[UNIDADE] ), "*")</f>
        <v>*</v>
      </c>
      <c r="S686" s="180" t="str" cm="1">
        <f t="array" ref="S686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686" s="180" t="str" cm="1">
        <f t="array" ref="T686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686" s="199" t="str">
        <f>IFERROR(_xlfn.XLOOKUP(J686, BASE_MAPA!$B$2:$B$420, BASE_MAPA!$G$2:$G$420), "ERRO")</f>
        <v>ERRO</v>
      </c>
      <c r="V686" s="143"/>
      <c r="W686" s="135"/>
      <c r="X686" s="152"/>
      <c r="Y686" s="129"/>
      <c r="Z686" s="129"/>
      <c r="AA686" s="71"/>
      <c r="AB686" s="59"/>
      <c r="AC686" s="59"/>
      <c r="AD686" s="135"/>
      <c r="AE686" s="71"/>
      <c r="AF686" s="71"/>
      <c r="AG686" s="71"/>
      <c r="AH686" s="42"/>
      <c r="AI686" s="119" t="str">
        <f>IF(BS_CONTROLE[[#This Row],[Atividade]]=0, "-", BS_CONTROLE[[#This Row],[Atividade]])</f>
        <v>-</v>
      </c>
      <c r="AJ686" s="8" t="str">
        <f>IF(D686="","*",VLOOKUP(AI686,BS_ATIVIDADE[#Data],3,FALSE))</f>
        <v>*</v>
      </c>
      <c r="AK686" s="175" t="str">
        <f>IF(BS_CONTROLE[[#This Row],[Local - Partida]]=0, "-", BS_CONTROLE[[#This Row],[Local - Partida]])</f>
        <v>-</v>
      </c>
      <c r="AL686" s="175" t="str">
        <f>IF(BS_CONTROLE[[#This Row],[Local - Encerramento]]=0, "-", BS_CONTROLE[[#This Row],[Local - Encerramento]])</f>
        <v>-</v>
      </c>
      <c r="AM686" s="175" t="str">
        <f>IF(BS_CONTROLE[[#This Row],[Entre - Estações]]=0, "-", BS_CONTROLE[[#This Row],[Entre - Estações]])</f>
        <v>-</v>
      </c>
      <c r="AN686" s="175" t="str">
        <f>IF(BS_CONTROLE[[#This Row],[SB]]=0, "-", BS_CONTROLE[[#This Row],[SB]])</f>
        <v>-</v>
      </c>
      <c r="AO686" s="176" t="str">
        <f>IF(BS_CONTROLE[[#This Row],[SUB]]=0, "-", BS_CONTROLE[[#This Row],[SUB]])</f>
        <v>-</v>
      </c>
      <c r="AP686" s="177" t="str">
        <f>IF(BS_CONTROLE[[#This Row],[KM - Inicio]]=0, "-", BS_CONTROLE[[#This Row],[KM - Inicio]])</f>
        <v>-</v>
      </c>
      <c r="AQ686" s="177" t="str">
        <f>IF(BS_CONTROLE[[#This Row],[KM - Fim]]=0, "-", BS_CONTROLE[[#This Row],[KM - Fim]])</f>
        <v>-</v>
      </c>
      <c r="AR686" s="32"/>
      <c r="AS686" s="32"/>
      <c r="AT686" s="32"/>
      <c r="AU686" s="32"/>
      <c r="AV686" s="32"/>
      <c r="AW686" s="32"/>
      <c r="AX686" s="32"/>
      <c r="AY686" s="184" t="str">
        <f>IF(D686="","*",IFERROR(IF(ISODD(COUNT(AS686:AX688)),"ERRO",SUM((AT686-AS686),(AV686-AU686),(AX686-AW686))),"ERRO"))</f>
        <v>*</v>
      </c>
      <c r="AZ686" s="11"/>
      <c r="BA686" s="60"/>
      <c r="BB686" s="9" t="str">
        <f>IFERROR(_xlfn.XLOOKUP(AI686, BS_ATIVIDADE[ATIVIDADE],BS_ATIVIDADE[UNIDADE] ), "*")</f>
        <v>*</v>
      </c>
      <c r="BC686" s="59" t="str" cm="1">
        <f t="array" ref="BC686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BD686" s="59" t="str" cm="1">
        <f t="array" ref="BD686" xml:space="preserve"> _xlfn.XLOOKUP(
  1,
  ( TabelaMap[SUB] = BS_CONTROLE[[#This Row],[SUB_5]]) *
  ( TabelaMap[KM Inicio] &lt;= BS_CONTROLE[[#This Row],[KM - Inicio]]) *
  ( TabelaMap[KM Fim]  &gt;= BS_CONTROLE[[#This Row],[KM - Inicio]]),
  TabelaMap[Trecho Coordenação],
  "-",
  0
)</f>
        <v>-</v>
      </c>
      <c r="BE686" s="200" t="str">
        <f>IFERROR(_xlfn.XLOOKUP(AO686, BASE_MAPA!$B$2:$B$420, BASE_MAPA!$G$2:$G$420), "ERRO")</f>
        <v>ERRO</v>
      </c>
      <c r="BF686" s="178" t="str">
        <f>IF(BS_CONTROLE[[#This Row],[Responsavel pelo boletim]]=0, "-", BS_CONTROLE[[#This Row],[Responsavel pelo boletim]])</f>
        <v>-</v>
      </c>
      <c r="BG686" s="13"/>
      <c r="BH686" s="14"/>
      <c r="BI686" s="14"/>
      <c r="BJ686" s="14"/>
      <c r="BK686" s="14"/>
      <c r="BL686" s="13"/>
      <c r="BM686" s="12"/>
      <c r="BN686" s="12"/>
      <c r="BO686" s="130"/>
      <c r="BP686" s="14"/>
      <c r="BQ686" s="10" t="str">
        <f t="shared" si="53"/>
        <v>Aderente</v>
      </c>
      <c r="BR686" s="15" t="str">
        <f t="shared" si="54"/>
        <v>*</v>
      </c>
      <c r="BS686" s="15" t="str">
        <f t="shared" si="55"/>
        <v>*</v>
      </c>
      <c r="BT686" s="157" t="str">
        <f t="shared" si="56"/>
        <v/>
      </c>
    </row>
    <row r="687" spans="1:72" hidden="1">
      <c r="A687" s="44" t="str">
        <f t="shared" si="52"/>
        <v/>
      </c>
      <c r="B687" s="133"/>
      <c r="C687" s="7" t="str">
        <f>IF(BS_CONTROLE[[#This Row],[DATA]]="","",WEEKNUM(BS_CONTROLE[[#This Row],[DATA]]))</f>
        <v/>
      </c>
      <c r="D687" s="45"/>
      <c r="E687" s="185">
        <v>703</v>
      </c>
      <c r="F687" s="134"/>
      <c r="G687" s="8" t="str">
        <f>IF(D687="","*",VLOOKUP(F687,BS_ATIVIDADE[#All],3,FALSE))</f>
        <v>*</v>
      </c>
      <c r="H687" s="135"/>
      <c r="I687" s="135"/>
      <c r="J687" s="151"/>
      <c r="K687" s="151"/>
      <c r="L687" s="71" t="s">
        <v>11</v>
      </c>
      <c r="M687" s="149" t="str" cm="1">
        <f t="array" ref="M687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687" s="149" t="str" cm="1">
        <f t="array" ref="N687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687" s="135"/>
      <c r="P687" s="135"/>
      <c r="Q687" s="71"/>
      <c r="R687" s="9" t="str">
        <f>IFERROR(_xlfn.XLOOKUP(F687, BS_ATIVIDADE[ATIVIDADE],BS_ATIVIDADE[UNIDADE] ), "*")</f>
        <v>*</v>
      </c>
      <c r="S687" s="180" t="str" cm="1">
        <f t="array" ref="S687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687" s="180" t="str" cm="1">
        <f t="array" ref="T687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687" s="199" t="str">
        <f>IFERROR(_xlfn.XLOOKUP(J687, BASE_MAPA!$B$2:$B$420, BASE_MAPA!$G$2:$G$420), "ERRO")</f>
        <v>ERRO</v>
      </c>
      <c r="V687" s="143"/>
      <c r="W687" s="135"/>
      <c r="X687" s="152"/>
      <c r="Y687" s="129"/>
      <c r="Z687" s="129"/>
      <c r="AA687" s="71"/>
      <c r="AB687" s="59"/>
      <c r="AC687" s="59"/>
      <c r="AD687" s="135"/>
      <c r="AE687" s="71"/>
      <c r="AF687" s="71"/>
      <c r="AG687" s="71"/>
      <c r="AH687" s="42"/>
      <c r="AI687" s="119" t="str">
        <f>IF(BS_CONTROLE[[#This Row],[Atividade]]=0, "-", BS_CONTROLE[[#This Row],[Atividade]])</f>
        <v>-</v>
      </c>
      <c r="AJ687" s="8" t="str">
        <f>IF(D687="","*",VLOOKUP(AI687,BS_ATIVIDADE[#Data],3,FALSE))</f>
        <v>*</v>
      </c>
      <c r="AK687" s="175" t="str">
        <f>IF(BS_CONTROLE[[#This Row],[Local - Partida]]=0, "-", BS_CONTROLE[[#This Row],[Local - Partida]])</f>
        <v>-</v>
      </c>
      <c r="AL687" s="175" t="str">
        <f>IF(BS_CONTROLE[[#This Row],[Local - Encerramento]]=0, "-", BS_CONTROLE[[#This Row],[Local - Encerramento]])</f>
        <v>-</v>
      </c>
      <c r="AM687" s="175" t="str">
        <f>IF(BS_CONTROLE[[#This Row],[Entre - Estações]]=0, "-", BS_CONTROLE[[#This Row],[Entre - Estações]])</f>
        <v>-</v>
      </c>
      <c r="AN687" s="175" t="str">
        <f>IF(BS_CONTROLE[[#This Row],[SB]]=0, "-", BS_CONTROLE[[#This Row],[SB]])</f>
        <v>-</v>
      </c>
      <c r="AO687" s="176" t="str">
        <f>IF(BS_CONTROLE[[#This Row],[SUB]]=0, "-", BS_CONTROLE[[#This Row],[SUB]])</f>
        <v>-</v>
      </c>
      <c r="AP687" s="177" t="str">
        <f>IF(BS_CONTROLE[[#This Row],[KM - Inicio]]=0, "-", BS_CONTROLE[[#This Row],[KM - Inicio]])</f>
        <v>-</v>
      </c>
      <c r="AQ687" s="177" t="str">
        <f>IF(BS_CONTROLE[[#This Row],[KM - Fim]]=0, "-", BS_CONTROLE[[#This Row],[KM - Fim]])</f>
        <v>-</v>
      </c>
      <c r="AR687" s="32"/>
      <c r="AS687" s="32"/>
      <c r="AT687" s="32"/>
      <c r="AU687" s="32"/>
      <c r="AV687" s="32"/>
      <c r="AW687" s="32"/>
      <c r="AX687" s="32"/>
      <c r="AY687" s="184" t="str">
        <f>IF(D687="","*",IFERROR(IF(ISODD(COUNT(AS687:AX689)),"ERRO",SUM((AT687-AS687),(AV687-AU687),(AX687-AW687))),"ERRO"))</f>
        <v>*</v>
      </c>
      <c r="AZ687" s="11"/>
      <c r="BA687" s="60"/>
      <c r="BB687" s="9" t="str">
        <f>IFERROR(_xlfn.XLOOKUP(AI687, BS_ATIVIDADE[ATIVIDADE],BS_ATIVIDADE[UNIDADE] ), "*")</f>
        <v>*</v>
      </c>
      <c r="BC687" s="59" t="str" cm="1">
        <f t="array" ref="BC687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BD687" s="59" t="str" cm="1">
        <f t="array" ref="BD687" xml:space="preserve"> _xlfn.XLOOKUP(
  1,
  ( TabelaMap[SUB] = BS_CONTROLE[[#This Row],[SUB_5]]) *
  ( TabelaMap[KM Inicio] &lt;= BS_CONTROLE[[#This Row],[KM - Inicio]]) *
  ( TabelaMap[KM Fim]  &gt;= BS_CONTROLE[[#This Row],[KM - Inicio]]),
  TabelaMap[Trecho Coordenação],
  "-",
  0
)</f>
        <v>-</v>
      </c>
      <c r="BE687" s="200" t="str">
        <f>IFERROR(_xlfn.XLOOKUP(AO687, BASE_MAPA!$B$2:$B$420, BASE_MAPA!$G$2:$G$420), "ERRO")</f>
        <v>ERRO</v>
      </c>
      <c r="BF687" s="178" t="str">
        <f>IF(BS_CONTROLE[[#This Row],[Responsavel pelo boletim]]=0, "-", BS_CONTROLE[[#This Row],[Responsavel pelo boletim]])</f>
        <v>-</v>
      </c>
      <c r="BG687" s="13"/>
      <c r="BH687" s="14"/>
      <c r="BI687" s="14"/>
      <c r="BJ687" s="14"/>
      <c r="BK687" s="14"/>
      <c r="BL687" s="13"/>
      <c r="BM687" s="12"/>
      <c r="BN687" s="12"/>
      <c r="BO687" s="130"/>
      <c r="BP687" s="14"/>
      <c r="BQ687" s="10" t="str">
        <f t="shared" si="53"/>
        <v>Aderente</v>
      </c>
      <c r="BR687" s="15" t="str">
        <f t="shared" si="54"/>
        <v>*</v>
      </c>
      <c r="BS687" s="15" t="str">
        <f t="shared" si="55"/>
        <v>*</v>
      </c>
      <c r="BT687" s="157" t="str">
        <f t="shared" si="56"/>
        <v/>
      </c>
    </row>
    <row r="688" spans="1:72" hidden="1">
      <c r="A688" s="44" t="str">
        <f t="shared" si="52"/>
        <v/>
      </c>
      <c r="B688" s="133"/>
      <c r="C688" s="7" t="str">
        <f>IF(BS_CONTROLE[[#This Row],[DATA]]="","",WEEKNUM(BS_CONTROLE[[#This Row],[DATA]]))</f>
        <v/>
      </c>
      <c r="D688" s="45"/>
      <c r="E688" s="185">
        <v>704</v>
      </c>
      <c r="F688" s="134"/>
      <c r="G688" s="8" t="str">
        <f>IF(D688="","*",VLOOKUP(F688,BS_ATIVIDADE[#All],3,FALSE))</f>
        <v>*</v>
      </c>
      <c r="H688" s="135"/>
      <c r="I688" s="135"/>
      <c r="J688" s="151"/>
      <c r="K688" s="151"/>
      <c r="L688" s="71" t="s">
        <v>11</v>
      </c>
      <c r="M688" s="149" t="str" cm="1">
        <f t="array" ref="M688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688" s="149" t="str" cm="1">
        <f t="array" ref="N688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688" s="135"/>
      <c r="P688" s="135"/>
      <c r="Q688" s="71"/>
      <c r="R688" s="9" t="str">
        <f>IFERROR(_xlfn.XLOOKUP(F688, BS_ATIVIDADE[ATIVIDADE],BS_ATIVIDADE[UNIDADE] ), "*")</f>
        <v>*</v>
      </c>
      <c r="S688" s="180" t="str" cm="1">
        <f t="array" ref="S688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688" s="180" t="str" cm="1">
        <f t="array" ref="T688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688" s="199" t="str">
        <f>IFERROR(_xlfn.XLOOKUP(J688, BASE_MAPA!$B$2:$B$420, BASE_MAPA!$G$2:$G$420), "ERRO")</f>
        <v>ERRO</v>
      </c>
      <c r="V688" s="143"/>
      <c r="W688" s="135"/>
      <c r="X688" s="152"/>
      <c r="Y688" s="129"/>
      <c r="Z688" s="129"/>
      <c r="AA688" s="71"/>
      <c r="AB688" s="59"/>
      <c r="AC688" s="59"/>
      <c r="AD688" s="135"/>
      <c r="AE688" s="71"/>
      <c r="AF688" s="71"/>
      <c r="AG688" s="71"/>
      <c r="AH688" s="42"/>
      <c r="AI688" s="119" t="str">
        <f>IF(BS_CONTROLE[[#This Row],[Atividade]]=0, "-", BS_CONTROLE[[#This Row],[Atividade]])</f>
        <v>-</v>
      </c>
      <c r="AJ688" s="8" t="str">
        <f>IF(D688="","*",VLOOKUP(AI688,BS_ATIVIDADE[#Data],3,FALSE))</f>
        <v>*</v>
      </c>
      <c r="AK688" s="175" t="str">
        <f>IF(BS_CONTROLE[[#This Row],[Local - Partida]]=0, "-", BS_CONTROLE[[#This Row],[Local - Partida]])</f>
        <v>-</v>
      </c>
      <c r="AL688" s="175" t="str">
        <f>IF(BS_CONTROLE[[#This Row],[Local - Encerramento]]=0, "-", BS_CONTROLE[[#This Row],[Local - Encerramento]])</f>
        <v>-</v>
      </c>
      <c r="AM688" s="175" t="str">
        <f>IF(BS_CONTROLE[[#This Row],[Entre - Estações]]=0, "-", BS_CONTROLE[[#This Row],[Entre - Estações]])</f>
        <v>-</v>
      </c>
      <c r="AN688" s="175" t="str">
        <f>IF(BS_CONTROLE[[#This Row],[SB]]=0, "-", BS_CONTROLE[[#This Row],[SB]])</f>
        <v>-</v>
      </c>
      <c r="AO688" s="176" t="str">
        <f>IF(BS_CONTROLE[[#This Row],[SUB]]=0, "-", BS_CONTROLE[[#This Row],[SUB]])</f>
        <v>-</v>
      </c>
      <c r="AP688" s="177" t="str">
        <f>IF(BS_CONTROLE[[#This Row],[KM - Inicio]]=0, "-", BS_CONTROLE[[#This Row],[KM - Inicio]])</f>
        <v>-</v>
      </c>
      <c r="AQ688" s="177" t="str">
        <f>IF(BS_CONTROLE[[#This Row],[KM - Fim]]=0, "-", BS_CONTROLE[[#This Row],[KM - Fim]])</f>
        <v>-</v>
      </c>
      <c r="AR688" s="32"/>
      <c r="AS688" s="32"/>
      <c r="AT688" s="32"/>
      <c r="AU688" s="32"/>
      <c r="AV688" s="32"/>
      <c r="AW688" s="32"/>
      <c r="AX688" s="32"/>
      <c r="AY688" s="184" t="str">
        <f>IF(D688="","*",IFERROR(IF(ISODD(COUNT(AS688:AX690)),"ERRO",SUM((AT688-AS688),(AV688-AU688),(AX688-AW688))),"ERRO"))</f>
        <v>*</v>
      </c>
      <c r="AZ688" s="11"/>
      <c r="BA688" s="60"/>
      <c r="BB688" s="9" t="str">
        <f>IFERROR(_xlfn.XLOOKUP(AI688, BS_ATIVIDADE[ATIVIDADE],BS_ATIVIDADE[UNIDADE] ), "*")</f>
        <v>*</v>
      </c>
      <c r="BC688" s="59" t="str" cm="1">
        <f t="array" ref="BC688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BD688" s="59" t="str" cm="1">
        <f t="array" ref="BD688" xml:space="preserve"> _xlfn.XLOOKUP(
  1,
  ( TabelaMap[SUB] = BS_CONTROLE[[#This Row],[SUB_5]]) *
  ( TabelaMap[KM Inicio] &lt;= BS_CONTROLE[[#This Row],[KM - Inicio]]) *
  ( TabelaMap[KM Fim]  &gt;= BS_CONTROLE[[#This Row],[KM - Inicio]]),
  TabelaMap[Trecho Coordenação],
  "-",
  0
)</f>
        <v>-</v>
      </c>
      <c r="BE688" s="200" t="str">
        <f>IFERROR(_xlfn.XLOOKUP(AO688, BASE_MAPA!$B$2:$B$420, BASE_MAPA!$G$2:$G$420), "ERRO")</f>
        <v>ERRO</v>
      </c>
      <c r="BF688" s="178" t="str">
        <f>IF(BS_CONTROLE[[#This Row],[Responsavel pelo boletim]]=0, "-", BS_CONTROLE[[#This Row],[Responsavel pelo boletim]])</f>
        <v>-</v>
      </c>
      <c r="BG688" s="13"/>
      <c r="BH688" s="14"/>
      <c r="BI688" s="14"/>
      <c r="BJ688" s="14"/>
      <c r="BK688" s="14"/>
      <c r="BL688" s="13"/>
      <c r="BM688" s="12"/>
      <c r="BN688" s="12"/>
      <c r="BO688" s="130"/>
      <c r="BP688" s="14"/>
      <c r="BQ688" s="10" t="str">
        <f t="shared" si="53"/>
        <v>Aderente</v>
      </c>
      <c r="BR688" s="15" t="str">
        <f t="shared" si="54"/>
        <v>*</v>
      </c>
      <c r="BS688" s="15" t="str">
        <f t="shared" si="55"/>
        <v>*</v>
      </c>
      <c r="BT688" s="157" t="str">
        <f t="shared" si="56"/>
        <v/>
      </c>
    </row>
    <row r="689" spans="1:72" hidden="1">
      <c r="A689" s="44" t="str">
        <f t="shared" si="52"/>
        <v/>
      </c>
      <c r="B689" s="133"/>
      <c r="C689" s="7" t="str">
        <f>IF(BS_CONTROLE[[#This Row],[DATA]]="","",WEEKNUM(BS_CONTROLE[[#This Row],[DATA]]))</f>
        <v/>
      </c>
      <c r="D689" s="45"/>
      <c r="E689" s="185">
        <v>705</v>
      </c>
      <c r="F689" s="134"/>
      <c r="G689" s="8" t="str">
        <f>IF(D689="","*",VLOOKUP(F689,BS_ATIVIDADE[#All],3,FALSE))</f>
        <v>*</v>
      </c>
      <c r="H689" s="135"/>
      <c r="I689" s="135"/>
      <c r="J689" s="151"/>
      <c r="K689" s="151"/>
      <c r="L689" s="71" t="s">
        <v>11</v>
      </c>
      <c r="M689" s="149" t="str" cm="1">
        <f t="array" ref="M689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689" s="149" t="str" cm="1">
        <f t="array" ref="N689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689" s="135"/>
      <c r="P689" s="135"/>
      <c r="Q689" s="71"/>
      <c r="R689" s="9" t="str">
        <f>IFERROR(_xlfn.XLOOKUP(F689, BS_ATIVIDADE[ATIVIDADE],BS_ATIVIDADE[UNIDADE] ), "*")</f>
        <v>*</v>
      </c>
      <c r="S689" s="180" t="str" cm="1">
        <f t="array" ref="S689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689" s="180" t="str" cm="1">
        <f t="array" ref="T689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689" s="199" t="str">
        <f>IFERROR(_xlfn.XLOOKUP(J689, BASE_MAPA!$B$2:$B$420, BASE_MAPA!$G$2:$G$420), "ERRO")</f>
        <v>ERRO</v>
      </c>
      <c r="V689" s="143"/>
      <c r="W689" s="135"/>
      <c r="X689" s="152"/>
      <c r="Y689" s="129"/>
      <c r="Z689" s="129"/>
      <c r="AA689" s="71"/>
      <c r="AB689" s="59"/>
      <c r="AC689" s="59"/>
      <c r="AD689" s="135"/>
      <c r="AE689" s="71"/>
      <c r="AF689" s="71"/>
      <c r="AG689" s="71"/>
      <c r="AH689" s="42"/>
      <c r="AI689" s="119" t="str">
        <f>IF(BS_CONTROLE[[#This Row],[Atividade]]=0, "-", BS_CONTROLE[[#This Row],[Atividade]])</f>
        <v>-</v>
      </c>
      <c r="AJ689" s="8" t="str">
        <f>IF(D689="","*",VLOOKUP(AI689,BS_ATIVIDADE[#Data],3,FALSE))</f>
        <v>*</v>
      </c>
      <c r="AK689" s="175" t="str">
        <f>IF(BS_CONTROLE[[#This Row],[Local - Partida]]=0, "-", BS_CONTROLE[[#This Row],[Local - Partida]])</f>
        <v>-</v>
      </c>
      <c r="AL689" s="175" t="str">
        <f>IF(BS_CONTROLE[[#This Row],[Local - Encerramento]]=0, "-", BS_CONTROLE[[#This Row],[Local - Encerramento]])</f>
        <v>-</v>
      </c>
      <c r="AM689" s="175" t="str">
        <f>IF(BS_CONTROLE[[#This Row],[Entre - Estações]]=0, "-", BS_CONTROLE[[#This Row],[Entre - Estações]])</f>
        <v>-</v>
      </c>
      <c r="AN689" s="175" t="str">
        <f>IF(BS_CONTROLE[[#This Row],[SB]]=0, "-", BS_CONTROLE[[#This Row],[SB]])</f>
        <v>-</v>
      </c>
      <c r="AO689" s="176" t="str">
        <f>IF(BS_CONTROLE[[#This Row],[SUB]]=0, "-", BS_CONTROLE[[#This Row],[SUB]])</f>
        <v>-</v>
      </c>
      <c r="AP689" s="177" t="str">
        <f>IF(BS_CONTROLE[[#This Row],[KM - Inicio]]=0, "-", BS_CONTROLE[[#This Row],[KM - Inicio]])</f>
        <v>-</v>
      </c>
      <c r="AQ689" s="177" t="str">
        <f>IF(BS_CONTROLE[[#This Row],[KM - Fim]]=0, "-", BS_CONTROLE[[#This Row],[KM - Fim]])</f>
        <v>-</v>
      </c>
      <c r="AR689" s="32"/>
      <c r="AS689" s="32"/>
      <c r="AT689" s="32"/>
      <c r="AU689" s="32"/>
      <c r="AV689" s="32"/>
      <c r="AW689" s="32"/>
      <c r="AX689" s="32"/>
      <c r="AY689" s="184" t="str">
        <f>IF(D689="","*",IFERROR(IF(ISODD(COUNT(AS689:AX691)),"ERRO",SUM((AT689-AS689),(AV689-AU689),(AX689-AW689))),"ERRO"))</f>
        <v>*</v>
      </c>
      <c r="AZ689" s="11"/>
      <c r="BA689" s="60"/>
      <c r="BB689" s="9" t="str">
        <f>IFERROR(_xlfn.XLOOKUP(AI689, BS_ATIVIDADE[ATIVIDADE],BS_ATIVIDADE[UNIDADE] ), "*")</f>
        <v>*</v>
      </c>
      <c r="BC689" s="59" t="str" cm="1">
        <f t="array" ref="BC689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BD689" s="59" t="str" cm="1">
        <f t="array" ref="BD689" xml:space="preserve"> _xlfn.XLOOKUP(
  1,
  ( TabelaMap[SUB] = BS_CONTROLE[[#This Row],[SUB_5]]) *
  ( TabelaMap[KM Inicio] &lt;= BS_CONTROLE[[#This Row],[KM - Inicio]]) *
  ( TabelaMap[KM Fim]  &gt;= BS_CONTROLE[[#This Row],[KM - Inicio]]),
  TabelaMap[Trecho Coordenação],
  "-",
  0
)</f>
        <v>-</v>
      </c>
      <c r="BE689" s="200" t="str">
        <f>IFERROR(_xlfn.XLOOKUP(AO689, BASE_MAPA!$B$2:$B$420, BASE_MAPA!$G$2:$G$420), "ERRO")</f>
        <v>ERRO</v>
      </c>
      <c r="BF689" s="178" t="str">
        <f>IF(BS_CONTROLE[[#This Row],[Responsavel pelo boletim]]=0, "-", BS_CONTROLE[[#This Row],[Responsavel pelo boletim]])</f>
        <v>-</v>
      </c>
      <c r="BG689" s="13"/>
      <c r="BH689" s="14"/>
      <c r="BI689" s="14"/>
      <c r="BJ689" s="14"/>
      <c r="BK689" s="14"/>
      <c r="BL689" s="13"/>
      <c r="BM689" s="12"/>
      <c r="BN689" s="12"/>
      <c r="BO689" s="130"/>
      <c r="BP689" s="14"/>
      <c r="BQ689" s="10" t="str">
        <f t="shared" si="53"/>
        <v>Aderente</v>
      </c>
      <c r="BR689" s="15" t="str">
        <f t="shared" si="54"/>
        <v>*</v>
      </c>
      <c r="BS689" s="15" t="str">
        <f t="shared" si="55"/>
        <v>*</v>
      </c>
      <c r="BT689" s="157" t="str">
        <f t="shared" si="56"/>
        <v/>
      </c>
    </row>
    <row r="690" spans="1:72" hidden="1">
      <c r="A690" s="44" t="str">
        <f t="shared" ref="A690:A753" si="57">D690&amp;B690</f>
        <v/>
      </c>
      <c r="B690" s="133"/>
      <c r="C690" s="7" t="str">
        <f>IF(BS_CONTROLE[[#This Row],[DATA]]="","",WEEKNUM(BS_CONTROLE[[#This Row],[DATA]]))</f>
        <v/>
      </c>
      <c r="D690" s="45"/>
      <c r="E690" s="185">
        <v>706</v>
      </c>
      <c r="F690" s="134"/>
      <c r="G690" s="8" t="str">
        <f>IF(D690="","*",VLOOKUP(F690,BS_ATIVIDADE[#All],3,FALSE))</f>
        <v>*</v>
      </c>
      <c r="H690" s="135"/>
      <c r="I690" s="135"/>
      <c r="J690" s="151"/>
      <c r="K690" s="151"/>
      <c r="L690" s="71" t="s">
        <v>11</v>
      </c>
      <c r="M690" s="149" t="str" cm="1">
        <f t="array" ref="M690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690" s="149" t="str" cm="1">
        <f t="array" ref="N690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690" s="135"/>
      <c r="P690" s="135"/>
      <c r="Q690" s="71"/>
      <c r="R690" s="9" t="str">
        <f>IFERROR(_xlfn.XLOOKUP(F690, BS_ATIVIDADE[ATIVIDADE],BS_ATIVIDADE[UNIDADE] ), "*")</f>
        <v>*</v>
      </c>
      <c r="S690" s="180" t="str" cm="1">
        <f t="array" ref="S690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690" s="180" t="str" cm="1">
        <f t="array" ref="T690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690" s="199" t="str">
        <f>IFERROR(_xlfn.XLOOKUP(J690, BASE_MAPA!$B$2:$B$420, BASE_MAPA!$G$2:$G$420), "ERRO")</f>
        <v>ERRO</v>
      </c>
      <c r="V690" s="143"/>
      <c r="W690" s="135"/>
      <c r="X690" s="152"/>
      <c r="Y690" s="129"/>
      <c r="Z690" s="129"/>
      <c r="AA690" s="71"/>
      <c r="AB690" s="59"/>
      <c r="AC690" s="59"/>
      <c r="AD690" s="135"/>
      <c r="AE690" s="71"/>
      <c r="AF690" s="71"/>
      <c r="AG690" s="71"/>
      <c r="AH690" s="42"/>
      <c r="AI690" s="119" t="str">
        <f>IF(BS_CONTROLE[[#This Row],[Atividade]]=0, "-", BS_CONTROLE[[#This Row],[Atividade]])</f>
        <v>-</v>
      </c>
      <c r="AJ690" s="8" t="str">
        <f>IF(D690="","*",VLOOKUP(AI690,BS_ATIVIDADE[#Data],3,FALSE))</f>
        <v>*</v>
      </c>
      <c r="AK690" s="175" t="str">
        <f>IF(BS_CONTROLE[[#This Row],[Local - Partida]]=0, "-", BS_CONTROLE[[#This Row],[Local - Partida]])</f>
        <v>-</v>
      </c>
      <c r="AL690" s="175" t="str">
        <f>IF(BS_CONTROLE[[#This Row],[Local - Encerramento]]=0, "-", BS_CONTROLE[[#This Row],[Local - Encerramento]])</f>
        <v>-</v>
      </c>
      <c r="AM690" s="175" t="str">
        <f>IF(BS_CONTROLE[[#This Row],[Entre - Estações]]=0, "-", BS_CONTROLE[[#This Row],[Entre - Estações]])</f>
        <v>-</v>
      </c>
      <c r="AN690" s="175" t="str">
        <f>IF(BS_CONTROLE[[#This Row],[SB]]=0, "-", BS_CONTROLE[[#This Row],[SB]])</f>
        <v>-</v>
      </c>
      <c r="AO690" s="176" t="str">
        <f>IF(BS_CONTROLE[[#This Row],[SUB]]=0, "-", BS_CONTROLE[[#This Row],[SUB]])</f>
        <v>-</v>
      </c>
      <c r="AP690" s="177" t="str">
        <f>IF(BS_CONTROLE[[#This Row],[KM - Inicio]]=0, "-", BS_CONTROLE[[#This Row],[KM - Inicio]])</f>
        <v>-</v>
      </c>
      <c r="AQ690" s="177" t="str">
        <f>IF(BS_CONTROLE[[#This Row],[KM - Fim]]=0, "-", BS_CONTROLE[[#This Row],[KM - Fim]])</f>
        <v>-</v>
      </c>
      <c r="AR690" s="32"/>
      <c r="AS690" s="32"/>
      <c r="AT690" s="32"/>
      <c r="AU690" s="32"/>
      <c r="AV690" s="32"/>
      <c r="AW690" s="32"/>
      <c r="AX690" s="32"/>
      <c r="AY690" s="184" t="str">
        <f>IF(D690="","*",IFERROR(IF(ISODD(COUNT(AS690:AX692)),"ERRO",SUM((AT690-AS690),(AV690-AU690),(AX690-AW690))),"ERRO"))</f>
        <v>*</v>
      </c>
      <c r="AZ690" s="11"/>
      <c r="BA690" s="60"/>
      <c r="BB690" s="9" t="str">
        <f>IFERROR(_xlfn.XLOOKUP(AI690, BS_ATIVIDADE[ATIVIDADE],BS_ATIVIDADE[UNIDADE] ), "*")</f>
        <v>*</v>
      </c>
      <c r="BC690" s="59" t="str" cm="1">
        <f t="array" ref="BC690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BD690" s="59" t="str" cm="1">
        <f t="array" ref="BD690" xml:space="preserve"> _xlfn.XLOOKUP(
  1,
  ( TabelaMap[SUB] = BS_CONTROLE[[#This Row],[SUB_5]]) *
  ( TabelaMap[KM Inicio] &lt;= BS_CONTROLE[[#This Row],[KM - Inicio]]) *
  ( TabelaMap[KM Fim]  &gt;= BS_CONTROLE[[#This Row],[KM - Inicio]]),
  TabelaMap[Trecho Coordenação],
  "-",
  0
)</f>
        <v>-</v>
      </c>
      <c r="BE690" s="200" t="str">
        <f>IFERROR(_xlfn.XLOOKUP(AO690, BASE_MAPA!$B$2:$B$420, BASE_MAPA!$G$2:$G$420), "ERRO")</f>
        <v>ERRO</v>
      </c>
      <c r="BF690" s="178" t="str">
        <f>IF(BS_CONTROLE[[#This Row],[Responsavel pelo boletim]]=0, "-", BS_CONTROLE[[#This Row],[Responsavel pelo boletim]])</f>
        <v>-</v>
      </c>
      <c r="BG690" s="13"/>
      <c r="BH690" s="14"/>
      <c r="BI690" s="14"/>
      <c r="BJ690" s="14"/>
      <c r="BK690" s="14"/>
      <c r="BL690" s="13"/>
      <c r="BM690" s="12"/>
      <c r="BN690" s="12"/>
      <c r="BO690" s="130"/>
      <c r="BP690" s="14"/>
      <c r="BQ690" s="10" t="str">
        <f t="shared" ref="BQ690:BQ753" si="58">IF(AND(BR690&lt;1,BS690&lt;1),"Produção e Intervalo",IF(BR690&lt;1,"Intervalo",IF(BS690&lt;1,"Produção","Aderente")))</f>
        <v>Aderente</v>
      </c>
      <c r="BR690" s="15" t="str">
        <f t="shared" ref="BR690:BR753" si="59">IF(OR(B690="",F690=""),"*",AY690/P690)</f>
        <v>*</v>
      </c>
      <c r="BS690" s="15" t="str">
        <f t="shared" ref="BS690:BS753" si="60">IF(OR(B690="",F690=""),"*",BA690/Q690)</f>
        <v>*</v>
      </c>
      <c r="BT690" s="157" t="str">
        <f t="shared" ref="BT690:BT753" si="61">IF(BN690="","",SUBSTITUTE(BM690," ","")&amp;SUBSTITUTE(BN690," ",""))</f>
        <v/>
      </c>
    </row>
    <row r="691" spans="1:72" hidden="1">
      <c r="A691" s="44" t="str">
        <f t="shared" si="57"/>
        <v/>
      </c>
      <c r="B691" s="133"/>
      <c r="C691" s="7" t="str">
        <f>IF(BS_CONTROLE[[#This Row],[DATA]]="","",WEEKNUM(BS_CONTROLE[[#This Row],[DATA]]))</f>
        <v/>
      </c>
      <c r="D691" s="45"/>
      <c r="E691" s="185">
        <v>707</v>
      </c>
      <c r="F691" s="134"/>
      <c r="G691" s="8" t="str">
        <f>IF(D691="","*",VLOOKUP(F691,BS_ATIVIDADE[#All],3,FALSE))</f>
        <v>*</v>
      </c>
      <c r="H691" s="135"/>
      <c r="I691" s="135"/>
      <c r="J691" s="151"/>
      <c r="K691" s="151"/>
      <c r="L691" s="71" t="s">
        <v>11</v>
      </c>
      <c r="M691" s="149" t="str" cm="1">
        <f t="array" ref="M691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691" s="149" t="str" cm="1">
        <f t="array" ref="N691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691" s="135"/>
      <c r="P691" s="135"/>
      <c r="Q691" s="71"/>
      <c r="R691" s="9" t="str">
        <f>IFERROR(_xlfn.XLOOKUP(F691, BS_ATIVIDADE[ATIVIDADE],BS_ATIVIDADE[UNIDADE] ), "*")</f>
        <v>*</v>
      </c>
      <c r="S691" s="180" t="str" cm="1">
        <f t="array" ref="S691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691" s="180" t="str" cm="1">
        <f t="array" ref="T691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691" s="199" t="str">
        <f>IFERROR(_xlfn.XLOOKUP(J691, BASE_MAPA!$B$2:$B$420, BASE_MAPA!$G$2:$G$420), "ERRO")</f>
        <v>ERRO</v>
      </c>
      <c r="V691" s="143"/>
      <c r="W691" s="135"/>
      <c r="X691" s="152"/>
      <c r="Y691" s="129"/>
      <c r="Z691" s="129"/>
      <c r="AA691" s="71"/>
      <c r="AB691" s="59"/>
      <c r="AC691" s="59"/>
      <c r="AD691" s="135"/>
      <c r="AE691" s="71"/>
      <c r="AF691" s="71"/>
      <c r="AG691" s="71"/>
      <c r="AH691" s="42"/>
      <c r="AI691" s="119" t="str">
        <f>IF(BS_CONTROLE[[#This Row],[Atividade]]=0, "-", BS_CONTROLE[[#This Row],[Atividade]])</f>
        <v>-</v>
      </c>
      <c r="AJ691" s="8" t="str">
        <f>IF(D691="","*",VLOOKUP(AI691,BS_ATIVIDADE[#Data],3,FALSE))</f>
        <v>*</v>
      </c>
      <c r="AK691" s="175" t="str">
        <f>IF(BS_CONTROLE[[#This Row],[Local - Partida]]=0, "-", BS_CONTROLE[[#This Row],[Local - Partida]])</f>
        <v>-</v>
      </c>
      <c r="AL691" s="175" t="str">
        <f>IF(BS_CONTROLE[[#This Row],[Local - Encerramento]]=0, "-", BS_CONTROLE[[#This Row],[Local - Encerramento]])</f>
        <v>-</v>
      </c>
      <c r="AM691" s="175" t="str">
        <f>IF(BS_CONTROLE[[#This Row],[Entre - Estações]]=0, "-", BS_CONTROLE[[#This Row],[Entre - Estações]])</f>
        <v>-</v>
      </c>
      <c r="AN691" s="175" t="str">
        <f>IF(BS_CONTROLE[[#This Row],[SB]]=0, "-", BS_CONTROLE[[#This Row],[SB]])</f>
        <v>-</v>
      </c>
      <c r="AO691" s="176" t="str">
        <f>IF(BS_CONTROLE[[#This Row],[SUB]]=0, "-", BS_CONTROLE[[#This Row],[SUB]])</f>
        <v>-</v>
      </c>
      <c r="AP691" s="177" t="str">
        <f>IF(BS_CONTROLE[[#This Row],[KM - Inicio]]=0, "-", BS_CONTROLE[[#This Row],[KM - Inicio]])</f>
        <v>-</v>
      </c>
      <c r="AQ691" s="177" t="str">
        <f>IF(BS_CONTROLE[[#This Row],[KM - Fim]]=0, "-", BS_CONTROLE[[#This Row],[KM - Fim]])</f>
        <v>-</v>
      </c>
      <c r="AR691" s="32"/>
      <c r="AS691" s="32"/>
      <c r="AT691" s="32"/>
      <c r="AU691" s="32"/>
      <c r="AV691" s="32"/>
      <c r="AW691" s="32"/>
      <c r="AX691" s="32"/>
      <c r="AY691" s="184" t="str">
        <f>IF(D691="","*",IFERROR(IF(ISODD(COUNT(AS691:AX693)),"ERRO",SUM((AT691-AS691),(AV691-AU691),(AX691-AW691))),"ERRO"))</f>
        <v>*</v>
      </c>
      <c r="AZ691" s="11"/>
      <c r="BA691" s="60"/>
      <c r="BB691" s="9" t="str">
        <f>IFERROR(_xlfn.XLOOKUP(AI691, BS_ATIVIDADE[ATIVIDADE],BS_ATIVIDADE[UNIDADE] ), "*")</f>
        <v>*</v>
      </c>
      <c r="BC691" s="59" t="str" cm="1">
        <f t="array" ref="BC691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BD691" s="59" t="str" cm="1">
        <f t="array" ref="BD691" xml:space="preserve"> _xlfn.XLOOKUP(
  1,
  ( TabelaMap[SUB] = BS_CONTROLE[[#This Row],[SUB_5]]) *
  ( TabelaMap[KM Inicio] &lt;= BS_CONTROLE[[#This Row],[KM - Inicio]]) *
  ( TabelaMap[KM Fim]  &gt;= BS_CONTROLE[[#This Row],[KM - Inicio]]),
  TabelaMap[Trecho Coordenação],
  "-",
  0
)</f>
        <v>-</v>
      </c>
      <c r="BE691" s="200" t="str">
        <f>IFERROR(_xlfn.XLOOKUP(AO691, BASE_MAPA!$B$2:$B$420, BASE_MAPA!$G$2:$G$420), "ERRO")</f>
        <v>ERRO</v>
      </c>
      <c r="BF691" s="178" t="str">
        <f>IF(BS_CONTROLE[[#This Row],[Responsavel pelo boletim]]=0, "-", BS_CONTROLE[[#This Row],[Responsavel pelo boletim]])</f>
        <v>-</v>
      </c>
      <c r="BG691" s="13"/>
      <c r="BH691" s="14"/>
      <c r="BI691" s="14"/>
      <c r="BJ691" s="14"/>
      <c r="BK691" s="14"/>
      <c r="BL691" s="13"/>
      <c r="BM691" s="12"/>
      <c r="BN691" s="12"/>
      <c r="BO691" s="130"/>
      <c r="BP691" s="14"/>
      <c r="BQ691" s="10" t="str">
        <f t="shared" si="58"/>
        <v>Aderente</v>
      </c>
      <c r="BR691" s="15" t="str">
        <f t="shared" si="59"/>
        <v>*</v>
      </c>
      <c r="BS691" s="15" t="str">
        <f t="shared" si="60"/>
        <v>*</v>
      </c>
      <c r="BT691" s="157" t="str">
        <f t="shared" si="61"/>
        <v/>
      </c>
    </row>
    <row r="692" spans="1:72" hidden="1">
      <c r="A692" s="44" t="str">
        <f t="shared" si="57"/>
        <v/>
      </c>
      <c r="B692" s="133"/>
      <c r="C692" s="7" t="str">
        <f>IF(BS_CONTROLE[[#This Row],[DATA]]="","",WEEKNUM(BS_CONTROLE[[#This Row],[DATA]]))</f>
        <v/>
      </c>
      <c r="D692" s="45"/>
      <c r="E692" s="185">
        <v>708</v>
      </c>
      <c r="F692" s="134"/>
      <c r="G692" s="8" t="str">
        <f>IF(D692="","*",VLOOKUP(F692,BS_ATIVIDADE[#All],3,FALSE))</f>
        <v>*</v>
      </c>
      <c r="H692" s="135"/>
      <c r="I692" s="135"/>
      <c r="J692" s="151"/>
      <c r="K692" s="151"/>
      <c r="L692" s="71" t="s">
        <v>11</v>
      </c>
      <c r="M692" s="149" t="str" cm="1">
        <f t="array" ref="M692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692" s="149" t="str" cm="1">
        <f t="array" ref="N692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692" s="135"/>
      <c r="P692" s="135"/>
      <c r="Q692" s="71"/>
      <c r="R692" s="9" t="str">
        <f>IFERROR(_xlfn.XLOOKUP(F692, BS_ATIVIDADE[ATIVIDADE],BS_ATIVIDADE[UNIDADE] ), "*")</f>
        <v>*</v>
      </c>
      <c r="S692" s="180" t="str" cm="1">
        <f t="array" ref="S692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692" s="180" t="str" cm="1">
        <f t="array" ref="T692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692" s="199" t="str">
        <f>IFERROR(_xlfn.XLOOKUP(J692, BASE_MAPA!$B$2:$B$420, BASE_MAPA!$G$2:$G$420), "ERRO")</f>
        <v>ERRO</v>
      </c>
      <c r="V692" s="143"/>
      <c r="W692" s="135"/>
      <c r="X692" s="152"/>
      <c r="Y692" s="129"/>
      <c r="Z692" s="129"/>
      <c r="AA692" s="71"/>
      <c r="AB692" s="59"/>
      <c r="AC692" s="59"/>
      <c r="AD692" s="135"/>
      <c r="AE692" s="71"/>
      <c r="AF692" s="71"/>
      <c r="AG692" s="71"/>
      <c r="AH692" s="42"/>
      <c r="AI692" s="119" t="str">
        <f>IF(BS_CONTROLE[[#This Row],[Atividade]]=0, "-", BS_CONTROLE[[#This Row],[Atividade]])</f>
        <v>-</v>
      </c>
      <c r="AJ692" s="8" t="str">
        <f>IF(D692="","*",VLOOKUP(AI692,BS_ATIVIDADE[#Data],3,FALSE))</f>
        <v>*</v>
      </c>
      <c r="AK692" s="175" t="str">
        <f>IF(BS_CONTROLE[[#This Row],[Local - Partida]]=0, "-", BS_CONTROLE[[#This Row],[Local - Partida]])</f>
        <v>-</v>
      </c>
      <c r="AL692" s="175" t="str">
        <f>IF(BS_CONTROLE[[#This Row],[Local - Encerramento]]=0, "-", BS_CONTROLE[[#This Row],[Local - Encerramento]])</f>
        <v>-</v>
      </c>
      <c r="AM692" s="175" t="str">
        <f>IF(BS_CONTROLE[[#This Row],[Entre - Estações]]=0, "-", BS_CONTROLE[[#This Row],[Entre - Estações]])</f>
        <v>-</v>
      </c>
      <c r="AN692" s="175" t="str">
        <f>IF(BS_CONTROLE[[#This Row],[SB]]=0, "-", BS_CONTROLE[[#This Row],[SB]])</f>
        <v>-</v>
      </c>
      <c r="AO692" s="176" t="str">
        <f>IF(BS_CONTROLE[[#This Row],[SUB]]=0, "-", BS_CONTROLE[[#This Row],[SUB]])</f>
        <v>-</v>
      </c>
      <c r="AP692" s="177" t="str">
        <f>IF(BS_CONTROLE[[#This Row],[KM - Inicio]]=0, "-", BS_CONTROLE[[#This Row],[KM - Inicio]])</f>
        <v>-</v>
      </c>
      <c r="AQ692" s="177" t="str">
        <f>IF(BS_CONTROLE[[#This Row],[KM - Fim]]=0, "-", BS_CONTROLE[[#This Row],[KM - Fim]])</f>
        <v>-</v>
      </c>
      <c r="AR692" s="32"/>
      <c r="AS692" s="32"/>
      <c r="AT692" s="32"/>
      <c r="AU692" s="32"/>
      <c r="AV692" s="32"/>
      <c r="AW692" s="32"/>
      <c r="AX692" s="32"/>
      <c r="AY692" s="184" t="str">
        <f>IF(D692="","*",IFERROR(IF(ISODD(COUNT(AS692:AX694)),"ERRO",SUM((AT692-AS692),(AV692-AU692),(AX692-AW692))),"ERRO"))</f>
        <v>*</v>
      </c>
      <c r="AZ692" s="11"/>
      <c r="BA692" s="60"/>
      <c r="BB692" s="9" t="str">
        <f>IFERROR(_xlfn.XLOOKUP(AI692, BS_ATIVIDADE[ATIVIDADE],BS_ATIVIDADE[UNIDADE] ), "*")</f>
        <v>*</v>
      </c>
      <c r="BC692" s="59" t="str" cm="1">
        <f t="array" ref="BC692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BD692" s="59" t="str" cm="1">
        <f t="array" ref="BD692" xml:space="preserve"> _xlfn.XLOOKUP(
  1,
  ( TabelaMap[SUB] = BS_CONTROLE[[#This Row],[SUB_5]]) *
  ( TabelaMap[KM Inicio] &lt;= BS_CONTROLE[[#This Row],[KM - Inicio]]) *
  ( TabelaMap[KM Fim]  &gt;= BS_CONTROLE[[#This Row],[KM - Inicio]]),
  TabelaMap[Trecho Coordenação],
  "-",
  0
)</f>
        <v>-</v>
      </c>
      <c r="BE692" s="200" t="str">
        <f>IFERROR(_xlfn.XLOOKUP(AO692, BASE_MAPA!$B$2:$B$420, BASE_MAPA!$G$2:$G$420), "ERRO")</f>
        <v>ERRO</v>
      </c>
      <c r="BF692" s="178" t="str">
        <f>IF(BS_CONTROLE[[#This Row],[Responsavel pelo boletim]]=0, "-", BS_CONTROLE[[#This Row],[Responsavel pelo boletim]])</f>
        <v>-</v>
      </c>
      <c r="BG692" s="13"/>
      <c r="BH692" s="14"/>
      <c r="BI692" s="14"/>
      <c r="BJ692" s="14"/>
      <c r="BK692" s="14"/>
      <c r="BL692" s="13"/>
      <c r="BM692" s="12"/>
      <c r="BN692" s="12"/>
      <c r="BO692" s="130"/>
      <c r="BP692" s="14"/>
      <c r="BQ692" s="10" t="str">
        <f t="shared" si="58"/>
        <v>Aderente</v>
      </c>
      <c r="BR692" s="15" t="str">
        <f t="shared" si="59"/>
        <v>*</v>
      </c>
      <c r="BS692" s="15" t="str">
        <f t="shared" si="60"/>
        <v>*</v>
      </c>
      <c r="BT692" s="157" t="str">
        <f t="shared" si="61"/>
        <v/>
      </c>
    </row>
    <row r="693" spans="1:72" hidden="1">
      <c r="A693" s="44" t="str">
        <f t="shared" si="57"/>
        <v/>
      </c>
      <c r="B693" s="133"/>
      <c r="C693" s="7" t="str">
        <f>IF(BS_CONTROLE[[#This Row],[DATA]]="","",WEEKNUM(BS_CONTROLE[[#This Row],[DATA]]))</f>
        <v/>
      </c>
      <c r="D693" s="45"/>
      <c r="E693" s="185">
        <v>709</v>
      </c>
      <c r="F693" s="134"/>
      <c r="G693" s="8" t="str">
        <f>IF(D693="","*",VLOOKUP(F693,BS_ATIVIDADE[#All],3,FALSE))</f>
        <v>*</v>
      </c>
      <c r="H693" s="135"/>
      <c r="I693" s="135"/>
      <c r="J693" s="151"/>
      <c r="K693" s="151"/>
      <c r="L693" s="71" t="s">
        <v>11</v>
      </c>
      <c r="M693" s="149" t="str" cm="1">
        <f t="array" ref="M693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693" s="149" t="str" cm="1">
        <f t="array" ref="N693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693" s="135"/>
      <c r="P693" s="135"/>
      <c r="Q693" s="71"/>
      <c r="R693" s="9" t="str">
        <f>IFERROR(_xlfn.XLOOKUP(F693, BS_ATIVIDADE[ATIVIDADE],BS_ATIVIDADE[UNIDADE] ), "*")</f>
        <v>*</v>
      </c>
      <c r="S693" s="180" t="str" cm="1">
        <f t="array" ref="S693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693" s="180" t="str" cm="1">
        <f t="array" ref="T693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693" s="199" t="str">
        <f>IFERROR(_xlfn.XLOOKUP(J693, BASE_MAPA!$B$2:$B$420, BASE_MAPA!$G$2:$G$420), "ERRO")</f>
        <v>ERRO</v>
      </c>
      <c r="V693" s="143"/>
      <c r="W693" s="135"/>
      <c r="X693" s="152"/>
      <c r="Y693" s="129"/>
      <c r="Z693" s="129"/>
      <c r="AA693" s="71"/>
      <c r="AB693" s="59"/>
      <c r="AC693" s="59"/>
      <c r="AD693" s="135"/>
      <c r="AE693" s="71"/>
      <c r="AF693" s="71"/>
      <c r="AG693" s="71"/>
      <c r="AH693" s="42"/>
      <c r="AI693" s="119" t="str">
        <f>IF(BS_CONTROLE[[#This Row],[Atividade]]=0, "-", BS_CONTROLE[[#This Row],[Atividade]])</f>
        <v>-</v>
      </c>
      <c r="AJ693" s="8" t="str">
        <f>IF(D693="","*",VLOOKUP(AI693,BS_ATIVIDADE[#Data],3,FALSE))</f>
        <v>*</v>
      </c>
      <c r="AK693" s="175" t="str">
        <f>IF(BS_CONTROLE[[#This Row],[Local - Partida]]=0, "-", BS_CONTROLE[[#This Row],[Local - Partida]])</f>
        <v>-</v>
      </c>
      <c r="AL693" s="175" t="str">
        <f>IF(BS_CONTROLE[[#This Row],[Local - Encerramento]]=0, "-", BS_CONTROLE[[#This Row],[Local - Encerramento]])</f>
        <v>-</v>
      </c>
      <c r="AM693" s="175" t="str">
        <f>IF(BS_CONTROLE[[#This Row],[Entre - Estações]]=0, "-", BS_CONTROLE[[#This Row],[Entre - Estações]])</f>
        <v>-</v>
      </c>
      <c r="AN693" s="175" t="str">
        <f>IF(BS_CONTROLE[[#This Row],[SB]]=0, "-", BS_CONTROLE[[#This Row],[SB]])</f>
        <v>-</v>
      </c>
      <c r="AO693" s="176" t="str">
        <f>IF(BS_CONTROLE[[#This Row],[SUB]]=0, "-", BS_CONTROLE[[#This Row],[SUB]])</f>
        <v>-</v>
      </c>
      <c r="AP693" s="177" t="str">
        <f>IF(BS_CONTROLE[[#This Row],[KM - Inicio]]=0, "-", BS_CONTROLE[[#This Row],[KM - Inicio]])</f>
        <v>-</v>
      </c>
      <c r="AQ693" s="177" t="str">
        <f>IF(BS_CONTROLE[[#This Row],[KM - Fim]]=0, "-", BS_CONTROLE[[#This Row],[KM - Fim]])</f>
        <v>-</v>
      </c>
      <c r="AR693" s="32"/>
      <c r="AS693" s="32"/>
      <c r="AT693" s="32"/>
      <c r="AU693" s="32"/>
      <c r="AV693" s="32"/>
      <c r="AW693" s="32"/>
      <c r="AX693" s="32"/>
      <c r="AY693" s="184" t="str">
        <f>IF(D693="","*",IFERROR(IF(ISODD(COUNT(AS693:AX695)),"ERRO",SUM((AT693-AS693),(AV693-AU693),(AX693-AW693))),"ERRO"))</f>
        <v>*</v>
      </c>
      <c r="AZ693" s="11"/>
      <c r="BA693" s="60"/>
      <c r="BB693" s="9" t="str">
        <f>IFERROR(_xlfn.XLOOKUP(AI693, BS_ATIVIDADE[ATIVIDADE],BS_ATIVIDADE[UNIDADE] ), "*")</f>
        <v>*</v>
      </c>
      <c r="BC693" s="59" t="str" cm="1">
        <f t="array" ref="BC693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BD693" s="59" t="str" cm="1">
        <f t="array" ref="BD693" xml:space="preserve"> _xlfn.XLOOKUP(
  1,
  ( TabelaMap[SUB] = BS_CONTROLE[[#This Row],[SUB_5]]) *
  ( TabelaMap[KM Inicio] &lt;= BS_CONTROLE[[#This Row],[KM - Inicio]]) *
  ( TabelaMap[KM Fim]  &gt;= BS_CONTROLE[[#This Row],[KM - Inicio]]),
  TabelaMap[Trecho Coordenação],
  "-",
  0
)</f>
        <v>-</v>
      </c>
      <c r="BE693" s="200" t="str">
        <f>IFERROR(_xlfn.XLOOKUP(AO693, BASE_MAPA!$B$2:$B$420, BASE_MAPA!$G$2:$G$420), "ERRO")</f>
        <v>ERRO</v>
      </c>
      <c r="BF693" s="178" t="str">
        <f>IF(BS_CONTROLE[[#This Row],[Responsavel pelo boletim]]=0, "-", BS_CONTROLE[[#This Row],[Responsavel pelo boletim]])</f>
        <v>-</v>
      </c>
      <c r="BG693" s="13"/>
      <c r="BH693" s="14"/>
      <c r="BI693" s="14"/>
      <c r="BJ693" s="14"/>
      <c r="BK693" s="14"/>
      <c r="BL693" s="13"/>
      <c r="BM693" s="12"/>
      <c r="BN693" s="12"/>
      <c r="BO693" s="130"/>
      <c r="BP693" s="14"/>
      <c r="BQ693" s="10" t="str">
        <f t="shared" si="58"/>
        <v>Aderente</v>
      </c>
      <c r="BR693" s="15" t="str">
        <f t="shared" si="59"/>
        <v>*</v>
      </c>
      <c r="BS693" s="15" t="str">
        <f t="shared" si="60"/>
        <v>*</v>
      </c>
      <c r="BT693" s="157" t="str">
        <f t="shared" si="61"/>
        <v/>
      </c>
    </row>
    <row r="694" spans="1:72" hidden="1">
      <c r="A694" s="44" t="str">
        <f t="shared" si="57"/>
        <v/>
      </c>
      <c r="B694" s="133"/>
      <c r="C694" s="7" t="str">
        <f>IF(BS_CONTROLE[[#This Row],[DATA]]="","",WEEKNUM(BS_CONTROLE[[#This Row],[DATA]]))</f>
        <v/>
      </c>
      <c r="D694" s="45"/>
      <c r="E694" s="185">
        <v>710</v>
      </c>
      <c r="F694" s="134"/>
      <c r="G694" s="8" t="str">
        <f>IF(D694="","*",VLOOKUP(F694,BS_ATIVIDADE[#All],3,FALSE))</f>
        <v>*</v>
      </c>
      <c r="H694" s="135"/>
      <c r="I694" s="135"/>
      <c r="J694" s="151"/>
      <c r="K694" s="151"/>
      <c r="L694" s="71" t="s">
        <v>11</v>
      </c>
      <c r="M694" s="149" t="str" cm="1">
        <f t="array" ref="M694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694" s="149" t="str" cm="1">
        <f t="array" ref="N694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694" s="135"/>
      <c r="P694" s="135"/>
      <c r="Q694" s="71"/>
      <c r="R694" s="9" t="str">
        <f>IFERROR(_xlfn.XLOOKUP(F694, BS_ATIVIDADE[ATIVIDADE],BS_ATIVIDADE[UNIDADE] ), "*")</f>
        <v>*</v>
      </c>
      <c r="S694" s="180" t="str" cm="1">
        <f t="array" ref="S694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694" s="180" t="str" cm="1">
        <f t="array" ref="T694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694" s="199" t="str">
        <f>IFERROR(_xlfn.XLOOKUP(J694, BASE_MAPA!$B$2:$B$420, BASE_MAPA!$G$2:$G$420), "ERRO")</f>
        <v>ERRO</v>
      </c>
      <c r="V694" s="143"/>
      <c r="W694" s="135"/>
      <c r="X694" s="152"/>
      <c r="Y694" s="129"/>
      <c r="Z694" s="129"/>
      <c r="AA694" s="71"/>
      <c r="AB694" s="59"/>
      <c r="AC694" s="59"/>
      <c r="AD694" s="135"/>
      <c r="AE694" s="71"/>
      <c r="AF694" s="71"/>
      <c r="AG694" s="71"/>
      <c r="AH694" s="42"/>
      <c r="AI694" s="119" t="str">
        <f>IF(BS_CONTROLE[[#This Row],[Atividade]]=0, "-", BS_CONTROLE[[#This Row],[Atividade]])</f>
        <v>-</v>
      </c>
      <c r="AJ694" s="8" t="str">
        <f>IF(D694="","*",VLOOKUP(AI694,BS_ATIVIDADE[#Data],3,FALSE))</f>
        <v>*</v>
      </c>
      <c r="AK694" s="175" t="str">
        <f>IF(BS_CONTROLE[[#This Row],[Local - Partida]]=0, "-", BS_CONTROLE[[#This Row],[Local - Partida]])</f>
        <v>-</v>
      </c>
      <c r="AL694" s="175" t="str">
        <f>IF(BS_CONTROLE[[#This Row],[Local - Encerramento]]=0, "-", BS_CONTROLE[[#This Row],[Local - Encerramento]])</f>
        <v>-</v>
      </c>
      <c r="AM694" s="175" t="str">
        <f>IF(BS_CONTROLE[[#This Row],[Entre - Estações]]=0, "-", BS_CONTROLE[[#This Row],[Entre - Estações]])</f>
        <v>-</v>
      </c>
      <c r="AN694" s="175" t="str">
        <f>IF(BS_CONTROLE[[#This Row],[SB]]=0, "-", BS_CONTROLE[[#This Row],[SB]])</f>
        <v>-</v>
      </c>
      <c r="AO694" s="176" t="str">
        <f>IF(BS_CONTROLE[[#This Row],[SUB]]=0, "-", BS_CONTROLE[[#This Row],[SUB]])</f>
        <v>-</v>
      </c>
      <c r="AP694" s="177" t="str">
        <f>IF(BS_CONTROLE[[#This Row],[KM - Inicio]]=0, "-", BS_CONTROLE[[#This Row],[KM - Inicio]])</f>
        <v>-</v>
      </c>
      <c r="AQ694" s="177" t="str">
        <f>IF(BS_CONTROLE[[#This Row],[KM - Fim]]=0, "-", BS_CONTROLE[[#This Row],[KM - Fim]])</f>
        <v>-</v>
      </c>
      <c r="AR694" s="32"/>
      <c r="AS694" s="32"/>
      <c r="AT694" s="32"/>
      <c r="AU694" s="32"/>
      <c r="AV694" s="32"/>
      <c r="AW694" s="32"/>
      <c r="AX694" s="32"/>
      <c r="AY694" s="184" t="str">
        <f>IF(D694="","*",IFERROR(IF(ISODD(COUNT(AS694:AX696)),"ERRO",SUM((AT694-AS694),(AV694-AU694),(AX694-AW694))),"ERRO"))</f>
        <v>*</v>
      </c>
      <c r="AZ694" s="11"/>
      <c r="BA694" s="60"/>
      <c r="BB694" s="9" t="str">
        <f>IFERROR(_xlfn.XLOOKUP(AI694, BS_ATIVIDADE[ATIVIDADE],BS_ATIVIDADE[UNIDADE] ), "*")</f>
        <v>*</v>
      </c>
      <c r="BC694" s="59" t="str" cm="1">
        <f t="array" ref="BC694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BD694" s="59" t="str" cm="1">
        <f t="array" ref="BD694" xml:space="preserve"> _xlfn.XLOOKUP(
  1,
  ( TabelaMap[SUB] = BS_CONTROLE[[#This Row],[SUB_5]]) *
  ( TabelaMap[KM Inicio] &lt;= BS_CONTROLE[[#This Row],[KM - Inicio]]) *
  ( TabelaMap[KM Fim]  &gt;= BS_CONTROLE[[#This Row],[KM - Inicio]]),
  TabelaMap[Trecho Coordenação],
  "-",
  0
)</f>
        <v>-</v>
      </c>
      <c r="BE694" s="200" t="str">
        <f>IFERROR(_xlfn.XLOOKUP(AO694, BASE_MAPA!$B$2:$B$420, BASE_MAPA!$G$2:$G$420), "ERRO")</f>
        <v>ERRO</v>
      </c>
      <c r="BF694" s="178" t="str">
        <f>IF(BS_CONTROLE[[#This Row],[Responsavel pelo boletim]]=0, "-", BS_CONTROLE[[#This Row],[Responsavel pelo boletim]])</f>
        <v>-</v>
      </c>
      <c r="BG694" s="13"/>
      <c r="BH694" s="14"/>
      <c r="BI694" s="14"/>
      <c r="BJ694" s="14"/>
      <c r="BK694" s="14"/>
      <c r="BL694" s="13"/>
      <c r="BM694" s="12"/>
      <c r="BN694" s="12"/>
      <c r="BO694" s="130"/>
      <c r="BP694" s="14"/>
      <c r="BQ694" s="10" t="str">
        <f t="shared" si="58"/>
        <v>Aderente</v>
      </c>
      <c r="BR694" s="15" t="str">
        <f t="shared" si="59"/>
        <v>*</v>
      </c>
      <c r="BS694" s="15" t="str">
        <f t="shared" si="60"/>
        <v>*</v>
      </c>
      <c r="BT694" s="157" t="str">
        <f t="shared" si="61"/>
        <v/>
      </c>
    </row>
    <row r="695" spans="1:72" hidden="1">
      <c r="A695" s="44" t="str">
        <f t="shared" si="57"/>
        <v/>
      </c>
      <c r="B695" s="133"/>
      <c r="C695" s="7" t="str">
        <f>IF(BS_CONTROLE[[#This Row],[DATA]]="","",WEEKNUM(BS_CONTROLE[[#This Row],[DATA]]))</f>
        <v/>
      </c>
      <c r="D695" s="45"/>
      <c r="E695" s="185">
        <v>711</v>
      </c>
      <c r="F695" s="134"/>
      <c r="G695" s="8" t="str">
        <f>IF(D695="","*",VLOOKUP(F695,BS_ATIVIDADE[#All],3,FALSE))</f>
        <v>*</v>
      </c>
      <c r="H695" s="135"/>
      <c r="I695" s="135"/>
      <c r="J695" s="151"/>
      <c r="K695" s="151"/>
      <c r="L695" s="71" t="s">
        <v>11</v>
      </c>
      <c r="M695" s="149" t="str" cm="1">
        <f t="array" ref="M695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695" s="149" t="str" cm="1">
        <f t="array" ref="N695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695" s="135"/>
      <c r="P695" s="135"/>
      <c r="Q695" s="71"/>
      <c r="R695" s="9" t="str">
        <f>IFERROR(_xlfn.XLOOKUP(F695, BS_ATIVIDADE[ATIVIDADE],BS_ATIVIDADE[UNIDADE] ), "*")</f>
        <v>*</v>
      </c>
      <c r="S695" s="180" t="str" cm="1">
        <f t="array" ref="S695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695" s="180" t="str" cm="1">
        <f t="array" ref="T695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695" s="199" t="str">
        <f>IFERROR(_xlfn.XLOOKUP(J695, BASE_MAPA!$B$2:$B$420, BASE_MAPA!$G$2:$G$420), "ERRO")</f>
        <v>ERRO</v>
      </c>
      <c r="V695" s="143"/>
      <c r="W695" s="135"/>
      <c r="X695" s="152"/>
      <c r="Y695" s="129"/>
      <c r="Z695" s="129"/>
      <c r="AA695" s="71"/>
      <c r="AB695" s="59"/>
      <c r="AC695" s="59"/>
      <c r="AD695" s="135"/>
      <c r="AE695" s="71"/>
      <c r="AF695" s="71"/>
      <c r="AG695" s="71"/>
      <c r="AH695" s="42"/>
      <c r="AI695" s="119" t="str">
        <f>IF(BS_CONTROLE[[#This Row],[Atividade]]=0, "-", BS_CONTROLE[[#This Row],[Atividade]])</f>
        <v>-</v>
      </c>
      <c r="AJ695" s="8" t="str">
        <f>IF(D695="","*",VLOOKUP(AI695,BS_ATIVIDADE[#Data],3,FALSE))</f>
        <v>*</v>
      </c>
      <c r="AK695" s="175" t="str">
        <f>IF(BS_CONTROLE[[#This Row],[Local - Partida]]=0, "-", BS_CONTROLE[[#This Row],[Local - Partida]])</f>
        <v>-</v>
      </c>
      <c r="AL695" s="175" t="str">
        <f>IF(BS_CONTROLE[[#This Row],[Local - Encerramento]]=0, "-", BS_CONTROLE[[#This Row],[Local - Encerramento]])</f>
        <v>-</v>
      </c>
      <c r="AM695" s="175" t="str">
        <f>IF(BS_CONTROLE[[#This Row],[Entre - Estações]]=0, "-", BS_CONTROLE[[#This Row],[Entre - Estações]])</f>
        <v>-</v>
      </c>
      <c r="AN695" s="175" t="str">
        <f>IF(BS_CONTROLE[[#This Row],[SB]]=0, "-", BS_CONTROLE[[#This Row],[SB]])</f>
        <v>-</v>
      </c>
      <c r="AO695" s="176" t="str">
        <f>IF(BS_CONTROLE[[#This Row],[SUB]]=0, "-", BS_CONTROLE[[#This Row],[SUB]])</f>
        <v>-</v>
      </c>
      <c r="AP695" s="177" t="str">
        <f>IF(BS_CONTROLE[[#This Row],[KM - Inicio]]=0, "-", BS_CONTROLE[[#This Row],[KM - Inicio]])</f>
        <v>-</v>
      </c>
      <c r="AQ695" s="177" t="str">
        <f>IF(BS_CONTROLE[[#This Row],[KM - Fim]]=0, "-", BS_CONTROLE[[#This Row],[KM - Fim]])</f>
        <v>-</v>
      </c>
      <c r="AR695" s="32"/>
      <c r="AS695" s="32"/>
      <c r="AT695" s="32"/>
      <c r="AU695" s="32"/>
      <c r="AV695" s="32"/>
      <c r="AW695" s="32"/>
      <c r="AX695" s="32"/>
      <c r="AY695" s="184" t="str">
        <f>IF(D695="","*",IFERROR(IF(ISODD(COUNT(AS695:AX697)),"ERRO",SUM((AT695-AS695),(AV695-AU695),(AX695-AW695))),"ERRO"))</f>
        <v>*</v>
      </c>
      <c r="AZ695" s="11"/>
      <c r="BA695" s="60"/>
      <c r="BB695" s="9" t="str">
        <f>IFERROR(_xlfn.XLOOKUP(AI695, BS_ATIVIDADE[ATIVIDADE],BS_ATIVIDADE[UNIDADE] ), "*")</f>
        <v>*</v>
      </c>
      <c r="BC695" s="59" t="str" cm="1">
        <f t="array" ref="BC695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BD695" s="59" t="str" cm="1">
        <f t="array" ref="BD695" xml:space="preserve"> _xlfn.XLOOKUP(
  1,
  ( TabelaMap[SUB] = BS_CONTROLE[[#This Row],[SUB_5]]) *
  ( TabelaMap[KM Inicio] &lt;= BS_CONTROLE[[#This Row],[KM - Inicio]]) *
  ( TabelaMap[KM Fim]  &gt;= BS_CONTROLE[[#This Row],[KM - Inicio]]),
  TabelaMap[Trecho Coordenação],
  "-",
  0
)</f>
        <v>-</v>
      </c>
      <c r="BE695" s="200" t="str">
        <f>IFERROR(_xlfn.XLOOKUP(AO695, BASE_MAPA!$B$2:$B$420, BASE_MAPA!$G$2:$G$420), "ERRO")</f>
        <v>ERRO</v>
      </c>
      <c r="BF695" s="178" t="str">
        <f>IF(BS_CONTROLE[[#This Row],[Responsavel pelo boletim]]=0, "-", BS_CONTROLE[[#This Row],[Responsavel pelo boletim]])</f>
        <v>-</v>
      </c>
      <c r="BG695" s="13"/>
      <c r="BH695" s="14"/>
      <c r="BI695" s="14"/>
      <c r="BJ695" s="14"/>
      <c r="BK695" s="14"/>
      <c r="BL695" s="13"/>
      <c r="BM695" s="12"/>
      <c r="BN695" s="12"/>
      <c r="BO695" s="130"/>
      <c r="BP695" s="14"/>
      <c r="BQ695" s="10" t="str">
        <f t="shared" si="58"/>
        <v>Aderente</v>
      </c>
      <c r="BR695" s="15" t="str">
        <f t="shared" si="59"/>
        <v>*</v>
      </c>
      <c r="BS695" s="15" t="str">
        <f t="shared" si="60"/>
        <v>*</v>
      </c>
      <c r="BT695" s="157" t="str">
        <f t="shared" si="61"/>
        <v/>
      </c>
    </row>
    <row r="696" spans="1:72" hidden="1">
      <c r="A696" s="44" t="str">
        <f t="shared" si="57"/>
        <v/>
      </c>
      <c r="B696" s="133"/>
      <c r="C696" s="7" t="str">
        <f>IF(BS_CONTROLE[[#This Row],[DATA]]="","",WEEKNUM(BS_CONTROLE[[#This Row],[DATA]]))</f>
        <v/>
      </c>
      <c r="D696" s="45"/>
      <c r="E696" s="185">
        <v>712</v>
      </c>
      <c r="F696" s="134"/>
      <c r="G696" s="8" t="str">
        <f>IF(D696="","*",VLOOKUP(F696,BS_ATIVIDADE[#All],3,FALSE))</f>
        <v>*</v>
      </c>
      <c r="H696" s="135"/>
      <c r="I696" s="135"/>
      <c r="J696" s="151"/>
      <c r="K696" s="151"/>
      <c r="L696" s="71" t="s">
        <v>11</v>
      </c>
      <c r="M696" s="149" t="str" cm="1">
        <f t="array" ref="M696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696" s="149" t="str" cm="1">
        <f t="array" ref="N696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696" s="135"/>
      <c r="P696" s="135"/>
      <c r="Q696" s="71"/>
      <c r="R696" s="9" t="str">
        <f>IFERROR(_xlfn.XLOOKUP(F696, BS_ATIVIDADE[ATIVIDADE],BS_ATIVIDADE[UNIDADE] ), "*")</f>
        <v>*</v>
      </c>
      <c r="S696" s="180" t="str" cm="1">
        <f t="array" ref="S696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696" s="180" t="str" cm="1">
        <f t="array" ref="T696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696" s="199" t="str">
        <f>IFERROR(_xlfn.XLOOKUP(J696, BASE_MAPA!$B$2:$B$420, BASE_MAPA!$G$2:$G$420), "ERRO")</f>
        <v>ERRO</v>
      </c>
      <c r="V696" s="143"/>
      <c r="W696" s="135"/>
      <c r="X696" s="152"/>
      <c r="Y696" s="129"/>
      <c r="Z696" s="129"/>
      <c r="AA696" s="71"/>
      <c r="AB696" s="59"/>
      <c r="AC696" s="59"/>
      <c r="AD696" s="135"/>
      <c r="AE696" s="71"/>
      <c r="AF696" s="71"/>
      <c r="AG696" s="71"/>
      <c r="AH696" s="42"/>
      <c r="AI696" s="119" t="str">
        <f>IF(BS_CONTROLE[[#This Row],[Atividade]]=0, "-", BS_CONTROLE[[#This Row],[Atividade]])</f>
        <v>-</v>
      </c>
      <c r="AJ696" s="8" t="str">
        <f>IF(D696="","*",VLOOKUP(AI696,BS_ATIVIDADE[#Data],3,FALSE))</f>
        <v>*</v>
      </c>
      <c r="AK696" s="175" t="str">
        <f>IF(BS_CONTROLE[[#This Row],[Local - Partida]]=0, "-", BS_CONTROLE[[#This Row],[Local - Partida]])</f>
        <v>-</v>
      </c>
      <c r="AL696" s="175" t="str">
        <f>IF(BS_CONTROLE[[#This Row],[Local - Encerramento]]=0, "-", BS_CONTROLE[[#This Row],[Local - Encerramento]])</f>
        <v>-</v>
      </c>
      <c r="AM696" s="175" t="str">
        <f>IF(BS_CONTROLE[[#This Row],[Entre - Estações]]=0, "-", BS_CONTROLE[[#This Row],[Entre - Estações]])</f>
        <v>-</v>
      </c>
      <c r="AN696" s="175" t="str">
        <f>IF(BS_CONTROLE[[#This Row],[SB]]=0, "-", BS_CONTROLE[[#This Row],[SB]])</f>
        <v>-</v>
      </c>
      <c r="AO696" s="176" t="str">
        <f>IF(BS_CONTROLE[[#This Row],[SUB]]=0, "-", BS_CONTROLE[[#This Row],[SUB]])</f>
        <v>-</v>
      </c>
      <c r="AP696" s="177" t="str">
        <f>IF(BS_CONTROLE[[#This Row],[KM - Inicio]]=0, "-", BS_CONTROLE[[#This Row],[KM - Inicio]])</f>
        <v>-</v>
      </c>
      <c r="AQ696" s="177" t="str">
        <f>IF(BS_CONTROLE[[#This Row],[KM - Fim]]=0, "-", BS_CONTROLE[[#This Row],[KM - Fim]])</f>
        <v>-</v>
      </c>
      <c r="AR696" s="32"/>
      <c r="AS696" s="32"/>
      <c r="AT696" s="32"/>
      <c r="AU696" s="32"/>
      <c r="AV696" s="32"/>
      <c r="AW696" s="32"/>
      <c r="AX696" s="32"/>
      <c r="AY696" s="184" t="str">
        <f>IF(D696="","*",IFERROR(IF(ISODD(COUNT(AS696:AX698)),"ERRO",SUM((AT696-AS696),(AV696-AU696),(AX696-AW696))),"ERRO"))</f>
        <v>*</v>
      </c>
      <c r="AZ696" s="11"/>
      <c r="BA696" s="60"/>
      <c r="BB696" s="9" t="str">
        <f>IFERROR(_xlfn.XLOOKUP(AI696, BS_ATIVIDADE[ATIVIDADE],BS_ATIVIDADE[UNIDADE] ), "*")</f>
        <v>*</v>
      </c>
      <c r="BC696" s="59" t="str" cm="1">
        <f t="array" ref="BC696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BD696" s="59" t="str" cm="1">
        <f t="array" ref="BD696" xml:space="preserve"> _xlfn.XLOOKUP(
  1,
  ( TabelaMap[SUB] = BS_CONTROLE[[#This Row],[SUB_5]]) *
  ( TabelaMap[KM Inicio] &lt;= BS_CONTROLE[[#This Row],[KM - Inicio]]) *
  ( TabelaMap[KM Fim]  &gt;= BS_CONTROLE[[#This Row],[KM - Inicio]]),
  TabelaMap[Trecho Coordenação],
  "-",
  0
)</f>
        <v>-</v>
      </c>
      <c r="BE696" s="200" t="str">
        <f>IFERROR(_xlfn.XLOOKUP(AO696, BASE_MAPA!$B$2:$B$420, BASE_MAPA!$G$2:$G$420), "ERRO")</f>
        <v>ERRO</v>
      </c>
      <c r="BF696" s="178" t="str">
        <f>IF(BS_CONTROLE[[#This Row],[Responsavel pelo boletim]]=0, "-", BS_CONTROLE[[#This Row],[Responsavel pelo boletim]])</f>
        <v>-</v>
      </c>
      <c r="BG696" s="13"/>
      <c r="BH696" s="14"/>
      <c r="BI696" s="14"/>
      <c r="BJ696" s="14"/>
      <c r="BK696" s="14"/>
      <c r="BL696" s="13"/>
      <c r="BM696" s="12"/>
      <c r="BN696" s="12"/>
      <c r="BO696" s="130"/>
      <c r="BP696" s="14"/>
      <c r="BQ696" s="10" t="str">
        <f t="shared" si="58"/>
        <v>Aderente</v>
      </c>
      <c r="BR696" s="15" t="str">
        <f t="shared" si="59"/>
        <v>*</v>
      </c>
      <c r="BS696" s="15" t="str">
        <f t="shared" si="60"/>
        <v>*</v>
      </c>
      <c r="BT696" s="157" t="str">
        <f t="shared" si="61"/>
        <v/>
      </c>
    </row>
    <row r="697" spans="1:72" hidden="1">
      <c r="A697" s="44" t="str">
        <f t="shared" si="57"/>
        <v/>
      </c>
      <c r="B697" s="133"/>
      <c r="C697" s="7" t="str">
        <f>IF(BS_CONTROLE[[#This Row],[DATA]]="","",WEEKNUM(BS_CONTROLE[[#This Row],[DATA]]))</f>
        <v/>
      </c>
      <c r="D697" s="45"/>
      <c r="E697" s="185">
        <v>713</v>
      </c>
      <c r="F697" s="134"/>
      <c r="G697" s="8" t="str">
        <f>IF(D697="","*",VLOOKUP(F697,BS_ATIVIDADE[#All],3,FALSE))</f>
        <v>*</v>
      </c>
      <c r="H697" s="135"/>
      <c r="I697" s="135"/>
      <c r="J697" s="151"/>
      <c r="K697" s="151"/>
      <c r="L697" s="71" t="s">
        <v>11</v>
      </c>
      <c r="M697" s="149" t="str" cm="1">
        <f t="array" ref="M697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697" s="149" t="str" cm="1">
        <f t="array" ref="N697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697" s="135"/>
      <c r="P697" s="135"/>
      <c r="Q697" s="71"/>
      <c r="R697" s="9" t="str">
        <f>IFERROR(_xlfn.XLOOKUP(F697, BS_ATIVIDADE[ATIVIDADE],BS_ATIVIDADE[UNIDADE] ), "*")</f>
        <v>*</v>
      </c>
      <c r="S697" s="180" t="str" cm="1">
        <f t="array" ref="S697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697" s="180" t="str" cm="1">
        <f t="array" ref="T697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697" s="199" t="str">
        <f>IFERROR(_xlfn.XLOOKUP(J697, BASE_MAPA!$B$2:$B$420, BASE_MAPA!$G$2:$G$420), "ERRO")</f>
        <v>ERRO</v>
      </c>
      <c r="V697" s="143"/>
      <c r="W697" s="135"/>
      <c r="X697" s="152"/>
      <c r="Y697" s="129"/>
      <c r="Z697" s="129"/>
      <c r="AA697" s="71"/>
      <c r="AB697" s="59"/>
      <c r="AC697" s="59"/>
      <c r="AD697" s="135"/>
      <c r="AE697" s="71"/>
      <c r="AF697" s="71"/>
      <c r="AG697" s="71"/>
      <c r="AH697" s="42"/>
      <c r="AI697" s="119" t="str">
        <f>IF(BS_CONTROLE[[#This Row],[Atividade]]=0, "-", BS_CONTROLE[[#This Row],[Atividade]])</f>
        <v>-</v>
      </c>
      <c r="AJ697" s="8" t="str">
        <f>IF(D697="","*",VLOOKUP(AI697,BS_ATIVIDADE[#Data],3,FALSE))</f>
        <v>*</v>
      </c>
      <c r="AK697" s="175" t="str">
        <f>IF(BS_CONTROLE[[#This Row],[Local - Partida]]=0, "-", BS_CONTROLE[[#This Row],[Local - Partida]])</f>
        <v>-</v>
      </c>
      <c r="AL697" s="175" t="str">
        <f>IF(BS_CONTROLE[[#This Row],[Local - Encerramento]]=0, "-", BS_CONTROLE[[#This Row],[Local - Encerramento]])</f>
        <v>-</v>
      </c>
      <c r="AM697" s="175" t="str">
        <f>IF(BS_CONTROLE[[#This Row],[Entre - Estações]]=0, "-", BS_CONTROLE[[#This Row],[Entre - Estações]])</f>
        <v>-</v>
      </c>
      <c r="AN697" s="175" t="str">
        <f>IF(BS_CONTROLE[[#This Row],[SB]]=0, "-", BS_CONTROLE[[#This Row],[SB]])</f>
        <v>-</v>
      </c>
      <c r="AO697" s="176" t="str">
        <f>IF(BS_CONTROLE[[#This Row],[SUB]]=0, "-", BS_CONTROLE[[#This Row],[SUB]])</f>
        <v>-</v>
      </c>
      <c r="AP697" s="177" t="str">
        <f>IF(BS_CONTROLE[[#This Row],[KM - Inicio]]=0, "-", BS_CONTROLE[[#This Row],[KM - Inicio]])</f>
        <v>-</v>
      </c>
      <c r="AQ697" s="177" t="str">
        <f>IF(BS_CONTROLE[[#This Row],[KM - Fim]]=0, "-", BS_CONTROLE[[#This Row],[KM - Fim]])</f>
        <v>-</v>
      </c>
      <c r="AR697" s="32"/>
      <c r="AS697" s="32"/>
      <c r="AT697" s="32"/>
      <c r="AU697" s="32"/>
      <c r="AV697" s="32"/>
      <c r="AW697" s="32"/>
      <c r="AX697" s="32"/>
      <c r="AY697" s="184" t="str">
        <f>IF(D697="","*",IFERROR(IF(ISODD(COUNT(AS697:AX699)),"ERRO",SUM((AT697-AS697),(AV697-AU697),(AX697-AW697))),"ERRO"))</f>
        <v>*</v>
      </c>
      <c r="AZ697" s="11"/>
      <c r="BA697" s="60"/>
      <c r="BB697" s="9" t="str">
        <f>IFERROR(_xlfn.XLOOKUP(AI697, BS_ATIVIDADE[ATIVIDADE],BS_ATIVIDADE[UNIDADE] ), "*")</f>
        <v>*</v>
      </c>
      <c r="BC697" s="59" t="str" cm="1">
        <f t="array" ref="BC697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BD697" s="59" t="str" cm="1">
        <f t="array" ref="BD697" xml:space="preserve"> _xlfn.XLOOKUP(
  1,
  ( TabelaMap[SUB] = BS_CONTROLE[[#This Row],[SUB_5]]) *
  ( TabelaMap[KM Inicio] &lt;= BS_CONTROLE[[#This Row],[KM - Inicio]]) *
  ( TabelaMap[KM Fim]  &gt;= BS_CONTROLE[[#This Row],[KM - Inicio]]),
  TabelaMap[Trecho Coordenação],
  "-",
  0
)</f>
        <v>-</v>
      </c>
      <c r="BE697" s="200" t="str">
        <f>IFERROR(_xlfn.XLOOKUP(AO697, BASE_MAPA!$B$2:$B$420, BASE_MAPA!$G$2:$G$420), "ERRO")</f>
        <v>ERRO</v>
      </c>
      <c r="BF697" s="178" t="str">
        <f>IF(BS_CONTROLE[[#This Row],[Responsavel pelo boletim]]=0, "-", BS_CONTROLE[[#This Row],[Responsavel pelo boletim]])</f>
        <v>-</v>
      </c>
      <c r="BG697" s="13"/>
      <c r="BH697" s="14"/>
      <c r="BI697" s="14"/>
      <c r="BJ697" s="14"/>
      <c r="BK697" s="14"/>
      <c r="BL697" s="13"/>
      <c r="BM697" s="12"/>
      <c r="BN697" s="12"/>
      <c r="BO697" s="130"/>
      <c r="BP697" s="14"/>
      <c r="BQ697" s="10" t="str">
        <f t="shared" si="58"/>
        <v>Aderente</v>
      </c>
      <c r="BR697" s="15" t="str">
        <f t="shared" si="59"/>
        <v>*</v>
      </c>
      <c r="BS697" s="15" t="str">
        <f t="shared" si="60"/>
        <v>*</v>
      </c>
      <c r="BT697" s="157" t="str">
        <f t="shared" si="61"/>
        <v/>
      </c>
    </row>
    <row r="698" spans="1:72" hidden="1">
      <c r="A698" s="44" t="str">
        <f t="shared" si="57"/>
        <v/>
      </c>
      <c r="B698" s="133"/>
      <c r="C698" s="7" t="str">
        <f>IF(BS_CONTROLE[[#This Row],[DATA]]="","",WEEKNUM(BS_CONTROLE[[#This Row],[DATA]]))</f>
        <v/>
      </c>
      <c r="D698" s="45"/>
      <c r="E698" s="185">
        <v>714</v>
      </c>
      <c r="F698" s="134"/>
      <c r="G698" s="8" t="str">
        <f>IF(D698="","*",VLOOKUP(F698,BS_ATIVIDADE[#All],3,FALSE))</f>
        <v>*</v>
      </c>
      <c r="H698" s="135"/>
      <c r="I698" s="135"/>
      <c r="J698" s="151"/>
      <c r="K698" s="151"/>
      <c r="L698" s="71" t="s">
        <v>11</v>
      </c>
      <c r="M698" s="149" t="str" cm="1">
        <f t="array" ref="M698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698" s="149" t="str" cm="1">
        <f t="array" ref="N698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698" s="135"/>
      <c r="P698" s="135"/>
      <c r="Q698" s="71"/>
      <c r="R698" s="9" t="str">
        <f>IFERROR(_xlfn.XLOOKUP(F698, BS_ATIVIDADE[ATIVIDADE],BS_ATIVIDADE[UNIDADE] ), "*")</f>
        <v>*</v>
      </c>
      <c r="S698" s="180" t="str" cm="1">
        <f t="array" ref="S698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698" s="180" t="str" cm="1">
        <f t="array" ref="T698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698" s="199" t="str">
        <f>IFERROR(_xlfn.XLOOKUP(J698, BASE_MAPA!$B$2:$B$420, BASE_MAPA!$G$2:$G$420), "ERRO")</f>
        <v>ERRO</v>
      </c>
      <c r="V698" s="143"/>
      <c r="W698" s="135"/>
      <c r="X698" s="152"/>
      <c r="Y698" s="129"/>
      <c r="Z698" s="129"/>
      <c r="AA698" s="71"/>
      <c r="AB698" s="59"/>
      <c r="AC698" s="59"/>
      <c r="AD698" s="135"/>
      <c r="AE698" s="71"/>
      <c r="AF698" s="71"/>
      <c r="AG698" s="71"/>
      <c r="AH698" s="42"/>
      <c r="AI698" s="119" t="str">
        <f>IF(BS_CONTROLE[[#This Row],[Atividade]]=0, "-", BS_CONTROLE[[#This Row],[Atividade]])</f>
        <v>-</v>
      </c>
      <c r="AJ698" s="8" t="str">
        <f>IF(D698="","*",VLOOKUP(AI698,BS_ATIVIDADE[#Data],3,FALSE))</f>
        <v>*</v>
      </c>
      <c r="AK698" s="175" t="str">
        <f>IF(BS_CONTROLE[[#This Row],[Local - Partida]]=0, "-", BS_CONTROLE[[#This Row],[Local - Partida]])</f>
        <v>-</v>
      </c>
      <c r="AL698" s="175" t="str">
        <f>IF(BS_CONTROLE[[#This Row],[Local - Encerramento]]=0, "-", BS_CONTROLE[[#This Row],[Local - Encerramento]])</f>
        <v>-</v>
      </c>
      <c r="AM698" s="175" t="str">
        <f>IF(BS_CONTROLE[[#This Row],[Entre - Estações]]=0, "-", BS_CONTROLE[[#This Row],[Entre - Estações]])</f>
        <v>-</v>
      </c>
      <c r="AN698" s="175" t="str">
        <f>IF(BS_CONTROLE[[#This Row],[SB]]=0, "-", BS_CONTROLE[[#This Row],[SB]])</f>
        <v>-</v>
      </c>
      <c r="AO698" s="176" t="str">
        <f>IF(BS_CONTROLE[[#This Row],[SUB]]=0, "-", BS_CONTROLE[[#This Row],[SUB]])</f>
        <v>-</v>
      </c>
      <c r="AP698" s="177" t="str">
        <f>IF(BS_CONTROLE[[#This Row],[KM - Inicio]]=0, "-", BS_CONTROLE[[#This Row],[KM - Inicio]])</f>
        <v>-</v>
      </c>
      <c r="AQ698" s="177" t="str">
        <f>IF(BS_CONTROLE[[#This Row],[KM - Fim]]=0, "-", BS_CONTROLE[[#This Row],[KM - Fim]])</f>
        <v>-</v>
      </c>
      <c r="AR698" s="32"/>
      <c r="AS698" s="32"/>
      <c r="AT698" s="32"/>
      <c r="AU698" s="32"/>
      <c r="AV698" s="32"/>
      <c r="AW698" s="32"/>
      <c r="AX698" s="32"/>
      <c r="AY698" s="184" t="str">
        <f>IF(D698="","*",IFERROR(IF(ISODD(COUNT(AS698:AX700)),"ERRO",SUM((AT698-AS698),(AV698-AU698),(AX698-AW698))),"ERRO"))</f>
        <v>*</v>
      </c>
      <c r="AZ698" s="11"/>
      <c r="BA698" s="60"/>
      <c r="BB698" s="9" t="str">
        <f>IFERROR(_xlfn.XLOOKUP(AI698, BS_ATIVIDADE[ATIVIDADE],BS_ATIVIDADE[UNIDADE] ), "*")</f>
        <v>*</v>
      </c>
      <c r="BC698" s="59" t="str" cm="1">
        <f t="array" ref="BC698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BD698" s="59" t="str" cm="1">
        <f t="array" ref="BD698" xml:space="preserve"> _xlfn.XLOOKUP(
  1,
  ( TabelaMap[SUB] = BS_CONTROLE[[#This Row],[SUB_5]]) *
  ( TabelaMap[KM Inicio] &lt;= BS_CONTROLE[[#This Row],[KM - Inicio]]) *
  ( TabelaMap[KM Fim]  &gt;= BS_CONTROLE[[#This Row],[KM - Inicio]]),
  TabelaMap[Trecho Coordenação],
  "-",
  0
)</f>
        <v>-</v>
      </c>
      <c r="BE698" s="200" t="str">
        <f>IFERROR(_xlfn.XLOOKUP(AO698, BASE_MAPA!$B$2:$B$420, BASE_MAPA!$G$2:$G$420), "ERRO")</f>
        <v>ERRO</v>
      </c>
      <c r="BF698" s="178" t="str">
        <f>IF(BS_CONTROLE[[#This Row],[Responsavel pelo boletim]]=0, "-", BS_CONTROLE[[#This Row],[Responsavel pelo boletim]])</f>
        <v>-</v>
      </c>
      <c r="BG698" s="13"/>
      <c r="BH698" s="14"/>
      <c r="BI698" s="14"/>
      <c r="BJ698" s="14"/>
      <c r="BK698" s="14"/>
      <c r="BL698" s="13"/>
      <c r="BM698" s="12"/>
      <c r="BN698" s="12"/>
      <c r="BO698" s="130"/>
      <c r="BP698" s="14"/>
      <c r="BQ698" s="10" t="str">
        <f t="shared" si="58"/>
        <v>Aderente</v>
      </c>
      <c r="BR698" s="15" t="str">
        <f t="shared" si="59"/>
        <v>*</v>
      </c>
      <c r="BS698" s="15" t="str">
        <f t="shared" si="60"/>
        <v>*</v>
      </c>
      <c r="BT698" s="157" t="str">
        <f t="shared" si="61"/>
        <v/>
      </c>
    </row>
    <row r="699" spans="1:72" hidden="1">
      <c r="A699" s="44" t="str">
        <f t="shared" si="57"/>
        <v/>
      </c>
      <c r="B699" s="133"/>
      <c r="C699" s="7" t="str">
        <f>IF(BS_CONTROLE[[#This Row],[DATA]]="","",WEEKNUM(BS_CONTROLE[[#This Row],[DATA]]))</f>
        <v/>
      </c>
      <c r="D699" s="45"/>
      <c r="E699" s="185">
        <v>715</v>
      </c>
      <c r="F699" s="134"/>
      <c r="G699" s="8" t="str">
        <f>IF(D699="","*",VLOOKUP(F699,BS_ATIVIDADE[#All],3,FALSE))</f>
        <v>*</v>
      </c>
      <c r="H699" s="135"/>
      <c r="I699" s="135"/>
      <c r="J699" s="151"/>
      <c r="K699" s="151"/>
      <c r="L699" s="71" t="s">
        <v>11</v>
      </c>
      <c r="M699" s="149" t="str" cm="1">
        <f t="array" ref="M699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699" s="149" t="str" cm="1">
        <f t="array" ref="N699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699" s="135"/>
      <c r="P699" s="135"/>
      <c r="Q699" s="71"/>
      <c r="R699" s="9" t="str">
        <f>IFERROR(_xlfn.XLOOKUP(F699, BS_ATIVIDADE[ATIVIDADE],BS_ATIVIDADE[UNIDADE] ), "*")</f>
        <v>*</v>
      </c>
      <c r="S699" s="180" t="str" cm="1">
        <f t="array" ref="S699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699" s="180" t="str" cm="1">
        <f t="array" ref="T699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699" s="199" t="str">
        <f>IFERROR(_xlfn.XLOOKUP(J699, BASE_MAPA!$B$2:$B$420, BASE_MAPA!$G$2:$G$420), "ERRO")</f>
        <v>ERRO</v>
      </c>
      <c r="V699" s="143"/>
      <c r="W699" s="135"/>
      <c r="X699" s="152"/>
      <c r="Y699" s="129"/>
      <c r="Z699" s="129"/>
      <c r="AA699" s="71"/>
      <c r="AB699" s="59"/>
      <c r="AC699" s="59"/>
      <c r="AD699" s="135"/>
      <c r="AE699" s="71"/>
      <c r="AF699" s="71"/>
      <c r="AG699" s="71"/>
      <c r="AH699" s="42"/>
      <c r="AI699" s="119" t="str">
        <f>IF(BS_CONTROLE[[#This Row],[Atividade]]=0, "-", BS_CONTROLE[[#This Row],[Atividade]])</f>
        <v>-</v>
      </c>
      <c r="AJ699" s="8" t="str">
        <f>IF(D699="","*",VLOOKUP(AI699,BS_ATIVIDADE[#Data],3,FALSE))</f>
        <v>*</v>
      </c>
      <c r="AK699" s="175" t="str">
        <f>IF(BS_CONTROLE[[#This Row],[Local - Partida]]=0, "-", BS_CONTROLE[[#This Row],[Local - Partida]])</f>
        <v>-</v>
      </c>
      <c r="AL699" s="175" t="str">
        <f>IF(BS_CONTROLE[[#This Row],[Local - Encerramento]]=0, "-", BS_CONTROLE[[#This Row],[Local - Encerramento]])</f>
        <v>-</v>
      </c>
      <c r="AM699" s="175" t="str">
        <f>IF(BS_CONTROLE[[#This Row],[Entre - Estações]]=0, "-", BS_CONTROLE[[#This Row],[Entre - Estações]])</f>
        <v>-</v>
      </c>
      <c r="AN699" s="175" t="str">
        <f>IF(BS_CONTROLE[[#This Row],[SB]]=0, "-", BS_CONTROLE[[#This Row],[SB]])</f>
        <v>-</v>
      </c>
      <c r="AO699" s="176" t="str">
        <f>IF(BS_CONTROLE[[#This Row],[SUB]]=0, "-", BS_CONTROLE[[#This Row],[SUB]])</f>
        <v>-</v>
      </c>
      <c r="AP699" s="177" t="str">
        <f>IF(BS_CONTROLE[[#This Row],[KM - Inicio]]=0, "-", BS_CONTROLE[[#This Row],[KM - Inicio]])</f>
        <v>-</v>
      </c>
      <c r="AQ699" s="177" t="str">
        <f>IF(BS_CONTROLE[[#This Row],[KM - Fim]]=0, "-", BS_CONTROLE[[#This Row],[KM - Fim]])</f>
        <v>-</v>
      </c>
      <c r="AR699" s="32"/>
      <c r="AS699" s="32"/>
      <c r="AT699" s="32"/>
      <c r="AU699" s="32"/>
      <c r="AV699" s="32"/>
      <c r="AW699" s="32"/>
      <c r="AX699" s="32"/>
      <c r="AY699" s="184" t="str">
        <f>IF(D699="","*",IFERROR(IF(ISODD(COUNT(AS699:AX701)),"ERRO",SUM((AT699-AS699),(AV699-AU699),(AX699-AW699))),"ERRO"))</f>
        <v>*</v>
      </c>
      <c r="AZ699" s="11"/>
      <c r="BA699" s="60"/>
      <c r="BB699" s="9" t="str">
        <f>IFERROR(_xlfn.XLOOKUP(AI699, BS_ATIVIDADE[ATIVIDADE],BS_ATIVIDADE[UNIDADE] ), "*")</f>
        <v>*</v>
      </c>
      <c r="BC699" s="59" t="str" cm="1">
        <f t="array" ref="BC699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BD699" s="59" t="str" cm="1">
        <f t="array" ref="BD699" xml:space="preserve"> _xlfn.XLOOKUP(
  1,
  ( TabelaMap[SUB] = BS_CONTROLE[[#This Row],[SUB_5]]) *
  ( TabelaMap[KM Inicio] &lt;= BS_CONTROLE[[#This Row],[KM - Inicio]]) *
  ( TabelaMap[KM Fim]  &gt;= BS_CONTROLE[[#This Row],[KM - Inicio]]),
  TabelaMap[Trecho Coordenação],
  "-",
  0
)</f>
        <v>-</v>
      </c>
      <c r="BE699" s="200" t="str">
        <f>IFERROR(_xlfn.XLOOKUP(AO699, BASE_MAPA!$B$2:$B$420, BASE_MAPA!$G$2:$G$420), "ERRO")</f>
        <v>ERRO</v>
      </c>
      <c r="BF699" s="178" t="str">
        <f>IF(BS_CONTROLE[[#This Row],[Responsavel pelo boletim]]=0, "-", BS_CONTROLE[[#This Row],[Responsavel pelo boletim]])</f>
        <v>-</v>
      </c>
      <c r="BG699" s="13"/>
      <c r="BH699" s="14"/>
      <c r="BI699" s="14"/>
      <c r="BJ699" s="14"/>
      <c r="BK699" s="14"/>
      <c r="BL699" s="13"/>
      <c r="BM699" s="12"/>
      <c r="BN699" s="12"/>
      <c r="BO699" s="130"/>
      <c r="BP699" s="14"/>
      <c r="BQ699" s="10" t="str">
        <f t="shared" si="58"/>
        <v>Aderente</v>
      </c>
      <c r="BR699" s="15" t="str">
        <f t="shared" si="59"/>
        <v>*</v>
      </c>
      <c r="BS699" s="15" t="str">
        <f t="shared" si="60"/>
        <v>*</v>
      </c>
      <c r="BT699" s="157" t="str">
        <f t="shared" si="61"/>
        <v/>
      </c>
    </row>
    <row r="700" spans="1:72" hidden="1">
      <c r="A700" s="44" t="str">
        <f t="shared" si="57"/>
        <v/>
      </c>
      <c r="B700" s="133"/>
      <c r="C700" s="7" t="str">
        <f>IF(BS_CONTROLE[[#This Row],[DATA]]="","",WEEKNUM(BS_CONTROLE[[#This Row],[DATA]]))</f>
        <v/>
      </c>
      <c r="D700" s="45"/>
      <c r="E700" s="185">
        <v>716</v>
      </c>
      <c r="F700" s="134"/>
      <c r="G700" s="8" t="str">
        <f>IF(D700="","*",VLOOKUP(F700,BS_ATIVIDADE[#All],3,FALSE))</f>
        <v>*</v>
      </c>
      <c r="H700" s="135"/>
      <c r="I700" s="135"/>
      <c r="J700" s="151"/>
      <c r="K700" s="151"/>
      <c r="L700" s="71" t="s">
        <v>11</v>
      </c>
      <c r="M700" s="149" t="str" cm="1">
        <f t="array" ref="M700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700" s="149" t="str" cm="1">
        <f t="array" ref="N700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700" s="135"/>
      <c r="P700" s="135"/>
      <c r="Q700" s="71"/>
      <c r="R700" s="9" t="str">
        <f>IFERROR(_xlfn.XLOOKUP(F700, BS_ATIVIDADE[ATIVIDADE],BS_ATIVIDADE[UNIDADE] ), "*")</f>
        <v>*</v>
      </c>
      <c r="S700" s="180" t="str" cm="1">
        <f t="array" ref="S700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700" s="180" t="str" cm="1">
        <f t="array" ref="T700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700" s="199" t="str">
        <f>IFERROR(_xlfn.XLOOKUP(J700, BASE_MAPA!$B$2:$B$420, BASE_MAPA!$G$2:$G$420), "ERRO")</f>
        <v>ERRO</v>
      </c>
      <c r="V700" s="143"/>
      <c r="W700" s="135"/>
      <c r="X700" s="152"/>
      <c r="Y700" s="129"/>
      <c r="Z700" s="129"/>
      <c r="AA700" s="71"/>
      <c r="AB700" s="59"/>
      <c r="AC700" s="59"/>
      <c r="AD700" s="135"/>
      <c r="AE700" s="71"/>
      <c r="AF700" s="71"/>
      <c r="AG700" s="71"/>
      <c r="AH700" s="42"/>
      <c r="AI700" s="119" t="str">
        <f>IF(BS_CONTROLE[[#This Row],[Atividade]]=0, "-", BS_CONTROLE[[#This Row],[Atividade]])</f>
        <v>-</v>
      </c>
      <c r="AJ700" s="8" t="str">
        <f>IF(D700="","*",VLOOKUP(AI700,BS_ATIVIDADE[#Data],3,FALSE))</f>
        <v>*</v>
      </c>
      <c r="AK700" s="175" t="str">
        <f>IF(BS_CONTROLE[[#This Row],[Local - Partida]]=0, "-", BS_CONTROLE[[#This Row],[Local - Partida]])</f>
        <v>-</v>
      </c>
      <c r="AL700" s="175" t="str">
        <f>IF(BS_CONTROLE[[#This Row],[Local - Encerramento]]=0, "-", BS_CONTROLE[[#This Row],[Local - Encerramento]])</f>
        <v>-</v>
      </c>
      <c r="AM700" s="175" t="str">
        <f>IF(BS_CONTROLE[[#This Row],[Entre - Estações]]=0, "-", BS_CONTROLE[[#This Row],[Entre - Estações]])</f>
        <v>-</v>
      </c>
      <c r="AN700" s="175" t="str">
        <f>IF(BS_CONTROLE[[#This Row],[SB]]=0, "-", BS_CONTROLE[[#This Row],[SB]])</f>
        <v>-</v>
      </c>
      <c r="AO700" s="176" t="str">
        <f>IF(BS_CONTROLE[[#This Row],[SUB]]=0, "-", BS_CONTROLE[[#This Row],[SUB]])</f>
        <v>-</v>
      </c>
      <c r="AP700" s="177" t="str">
        <f>IF(BS_CONTROLE[[#This Row],[KM - Inicio]]=0, "-", BS_CONTROLE[[#This Row],[KM - Inicio]])</f>
        <v>-</v>
      </c>
      <c r="AQ700" s="177" t="str">
        <f>IF(BS_CONTROLE[[#This Row],[KM - Fim]]=0, "-", BS_CONTROLE[[#This Row],[KM - Fim]])</f>
        <v>-</v>
      </c>
      <c r="AR700" s="32"/>
      <c r="AS700" s="32"/>
      <c r="AT700" s="32"/>
      <c r="AU700" s="32"/>
      <c r="AV700" s="32"/>
      <c r="AW700" s="32"/>
      <c r="AX700" s="32"/>
      <c r="AY700" s="184" t="str">
        <f>IF(D700="","*",IFERROR(IF(ISODD(COUNT(AS700:AX702)),"ERRO",SUM((AT700-AS700),(AV700-AU700),(AX700-AW700))),"ERRO"))</f>
        <v>*</v>
      </c>
      <c r="AZ700" s="11"/>
      <c r="BA700" s="60"/>
      <c r="BB700" s="9" t="str">
        <f>IFERROR(_xlfn.XLOOKUP(AI700, BS_ATIVIDADE[ATIVIDADE],BS_ATIVIDADE[UNIDADE] ), "*")</f>
        <v>*</v>
      </c>
      <c r="BC700" s="59" t="str" cm="1">
        <f t="array" ref="BC700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BD700" s="59" t="str" cm="1">
        <f t="array" ref="BD700" xml:space="preserve"> _xlfn.XLOOKUP(
  1,
  ( TabelaMap[SUB] = BS_CONTROLE[[#This Row],[SUB_5]]) *
  ( TabelaMap[KM Inicio] &lt;= BS_CONTROLE[[#This Row],[KM - Inicio]]) *
  ( TabelaMap[KM Fim]  &gt;= BS_CONTROLE[[#This Row],[KM - Inicio]]),
  TabelaMap[Trecho Coordenação],
  "-",
  0
)</f>
        <v>-</v>
      </c>
      <c r="BE700" s="200" t="str">
        <f>IFERROR(_xlfn.XLOOKUP(AO700, BASE_MAPA!$B$2:$B$420, BASE_MAPA!$G$2:$G$420), "ERRO")</f>
        <v>ERRO</v>
      </c>
      <c r="BF700" s="178" t="str">
        <f>IF(BS_CONTROLE[[#This Row],[Responsavel pelo boletim]]=0, "-", BS_CONTROLE[[#This Row],[Responsavel pelo boletim]])</f>
        <v>-</v>
      </c>
      <c r="BG700" s="13"/>
      <c r="BH700" s="14"/>
      <c r="BI700" s="14"/>
      <c r="BJ700" s="14"/>
      <c r="BK700" s="14"/>
      <c r="BL700" s="13"/>
      <c r="BM700" s="12"/>
      <c r="BN700" s="12"/>
      <c r="BO700" s="130"/>
      <c r="BP700" s="14"/>
      <c r="BQ700" s="10" t="str">
        <f t="shared" si="58"/>
        <v>Aderente</v>
      </c>
      <c r="BR700" s="15" t="str">
        <f t="shared" si="59"/>
        <v>*</v>
      </c>
      <c r="BS700" s="15" t="str">
        <f t="shared" si="60"/>
        <v>*</v>
      </c>
      <c r="BT700" s="157" t="str">
        <f t="shared" si="61"/>
        <v/>
      </c>
    </row>
    <row r="701" spans="1:72" hidden="1">
      <c r="A701" s="44" t="str">
        <f t="shared" si="57"/>
        <v/>
      </c>
      <c r="B701" s="133"/>
      <c r="C701" s="7" t="str">
        <f>IF(BS_CONTROLE[[#This Row],[DATA]]="","",WEEKNUM(BS_CONTROLE[[#This Row],[DATA]]))</f>
        <v/>
      </c>
      <c r="D701" s="45"/>
      <c r="E701" s="185">
        <v>717</v>
      </c>
      <c r="F701" s="134"/>
      <c r="G701" s="8" t="str">
        <f>IF(D701="","*",VLOOKUP(F701,BS_ATIVIDADE[#All],3,FALSE))</f>
        <v>*</v>
      </c>
      <c r="H701" s="135"/>
      <c r="I701" s="135"/>
      <c r="J701" s="151"/>
      <c r="K701" s="151"/>
      <c r="L701" s="71" t="s">
        <v>11</v>
      </c>
      <c r="M701" s="149" t="str" cm="1">
        <f t="array" ref="M701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701" s="149" t="str" cm="1">
        <f t="array" ref="N701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701" s="135"/>
      <c r="P701" s="135"/>
      <c r="Q701" s="71"/>
      <c r="R701" s="9" t="str">
        <f>IFERROR(_xlfn.XLOOKUP(F701, BS_ATIVIDADE[ATIVIDADE],BS_ATIVIDADE[UNIDADE] ), "*")</f>
        <v>*</v>
      </c>
      <c r="S701" s="180" t="str" cm="1">
        <f t="array" ref="S701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701" s="180" t="str" cm="1">
        <f t="array" ref="T701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701" s="199" t="str">
        <f>IFERROR(_xlfn.XLOOKUP(J701, BASE_MAPA!$B$2:$B$420, BASE_MAPA!$G$2:$G$420), "ERRO")</f>
        <v>ERRO</v>
      </c>
      <c r="V701" s="143"/>
      <c r="W701" s="135"/>
      <c r="X701" s="152"/>
      <c r="Y701" s="129"/>
      <c r="Z701" s="129"/>
      <c r="AA701" s="71"/>
      <c r="AB701" s="59"/>
      <c r="AC701" s="59"/>
      <c r="AD701" s="135"/>
      <c r="AE701" s="71"/>
      <c r="AF701" s="71"/>
      <c r="AG701" s="71"/>
      <c r="AH701" s="42"/>
      <c r="AI701" s="119" t="str">
        <f>IF(BS_CONTROLE[[#This Row],[Atividade]]=0, "-", BS_CONTROLE[[#This Row],[Atividade]])</f>
        <v>-</v>
      </c>
      <c r="AJ701" s="8" t="str">
        <f>IF(D701="","*",VLOOKUP(AI701,BS_ATIVIDADE[#Data],3,FALSE))</f>
        <v>*</v>
      </c>
      <c r="AK701" s="175" t="str">
        <f>IF(BS_CONTROLE[[#This Row],[Local - Partida]]=0, "-", BS_CONTROLE[[#This Row],[Local - Partida]])</f>
        <v>-</v>
      </c>
      <c r="AL701" s="175" t="str">
        <f>IF(BS_CONTROLE[[#This Row],[Local - Encerramento]]=0, "-", BS_CONTROLE[[#This Row],[Local - Encerramento]])</f>
        <v>-</v>
      </c>
      <c r="AM701" s="175" t="str">
        <f>IF(BS_CONTROLE[[#This Row],[Entre - Estações]]=0, "-", BS_CONTROLE[[#This Row],[Entre - Estações]])</f>
        <v>-</v>
      </c>
      <c r="AN701" s="175" t="str">
        <f>IF(BS_CONTROLE[[#This Row],[SB]]=0, "-", BS_CONTROLE[[#This Row],[SB]])</f>
        <v>-</v>
      </c>
      <c r="AO701" s="176" t="str">
        <f>IF(BS_CONTROLE[[#This Row],[SUB]]=0, "-", BS_CONTROLE[[#This Row],[SUB]])</f>
        <v>-</v>
      </c>
      <c r="AP701" s="177" t="str">
        <f>IF(BS_CONTROLE[[#This Row],[KM - Inicio]]=0, "-", BS_CONTROLE[[#This Row],[KM - Inicio]])</f>
        <v>-</v>
      </c>
      <c r="AQ701" s="177" t="str">
        <f>IF(BS_CONTROLE[[#This Row],[KM - Fim]]=0, "-", BS_CONTROLE[[#This Row],[KM - Fim]])</f>
        <v>-</v>
      </c>
      <c r="AR701" s="32"/>
      <c r="AS701" s="32"/>
      <c r="AT701" s="32"/>
      <c r="AU701" s="32"/>
      <c r="AV701" s="32"/>
      <c r="AW701" s="32"/>
      <c r="AX701" s="32"/>
      <c r="AY701" s="184" t="str">
        <f>IF(D701="","*",IFERROR(IF(ISODD(COUNT(AS701:AX703)),"ERRO",SUM((AT701-AS701),(AV701-AU701),(AX701-AW701))),"ERRO"))</f>
        <v>*</v>
      </c>
      <c r="AZ701" s="11"/>
      <c r="BA701" s="60"/>
      <c r="BB701" s="9" t="str">
        <f>IFERROR(_xlfn.XLOOKUP(AI701, BS_ATIVIDADE[ATIVIDADE],BS_ATIVIDADE[UNIDADE] ), "*")</f>
        <v>*</v>
      </c>
      <c r="BC701" s="59" t="str" cm="1">
        <f t="array" ref="BC701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BD701" s="59" t="str" cm="1">
        <f t="array" ref="BD701" xml:space="preserve"> _xlfn.XLOOKUP(
  1,
  ( TabelaMap[SUB] = BS_CONTROLE[[#This Row],[SUB_5]]) *
  ( TabelaMap[KM Inicio] &lt;= BS_CONTROLE[[#This Row],[KM - Inicio]]) *
  ( TabelaMap[KM Fim]  &gt;= BS_CONTROLE[[#This Row],[KM - Inicio]]),
  TabelaMap[Trecho Coordenação],
  "-",
  0
)</f>
        <v>-</v>
      </c>
      <c r="BE701" s="200" t="str">
        <f>IFERROR(_xlfn.XLOOKUP(AO701, BASE_MAPA!$B$2:$B$420, BASE_MAPA!$G$2:$G$420), "ERRO")</f>
        <v>ERRO</v>
      </c>
      <c r="BF701" s="178" t="str">
        <f>IF(BS_CONTROLE[[#This Row],[Responsavel pelo boletim]]=0, "-", BS_CONTROLE[[#This Row],[Responsavel pelo boletim]])</f>
        <v>-</v>
      </c>
      <c r="BG701" s="13"/>
      <c r="BH701" s="14"/>
      <c r="BI701" s="14"/>
      <c r="BJ701" s="14"/>
      <c r="BK701" s="14"/>
      <c r="BL701" s="13"/>
      <c r="BM701" s="12"/>
      <c r="BN701" s="12"/>
      <c r="BO701" s="130"/>
      <c r="BP701" s="14"/>
      <c r="BQ701" s="10" t="str">
        <f t="shared" si="58"/>
        <v>Aderente</v>
      </c>
      <c r="BR701" s="15" t="str">
        <f t="shared" si="59"/>
        <v>*</v>
      </c>
      <c r="BS701" s="15" t="str">
        <f t="shared" si="60"/>
        <v>*</v>
      </c>
      <c r="BT701" s="157" t="str">
        <f t="shared" si="61"/>
        <v/>
      </c>
    </row>
    <row r="702" spans="1:72" hidden="1">
      <c r="A702" s="44" t="str">
        <f t="shared" si="57"/>
        <v/>
      </c>
      <c r="B702" s="133"/>
      <c r="C702" s="7" t="str">
        <f>IF(BS_CONTROLE[[#This Row],[DATA]]="","",WEEKNUM(BS_CONTROLE[[#This Row],[DATA]]))</f>
        <v/>
      </c>
      <c r="D702" s="45"/>
      <c r="E702" s="185">
        <v>718</v>
      </c>
      <c r="F702" s="134"/>
      <c r="G702" s="8" t="str">
        <f>IF(D702="","*",VLOOKUP(F702,BS_ATIVIDADE[#All],3,FALSE))</f>
        <v>*</v>
      </c>
      <c r="H702" s="135"/>
      <c r="I702" s="135"/>
      <c r="J702" s="151"/>
      <c r="K702" s="151"/>
      <c r="L702" s="71" t="s">
        <v>11</v>
      </c>
      <c r="M702" s="149" t="str" cm="1">
        <f t="array" ref="M702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702" s="149" t="str" cm="1">
        <f t="array" ref="N702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702" s="135"/>
      <c r="P702" s="135"/>
      <c r="Q702" s="71"/>
      <c r="R702" s="9" t="str">
        <f>IFERROR(_xlfn.XLOOKUP(F702, BS_ATIVIDADE[ATIVIDADE],BS_ATIVIDADE[UNIDADE] ), "*")</f>
        <v>*</v>
      </c>
      <c r="S702" s="180" t="str" cm="1">
        <f t="array" ref="S702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702" s="180" t="str" cm="1">
        <f t="array" ref="T702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702" s="199" t="str">
        <f>IFERROR(_xlfn.XLOOKUP(J702, BASE_MAPA!$B$2:$B$420, BASE_MAPA!$G$2:$G$420), "ERRO")</f>
        <v>ERRO</v>
      </c>
      <c r="V702" s="143"/>
      <c r="W702" s="135"/>
      <c r="X702" s="152"/>
      <c r="Y702" s="129"/>
      <c r="Z702" s="129"/>
      <c r="AA702" s="71"/>
      <c r="AB702" s="59"/>
      <c r="AC702" s="59"/>
      <c r="AD702" s="135"/>
      <c r="AE702" s="71"/>
      <c r="AF702" s="71"/>
      <c r="AG702" s="71"/>
      <c r="AH702" s="42"/>
      <c r="AI702" s="119" t="str">
        <f>IF(BS_CONTROLE[[#This Row],[Atividade]]=0, "-", BS_CONTROLE[[#This Row],[Atividade]])</f>
        <v>-</v>
      </c>
      <c r="AJ702" s="8" t="str">
        <f>IF(D702="","*",VLOOKUP(AI702,BS_ATIVIDADE[#Data],3,FALSE))</f>
        <v>*</v>
      </c>
      <c r="AK702" s="175" t="str">
        <f>IF(BS_CONTROLE[[#This Row],[Local - Partida]]=0, "-", BS_CONTROLE[[#This Row],[Local - Partida]])</f>
        <v>-</v>
      </c>
      <c r="AL702" s="175" t="str">
        <f>IF(BS_CONTROLE[[#This Row],[Local - Encerramento]]=0, "-", BS_CONTROLE[[#This Row],[Local - Encerramento]])</f>
        <v>-</v>
      </c>
      <c r="AM702" s="175" t="str">
        <f>IF(BS_CONTROLE[[#This Row],[Entre - Estações]]=0, "-", BS_CONTROLE[[#This Row],[Entre - Estações]])</f>
        <v>-</v>
      </c>
      <c r="AN702" s="175" t="str">
        <f>IF(BS_CONTROLE[[#This Row],[SB]]=0, "-", BS_CONTROLE[[#This Row],[SB]])</f>
        <v>-</v>
      </c>
      <c r="AO702" s="176" t="str">
        <f>IF(BS_CONTROLE[[#This Row],[SUB]]=0, "-", BS_CONTROLE[[#This Row],[SUB]])</f>
        <v>-</v>
      </c>
      <c r="AP702" s="177" t="str">
        <f>IF(BS_CONTROLE[[#This Row],[KM - Inicio]]=0, "-", BS_CONTROLE[[#This Row],[KM - Inicio]])</f>
        <v>-</v>
      </c>
      <c r="AQ702" s="177" t="str">
        <f>IF(BS_CONTROLE[[#This Row],[KM - Fim]]=0, "-", BS_CONTROLE[[#This Row],[KM - Fim]])</f>
        <v>-</v>
      </c>
      <c r="AR702" s="32"/>
      <c r="AS702" s="32"/>
      <c r="AT702" s="32"/>
      <c r="AU702" s="32"/>
      <c r="AV702" s="32"/>
      <c r="AW702" s="32"/>
      <c r="AX702" s="32"/>
      <c r="AY702" s="184" t="str">
        <f>IF(D702="","*",IFERROR(IF(ISODD(COUNT(AS702:AX704)),"ERRO",SUM((AT702-AS702),(AV702-AU702),(AX702-AW702))),"ERRO"))</f>
        <v>*</v>
      </c>
      <c r="AZ702" s="11"/>
      <c r="BA702" s="60"/>
      <c r="BB702" s="9" t="str">
        <f>IFERROR(_xlfn.XLOOKUP(AI702, BS_ATIVIDADE[ATIVIDADE],BS_ATIVIDADE[UNIDADE] ), "*")</f>
        <v>*</v>
      </c>
      <c r="BC702" s="59" t="str" cm="1">
        <f t="array" ref="BC702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BD702" s="59" t="str" cm="1">
        <f t="array" ref="BD702" xml:space="preserve"> _xlfn.XLOOKUP(
  1,
  ( TabelaMap[SUB] = BS_CONTROLE[[#This Row],[SUB_5]]) *
  ( TabelaMap[KM Inicio] &lt;= BS_CONTROLE[[#This Row],[KM - Inicio]]) *
  ( TabelaMap[KM Fim]  &gt;= BS_CONTROLE[[#This Row],[KM - Inicio]]),
  TabelaMap[Trecho Coordenação],
  "-",
  0
)</f>
        <v>-</v>
      </c>
      <c r="BE702" s="200" t="str">
        <f>IFERROR(_xlfn.XLOOKUP(AO702, BASE_MAPA!$B$2:$B$420, BASE_MAPA!$G$2:$G$420), "ERRO")</f>
        <v>ERRO</v>
      </c>
      <c r="BF702" s="178" t="str">
        <f>IF(BS_CONTROLE[[#This Row],[Responsavel pelo boletim]]=0, "-", BS_CONTROLE[[#This Row],[Responsavel pelo boletim]])</f>
        <v>-</v>
      </c>
      <c r="BG702" s="13"/>
      <c r="BH702" s="14"/>
      <c r="BI702" s="14"/>
      <c r="BJ702" s="14"/>
      <c r="BK702" s="14"/>
      <c r="BL702" s="13"/>
      <c r="BM702" s="12"/>
      <c r="BN702" s="12"/>
      <c r="BO702" s="130"/>
      <c r="BP702" s="14"/>
      <c r="BQ702" s="10" t="str">
        <f t="shared" si="58"/>
        <v>Aderente</v>
      </c>
      <c r="BR702" s="15" t="str">
        <f t="shared" si="59"/>
        <v>*</v>
      </c>
      <c r="BS702" s="15" t="str">
        <f t="shared" si="60"/>
        <v>*</v>
      </c>
      <c r="BT702" s="157" t="str">
        <f t="shared" si="61"/>
        <v/>
      </c>
    </row>
    <row r="703" spans="1:72" hidden="1">
      <c r="A703" s="44" t="str">
        <f t="shared" si="57"/>
        <v/>
      </c>
      <c r="B703" s="133"/>
      <c r="C703" s="7" t="str">
        <f>IF(BS_CONTROLE[[#This Row],[DATA]]="","",WEEKNUM(BS_CONTROLE[[#This Row],[DATA]]))</f>
        <v/>
      </c>
      <c r="D703" s="45"/>
      <c r="E703" s="185">
        <v>719</v>
      </c>
      <c r="F703" s="134"/>
      <c r="G703" s="8" t="str">
        <f>IF(D703="","*",VLOOKUP(F703,BS_ATIVIDADE[#All],3,FALSE))</f>
        <v>*</v>
      </c>
      <c r="H703" s="135"/>
      <c r="I703" s="135"/>
      <c r="J703" s="151"/>
      <c r="K703" s="151"/>
      <c r="L703" s="71" t="s">
        <v>11</v>
      </c>
      <c r="M703" s="149" t="str" cm="1">
        <f t="array" ref="M703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703" s="149" t="str" cm="1">
        <f t="array" ref="N703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703" s="135"/>
      <c r="P703" s="135"/>
      <c r="Q703" s="71"/>
      <c r="R703" s="9" t="str">
        <f>IFERROR(_xlfn.XLOOKUP(F703, BS_ATIVIDADE[ATIVIDADE],BS_ATIVIDADE[UNIDADE] ), "*")</f>
        <v>*</v>
      </c>
      <c r="S703" s="180" t="str" cm="1">
        <f t="array" ref="S703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703" s="180" t="str" cm="1">
        <f t="array" ref="T703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703" s="199" t="str">
        <f>IFERROR(_xlfn.XLOOKUP(J703, BASE_MAPA!$B$2:$B$420, BASE_MAPA!$G$2:$G$420), "ERRO")</f>
        <v>ERRO</v>
      </c>
      <c r="V703" s="143"/>
      <c r="W703" s="135"/>
      <c r="X703" s="152"/>
      <c r="Y703" s="129"/>
      <c r="Z703" s="129"/>
      <c r="AA703" s="71"/>
      <c r="AB703" s="59"/>
      <c r="AC703" s="59"/>
      <c r="AD703" s="135"/>
      <c r="AE703" s="71"/>
      <c r="AF703" s="71"/>
      <c r="AG703" s="71"/>
      <c r="AH703" s="42"/>
      <c r="AI703" s="119" t="str">
        <f>IF(BS_CONTROLE[[#This Row],[Atividade]]=0, "-", BS_CONTROLE[[#This Row],[Atividade]])</f>
        <v>-</v>
      </c>
      <c r="AJ703" s="8" t="str">
        <f>IF(D703="","*",VLOOKUP(AI703,BS_ATIVIDADE[#Data],3,FALSE))</f>
        <v>*</v>
      </c>
      <c r="AK703" s="175" t="str">
        <f>IF(BS_CONTROLE[[#This Row],[Local - Partida]]=0, "-", BS_CONTROLE[[#This Row],[Local - Partida]])</f>
        <v>-</v>
      </c>
      <c r="AL703" s="175" t="str">
        <f>IF(BS_CONTROLE[[#This Row],[Local - Encerramento]]=0, "-", BS_CONTROLE[[#This Row],[Local - Encerramento]])</f>
        <v>-</v>
      </c>
      <c r="AM703" s="175" t="str">
        <f>IF(BS_CONTROLE[[#This Row],[Entre - Estações]]=0, "-", BS_CONTROLE[[#This Row],[Entre - Estações]])</f>
        <v>-</v>
      </c>
      <c r="AN703" s="175" t="str">
        <f>IF(BS_CONTROLE[[#This Row],[SB]]=0, "-", BS_CONTROLE[[#This Row],[SB]])</f>
        <v>-</v>
      </c>
      <c r="AO703" s="176" t="str">
        <f>IF(BS_CONTROLE[[#This Row],[SUB]]=0, "-", BS_CONTROLE[[#This Row],[SUB]])</f>
        <v>-</v>
      </c>
      <c r="AP703" s="177" t="str">
        <f>IF(BS_CONTROLE[[#This Row],[KM - Inicio]]=0, "-", BS_CONTROLE[[#This Row],[KM - Inicio]])</f>
        <v>-</v>
      </c>
      <c r="AQ703" s="177" t="str">
        <f>IF(BS_CONTROLE[[#This Row],[KM - Fim]]=0, "-", BS_CONTROLE[[#This Row],[KM - Fim]])</f>
        <v>-</v>
      </c>
      <c r="AR703" s="32"/>
      <c r="AS703" s="32"/>
      <c r="AT703" s="32"/>
      <c r="AU703" s="32"/>
      <c r="AV703" s="32"/>
      <c r="AW703" s="32"/>
      <c r="AX703" s="32"/>
      <c r="AY703" s="184" t="str">
        <f>IF(D703="","*",IFERROR(IF(ISODD(COUNT(AS703:AX705)),"ERRO",SUM((AT703-AS703),(AV703-AU703),(AX703-AW703))),"ERRO"))</f>
        <v>*</v>
      </c>
      <c r="AZ703" s="11"/>
      <c r="BA703" s="60"/>
      <c r="BB703" s="9" t="str">
        <f>IFERROR(_xlfn.XLOOKUP(AI703, BS_ATIVIDADE[ATIVIDADE],BS_ATIVIDADE[UNIDADE] ), "*")</f>
        <v>*</v>
      </c>
      <c r="BC703" s="59" t="str" cm="1">
        <f t="array" ref="BC703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BD703" s="59" t="str" cm="1">
        <f t="array" ref="BD703" xml:space="preserve"> _xlfn.XLOOKUP(
  1,
  ( TabelaMap[SUB] = BS_CONTROLE[[#This Row],[SUB_5]]) *
  ( TabelaMap[KM Inicio] &lt;= BS_CONTROLE[[#This Row],[KM - Inicio]]) *
  ( TabelaMap[KM Fim]  &gt;= BS_CONTROLE[[#This Row],[KM - Inicio]]),
  TabelaMap[Trecho Coordenação],
  "-",
  0
)</f>
        <v>-</v>
      </c>
      <c r="BE703" s="200" t="str">
        <f>IFERROR(_xlfn.XLOOKUP(AO703, BASE_MAPA!$B$2:$B$420, BASE_MAPA!$G$2:$G$420), "ERRO")</f>
        <v>ERRO</v>
      </c>
      <c r="BF703" s="178" t="str">
        <f>IF(BS_CONTROLE[[#This Row],[Responsavel pelo boletim]]=0, "-", BS_CONTROLE[[#This Row],[Responsavel pelo boletim]])</f>
        <v>-</v>
      </c>
      <c r="BG703" s="13"/>
      <c r="BH703" s="14"/>
      <c r="BI703" s="14"/>
      <c r="BJ703" s="14"/>
      <c r="BK703" s="14"/>
      <c r="BL703" s="13"/>
      <c r="BM703" s="12"/>
      <c r="BN703" s="12"/>
      <c r="BO703" s="130"/>
      <c r="BP703" s="14"/>
      <c r="BQ703" s="10" t="str">
        <f t="shared" si="58"/>
        <v>Aderente</v>
      </c>
      <c r="BR703" s="15" t="str">
        <f t="shared" si="59"/>
        <v>*</v>
      </c>
      <c r="BS703" s="15" t="str">
        <f t="shared" si="60"/>
        <v>*</v>
      </c>
      <c r="BT703" s="157" t="str">
        <f t="shared" si="61"/>
        <v/>
      </c>
    </row>
    <row r="704" spans="1:72" hidden="1">
      <c r="A704" s="44" t="str">
        <f t="shared" si="57"/>
        <v/>
      </c>
      <c r="B704" s="133"/>
      <c r="C704" s="7" t="str">
        <f>IF(BS_CONTROLE[[#This Row],[DATA]]="","",WEEKNUM(BS_CONTROLE[[#This Row],[DATA]]))</f>
        <v/>
      </c>
      <c r="D704" s="45"/>
      <c r="E704" s="185">
        <v>720</v>
      </c>
      <c r="F704" s="134"/>
      <c r="G704" s="8" t="str">
        <f>IF(D704="","*",VLOOKUP(F704,BS_ATIVIDADE[#All],3,FALSE))</f>
        <v>*</v>
      </c>
      <c r="H704" s="135"/>
      <c r="I704" s="135"/>
      <c r="J704" s="151"/>
      <c r="K704" s="151"/>
      <c r="L704" s="71" t="s">
        <v>11</v>
      </c>
      <c r="M704" s="149" t="str" cm="1">
        <f t="array" ref="M704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704" s="149" t="str" cm="1">
        <f t="array" ref="N704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704" s="135"/>
      <c r="P704" s="135"/>
      <c r="Q704" s="71"/>
      <c r="R704" s="9" t="str">
        <f>IFERROR(_xlfn.XLOOKUP(F704, BS_ATIVIDADE[ATIVIDADE],BS_ATIVIDADE[UNIDADE] ), "*")</f>
        <v>*</v>
      </c>
      <c r="S704" s="180" t="str" cm="1">
        <f t="array" ref="S704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704" s="180" t="str" cm="1">
        <f t="array" ref="T704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704" s="199" t="str">
        <f>IFERROR(_xlfn.XLOOKUP(J704, BASE_MAPA!$B$2:$B$420, BASE_MAPA!$G$2:$G$420), "ERRO")</f>
        <v>ERRO</v>
      </c>
      <c r="V704" s="143"/>
      <c r="W704" s="135"/>
      <c r="X704" s="152"/>
      <c r="Y704" s="129"/>
      <c r="Z704" s="129"/>
      <c r="AA704" s="71"/>
      <c r="AB704" s="59"/>
      <c r="AC704" s="59"/>
      <c r="AD704" s="135"/>
      <c r="AE704" s="71"/>
      <c r="AF704" s="71"/>
      <c r="AG704" s="71"/>
      <c r="AH704" s="42"/>
      <c r="AI704" s="119" t="str">
        <f>IF(BS_CONTROLE[[#This Row],[Atividade]]=0, "-", BS_CONTROLE[[#This Row],[Atividade]])</f>
        <v>-</v>
      </c>
      <c r="AJ704" s="8" t="str">
        <f>IF(D704="","*",VLOOKUP(AI704,BS_ATIVIDADE[#Data],3,FALSE))</f>
        <v>*</v>
      </c>
      <c r="AK704" s="175" t="str">
        <f>IF(BS_CONTROLE[[#This Row],[Local - Partida]]=0, "-", BS_CONTROLE[[#This Row],[Local - Partida]])</f>
        <v>-</v>
      </c>
      <c r="AL704" s="175" t="str">
        <f>IF(BS_CONTROLE[[#This Row],[Local - Encerramento]]=0, "-", BS_CONTROLE[[#This Row],[Local - Encerramento]])</f>
        <v>-</v>
      </c>
      <c r="AM704" s="175" t="str">
        <f>IF(BS_CONTROLE[[#This Row],[Entre - Estações]]=0, "-", BS_CONTROLE[[#This Row],[Entre - Estações]])</f>
        <v>-</v>
      </c>
      <c r="AN704" s="175" t="str">
        <f>IF(BS_CONTROLE[[#This Row],[SB]]=0, "-", BS_CONTROLE[[#This Row],[SB]])</f>
        <v>-</v>
      </c>
      <c r="AO704" s="176" t="str">
        <f>IF(BS_CONTROLE[[#This Row],[SUB]]=0, "-", BS_CONTROLE[[#This Row],[SUB]])</f>
        <v>-</v>
      </c>
      <c r="AP704" s="177" t="str">
        <f>IF(BS_CONTROLE[[#This Row],[KM - Inicio]]=0, "-", BS_CONTROLE[[#This Row],[KM - Inicio]])</f>
        <v>-</v>
      </c>
      <c r="AQ704" s="177" t="str">
        <f>IF(BS_CONTROLE[[#This Row],[KM - Fim]]=0, "-", BS_CONTROLE[[#This Row],[KM - Fim]])</f>
        <v>-</v>
      </c>
      <c r="AR704" s="32"/>
      <c r="AS704" s="32"/>
      <c r="AT704" s="32"/>
      <c r="AU704" s="32"/>
      <c r="AV704" s="32"/>
      <c r="AW704" s="32"/>
      <c r="AX704" s="32"/>
      <c r="AY704" s="184" t="str">
        <f>IF(D704="","*",IFERROR(IF(ISODD(COUNT(AS704:AX706)),"ERRO",SUM((AT704-AS704),(AV704-AU704),(AX704-AW704))),"ERRO"))</f>
        <v>*</v>
      </c>
      <c r="AZ704" s="11"/>
      <c r="BA704" s="60"/>
      <c r="BB704" s="9" t="str">
        <f>IFERROR(_xlfn.XLOOKUP(AI704, BS_ATIVIDADE[ATIVIDADE],BS_ATIVIDADE[UNIDADE] ), "*")</f>
        <v>*</v>
      </c>
      <c r="BC704" s="59" t="str" cm="1">
        <f t="array" ref="BC704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BD704" s="59" t="str" cm="1">
        <f t="array" ref="BD704" xml:space="preserve"> _xlfn.XLOOKUP(
  1,
  ( TabelaMap[SUB] = BS_CONTROLE[[#This Row],[SUB_5]]) *
  ( TabelaMap[KM Inicio] &lt;= BS_CONTROLE[[#This Row],[KM - Inicio]]) *
  ( TabelaMap[KM Fim]  &gt;= BS_CONTROLE[[#This Row],[KM - Inicio]]),
  TabelaMap[Trecho Coordenação],
  "-",
  0
)</f>
        <v>-</v>
      </c>
      <c r="BE704" s="200" t="str">
        <f>IFERROR(_xlfn.XLOOKUP(AO704, BASE_MAPA!$B$2:$B$420, BASE_MAPA!$G$2:$G$420), "ERRO")</f>
        <v>ERRO</v>
      </c>
      <c r="BF704" s="178" t="str">
        <f>IF(BS_CONTROLE[[#This Row],[Responsavel pelo boletim]]=0, "-", BS_CONTROLE[[#This Row],[Responsavel pelo boletim]])</f>
        <v>-</v>
      </c>
      <c r="BG704" s="13"/>
      <c r="BH704" s="14"/>
      <c r="BI704" s="14"/>
      <c r="BJ704" s="14"/>
      <c r="BK704" s="14"/>
      <c r="BL704" s="13"/>
      <c r="BM704" s="12"/>
      <c r="BN704" s="12"/>
      <c r="BO704" s="130"/>
      <c r="BP704" s="14"/>
      <c r="BQ704" s="10" t="str">
        <f t="shared" si="58"/>
        <v>Aderente</v>
      </c>
      <c r="BR704" s="15" t="str">
        <f t="shared" si="59"/>
        <v>*</v>
      </c>
      <c r="BS704" s="15" t="str">
        <f t="shared" si="60"/>
        <v>*</v>
      </c>
      <c r="BT704" s="157" t="str">
        <f t="shared" si="61"/>
        <v/>
      </c>
    </row>
    <row r="705" spans="1:72" hidden="1">
      <c r="A705" s="44" t="str">
        <f t="shared" si="57"/>
        <v/>
      </c>
      <c r="B705" s="133"/>
      <c r="C705" s="7" t="str">
        <f>IF(BS_CONTROLE[[#This Row],[DATA]]="","",WEEKNUM(BS_CONTROLE[[#This Row],[DATA]]))</f>
        <v/>
      </c>
      <c r="D705" s="45"/>
      <c r="E705" s="185">
        <v>721</v>
      </c>
      <c r="F705" s="134"/>
      <c r="G705" s="8" t="str">
        <f>IF(D705="","*",VLOOKUP(F705,BS_ATIVIDADE[#All],3,FALSE))</f>
        <v>*</v>
      </c>
      <c r="H705" s="135"/>
      <c r="I705" s="135"/>
      <c r="J705" s="151"/>
      <c r="K705" s="151"/>
      <c r="L705" s="71" t="s">
        <v>11</v>
      </c>
      <c r="M705" s="149" t="str" cm="1">
        <f t="array" ref="M705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705" s="149" t="str" cm="1">
        <f t="array" ref="N705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705" s="135"/>
      <c r="P705" s="135"/>
      <c r="Q705" s="71"/>
      <c r="R705" s="9" t="str">
        <f>IFERROR(_xlfn.XLOOKUP(F705, BS_ATIVIDADE[ATIVIDADE],BS_ATIVIDADE[UNIDADE] ), "*")</f>
        <v>*</v>
      </c>
      <c r="S705" s="180" t="str" cm="1">
        <f t="array" ref="S705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705" s="180" t="str" cm="1">
        <f t="array" ref="T705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705" s="199" t="str">
        <f>IFERROR(_xlfn.XLOOKUP(J705, BASE_MAPA!$B$2:$B$420, BASE_MAPA!$G$2:$G$420), "ERRO")</f>
        <v>ERRO</v>
      </c>
      <c r="V705" s="143"/>
      <c r="W705" s="135"/>
      <c r="X705" s="152"/>
      <c r="Y705" s="129"/>
      <c r="Z705" s="129"/>
      <c r="AA705" s="71"/>
      <c r="AB705" s="59"/>
      <c r="AC705" s="59"/>
      <c r="AD705" s="135"/>
      <c r="AE705" s="71"/>
      <c r="AF705" s="71"/>
      <c r="AG705" s="71"/>
      <c r="AH705" s="42"/>
      <c r="AI705" s="119" t="str">
        <f>IF(BS_CONTROLE[[#This Row],[Atividade]]=0, "-", BS_CONTROLE[[#This Row],[Atividade]])</f>
        <v>-</v>
      </c>
      <c r="AJ705" s="8" t="str">
        <f>IF(D705="","*",VLOOKUP(AI705,BS_ATIVIDADE[#Data],3,FALSE))</f>
        <v>*</v>
      </c>
      <c r="AK705" s="175" t="str">
        <f>IF(BS_CONTROLE[[#This Row],[Local - Partida]]=0, "-", BS_CONTROLE[[#This Row],[Local - Partida]])</f>
        <v>-</v>
      </c>
      <c r="AL705" s="175" t="str">
        <f>IF(BS_CONTROLE[[#This Row],[Local - Encerramento]]=0, "-", BS_CONTROLE[[#This Row],[Local - Encerramento]])</f>
        <v>-</v>
      </c>
      <c r="AM705" s="175" t="str">
        <f>IF(BS_CONTROLE[[#This Row],[Entre - Estações]]=0, "-", BS_CONTROLE[[#This Row],[Entre - Estações]])</f>
        <v>-</v>
      </c>
      <c r="AN705" s="175" t="str">
        <f>IF(BS_CONTROLE[[#This Row],[SB]]=0, "-", BS_CONTROLE[[#This Row],[SB]])</f>
        <v>-</v>
      </c>
      <c r="AO705" s="176" t="str">
        <f>IF(BS_CONTROLE[[#This Row],[SUB]]=0, "-", BS_CONTROLE[[#This Row],[SUB]])</f>
        <v>-</v>
      </c>
      <c r="AP705" s="177" t="str">
        <f>IF(BS_CONTROLE[[#This Row],[KM - Inicio]]=0, "-", BS_CONTROLE[[#This Row],[KM - Inicio]])</f>
        <v>-</v>
      </c>
      <c r="AQ705" s="177" t="str">
        <f>IF(BS_CONTROLE[[#This Row],[KM - Fim]]=0, "-", BS_CONTROLE[[#This Row],[KM - Fim]])</f>
        <v>-</v>
      </c>
      <c r="AR705" s="32"/>
      <c r="AS705" s="32"/>
      <c r="AT705" s="32"/>
      <c r="AU705" s="32"/>
      <c r="AV705" s="32"/>
      <c r="AW705" s="32"/>
      <c r="AX705" s="32"/>
      <c r="AY705" s="184" t="str">
        <f>IF(D705="","*",IFERROR(IF(ISODD(COUNT(AS705:AX707)),"ERRO",SUM((AT705-AS705),(AV705-AU705),(AX705-AW705))),"ERRO"))</f>
        <v>*</v>
      </c>
      <c r="AZ705" s="11"/>
      <c r="BA705" s="60"/>
      <c r="BB705" s="9" t="str">
        <f>IFERROR(_xlfn.XLOOKUP(AI705, BS_ATIVIDADE[ATIVIDADE],BS_ATIVIDADE[UNIDADE] ), "*")</f>
        <v>*</v>
      </c>
      <c r="BC705" s="59" t="str" cm="1">
        <f t="array" ref="BC705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BD705" s="59" t="str" cm="1">
        <f t="array" ref="BD705" xml:space="preserve"> _xlfn.XLOOKUP(
  1,
  ( TabelaMap[SUB] = BS_CONTROLE[[#This Row],[SUB_5]]) *
  ( TabelaMap[KM Inicio] &lt;= BS_CONTROLE[[#This Row],[KM - Inicio]]) *
  ( TabelaMap[KM Fim]  &gt;= BS_CONTROLE[[#This Row],[KM - Inicio]]),
  TabelaMap[Trecho Coordenação],
  "-",
  0
)</f>
        <v>-</v>
      </c>
      <c r="BE705" s="200" t="str">
        <f>IFERROR(_xlfn.XLOOKUP(AO705, BASE_MAPA!$B$2:$B$420, BASE_MAPA!$G$2:$G$420), "ERRO")</f>
        <v>ERRO</v>
      </c>
      <c r="BF705" s="178" t="str">
        <f>IF(BS_CONTROLE[[#This Row],[Responsavel pelo boletim]]=0, "-", BS_CONTROLE[[#This Row],[Responsavel pelo boletim]])</f>
        <v>-</v>
      </c>
      <c r="BG705" s="13"/>
      <c r="BH705" s="14"/>
      <c r="BI705" s="14"/>
      <c r="BJ705" s="14"/>
      <c r="BK705" s="14"/>
      <c r="BL705" s="13"/>
      <c r="BM705" s="12"/>
      <c r="BN705" s="12"/>
      <c r="BO705" s="130"/>
      <c r="BP705" s="14"/>
      <c r="BQ705" s="10" t="str">
        <f t="shared" si="58"/>
        <v>Aderente</v>
      </c>
      <c r="BR705" s="15" t="str">
        <f t="shared" si="59"/>
        <v>*</v>
      </c>
      <c r="BS705" s="15" t="str">
        <f t="shared" si="60"/>
        <v>*</v>
      </c>
      <c r="BT705" s="157" t="str">
        <f t="shared" si="61"/>
        <v/>
      </c>
    </row>
    <row r="706" spans="1:72" hidden="1">
      <c r="A706" s="44" t="str">
        <f t="shared" si="57"/>
        <v/>
      </c>
      <c r="B706" s="133"/>
      <c r="C706" s="7" t="str">
        <f>IF(BS_CONTROLE[[#This Row],[DATA]]="","",WEEKNUM(BS_CONTROLE[[#This Row],[DATA]]))</f>
        <v/>
      </c>
      <c r="D706" s="45"/>
      <c r="E706" s="185">
        <v>722</v>
      </c>
      <c r="F706" s="134"/>
      <c r="G706" s="8" t="str">
        <f>IF(D706="","*",VLOOKUP(F706,BS_ATIVIDADE[#All],3,FALSE))</f>
        <v>*</v>
      </c>
      <c r="H706" s="135"/>
      <c r="I706" s="135"/>
      <c r="J706" s="151"/>
      <c r="K706" s="151"/>
      <c r="L706" s="71" t="s">
        <v>11</v>
      </c>
      <c r="M706" s="149" t="str" cm="1">
        <f t="array" ref="M706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706" s="149" t="str" cm="1">
        <f t="array" ref="N706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706" s="135"/>
      <c r="P706" s="135"/>
      <c r="Q706" s="71"/>
      <c r="R706" s="9" t="str">
        <f>IFERROR(_xlfn.XLOOKUP(F706, BS_ATIVIDADE[ATIVIDADE],BS_ATIVIDADE[UNIDADE] ), "*")</f>
        <v>*</v>
      </c>
      <c r="S706" s="180" t="str" cm="1">
        <f t="array" ref="S706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706" s="180" t="str" cm="1">
        <f t="array" ref="T706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706" s="199" t="str">
        <f>IFERROR(_xlfn.XLOOKUP(J706, BASE_MAPA!$B$2:$B$420, BASE_MAPA!$G$2:$G$420), "ERRO")</f>
        <v>ERRO</v>
      </c>
      <c r="V706" s="143"/>
      <c r="W706" s="135"/>
      <c r="X706" s="152"/>
      <c r="Y706" s="129"/>
      <c r="Z706" s="129"/>
      <c r="AA706" s="71"/>
      <c r="AB706" s="59"/>
      <c r="AC706" s="59"/>
      <c r="AD706" s="135"/>
      <c r="AE706" s="71"/>
      <c r="AF706" s="71"/>
      <c r="AG706" s="71"/>
      <c r="AH706" s="42"/>
      <c r="AI706" s="119" t="str">
        <f>IF(BS_CONTROLE[[#This Row],[Atividade]]=0, "-", BS_CONTROLE[[#This Row],[Atividade]])</f>
        <v>-</v>
      </c>
      <c r="AJ706" s="8" t="str">
        <f>IF(D706="","*",VLOOKUP(AI706,BS_ATIVIDADE[#Data],3,FALSE))</f>
        <v>*</v>
      </c>
      <c r="AK706" s="175" t="str">
        <f>IF(BS_CONTROLE[[#This Row],[Local - Partida]]=0, "-", BS_CONTROLE[[#This Row],[Local - Partida]])</f>
        <v>-</v>
      </c>
      <c r="AL706" s="175" t="str">
        <f>IF(BS_CONTROLE[[#This Row],[Local - Encerramento]]=0, "-", BS_CONTROLE[[#This Row],[Local - Encerramento]])</f>
        <v>-</v>
      </c>
      <c r="AM706" s="175" t="str">
        <f>IF(BS_CONTROLE[[#This Row],[Entre - Estações]]=0, "-", BS_CONTROLE[[#This Row],[Entre - Estações]])</f>
        <v>-</v>
      </c>
      <c r="AN706" s="175" t="str">
        <f>IF(BS_CONTROLE[[#This Row],[SB]]=0, "-", BS_CONTROLE[[#This Row],[SB]])</f>
        <v>-</v>
      </c>
      <c r="AO706" s="176" t="str">
        <f>IF(BS_CONTROLE[[#This Row],[SUB]]=0, "-", BS_CONTROLE[[#This Row],[SUB]])</f>
        <v>-</v>
      </c>
      <c r="AP706" s="177" t="str">
        <f>IF(BS_CONTROLE[[#This Row],[KM - Inicio]]=0, "-", BS_CONTROLE[[#This Row],[KM - Inicio]])</f>
        <v>-</v>
      </c>
      <c r="AQ706" s="177" t="str">
        <f>IF(BS_CONTROLE[[#This Row],[KM - Fim]]=0, "-", BS_CONTROLE[[#This Row],[KM - Fim]])</f>
        <v>-</v>
      </c>
      <c r="AR706" s="32"/>
      <c r="AS706" s="32"/>
      <c r="AT706" s="32"/>
      <c r="AU706" s="32"/>
      <c r="AV706" s="32"/>
      <c r="AW706" s="32"/>
      <c r="AX706" s="32"/>
      <c r="AY706" s="184" t="str">
        <f>IF(D706="","*",IFERROR(IF(ISODD(COUNT(AS706:AX708)),"ERRO",SUM((AT706-AS706),(AV706-AU706),(AX706-AW706))),"ERRO"))</f>
        <v>*</v>
      </c>
      <c r="AZ706" s="11"/>
      <c r="BA706" s="60"/>
      <c r="BB706" s="9" t="str">
        <f>IFERROR(_xlfn.XLOOKUP(AI706, BS_ATIVIDADE[ATIVIDADE],BS_ATIVIDADE[UNIDADE] ), "*")</f>
        <v>*</v>
      </c>
      <c r="BC706" s="59" t="str" cm="1">
        <f t="array" ref="BC706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BD706" s="59" t="str" cm="1">
        <f t="array" ref="BD706" xml:space="preserve"> _xlfn.XLOOKUP(
  1,
  ( TabelaMap[SUB] = BS_CONTROLE[[#This Row],[SUB_5]]) *
  ( TabelaMap[KM Inicio] &lt;= BS_CONTROLE[[#This Row],[KM - Inicio]]) *
  ( TabelaMap[KM Fim]  &gt;= BS_CONTROLE[[#This Row],[KM - Inicio]]),
  TabelaMap[Trecho Coordenação],
  "-",
  0
)</f>
        <v>-</v>
      </c>
      <c r="BE706" s="200" t="str">
        <f>IFERROR(_xlfn.XLOOKUP(AO706, BASE_MAPA!$B$2:$B$420, BASE_MAPA!$G$2:$G$420), "ERRO")</f>
        <v>ERRO</v>
      </c>
      <c r="BF706" s="178" t="str">
        <f>IF(BS_CONTROLE[[#This Row],[Responsavel pelo boletim]]=0, "-", BS_CONTROLE[[#This Row],[Responsavel pelo boletim]])</f>
        <v>-</v>
      </c>
      <c r="BG706" s="13"/>
      <c r="BH706" s="14"/>
      <c r="BI706" s="14"/>
      <c r="BJ706" s="14"/>
      <c r="BK706" s="14"/>
      <c r="BL706" s="13"/>
      <c r="BM706" s="12"/>
      <c r="BN706" s="12"/>
      <c r="BO706" s="130"/>
      <c r="BP706" s="14"/>
      <c r="BQ706" s="10" t="str">
        <f t="shared" si="58"/>
        <v>Aderente</v>
      </c>
      <c r="BR706" s="15" t="str">
        <f t="shared" si="59"/>
        <v>*</v>
      </c>
      <c r="BS706" s="15" t="str">
        <f t="shared" si="60"/>
        <v>*</v>
      </c>
      <c r="BT706" s="157" t="str">
        <f t="shared" si="61"/>
        <v/>
      </c>
    </row>
    <row r="707" spans="1:72" hidden="1">
      <c r="A707" s="44" t="str">
        <f t="shared" si="57"/>
        <v/>
      </c>
      <c r="B707" s="133"/>
      <c r="C707" s="7" t="str">
        <f>IF(BS_CONTROLE[[#This Row],[DATA]]="","",WEEKNUM(BS_CONTROLE[[#This Row],[DATA]]))</f>
        <v/>
      </c>
      <c r="D707" s="45"/>
      <c r="E707" s="185">
        <v>723</v>
      </c>
      <c r="F707" s="134"/>
      <c r="G707" s="8" t="str">
        <f>IF(D707="","*",VLOOKUP(F707,BS_ATIVIDADE[#All],3,FALSE))</f>
        <v>*</v>
      </c>
      <c r="H707" s="135"/>
      <c r="I707" s="135"/>
      <c r="J707" s="151"/>
      <c r="K707" s="151"/>
      <c r="L707" s="71" t="s">
        <v>11</v>
      </c>
      <c r="M707" s="149" t="str" cm="1">
        <f t="array" ref="M707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707" s="149" t="str" cm="1">
        <f t="array" ref="N707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707" s="135"/>
      <c r="P707" s="135"/>
      <c r="Q707" s="71"/>
      <c r="R707" s="9" t="str">
        <f>IFERROR(_xlfn.XLOOKUP(F707, BS_ATIVIDADE[ATIVIDADE],BS_ATIVIDADE[UNIDADE] ), "*")</f>
        <v>*</v>
      </c>
      <c r="S707" s="180" t="str" cm="1">
        <f t="array" ref="S707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707" s="180" t="str" cm="1">
        <f t="array" ref="T707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707" s="199" t="str">
        <f>IFERROR(_xlfn.XLOOKUP(J707, BASE_MAPA!$B$2:$B$420, BASE_MAPA!$G$2:$G$420), "ERRO")</f>
        <v>ERRO</v>
      </c>
      <c r="V707" s="143"/>
      <c r="W707" s="135"/>
      <c r="X707" s="152"/>
      <c r="Y707" s="129"/>
      <c r="Z707" s="129"/>
      <c r="AA707" s="71"/>
      <c r="AB707" s="59"/>
      <c r="AC707" s="59"/>
      <c r="AD707" s="135"/>
      <c r="AE707" s="71"/>
      <c r="AF707" s="71"/>
      <c r="AG707" s="71"/>
      <c r="AH707" s="42"/>
      <c r="AI707" s="119" t="str">
        <f>IF(BS_CONTROLE[[#This Row],[Atividade]]=0, "-", BS_CONTROLE[[#This Row],[Atividade]])</f>
        <v>-</v>
      </c>
      <c r="AJ707" s="8" t="str">
        <f>IF(D707="","*",VLOOKUP(AI707,BS_ATIVIDADE[#Data],3,FALSE))</f>
        <v>*</v>
      </c>
      <c r="AK707" s="175" t="str">
        <f>IF(BS_CONTROLE[[#This Row],[Local - Partida]]=0, "-", BS_CONTROLE[[#This Row],[Local - Partida]])</f>
        <v>-</v>
      </c>
      <c r="AL707" s="175" t="str">
        <f>IF(BS_CONTROLE[[#This Row],[Local - Encerramento]]=0, "-", BS_CONTROLE[[#This Row],[Local - Encerramento]])</f>
        <v>-</v>
      </c>
      <c r="AM707" s="175" t="str">
        <f>IF(BS_CONTROLE[[#This Row],[Entre - Estações]]=0, "-", BS_CONTROLE[[#This Row],[Entre - Estações]])</f>
        <v>-</v>
      </c>
      <c r="AN707" s="175" t="str">
        <f>IF(BS_CONTROLE[[#This Row],[SB]]=0, "-", BS_CONTROLE[[#This Row],[SB]])</f>
        <v>-</v>
      </c>
      <c r="AO707" s="176" t="str">
        <f>IF(BS_CONTROLE[[#This Row],[SUB]]=0, "-", BS_CONTROLE[[#This Row],[SUB]])</f>
        <v>-</v>
      </c>
      <c r="AP707" s="177" t="str">
        <f>IF(BS_CONTROLE[[#This Row],[KM - Inicio]]=0, "-", BS_CONTROLE[[#This Row],[KM - Inicio]])</f>
        <v>-</v>
      </c>
      <c r="AQ707" s="177" t="str">
        <f>IF(BS_CONTROLE[[#This Row],[KM - Fim]]=0, "-", BS_CONTROLE[[#This Row],[KM - Fim]])</f>
        <v>-</v>
      </c>
      <c r="AR707" s="32"/>
      <c r="AS707" s="32"/>
      <c r="AT707" s="32"/>
      <c r="AU707" s="32"/>
      <c r="AV707" s="32"/>
      <c r="AW707" s="32"/>
      <c r="AX707" s="32"/>
      <c r="AY707" s="184" t="str">
        <f>IF(D707="","*",IFERROR(IF(ISODD(COUNT(AS707:AX709)),"ERRO",SUM((AT707-AS707),(AV707-AU707),(AX707-AW707))),"ERRO"))</f>
        <v>*</v>
      </c>
      <c r="AZ707" s="11"/>
      <c r="BA707" s="60"/>
      <c r="BB707" s="9" t="str">
        <f>IFERROR(_xlfn.XLOOKUP(AI707, BS_ATIVIDADE[ATIVIDADE],BS_ATIVIDADE[UNIDADE] ), "*")</f>
        <v>*</v>
      </c>
      <c r="BC707" s="59" t="str" cm="1">
        <f t="array" ref="BC707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BD707" s="59" t="str" cm="1">
        <f t="array" ref="BD707" xml:space="preserve"> _xlfn.XLOOKUP(
  1,
  ( TabelaMap[SUB] = BS_CONTROLE[[#This Row],[SUB_5]]) *
  ( TabelaMap[KM Inicio] &lt;= BS_CONTROLE[[#This Row],[KM - Inicio]]) *
  ( TabelaMap[KM Fim]  &gt;= BS_CONTROLE[[#This Row],[KM - Inicio]]),
  TabelaMap[Trecho Coordenação],
  "-",
  0
)</f>
        <v>-</v>
      </c>
      <c r="BE707" s="200" t="str">
        <f>IFERROR(_xlfn.XLOOKUP(AO707, BASE_MAPA!$B$2:$B$420, BASE_MAPA!$G$2:$G$420), "ERRO")</f>
        <v>ERRO</v>
      </c>
      <c r="BF707" s="178" t="str">
        <f>IF(BS_CONTROLE[[#This Row],[Responsavel pelo boletim]]=0, "-", BS_CONTROLE[[#This Row],[Responsavel pelo boletim]])</f>
        <v>-</v>
      </c>
      <c r="BG707" s="13"/>
      <c r="BH707" s="14"/>
      <c r="BI707" s="14"/>
      <c r="BJ707" s="14"/>
      <c r="BK707" s="14"/>
      <c r="BL707" s="13"/>
      <c r="BM707" s="12"/>
      <c r="BN707" s="12"/>
      <c r="BO707" s="130"/>
      <c r="BP707" s="14"/>
      <c r="BQ707" s="10" t="str">
        <f t="shared" si="58"/>
        <v>Aderente</v>
      </c>
      <c r="BR707" s="15" t="str">
        <f t="shared" si="59"/>
        <v>*</v>
      </c>
      <c r="BS707" s="15" t="str">
        <f t="shared" si="60"/>
        <v>*</v>
      </c>
      <c r="BT707" s="157" t="str">
        <f t="shared" si="61"/>
        <v/>
      </c>
    </row>
    <row r="708" spans="1:72" hidden="1">
      <c r="A708" s="44" t="str">
        <f t="shared" si="57"/>
        <v/>
      </c>
      <c r="B708" s="133"/>
      <c r="C708" s="7" t="str">
        <f>IF(BS_CONTROLE[[#This Row],[DATA]]="","",WEEKNUM(BS_CONTROLE[[#This Row],[DATA]]))</f>
        <v/>
      </c>
      <c r="D708" s="45"/>
      <c r="E708" s="185">
        <v>724</v>
      </c>
      <c r="F708" s="134"/>
      <c r="G708" s="8" t="str">
        <f>IF(D708="","*",VLOOKUP(F708,BS_ATIVIDADE[#All],3,FALSE))</f>
        <v>*</v>
      </c>
      <c r="H708" s="135"/>
      <c r="I708" s="135"/>
      <c r="J708" s="151"/>
      <c r="K708" s="151"/>
      <c r="L708" s="71" t="s">
        <v>11</v>
      </c>
      <c r="M708" s="149" t="str" cm="1">
        <f t="array" ref="M708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708" s="149" t="str" cm="1">
        <f t="array" ref="N708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708" s="135"/>
      <c r="P708" s="135"/>
      <c r="Q708" s="71"/>
      <c r="R708" s="9" t="str">
        <f>IFERROR(_xlfn.XLOOKUP(F708, BS_ATIVIDADE[ATIVIDADE],BS_ATIVIDADE[UNIDADE] ), "*")</f>
        <v>*</v>
      </c>
      <c r="S708" s="180" t="str" cm="1">
        <f t="array" ref="S708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708" s="180" t="str" cm="1">
        <f t="array" ref="T708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708" s="199" t="str">
        <f>IFERROR(_xlfn.XLOOKUP(J708, BASE_MAPA!$B$2:$B$420, BASE_MAPA!$G$2:$G$420), "ERRO")</f>
        <v>ERRO</v>
      </c>
      <c r="V708" s="143"/>
      <c r="W708" s="135"/>
      <c r="X708" s="152"/>
      <c r="Y708" s="129"/>
      <c r="Z708" s="129"/>
      <c r="AA708" s="71"/>
      <c r="AB708" s="59"/>
      <c r="AC708" s="59"/>
      <c r="AD708" s="135"/>
      <c r="AE708" s="71"/>
      <c r="AF708" s="71"/>
      <c r="AG708" s="71"/>
      <c r="AH708" s="42"/>
      <c r="AI708" s="119" t="str">
        <f>IF(BS_CONTROLE[[#This Row],[Atividade]]=0, "-", BS_CONTROLE[[#This Row],[Atividade]])</f>
        <v>-</v>
      </c>
      <c r="AJ708" s="8" t="str">
        <f>IF(D708="","*",VLOOKUP(AI708,BS_ATIVIDADE[#Data],3,FALSE))</f>
        <v>*</v>
      </c>
      <c r="AK708" s="175" t="str">
        <f>IF(BS_CONTROLE[[#This Row],[Local - Partida]]=0, "-", BS_CONTROLE[[#This Row],[Local - Partida]])</f>
        <v>-</v>
      </c>
      <c r="AL708" s="175" t="str">
        <f>IF(BS_CONTROLE[[#This Row],[Local - Encerramento]]=0, "-", BS_CONTROLE[[#This Row],[Local - Encerramento]])</f>
        <v>-</v>
      </c>
      <c r="AM708" s="175" t="str">
        <f>IF(BS_CONTROLE[[#This Row],[Entre - Estações]]=0, "-", BS_CONTROLE[[#This Row],[Entre - Estações]])</f>
        <v>-</v>
      </c>
      <c r="AN708" s="175" t="str">
        <f>IF(BS_CONTROLE[[#This Row],[SB]]=0, "-", BS_CONTROLE[[#This Row],[SB]])</f>
        <v>-</v>
      </c>
      <c r="AO708" s="176" t="str">
        <f>IF(BS_CONTROLE[[#This Row],[SUB]]=0, "-", BS_CONTROLE[[#This Row],[SUB]])</f>
        <v>-</v>
      </c>
      <c r="AP708" s="177" t="str">
        <f>IF(BS_CONTROLE[[#This Row],[KM - Inicio]]=0, "-", BS_CONTROLE[[#This Row],[KM - Inicio]])</f>
        <v>-</v>
      </c>
      <c r="AQ708" s="177" t="str">
        <f>IF(BS_CONTROLE[[#This Row],[KM - Fim]]=0, "-", BS_CONTROLE[[#This Row],[KM - Fim]])</f>
        <v>-</v>
      </c>
      <c r="AR708" s="32"/>
      <c r="AS708" s="32"/>
      <c r="AT708" s="32"/>
      <c r="AU708" s="32"/>
      <c r="AV708" s="32"/>
      <c r="AW708" s="32"/>
      <c r="AX708" s="32"/>
      <c r="AY708" s="184" t="str">
        <f>IF(D708="","*",IFERROR(IF(ISODD(COUNT(AS708:AX710)),"ERRO",SUM((AT708-AS708),(AV708-AU708),(AX708-AW708))),"ERRO"))</f>
        <v>*</v>
      </c>
      <c r="AZ708" s="11"/>
      <c r="BA708" s="60"/>
      <c r="BB708" s="9" t="str">
        <f>IFERROR(_xlfn.XLOOKUP(AI708, BS_ATIVIDADE[ATIVIDADE],BS_ATIVIDADE[UNIDADE] ), "*")</f>
        <v>*</v>
      </c>
      <c r="BC708" s="59" t="str" cm="1">
        <f t="array" ref="BC708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BD708" s="59" t="str" cm="1">
        <f t="array" ref="BD708" xml:space="preserve"> _xlfn.XLOOKUP(
  1,
  ( TabelaMap[SUB] = BS_CONTROLE[[#This Row],[SUB_5]]) *
  ( TabelaMap[KM Inicio] &lt;= BS_CONTROLE[[#This Row],[KM - Inicio]]) *
  ( TabelaMap[KM Fim]  &gt;= BS_CONTROLE[[#This Row],[KM - Inicio]]),
  TabelaMap[Trecho Coordenação],
  "-",
  0
)</f>
        <v>-</v>
      </c>
      <c r="BE708" s="200" t="str">
        <f>IFERROR(_xlfn.XLOOKUP(AO708, BASE_MAPA!$B$2:$B$420, BASE_MAPA!$G$2:$G$420), "ERRO")</f>
        <v>ERRO</v>
      </c>
      <c r="BF708" s="178" t="str">
        <f>IF(BS_CONTROLE[[#This Row],[Responsavel pelo boletim]]=0, "-", BS_CONTROLE[[#This Row],[Responsavel pelo boletim]])</f>
        <v>-</v>
      </c>
      <c r="BG708" s="13"/>
      <c r="BH708" s="14"/>
      <c r="BI708" s="14"/>
      <c r="BJ708" s="14"/>
      <c r="BK708" s="14"/>
      <c r="BL708" s="13"/>
      <c r="BM708" s="12"/>
      <c r="BN708" s="12"/>
      <c r="BO708" s="130"/>
      <c r="BP708" s="14"/>
      <c r="BQ708" s="10" t="str">
        <f t="shared" si="58"/>
        <v>Aderente</v>
      </c>
      <c r="BR708" s="15" t="str">
        <f t="shared" si="59"/>
        <v>*</v>
      </c>
      <c r="BS708" s="15" t="str">
        <f t="shared" si="60"/>
        <v>*</v>
      </c>
      <c r="BT708" s="157" t="str">
        <f t="shared" si="61"/>
        <v/>
      </c>
    </row>
    <row r="709" spans="1:72" hidden="1">
      <c r="A709" s="44" t="str">
        <f t="shared" si="57"/>
        <v/>
      </c>
      <c r="B709" s="133"/>
      <c r="C709" s="7" t="str">
        <f>IF(BS_CONTROLE[[#This Row],[DATA]]="","",WEEKNUM(BS_CONTROLE[[#This Row],[DATA]]))</f>
        <v/>
      </c>
      <c r="D709" s="45"/>
      <c r="E709" s="185">
        <v>725</v>
      </c>
      <c r="F709" s="134"/>
      <c r="G709" s="8" t="str">
        <f>IF(D709="","*",VLOOKUP(F709,BS_ATIVIDADE[#All],3,FALSE))</f>
        <v>*</v>
      </c>
      <c r="H709" s="135"/>
      <c r="I709" s="135"/>
      <c r="J709" s="151"/>
      <c r="K709" s="151"/>
      <c r="L709" s="71" t="s">
        <v>11</v>
      </c>
      <c r="M709" s="149" t="str" cm="1">
        <f t="array" ref="M709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709" s="149" t="str" cm="1">
        <f t="array" ref="N709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709" s="135"/>
      <c r="P709" s="135"/>
      <c r="Q709" s="71"/>
      <c r="R709" s="9" t="str">
        <f>IFERROR(_xlfn.XLOOKUP(F709, BS_ATIVIDADE[ATIVIDADE],BS_ATIVIDADE[UNIDADE] ), "*")</f>
        <v>*</v>
      </c>
      <c r="S709" s="180" t="str" cm="1">
        <f t="array" ref="S709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709" s="180" t="str" cm="1">
        <f t="array" ref="T709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709" s="199" t="str">
        <f>IFERROR(_xlfn.XLOOKUP(J709, BASE_MAPA!$B$2:$B$420, BASE_MAPA!$G$2:$G$420), "ERRO")</f>
        <v>ERRO</v>
      </c>
      <c r="V709" s="143"/>
      <c r="W709" s="135"/>
      <c r="X709" s="152"/>
      <c r="Y709" s="129"/>
      <c r="Z709" s="129"/>
      <c r="AA709" s="71"/>
      <c r="AB709" s="59"/>
      <c r="AC709" s="59"/>
      <c r="AD709" s="135"/>
      <c r="AE709" s="71"/>
      <c r="AF709" s="71"/>
      <c r="AG709" s="71"/>
      <c r="AH709" s="42"/>
      <c r="AI709" s="119" t="str">
        <f>IF(BS_CONTROLE[[#This Row],[Atividade]]=0, "-", BS_CONTROLE[[#This Row],[Atividade]])</f>
        <v>-</v>
      </c>
      <c r="AJ709" s="8" t="str">
        <f>IF(D709="","*",VLOOKUP(AI709,BS_ATIVIDADE[#Data],3,FALSE))</f>
        <v>*</v>
      </c>
      <c r="AK709" s="175" t="str">
        <f>IF(BS_CONTROLE[[#This Row],[Local - Partida]]=0, "-", BS_CONTROLE[[#This Row],[Local - Partida]])</f>
        <v>-</v>
      </c>
      <c r="AL709" s="175" t="str">
        <f>IF(BS_CONTROLE[[#This Row],[Local - Encerramento]]=0, "-", BS_CONTROLE[[#This Row],[Local - Encerramento]])</f>
        <v>-</v>
      </c>
      <c r="AM709" s="175" t="str">
        <f>IF(BS_CONTROLE[[#This Row],[Entre - Estações]]=0, "-", BS_CONTROLE[[#This Row],[Entre - Estações]])</f>
        <v>-</v>
      </c>
      <c r="AN709" s="175" t="str">
        <f>IF(BS_CONTROLE[[#This Row],[SB]]=0, "-", BS_CONTROLE[[#This Row],[SB]])</f>
        <v>-</v>
      </c>
      <c r="AO709" s="176" t="str">
        <f>IF(BS_CONTROLE[[#This Row],[SUB]]=0, "-", BS_CONTROLE[[#This Row],[SUB]])</f>
        <v>-</v>
      </c>
      <c r="AP709" s="177" t="str">
        <f>IF(BS_CONTROLE[[#This Row],[KM - Inicio]]=0, "-", BS_CONTROLE[[#This Row],[KM - Inicio]])</f>
        <v>-</v>
      </c>
      <c r="AQ709" s="177" t="str">
        <f>IF(BS_CONTROLE[[#This Row],[KM - Fim]]=0, "-", BS_CONTROLE[[#This Row],[KM - Fim]])</f>
        <v>-</v>
      </c>
      <c r="AR709" s="32"/>
      <c r="AS709" s="32"/>
      <c r="AT709" s="32"/>
      <c r="AU709" s="32"/>
      <c r="AV709" s="32"/>
      <c r="AW709" s="32"/>
      <c r="AX709" s="32"/>
      <c r="AY709" s="184" t="str">
        <f>IF(D709="","*",IFERROR(IF(ISODD(COUNT(AS709:AX711)),"ERRO",SUM((AT709-AS709),(AV709-AU709),(AX709-AW709))),"ERRO"))</f>
        <v>*</v>
      </c>
      <c r="AZ709" s="11"/>
      <c r="BA709" s="60"/>
      <c r="BB709" s="9" t="str">
        <f>IFERROR(_xlfn.XLOOKUP(AI709, BS_ATIVIDADE[ATIVIDADE],BS_ATIVIDADE[UNIDADE] ), "*")</f>
        <v>*</v>
      </c>
      <c r="BC709" s="59" t="str" cm="1">
        <f t="array" ref="BC709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BD709" s="59" t="str" cm="1">
        <f t="array" ref="BD709" xml:space="preserve"> _xlfn.XLOOKUP(
  1,
  ( TabelaMap[SUB] = BS_CONTROLE[[#This Row],[SUB_5]]) *
  ( TabelaMap[KM Inicio] &lt;= BS_CONTROLE[[#This Row],[KM - Inicio]]) *
  ( TabelaMap[KM Fim]  &gt;= BS_CONTROLE[[#This Row],[KM - Inicio]]),
  TabelaMap[Trecho Coordenação],
  "-",
  0
)</f>
        <v>-</v>
      </c>
      <c r="BE709" s="200" t="str">
        <f>IFERROR(_xlfn.XLOOKUP(AO709, BASE_MAPA!$B$2:$B$420, BASE_MAPA!$G$2:$G$420), "ERRO")</f>
        <v>ERRO</v>
      </c>
      <c r="BF709" s="178" t="str">
        <f>IF(BS_CONTROLE[[#This Row],[Responsavel pelo boletim]]=0, "-", BS_CONTROLE[[#This Row],[Responsavel pelo boletim]])</f>
        <v>-</v>
      </c>
      <c r="BG709" s="13"/>
      <c r="BH709" s="14"/>
      <c r="BI709" s="14"/>
      <c r="BJ709" s="14"/>
      <c r="BK709" s="14"/>
      <c r="BL709" s="13"/>
      <c r="BM709" s="12"/>
      <c r="BN709" s="12"/>
      <c r="BO709" s="130"/>
      <c r="BP709" s="14"/>
      <c r="BQ709" s="10" t="str">
        <f t="shared" si="58"/>
        <v>Aderente</v>
      </c>
      <c r="BR709" s="15" t="str">
        <f t="shared" si="59"/>
        <v>*</v>
      </c>
      <c r="BS709" s="15" t="str">
        <f t="shared" si="60"/>
        <v>*</v>
      </c>
      <c r="BT709" s="157" t="str">
        <f t="shared" si="61"/>
        <v/>
      </c>
    </row>
    <row r="710" spans="1:72" hidden="1">
      <c r="A710" s="44" t="str">
        <f t="shared" si="57"/>
        <v/>
      </c>
      <c r="B710" s="133"/>
      <c r="C710" s="7" t="str">
        <f>IF(BS_CONTROLE[[#This Row],[DATA]]="","",WEEKNUM(BS_CONTROLE[[#This Row],[DATA]]))</f>
        <v/>
      </c>
      <c r="D710" s="45"/>
      <c r="E710" s="185">
        <v>726</v>
      </c>
      <c r="F710" s="134"/>
      <c r="G710" s="8" t="str">
        <f>IF(D710="","*",VLOOKUP(F710,BS_ATIVIDADE[#All],3,FALSE))</f>
        <v>*</v>
      </c>
      <c r="H710" s="135"/>
      <c r="I710" s="135"/>
      <c r="J710" s="151"/>
      <c r="K710" s="151"/>
      <c r="L710" s="71" t="s">
        <v>11</v>
      </c>
      <c r="M710" s="149" t="str" cm="1">
        <f t="array" ref="M710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710" s="149" t="str" cm="1">
        <f t="array" ref="N710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710" s="135"/>
      <c r="P710" s="135"/>
      <c r="Q710" s="71"/>
      <c r="R710" s="9" t="str">
        <f>IFERROR(_xlfn.XLOOKUP(F710, BS_ATIVIDADE[ATIVIDADE],BS_ATIVIDADE[UNIDADE] ), "*")</f>
        <v>*</v>
      </c>
      <c r="S710" s="180" t="str" cm="1">
        <f t="array" ref="S710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710" s="180" t="str" cm="1">
        <f t="array" ref="T710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710" s="199" t="str">
        <f>IFERROR(_xlfn.XLOOKUP(J710, BASE_MAPA!$B$2:$B$420, BASE_MAPA!$G$2:$G$420), "ERRO")</f>
        <v>ERRO</v>
      </c>
      <c r="V710" s="143"/>
      <c r="W710" s="135"/>
      <c r="X710" s="152"/>
      <c r="Y710" s="129"/>
      <c r="Z710" s="129"/>
      <c r="AA710" s="71"/>
      <c r="AB710" s="59"/>
      <c r="AC710" s="59"/>
      <c r="AD710" s="135"/>
      <c r="AE710" s="71"/>
      <c r="AF710" s="71"/>
      <c r="AG710" s="71"/>
      <c r="AH710" s="42"/>
      <c r="AI710" s="119" t="str">
        <f>IF(BS_CONTROLE[[#This Row],[Atividade]]=0, "-", BS_CONTROLE[[#This Row],[Atividade]])</f>
        <v>-</v>
      </c>
      <c r="AJ710" s="8" t="str">
        <f>IF(D710="","*",VLOOKUP(AI710,BS_ATIVIDADE[#Data],3,FALSE))</f>
        <v>*</v>
      </c>
      <c r="AK710" s="175" t="str">
        <f>IF(BS_CONTROLE[[#This Row],[Local - Partida]]=0, "-", BS_CONTROLE[[#This Row],[Local - Partida]])</f>
        <v>-</v>
      </c>
      <c r="AL710" s="175" t="str">
        <f>IF(BS_CONTROLE[[#This Row],[Local - Encerramento]]=0, "-", BS_CONTROLE[[#This Row],[Local - Encerramento]])</f>
        <v>-</v>
      </c>
      <c r="AM710" s="175" t="str">
        <f>IF(BS_CONTROLE[[#This Row],[Entre - Estações]]=0, "-", BS_CONTROLE[[#This Row],[Entre - Estações]])</f>
        <v>-</v>
      </c>
      <c r="AN710" s="175" t="str">
        <f>IF(BS_CONTROLE[[#This Row],[SB]]=0, "-", BS_CONTROLE[[#This Row],[SB]])</f>
        <v>-</v>
      </c>
      <c r="AO710" s="176" t="str">
        <f>IF(BS_CONTROLE[[#This Row],[SUB]]=0, "-", BS_CONTROLE[[#This Row],[SUB]])</f>
        <v>-</v>
      </c>
      <c r="AP710" s="177" t="str">
        <f>IF(BS_CONTROLE[[#This Row],[KM - Inicio]]=0, "-", BS_CONTROLE[[#This Row],[KM - Inicio]])</f>
        <v>-</v>
      </c>
      <c r="AQ710" s="177" t="str">
        <f>IF(BS_CONTROLE[[#This Row],[KM - Fim]]=0, "-", BS_CONTROLE[[#This Row],[KM - Fim]])</f>
        <v>-</v>
      </c>
      <c r="AR710" s="32"/>
      <c r="AS710" s="32"/>
      <c r="AT710" s="32"/>
      <c r="AU710" s="32"/>
      <c r="AV710" s="32"/>
      <c r="AW710" s="32"/>
      <c r="AX710" s="32"/>
      <c r="AY710" s="184" t="str">
        <f>IF(D710="","*",IFERROR(IF(ISODD(COUNT(AS710:AX712)),"ERRO",SUM((AT710-AS710),(AV710-AU710),(AX710-AW710))),"ERRO"))</f>
        <v>*</v>
      </c>
      <c r="AZ710" s="11"/>
      <c r="BA710" s="60"/>
      <c r="BB710" s="9" t="str">
        <f>IFERROR(_xlfn.XLOOKUP(AI710, BS_ATIVIDADE[ATIVIDADE],BS_ATIVIDADE[UNIDADE] ), "*")</f>
        <v>*</v>
      </c>
      <c r="BC710" s="59" t="str" cm="1">
        <f t="array" ref="BC710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BD710" s="59" t="str" cm="1">
        <f t="array" ref="BD710" xml:space="preserve"> _xlfn.XLOOKUP(
  1,
  ( TabelaMap[SUB] = BS_CONTROLE[[#This Row],[SUB_5]]) *
  ( TabelaMap[KM Inicio] &lt;= BS_CONTROLE[[#This Row],[KM - Inicio]]) *
  ( TabelaMap[KM Fim]  &gt;= BS_CONTROLE[[#This Row],[KM - Inicio]]),
  TabelaMap[Trecho Coordenação],
  "-",
  0
)</f>
        <v>-</v>
      </c>
      <c r="BE710" s="200" t="str">
        <f>IFERROR(_xlfn.XLOOKUP(AO710, BASE_MAPA!$B$2:$B$420, BASE_MAPA!$G$2:$G$420), "ERRO")</f>
        <v>ERRO</v>
      </c>
      <c r="BF710" s="178" t="str">
        <f>IF(BS_CONTROLE[[#This Row],[Responsavel pelo boletim]]=0, "-", BS_CONTROLE[[#This Row],[Responsavel pelo boletim]])</f>
        <v>-</v>
      </c>
      <c r="BG710" s="13"/>
      <c r="BH710" s="14"/>
      <c r="BI710" s="14"/>
      <c r="BJ710" s="14"/>
      <c r="BK710" s="14"/>
      <c r="BL710" s="13"/>
      <c r="BM710" s="12"/>
      <c r="BN710" s="12"/>
      <c r="BO710" s="130"/>
      <c r="BP710" s="14"/>
      <c r="BQ710" s="10" t="str">
        <f t="shared" si="58"/>
        <v>Aderente</v>
      </c>
      <c r="BR710" s="15" t="str">
        <f t="shared" si="59"/>
        <v>*</v>
      </c>
      <c r="BS710" s="15" t="str">
        <f t="shared" si="60"/>
        <v>*</v>
      </c>
      <c r="BT710" s="157" t="str">
        <f t="shared" si="61"/>
        <v/>
      </c>
    </row>
    <row r="711" spans="1:72" hidden="1">
      <c r="A711" s="44" t="str">
        <f t="shared" si="57"/>
        <v/>
      </c>
      <c r="B711" s="133"/>
      <c r="C711" s="7" t="str">
        <f>IF(BS_CONTROLE[[#This Row],[DATA]]="","",WEEKNUM(BS_CONTROLE[[#This Row],[DATA]]))</f>
        <v/>
      </c>
      <c r="D711" s="45"/>
      <c r="E711" s="185">
        <v>727</v>
      </c>
      <c r="F711" s="134"/>
      <c r="G711" s="8" t="str">
        <f>IF(D711="","*",VLOOKUP(F711,BS_ATIVIDADE[#All],3,FALSE))</f>
        <v>*</v>
      </c>
      <c r="H711" s="135"/>
      <c r="I711" s="135"/>
      <c r="J711" s="151"/>
      <c r="K711" s="151"/>
      <c r="L711" s="71" t="s">
        <v>11</v>
      </c>
      <c r="M711" s="149" t="str" cm="1">
        <f t="array" ref="M711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711" s="149" t="str" cm="1">
        <f t="array" ref="N711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711" s="135"/>
      <c r="P711" s="135"/>
      <c r="Q711" s="71"/>
      <c r="R711" s="9" t="str">
        <f>IFERROR(_xlfn.XLOOKUP(F711, BS_ATIVIDADE[ATIVIDADE],BS_ATIVIDADE[UNIDADE] ), "*")</f>
        <v>*</v>
      </c>
      <c r="S711" s="180" t="str" cm="1">
        <f t="array" ref="S711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711" s="180" t="str" cm="1">
        <f t="array" ref="T711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711" s="199" t="str">
        <f>IFERROR(_xlfn.XLOOKUP(J711, BASE_MAPA!$B$2:$B$420, BASE_MAPA!$G$2:$G$420), "ERRO")</f>
        <v>ERRO</v>
      </c>
      <c r="V711" s="143"/>
      <c r="W711" s="135"/>
      <c r="X711" s="152"/>
      <c r="Y711" s="129"/>
      <c r="Z711" s="129"/>
      <c r="AA711" s="71"/>
      <c r="AB711" s="59"/>
      <c r="AC711" s="59"/>
      <c r="AD711" s="135"/>
      <c r="AE711" s="71"/>
      <c r="AF711" s="71"/>
      <c r="AG711" s="71"/>
      <c r="AH711" s="42"/>
      <c r="AI711" s="119" t="str">
        <f>IF(BS_CONTROLE[[#This Row],[Atividade]]=0, "-", BS_CONTROLE[[#This Row],[Atividade]])</f>
        <v>-</v>
      </c>
      <c r="AJ711" s="8" t="str">
        <f>IF(D711="","*",VLOOKUP(AI711,BS_ATIVIDADE[#Data],3,FALSE))</f>
        <v>*</v>
      </c>
      <c r="AK711" s="175" t="str">
        <f>IF(BS_CONTROLE[[#This Row],[Local - Partida]]=0, "-", BS_CONTROLE[[#This Row],[Local - Partida]])</f>
        <v>-</v>
      </c>
      <c r="AL711" s="175" t="str">
        <f>IF(BS_CONTROLE[[#This Row],[Local - Encerramento]]=0, "-", BS_CONTROLE[[#This Row],[Local - Encerramento]])</f>
        <v>-</v>
      </c>
      <c r="AM711" s="175" t="str">
        <f>IF(BS_CONTROLE[[#This Row],[Entre - Estações]]=0, "-", BS_CONTROLE[[#This Row],[Entre - Estações]])</f>
        <v>-</v>
      </c>
      <c r="AN711" s="175" t="str">
        <f>IF(BS_CONTROLE[[#This Row],[SB]]=0, "-", BS_CONTROLE[[#This Row],[SB]])</f>
        <v>-</v>
      </c>
      <c r="AO711" s="176" t="str">
        <f>IF(BS_CONTROLE[[#This Row],[SUB]]=0, "-", BS_CONTROLE[[#This Row],[SUB]])</f>
        <v>-</v>
      </c>
      <c r="AP711" s="177" t="str">
        <f>IF(BS_CONTROLE[[#This Row],[KM - Inicio]]=0, "-", BS_CONTROLE[[#This Row],[KM - Inicio]])</f>
        <v>-</v>
      </c>
      <c r="AQ711" s="177" t="str">
        <f>IF(BS_CONTROLE[[#This Row],[KM - Fim]]=0, "-", BS_CONTROLE[[#This Row],[KM - Fim]])</f>
        <v>-</v>
      </c>
      <c r="AR711" s="32"/>
      <c r="AS711" s="32"/>
      <c r="AT711" s="32"/>
      <c r="AU711" s="32"/>
      <c r="AV711" s="32"/>
      <c r="AW711" s="32"/>
      <c r="AX711" s="32"/>
      <c r="AY711" s="184" t="str">
        <f>IF(D711="","*",IFERROR(IF(ISODD(COUNT(AS711:AX713)),"ERRO",SUM((AT711-AS711),(AV711-AU711),(AX711-AW711))),"ERRO"))</f>
        <v>*</v>
      </c>
      <c r="AZ711" s="11"/>
      <c r="BA711" s="60"/>
      <c r="BB711" s="9" t="str">
        <f>IFERROR(_xlfn.XLOOKUP(AI711, BS_ATIVIDADE[ATIVIDADE],BS_ATIVIDADE[UNIDADE] ), "*")</f>
        <v>*</v>
      </c>
      <c r="BC711" s="59" t="str" cm="1">
        <f t="array" ref="BC711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BD711" s="59" t="str" cm="1">
        <f t="array" ref="BD711" xml:space="preserve"> _xlfn.XLOOKUP(
  1,
  ( TabelaMap[SUB] = BS_CONTROLE[[#This Row],[SUB_5]]) *
  ( TabelaMap[KM Inicio] &lt;= BS_CONTROLE[[#This Row],[KM - Inicio]]) *
  ( TabelaMap[KM Fim]  &gt;= BS_CONTROLE[[#This Row],[KM - Inicio]]),
  TabelaMap[Trecho Coordenação],
  "-",
  0
)</f>
        <v>-</v>
      </c>
      <c r="BE711" s="200" t="str">
        <f>IFERROR(_xlfn.XLOOKUP(AO711, BASE_MAPA!$B$2:$B$420, BASE_MAPA!$G$2:$G$420), "ERRO")</f>
        <v>ERRO</v>
      </c>
      <c r="BF711" s="178" t="str">
        <f>IF(BS_CONTROLE[[#This Row],[Responsavel pelo boletim]]=0, "-", BS_CONTROLE[[#This Row],[Responsavel pelo boletim]])</f>
        <v>-</v>
      </c>
      <c r="BG711" s="13"/>
      <c r="BH711" s="14"/>
      <c r="BI711" s="14"/>
      <c r="BJ711" s="14"/>
      <c r="BK711" s="14"/>
      <c r="BL711" s="13"/>
      <c r="BM711" s="12"/>
      <c r="BN711" s="12"/>
      <c r="BO711" s="130"/>
      <c r="BP711" s="14"/>
      <c r="BQ711" s="10" t="str">
        <f t="shared" si="58"/>
        <v>Aderente</v>
      </c>
      <c r="BR711" s="15" t="str">
        <f t="shared" si="59"/>
        <v>*</v>
      </c>
      <c r="BS711" s="15" t="str">
        <f t="shared" si="60"/>
        <v>*</v>
      </c>
      <c r="BT711" s="157" t="str">
        <f t="shared" si="61"/>
        <v/>
      </c>
    </row>
    <row r="712" spans="1:72" hidden="1">
      <c r="A712" s="44" t="str">
        <f t="shared" si="57"/>
        <v/>
      </c>
      <c r="B712" s="133"/>
      <c r="C712" s="7" t="str">
        <f>IF(BS_CONTROLE[[#This Row],[DATA]]="","",WEEKNUM(BS_CONTROLE[[#This Row],[DATA]]))</f>
        <v/>
      </c>
      <c r="D712" s="45"/>
      <c r="E712" s="185">
        <v>728</v>
      </c>
      <c r="F712" s="134"/>
      <c r="G712" s="8" t="str">
        <f>IF(D712="","*",VLOOKUP(F712,BS_ATIVIDADE[#All],3,FALSE))</f>
        <v>*</v>
      </c>
      <c r="H712" s="135"/>
      <c r="I712" s="135"/>
      <c r="J712" s="151"/>
      <c r="K712" s="151"/>
      <c r="L712" s="71" t="s">
        <v>11</v>
      </c>
      <c r="M712" s="149" t="str" cm="1">
        <f t="array" ref="M712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712" s="149" t="str" cm="1">
        <f t="array" ref="N712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712" s="135"/>
      <c r="P712" s="135"/>
      <c r="Q712" s="71"/>
      <c r="R712" s="9" t="str">
        <f>IFERROR(_xlfn.XLOOKUP(F712, BS_ATIVIDADE[ATIVIDADE],BS_ATIVIDADE[UNIDADE] ), "*")</f>
        <v>*</v>
      </c>
      <c r="S712" s="180" t="str" cm="1">
        <f t="array" ref="S712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712" s="180" t="str" cm="1">
        <f t="array" ref="T712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712" s="199" t="str">
        <f>IFERROR(_xlfn.XLOOKUP(J712, BASE_MAPA!$B$2:$B$420, BASE_MAPA!$G$2:$G$420), "ERRO")</f>
        <v>ERRO</v>
      </c>
      <c r="V712" s="143"/>
      <c r="W712" s="135"/>
      <c r="X712" s="152"/>
      <c r="Y712" s="129"/>
      <c r="Z712" s="129"/>
      <c r="AA712" s="71"/>
      <c r="AB712" s="59"/>
      <c r="AC712" s="59"/>
      <c r="AD712" s="135"/>
      <c r="AE712" s="71"/>
      <c r="AF712" s="71"/>
      <c r="AG712" s="71"/>
      <c r="AH712" s="42"/>
      <c r="AI712" s="119" t="str">
        <f>IF(BS_CONTROLE[[#This Row],[Atividade]]=0, "-", BS_CONTROLE[[#This Row],[Atividade]])</f>
        <v>-</v>
      </c>
      <c r="AJ712" s="8" t="str">
        <f>IF(D712="","*",VLOOKUP(AI712,BS_ATIVIDADE[#Data],3,FALSE))</f>
        <v>*</v>
      </c>
      <c r="AK712" s="175" t="str">
        <f>IF(BS_CONTROLE[[#This Row],[Local - Partida]]=0, "-", BS_CONTROLE[[#This Row],[Local - Partida]])</f>
        <v>-</v>
      </c>
      <c r="AL712" s="175" t="str">
        <f>IF(BS_CONTROLE[[#This Row],[Local - Encerramento]]=0, "-", BS_CONTROLE[[#This Row],[Local - Encerramento]])</f>
        <v>-</v>
      </c>
      <c r="AM712" s="175" t="str">
        <f>IF(BS_CONTROLE[[#This Row],[Entre - Estações]]=0, "-", BS_CONTROLE[[#This Row],[Entre - Estações]])</f>
        <v>-</v>
      </c>
      <c r="AN712" s="175" t="str">
        <f>IF(BS_CONTROLE[[#This Row],[SB]]=0, "-", BS_CONTROLE[[#This Row],[SB]])</f>
        <v>-</v>
      </c>
      <c r="AO712" s="176" t="str">
        <f>IF(BS_CONTROLE[[#This Row],[SUB]]=0, "-", BS_CONTROLE[[#This Row],[SUB]])</f>
        <v>-</v>
      </c>
      <c r="AP712" s="177" t="str">
        <f>IF(BS_CONTROLE[[#This Row],[KM - Inicio]]=0, "-", BS_CONTROLE[[#This Row],[KM - Inicio]])</f>
        <v>-</v>
      </c>
      <c r="AQ712" s="177" t="str">
        <f>IF(BS_CONTROLE[[#This Row],[KM - Fim]]=0, "-", BS_CONTROLE[[#This Row],[KM - Fim]])</f>
        <v>-</v>
      </c>
      <c r="AR712" s="32"/>
      <c r="AS712" s="32"/>
      <c r="AT712" s="32"/>
      <c r="AU712" s="32"/>
      <c r="AV712" s="32"/>
      <c r="AW712" s="32"/>
      <c r="AX712" s="32"/>
      <c r="AY712" s="184" t="str">
        <f>IF(D712="","*",IFERROR(IF(ISODD(COUNT(AS712:AX714)),"ERRO",SUM((AT712-AS712),(AV712-AU712),(AX712-AW712))),"ERRO"))</f>
        <v>*</v>
      </c>
      <c r="AZ712" s="11"/>
      <c r="BA712" s="60"/>
      <c r="BB712" s="9" t="str">
        <f>IFERROR(_xlfn.XLOOKUP(AI712, BS_ATIVIDADE[ATIVIDADE],BS_ATIVIDADE[UNIDADE] ), "*")</f>
        <v>*</v>
      </c>
      <c r="BC712" s="59" t="str" cm="1">
        <f t="array" ref="BC712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BD712" s="59" t="str" cm="1">
        <f t="array" ref="BD712" xml:space="preserve"> _xlfn.XLOOKUP(
  1,
  ( TabelaMap[SUB] = BS_CONTROLE[[#This Row],[SUB_5]]) *
  ( TabelaMap[KM Inicio] &lt;= BS_CONTROLE[[#This Row],[KM - Inicio]]) *
  ( TabelaMap[KM Fim]  &gt;= BS_CONTROLE[[#This Row],[KM - Inicio]]),
  TabelaMap[Trecho Coordenação],
  "-",
  0
)</f>
        <v>-</v>
      </c>
      <c r="BE712" s="200" t="str">
        <f>IFERROR(_xlfn.XLOOKUP(AO712, BASE_MAPA!$B$2:$B$420, BASE_MAPA!$G$2:$G$420), "ERRO")</f>
        <v>ERRO</v>
      </c>
      <c r="BF712" s="178" t="str">
        <f>IF(BS_CONTROLE[[#This Row],[Responsavel pelo boletim]]=0, "-", BS_CONTROLE[[#This Row],[Responsavel pelo boletim]])</f>
        <v>-</v>
      </c>
      <c r="BG712" s="13"/>
      <c r="BH712" s="14"/>
      <c r="BI712" s="14"/>
      <c r="BJ712" s="14"/>
      <c r="BK712" s="14"/>
      <c r="BL712" s="13"/>
      <c r="BM712" s="12"/>
      <c r="BN712" s="12"/>
      <c r="BO712" s="130"/>
      <c r="BP712" s="14"/>
      <c r="BQ712" s="10" t="str">
        <f t="shared" si="58"/>
        <v>Aderente</v>
      </c>
      <c r="BR712" s="15" t="str">
        <f t="shared" si="59"/>
        <v>*</v>
      </c>
      <c r="BS712" s="15" t="str">
        <f t="shared" si="60"/>
        <v>*</v>
      </c>
      <c r="BT712" s="157" t="str">
        <f t="shared" si="61"/>
        <v/>
      </c>
    </row>
    <row r="713" spans="1:72" hidden="1">
      <c r="A713" s="44" t="str">
        <f t="shared" si="57"/>
        <v/>
      </c>
      <c r="B713" s="133"/>
      <c r="C713" s="7" t="str">
        <f>IF(BS_CONTROLE[[#This Row],[DATA]]="","",WEEKNUM(BS_CONTROLE[[#This Row],[DATA]]))</f>
        <v/>
      </c>
      <c r="D713" s="45"/>
      <c r="E713" s="185">
        <v>729</v>
      </c>
      <c r="F713" s="134"/>
      <c r="G713" s="8" t="str">
        <f>IF(D713="","*",VLOOKUP(F713,BS_ATIVIDADE[#All],3,FALSE))</f>
        <v>*</v>
      </c>
      <c r="H713" s="135"/>
      <c r="I713" s="135"/>
      <c r="J713" s="151"/>
      <c r="K713" s="151"/>
      <c r="L713" s="71" t="s">
        <v>11</v>
      </c>
      <c r="M713" s="149" t="str" cm="1">
        <f t="array" ref="M713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713" s="149" t="str" cm="1">
        <f t="array" ref="N713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713" s="135"/>
      <c r="P713" s="135"/>
      <c r="Q713" s="71"/>
      <c r="R713" s="9" t="str">
        <f>IFERROR(_xlfn.XLOOKUP(F713, BS_ATIVIDADE[ATIVIDADE],BS_ATIVIDADE[UNIDADE] ), "*")</f>
        <v>*</v>
      </c>
      <c r="S713" s="180" t="str" cm="1">
        <f t="array" ref="S713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713" s="180" t="str" cm="1">
        <f t="array" ref="T713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713" s="199" t="str">
        <f>IFERROR(_xlfn.XLOOKUP(J713, BASE_MAPA!$B$2:$B$420, BASE_MAPA!$G$2:$G$420), "ERRO")</f>
        <v>ERRO</v>
      </c>
      <c r="V713" s="143"/>
      <c r="W713" s="135"/>
      <c r="X713" s="152"/>
      <c r="Y713" s="129"/>
      <c r="Z713" s="129"/>
      <c r="AA713" s="71"/>
      <c r="AB713" s="59"/>
      <c r="AC713" s="59"/>
      <c r="AD713" s="135"/>
      <c r="AE713" s="71"/>
      <c r="AF713" s="71"/>
      <c r="AG713" s="71"/>
      <c r="AH713" s="42"/>
      <c r="AI713" s="119" t="str">
        <f>IF(BS_CONTROLE[[#This Row],[Atividade]]=0, "-", BS_CONTROLE[[#This Row],[Atividade]])</f>
        <v>-</v>
      </c>
      <c r="AJ713" s="8" t="str">
        <f>IF(D713="","*",VLOOKUP(AI713,BS_ATIVIDADE[#Data],3,FALSE))</f>
        <v>*</v>
      </c>
      <c r="AK713" s="175" t="str">
        <f>IF(BS_CONTROLE[[#This Row],[Local - Partida]]=0, "-", BS_CONTROLE[[#This Row],[Local - Partida]])</f>
        <v>-</v>
      </c>
      <c r="AL713" s="175" t="str">
        <f>IF(BS_CONTROLE[[#This Row],[Local - Encerramento]]=0, "-", BS_CONTROLE[[#This Row],[Local - Encerramento]])</f>
        <v>-</v>
      </c>
      <c r="AM713" s="175" t="str">
        <f>IF(BS_CONTROLE[[#This Row],[Entre - Estações]]=0, "-", BS_CONTROLE[[#This Row],[Entre - Estações]])</f>
        <v>-</v>
      </c>
      <c r="AN713" s="175" t="str">
        <f>IF(BS_CONTROLE[[#This Row],[SB]]=0, "-", BS_CONTROLE[[#This Row],[SB]])</f>
        <v>-</v>
      </c>
      <c r="AO713" s="176" t="str">
        <f>IF(BS_CONTROLE[[#This Row],[SUB]]=0, "-", BS_CONTROLE[[#This Row],[SUB]])</f>
        <v>-</v>
      </c>
      <c r="AP713" s="177" t="str">
        <f>IF(BS_CONTROLE[[#This Row],[KM - Inicio]]=0, "-", BS_CONTROLE[[#This Row],[KM - Inicio]])</f>
        <v>-</v>
      </c>
      <c r="AQ713" s="177" t="str">
        <f>IF(BS_CONTROLE[[#This Row],[KM - Fim]]=0, "-", BS_CONTROLE[[#This Row],[KM - Fim]])</f>
        <v>-</v>
      </c>
      <c r="AR713" s="32"/>
      <c r="AS713" s="32"/>
      <c r="AT713" s="32"/>
      <c r="AU713" s="32"/>
      <c r="AV713" s="32"/>
      <c r="AW713" s="32"/>
      <c r="AX713" s="32"/>
      <c r="AY713" s="184" t="str">
        <f>IF(D713="","*",IFERROR(IF(ISODD(COUNT(AS713:AX715)),"ERRO",SUM((AT713-AS713),(AV713-AU713),(AX713-AW713))),"ERRO"))</f>
        <v>*</v>
      </c>
      <c r="AZ713" s="11"/>
      <c r="BA713" s="60"/>
      <c r="BB713" s="9" t="str">
        <f>IFERROR(_xlfn.XLOOKUP(AI713, BS_ATIVIDADE[ATIVIDADE],BS_ATIVIDADE[UNIDADE] ), "*")</f>
        <v>*</v>
      </c>
      <c r="BC713" s="59" t="str" cm="1">
        <f t="array" ref="BC713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BD713" s="59" t="str" cm="1">
        <f t="array" ref="BD713" xml:space="preserve"> _xlfn.XLOOKUP(
  1,
  ( TabelaMap[SUB] = BS_CONTROLE[[#This Row],[SUB_5]]) *
  ( TabelaMap[KM Inicio] &lt;= BS_CONTROLE[[#This Row],[KM - Inicio]]) *
  ( TabelaMap[KM Fim]  &gt;= BS_CONTROLE[[#This Row],[KM - Inicio]]),
  TabelaMap[Trecho Coordenação],
  "-",
  0
)</f>
        <v>-</v>
      </c>
      <c r="BE713" s="200" t="str">
        <f>IFERROR(_xlfn.XLOOKUP(AO713, BASE_MAPA!$B$2:$B$420, BASE_MAPA!$G$2:$G$420), "ERRO")</f>
        <v>ERRO</v>
      </c>
      <c r="BF713" s="178" t="str">
        <f>IF(BS_CONTROLE[[#This Row],[Responsavel pelo boletim]]=0, "-", BS_CONTROLE[[#This Row],[Responsavel pelo boletim]])</f>
        <v>-</v>
      </c>
      <c r="BG713" s="13"/>
      <c r="BH713" s="14"/>
      <c r="BI713" s="14"/>
      <c r="BJ713" s="14"/>
      <c r="BK713" s="14"/>
      <c r="BL713" s="13"/>
      <c r="BM713" s="12"/>
      <c r="BN713" s="12"/>
      <c r="BO713" s="130"/>
      <c r="BP713" s="14"/>
      <c r="BQ713" s="10" t="str">
        <f t="shared" si="58"/>
        <v>Aderente</v>
      </c>
      <c r="BR713" s="15" t="str">
        <f t="shared" si="59"/>
        <v>*</v>
      </c>
      <c r="BS713" s="15" t="str">
        <f t="shared" si="60"/>
        <v>*</v>
      </c>
      <c r="BT713" s="157" t="str">
        <f t="shared" si="61"/>
        <v/>
      </c>
    </row>
    <row r="714" spans="1:72" hidden="1">
      <c r="A714" s="44" t="str">
        <f t="shared" si="57"/>
        <v/>
      </c>
      <c r="B714" s="133"/>
      <c r="C714" s="7" t="str">
        <f>IF(BS_CONTROLE[[#This Row],[DATA]]="","",WEEKNUM(BS_CONTROLE[[#This Row],[DATA]]))</f>
        <v/>
      </c>
      <c r="D714" s="45"/>
      <c r="E714" s="185">
        <v>730</v>
      </c>
      <c r="F714" s="134"/>
      <c r="G714" s="8" t="str">
        <f>IF(D714="","*",VLOOKUP(F714,BS_ATIVIDADE[#All],3,FALSE))</f>
        <v>*</v>
      </c>
      <c r="H714" s="135"/>
      <c r="I714" s="135"/>
      <c r="J714" s="151"/>
      <c r="K714" s="151"/>
      <c r="L714" s="71" t="s">
        <v>11</v>
      </c>
      <c r="M714" s="149" t="str" cm="1">
        <f t="array" ref="M714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714" s="149" t="str" cm="1">
        <f t="array" ref="N714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714" s="135"/>
      <c r="P714" s="135"/>
      <c r="Q714" s="71"/>
      <c r="R714" s="9" t="str">
        <f>IFERROR(_xlfn.XLOOKUP(F714, BS_ATIVIDADE[ATIVIDADE],BS_ATIVIDADE[UNIDADE] ), "*")</f>
        <v>*</v>
      </c>
      <c r="S714" s="180" t="str" cm="1">
        <f t="array" ref="S714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714" s="180" t="str" cm="1">
        <f t="array" ref="T714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714" s="199" t="str">
        <f>IFERROR(_xlfn.XLOOKUP(J714, BASE_MAPA!$B$2:$B$420, BASE_MAPA!$G$2:$G$420), "ERRO")</f>
        <v>ERRO</v>
      </c>
      <c r="V714" s="143"/>
      <c r="W714" s="135"/>
      <c r="X714" s="152"/>
      <c r="Y714" s="129"/>
      <c r="Z714" s="129"/>
      <c r="AA714" s="71"/>
      <c r="AB714" s="59"/>
      <c r="AC714" s="59"/>
      <c r="AD714" s="135"/>
      <c r="AE714" s="71"/>
      <c r="AF714" s="71"/>
      <c r="AG714" s="71"/>
      <c r="AH714" s="42"/>
      <c r="AI714" s="119" t="str">
        <f>IF(BS_CONTROLE[[#This Row],[Atividade]]=0, "-", BS_CONTROLE[[#This Row],[Atividade]])</f>
        <v>-</v>
      </c>
      <c r="AJ714" s="8" t="str">
        <f>IF(D714="","*",VLOOKUP(AI714,BS_ATIVIDADE[#Data],3,FALSE))</f>
        <v>*</v>
      </c>
      <c r="AK714" s="175" t="str">
        <f>IF(BS_CONTROLE[[#This Row],[Local - Partida]]=0, "-", BS_CONTROLE[[#This Row],[Local - Partida]])</f>
        <v>-</v>
      </c>
      <c r="AL714" s="175" t="str">
        <f>IF(BS_CONTROLE[[#This Row],[Local - Encerramento]]=0, "-", BS_CONTROLE[[#This Row],[Local - Encerramento]])</f>
        <v>-</v>
      </c>
      <c r="AM714" s="175" t="str">
        <f>IF(BS_CONTROLE[[#This Row],[Entre - Estações]]=0, "-", BS_CONTROLE[[#This Row],[Entre - Estações]])</f>
        <v>-</v>
      </c>
      <c r="AN714" s="175" t="str">
        <f>IF(BS_CONTROLE[[#This Row],[SB]]=0, "-", BS_CONTROLE[[#This Row],[SB]])</f>
        <v>-</v>
      </c>
      <c r="AO714" s="176" t="str">
        <f>IF(BS_CONTROLE[[#This Row],[SUB]]=0, "-", BS_CONTROLE[[#This Row],[SUB]])</f>
        <v>-</v>
      </c>
      <c r="AP714" s="177" t="str">
        <f>IF(BS_CONTROLE[[#This Row],[KM - Inicio]]=0, "-", BS_CONTROLE[[#This Row],[KM - Inicio]])</f>
        <v>-</v>
      </c>
      <c r="AQ714" s="177" t="str">
        <f>IF(BS_CONTROLE[[#This Row],[KM - Fim]]=0, "-", BS_CONTROLE[[#This Row],[KM - Fim]])</f>
        <v>-</v>
      </c>
      <c r="AR714" s="32"/>
      <c r="AS714" s="32"/>
      <c r="AT714" s="32"/>
      <c r="AU714" s="32"/>
      <c r="AV714" s="32"/>
      <c r="AW714" s="32"/>
      <c r="AX714" s="32"/>
      <c r="AY714" s="184" t="str">
        <f>IF(D714="","*",IFERROR(IF(ISODD(COUNT(AS714:AX716)),"ERRO",SUM((AT714-AS714),(AV714-AU714),(AX714-AW714))),"ERRO"))</f>
        <v>*</v>
      </c>
      <c r="AZ714" s="11"/>
      <c r="BA714" s="60"/>
      <c r="BB714" s="9" t="str">
        <f>IFERROR(_xlfn.XLOOKUP(AI714, BS_ATIVIDADE[ATIVIDADE],BS_ATIVIDADE[UNIDADE] ), "*")</f>
        <v>*</v>
      </c>
      <c r="BC714" s="59" t="str" cm="1">
        <f t="array" ref="BC714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BD714" s="59" t="str" cm="1">
        <f t="array" ref="BD714" xml:space="preserve"> _xlfn.XLOOKUP(
  1,
  ( TabelaMap[SUB] = BS_CONTROLE[[#This Row],[SUB_5]]) *
  ( TabelaMap[KM Inicio] &lt;= BS_CONTROLE[[#This Row],[KM - Inicio]]) *
  ( TabelaMap[KM Fim]  &gt;= BS_CONTROLE[[#This Row],[KM - Inicio]]),
  TabelaMap[Trecho Coordenação],
  "-",
  0
)</f>
        <v>-</v>
      </c>
      <c r="BE714" s="200" t="str">
        <f>IFERROR(_xlfn.XLOOKUP(AO714, BASE_MAPA!$B$2:$B$420, BASE_MAPA!$G$2:$G$420), "ERRO")</f>
        <v>ERRO</v>
      </c>
      <c r="BF714" s="178" t="str">
        <f>IF(BS_CONTROLE[[#This Row],[Responsavel pelo boletim]]=0, "-", BS_CONTROLE[[#This Row],[Responsavel pelo boletim]])</f>
        <v>-</v>
      </c>
      <c r="BG714" s="13"/>
      <c r="BH714" s="14"/>
      <c r="BI714" s="14"/>
      <c r="BJ714" s="14"/>
      <c r="BK714" s="14"/>
      <c r="BL714" s="13"/>
      <c r="BM714" s="12"/>
      <c r="BN714" s="12"/>
      <c r="BO714" s="130"/>
      <c r="BP714" s="14"/>
      <c r="BQ714" s="10" t="str">
        <f t="shared" si="58"/>
        <v>Aderente</v>
      </c>
      <c r="BR714" s="15" t="str">
        <f t="shared" si="59"/>
        <v>*</v>
      </c>
      <c r="BS714" s="15" t="str">
        <f t="shared" si="60"/>
        <v>*</v>
      </c>
      <c r="BT714" s="157" t="str">
        <f t="shared" si="61"/>
        <v/>
      </c>
    </row>
    <row r="715" spans="1:72" hidden="1">
      <c r="A715" s="44" t="str">
        <f t="shared" si="57"/>
        <v/>
      </c>
      <c r="B715" s="133"/>
      <c r="C715" s="7" t="str">
        <f>IF(BS_CONTROLE[[#This Row],[DATA]]="","",WEEKNUM(BS_CONTROLE[[#This Row],[DATA]]))</f>
        <v/>
      </c>
      <c r="D715" s="45"/>
      <c r="E715" s="185">
        <v>731</v>
      </c>
      <c r="F715" s="134"/>
      <c r="G715" s="8" t="str">
        <f>IF(D715="","*",VLOOKUP(F715,BS_ATIVIDADE[#All],3,FALSE))</f>
        <v>*</v>
      </c>
      <c r="H715" s="135"/>
      <c r="I715" s="135"/>
      <c r="J715" s="151"/>
      <c r="K715" s="151"/>
      <c r="L715" s="71" t="s">
        <v>11</v>
      </c>
      <c r="M715" s="149" t="str" cm="1">
        <f t="array" ref="M715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715" s="149" t="str" cm="1">
        <f t="array" ref="N715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715" s="135"/>
      <c r="P715" s="135"/>
      <c r="Q715" s="71"/>
      <c r="R715" s="9" t="str">
        <f>IFERROR(_xlfn.XLOOKUP(F715, BS_ATIVIDADE[ATIVIDADE],BS_ATIVIDADE[UNIDADE] ), "*")</f>
        <v>*</v>
      </c>
      <c r="S715" s="180" t="str" cm="1">
        <f t="array" ref="S715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715" s="180" t="str" cm="1">
        <f t="array" ref="T715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715" s="199" t="str">
        <f>IFERROR(_xlfn.XLOOKUP(J715, BASE_MAPA!$B$2:$B$420, BASE_MAPA!$G$2:$G$420), "ERRO")</f>
        <v>ERRO</v>
      </c>
      <c r="V715" s="143"/>
      <c r="W715" s="135"/>
      <c r="X715" s="152"/>
      <c r="Y715" s="129"/>
      <c r="Z715" s="129"/>
      <c r="AA715" s="71"/>
      <c r="AB715" s="59"/>
      <c r="AC715" s="59"/>
      <c r="AD715" s="135"/>
      <c r="AE715" s="71"/>
      <c r="AF715" s="71"/>
      <c r="AG715" s="71"/>
      <c r="AH715" s="42"/>
      <c r="AI715" s="119" t="str">
        <f>IF(BS_CONTROLE[[#This Row],[Atividade]]=0, "-", BS_CONTROLE[[#This Row],[Atividade]])</f>
        <v>-</v>
      </c>
      <c r="AJ715" s="8" t="str">
        <f>IF(D715="","*",VLOOKUP(AI715,BS_ATIVIDADE[#Data],3,FALSE))</f>
        <v>*</v>
      </c>
      <c r="AK715" s="175" t="str">
        <f>IF(BS_CONTROLE[[#This Row],[Local - Partida]]=0, "-", BS_CONTROLE[[#This Row],[Local - Partida]])</f>
        <v>-</v>
      </c>
      <c r="AL715" s="175" t="str">
        <f>IF(BS_CONTROLE[[#This Row],[Local - Encerramento]]=0, "-", BS_CONTROLE[[#This Row],[Local - Encerramento]])</f>
        <v>-</v>
      </c>
      <c r="AM715" s="175" t="str">
        <f>IF(BS_CONTROLE[[#This Row],[Entre - Estações]]=0, "-", BS_CONTROLE[[#This Row],[Entre - Estações]])</f>
        <v>-</v>
      </c>
      <c r="AN715" s="175" t="str">
        <f>IF(BS_CONTROLE[[#This Row],[SB]]=0, "-", BS_CONTROLE[[#This Row],[SB]])</f>
        <v>-</v>
      </c>
      <c r="AO715" s="176" t="str">
        <f>IF(BS_CONTROLE[[#This Row],[SUB]]=0, "-", BS_CONTROLE[[#This Row],[SUB]])</f>
        <v>-</v>
      </c>
      <c r="AP715" s="177" t="str">
        <f>IF(BS_CONTROLE[[#This Row],[KM - Inicio]]=0, "-", BS_CONTROLE[[#This Row],[KM - Inicio]])</f>
        <v>-</v>
      </c>
      <c r="AQ715" s="177" t="str">
        <f>IF(BS_CONTROLE[[#This Row],[KM - Fim]]=0, "-", BS_CONTROLE[[#This Row],[KM - Fim]])</f>
        <v>-</v>
      </c>
      <c r="AR715" s="32"/>
      <c r="AS715" s="32"/>
      <c r="AT715" s="32"/>
      <c r="AU715" s="32"/>
      <c r="AV715" s="32"/>
      <c r="AW715" s="32"/>
      <c r="AX715" s="32"/>
      <c r="AY715" s="184" t="str">
        <f>IF(D715="","*",IFERROR(IF(ISODD(COUNT(AS715:AX717)),"ERRO",SUM((AT715-AS715),(AV715-AU715),(AX715-AW715))),"ERRO"))</f>
        <v>*</v>
      </c>
      <c r="AZ715" s="11"/>
      <c r="BA715" s="60"/>
      <c r="BB715" s="9" t="str">
        <f>IFERROR(_xlfn.XLOOKUP(AI715, BS_ATIVIDADE[ATIVIDADE],BS_ATIVIDADE[UNIDADE] ), "*")</f>
        <v>*</v>
      </c>
      <c r="BC715" s="59" t="str" cm="1">
        <f t="array" ref="BC715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BD715" s="59" t="str" cm="1">
        <f t="array" ref="BD715" xml:space="preserve"> _xlfn.XLOOKUP(
  1,
  ( TabelaMap[SUB] = BS_CONTROLE[[#This Row],[SUB_5]]) *
  ( TabelaMap[KM Inicio] &lt;= BS_CONTROLE[[#This Row],[KM - Inicio]]) *
  ( TabelaMap[KM Fim]  &gt;= BS_CONTROLE[[#This Row],[KM - Inicio]]),
  TabelaMap[Trecho Coordenação],
  "-",
  0
)</f>
        <v>-</v>
      </c>
      <c r="BE715" s="200" t="str">
        <f>IFERROR(_xlfn.XLOOKUP(AO715, BASE_MAPA!$B$2:$B$420, BASE_MAPA!$G$2:$G$420), "ERRO")</f>
        <v>ERRO</v>
      </c>
      <c r="BF715" s="178" t="str">
        <f>IF(BS_CONTROLE[[#This Row],[Responsavel pelo boletim]]=0, "-", BS_CONTROLE[[#This Row],[Responsavel pelo boletim]])</f>
        <v>-</v>
      </c>
      <c r="BG715" s="13"/>
      <c r="BH715" s="14"/>
      <c r="BI715" s="14"/>
      <c r="BJ715" s="14"/>
      <c r="BK715" s="14"/>
      <c r="BL715" s="13"/>
      <c r="BM715" s="12"/>
      <c r="BN715" s="12"/>
      <c r="BO715" s="130"/>
      <c r="BP715" s="14"/>
      <c r="BQ715" s="10" t="str">
        <f t="shared" si="58"/>
        <v>Aderente</v>
      </c>
      <c r="BR715" s="15" t="str">
        <f t="shared" si="59"/>
        <v>*</v>
      </c>
      <c r="BS715" s="15" t="str">
        <f t="shared" si="60"/>
        <v>*</v>
      </c>
      <c r="BT715" s="157" t="str">
        <f t="shared" si="61"/>
        <v/>
      </c>
    </row>
    <row r="716" spans="1:72" hidden="1">
      <c r="A716" s="44" t="str">
        <f t="shared" si="57"/>
        <v/>
      </c>
      <c r="B716" s="133"/>
      <c r="C716" s="7" t="str">
        <f>IF(BS_CONTROLE[[#This Row],[DATA]]="","",WEEKNUM(BS_CONTROLE[[#This Row],[DATA]]))</f>
        <v/>
      </c>
      <c r="D716" s="45"/>
      <c r="E716" s="185">
        <v>732</v>
      </c>
      <c r="F716" s="134"/>
      <c r="G716" s="8" t="str">
        <f>IF(D716="","*",VLOOKUP(F716,BS_ATIVIDADE[#All],3,FALSE))</f>
        <v>*</v>
      </c>
      <c r="H716" s="135"/>
      <c r="I716" s="135"/>
      <c r="J716" s="151"/>
      <c r="K716" s="151"/>
      <c r="L716" s="71" t="s">
        <v>11</v>
      </c>
      <c r="M716" s="149" t="str" cm="1">
        <f t="array" ref="M716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716" s="149" t="str" cm="1">
        <f t="array" ref="N716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716" s="135"/>
      <c r="P716" s="135"/>
      <c r="Q716" s="71"/>
      <c r="R716" s="9" t="str">
        <f>IFERROR(_xlfn.XLOOKUP(F716, BS_ATIVIDADE[ATIVIDADE],BS_ATIVIDADE[UNIDADE] ), "*")</f>
        <v>*</v>
      </c>
      <c r="S716" s="180" t="str" cm="1">
        <f t="array" ref="S716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716" s="180" t="str" cm="1">
        <f t="array" ref="T716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716" s="199" t="str">
        <f>IFERROR(_xlfn.XLOOKUP(J716, BASE_MAPA!$B$2:$B$420, BASE_MAPA!$G$2:$G$420), "ERRO")</f>
        <v>ERRO</v>
      </c>
      <c r="V716" s="143"/>
      <c r="W716" s="135"/>
      <c r="X716" s="152"/>
      <c r="Y716" s="129"/>
      <c r="Z716" s="129"/>
      <c r="AA716" s="71"/>
      <c r="AB716" s="59"/>
      <c r="AC716" s="59"/>
      <c r="AD716" s="135"/>
      <c r="AE716" s="71"/>
      <c r="AF716" s="71"/>
      <c r="AG716" s="71"/>
      <c r="AH716" s="42"/>
      <c r="AI716" s="119" t="str">
        <f>IF(BS_CONTROLE[[#This Row],[Atividade]]=0, "-", BS_CONTROLE[[#This Row],[Atividade]])</f>
        <v>-</v>
      </c>
      <c r="AJ716" s="8" t="str">
        <f>IF(D716="","*",VLOOKUP(AI716,BS_ATIVIDADE[#Data],3,FALSE))</f>
        <v>*</v>
      </c>
      <c r="AK716" s="175" t="str">
        <f>IF(BS_CONTROLE[[#This Row],[Local - Partida]]=0, "-", BS_CONTROLE[[#This Row],[Local - Partida]])</f>
        <v>-</v>
      </c>
      <c r="AL716" s="175" t="str">
        <f>IF(BS_CONTROLE[[#This Row],[Local - Encerramento]]=0, "-", BS_CONTROLE[[#This Row],[Local - Encerramento]])</f>
        <v>-</v>
      </c>
      <c r="AM716" s="175" t="str">
        <f>IF(BS_CONTROLE[[#This Row],[Entre - Estações]]=0, "-", BS_CONTROLE[[#This Row],[Entre - Estações]])</f>
        <v>-</v>
      </c>
      <c r="AN716" s="175" t="str">
        <f>IF(BS_CONTROLE[[#This Row],[SB]]=0, "-", BS_CONTROLE[[#This Row],[SB]])</f>
        <v>-</v>
      </c>
      <c r="AO716" s="176" t="str">
        <f>IF(BS_CONTROLE[[#This Row],[SUB]]=0, "-", BS_CONTROLE[[#This Row],[SUB]])</f>
        <v>-</v>
      </c>
      <c r="AP716" s="177" t="str">
        <f>IF(BS_CONTROLE[[#This Row],[KM - Inicio]]=0, "-", BS_CONTROLE[[#This Row],[KM - Inicio]])</f>
        <v>-</v>
      </c>
      <c r="AQ716" s="177" t="str">
        <f>IF(BS_CONTROLE[[#This Row],[KM - Fim]]=0, "-", BS_CONTROLE[[#This Row],[KM - Fim]])</f>
        <v>-</v>
      </c>
      <c r="AR716" s="32"/>
      <c r="AS716" s="32"/>
      <c r="AT716" s="32"/>
      <c r="AU716" s="32"/>
      <c r="AV716" s="32"/>
      <c r="AW716" s="32"/>
      <c r="AX716" s="32"/>
      <c r="AY716" s="184" t="str">
        <f>IF(D716="","*",IFERROR(IF(ISODD(COUNT(AS716:AX718)),"ERRO",SUM((AT716-AS716),(AV716-AU716),(AX716-AW716))),"ERRO"))</f>
        <v>*</v>
      </c>
      <c r="AZ716" s="11"/>
      <c r="BA716" s="60"/>
      <c r="BB716" s="9" t="str">
        <f>IFERROR(_xlfn.XLOOKUP(AI716, BS_ATIVIDADE[ATIVIDADE],BS_ATIVIDADE[UNIDADE] ), "*")</f>
        <v>*</v>
      </c>
      <c r="BC716" s="59" t="str" cm="1">
        <f t="array" ref="BC716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BD716" s="59" t="str" cm="1">
        <f t="array" ref="BD716" xml:space="preserve"> _xlfn.XLOOKUP(
  1,
  ( TabelaMap[SUB] = BS_CONTROLE[[#This Row],[SUB_5]]) *
  ( TabelaMap[KM Inicio] &lt;= BS_CONTROLE[[#This Row],[KM - Inicio]]) *
  ( TabelaMap[KM Fim]  &gt;= BS_CONTROLE[[#This Row],[KM - Inicio]]),
  TabelaMap[Trecho Coordenação],
  "-",
  0
)</f>
        <v>-</v>
      </c>
      <c r="BE716" s="200" t="str">
        <f>IFERROR(_xlfn.XLOOKUP(AO716, BASE_MAPA!$B$2:$B$420, BASE_MAPA!$G$2:$G$420), "ERRO")</f>
        <v>ERRO</v>
      </c>
      <c r="BF716" s="178" t="str">
        <f>IF(BS_CONTROLE[[#This Row],[Responsavel pelo boletim]]=0, "-", BS_CONTROLE[[#This Row],[Responsavel pelo boletim]])</f>
        <v>-</v>
      </c>
      <c r="BG716" s="13"/>
      <c r="BH716" s="14"/>
      <c r="BI716" s="14"/>
      <c r="BJ716" s="14"/>
      <c r="BK716" s="14"/>
      <c r="BL716" s="13"/>
      <c r="BM716" s="12"/>
      <c r="BN716" s="12"/>
      <c r="BO716" s="130"/>
      <c r="BP716" s="14"/>
      <c r="BQ716" s="10" t="str">
        <f t="shared" si="58"/>
        <v>Aderente</v>
      </c>
      <c r="BR716" s="15" t="str">
        <f t="shared" si="59"/>
        <v>*</v>
      </c>
      <c r="BS716" s="15" t="str">
        <f t="shared" si="60"/>
        <v>*</v>
      </c>
      <c r="BT716" s="157" t="str">
        <f t="shared" si="61"/>
        <v/>
      </c>
    </row>
    <row r="717" spans="1:72" hidden="1">
      <c r="A717" s="44" t="str">
        <f t="shared" si="57"/>
        <v/>
      </c>
      <c r="B717" s="133"/>
      <c r="C717" s="7" t="str">
        <f>IF(BS_CONTROLE[[#This Row],[DATA]]="","",WEEKNUM(BS_CONTROLE[[#This Row],[DATA]]))</f>
        <v/>
      </c>
      <c r="D717" s="45"/>
      <c r="E717" s="185">
        <v>733</v>
      </c>
      <c r="F717" s="134"/>
      <c r="G717" s="8" t="str">
        <f>IF(D717="","*",VLOOKUP(F717,BS_ATIVIDADE[#All],3,FALSE))</f>
        <v>*</v>
      </c>
      <c r="H717" s="135"/>
      <c r="I717" s="135"/>
      <c r="J717" s="151"/>
      <c r="K717" s="151"/>
      <c r="L717" s="71" t="s">
        <v>11</v>
      </c>
      <c r="M717" s="149" t="str" cm="1">
        <f t="array" ref="M717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717" s="149" t="str" cm="1">
        <f t="array" ref="N717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717" s="135"/>
      <c r="P717" s="135"/>
      <c r="Q717" s="71"/>
      <c r="R717" s="9" t="str">
        <f>IFERROR(_xlfn.XLOOKUP(F717, BS_ATIVIDADE[ATIVIDADE],BS_ATIVIDADE[UNIDADE] ), "*")</f>
        <v>*</v>
      </c>
      <c r="S717" s="180" t="str" cm="1">
        <f t="array" ref="S717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717" s="180" t="str" cm="1">
        <f t="array" ref="T717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717" s="199" t="str">
        <f>IFERROR(_xlfn.XLOOKUP(J717, BASE_MAPA!$B$2:$B$420, BASE_MAPA!$G$2:$G$420), "ERRO")</f>
        <v>ERRO</v>
      </c>
      <c r="V717" s="143"/>
      <c r="W717" s="135"/>
      <c r="X717" s="152"/>
      <c r="Y717" s="129"/>
      <c r="Z717" s="129"/>
      <c r="AA717" s="71"/>
      <c r="AB717" s="59"/>
      <c r="AC717" s="59"/>
      <c r="AD717" s="135"/>
      <c r="AE717" s="71"/>
      <c r="AF717" s="71"/>
      <c r="AG717" s="71"/>
      <c r="AH717" s="42"/>
      <c r="AI717" s="119" t="str">
        <f>IF(BS_CONTROLE[[#This Row],[Atividade]]=0, "-", BS_CONTROLE[[#This Row],[Atividade]])</f>
        <v>-</v>
      </c>
      <c r="AJ717" s="8" t="str">
        <f>IF(D717="","*",VLOOKUP(AI717,BS_ATIVIDADE[#Data],3,FALSE))</f>
        <v>*</v>
      </c>
      <c r="AK717" s="175" t="str">
        <f>IF(BS_CONTROLE[[#This Row],[Local - Partida]]=0, "-", BS_CONTROLE[[#This Row],[Local - Partida]])</f>
        <v>-</v>
      </c>
      <c r="AL717" s="175" t="str">
        <f>IF(BS_CONTROLE[[#This Row],[Local - Encerramento]]=0, "-", BS_CONTROLE[[#This Row],[Local - Encerramento]])</f>
        <v>-</v>
      </c>
      <c r="AM717" s="175" t="str">
        <f>IF(BS_CONTROLE[[#This Row],[Entre - Estações]]=0, "-", BS_CONTROLE[[#This Row],[Entre - Estações]])</f>
        <v>-</v>
      </c>
      <c r="AN717" s="175" t="str">
        <f>IF(BS_CONTROLE[[#This Row],[SB]]=0, "-", BS_CONTROLE[[#This Row],[SB]])</f>
        <v>-</v>
      </c>
      <c r="AO717" s="176" t="str">
        <f>IF(BS_CONTROLE[[#This Row],[SUB]]=0, "-", BS_CONTROLE[[#This Row],[SUB]])</f>
        <v>-</v>
      </c>
      <c r="AP717" s="177" t="str">
        <f>IF(BS_CONTROLE[[#This Row],[KM - Inicio]]=0, "-", BS_CONTROLE[[#This Row],[KM - Inicio]])</f>
        <v>-</v>
      </c>
      <c r="AQ717" s="177" t="str">
        <f>IF(BS_CONTROLE[[#This Row],[KM - Fim]]=0, "-", BS_CONTROLE[[#This Row],[KM - Fim]])</f>
        <v>-</v>
      </c>
      <c r="AR717" s="32"/>
      <c r="AS717" s="32"/>
      <c r="AT717" s="32"/>
      <c r="AU717" s="32"/>
      <c r="AV717" s="32"/>
      <c r="AW717" s="32"/>
      <c r="AX717" s="32"/>
      <c r="AY717" s="184" t="str">
        <f>IF(D717="","*",IFERROR(IF(ISODD(COUNT(AS717:AX719)),"ERRO",SUM((AT717-AS717),(AV717-AU717),(AX717-AW717))),"ERRO"))</f>
        <v>*</v>
      </c>
      <c r="AZ717" s="11"/>
      <c r="BA717" s="60"/>
      <c r="BB717" s="9" t="str">
        <f>IFERROR(_xlfn.XLOOKUP(AI717, BS_ATIVIDADE[ATIVIDADE],BS_ATIVIDADE[UNIDADE] ), "*")</f>
        <v>*</v>
      </c>
      <c r="BC717" s="59" t="str" cm="1">
        <f t="array" ref="BC717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BD717" s="59" t="str" cm="1">
        <f t="array" ref="BD717" xml:space="preserve"> _xlfn.XLOOKUP(
  1,
  ( TabelaMap[SUB] = BS_CONTROLE[[#This Row],[SUB_5]]) *
  ( TabelaMap[KM Inicio] &lt;= BS_CONTROLE[[#This Row],[KM - Inicio]]) *
  ( TabelaMap[KM Fim]  &gt;= BS_CONTROLE[[#This Row],[KM - Inicio]]),
  TabelaMap[Trecho Coordenação],
  "-",
  0
)</f>
        <v>-</v>
      </c>
      <c r="BE717" s="200" t="str">
        <f>IFERROR(_xlfn.XLOOKUP(AO717, BASE_MAPA!$B$2:$B$420, BASE_MAPA!$G$2:$G$420), "ERRO")</f>
        <v>ERRO</v>
      </c>
      <c r="BF717" s="178" t="str">
        <f>IF(BS_CONTROLE[[#This Row],[Responsavel pelo boletim]]=0, "-", BS_CONTROLE[[#This Row],[Responsavel pelo boletim]])</f>
        <v>-</v>
      </c>
      <c r="BG717" s="13"/>
      <c r="BH717" s="14"/>
      <c r="BI717" s="14"/>
      <c r="BJ717" s="14"/>
      <c r="BK717" s="14"/>
      <c r="BL717" s="13"/>
      <c r="BM717" s="12"/>
      <c r="BN717" s="12"/>
      <c r="BO717" s="130"/>
      <c r="BP717" s="14"/>
      <c r="BQ717" s="10" t="str">
        <f t="shared" si="58"/>
        <v>Aderente</v>
      </c>
      <c r="BR717" s="15" t="str">
        <f t="shared" si="59"/>
        <v>*</v>
      </c>
      <c r="BS717" s="15" t="str">
        <f t="shared" si="60"/>
        <v>*</v>
      </c>
      <c r="BT717" s="157" t="str">
        <f t="shared" si="61"/>
        <v/>
      </c>
    </row>
    <row r="718" spans="1:72" hidden="1">
      <c r="A718" s="44" t="str">
        <f t="shared" si="57"/>
        <v/>
      </c>
      <c r="B718" s="133"/>
      <c r="C718" s="7" t="str">
        <f>IF(BS_CONTROLE[[#This Row],[DATA]]="","",WEEKNUM(BS_CONTROLE[[#This Row],[DATA]]))</f>
        <v/>
      </c>
      <c r="D718" s="45"/>
      <c r="E718" s="185">
        <v>734</v>
      </c>
      <c r="F718" s="134"/>
      <c r="G718" s="8" t="str">
        <f>IF(D718="","*",VLOOKUP(F718,BS_ATIVIDADE[#All],3,FALSE))</f>
        <v>*</v>
      </c>
      <c r="H718" s="135"/>
      <c r="I718" s="135"/>
      <c r="J718" s="151"/>
      <c r="K718" s="151"/>
      <c r="L718" s="71" t="s">
        <v>11</v>
      </c>
      <c r="M718" s="149" t="str" cm="1">
        <f t="array" ref="M718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718" s="149" t="str" cm="1">
        <f t="array" ref="N718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718" s="135"/>
      <c r="P718" s="135"/>
      <c r="Q718" s="71"/>
      <c r="R718" s="9" t="str">
        <f>IFERROR(_xlfn.XLOOKUP(F718, BS_ATIVIDADE[ATIVIDADE],BS_ATIVIDADE[UNIDADE] ), "*")</f>
        <v>*</v>
      </c>
      <c r="S718" s="180" t="str" cm="1">
        <f t="array" ref="S718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718" s="180" t="str" cm="1">
        <f t="array" ref="T718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718" s="199" t="str">
        <f>IFERROR(_xlfn.XLOOKUP(J718, BASE_MAPA!$B$2:$B$420, BASE_MAPA!$G$2:$G$420), "ERRO")</f>
        <v>ERRO</v>
      </c>
      <c r="V718" s="143"/>
      <c r="W718" s="135"/>
      <c r="X718" s="152"/>
      <c r="Y718" s="129"/>
      <c r="Z718" s="129"/>
      <c r="AA718" s="71"/>
      <c r="AB718" s="59"/>
      <c r="AC718" s="59"/>
      <c r="AD718" s="135"/>
      <c r="AE718" s="71"/>
      <c r="AF718" s="71"/>
      <c r="AG718" s="71"/>
      <c r="AH718" s="42"/>
      <c r="AI718" s="119" t="str">
        <f>IF(BS_CONTROLE[[#This Row],[Atividade]]=0, "-", BS_CONTROLE[[#This Row],[Atividade]])</f>
        <v>-</v>
      </c>
      <c r="AJ718" s="8" t="str">
        <f>IF(D718="","*",VLOOKUP(AI718,BS_ATIVIDADE[#Data],3,FALSE))</f>
        <v>*</v>
      </c>
      <c r="AK718" s="175" t="str">
        <f>IF(BS_CONTROLE[[#This Row],[Local - Partida]]=0, "-", BS_CONTROLE[[#This Row],[Local - Partida]])</f>
        <v>-</v>
      </c>
      <c r="AL718" s="175" t="str">
        <f>IF(BS_CONTROLE[[#This Row],[Local - Encerramento]]=0, "-", BS_CONTROLE[[#This Row],[Local - Encerramento]])</f>
        <v>-</v>
      </c>
      <c r="AM718" s="175" t="str">
        <f>IF(BS_CONTROLE[[#This Row],[Entre - Estações]]=0, "-", BS_CONTROLE[[#This Row],[Entre - Estações]])</f>
        <v>-</v>
      </c>
      <c r="AN718" s="175" t="str">
        <f>IF(BS_CONTROLE[[#This Row],[SB]]=0, "-", BS_CONTROLE[[#This Row],[SB]])</f>
        <v>-</v>
      </c>
      <c r="AO718" s="176" t="str">
        <f>IF(BS_CONTROLE[[#This Row],[SUB]]=0, "-", BS_CONTROLE[[#This Row],[SUB]])</f>
        <v>-</v>
      </c>
      <c r="AP718" s="177" t="str">
        <f>IF(BS_CONTROLE[[#This Row],[KM - Inicio]]=0, "-", BS_CONTROLE[[#This Row],[KM - Inicio]])</f>
        <v>-</v>
      </c>
      <c r="AQ718" s="177" t="str">
        <f>IF(BS_CONTROLE[[#This Row],[KM - Fim]]=0, "-", BS_CONTROLE[[#This Row],[KM - Fim]])</f>
        <v>-</v>
      </c>
      <c r="AR718" s="32"/>
      <c r="AS718" s="32"/>
      <c r="AT718" s="32"/>
      <c r="AU718" s="32"/>
      <c r="AV718" s="32"/>
      <c r="AW718" s="32"/>
      <c r="AX718" s="32"/>
      <c r="AY718" s="184" t="str">
        <f>IF(D718="","*",IFERROR(IF(ISODD(COUNT(AS718:AX720)),"ERRO",SUM((AT718-AS718),(AV718-AU718),(AX718-AW718))),"ERRO"))</f>
        <v>*</v>
      </c>
      <c r="AZ718" s="11"/>
      <c r="BA718" s="60"/>
      <c r="BB718" s="9" t="str">
        <f>IFERROR(_xlfn.XLOOKUP(AI718, BS_ATIVIDADE[ATIVIDADE],BS_ATIVIDADE[UNIDADE] ), "*")</f>
        <v>*</v>
      </c>
      <c r="BC718" s="59" t="str" cm="1">
        <f t="array" ref="BC718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BD718" s="59" t="str" cm="1">
        <f t="array" ref="BD718" xml:space="preserve"> _xlfn.XLOOKUP(
  1,
  ( TabelaMap[SUB] = BS_CONTROLE[[#This Row],[SUB_5]]) *
  ( TabelaMap[KM Inicio] &lt;= BS_CONTROLE[[#This Row],[KM - Inicio]]) *
  ( TabelaMap[KM Fim]  &gt;= BS_CONTROLE[[#This Row],[KM - Inicio]]),
  TabelaMap[Trecho Coordenação],
  "-",
  0
)</f>
        <v>-</v>
      </c>
      <c r="BE718" s="200" t="str">
        <f>IFERROR(_xlfn.XLOOKUP(AO718, BASE_MAPA!$B$2:$B$420, BASE_MAPA!$G$2:$G$420), "ERRO")</f>
        <v>ERRO</v>
      </c>
      <c r="BF718" s="178" t="str">
        <f>IF(BS_CONTROLE[[#This Row],[Responsavel pelo boletim]]=0, "-", BS_CONTROLE[[#This Row],[Responsavel pelo boletim]])</f>
        <v>-</v>
      </c>
      <c r="BG718" s="13"/>
      <c r="BH718" s="14"/>
      <c r="BI718" s="14"/>
      <c r="BJ718" s="14"/>
      <c r="BK718" s="14"/>
      <c r="BL718" s="13"/>
      <c r="BM718" s="12"/>
      <c r="BN718" s="12"/>
      <c r="BO718" s="130"/>
      <c r="BP718" s="14"/>
      <c r="BQ718" s="10" t="str">
        <f t="shared" si="58"/>
        <v>Aderente</v>
      </c>
      <c r="BR718" s="15" t="str">
        <f t="shared" si="59"/>
        <v>*</v>
      </c>
      <c r="BS718" s="15" t="str">
        <f t="shared" si="60"/>
        <v>*</v>
      </c>
      <c r="BT718" s="157" t="str">
        <f t="shared" si="61"/>
        <v/>
      </c>
    </row>
    <row r="719" spans="1:72" hidden="1">
      <c r="A719" s="44" t="str">
        <f t="shared" si="57"/>
        <v/>
      </c>
      <c r="B719" s="133"/>
      <c r="C719" s="7" t="str">
        <f>IF(BS_CONTROLE[[#This Row],[DATA]]="","",WEEKNUM(BS_CONTROLE[[#This Row],[DATA]]))</f>
        <v/>
      </c>
      <c r="D719" s="45"/>
      <c r="E719" s="185">
        <v>735</v>
      </c>
      <c r="F719" s="134"/>
      <c r="G719" s="8" t="str">
        <f>IF(D719="","*",VLOOKUP(F719,BS_ATIVIDADE[#All],3,FALSE))</f>
        <v>*</v>
      </c>
      <c r="H719" s="135"/>
      <c r="I719" s="135"/>
      <c r="J719" s="151"/>
      <c r="K719" s="151"/>
      <c r="L719" s="71" t="s">
        <v>11</v>
      </c>
      <c r="M719" s="149" t="str" cm="1">
        <f t="array" ref="M719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719" s="149" t="str" cm="1">
        <f t="array" ref="N719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719" s="135"/>
      <c r="P719" s="135"/>
      <c r="Q719" s="71"/>
      <c r="R719" s="9" t="str">
        <f>IFERROR(_xlfn.XLOOKUP(F719, BS_ATIVIDADE[ATIVIDADE],BS_ATIVIDADE[UNIDADE] ), "*")</f>
        <v>*</v>
      </c>
      <c r="S719" s="180" t="str" cm="1">
        <f t="array" ref="S719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719" s="180" t="str" cm="1">
        <f t="array" ref="T719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719" s="199" t="str">
        <f>IFERROR(_xlfn.XLOOKUP(J719, BASE_MAPA!$B$2:$B$420, BASE_MAPA!$G$2:$G$420), "ERRO")</f>
        <v>ERRO</v>
      </c>
      <c r="V719" s="143"/>
      <c r="W719" s="135"/>
      <c r="X719" s="152"/>
      <c r="Y719" s="129"/>
      <c r="Z719" s="129"/>
      <c r="AA719" s="71"/>
      <c r="AB719" s="59"/>
      <c r="AC719" s="59"/>
      <c r="AD719" s="135"/>
      <c r="AE719" s="71"/>
      <c r="AF719" s="71"/>
      <c r="AG719" s="71"/>
      <c r="AH719" s="42"/>
      <c r="AI719" s="119" t="str">
        <f>IF(BS_CONTROLE[[#This Row],[Atividade]]=0, "-", BS_CONTROLE[[#This Row],[Atividade]])</f>
        <v>-</v>
      </c>
      <c r="AJ719" s="8" t="str">
        <f>IF(D719="","*",VLOOKUP(AI719,BS_ATIVIDADE[#Data],3,FALSE))</f>
        <v>*</v>
      </c>
      <c r="AK719" s="175" t="str">
        <f>IF(BS_CONTROLE[[#This Row],[Local - Partida]]=0, "-", BS_CONTROLE[[#This Row],[Local - Partida]])</f>
        <v>-</v>
      </c>
      <c r="AL719" s="175" t="str">
        <f>IF(BS_CONTROLE[[#This Row],[Local - Encerramento]]=0, "-", BS_CONTROLE[[#This Row],[Local - Encerramento]])</f>
        <v>-</v>
      </c>
      <c r="AM719" s="175" t="str">
        <f>IF(BS_CONTROLE[[#This Row],[Entre - Estações]]=0, "-", BS_CONTROLE[[#This Row],[Entre - Estações]])</f>
        <v>-</v>
      </c>
      <c r="AN719" s="175" t="str">
        <f>IF(BS_CONTROLE[[#This Row],[SB]]=0, "-", BS_CONTROLE[[#This Row],[SB]])</f>
        <v>-</v>
      </c>
      <c r="AO719" s="176" t="str">
        <f>IF(BS_CONTROLE[[#This Row],[SUB]]=0, "-", BS_CONTROLE[[#This Row],[SUB]])</f>
        <v>-</v>
      </c>
      <c r="AP719" s="177" t="str">
        <f>IF(BS_CONTROLE[[#This Row],[KM - Inicio]]=0, "-", BS_CONTROLE[[#This Row],[KM - Inicio]])</f>
        <v>-</v>
      </c>
      <c r="AQ719" s="177" t="str">
        <f>IF(BS_CONTROLE[[#This Row],[KM - Fim]]=0, "-", BS_CONTROLE[[#This Row],[KM - Fim]])</f>
        <v>-</v>
      </c>
      <c r="AR719" s="32"/>
      <c r="AS719" s="32"/>
      <c r="AT719" s="32"/>
      <c r="AU719" s="32"/>
      <c r="AV719" s="32"/>
      <c r="AW719" s="32"/>
      <c r="AX719" s="32"/>
      <c r="AY719" s="184" t="str">
        <f>IF(D719="","*",IFERROR(IF(ISODD(COUNT(AS719:AX721)),"ERRO",SUM((AT719-AS719),(AV719-AU719),(AX719-AW719))),"ERRO"))</f>
        <v>*</v>
      </c>
      <c r="AZ719" s="11"/>
      <c r="BA719" s="60"/>
      <c r="BB719" s="9" t="str">
        <f>IFERROR(_xlfn.XLOOKUP(AI719, BS_ATIVIDADE[ATIVIDADE],BS_ATIVIDADE[UNIDADE] ), "*")</f>
        <v>*</v>
      </c>
      <c r="BC719" s="59" t="str" cm="1">
        <f t="array" ref="BC719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BD719" s="59" t="str" cm="1">
        <f t="array" ref="BD719" xml:space="preserve"> _xlfn.XLOOKUP(
  1,
  ( TabelaMap[SUB] = BS_CONTROLE[[#This Row],[SUB_5]]) *
  ( TabelaMap[KM Inicio] &lt;= BS_CONTROLE[[#This Row],[KM - Inicio]]) *
  ( TabelaMap[KM Fim]  &gt;= BS_CONTROLE[[#This Row],[KM - Inicio]]),
  TabelaMap[Trecho Coordenação],
  "-",
  0
)</f>
        <v>-</v>
      </c>
      <c r="BE719" s="200" t="str">
        <f>IFERROR(_xlfn.XLOOKUP(AO719, BASE_MAPA!$B$2:$B$420, BASE_MAPA!$G$2:$G$420), "ERRO")</f>
        <v>ERRO</v>
      </c>
      <c r="BF719" s="178" t="str">
        <f>IF(BS_CONTROLE[[#This Row],[Responsavel pelo boletim]]=0, "-", BS_CONTROLE[[#This Row],[Responsavel pelo boletim]])</f>
        <v>-</v>
      </c>
      <c r="BG719" s="13"/>
      <c r="BH719" s="14"/>
      <c r="BI719" s="14"/>
      <c r="BJ719" s="14"/>
      <c r="BK719" s="14"/>
      <c r="BL719" s="13"/>
      <c r="BM719" s="12"/>
      <c r="BN719" s="12"/>
      <c r="BO719" s="130"/>
      <c r="BP719" s="14"/>
      <c r="BQ719" s="10" t="str">
        <f t="shared" si="58"/>
        <v>Aderente</v>
      </c>
      <c r="BR719" s="15" t="str">
        <f t="shared" si="59"/>
        <v>*</v>
      </c>
      <c r="BS719" s="15" t="str">
        <f t="shared" si="60"/>
        <v>*</v>
      </c>
      <c r="BT719" s="157" t="str">
        <f t="shared" si="61"/>
        <v/>
      </c>
    </row>
    <row r="720" spans="1:72" hidden="1">
      <c r="A720" s="44" t="str">
        <f t="shared" si="57"/>
        <v/>
      </c>
      <c r="B720" s="133"/>
      <c r="C720" s="7" t="str">
        <f>IF(BS_CONTROLE[[#This Row],[DATA]]="","",WEEKNUM(BS_CONTROLE[[#This Row],[DATA]]))</f>
        <v/>
      </c>
      <c r="D720" s="45"/>
      <c r="E720" s="185">
        <v>736</v>
      </c>
      <c r="F720" s="134"/>
      <c r="G720" s="8" t="str">
        <f>IF(D720="","*",VLOOKUP(F720,BS_ATIVIDADE[#All],3,FALSE))</f>
        <v>*</v>
      </c>
      <c r="H720" s="135"/>
      <c r="I720" s="135"/>
      <c r="J720" s="151"/>
      <c r="K720" s="151"/>
      <c r="L720" s="71" t="s">
        <v>11</v>
      </c>
      <c r="M720" s="149" t="str" cm="1">
        <f t="array" ref="M720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720" s="149" t="str" cm="1">
        <f t="array" ref="N720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720" s="135"/>
      <c r="P720" s="135"/>
      <c r="Q720" s="71"/>
      <c r="R720" s="9" t="str">
        <f>IFERROR(_xlfn.XLOOKUP(F720, BS_ATIVIDADE[ATIVIDADE],BS_ATIVIDADE[UNIDADE] ), "*")</f>
        <v>*</v>
      </c>
      <c r="S720" s="180" t="str" cm="1">
        <f t="array" ref="S720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720" s="180" t="str" cm="1">
        <f t="array" ref="T720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720" s="199" t="str">
        <f>IFERROR(_xlfn.XLOOKUP(J720, BASE_MAPA!$B$2:$B$420, BASE_MAPA!$G$2:$G$420), "ERRO")</f>
        <v>ERRO</v>
      </c>
      <c r="V720" s="143"/>
      <c r="W720" s="135"/>
      <c r="X720" s="152"/>
      <c r="Y720" s="129"/>
      <c r="Z720" s="129"/>
      <c r="AA720" s="71"/>
      <c r="AB720" s="59"/>
      <c r="AC720" s="59"/>
      <c r="AD720" s="135"/>
      <c r="AE720" s="71"/>
      <c r="AF720" s="71"/>
      <c r="AG720" s="71"/>
      <c r="AH720" s="42"/>
      <c r="AI720" s="119" t="str">
        <f>IF(BS_CONTROLE[[#This Row],[Atividade]]=0, "-", BS_CONTROLE[[#This Row],[Atividade]])</f>
        <v>-</v>
      </c>
      <c r="AJ720" s="8" t="str">
        <f>IF(D720="","*",VLOOKUP(AI720,BS_ATIVIDADE[#Data],3,FALSE))</f>
        <v>*</v>
      </c>
      <c r="AK720" s="175" t="str">
        <f>IF(BS_CONTROLE[[#This Row],[Local - Partida]]=0, "-", BS_CONTROLE[[#This Row],[Local - Partida]])</f>
        <v>-</v>
      </c>
      <c r="AL720" s="175" t="str">
        <f>IF(BS_CONTROLE[[#This Row],[Local - Encerramento]]=0, "-", BS_CONTROLE[[#This Row],[Local - Encerramento]])</f>
        <v>-</v>
      </c>
      <c r="AM720" s="175" t="str">
        <f>IF(BS_CONTROLE[[#This Row],[Entre - Estações]]=0, "-", BS_CONTROLE[[#This Row],[Entre - Estações]])</f>
        <v>-</v>
      </c>
      <c r="AN720" s="175" t="str">
        <f>IF(BS_CONTROLE[[#This Row],[SB]]=0, "-", BS_CONTROLE[[#This Row],[SB]])</f>
        <v>-</v>
      </c>
      <c r="AO720" s="176" t="str">
        <f>IF(BS_CONTROLE[[#This Row],[SUB]]=0, "-", BS_CONTROLE[[#This Row],[SUB]])</f>
        <v>-</v>
      </c>
      <c r="AP720" s="177" t="str">
        <f>IF(BS_CONTROLE[[#This Row],[KM - Inicio]]=0, "-", BS_CONTROLE[[#This Row],[KM - Inicio]])</f>
        <v>-</v>
      </c>
      <c r="AQ720" s="177" t="str">
        <f>IF(BS_CONTROLE[[#This Row],[KM - Fim]]=0, "-", BS_CONTROLE[[#This Row],[KM - Fim]])</f>
        <v>-</v>
      </c>
      <c r="AR720" s="32"/>
      <c r="AS720" s="32"/>
      <c r="AT720" s="32"/>
      <c r="AU720" s="32"/>
      <c r="AV720" s="32"/>
      <c r="AW720" s="32"/>
      <c r="AX720" s="32"/>
      <c r="AY720" s="184" t="str">
        <f>IF(D720="","*",IFERROR(IF(ISODD(COUNT(AS720:AX722)),"ERRO",SUM((AT720-AS720),(AV720-AU720),(AX720-AW720))),"ERRO"))</f>
        <v>*</v>
      </c>
      <c r="AZ720" s="11"/>
      <c r="BA720" s="60"/>
      <c r="BB720" s="9" t="str">
        <f>IFERROR(_xlfn.XLOOKUP(AI720, BS_ATIVIDADE[ATIVIDADE],BS_ATIVIDADE[UNIDADE] ), "*")</f>
        <v>*</v>
      </c>
      <c r="BC720" s="59" t="str" cm="1">
        <f t="array" ref="BC720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BD720" s="59" t="str" cm="1">
        <f t="array" ref="BD720" xml:space="preserve"> _xlfn.XLOOKUP(
  1,
  ( TabelaMap[SUB] = BS_CONTROLE[[#This Row],[SUB_5]]) *
  ( TabelaMap[KM Inicio] &lt;= BS_CONTROLE[[#This Row],[KM - Inicio]]) *
  ( TabelaMap[KM Fim]  &gt;= BS_CONTROLE[[#This Row],[KM - Inicio]]),
  TabelaMap[Trecho Coordenação],
  "-",
  0
)</f>
        <v>-</v>
      </c>
      <c r="BE720" s="200" t="str">
        <f>IFERROR(_xlfn.XLOOKUP(AO720, BASE_MAPA!$B$2:$B$420, BASE_MAPA!$G$2:$G$420), "ERRO")</f>
        <v>ERRO</v>
      </c>
      <c r="BF720" s="178" t="str">
        <f>IF(BS_CONTROLE[[#This Row],[Responsavel pelo boletim]]=0, "-", BS_CONTROLE[[#This Row],[Responsavel pelo boletim]])</f>
        <v>-</v>
      </c>
      <c r="BG720" s="13"/>
      <c r="BH720" s="14"/>
      <c r="BI720" s="14"/>
      <c r="BJ720" s="14"/>
      <c r="BK720" s="14"/>
      <c r="BL720" s="13"/>
      <c r="BM720" s="12"/>
      <c r="BN720" s="12"/>
      <c r="BO720" s="130"/>
      <c r="BP720" s="14"/>
      <c r="BQ720" s="10" t="str">
        <f t="shared" si="58"/>
        <v>Aderente</v>
      </c>
      <c r="BR720" s="15" t="str">
        <f t="shared" si="59"/>
        <v>*</v>
      </c>
      <c r="BS720" s="15" t="str">
        <f t="shared" si="60"/>
        <v>*</v>
      </c>
      <c r="BT720" s="157" t="str">
        <f t="shared" si="61"/>
        <v/>
      </c>
    </row>
    <row r="721" spans="1:72" hidden="1">
      <c r="A721" s="44" t="str">
        <f t="shared" si="57"/>
        <v/>
      </c>
      <c r="B721" s="133"/>
      <c r="C721" s="7" t="str">
        <f>IF(BS_CONTROLE[[#This Row],[DATA]]="","",WEEKNUM(BS_CONTROLE[[#This Row],[DATA]]))</f>
        <v/>
      </c>
      <c r="D721" s="45"/>
      <c r="E721" s="185">
        <v>737</v>
      </c>
      <c r="F721" s="134"/>
      <c r="G721" s="8" t="str">
        <f>IF(D721="","*",VLOOKUP(F721,BS_ATIVIDADE[#All],3,FALSE))</f>
        <v>*</v>
      </c>
      <c r="H721" s="135"/>
      <c r="I721" s="135"/>
      <c r="J721" s="151"/>
      <c r="K721" s="151"/>
      <c r="L721" s="71" t="s">
        <v>11</v>
      </c>
      <c r="M721" s="149" t="str" cm="1">
        <f t="array" ref="M721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721" s="149" t="str" cm="1">
        <f t="array" ref="N721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721" s="135"/>
      <c r="P721" s="135"/>
      <c r="Q721" s="71"/>
      <c r="R721" s="9" t="str">
        <f>IFERROR(_xlfn.XLOOKUP(F721, BS_ATIVIDADE[ATIVIDADE],BS_ATIVIDADE[UNIDADE] ), "*")</f>
        <v>*</v>
      </c>
      <c r="S721" s="180" t="str" cm="1">
        <f t="array" ref="S721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721" s="180" t="str" cm="1">
        <f t="array" ref="T721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721" s="199" t="str">
        <f>IFERROR(_xlfn.XLOOKUP(J721, BASE_MAPA!$B$2:$B$420, BASE_MAPA!$G$2:$G$420), "ERRO")</f>
        <v>ERRO</v>
      </c>
      <c r="V721" s="143"/>
      <c r="W721" s="135"/>
      <c r="X721" s="152"/>
      <c r="Y721" s="129"/>
      <c r="Z721" s="129"/>
      <c r="AA721" s="71"/>
      <c r="AB721" s="59"/>
      <c r="AC721" s="59"/>
      <c r="AD721" s="135"/>
      <c r="AE721" s="71"/>
      <c r="AF721" s="71"/>
      <c r="AG721" s="71"/>
      <c r="AH721" s="42"/>
      <c r="AI721" s="119" t="str">
        <f>IF(BS_CONTROLE[[#This Row],[Atividade]]=0, "-", BS_CONTROLE[[#This Row],[Atividade]])</f>
        <v>-</v>
      </c>
      <c r="AJ721" s="8" t="str">
        <f>IF(D721="","*",VLOOKUP(AI721,BS_ATIVIDADE[#Data],3,FALSE))</f>
        <v>*</v>
      </c>
      <c r="AK721" s="175" t="str">
        <f>IF(BS_CONTROLE[[#This Row],[Local - Partida]]=0, "-", BS_CONTROLE[[#This Row],[Local - Partida]])</f>
        <v>-</v>
      </c>
      <c r="AL721" s="175" t="str">
        <f>IF(BS_CONTROLE[[#This Row],[Local - Encerramento]]=0, "-", BS_CONTROLE[[#This Row],[Local - Encerramento]])</f>
        <v>-</v>
      </c>
      <c r="AM721" s="175" t="str">
        <f>IF(BS_CONTROLE[[#This Row],[Entre - Estações]]=0, "-", BS_CONTROLE[[#This Row],[Entre - Estações]])</f>
        <v>-</v>
      </c>
      <c r="AN721" s="175" t="str">
        <f>IF(BS_CONTROLE[[#This Row],[SB]]=0, "-", BS_CONTROLE[[#This Row],[SB]])</f>
        <v>-</v>
      </c>
      <c r="AO721" s="176" t="str">
        <f>IF(BS_CONTROLE[[#This Row],[SUB]]=0, "-", BS_CONTROLE[[#This Row],[SUB]])</f>
        <v>-</v>
      </c>
      <c r="AP721" s="177" t="str">
        <f>IF(BS_CONTROLE[[#This Row],[KM - Inicio]]=0, "-", BS_CONTROLE[[#This Row],[KM - Inicio]])</f>
        <v>-</v>
      </c>
      <c r="AQ721" s="177" t="str">
        <f>IF(BS_CONTROLE[[#This Row],[KM - Fim]]=0, "-", BS_CONTROLE[[#This Row],[KM - Fim]])</f>
        <v>-</v>
      </c>
      <c r="AR721" s="32"/>
      <c r="AS721" s="32"/>
      <c r="AT721" s="32"/>
      <c r="AU721" s="32"/>
      <c r="AV721" s="32"/>
      <c r="AW721" s="32"/>
      <c r="AX721" s="32"/>
      <c r="AY721" s="184" t="str">
        <f>IF(D721="","*",IFERROR(IF(ISODD(COUNT(AS721:AX723)),"ERRO",SUM((AT721-AS721),(AV721-AU721),(AX721-AW721))),"ERRO"))</f>
        <v>*</v>
      </c>
      <c r="AZ721" s="11"/>
      <c r="BA721" s="60"/>
      <c r="BB721" s="9" t="str">
        <f>IFERROR(_xlfn.XLOOKUP(AI721, BS_ATIVIDADE[ATIVIDADE],BS_ATIVIDADE[UNIDADE] ), "*")</f>
        <v>*</v>
      </c>
      <c r="BC721" s="59" t="str" cm="1">
        <f t="array" ref="BC721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BD721" s="59" t="str" cm="1">
        <f t="array" ref="BD721" xml:space="preserve"> _xlfn.XLOOKUP(
  1,
  ( TabelaMap[SUB] = BS_CONTROLE[[#This Row],[SUB_5]]) *
  ( TabelaMap[KM Inicio] &lt;= BS_CONTROLE[[#This Row],[KM - Inicio]]) *
  ( TabelaMap[KM Fim]  &gt;= BS_CONTROLE[[#This Row],[KM - Inicio]]),
  TabelaMap[Trecho Coordenação],
  "-",
  0
)</f>
        <v>-</v>
      </c>
      <c r="BE721" s="200" t="str">
        <f>IFERROR(_xlfn.XLOOKUP(AO721, BASE_MAPA!$B$2:$B$420, BASE_MAPA!$G$2:$G$420), "ERRO")</f>
        <v>ERRO</v>
      </c>
      <c r="BF721" s="178" t="str">
        <f>IF(BS_CONTROLE[[#This Row],[Responsavel pelo boletim]]=0, "-", BS_CONTROLE[[#This Row],[Responsavel pelo boletim]])</f>
        <v>-</v>
      </c>
      <c r="BG721" s="13"/>
      <c r="BH721" s="14"/>
      <c r="BI721" s="14"/>
      <c r="BJ721" s="14"/>
      <c r="BK721" s="14"/>
      <c r="BL721" s="13"/>
      <c r="BM721" s="12"/>
      <c r="BN721" s="12"/>
      <c r="BO721" s="130"/>
      <c r="BP721" s="14"/>
      <c r="BQ721" s="10" t="str">
        <f t="shared" si="58"/>
        <v>Aderente</v>
      </c>
      <c r="BR721" s="15" t="str">
        <f t="shared" si="59"/>
        <v>*</v>
      </c>
      <c r="BS721" s="15" t="str">
        <f t="shared" si="60"/>
        <v>*</v>
      </c>
      <c r="BT721" s="157" t="str">
        <f t="shared" si="61"/>
        <v/>
      </c>
    </row>
    <row r="722" spans="1:72" hidden="1">
      <c r="A722" s="44" t="str">
        <f t="shared" si="57"/>
        <v/>
      </c>
      <c r="B722" s="133"/>
      <c r="C722" s="7" t="str">
        <f>IF(BS_CONTROLE[[#This Row],[DATA]]="","",WEEKNUM(BS_CONTROLE[[#This Row],[DATA]]))</f>
        <v/>
      </c>
      <c r="D722" s="45"/>
      <c r="E722" s="185">
        <v>738</v>
      </c>
      <c r="F722" s="134"/>
      <c r="G722" s="8" t="str">
        <f>IF(D722="","*",VLOOKUP(F722,BS_ATIVIDADE[#All],3,FALSE))</f>
        <v>*</v>
      </c>
      <c r="H722" s="135"/>
      <c r="I722" s="135"/>
      <c r="J722" s="151"/>
      <c r="K722" s="151"/>
      <c r="L722" s="71" t="s">
        <v>11</v>
      </c>
      <c r="M722" s="149" t="str" cm="1">
        <f t="array" ref="M722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722" s="149" t="str" cm="1">
        <f t="array" ref="N722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722" s="135"/>
      <c r="P722" s="135"/>
      <c r="Q722" s="71"/>
      <c r="R722" s="9" t="str">
        <f>IFERROR(_xlfn.XLOOKUP(F722, BS_ATIVIDADE[ATIVIDADE],BS_ATIVIDADE[UNIDADE] ), "*")</f>
        <v>*</v>
      </c>
      <c r="S722" s="180" t="str" cm="1">
        <f t="array" ref="S722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722" s="180" t="str" cm="1">
        <f t="array" ref="T722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722" s="199" t="str">
        <f>IFERROR(_xlfn.XLOOKUP(J722, BASE_MAPA!$B$2:$B$420, BASE_MAPA!$G$2:$G$420), "ERRO")</f>
        <v>ERRO</v>
      </c>
      <c r="V722" s="143"/>
      <c r="W722" s="135"/>
      <c r="X722" s="152"/>
      <c r="Y722" s="129"/>
      <c r="Z722" s="129"/>
      <c r="AA722" s="71"/>
      <c r="AB722" s="59"/>
      <c r="AC722" s="59"/>
      <c r="AD722" s="135"/>
      <c r="AE722" s="71"/>
      <c r="AF722" s="71"/>
      <c r="AG722" s="71"/>
      <c r="AH722" s="42"/>
      <c r="AI722" s="119" t="str">
        <f>IF(BS_CONTROLE[[#This Row],[Atividade]]=0, "-", BS_CONTROLE[[#This Row],[Atividade]])</f>
        <v>-</v>
      </c>
      <c r="AJ722" s="8" t="str">
        <f>IF(D722="","*",VLOOKUP(AI722,BS_ATIVIDADE[#Data],3,FALSE))</f>
        <v>*</v>
      </c>
      <c r="AK722" s="175" t="str">
        <f>IF(BS_CONTROLE[[#This Row],[Local - Partida]]=0, "-", BS_CONTROLE[[#This Row],[Local - Partida]])</f>
        <v>-</v>
      </c>
      <c r="AL722" s="175" t="str">
        <f>IF(BS_CONTROLE[[#This Row],[Local - Encerramento]]=0, "-", BS_CONTROLE[[#This Row],[Local - Encerramento]])</f>
        <v>-</v>
      </c>
      <c r="AM722" s="175" t="str">
        <f>IF(BS_CONTROLE[[#This Row],[Entre - Estações]]=0, "-", BS_CONTROLE[[#This Row],[Entre - Estações]])</f>
        <v>-</v>
      </c>
      <c r="AN722" s="175" t="str">
        <f>IF(BS_CONTROLE[[#This Row],[SB]]=0, "-", BS_CONTROLE[[#This Row],[SB]])</f>
        <v>-</v>
      </c>
      <c r="AO722" s="176" t="str">
        <f>IF(BS_CONTROLE[[#This Row],[SUB]]=0, "-", BS_CONTROLE[[#This Row],[SUB]])</f>
        <v>-</v>
      </c>
      <c r="AP722" s="177" t="str">
        <f>IF(BS_CONTROLE[[#This Row],[KM - Inicio]]=0, "-", BS_CONTROLE[[#This Row],[KM - Inicio]])</f>
        <v>-</v>
      </c>
      <c r="AQ722" s="177" t="str">
        <f>IF(BS_CONTROLE[[#This Row],[KM - Fim]]=0, "-", BS_CONTROLE[[#This Row],[KM - Fim]])</f>
        <v>-</v>
      </c>
      <c r="AR722" s="32"/>
      <c r="AS722" s="32"/>
      <c r="AT722" s="32"/>
      <c r="AU722" s="32"/>
      <c r="AV722" s="32"/>
      <c r="AW722" s="32"/>
      <c r="AX722" s="32"/>
      <c r="AY722" s="184" t="str">
        <f>IF(D722="","*",IFERROR(IF(ISODD(COUNT(AS722:AX724)),"ERRO",SUM((AT722-AS722),(AV722-AU722),(AX722-AW722))),"ERRO"))</f>
        <v>*</v>
      </c>
      <c r="AZ722" s="11"/>
      <c r="BA722" s="60"/>
      <c r="BB722" s="9" t="str">
        <f>IFERROR(_xlfn.XLOOKUP(AI722, BS_ATIVIDADE[ATIVIDADE],BS_ATIVIDADE[UNIDADE] ), "*")</f>
        <v>*</v>
      </c>
      <c r="BC722" s="59" t="str" cm="1">
        <f t="array" ref="BC722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BD722" s="59" t="str" cm="1">
        <f t="array" ref="BD722" xml:space="preserve"> _xlfn.XLOOKUP(
  1,
  ( TabelaMap[SUB] = BS_CONTROLE[[#This Row],[SUB_5]]) *
  ( TabelaMap[KM Inicio] &lt;= BS_CONTROLE[[#This Row],[KM - Inicio]]) *
  ( TabelaMap[KM Fim]  &gt;= BS_CONTROLE[[#This Row],[KM - Inicio]]),
  TabelaMap[Trecho Coordenação],
  "-",
  0
)</f>
        <v>-</v>
      </c>
      <c r="BE722" s="200" t="str">
        <f>IFERROR(_xlfn.XLOOKUP(AO722, BASE_MAPA!$B$2:$B$420, BASE_MAPA!$G$2:$G$420), "ERRO")</f>
        <v>ERRO</v>
      </c>
      <c r="BF722" s="178" t="str">
        <f>IF(BS_CONTROLE[[#This Row],[Responsavel pelo boletim]]=0, "-", BS_CONTROLE[[#This Row],[Responsavel pelo boletim]])</f>
        <v>-</v>
      </c>
      <c r="BG722" s="13"/>
      <c r="BH722" s="14"/>
      <c r="BI722" s="14"/>
      <c r="BJ722" s="14"/>
      <c r="BK722" s="14"/>
      <c r="BL722" s="13"/>
      <c r="BM722" s="12"/>
      <c r="BN722" s="12"/>
      <c r="BO722" s="130"/>
      <c r="BP722" s="14"/>
      <c r="BQ722" s="10" t="str">
        <f t="shared" si="58"/>
        <v>Aderente</v>
      </c>
      <c r="BR722" s="15" t="str">
        <f t="shared" si="59"/>
        <v>*</v>
      </c>
      <c r="BS722" s="15" t="str">
        <f t="shared" si="60"/>
        <v>*</v>
      </c>
      <c r="BT722" s="157" t="str">
        <f t="shared" si="61"/>
        <v/>
      </c>
    </row>
    <row r="723" spans="1:72" hidden="1">
      <c r="A723" s="44" t="str">
        <f t="shared" si="57"/>
        <v/>
      </c>
      <c r="B723" s="133"/>
      <c r="C723" s="7" t="str">
        <f>IF(BS_CONTROLE[[#This Row],[DATA]]="","",WEEKNUM(BS_CONTROLE[[#This Row],[DATA]]))</f>
        <v/>
      </c>
      <c r="D723" s="45"/>
      <c r="E723" s="185">
        <v>739</v>
      </c>
      <c r="F723" s="134"/>
      <c r="G723" s="8" t="str">
        <f>IF(D723="","*",VLOOKUP(F723,BS_ATIVIDADE[#All],3,FALSE))</f>
        <v>*</v>
      </c>
      <c r="H723" s="135"/>
      <c r="I723" s="135"/>
      <c r="J723" s="151"/>
      <c r="K723" s="151"/>
      <c r="L723" s="71" t="s">
        <v>11</v>
      </c>
      <c r="M723" s="149" t="str" cm="1">
        <f t="array" ref="M723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723" s="149" t="str" cm="1">
        <f t="array" ref="N723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723" s="135"/>
      <c r="P723" s="135"/>
      <c r="Q723" s="71"/>
      <c r="R723" s="9" t="str">
        <f>IFERROR(_xlfn.XLOOKUP(F723, BS_ATIVIDADE[ATIVIDADE],BS_ATIVIDADE[UNIDADE] ), "*")</f>
        <v>*</v>
      </c>
      <c r="S723" s="180" t="str" cm="1">
        <f t="array" ref="S723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723" s="180" t="str" cm="1">
        <f t="array" ref="T723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723" s="199" t="str">
        <f>IFERROR(_xlfn.XLOOKUP(J723, BASE_MAPA!$B$2:$B$420, BASE_MAPA!$G$2:$G$420), "ERRO")</f>
        <v>ERRO</v>
      </c>
      <c r="V723" s="143"/>
      <c r="W723" s="135"/>
      <c r="X723" s="152"/>
      <c r="Y723" s="129"/>
      <c r="Z723" s="129"/>
      <c r="AA723" s="71"/>
      <c r="AB723" s="59"/>
      <c r="AC723" s="59"/>
      <c r="AD723" s="135"/>
      <c r="AE723" s="71"/>
      <c r="AF723" s="71"/>
      <c r="AG723" s="71"/>
      <c r="AH723" s="42"/>
      <c r="AI723" s="119" t="str">
        <f>IF(BS_CONTROLE[[#This Row],[Atividade]]=0, "-", BS_CONTROLE[[#This Row],[Atividade]])</f>
        <v>-</v>
      </c>
      <c r="AJ723" s="8" t="str">
        <f>IF(D723="","*",VLOOKUP(AI723,BS_ATIVIDADE[#Data],3,FALSE))</f>
        <v>*</v>
      </c>
      <c r="AK723" s="175" t="str">
        <f>IF(BS_CONTROLE[[#This Row],[Local - Partida]]=0, "-", BS_CONTROLE[[#This Row],[Local - Partida]])</f>
        <v>-</v>
      </c>
      <c r="AL723" s="175" t="str">
        <f>IF(BS_CONTROLE[[#This Row],[Local - Encerramento]]=0, "-", BS_CONTROLE[[#This Row],[Local - Encerramento]])</f>
        <v>-</v>
      </c>
      <c r="AM723" s="175" t="str">
        <f>IF(BS_CONTROLE[[#This Row],[Entre - Estações]]=0, "-", BS_CONTROLE[[#This Row],[Entre - Estações]])</f>
        <v>-</v>
      </c>
      <c r="AN723" s="175" t="str">
        <f>IF(BS_CONTROLE[[#This Row],[SB]]=0, "-", BS_CONTROLE[[#This Row],[SB]])</f>
        <v>-</v>
      </c>
      <c r="AO723" s="176" t="str">
        <f>IF(BS_CONTROLE[[#This Row],[SUB]]=0, "-", BS_CONTROLE[[#This Row],[SUB]])</f>
        <v>-</v>
      </c>
      <c r="AP723" s="177" t="str">
        <f>IF(BS_CONTROLE[[#This Row],[KM - Inicio]]=0, "-", BS_CONTROLE[[#This Row],[KM - Inicio]])</f>
        <v>-</v>
      </c>
      <c r="AQ723" s="177" t="str">
        <f>IF(BS_CONTROLE[[#This Row],[KM - Fim]]=0, "-", BS_CONTROLE[[#This Row],[KM - Fim]])</f>
        <v>-</v>
      </c>
      <c r="AR723" s="32"/>
      <c r="AS723" s="32"/>
      <c r="AT723" s="32"/>
      <c r="AU723" s="32"/>
      <c r="AV723" s="32"/>
      <c r="AW723" s="32"/>
      <c r="AX723" s="32"/>
      <c r="AY723" s="184" t="str">
        <f>IF(D723="","*",IFERROR(IF(ISODD(COUNT(AS723:AX725)),"ERRO",SUM((AT723-AS723),(AV723-AU723),(AX723-AW723))),"ERRO"))</f>
        <v>*</v>
      </c>
      <c r="AZ723" s="11"/>
      <c r="BA723" s="60"/>
      <c r="BB723" s="9" t="str">
        <f>IFERROR(_xlfn.XLOOKUP(AI723, BS_ATIVIDADE[ATIVIDADE],BS_ATIVIDADE[UNIDADE] ), "*")</f>
        <v>*</v>
      </c>
      <c r="BC723" s="59" t="str" cm="1">
        <f t="array" ref="BC723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BD723" s="59" t="str" cm="1">
        <f t="array" ref="BD723" xml:space="preserve"> _xlfn.XLOOKUP(
  1,
  ( TabelaMap[SUB] = BS_CONTROLE[[#This Row],[SUB_5]]) *
  ( TabelaMap[KM Inicio] &lt;= BS_CONTROLE[[#This Row],[KM - Inicio]]) *
  ( TabelaMap[KM Fim]  &gt;= BS_CONTROLE[[#This Row],[KM - Inicio]]),
  TabelaMap[Trecho Coordenação],
  "-",
  0
)</f>
        <v>-</v>
      </c>
      <c r="BE723" s="200" t="str">
        <f>IFERROR(_xlfn.XLOOKUP(AO723, BASE_MAPA!$B$2:$B$420, BASE_MAPA!$G$2:$G$420), "ERRO")</f>
        <v>ERRO</v>
      </c>
      <c r="BF723" s="178" t="str">
        <f>IF(BS_CONTROLE[[#This Row],[Responsavel pelo boletim]]=0, "-", BS_CONTROLE[[#This Row],[Responsavel pelo boletim]])</f>
        <v>-</v>
      </c>
      <c r="BG723" s="13"/>
      <c r="BH723" s="14"/>
      <c r="BI723" s="14"/>
      <c r="BJ723" s="14"/>
      <c r="BK723" s="14"/>
      <c r="BL723" s="13"/>
      <c r="BM723" s="12"/>
      <c r="BN723" s="12"/>
      <c r="BO723" s="130"/>
      <c r="BP723" s="14"/>
      <c r="BQ723" s="10" t="str">
        <f t="shared" si="58"/>
        <v>Aderente</v>
      </c>
      <c r="BR723" s="15" t="str">
        <f t="shared" si="59"/>
        <v>*</v>
      </c>
      <c r="BS723" s="15" t="str">
        <f t="shared" si="60"/>
        <v>*</v>
      </c>
      <c r="BT723" s="157" t="str">
        <f t="shared" si="61"/>
        <v/>
      </c>
    </row>
    <row r="724" spans="1:72" hidden="1">
      <c r="A724" s="44" t="str">
        <f t="shared" si="57"/>
        <v/>
      </c>
      <c r="B724" s="133"/>
      <c r="C724" s="7" t="str">
        <f>IF(BS_CONTROLE[[#This Row],[DATA]]="","",WEEKNUM(BS_CONTROLE[[#This Row],[DATA]]))</f>
        <v/>
      </c>
      <c r="D724" s="45"/>
      <c r="E724" s="185">
        <v>740</v>
      </c>
      <c r="F724" s="134"/>
      <c r="G724" s="8" t="str">
        <f>IF(D724="","*",VLOOKUP(F724,BS_ATIVIDADE[#All],3,FALSE))</f>
        <v>*</v>
      </c>
      <c r="H724" s="135"/>
      <c r="I724" s="135"/>
      <c r="J724" s="151"/>
      <c r="K724" s="151"/>
      <c r="L724" s="71" t="s">
        <v>11</v>
      </c>
      <c r="M724" s="149" t="str" cm="1">
        <f t="array" ref="M724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724" s="149" t="str" cm="1">
        <f t="array" ref="N724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724" s="135"/>
      <c r="P724" s="135"/>
      <c r="Q724" s="71"/>
      <c r="R724" s="9" t="str">
        <f>IFERROR(_xlfn.XLOOKUP(F724, BS_ATIVIDADE[ATIVIDADE],BS_ATIVIDADE[UNIDADE] ), "*")</f>
        <v>*</v>
      </c>
      <c r="S724" s="180" t="str" cm="1">
        <f t="array" ref="S724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724" s="180" t="str" cm="1">
        <f t="array" ref="T724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724" s="199" t="str">
        <f>IFERROR(_xlfn.XLOOKUP(J724, BASE_MAPA!$B$2:$B$420, BASE_MAPA!$G$2:$G$420), "ERRO")</f>
        <v>ERRO</v>
      </c>
      <c r="V724" s="143"/>
      <c r="W724" s="135"/>
      <c r="X724" s="152"/>
      <c r="Y724" s="129"/>
      <c r="Z724" s="129"/>
      <c r="AA724" s="71"/>
      <c r="AB724" s="59"/>
      <c r="AC724" s="59"/>
      <c r="AD724" s="135"/>
      <c r="AE724" s="71"/>
      <c r="AF724" s="71"/>
      <c r="AG724" s="71"/>
      <c r="AH724" s="42"/>
      <c r="AI724" s="119" t="str">
        <f>IF(BS_CONTROLE[[#This Row],[Atividade]]=0, "-", BS_CONTROLE[[#This Row],[Atividade]])</f>
        <v>-</v>
      </c>
      <c r="AJ724" s="8" t="str">
        <f>IF(D724="","*",VLOOKUP(AI724,BS_ATIVIDADE[#Data],3,FALSE))</f>
        <v>*</v>
      </c>
      <c r="AK724" s="175" t="str">
        <f>IF(BS_CONTROLE[[#This Row],[Local - Partida]]=0, "-", BS_CONTROLE[[#This Row],[Local - Partida]])</f>
        <v>-</v>
      </c>
      <c r="AL724" s="175" t="str">
        <f>IF(BS_CONTROLE[[#This Row],[Local - Encerramento]]=0, "-", BS_CONTROLE[[#This Row],[Local - Encerramento]])</f>
        <v>-</v>
      </c>
      <c r="AM724" s="175" t="str">
        <f>IF(BS_CONTROLE[[#This Row],[Entre - Estações]]=0, "-", BS_CONTROLE[[#This Row],[Entre - Estações]])</f>
        <v>-</v>
      </c>
      <c r="AN724" s="175" t="str">
        <f>IF(BS_CONTROLE[[#This Row],[SB]]=0, "-", BS_CONTROLE[[#This Row],[SB]])</f>
        <v>-</v>
      </c>
      <c r="AO724" s="176" t="str">
        <f>IF(BS_CONTROLE[[#This Row],[SUB]]=0, "-", BS_CONTROLE[[#This Row],[SUB]])</f>
        <v>-</v>
      </c>
      <c r="AP724" s="177" t="str">
        <f>IF(BS_CONTROLE[[#This Row],[KM - Inicio]]=0, "-", BS_CONTROLE[[#This Row],[KM - Inicio]])</f>
        <v>-</v>
      </c>
      <c r="AQ724" s="177" t="str">
        <f>IF(BS_CONTROLE[[#This Row],[KM - Fim]]=0, "-", BS_CONTROLE[[#This Row],[KM - Fim]])</f>
        <v>-</v>
      </c>
      <c r="AR724" s="32"/>
      <c r="AS724" s="32"/>
      <c r="AT724" s="32"/>
      <c r="AU724" s="32"/>
      <c r="AV724" s="32"/>
      <c r="AW724" s="32"/>
      <c r="AX724" s="32"/>
      <c r="AY724" s="184" t="str">
        <f>IF(D724="","*",IFERROR(IF(ISODD(COUNT(AS724:AX726)),"ERRO",SUM((AT724-AS724),(AV724-AU724),(AX724-AW724))),"ERRO"))</f>
        <v>*</v>
      </c>
      <c r="AZ724" s="11"/>
      <c r="BA724" s="60"/>
      <c r="BB724" s="9" t="str">
        <f>IFERROR(_xlfn.XLOOKUP(AI724, BS_ATIVIDADE[ATIVIDADE],BS_ATIVIDADE[UNIDADE] ), "*")</f>
        <v>*</v>
      </c>
      <c r="BC724" s="59" t="str" cm="1">
        <f t="array" ref="BC724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BD724" s="59" t="str" cm="1">
        <f t="array" ref="BD724" xml:space="preserve"> _xlfn.XLOOKUP(
  1,
  ( TabelaMap[SUB] = BS_CONTROLE[[#This Row],[SUB_5]]) *
  ( TabelaMap[KM Inicio] &lt;= BS_CONTROLE[[#This Row],[KM - Inicio]]) *
  ( TabelaMap[KM Fim]  &gt;= BS_CONTROLE[[#This Row],[KM - Inicio]]),
  TabelaMap[Trecho Coordenação],
  "-",
  0
)</f>
        <v>-</v>
      </c>
      <c r="BE724" s="200" t="str">
        <f>IFERROR(_xlfn.XLOOKUP(AO724, BASE_MAPA!$B$2:$B$420, BASE_MAPA!$G$2:$G$420), "ERRO")</f>
        <v>ERRO</v>
      </c>
      <c r="BF724" s="178" t="str">
        <f>IF(BS_CONTROLE[[#This Row],[Responsavel pelo boletim]]=0, "-", BS_CONTROLE[[#This Row],[Responsavel pelo boletim]])</f>
        <v>-</v>
      </c>
      <c r="BG724" s="13"/>
      <c r="BH724" s="14"/>
      <c r="BI724" s="14"/>
      <c r="BJ724" s="14"/>
      <c r="BK724" s="14"/>
      <c r="BL724" s="13"/>
      <c r="BM724" s="12"/>
      <c r="BN724" s="12"/>
      <c r="BO724" s="130"/>
      <c r="BP724" s="14"/>
      <c r="BQ724" s="10" t="str">
        <f t="shared" si="58"/>
        <v>Aderente</v>
      </c>
      <c r="BR724" s="15" t="str">
        <f t="shared" si="59"/>
        <v>*</v>
      </c>
      <c r="BS724" s="15" t="str">
        <f t="shared" si="60"/>
        <v>*</v>
      </c>
      <c r="BT724" s="157" t="str">
        <f t="shared" si="61"/>
        <v/>
      </c>
    </row>
    <row r="725" spans="1:72" hidden="1">
      <c r="A725" s="44" t="str">
        <f t="shared" si="57"/>
        <v/>
      </c>
      <c r="B725" s="133"/>
      <c r="C725" s="7" t="str">
        <f>IF(BS_CONTROLE[[#This Row],[DATA]]="","",WEEKNUM(BS_CONTROLE[[#This Row],[DATA]]))</f>
        <v/>
      </c>
      <c r="D725" s="45"/>
      <c r="E725" s="185">
        <v>741</v>
      </c>
      <c r="F725" s="134"/>
      <c r="G725" s="8" t="str">
        <f>IF(D725="","*",VLOOKUP(F725,BS_ATIVIDADE[#All],3,FALSE))</f>
        <v>*</v>
      </c>
      <c r="H725" s="135"/>
      <c r="I725" s="135"/>
      <c r="J725" s="151"/>
      <c r="K725" s="151"/>
      <c r="L725" s="71" t="s">
        <v>11</v>
      </c>
      <c r="M725" s="149" t="str" cm="1">
        <f t="array" ref="M725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725" s="149" t="str" cm="1">
        <f t="array" ref="N725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725" s="135"/>
      <c r="P725" s="135"/>
      <c r="Q725" s="71"/>
      <c r="R725" s="9" t="str">
        <f>IFERROR(_xlfn.XLOOKUP(F725, BS_ATIVIDADE[ATIVIDADE],BS_ATIVIDADE[UNIDADE] ), "*")</f>
        <v>*</v>
      </c>
      <c r="S725" s="180" t="str" cm="1">
        <f t="array" ref="S725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725" s="180" t="str" cm="1">
        <f t="array" ref="T725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725" s="199" t="str">
        <f>IFERROR(_xlfn.XLOOKUP(J725, BASE_MAPA!$B$2:$B$420, BASE_MAPA!$G$2:$G$420), "ERRO")</f>
        <v>ERRO</v>
      </c>
      <c r="V725" s="143"/>
      <c r="W725" s="135"/>
      <c r="X725" s="152"/>
      <c r="Y725" s="129"/>
      <c r="Z725" s="129"/>
      <c r="AA725" s="71"/>
      <c r="AB725" s="59"/>
      <c r="AC725" s="59"/>
      <c r="AD725" s="135"/>
      <c r="AE725" s="71"/>
      <c r="AF725" s="71"/>
      <c r="AG725" s="71"/>
      <c r="AH725" s="42"/>
      <c r="AI725" s="119" t="str">
        <f>IF(BS_CONTROLE[[#This Row],[Atividade]]=0, "-", BS_CONTROLE[[#This Row],[Atividade]])</f>
        <v>-</v>
      </c>
      <c r="AJ725" s="8" t="str">
        <f>IF(D725="","*",VLOOKUP(AI725,BS_ATIVIDADE[#Data],3,FALSE))</f>
        <v>*</v>
      </c>
      <c r="AK725" s="175" t="str">
        <f>IF(BS_CONTROLE[[#This Row],[Local - Partida]]=0, "-", BS_CONTROLE[[#This Row],[Local - Partida]])</f>
        <v>-</v>
      </c>
      <c r="AL725" s="175" t="str">
        <f>IF(BS_CONTROLE[[#This Row],[Local - Encerramento]]=0, "-", BS_CONTROLE[[#This Row],[Local - Encerramento]])</f>
        <v>-</v>
      </c>
      <c r="AM725" s="175" t="str">
        <f>IF(BS_CONTROLE[[#This Row],[Entre - Estações]]=0, "-", BS_CONTROLE[[#This Row],[Entre - Estações]])</f>
        <v>-</v>
      </c>
      <c r="AN725" s="175" t="str">
        <f>IF(BS_CONTROLE[[#This Row],[SB]]=0, "-", BS_CONTROLE[[#This Row],[SB]])</f>
        <v>-</v>
      </c>
      <c r="AO725" s="176" t="str">
        <f>IF(BS_CONTROLE[[#This Row],[SUB]]=0, "-", BS_CONTROLE[[#This Row],[SUB]])</f>
        <v>-</v>
      </c>
      <c r="AP725" s="177" t="str">
        <f>IF(BS_CONTROLE[[#This Row],[KM - Inicio]]=0, "-", BS_CONTROLE[[#This Row],[KM - Inicio]])</f>
        <v>-</v>
      </c>
      <c r="AQ725" s="177" t="str">
        <f>IF(BS_CONTROLE[[#This Row],[KM - Fim]]=0, "-", BS_CONTROLE[[#This Row],[KM - Fim]])</f>
        <v>-</v>
      </c>
      <c r="AR725" s="32"/>
      <c r="AS725" s="32"/>
      <c r="AT725" s="32"/>
      <c r="AU725" s="32"/>
      <c r="AV725" s="32"/>
      <c r="AW725" s="32"/>
      <c r="AX725" s="32"/>
      <c r="AY725" s="184" t="str">
        <f>IF(D725="","*",IFERROR(IF(ISODD(COUNT(AS725:AX727)),"ERRO",SUM((AT725-AS725),(AV725-AU725),(AX725-AW725))),"ERRO"))</f>
        <v>*</v>
      </c>
      <c r="AZ725" s="11"/>
      <c r="BA725" s="60"/>
      <c r="BB725" s="9" t="str">
        <f>IFERROR(_xlfn.XLOOKUP(AI725, BS_ATIVIDADE[ATIVIDADE],BS_ATIVIDADE[UNIDADE] ), "*")</f>
        <v>*</v>
      </c>
      <c r="BC725" s="59" t="str" cm="1">
        <f t="array" ref="BC725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BD725" s="59" t="str" cm="1">
        <f t="array" ref="BD725" xml:space="preserve"> _xlfn.XLOOKUP(
  1,
  ( TabelaMap[SUB] = BS_CONTROLE[[#This Row],[SUB_5]]) *
  ( TabelaMap[KM Inicio] &lt;= BS_CONTROLE[[#This Row],[KM - Inicio]]) *
  ( TabelaMap[KM Fim]  &gt;= BS_CONTROLE[[#This Row],[KM - Inicio]]),
  TabelaMap[Trecho Coordenação],
  "-",
  0
)</f>
        <v>-</v>
      </c>
      <c r="BE725" s="200" t="str">
        <f>IFERROR(_xlfn.XLOOKUP(AO725, BASE_MAPA!$B$2:$B$420, BASE_MAPA!$G$2:$G$420), "ERRO")</f>
        <v>ERRO</v>
      </c>
      <c r="BF725" s="178" t="str">
        <f>IF(BS_CONTROLE[[#This Row],[Responsavel pelo boletim]]=0, "-", BS_CONTROLE[[#This Row],[Responsavel pelo boletim]])</f>
        <v>-</v>
      </c>
      <c r="BG725" s="13"/>
      <c r="BH725" s="14"/>
      <c r="BI725" s="14"/>
      <c r="BJ725" s="14"/>
      <c r="BK725" s="14"/>
      <c r="BL725" s="13"/>
      <c r="BM725" s="12"/>
      <c r="BN725" s="12"/>
      <c r="BO725" s="130"/>
      <c r="BP725" s="14"/>
      <c r="BQ725" s="10" t="str">
        <f t="shared" si="58"/>
        <v>Aderente</v>
      </c>
      <c r="BR725" s="15" t="str">
        <f t="shared" si="59"/>
        <v>*</v>
      </c>
      <c r="BS725" s="15" t="str">
        <f t="shared" si="60"/>
        <v>*</v>
      </c>
      <c r="BT725" s="157" t="str">
        <f t="shared" si="61"/>
        <v/>
      </c>
    </row>
    <row r="726" spans="1:72" hidden="1">
      <c r="A726" s="44" t="str">
        <f t="shared" si="57"/>
        <v/>
      </c>
      <c r="B726" s="133"/>
      <c r="C726" s="7" t="str">
        <f>IF(BS_CONTROLE[[#This Row],[DATA]]="","",WEEKNUM(BS_CONTROLE[[#This Row],[DATA]]))</f>
        <v/>
      </c>
      <c r="D726" s="45"/>
      <c r="E726" s="185">
        <v>742</v>
      </c>
      <c r="F726" s="134"/>
      <c r="G726" s="8" t="str">
        <f>IF(D726="","*",VLOOKUP(F726,BS_ATIVIDADE[#All],3,FALSE))</f>
        <v>*</v>
      </c>
      <c r="H726" s="135"/>
      <c r="I726" s="135"/>
      <c r="J726" s="151"/>
      <c r="K726" s="151"/>
      <c r="L726" s="71" t="s">
        <v>11</v>
      </c>
      <c r="M726" s="149" t="str" cm="1">
        <f t="array" ref="M726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726" s="149" t="str" cm="1">
        <f t="array" ref="N726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726" s="135"/>
      <c r="P726" s="135"/>
      <c r="Q726" s="71"/>
      <c r="R726" s="9" t="str">
        <f>IFERROR(_xlfn.XLOOKUP(F726, BS_ATIVIDADE[ATIVIDADE],BS_ATIVIDADE[UNIDADE] ), "*")</f>
        <v>*</v>
      </c>
      <c r="S726" s="180" t="str" cm="1">
        <f t="array" ref="S726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726" s="180" t="str" cm="1">
        <f t="array" ref="T726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726" s="199" t="str">
        <f>IFERROR(_xlfn.XLOOKUP(J726, BASE_MAPA!$B$2:$B$420, BASE_MAPA!$G$2:$G$420), "ERRO")</f>
        <v>ERRO</v>
      </c>
      <c r="V726" s="143"/>
      <c r="W726" s="135"/>
      <c r="X726" s="152"/>
      <c r="Y726" s="129"/>
      <c r="Z726" s="129"/>
      <c r="AA726" s="71"/>
      <c r="AB726" s="59"/>
      <c r="AC726" s="59"/>
      <c r="AD726" s="135"/>
      <c r="AE726" s="71"/>
      <c r="AF726" s="71"/>
      <c r="AG726" s="71"/>
      <c r="AH726" s="42"/>
      <c r="AI726" s="119" t="str">
        <f>IF(BS_CONTROLE[[#This Row],[Atividade]]=0, "-", BS_CONTROLE[[#This Row],[Atividade]])</f>
        <v>-</v>
      </c>
      <c r="AJ726" s="8" t="str">
        <f>IF(D726="","*",VLOOKUP(AI726,BS_ATIVIDADE[#Data],3,FALSE))</f>
        <v>*</v>
      </c>
      <c r="AK726" s="175" t="str">
        <f>IF(BS_CONTROLE[[#This Row],[Local - Partida]]=0, "-", BS_CONTROLE[[#This Row],[Local - Partida]])</f>
        <v>-</v>
      </c>
      <c r="AL726" s="175" t="str">
        <f>IF(BS_CONTROLE[[#This Row],[Local - Encerramento]]=0, "-", BS_CONTROLE[[#This Row],[Local - Encerramento]])</f>
        <v>-</v>
      </c>
      <c r="AM726" s="175" t="str">
        <f>IF(BS_CONTROLE[[#This Row],[Entre - Estações]]=0, "-", BS_CONTROLE[[#This Row],[Entre - Estações]])</f>
        <v>-</v>
      </c>
      <c r="AN726" s="175" t="str">
        <f>IF(BS_CONTROLE[[#This Row],[SB]]=0, "-", BS_CONTROLE[[#This Row],[SB]])</f>
        <v>-</v>
      </c>
      <c r="AO726" s="176" t="str">
        <f>IF(BS_CONTROLE[[#This Row],[SUB]]=0, "-", BS_CONTROLE[[#This Row],[SUB]])</f>
        <v>-</v>
      </c>
      <c r="AP726" s="177" t="str">
        <f>IF(BS_CONTROLE[[#This Row],[KM - Inicio]]=0, "-", BS_CONTROLE[[#This Row],[KM - Inicio]])</f>
        <v>-</v>
      </c>
      <c r="AQ726" s="177" t="str">
        <f>IF(BS_CONTROLE[[#This Row],[KM - Fim]]=0, "-", BS_CONTROLE[[#This Row],[KM - Fim]])</f>
        <v>-</v>
      </c>
      <c r="AR726" s="32"/>
      <c r="AS726" s="32"/>
      <c r="AT726" s="32"/>
      <c r="AU726" s="32"/>
      <c r="AV726" s="32"/>
      <c r="AW726" s="32"/>
      <c r="AX726" s="32"/>
      <c r="AY726" s="184" t="str">
        <f>IF(D726="","*",IFERROR(IF(ISODD(COUNT(AS726:AX728)),"ERRO",SUM((AT726-AS726),(AV726-AU726),(AX726-AW726))),"ERRO"))</f>
        <v>*</v>
      </c>
      <c r="AZ726" s="11"/>
      <c r="BA726" s="60"/>
      <c r="BB726" s="9" t="str">
        <f>IFERROR(_xlfn.XLOOKUP(AI726, BS_ATIVIDADE[ATIVIDADE],BS_ATIVIDADE[UNIDADE] ), "*")</f>
        <v>*</v>
      </c>
      <c r="BC726" s="59" t="str" cm="1">
        <f t="array" ref="BC726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BD726" s="59" t="str" cm="1">
        <f t="array" ref="BD726" xml:space="preserve"> _xlfn.XLOOKUP(
  1,
  ( TabelaMap[SUB] = BS_CONTROLE[[#This Row],[SUB_5]]) *
  ( TabelaMap[KM Inicio] &lt;= BS_CONTROLE[[#This Row],[KM - Inicio]]) *
  ( TabelaMap[KM Fim]  &gt;= BS_CONTROLE[[#This Row],[KM - Inicio]]),
  TabelaMap[Trecho Coordenação],
  "-",
  0
)</f>
        <v>-</v>
      </c>
      <c r="BE726" s="200" t="str">
        <f>IFERROR(_xlfn.XLOOKUP(AO726, BASE_MAPA!$B$2:$B$420, BASE_MAPA!$G$2:$G$420), "ERRO")</f>
        <v>ERRO</v>
      </c>
      <c r="BF726" s="178" t="str">
        <f>IF(BS_CONTROLE[[#This Row],[Responsavel pelo boletim]]=0, "-", BS_CONTROLE[[#This Row],[Responsavel pelo boletim]])</f>
        <v>-</v>
      </c>
      <c r="BG726" s="13"/>
      <c r="BH726" s="14"/>
      <c r="BI726" s="14"/>
      <c r="BJ726" s="14"/>
      <c r="BK726" s="14"/>
      <c r="BL726" s="13"/>
      <c r="BM726" s="12"/>
      <c r="BN726" s="12"/>
      <c r="BO726" s="130"/>
      <c r="BP726" s="14"/>
      <c r="BQ726" s="10" t="str">
        <f t="shared" si="58"/>
        <v>Aderente</v>
      </c>
      <c r="BR726" s="15" t="str">
        <f t="shared" si="59"/>
        <v>*</v>
      </c>
      <c r="BS726" s="15" t="str">
        <f t="shared" si="60"/>
        <v>*</v>
      </c>
      <c r="BT726" s="157" t="str">
        <f t="shared" si="61"/>
        <v/>
      </c>
    </row>
    <row r="727" spans="1:72" hidden="1">
      <c r="A727" s="44" t="str">
        <f t="shared" si="57"/>
        <v/>
      </c>
      <c r="B727" s="133"/>
      <c r="C727" s="7" t="str">
        <f>IF(BS_CONTROLE[[#This Row],[DATA]]="","",WEEKNUM(BS_CONTROLE[[#This Row],[DATA]]))</f>
        <v/>
      </c>
      <c r="D727" s="45"/>
      <c r="E727" s="185">
        <v>743</v>
      </c>
      <c r="F727" s="134"/>
      <c r="G727" s="8" t="str">
        <f>IF(D727="","*",VLOOKUP(F727,BS_ATIVIDADE[#All],3,FALSE))</f>
        <v>*</v>
      </c>
      <c r="H727" s="135"/>
      <c r="I727" s="135"/>
      <c r="J727" s="151"/>
      <c r="K727" s="151"/>
      <c r="L727" s="71" t="s">
        <v>11</v>
      </c>
      <c r="M727" s="149" t="str" cm="1">
        <f t="array" ref="M727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727" s="149" t="str" cm="1">
        <f t="array" ref="N727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727" s="135"/>
      <c r="P727" s="135"/>
      <c r="Q727" s="71"/>
      <c r="R727" s="9" t="str">
        <f>IFERROR(_xlfn.XLOOKUP(F727, BS_ATIVIDADE[ATIVIDADE],BS_ATIVIDADE[UNIDADE] ), "*")</f>
        <v>*</v>
      </c>
      <c r="S727" s="180" t="str" cm="1">
        <f t="array" ref="S727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727" s="180" t="str" cm="1">
        <f t="array" ref="T727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727" s="199" t="str">
        <f>IFERROR(_xlfn.XLOOKUP(J727, BASE_MAPA!$B$2:$B$420, BASE_MAPA!$G$2:$G$420), "ERRO")</f>
        <v>ERRO</v>
      </c>
      <c r="V727" s="143"/>
      <c r="W727" s="135"/>
      <c r="X727" s="152"/>
      <c r="Y727" s="129"/>
      <c r="Z727" s="129"/>
      <c r="AA727" s="71"/>
      <c r="AB727" s="59"/>
      <c r="AC727" s="59"/>
      <c r="AD727" s="135"/>
      <c r="AE727" s="71"/>
      <c r="AF727" s="71"/>
      <c r="AG727" s="71"/>
      <c r="AH727" s="42"/>
      <c r="AI727" s="119" t="str">
        <f>IF(BS_CONTROLE[[#This Row],[Atividade]]=0, "-", BS_CONTROLE[[#This Row],[Atividade]])</f>
        <v>-</v>
      </c>
      <c r="AJ727" s="8" t="str">
        <f>IF(D727="","*",VLOOKUP(AI727,BS_ATIVIDADE[#Data],3,FALSE))</f>
        <v>*</v>
      </c>
      <c r="AK727" s="175" t="str">
        <f>IF(BS_CONTROLE[[#This Row],[Local - Partida]]=0, "-", BS_CONTROLE[[#This Row],[Local - Partida]])</f>
        <v>-</v>
      </c>
      <c r="AL727" s="175" t="str">
        <f>IF(BS_CONTROLE[[#This Row],[Local - Encerramento]]=0, "-", BS_CONTROLE[[#This Row],[Local - Encerramento]])</f>
        <v>-</v>
      </c>
      <c r="AM727" s="175" t="str">
        <f>IF(BS_CONTROLE[[#This Row],[Entre - Estações]]=0, "-", BS_CONTROLE[[#This Row],[Entre - Estações]])</f>
        <v>-</v>
      </c>
      <c r="AN727" s="175" t="str">
        <f>IF(BS_CONTROLE[[#This Row],[SB]]=0, "-", BS_CONTROLE[[#This Row],[SB]])</f>
        <v>-</v>
      </c>
      <c r="AO727" s="176" t="str">
        <f>IF(BS_CONTROLE[[#This Row],[SUB]]=0, "-", BS_CONTROLE[[#This Row],[SUB]])</f>
        <v>-</v>
      </c>
      <c r="AP727" s="177" t="str">
        <f>IF(BS_CONTROLE[[#This Row],[KM - Inicio]]=0, "-", BS_CONTROLE[[#This Row],[KM - Inicio]])</f>
        <v>-</v>
      </c>
      <c r="AQ727" s="177" t="str">
        <f>IF(BS_CONTROLE[[#This Row],[KM - Fim]]=0, "-", BS_CONTROLE[[#This Row],[KM - Fim]])</f>
        <v>-</v>
      </c>
      <c r="AR727" s="32"/>
      <c r="AS727" s="32"/>
      <c r="AT727" s="32"/>
      <c r="AU727" s="32"/>
      <c r="AV727" s="32"/>
      <c r="AW727" s="32"/>
      <c r="AX727" s="32"/>
      <c r="AY727" s="184" t="str">
        <f>IF(D727="","*",IFERROR(IF(ISODD(COUNT(AS727:AX729)),"ERRO",SUM((AT727-AS727),(AV727-AU727),(AX727-AW727))),"ERRO"))</f>
        <v>*</v>
      </c>
      <c r="AZ727" s="11"/>
      <c r="BA727" s="60"/>
      <c r="BB727" s="9" t="str">
        <f>IFERROR(_xlfn.XLOOKUP(AI727, BS_ATIVIDADE[ATIVIDADE],BS_ATIVIDADE[UNIDADE] ), "*")</f>
        <v>*</v>
      </c>
      <c r="BC727" s="59" t="str" cm="1">
        <f t="array" ref="BC727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BD727" s="59" t="str" cm="1">
        <f t="array" ref="BD727" xml:space="preserve"> _xlfn.XLOOKUP(
  1,
  ( TabelaMap[SUB] = BS_CONTROLE[[#This Row],[SUB_5]]) *
  ( TabelaMap[KM Inicio] &lt;= BS_CONTROLE[[#This Row],[KM - Inicio]]) *
  ( TabelaMap[KM Fim]  &gt;= BS_CONTROLE[[#This Row],[KM - Inicio]]),
  TabelaMap[Trecho Coordenação],
  "-",
  0
)</f>
        <v>-</v>
      </c>
      <c r="BE727" s="200" t="str">
        <f>IFERROR(_xlfn.XLOOKUP(AO727, BASE_MAPA!$B$2:$B$420, BASE_MAPA!$G$2:$G$420), "ERRO")</f>
        <v>ERRO</v>
      </c>
      <c r="BF727" s="178" t="str">
        <f>IF(BS_CONTROLE[[#This Row],[Responsavel pelo boletim]]=0, "-", BS_CONTROLE[[#This Row],[Responsavel pelo boletim]])</f>
        <v>-</v>
      </c>
      <c r="BG727" s="13"/>
      <c r="BH727" s="14"/>
      <c r="BI727" s="14"/>
      <c r="BJ727" s="14"/>
      <c r="BK727" s="14"/>
      <c r="BL727" s="13"/>
      <c r="BM727" s="12"/>
      <c r="BN727" s="12"/>
      <c r="BO727" s="130"/>
      <c r="BP727" s="14"/>
      <c r="BQ727" s="10" t="str">
        <f t="shared" si="58"/>
        <v>Aderente</v>
      </c>
      <c r="BR727" s="15" t="str">
        <f t="shared" si="59"/>
        <v>*</v>
      </c>
      <c r="BS727" s="15" t="str">
        <f t="shared" si="60"/>
        <v>*</v>
      </c>
      <c r="BT727" s="157" t="str">
        <f t="shared" si="61"/>
        <v/>
      </c>
    </row>
    <row r="728" spans="1:72" hidden="1">
      <c r="A728" s="44" t="str">
        <f t="shared" si="57"/>
        <v/>
      </c>
      <c r="B728" s="133"/>
      <c r="C728" s="7" t="str">
        <f>IF(BS_CONTROLE[[#This Row],[DATA]]="","",WEEKNUM(BS_CONTROLE[[#This Row],[DATA]]))</f>
        <v/>
      </c>
      <c r="D728" s="45"/>
      <c r="E728" s="185">
        <v>744</v>
      </c>
      <c r="F728" s="134"/>
      <c r="G728" s="8" t="str">
        <f>IF(D728="","*",VLOOKUP(F728,BS_ATIVIDADE[#All],3,FALSE))</f>
        <v>*</v>
      </c>
      <c r="H728" s="135"/>
      <c r="I728" s="135"/>
      <c r="J728" s="151"/>
      <c r="K728" s="151"/>
      <c r="L728" s="71" t="s">
        <v>11</v>
      </c>
      <c r="M728" s="149" t="str" cm="1">
        <f t="array" ref="M728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728" s="149" t="str" cm="1">
        <f t="array" ref="N728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728" s="135"/>
      <c r="P728" s="135"/>
      <c r="Q728" s="71"/>
      <c r="R728" s="9" t="str">
        <f>IFERROR(_xlfn.XLOOKUP(F728, BS_ATIVIDADE[ATIVIDADE],BS_ATIVIDADE[UNIDADE] ), "*")</f>
        <v>*</v>
      </c>
      <c r="S728" s="180" t="str" cm="1">
        <f t="array" ref="S728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728" s="180" t="str" cm="1">
        <f t="array" ref="T728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728" s="199" t="str">
        <f>IFERROR(_xlfn.XLOOKUP(J728, BASE_MAPA!$B$2:$B$420, BASE_MAPA!$G$2:$G$420), "ERRO")</f>
        <v>ERRO</v>
      </c>
      <c r="V728" s="143"/>
      <c r="W728" s="135"/>
      <c r="X728" s="152"/>
      <c r="Y728" s="129"/>
      <c r="Z728" s="129"/>
      <c r="AA728" s="71"/>
      <c r="AB728" s="59"/>
      <c r="AC728" s="59"/>
      <c r="AD728" s="135"/>
      <c r="AE728" s="71"/>
      <c r="AF728" s="71"/>
      <c r="AG728" s="71"/>
      <c r="AH728" s="42"/>
      <c r="AI728" s="119" t="str">
        <f>IF(BS_CONTROLE[[#This Row],[Atividade]]=0, "-", BS_CONTROLE[[#This Row],[Atividade]])</f>
        <v>-</v>
      </c>
      <c r="AJ728" s="8" t="str">
        <f>IF(D728="","*",VLOOKUP(AI728,BS_ATIVIDADE[#Data],3,FALSE))</f>
        <v>*</v>
      </c>
      <c r="AK728" s="175" t="str">
        <f>IF(BS_CONTROLE[[#This Row],[Local - Partida]]=0, "-", BS_CONTROLE[[#This Row],[Local - Partida]])</f>
        <v>-</v>
      </c>
      <c r="AL728" s="175" t="str">
        <f>IF(BS_CONTROLE[[#This Row],[Local - Encerramento]]=0, "-", BS_CONTROLE[[#This Row],[Local - Encerramento]])</f>
        <v>-</v>
      </c>
      <c r="AM728" s="175" t="str">
        <f>IF(BS_CONTROLE[[#This Row],[Entre - Estações]]=0, "-", BS_CONTROLE[[#This Row],[Entre - Estações]])</f>
        <v>-</v>
      </c>
      <c r="AN728" s="175" t="str">
        <f>IF(BS_CONTROLE[[#This Row],[SB]]=0, "-", BS_CONTROLE[[#This Row],[SB]])</f>
        <v>-</v>
      </c>
      <c r="AO728" s="176" t="str">
        <f>IF(BS_CONTROLE[[#This Row],[SUB]]=0, "-", BS_CONTROLE[[#This Row],[SUB]])</f>
        <v>-</v>
      </c>
      <c r="AP728" s="177" t="str">
        <f>IF(BS_CONTROLE[[#This Row],[KM - Inicio]]=0, "-", BS_CONTROLE[[#This Row],[KM - Inicio]])</f>
        <v>-</v>
      </c>
      <c r="AQ728" s="177" t="str">
        <f>IF(BS_CONTROLE[[#This Row],[KM - Fim]]=0, "-", BS_CONTROLE[[#This Row],[KM - Fim]])</f>
        <v>-</v>
      </c>
      <c r="AR728" s="32"/>
      <c r="AS728" s="32"/>
      <c r="AT728" s="32"/>
      <c r="AU728" s="32"/>
      <c r="AV728" s="32"/>
      <c r="AW728" s="32"/>
      <c r="AX728" s="32"/>
      <c r="AY728" s="184" t="str">
        <f>IF(D728="","*",IFERROR(IF(ISODD(COUNT(AS728:AX730)),"ERRO",SUM((AT728-AS728),(AV728-AU728),(AX728-AW728))),"ERRO"))</f>
        <v>*</v>
      </c>
      <c r="AZ728" s="11"/>
      <c r="BA728" s="60"/>
      <c r="BB728" s="9" t="str">
        <f>IFERROR(_xlfn.XLOOKUP(AI728, BS_ATIVIDADE[ATIVIDADE],BS_ATIVIDADE[UNIDADE] ), "*")</f>
        <v>*</v>
      </c>
      <c r="BC728" s="59" t="str" cm="1">
        <f t="array" ref="BC728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BD728" s="59" t="str" cm="1">
        <f t="array" ref="BD728" xml:space="preserve"> _xlfn.XLOOKUP(
  1,
  ( TabelaMap[SUB] = BS_CONTROLE[[#This Row],[SUB_5]]) *
  ( TabelaMap[KM Inicio] &lt;= BS_CONTROLE[[#This Row],[KM - Inicio]]) *
  ( TabelaMap[KM Fim]  &gt;= BS_CONTROLE[[#This Row],[KM - Inicio]]),
  TabelaMap[Trecho Coordenação],
  "-",
  0
)</f>
        <v>-</v>
      </c>
      <c r="BE728" s="200" t="str">
        <f>IFERROR(_xlfn.XLOOKUP(AO728, BASE_MAPA!$B$2:$B$420, BASE_MAPA!$G$2:$G$420), "ERRO")</f>
        <v>ERRO</v>
      </c>
      <c r="BF728" s="178" t="str">
        <f>IF(BS_CONTROLE[[#This Row],[Responsavel pelo boletim]]=0, "-", BS_CONTROLE[[#This Row],[Responsavel pelo boletim]])</f>
        <v>-</v>
      </c>
      <c r="BG728" s="13"/>
      <c r="BH728" s="14"/>
      <c r="BI728" s="14"/>
      <c r="BJ728" s="14"/>
      <c r="BK728" s="14"/>
      <c r="BL728" s="13"/>
      <c r="BM728" s="12"/>
      <c r="BN728" s="12"/>
      <c r="BO728" s="130"/>
      <c r="BP728" s="14"/>
      <c r="BQ728" s="10" t="str">
        <f t="shared" si="58"/>
        <v>Aderente</v>
      </c>
      <c r="BR728" s="15" t="str">
        <f t="shared" si="59"/>
        <v>*</v>
      </c>
      <c r="BS728" s="15" t="str">
        <f t="shared" si="60"/>
        <v>*</v>
      </c>
      <c r="BT728" s="157" t="str">
        <f t="shared" si="61"/>
        <v/>
      </c>
    </row>
    <row r="729" spans="1:72" hidden="1">
      <c r="A729" s="44" t="str">
        <f t="shared" si="57"/>
        <v/>
      </c>
      <c r="B729" s="133"/>
      <c r="C729" s="7" t="str">
        <f>IF(BS_CONTROLE[[#This Row],[DATA]]="","",WEEKNUM(BS_CONTROLE[[#This Row],[DATA]]))</f>
        <v/>
      </c>
      <c r="D729" s="45"/>
      <c r="E729" s="185">
        <v>745</v>
      </c>
      <c r="F729" s="134"/>
      <c r="G729" s="8" t="str">
        <f>IF(D729="","*",VLOOKUP(F729,BS_ATIVIDADE[#All],3,FALSE))</f>
        <v>*</v>
      </c>
      <c r="H729" s="135"/>
      <c r="I729" s="135"/>
      <c r="J729" s="151"/>
      <c r="K729" s="151"/>
      <c r="L729" s="71" t="s">
        <v>11</v>
      </c>
      <c r="M729" s="149" t="str" cm="1">
        <f t="array" ref="M729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729" s="149" t="str" cm="1">
        <f t="array" ref="N729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729" s="135"/>
      <c r="P729" s="135"/>
      <c r="Q729" s="71"/>
      <c r="R729" s="9" t="str">
        <f>IFERROR(_xlfn.XLOOKUP(F729, BS_ATIVIDADE[ATIVIDADE],BS_ATIVIDADE[UNIDADE] ), "*")</f>
        <v>*</v>
      </c>
      <c r="S729" s="180" t="str" cm="1">
        <f t="array" ref="S729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729" s="180" t="str" cm="1">
        <f t="array" ref="T729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729" s="199" t="str">
        <f>IFERROR(_xlfn.XLOOKUP(J729, BASE_MAPA!$B$2:$B$420, BASE_MAPA!$G$2:$G$420), "ERRO")</f>
        <v>ERRO</v>
      </c>
      <c r="V729" s="143"/>
      <c r="W729" s="135"/>
      <c r="X729" s="152"/>
      <c r="Y729" s="129"/>
      <c r="Z729" s="129"/>
      <c r="AA729" s="71"/>
      <c r="AB729" s="59"/>
      <c r="AC729" s="59"/>
      <c r="AD729" s="135"/>
      <c r="AE729" s="71"/>
      <c r="AF729" s="71"/>
      <c r="AG729" s="71"/>
      <c r="AH729" s="42"/>
      <c r="AI729" s="119" t="str">
        <f>IF(BS_CONTROLE[[#This Row],[Atividade]]=0, "-", BS_CONTROLE[[#This Row],[Atividade]])</f>
        <v>-</v>
      </c>
      <c r="AJ729" s="8" t="str">
        <f>IF(D729="","*",VLOOKUP(AI729,BS_ATIVIDADE[#Data],3,FALSE))</f>
        <v>*</v>
      </c>
      <c r="AK729" s="175" t="str">
        <f>IF(BS_CONTROLE[[#This Row],[Local - Partida]]=0, "-", BS_CONTROLE[[#This Row],[Local - Partida]])</f>
        <v>-</v>
      </c>
      <c r="AL729" s="175" t="str">
        <f>IF(BS_CONTROLE[[#This Row],[Local - Encerramento]]=0, "-", BS_CONTROLE[[#This Row],[Local - Encerramento]])</f>
        <v>-</v>
      </c>
      <c r="AM729" s="175" t="str">
        <f>IF(BS_CONTROLE[[#This Row],[Entre - Estações]]=0, "-", BS_CONTROLE[[#This Row],[Entre - Estações]])</f>
        <v>-</v>
      </c>
      <c r="AN729" s="175" t="str">
        <f>IF(BS_CONTROLE[[#This Row],[SB]]=0, "-", BS_CONTROLE[[#This Row],[SB]])</f>
        <v>-</v>
      </c>
      <c r="AO729" s="176" t="str">
        <f>IF(BS_CONTROLE[[#This Row],[SUB]]=0, "-", BS_CONTROLE[[#This Row],[SUB]])</f>
        <v>-</v>
      </c>
      <c r="AP729" s="177" t="str">
        <f>IF(BS_CONTROLE[[#This Row],[KM - Inicio]]=0, "-", BS_CONTROLE[[#This Row],[KM - Inicio]])</f>
        <v>-</v>
      </c>
      <c r="AQ729" s="177" t="str">
        <f>IF(BS_CONTROLE[[#This Row],[KM - Fim]]=0, "-", BS_CONTROLE[[#This Row],[KM - Fim]])</f>
        <v>-</v>
      </c>
      <c r="AR729" s="32"/>
      <c r="AS729" s="32"/>
      <c r="AT729" s="32"/>
      <c r="AU729" s="32"/>
      <c r="AV729" s="32"/>
      <c r="AW729" s="32"/>
      <c r="AX729" s="32"/>
      <c r="AY729" s="184" t="str">
        <f>IF(D729="","*",IFERROR(IF(ISODD(COUNT(AS729:AX731)),"ERRO",SUM((AT729-AS729),(AV729-AU729),(AX729-AW729))),"ERRO"))</f>
        <v>*</v>
      </c>
      <c r="AZ729" s="11"/>
      <c r="BA729" s="60"/>
      <c r="BB729" s="9" t="str">
        <f>IFERROR(_xlfn.XLOOKUP(AI729, BS_ATIVIDADE[ATIVIDADE],BS_ATIVIDADE[UNIDADE] ), "*")</f>
        <v>*</v>
      </c>
      <c r="BC729" s="59" t="str" cm="1">
        <f t="array" ref="BC729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BD729" s="59" t="str" cm="1">
        <f t="array" ref="BD729" xml:space="preserve"> _xlfn.XLOOKUP(
  1,
  ( TabelaMap[SUB] = BS_CONTROLE[[#This Row],[SUB_5]]) *
  ( TabelaMap[KM Inicio] &lt;= BS_CONTROLE[[#This Row],[KM - Inicio]]) *
  ( TabelaMap[KM Fim]  &gt;= BS_CONTROLE[[#This Row],[KM - Inicio]]),
  TabelaMap[Trecho Coordenação],
  "-",
  0
)</f>
        <v>-</v>
      </c>
      <c r="BE729" s="200" t="str">
        <f>IFERROR(_xlfn.XLOOKUP(AO729, BASE_MAPA!$B$2:$B$420, BASE_MAPA!$G$2:$G$420), "ERRO")</f>
        <v>ERRO</v>
      </c>
      <c r="BF729" s="178" t="str">
        <f>IF(BS_CONTROLE[[#This Row],[Responsavel pelo boletim]]=0, "-", BS_CONTROLE[[#This Row],[Responsavel pelo boletim]])</f>
        <v>-</v>
      </c>
      <c r="BG729" s="13"/>
      <c r="BH729" s="14"/>
      <c r="BI729" s="14"/>
      <c r="BJ729" s="14"/>
      <c r="BK729" s="14"/>
      <c r="BL729" s="13"/>
      <c r="BM729" s="12"/>
      <c r="BN729" s="12"/>
      <c r="BO729" s="130"/>
      <c r="BP729" s="14"/>
      <c r="BQ729" s="10" t="str">
        <f t="shared" si="58"/>
        <v>Aderente</v>
      </c>
      <c r="BR729" s="15" t="str">
        <f t="shared" si="59"/>
        <v>*</v>
      </c>
      <c r="BS729" s="15" t="str">
        <f t="shared" si="60"/>
        <v>*</v>
      </c>
      <c r="BT729" s="157" t="str">
        <f t="shared" si="61"/>
        <v/>
      </c>
    </row>
    <row r="730" spans="1:72" hidden="1">
      <c r="A730" s="44" t="str">
        <f t="shared" si="57"/>
        <v/>
      </c>
      <c r="B730" s="133"/>
      <c r="C730" s="7" t="str">
        <f>IF(BS_CONTROLE[[#This Row],[DATA]]="","",WEEKNUM(BS_CONTROLE[[#This Row],[DATA]]))</f>
        <v/>
      </c>
      <c r="D730" s="45"/>
      <c r="E730" s="185">
        <v>746</v>
      </c>
      <c r="F730" s="134"/>
      <c r="G730" s="8" t="str">
        <f>IF(D730="","*",VLOOKUP(F730,BS_ATIVIDADE[#All],3,FALSE))</f>
        <v>*</v>
      </c>
      <c r="H730" s="135"/>
      <c r="I730" s="135"/>
      <c r="J730" s="151"/>
      <c r="K730" s="151"/>
      <c r="L730" s="71" t="s">
        <v>11</v>
      </c>
      <c r="M730" s="149" t="str" cm="1">
        <f t="array" ref="M730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730" s="149" t="str" cm="1">
        <f t="array" ref="N730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730" s="135"/>
      <c r="P730" s="135"/>
      <c r="Q730" s="71"/>
      <c r="R730" s="9" t="str">
        <f>IFERROR(_xlfn.XLOOKUP(F730, BS_ATIVIDADE[ATIVIDADE],BS_ATIVIDADE[UNIDADE] ), "*")</f>
        <v>*</v>
      </c>
      <c r="S730" s="180" t="str" cm="1">
        <f t="array" ref="S730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730" s="180" t="str" cm="1">
        <f t="array" ref="T730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730" s="199" t="str">
        <f>IFERROR(_xlfn.XLOOKUP(J730, BASE_MAPA!$B$2:$B$420, BASE_MAPA!$G$2:$G$420), "ERRO")</f>
        <v>ERRO</v>
      </c>
      <c r="V730" s="143"/>
      <c r="W730" s="135"/>
      <c r="X730" s="152"/>
      <c r="Y730" s="129"/>
      <c r="Z730" s="129"/>
      <c r="AA730" s="71"/>
      <c r="AB730" s="59"/>
      <c r="AC730" s="59"/>
      <c r="AD730" s="135"/>
      <c r="AE730" s="71"/>
      <c r="AF730" s="71"/>
      <c r="AG730" s="71"/>
      <c r="AH730" s="42"/>
      <c r="AI730" s="119" t="str">
        <f>IF(BS_CONTROLE[[#This Row],[Atividade]]=0, "-", BS_CONTROLE[[#This Row],[Atividade]])</f>
        <v>-</v>
      </c>
      <c r="AJ730" s="8" t="str">
        <f>IF(D730="","*",VLOOKUP(AI730,BS_ATIVIDADE[#Data],3,FALSE))</f>
        <v>*</v>
      </c>
      <c r="AK730" s="175" t="str">
        <f>IF(BS_CONTROLE[[#This Row],[Local - Partida]]=0, "-", BS_CONTROLE[[#This Row],[Local - Partida]])</f>
        <v>-</v>
      </c>
      <c r="AL730" s="175" t="str">
        <f>IF(BS_CONTROLE[[#This Row],[Local - Encerramento]]=0, "-", BS_CONTROLE[[#This Row],[Local - Encerramento]])</f>
        <v>-</v>
      </c>
      <c r="AM730" s="175" t="str">
        <f>IF(BS_CONTROLE[[#This Row],[Entre - Estações]]=0, "-", BS_CONTROLE[[#This Row],[Entre - Estações]])</f>
        <v>-</v>
      </c>
      <c r="AN730" s="175" t="str">
        <f>IF(BS_CONTROLE[[#This Row],[SB]]=0, "-", BS_CONTROLE[[#This Row],[SB]])</f>
        <v>-</v>
      </c>
      <c r="AO730" s="176" t="str">
        <f>IF(BS_CONTROLE[[#This Row],[SUB]]=0, "-", BS_CONTROLE[[#This Row],[SUB]])</f>
        <v>-</v>
      </c>
      <c r="AP730" s="177" t="str">
        <f>IF(BS_CONTROLE[[#This Row],[KM - Inicio]]=0, "-", BS_CONTROLE[[#This Row],[KM - Inicio]])</f>
        <v>-</v>
      </c>
      <c r="AQ730" s="177" t="str">
        <f>IF(BS_CONTROLE[[#This Row],[KM - Fim]]=0, "-", BS_CONTROLE[[#This Row],[KM - Fim]])</f>
        <v>-</v>
      </c>
      <c r="AR730" s="32"/>
      <c r="AS730" s="32"/>
      <c r="AT730" s="32"/>
      <c r="AU730" s="32"/>
      <c r="AV730" s="32"/>
      <c r="AW730" s="32"/>
      <c r="AX730" s="32"/>
      <c r="AY730" s="184" t="str">
        <f>IF(D730="","*",IFERROR(IF(ISODD(COUNT(AS730:AX732)),"ERRO",SUM((AT730-AS730),(AV730-AU730),(AX730-AW730))),"ERRO"))</f>
        <v>*</v>
      </c>
      <c r="AZ730" s="11"/>
      <c r="BA730" s="60"/>
      <c r="BB730" s="9" t="str">
        <f>IFERROR(_xlfn.XLOOKUP(AI730, BS_ATIVIDADE[ATIVIDADE],BS_ATIVIDADE[UNIDADE] ), "*")</f>
        <v>*</v>
      </c>
      <c r="BC730" s="59" t="str" cm="1">
        <f t="array" ref="BC730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BD730" s="59" t="str" cm="1">
        <f t="array" ref="BD730" xml:space="preserve"> _xlfn.XLOOKUP(
  1,
  ( TabelaMap[SUB] = BS_CONTROLE[[#This Row],[SUB_5]]) *
  ( TabelaMap[KM Inicio] &lt;= BS_CONTROLE[[#This Row],[KM - Inicio]]) *
  ( TabelaMap[KM Fim]  &gt;= BS_CONTROLE[[#This Row],[KM - Inicio]]),
  TabelaMap[Trecho Coordenação],
  "-",
  0
)</f>
        <v>-</v>
      </c>
      <c r="BE730" s="200" t="str">
        <f>IFERROR(_xlfn.XLOOKUP(AO730, BASE_MAPA!$B$2:$B$420, BASE_MAPA!$G$2:$G$420), "ERRO")</f>
        <v>ERRO</v>
      </c>
      <c r="BF730" s="178" t="str">
        <f>IF(BS_CONTROLE[[#This Row],[Responsavel pelo boletim]]=0, "-", BS_CONTROLE[[#This Row],[Responsavel pelo boletim]])</f>
        <v>-</v>
      </c>
      <c r="BG730" s="13"/>
      <c r="BH730" s="14"/>
      <c r="BI730" s="14"/>
      <c r="BJ730" s="14"/>
      <c r="BK730" s="14"/>
      <c r="BL730" s="13"/>
      <c r="BM730" s="12"/>
      <c r="BN730" s="12"/>
      <c r="BO730" s="130"/>
      <c r="BP730" s="14"/>
      <c r="BQ730" s="10" t="str">
        <f t="shared" si="58"/>
        <v>Aderente</v>
      </c>
      <c r="BR730" s="15" t="str">
        <f t="shared" si="59"/>
        <v>*</v>
      </c>
      <c r="BS730" s="15" t="str">
        <f t="shared" si="60"/>
        <v>*</v>
      </c>
      <c r="BT730" s="157" t="str">
        <f t="shared" si="61"/>
        <v/>
      </c>
    </row>
    <row r="731" spans="1:72" hidden="1">
      <c r="A731" s="44" t="str">
        <f t="shared" si="57"/>
        <v/>
      </c>
      <c r="B731" s="133"/>
      <c r="C731" s="7" t="str">
        <f>IF(BS_CONTROLE[[#This Row],[DATA]]="","",WEEKNUM(BS_CONTROLE[[#This Row],[DATA]]))</f>
        <v/>
      </c>
      <c r="D731" s="45"/>
      <c r="E731" s="185">
        <v>747</v>
      </c>
      <c r="F731" s="134"/>
      <c r="G731" s="8" t="str">
        <f>IF(D731="","*",VLOOKUP(F731,BS_ATIVIDADE[#All],3,FALSE))</f>
        <v>*</v>
      </c>
      <c r="H731" s="135"/>
      <c r="I731" s="135"/>
      <c r="J731" s="151"/>
      <c r="K731" s="151"/>
      <c r="L731" s="71" t="s">
        <v>11</v>
      </c>
      <c r="M731" s="149" t="str" cm="1">
        <f t="array" ref="M731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731" s="149" t="str" cm="1">
        <f t="array" ref="N731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731" s="135"/>
      <c r="P731" s="135"/>
      <c r="Q731" s="71"/>
      <c r="R731" s="9" t="str">
        <f>IFERROR(_xlfn.XLOOKUP(F731, BS_ATIVIDADE[ATIVIDADE],BS_ATIVIDADE[UNIDADE] ), "*")</f>
        <v>*</v>
      </c>
      <c r="S731" s="180" t="str" cm="1">
        <f t="array" ref="S731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731" s="180" t="str" cm="1">
        <f t="array" ref="T731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731" s="199" t="str">
        <f>IFERROR(_xlfn.XLOOKUP(J731, BASE_MAPA!$B$2:$B$420, BASE_MAPA!$G$2:$G$420), "ERRO")</f>
        <v>ERRO</v>
      </c>
      <c r="V731" s="143"/>
      <c r="W731" s="135"/>
      <c r="X731" s="152"/>
      <c r="Y731" s="129"/>
      <c r="Z731" s="129"/>
      <c r="AA731" s="71"/>
      <c r="AB731" s="59"/>
      <c r="AC731" s="59"/>
      <c r="AD731" s="135"/>
      <c r="AE731" s="71"/>
      <c r="AF731" s="71"/>
      <c r="AG731" s="71"/>
      <c r="AH731" s="42"/>
      <c r="AI731" s="119" t="str">
        <f>IF(BS_CONTROLE[[#This Row],[Atividade]]=0, "-", BS_CONTROLE[[#This Row],[Atividade]])</f>
        <v>-</v>
      </c>
      <c r="AJ731" s="8" t="str">
        <f>IF(D731="","*",VLOOKUP(AI731,BS_ATIVIDADE[#Data],3,FALSE))</f>
        <v>*</v>
      </c>
      <c r="AK731" s="175" t="str">
        <f>IF(BS_CONTROLE[[#This Row],[Local - Partida]]=0, "-", BS_CONTROLE[[#This Row],[Local - Partida]])</f>
        <v>-</v>
      </c>
      <c r="AL731" s="175" t="str">
        <f>IF(BS_CONTROLE[[#This Row],[Local - Encerramento]]=0, "-", BS_CONTROLE[[#This Row],[Local - Encerramento]])</f>
        <v>-</v>
      </c>
      <c r="AM731" s="175" t="str">
        <f>IF(BS_CONTROLE[[#This Row],[Entre - Estações]]=0, "-", BS_CONTROLE[[#This Row],[Entre - Estações]])</f>
        <v>-</v>
      </c>
      <c r="AN731" s="175" t="str">
        <f>IF(BS_CONTROLE[[#This Row],[SB]]=0, "-", BS_CONTROLE[[#This Row],[SB]])</f>
        <v>-</v>
      </c>
      <c r="AO731" s="176" t="str">
        <f>IF(BS_CONTROLE[[#This Row],[SUB]]=0, "-", BS_CONTROLE[[#This Row],[SUB]])</f>
        <v>-</v>
      </c>
      <c r="AP731" s="177" t="str">
        <f>IF(BS_CONTROLE[[#This Row],[KM - Inicio]]=0, "-", BS_CONTROLE[[#This Row],[KM - Inicio]])</f>
        <v>-</v>
      </c>
      <c r="AQ731" s="177" t="str">
        <f>IF(BS_CONTROLE[[#This Row],[KM - Fim]]=0, "-", BS_CONTROLE[[#This Row],[KM - Fim]])</f>
        <v>-</v>
      </c>
      <c r="AR731" s="32"/>
      <c r="AS731" s="32"/>
      <c r="AT731" s="32"/>
      <c r="AU731" s="32"/>
      <c r="AV731" s="32"/>
      <c r="AW731" s="32"/>
      <c r="AX731" s="32"/>
      <c r="AY731" s="184" t="str">
        <f>IF(D731="","*",IFERROR(IF(ISODD(COUNT(AS731:AX733)),"ERRO",SUM((AT731-AS731),(AV731-AU731),(AX731-AW731))),"ERRO"))</f>
        <v>*</v>
      </c>
      <c r="AZ731" s="11"/>
      <c r="BA731" s="60"/>
      <c r="BB731" s="9" t="str">
        <f>IFERROR(_xlfn.XLOOKUP(AI731, BS_ATIVIDADE[ATIVIDADE],BS_ATIVIDADE[UNIDADE] ), "*")</f>
        <v>*</v>
      </c>
      <c r="BC731" s="59" t="str" cm="1">
        <f t="array" ref="BC731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BD731" s="59" t="str" cm="1">
        <f t="array" ref="BD731" xml:space="preserve"> _xlfn.XLOOKUP(
  1,
  ( TabelaMap[SUB] = BS_CONTROLE[[#This Row],[SUB_5]]) *
  ( TabelaMap[KM Inicio] &lt;= BS_CONTROLE[[#This Row],[KM - Inicio]]) *
  ( TabelaMap[KM Fim]  &gt;= BS_CONTROLE[[#This Row],[KM - Inicio]]),
  TabelaMap[Trecho Coordenação],
  "-",
  0
)</f>
        <v>-</v>
      </c>
      <c r="BE731" s="200" t="str">
        <f>IFERROR(_xlfn.XLOOKUP(AO731, BASE_MAPA!$B$2:$B$420, BASE_MAPA!$G$2:$G$420), "ERRO")</f>
        <v>ERRO</v>
      </c>
      <c r="BF731" s="178" t="str">
        <f>IF(BS_CONTROLE[[#This Row],[Responsavel pelo boletim]]=0, "-", BS_CONTROLE[[#This Row],[Responsavel pelo boletim]])</f>
        <v>-</v>
      </c>
      <c r="BG731" s="13"/>
      <c r="BH731" s="14"/>
      <c r="BI731" s="14"/>
      <c r="BJ731" s="14"/>
      <c r="BK731" s="14"/>
      <c r="BL731" s="13"/>
      <c r="BM731" s="12"/>
      <c r="BN731" s="12"/>
      <c r="BO731" s="130"/>
      <c r="BP731" s="14"/>
      <c r="BQ731" s="10" t="str">
        <f t="shared" si="58"/>
        <v>Aderente</v>
      </c>
      <c r="BR731" s="15" t="str">
        <f t="shared" si="59"/>
        <v>*</v>
      </c>
      <c r="BS731" s="15" t="str">
        <f t="shared" si="60"/>
        <v>*</v>
      </c>
      <c r="BT731" s="157" t="str">
        <f t="shared" si="61"/>
        <v/>
      </c>
    </row>
    <row r="732" spans="1:72" hidden="1">
      <c r="A732" s="44" t="str">
        <f t="shared" si="57"/>
        <v/>
      </c>
      <c r="B732" s="133"/>
      <c r="C732" s="7" t="str">
        <f>IF(BS_CONTROLE[[#This Row],[DATA]]="","",WEEKNUM(BS_CONTROLE[[#This Row],[DATA]]))</f>
        <v/>
      </c>
      <c r="D732" s="45"/>
      <c r="E732" s="185">
        <v>748</v>
      </c>
      <c r="F732" s="134"/>
      <c r="G732" s="8" t="str">
        <f>IF(D732="","*",VLOOKUP(F732,BS_ATIVIDADE[#All],3,FALSE))</f>
        <v>*</v>
      </c>
      <c r="H732" s="135"/>
      <c r="I732" s="135"/>
      <c r="J732" s="151"/>
      <c r="K732" s="151"/>
      <c r="L732" s="71" t="s">
        <v>11</v>
      </c>
      <c r="M732" s="149" t="str" cm="1">
        <f t="array" ref="M732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732" s="149" t="str" cm="1">
        <f t="array" ref="N732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732" s="135"/>
      <c r="P732" s="135"/>
      <c r="Q732" s="71"/>
      <c r="R732" s="9" t="str">
        <f>IFERROR(_xlfn.XLOOKUP(F732, BS_ATIVIDADE[ATIVIDADE],BS_ATIVIDADE[UNIDADE] ), "*")</f>
        <v>*</v>
      </c>
      <c r="S732" s="180" t="str" cm="1">
        <f t="array" ref="S732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732" s="180" t="str" cm="1">
        <f t="array" ref="T732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732" s="199" t="str">
        <f>IFERROR(_xlfn.XLOOKUP(J732, BASE_MAPA!$B$2:$B$420, BASE_MAPA!$G$2:$G$420), "ERRO")</f>
        <v>ERRO</v>
      </c>
      <c r="V732" s="143"/>
      <c r="W732" s="135"/>
      <c r="X732" s="152"/>
      <c r="Y732" s="129"/>
      <c r="Z732" s="129"/>
      <c r="AA732" s="71"/>
      <c r="AB732" s="59"/>
      <c r="AC732" s="59"/>
      <c r="AD732" s="135"/>
      <c r="AE732" s="71"/>
      <c r="AF732" s="71"/>
      <c r="AG732" s="71"/>
      <c r="AH732" s="42"/>
      <c r="AI732" s="119" t="str">
        <f>IF(BS_CONTROLE[[#This Row],[Atividade]]=0, "-", BS_CONTROLE[[#This Row],[Atividade]])</f>
        <v>-</v>
      </c>
      <c r="AJ732" s="8" t="str">
        <f>IF(D732="","*",VLOOKUP(AI732,BS_ATIVIDADE[#Data],3,FALSE))</f>
        <v>*</v>
      </c>
      <c r="AK732" s="175" t="str">
        <f>IF(BS_CONTROLE[[#This Row],[Local - Partida]]=0, "-", BS_CONTROLE[[#This Row],[Local - Partida]])</f>
        <v>-</v>
      </c>
      <c r="AL732" s="175" t="str">
        <f>IF(BS_CONTROLE[[#This Row],[Local - Encerramento]]=0, "-", BS_CONTROLE[[#This Row],[Local - Encerramento]])</f>
        <v>-</v>
      </c>
      <c r="AM732" s="175" t="str">
        <f>IF(BS_CONTROLE[[#This Row],[Entre - Estações]]=0, "-", BS_CONTROLE[[#This Row],[Entre - Estações]])</f>
        <v>-</v>
      </c>
      <c r="AN732" s="175" t="str">
        <f>IF(BS_CONTROLE[[#This Row],[SB]]=0, "-", BS_CONTROLE[[#This Row],[SB]])</f>
        <v>-</v>
      </c>
      <c r="AO732" s="176" t="str">
        <f>IF(BS_CONTROLE[[#This Row],[SUB]]=0, "-", BS_CONTROLE[[#This Row],[SUB]])</f>
        <v>-</v>
      </c>
      <c r="AP732" s="177" t="str">
        <f>IF(BS_CONTROLE[[#This Row],[KM - Inicio]]=0, "-", BS_CONTROLE[[#This Row],[KM - Inicio]])</f>
        <v>-</v>
      </c>
      <c r="AQ732" s="177" t="str">
        <f>IF(BS_CONTROLE[[#This Row],[KM - Fim]]=0, "-", BS_CONTROLE[[#This Row],[KM - Fim]])</f>
        <v>-</v>
      </c>
      <c r="AR732" s="32"/>
      <c r="AS732" s="32"/>
      <c r="AT732" s="32"/>
      <c r="AU732" s="32"/>
      <c r="AV732" s="32"/>
      <c r="AW732" s="32"/>
      <c r="AX732" s="32"/>
      <c r="AY732" s="184" t="str">
        <f>IF(D732="","*",IFERROR(IF(ISODD(COUNT(AS732:AX734)),"ERRO",SUM((AT732-AS732),(AV732-AU732),(AX732-AW732))),"ERRO"))</f>
        <v>*</v>
      </c>
      <c r="AZ732" s="11"/>
      <c r="BA732" s="60"/>
      <c r="BB732" s="9" t="str">
        <f>IFERROR(_xlfn.XLOOKUP(AI732, BS_ATIVIDADE[ATIVIDADE],BS_ATIVIDADE[UNIDADE] ), "*")</f>
        <v>*</v>
      </c>
      <c r="BC732" s="59" t="str" cm="1">
        <f t="array" ref="BC732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BD732" s="59" t="str" cm="1">
        <f t="array" ref="BD732" xml:space="preserve"> _xlfn.XLOOKUP(
  1,
  ( TabelaMap[SUB] = BS_CONTROLE[[#This Row],[SUB_5]]) *
  ( TabelaMap[KM Inicio] &lt;= BS_CONTROLE[[#This Row],[KM - Inicio]]) *
  ( TabelaMap[KM Fim]  &gt;= BS_CONTROLE[[#This Row],[KM - Inicio]]),
  TabelaMap[Trecho Coordenação],
  "-",
  0
)</f>
        <v>-</v>
      </c>
      <c r="BE732" s="200" t="str">
        <f>IFERROR(_xlfn.XLOOKUP(AO732, BASE_MAPA!$B$2:$B$420, BASE_MAPA!$G$2:$G$420), "ERRO")</f>
        <v>ERRO</v>
      </c>
      <c r="BF732" s="178" t="str">
        <f>IF(BS_CONTROLE[[#This Row],[Responsavel pelo boletim]]=0, "-", BS_CONTROLE[[#This Row],[Responsavel pelo boletim]])</f>
        <v>-</v>
      </c>
      <c r="BG732" s="13"/>
      <c r="BH732" s="14"/>
      <c r="BI732" s="14"/>
      <c r="BJ732" s="14"/>
      <c r="BK732" s="14"/>
      <c r="BL732" s="13"/>
      <c r="BM732" s="12"/>
      <c r="BN732" s="12"/>
      <c r="BO732" s="130"/>
      <c r="BP732" s="14"/>
      <c r="BQ732" s="10" t="str">
        <f t="shared" si="58"/>
        <v>Aderente</v>
      </c>
      <c r="BR732" s="15" t="str">
        <f t="shared" si="59"/>
        <v>*</v>
      </c>
      <c r="BS732" s="15" t="str">
        <f t="shared" si="60"/>
        <v>*</v>
      </c>
      <c r="BT732" s="157" t="str">
        <f t="shared" si="61"/>
        <v/>
      </c>
    </row>
    <row r="733" spans="1:72" hidden="1">
      <c r="A733" s="44" t="str">
        <f t="shared" si="57"/>
        <v/>
      </c>
      <c r="B733" s="133"/>
      <c r="C733" s="7" t="str">
        <f>IF(BS_CONTROLE[[#This Row],[DATA]]="","",WEEKNUM(BS_CONTROLE[[#This Row],[DATA]]))</f>
        <v/>
      </c>
      <c r="D733" s="45"/>
      <c r="E733" s="185">
        <v>749</v>
      </c>
      <c r="F733" s="134"/>
      <c r="G733" s="8" t="str">
        <f>IF(D733="","*",VLOOKUP(F733,BS_ATIVIDADE[#All],3,FALSE))</f>
        <v>*</v>
      </c>
      <c r="H733" s="135"/>
      <c r="I733" s="135"/>
      <c r="J733" s="151"/>
      <c r="K733" s="151"/>
      <c r="L733" s="71" t="s">
        <v>11</v>
      </c>
      <c r="M733" s="149" t="str" cm="1">
        <f t="array" ref="M733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733" s="149" t="str" cm="1">
        <f t="array" ref="N733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733" s="135"/>
      <c r="P733" s="135"/>
      <c r="Q733" s="71"/>
      <c r="R733" s="9" t="str">
        <f>IFERROR(_xlfn.XLOOKUP(F733, BS_ATIVIDADE[ATIVIDADE],BS_ATIVIDADE[UNIDADE] ), "*")</f>
        <v>*</v>
      </c>
      <c r="S733" s="180" t="str" cm="1">
        <f t="array" ref="S733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733" s="180" t="str" cm="1">
        <f t="array" ref="T733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733" s="199" t="str">
        <f>IFERROR(_xlfn.XLOOKUP(J733, BASE_MAPA!$B$2:$B$420, BASE_MAPA!$G$2:$G$420), "ERRO")</f>
        <v>ERRO</v>
      </c>
      <c r="V733" s="143"/>
      <c r="W733" s="135"/>
      <c r="X733" s="152"/>
      <c r="Y733" s="129"/>
      <c r="Z733" s="129"/>
      <c r="AA733" s="71"/>
      <c r="AB733" s="59"/>
      <c r="AC733" s="59"/>
      <c r="AD733" s="135"/>
      <c r="AE733" s="71"/>
      <c r="AF733" s="71"/>
      <c r="AG733" s="71"/>
      <c r="AH733" s="42"/>
      <c r="AI733" s="119" t="str">
        <f>IF(BS_CONTROLE[[#This Row],[Atividade]]=0, "-", BS_CONTROLE[[#This Row],[Atividade]])</f>
        <v>-</v>
      </c>
      <c r="AJ733" s="8" t="str">
        <f>IF(D733="","*",VLOOKUP(AI733,BS_ATIVIDADE[#Data],3,FALSE))</f>
        <v>*</v>
      </c>
      <c r="AK733" s="175" t="str">
        <f>IF(BS_CONTROLE[[#This Row],[Local - Partida]]=0, "-", BS_CONTROLE[[#This Row],[Local - Partida]])</f>
        <v>-</v>
      </c>
      <c r="AL733" s="175" t="str">
        <f>IF(BS_CONTROLE[[#This Row],[Local - Encerramento]]=0, "-", BS_CONTROLE[[#This Row],[Local - Encerramento]])</f>
        <v>-</v>
      </c>
      <c r="AM733" s="175" t="str">
        <f>IF(BS_CONTROLE[[#This Row],[Entre - Estações]]=0, "-", BS_CONTROLE[[#This Row],[Entre - Estações]])</f>
        <v>-</v>
      </c>
      <c r="AN733" s="175" t="str">
        <f>IF(BS_CONTROLE[[#This Row],[SB]]=0, "-", BS_CONTROLE[[#This Row],[SB]])</f>
        <v>-</v>
      </c>
      <c r="AO733" s="176" t="str">
        <f>IF(BS_CONTROLE[[#This Row],[SUB]]=0, "-", BS_CONTROLE[[#This Row],[SUB]])</f>
        <v>-</v>
      </c>
      <c r="AP733" s="177" t="str">
        <f>IF(BS_CONTROLE[[#This Row],[KM - Inicio]]=0, "-", BS_CONTROLE[[#This Row],[KM - Inicio]])</f>
        <v>-</v>
      </c>
      <c r="AQ733" s="177" t="str">
        <f>IF(BS_CONTROLE[[#This Row],[KM - Fim]]=0, "-", BS_CONTROLE[[#This Row],[KM - Fim]])</f>
        <v>-</v>
      </c>
      <c r="AR733" s="32"/>
      <c r="AS733" s="32"/>
      <c r="AT733" s="32"/>
      <c r="AU733" s="32"/>
      <c r="AV733" s="32"/>
      <c r="AW733" s="32"/>
      <c r="AX733" s="32"/>
      <c r="AY733" s="184" t="str">
        <f>IF(D733="","*",IFERROR(IF(ISODD(COUNT(AS733:AX735)),"ERRO",SUM((AT733-AS733),(AV733-AU733),(AX733-AW733))),"ERRO"))</f>
        <v>*</v>
      </c>
      <c r="AZ733" s="11"/>
      <c r="BA733" s="60"/>
      <c r="BB733" s="9" t="str">
        <f>IFERROR(_xlfn.XLOOKUP(AI733, BS_ATIVIDADE[ATIVIDADE],BS_ATIVIDADE[UNIDADE] ), "*")</f>
        <v>*</v>
      </c>
      <c r="BC733" s="59" t="str" cm="1">
        <f t="array" ref="BC733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BD733" s="59" t="str" cm="1">
        <f t="array" ref="BD733" xml:space="preserve"> _xlfn.XLOOKUP(
  1,
  ( TabelaMap[SUB] = BS_CONTROLE[[#This Row],[SUB_5]]) *
  ( TabelaMap[KM Inicio] &lt;= BS_CONTROLE[[#This Row],[KM - Inicio]]) *
  ( TabelaMap[KM Fim]  &gt;= BS_CONTROLE[[#This Row],[KM - Inicio]]),
  TabelaMap[Trecho Coordenação],
  "-",
  0
)</f>
        <v>-</v>
      </c>
      <c r="BE733" s="200" t="str">
        <f>IFERROR(_xlfn.XLOOKUP(AO733, BASE_MAPA!$B$2:$B$420, BASE_MAPA!$G$2:$G$420), "ERRO")</f>
        <v>ERRO</v>
      </c>
      <c r="BF733" s="178" t="str">
        <f>IF(BS_CONTROLE[[#This Row],[Responsavel pelo boletim]]=0, "-", BS_CONTROLE[[#This Row],[Responsavel pelo boletim]])</f>
        <v>-</v>
      </c>
      <c r="BG733" s="13"/>
      <c r="BH733" s="14"/>
      <c r="BI733" s="14"/>
      <c r="BJ733" s="14"/>
      <c r="BK733" s="14"/>
      <c r="BL733" s="13"/>
      <c r="BM733" s="12"/>
      <c r="BN733" s="12"/>
      <c r="BO733" s="130"/>
      <c r="BP733" s="14"/>
      <c r="BQ733" s="10" t="str">
        <f t="shared" si="58"/>
        <v>Aderente</v>
      </c>
      <c r="BR733" s="15" t="str">
        <f t="shared" si="59"/>
        <v>*</v>
      </c>
      <c r="BS733" s="15" t="str">
        <f t="shared" si="60"/>
        <v>*</v>
      </c>
      <c r="BT733" s="157" t="str">
        <f t="shared" si="61"/>
        <v/>
      </c>
    </row>
    <row r="734" spans="1:72" hidden="1">
      <c r="A734" s="44" t="str">
        <f t="shared" si="57"/>
        <v/>
      </c>
      <c r="B734" s="133"/>
      <c r="C734" s="7" t="str">
        <f>IF(BS_CONTROLE[[#This Row],[DATA]]="","",WEEKNUM(BS_CONTROLE[[#This Row],[DATA]]))</f>
        <v/>
      </c>
      <c r="D734" s="45"/>
      <c r="E734" s="185">
        <v>750</v>
      </c>
      <c r="F734" s="134"/>
      <c r="G734" s="8" t="str">
        <f>IF(D734="","*",VLOOKUP(F734,BS_ATIVIDADE[#All],3,FALSE))</f>
        <v>*</v>
      </c>
      <c r="H734" s="135"/>
      <c r="I734" s="135"/>
      <c r="J734" s="151"/>
      <c r="K734" s="151"/>
      <c r="L734" s="71" t="s">
        <v>11</v>
      </c>
      <c r="M734" s="149" t="str" cm="1">
        <f t="array" ref="M734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734" s="149" t="str" cm="1">
        <f t="array" ref="N734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734" s="135"/>
      <c r="P734" s="135"/>
      <c r="Q734" s="71"/>
      <c r="R734" s="9" t="str">
        <f>IFERROR(_xlfn.XLOOKUP(F734, BS_ATIVIDADE[ATIVIDADE],BS_ATIVIDADE[UNIDADE] ), "*")</f>
        <v>*</v>
      </c>
      <c r="S734" s="180" t="str" cm="1">
        <f t="array" ref="S734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734" s="180" t="str" cm="1">
        <f t="array" ref="T734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734" s="199" t="str">
        <f>IFERROR(_xlfn.XLOOKUP(J734, BASE_MAPA!$B$2:$B$420, BASE_MAPA!$G$2:$G$420), "ERRO")</f>
        <v>ERRO</v>
      </c>
      <c r="V734" s="143"/>
      <c r="W734" s="135"/>
      <c r="X734" s="152"/>
      <c r="Y734" s="129"/>
      <c r="Z734" s="129"/>
      <c r="AA734" s="71"/>
      <c r="AB734" s="59"/>
      <c r="AC734" s="59"/>
      <c r="AD734" s="135"/>
      <c r="AE734" s="71"/>
      <c r="AF734" s="71"/>
      <c r="AG734" s="71"/>
      <c r="AH734" s="42"/>
      <c r="AI734" s="119" t="str">
        <f>IF(BS_CONTROLE[[#This Row],[Atividade]]=0, "-", BS_CONTROLE[[#This Row],[Atividade]])</f>
        <v>-</v>
      </c>
      <c r="AJ734" s="8" t="str">
        <f>IF(D734="","*",VLOOKUP(AI734,BS_ATIVIDADE[#Data],3,FALSE))</f>
        <v>*</v>
      </c>
      <c r="AK734" s="175" t="str">
        <f>IF(BS_CONTROLE[[#This Row],[Local - Partida]]=0, "-", BS_CONTROLE[[#This Row],[Local - Partida]])</f>
        <v>-</v>
      </c>
      <c r="AL734" s="175" t="str">
        <f>IF(BS_CONTROLE[[#This Row],[Local - Encerramento]]=0, "-", BS_CONTROLE[[#This Row],[Local - Encerramento]])</f>
        <v>-</v>
      </c>
      <c r="AM734" s="175" t="str">
        <f>IF(BS_CONTROLE[[#This Row],[Entre - Estações]]=0, "-", BS_CONTROLE[[#This Row],[Entre - Estações]])</f>
        <v>-</v>
      </c>
      <c r="AN734" s="175" t="str">
        <f>IF(BS_CONTROLE[[#This Row],[SB]]=0, "-", BS_CONTROLE[[#This Row],[SB]])</f>
        <v>-</v>
      </c>
      <c r="AO734" s="176" t="str">
        <f>IF(BS_CONTROLE[[#This Row],[SUB]]=0, "-", BS_CONTROLE[[#This Row],[SUB]])</f>
        <v>-</v>
      </c>
      <c r="AP734" s="177" t="str">
        <f>IF(BS_CONTROLE[[#This Row],[KM - Inicio]]=0, "-", BS_CONTROLE[[#This Row],[KM - Inicio]])</f>
        <v>-</v>
      </c>
      <c r="AQ734" s="177" t="str">
        <f>IF(BS_CONTROLE[[#This Row],[KM - Fim]]=0, "-", BS_CONTROLE[[#This Row],[KM - Fim]])</f>
        <v>-</v>
      </c>
      <c r="AR734" s="32"/>
      <c r="AS734" s="32"/>
      <c r="AT734" s="32"/>
      <c r="AU734" s="32"/>
      <c r="AV734" s="32"/>
      <c r="AW734" s="32"/>
      <c r="AX734" s="32"/>
      <c r="AY734" s="184" t="str">
        <f>IF(D734="","*",IFERROR(IF(ISODD(COUNT(AS734:AX736)),"ERRO",SUM((AT734-AS734),(AV734-AU734),(AX734-AW734))),"ERRO"))</f>
        <v>*</v>
      </c>
      <c r="AZ734" s="11"/>
      <c r="BA734" s="60"/>
      <c r="BB734" s="9" t="str">
        <f>IFERROR(_xlfn.XLOOKUP(AI734, BS_ATIVIDADE[ATIVIDADE],BS_ATIVIDADE[UNIDADE] ), "*")</f>
        <v>*</v>
      </c>
      <c r="BC734" s="59" t="str" cm="1">
        <f t="array" ref="BC734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BD734" s="59" t="str" cm="1">
        <f t="array" ref="BD734" xml:space="preserve"> _xlfn.XLOOKUP(
  1,
  ( TabelaMap[SUB] = BS_CONTROLE[[#This Row],[SUB_5]]) *
  ( TabelaMap[KM Inicio] &lt;= BS_CONTROLE[[#This Row],[KM - Inicio]]) *
  ( TabelaMap[KM Fim]  &gt;= BS_CONTROLE[[#This Row],[KM - Inicio]]),
  TabelaMap[Trecho Coordenação],
  "-",
  0
)</f>
        <v>-</v>
      </c>
      <c r="BE734" s="200" t="str">
        <f>IFERROR(_xlfn.XLOOKUP(AO734, BASE_MAPA!$B$2:$B$420, BASE_MAPA!$G$2:$G$420), "ERRO")</f>
        <v>ERRO</v>
      </c>
      <c r="BF734" s="178" t="str">
        <f>IF(BS_CONTROLE[[#This Row],[Responsavel pelo boletim]]=0, "-", BS_CONTROLE[[#This Row],[Responsavel pelo boletim]])</f>
        <v>-</v>
      </c>
      <c r="BG734" s="13"/>
      <c r="BH734" s="14"/>
      <c r="BI734" s="14"/>
      <c r="BJ734" s="14"/>
      <c r="BK734" s="14"/>
      <c r="BL734" s="13"/>
      <c r="BM734" s="12"/>
      <c r="BN734" s="12"/>
      <c r="BO734" s="130"/>
      <c r="BP734" s="14"/>
      <c r="BQ734" s="10" t="str">
        <f t="shared" si="58"/>
        <v>Aderente</v>
      </c>
      <c r="BR734" s="15" t="str">
        <f t="shared" si="59"/>
        <v>*</v>
      </c>
      <c r="BS734" s="15" t="str">
        <f t="shared" si="60"/>
        <v>*</v>
      </c>
      <c r="BT734" s="157" t="str">
        <f t="shared" si="61"/>
        <v/>
      </c>
    </row>
    <row r="735" spans="1:72" hidden="1">
      <c r="A735" s="44" t="str">
        <f t="shared" si="57"/>
        <v/>
      </c>
      <c r="B735" s="133"/>
      <c r="C735" s="7" t="str">
        <f>IF(BS_CONTROLE[[#This Row],[DATA]]="","",WEEKNUM(BS_CONTROLE[[#This Row],[DATA]]))</f>
        <v/>
      </c>
      <c r="D735" s="45"/>
      <c r="E735" s="185">
        <v>751</v>
      </c>
      <c r="F735" s="134"/>
      <c r="G735" s="8" t="str">
        <f>IF(D735="","*",VLOOKUP(F735,BS_ATIVIDADE[#All],3,FALSE))</f>
        <v>*</v>
      </c>
      <c r="H735" s="135"/>
      <c r="I735" s="135"/>
      <c r="J735" s="151"/>
      <c r="K735" s="151"/>
      <c r="L735" s="71" t="s">
        <v>11</v>
      </c>
      <c r="M735" s="149" t="str" cm="1">
        <f t="array" ref="M735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735" s="149" t="str" cm="1">
        <f t="array" ref="N735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735" s="135"/>
      <c r="P735" s="135"/>
      <c r="Q735" s="71"/>
      <c r="R735" s="9" t="str">
        <f>IFERROR(_xlfn.XLOOKUP(F735, BS_ATIVIDADE[ATIVIDADE],BS_ATIVIDADE[UNIDADE] ), "*")</f>
        <v>*</v>
      </c>
      <c r="S735" s="180" t="str" cm="1">
        <f t="array" ref="S735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735" s="180" t="str" cm="1">
        <f t="array" ref="T735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735" s="199" t="str">
        <f>IFERROR(_xlfn.XLOOKUP(J735, BASE_MAPA!$B$2:$B$420, BASE_MAPA!$G$2:$G$420), "ERRO")</f>
        <v>ERRO</v>
      </c>
      <c r="V735" s="143"/>
      <c r="W735" s="135"/>
      <c r="X735" s="152"/>
      <c r="Y735" s="129"/>
      <c r="Z735" s="129"/>
      <c r="AA735" s="71"/>
      <c r="AB735" s="59"/>
      <c r="AC735" s="59"/>
      <c r="AD735" s="135"/>
      <c r="AE735" s="71"/>
      <c r="AF735" s="71"/>
      <c r="AG735" s="71"/>
      <c r="AH735" s="42"/>
      <c r="AI735" s="119" t="str">
        <f>IF(BS_CONTROLE[[#This Row],[Atividade]]=0, "-", BS_CONTROLE[[#This Row],[Atividade]])</f>
        <v>-</v>
      </c>
      <c r="AJ735" s="8" t="str">
        <f>IF(D735="","*",VLOOKUP(AI735,BS_ATIVIDADE[#Data],3,FALSE))</f>
        <v>*</v>
      </c>
      <c r="AK735" s="175" t="str">
        <f>IF(BS_CONTROLE[[#This Row],[Local - Partida]]=0, "-", BS_CONTROLE[[#This Row],[Local - Partida]])</f>
        <v>-</v>
      </c>
      <c r="AL735" s="175" t="str">
        <f>IF(BS_CONTROLE[[#This Row],[Local - Encerramento]]=0, "-", BS_CONTROLE[[#This Row],[Local - Encerramento]])</f>
        <v>-</v>
      </c>
      <c r="AM735" s="175" t="str">
        <f>IF(BS_CONTROLE[[#This Row],[Entre - Estações]]=0, "-", BS_CONTROLE[[#This Row],[Entre - Estações]])</f>
        <v>-</v>
      </c>
      <c r="AN735" s="175" t="str">
        <f>IF(BS_CONTROLE[[#This Row],[SB]]=0, "-", BS_CONTROLE[[#This Row],[SB]])</f>
        <v>-</v>
      </c>
      <c r="AO735" s="176" t="str">
        <f>IF(BS_CONTROLE[[#This Row],[SUB]]=0, "-", BS_CONTROLE[[#This Row],[SUB]])</f>
        <v>-</v>
      </c>
      <c r="AP735" s="177" t="str">
        <f>IF(BS_CONTROLE[[#This Row],[KM - Inicio]]=0, "-", BS_CONTROLE[[#This Row],[KM - Inicio]])</f>
        <v>-</v>
      </c>
      <c r="AQ735" s="177" t="str">
        <f>IF(BS_CONTROLE[[#This Row],[KM - Fim]]=0, "-", BS_CONTROLE[[#This Row],[KM - Fim]])</f>
        <v>-</v>
      </c>
      <c r="AR735" s="32"/>
      <c r="AS735" s="32"/>
      <c r="AT735" s="32"/>
      <c r="AU735" s="32"/>
      <c r="AV735" s="32"/>
      <c r="AW735" s="32"/>
      <c r="AX735" s="32"/>
      <c r="AY735" s="184" t="str">
        <f>IF(D735="","*",IFERROR(IF(ISODD(COUNT(AS735:AX737)),"ERRO",SUM((AT735-AS735),(AV735-AU735),(AX735-AW735))),"ERRO"))</f>
        <v>*</v>
      </c>
      <c r="AZ735" s="11"/>
      <c r="BA735" s="60"/>
      <c r="BB735" s="9" t="str">
        <f>IFERROR(_xlfn.XLOOKUP(AI735, BS_ATIVIDADE[ATIVIDADE],BS_ATIVIDADE[UNIDADE] ), "*")</f>
        <v>*</v>
      </c>
      <c r="BC735" s="59" t="str" cm="1">
        <f t="array" ref="BC735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BD735" s="59" t="str" cm="1">
        <f t="array" ref="BD735" xml:space="preserve"> _xlfn.XLOOKUP(
  1,
  ( TabelaMap[SUB] = BS_CONTROLE[[#This Row],[SUB_5]]) *
  ( TabelaMap[KM Inicio] &lt;= BS_CONTROLE[[#This Row],[KM - Inicio]]) *
  ( TabelaMap[KM Fim]  &gt;= BS_CONTROLE[[#This Row],[KM - Inicio]]),
  TabelaMap[Trecho Coordenação],
  "-",
  0
)</f>
        <v>-</v>
      </c>
      <c r="BE735" s="200" t="str">
        <f>IFERROR(_xlfn.XLOOKUP(AO735, BASE_MAPA!$B$2:$B$420, BASE_MAPA!$G$2:$G$420), "ERRO")</f>
        <v>ERRO</v>
      </c>
      <c r="BF735" s="178" t="str">
        <f>IF(BS_CONTROLE[[#This Row],[Responsavel pelo boletim]]=0, "-", BS_CONTROLE[[#This Row],[Responsavel pelo boletim]])</f>
        <v>-</v>
      </c>
      <c r="BG735" s="13"/>
      <c r="BH735" s="14"/>
      <c r="BI735" s="14"/>
      <c r="BJ735" s="14"/>
      <c r="BK735" s="14"/>
      <c r="BL735" s="13"/>
      <c r="BM735" s="12"/>
      <c r="BN735" s="12"/>
      <c r="BO735" s="130"/>
      <c r="BP735" s="14"/>
      <c r="BQ735" s="10" t="str">
        <f t="shared" si="58"/>
        <v>Aderente</v>
      </c>
      <c r="BR735" s="15" t="str">
        <f t="shared" si="59"/>
        <v>*</v>
      </c>
      <c r="BS735" s="15" t="str">
        <f t="shared" si="60"/>
        <v>*</v>
      </c>
      <c r="BT735" s="157" t="str">
        <f t="shared" si="61"/>
        <v/>
      </c>
    </row>
    <row r="736" spans="1:72" hidden="1">
      <c r="A736" s="44" t="str">
        <f t="shared" si="57"/>
        <v/>
      </c>
      <c r="B736" s="133"/>
      <c r="C736" s="7" t="str">
        <f>IF(BS_CONTROLE[[#This Row],[DATA]]="","",WEEKNUM(BS_CONTROLE[[#This Row],[DATA]]))</f>
        <v/>
      </c>
      <c r="D736" s="45"/>
      <c r="E736" s="185">
        <v>752</v>
      </c>
      <c r="F736" s="134"/>
      <c r="G736" s="8" t="str">
        <f>IF(D736="","*",VLOOKUP(F736,BS_ATIVIDADE[#All],3,FALSE))</f>
        <v>*</v>
      </c>
      <c r="H736" s="135"/>
      <c r="I736" s="135"/>
      <c r="J736" s="151"/>
      <c r="K736" s="151"/>
      <c r="L736" s="71" t="s">
        <v>11</v>
      </c>
      <c r="M736" s="149" t="str" cm="1">
        <f t="array" ref="M736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736" s="149" t="str" cm="1">
        <f t="array" ref="N736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736" s="135"/>
      <c r="P736" s="135"/>
      <c r="Q736" s="71"/>
      <c r="R736" s="9" t="str">
        <f>IFERROR(_xlfn.XLOOKUP(F736, BS_ATIVIDADE[ATIVIDADE],BS_ATIVIDADE[UNIDADE] ), "*")</f>
        <v>*</v>
      </c>
      <c r="S736" s="180" t="str" cm="1">
        <f t="array" ref="S736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736" s="180" t="str" cm="1">
        <f t="array" ref="T736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736" s="199" t="str">
        <f>IFERROR(_xlfn.XLOOKUP(J736, BASE_MAPA!$B$2:$B$420, BASE_MAPA!$G$2:$G$420), "ERRO")</f>
        <v>ERRO</v>
      </c>
      <c r="V736" s="143"/>
      <c r="W736" s="135"/>
      <c r="X736" s="152"/>
      <c r="Y736" s="129"/>
      <c r="Z736" s="129"/>
      <c r="AA736" s="71"/>
      <c r="AB736" s="59"/>
      <c r="AC736" s="59"/>
      <c r="AD736" s="135"/>
      <c r="AE736" s="71"/>
      <c r="AF736" s="71"/>
      <c r="AG736" s="71"/>
      <c r="AH736" s="42"/>
      <c r="AI736" s="119" t="str">
        <f>IF(BS_CONTROLE[[#This Row],[Atividade]]=0, "-", BS_CONTROLE[[#This Row],[Atividade]])</f>
        <v>-</v>
      </c>
      <c r="AJ736" s="8" t="str">
        <f>IF(D736="","*",VLOOKUP(AI736,BS_ATIVIDADE[#Data],3,FALSE))</f>
        <v>*</v>
      </c>
      <c r="AK736" s="175" t="str">
        <f>IF(BS_CONTROLE[[#This Row],[Local - Partida]]=0, "-", BS_CONTROLE[[#This Row],[Local - Partida]])</f>
        <v>-</v>
      </c>
      <c r="AL736" s="175" t="str">
        <f>IF(BS_CONTROLE[[#This Row],[Local - Encerramento]]=0, "-", BS_CONTROLE[[#This Row],[Local - Encerramento]])</f>
        <v>-</v>
      </c>
      <c r="AM736" s="175" t="str">
        <f>IF(BS_CONTROLE[[#This Row],[Entre - Estações]]=0, "-", BS_CONTROLE[[#This Row],[Entre - Estações]])</f>
        <v>-</v>
      </c>
      <c r="AN736" s="175" t="str">
        <f>IF(BS_CONTROLE[[#This Row],[SB]]=0, "-", BS_CONTROLE[[#This Row],[SB]])</f>
        <v>-</v>
      </c>
      <c r="AO736" s="176" t="str">
        <f>IF(BS_CONTROLE[[#This Row],[SUB]]=0, "-", BS_CONTROLE[[#This Row],[SUB]])</f>
        <v>-</v>
      </c>
      <c r="AP736" s="177" t="str">
        <f>IF(BS_CONTROLE[[#This Row],[KM - Inicio]]=0, "-", BS_CONTROLE[[#This Row],[KM - Inicio]])</f>
        <v>-</v>
      </c>
      <c r="AQ736" s="177" t="str">
        <f>IF(BS_CONTROLE[[#This Row],[KM - Fim]]=0, "-", BS_CONTROLE[[#This Row],[KM - Fim]])</f>
        <v>-</v>
      </c>
      <c r="AR736" s="32"/>
      <c r="AS736" s="32"/>
      <c r="AT736" s="32"/>
      <c r="AU736" s="32"/>
      <c r="AV736" s="32"/>
      <c r="AW736" s="32"/>
      <c r="AX736" s="32"/>
      <c r="AY736" s="184" t="str">
        <f>IF(D736="","*",IFERROR(IF(ISODD(COUNT(AS736:AX738)),"ERRO",SUM((AT736-AS736),(AV736-AU736),(AX736-AW736))),"ERRO"))</f>
        <v>*</v>
      </c>
      <c r="AZ736" s="11"/>
      <c r="BA736" s="60"/>
      <c r="BB736" s="9" t="str">
        <f>IFERROR(_xlfn.XLOOKUP(AI736, BS_ATIVIDADE[ATIVIDADE],BS_ATIVIDADE[UNIDADE] ), "*")</f>
        <v>*</v>
      </c>
      <c r="BC736" s="59" t="str" cm="1">
        <f t="array" ref="BC736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BD736" s="59" t="str" cm="1">
        <f t="array" ref="BD736" xml:space="preserve"> _xlfn.XLOOKUP(
  1,
  ( TabelaMap[SUB] = BS_CONTROLE[[#This Row],[SUB_5]]) *
  ( TabelaMap[KM Inicio] &lt;= BS_CONTROLE[[#This Row],[KM - Inicio]]) *
  ( TabelaMap[KM Fim]  &gt;= BS_CONTROLE[[#This Row],[KM - Inicio]]),
  TabelaMap[Trecho Coordenação],
  "-",
  0
)</f>
        <v>-</v>
      </c>
      <c r="BE736" s="200" t="str">
        <f>IFERROR(_xlfn.XLOOKUP(AO736, BASE_MAPA!$B$2:$B$420, BASE_MAPA!$G$2:$G$420), "ERRO")</f>
        <v>ERRO</v>
      </c>
      <c r="BF736" s="178" t="str">
        <f>IF(BS_CONTROLE[[#This Row],[Responsavel pelo boletim]]=0, "-", BS_CONTROLE[[#This Row],[Responsavel pelo boletim]])</f>
        <v>-</v>
      </c>
      <c r="BG736" s="13"/>
      <c r="BH736" s="14"/>
      <c r="BI736" s="14"/>
      <c r="BJ736" s="14"/>
      <c r="BK736" s="14"/>
      <c r="BL736" s="13"/>
      <c r="BM736" s="12"/>
      <c r="BN736" s="12"/>
      <c r="BO736" s="130"/>
      <c r="BP736" s="14"/>
      <c r="BQ736" s="10" t="str">
        <f t="shared" si="58"/>
        <v>Aderente</v>
      </c>
      <c r="BR736" s="15" t="str">
        <f t="shared" si="59"/>
        <v>*</v>
      </c>
      <c r="BS736" s="15" t="str">
        <f t="shared" si="60"/>
        <v>*</v>
      </c>
      <c r="BT736" s="157" t="str">
        <f t="shared" si="61"/>
        <v/>
      </c>
    </row>
    <row r="737" spans="1:72" hidden="1">
      <c r="A737" s="44" t="str">
        <f t="shared" si="57"/>
        <v/>
      </c>
      <c r="B737" s="133"/>
      <c r="C737" s="7" t="str">
        <f>IF(BS_CONTROLE[[#This Row],[DATA]]="","",WEEKNUM(BS_CONTROLE[[#This Row],[DATA]]))</f>
        <v/>
      </c>
      <c r="D737" s="45"/>
      <c r="E737" s="185">
        <v>753</v>
      </c>
      <c r="F737" s="134"/>
      <c r="G737" s="8" t="str">
        <f>IF(D737="","*",VLOOKUP(F737,BS_ATIVIDADE[#All],3,FALSE))</f>
        <v>*</v>
      </c>
      <c r="H737" s="135"/>
      <c r="I737" s="135"/>
      <c r="J737" s="151"/>
      <c r="K737" s="151"/>
      <c r="L737" s="71" t="s">
        <v>11</v>
      </c>
      <c r="M737" s="149" t="str" cm="1">
        <f t="array" ref="M737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737" s="149" t="str" cm="1">
        <f t="array" ref="N737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737" s="135"/>
      <c r="P737" s="135"/>
      <c r="Q737" s="71"/>
      <c r="R737" s="9" t="str">
        <f>IFERROR(_xlfn.XLOOKUP(F737, BS_ATIVIDADE[ATIVIDADE],BS_ATIVIDADE[UNIDADE] ), "*")</f>
        <v>*</v>
      </c>
      <c r="S737" s="180" t="str" cm="1">
        <f t="array" ref="S737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737" s="180" t="str" cm="1">
        <f t="array" ref="T737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737" s="199" t="str">
        <f>IFERROR(_xlfn.XLOOKUP(J737, BASE_MAPA!$B$2:$B$420, BASE_MAPA!$G$2:$G$420), "ERRO")</f>
        <v>ERRO</v>
      </c>
      <c r="V737" s="143"/>
      <c r="W737" s="135"/>
      <c r="X737" s="152"/>
      <c r="Y737" s="129"/>
      <c r="Z737" s="129"/>
      <c r="AA737" s="71"/>
      <c r="AB737" s="59"/>
      <c r="AC737" s="59"/>
      <c r="AD737" s="135"/>
      <c r="AE737" s="71"/>
      <c r="AF737" s="71"/>
      <c r="AG737" s="71"/>
      <c r="AH737" s="42"/>
      <c r="AI737" s="119" t="str">
        <f>IF(BS_CONTROLE[[#This Row],[Atividade]]=0, "-", BS_CONTROLE[[#This Row],[Atividade]])</f>
        <v>-</v>
      </c>
      <c r="AJ737" s="8" t="str">
        <f>IF(D737="","*",VLOOKUP(AI737,BS_ATIVIDADE[#Data],3,FALSE))</f>
        <v>*</v>
      </c>
      <c r="AK737" s="175" t="str">
        <f>IF(BS_CONTROLE[[#This Row],[Local - Partida]]=0, "-", BS_CONTROLE[[#This Row],[Local - Partida]])</f>
        <v>-</v>
      </c>
      <c r="AL737" s="175" t="str">
        <f>IF(BS_CONTROLE[[#This Row],[Local - Encerramento]]=0, "-", BS_CONTROLE[[#This Row],[Local - Encerramento]])</f>
        <v>-</v>
      </c>
      <c r="AM737" s="175" t="str">
        <f>IF(BS_CONTROLE[[#This Row],[Entre - Estações]]=0, "-", BS_CONTROLE[[#This Row],[Entre - Estações]])</f>
        <v>-</v>
      </c>
      <c r="AN737" s="175" t="str">
        <f>IF(BS_CONTROLE[[#This Row],[SB]]=0, "-", BS_CONTROLE[[#This Row],[SB]])</f>
        <v>-</v>
      </c>
      <c r="AO737" s="176" t="str">
        <f>IF(BS_CONTROLE[[#This Row],[SUB]]=0, "-", BS_CONTROLE[[#This Row],[SUB]])</f>
        <v>-</v>
      </c>
      <c r="AP737" s="177" t="str">
        <f>IF(BS_CONTROLE[[#This Row],[KM - Inicio]]=0, "-", BS_CONTROLE[[#This Row],[KM - Inicio]])</f>
        <v>-</v>
      </c>
      <c r="AQ737" s="177" t="str">
        <f>IF(BS_CONTROLE[[#This Row],[KM - Fim]]=0, "-", BS_CONTROLE[[#This Row],[KM - Fim]])</f>
        <v>-</v>
      </c>
      <c r="AR737" s="32"/>
      <c r="AS737" s="32"/>
      <c r="AT737" s="32"/>
      <c r="AU737" s="32"/>
      <c r="AV737" s="32"/>
      <c r="AW737" s="32"/>
      <c r="AX737" s="32"/>
      <c r="AY737" s="184" t="str">
        <f>IF(D737="","*",IFERROR(IF(ISODD(COUNT(AS737:AX739)),"ERRO",SUM((AT737-AS737),(AV737-AU737),(AX737-AW737))),"ERRO"))</f>
        <v>*</v>
      </c>
      <c r="AZ737" s="11"/>
      <c r="BA737" s="60"/>
      <c r="BB737" s="9" t="str">
        <f>IFERROR(_xlfn.XLOOKUP(AI737, BS_ATIVIDADE[ATIVIDADE],BS_ATIVIDADE[UNIDADE] ), "*")</f>
        <v>*</v>
      </c>
      <c r="BC737" s="59" t="str" cm="1">
        <f t="array" ref="BC737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BD737" s="59" t="str" cm="1">
        <f t="array" ref="BD737" xml:space="preserve"> _xlfn.XLOOKUP(
  1,
  ( TabelaMap[SUB] = BS_CONTROLE[[#This Row],[SUB_5]]) *
  ( TabelaMap[KM Inicio] &lt;= BS_CONTROLE[[#This Row],[KM - Inicio]]) *
  ( TabelaMap[KM Fim]  &gt;= BS_CONTROLE[[#This Row],[KM - Inicio]]),
  TabelaMap[Trecho Coordenação],
  "-",
  0
)</f>
        <v>-</v>
      </c>
      <c r="BE737" s="200" t="str">
        <f>IFERROR(_xlfn.XLOOKUP(AO737, BASE_MAPA!$B$2:$B$420, BASE_MAPA!$G$2:$G$420), "ERRO")</f>
        <v>ERRO</v>
      </c>
      <c r="BF737" s="178" t="str">
        <f>IF(BS_CONTROLE[[#This Row],[Responsavel pelo boletim]]=0, "-", BS_CONTROLE[[#This Row],[Responsavel pelo boletim]])</f>
        <v>-</v>
      </c>
      <c r="BG737" s="13"/>
      <c r="BH737" s="14"/>
      <c r="BI737" s="14"/>
      <c r="BJ737" s="14"/>
      <c r="BK737" s="14"/>
      <c r="BL737" s="13"/>
      <c r="BM737" s="12"/>
      <c r="BN737" s="12"/>
      <c r="BO737" s="130"/>
      <c r="BP737" s="14"/>
      <c r="BQ737" s="10" t="str">
        <f t="shared" si="58"/>
        <v>Aderente</v>
      </c>
      <c r="BR737" s="15" t="str">
        <f t="shared" si="59"/>
        <v>*</v>
      </c>
      <c r="BS737" s="15" t="str">
        <f t="shared" si="60"/>
        <v>*</v>
      </c>
      <c r="BT737" s="157" t="str">
        <f t="shared" si="61"/>
        <v/>
      </c>
    </row>
    <row r="738" spans="1:72" hidden="1">
      <c r="A738" s="44" t="str">
        <f t="shared" si="57"/>
        <v/>
      </c>
      <c r="B738" s="133"/>
      <c r="C738" s="7" t="str">
        <f>IF(BS_CONTROLE[[#This Row],[DATA]]="","",WEEKNUM(BS_CONTROLE[[#This Row],[DATA]]))</f>
        <v/>
      </c>
      <c r="D738" s="45"/>
      <c r="E738" s="185">
        <v>754</v>
      </c>
      <c r="F738" s="134"/>
      <c r="G738" s="8" t="str">
        <f>IF(D738="","*",VLOOKUP(F738,BS_ATIVIDADE[#All],3,FALSE))</f>
        <v>*</v>
      </c>
      <c r="H738" s="135"/>
      <c r="I738" s="135"/>
      <c r="J738" s="151"/>
      <c r="K738" s="151"/>
      <c r="L738" s="71" t="s">
        <v>11</v>
      </c>
      <c r="M738" s="149" t="str" cm="1">
        <f t="array" ref="M738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738" s="149" t="str" cm="1">
        <f t="array" ref="N738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738" s="135"/>
      <c r="P738" s="135"/>
      <c r="Q738" s="71"/>
      <c r="R738" s="9" t="str">
        <f>IFERROR(_xlfn.XLOOKUP(F738, BS_ATIVIDADE[ATIVIDADE],BS_ATIVIDADE[UNIDADE] ), "*")</f>
        <v>*</v>
      </c>
      <c r="S738" s="180" t="str" cm="1">
        <f t="array" ref="S738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738" s="180" t="str" cm="1">
        <f t="array" ref="T738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738" s="199" t="str">
        <f>IFERROR(_xlfn.XLOOKUP(J738, BASE_MAPA!$B$2:$B$420, BASE_MAPA!$G$2:$G$420), "ERRO")</f>
        <v>ERRO</v>
      </c>
      <c r="V738" s="143"/>
      <c r="W738" s="135"/>
      <c r="X738" s="152"/>
      <c r="Y738" s="129"/>
      <c r="Z738" s="129"/>
      <c r="AA738" s="71"/>
      <c r="AB738" s="59"/>
      <c r="AC738" s="59"/>
      <c r="AD738" s="135"/>
      <c r="AE738" s="71"/>
      <c r="AF738" s="71"/>
      <c r="AG738" s="71"/>
      <c r="AH738" s="42"/>
      <c r="AI738" s="119" t="str">
        <f>IF(BS_CONTROLE[[#This Row],[Atividade]]=0, "-", BS_CONTROLE[[#This Row],[Atividade]])</f>
        <v>-</v>
      </c>
      <c r="AJ738" s="8" t="str">
        <f>IF(D738="","*",VLOOKUP(AI738,BS_ATIVIDADE[#Data],3,FALSE))</f>
        <v>*</v>
      </c>
      <c r="AK738" s="175" t="str">
        <f>IF(BS_CONTROLE[[#This Row],[Local - Partida]]=0, "-", BS_CONTROLE[[#This Row],[Local - Partida]])</f>
        <v>-</v>
      </c>
      <c r="AL738" s="175" t="str">
        <f>IF(BS_CONTROLE[[#This Row],[Local - Encerramento]]=0, "-", BS_CONTROLE[[#This Row],[Local - Encerramento]])</f>
        <v>-</v>
      </c>
      <c r="AM738" s="175" t="str">
        <f>IF(BS_CONTROLE[[#This Row],[Entre - Estações]]=0, "-", BS_CONTROLE[[#This Row],[Entre - Estações]])</f>
        <v>-</v>
      </c>
      <c r="AN738" s="175" t="str">
        <f>IF(BS_CONTROLE[[#This Row],[SB]]=0, "-", BS_CONTROLE[[#This Row],[SB]])</f>
        <v>-</v>
      </c>
      <c r="AO738" s="176" t="str">
        <f>IF(BS_CONTROLE[[#This Row],[SUB]]=0, "-", BS_CONTROLE[[#This Row],[SUB]])</f>
        <v>-</v>
      </c>
      <c r="AP738" s="177" t="str">
        <f>IF(BS_CONTROLE[[#This Row],[KM - Inicio]]=0, "-", BS_CONTROLE[[#This Row],[KM - Inicio]])</f>
        <v>-</v>
      </c>
      <c r="AQ738" s="177" t="str">
        <f>IF(BS_CONTROLE[[#This Row],[KM - Fim]]=0, "-", BS_CONTROLE[[#This Row],[KM - Fim]])</f>
        <v>-</v>
      </c>
      <c r="AR738" s="32"/>
      <c r="AS738" s="32"/>
      <c r="AT738" s="32"/>
      <c r="AU738" s="32"/>
      <c r="AV738" s="32"/>
      <c r="AW738" s="32"/>
      <c r="AX738" s="32"/>
      <c r="AY738" s="184" t="str">
        <f>IF(D738="","*",IFERROR(IF(ISODD(COUNT(AS738:AX740)),"ERRO",SUM((AT738-AS738),(AV738-AU738),(AX738-AW738))),"ERRO"))</f>
        <v>*</v>
      </c>
      <c r="AZ738" s="11"/>
      <c r="BA738" s="60"/>
      <c r="BB738" s="9" t="str">
        <f>IFERROR(_xlfn.XLOOKUP(AI738, BS_ATIVIDADE[ATIVIDADE],BS_ATIVIDADE[UNIDADE] ), "*")</f>
        <v>*</v>
      </c>
      <c r="BC738" s="59" t="str" cm="1">
        <f t="array" ref="BC738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BD738" s="59" t="str" cm="1">
        <f t="array" ref="BD738" xml:space="preserve"> _xlfn.XLOOKUP(
  1,
  ( TabelaMap[SUB] = BS_CONTROLE[[#This Row],[SUB_5]]) *
  ( TabelaMap[KM Inicio] &lt;= BS_CONTROLE[[#This Row],[KM - Inicio]]) *
  ( TabelaMap[KM Fim]  &gt;= BS_CONTROLE[[#This Row],[KM - Inicio]]),
  TabelaMap[Trecho Coordenação],
  "-",
  0
)</f>
        <v>-</v>
      </c>
      <c r="BE738" s="200" t="str">
        <f>IFERROR(_xlfn.XLOOKUP(AO738, BASE_MAPA!$B$2:$B$420, BASE_MAPA!$G$2:$G$420), "ERRO")</f>
        <v>ERRO</v>
      </c>
      <c r="BF738" s="178" t="str">
        <f>IF(BS_CONTROLE[[#This Row],[Responsavel pelo boletim]]=0, "-", BS_CONTROLE[[#This Row],[Responsavel pelo boletim]])</f>
        <v>-</v>
      </c>
      <c r="BG738" s="13"/>
      <c r="BH738" s="14"/>
      <c r="BI738" s="14"/>
      <c r="BJ738" s="14"/>
      <c r="BK738" s="14"/>
      <c r="BL738" s="13"/>
      <c r="BM738" s="12"/>
      <c r="BN738" s="12"/>
      <c r="BO738" s="130"/>
      <c r="BP738" s="14"/>
      <c r="BQ738" s="10" t="str">
        <f t="shared" si="58"/>
        <v>Aderente</v>
      </c>
      <c r="BR738" s="15" t="str">
        <f t="shared" si="59"/>
        <v>*</v>
      </c>
      <c r="BS738" s="15" t="str">
        <f t="shared" si="60"/>
        <v>*</v>
      </c>
      <c r="BT738" s="157" t="str">
        <f t="shared" si="61"/>
        <v/>
      </c>
    </row>
    <row r="739" spans="1:72" hidden="1">
      <c r="A739" s="44" t="str">
        <f t="shared" si="57"/>
        <v/>
      </c>
      <c r="B739" s="133"/>
      <c r="C739" s="7" t="str">
        <f>IF(BS_CONTROLE[[#This Row],[DATA]]="","",WEEKNUM(BS_CONTROLE[[#This Row],[DATA]]))</f>
        <v/>
      </c>
      <c r="D739" s="45"/>
      <c r="E739" s="185">
        <v>755</v>
      </c>
      <c r="F739" s="134"/>
      <c r="G739" s="8" t="str">
        <f>IF(D739="","*",VLOOKUP(F739,BS_ATIVIDADE[#All],3,FALSE))</f>
        <v>*</v>
      </c>
      <c r="H739" s="135"/>
      <c r="I739" s="135"/>
      <c r="J739" s="151"/>
      <c r="K739" s="151"/>
      <c r="L739" s="71" t="s">
        <v>11</v>
      </c>
      <c r="M739" s="149" t="str" cm="1">
        <f t="array" ref="M739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739" s="149" t="str" cm="1">
        <f t="array" ref="N739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739" s="135"/>
      <c r="P739" s="135"/>
      <c r="Q739" s="71"/>
      <c r="R739" s="9" t="str">
        <f>IFERROR(_xlfn.XLOOKUP(F739, BS_ATIVIDADE[ATIVIDADE],BS_ATIVIDADE[UNIDADE] ), "*")</f>
        <v>*</v>
      </c>
      <c r="S739" s="180" t="str" cm="1">
        <f t="array" ref="S739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739" s="180" t="str" cm="1">
        <f t="array" ref="T739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739" s="199" t="str">
        <f>IFERROR(_xlfn.XLOOKUP(J739, BASE_MAPA!$B$2:$B$420, BASE_MAPA!$G$2:$G$420), "ERRO")</f>
        <v>ERRO</v>
      </c>
      <c r="V739" s="143"/>
      <c r="W739" s="135"/>
      <c r="X739" s="152"/>
      <c r="Y739" s="129"/>
      <c r="Z739" s="129"/>
      <c r="AA739" s="71"/>
      <c r="AB739" s="59"/>
      <c r="AC739" s="59"/>
      <c r="AD739" s="135"/>
      <c r="AE739" s="71"/>
      <c r="AF739" s="71"/>
      <c r="AG739" s="71"/>
      <c r="AH739" s="42"/>
      <c r="AI739" s="119" t="str">
        <f>IF(BS_CONTROLE[[#This Row],[Atividade]]=0, "-", BS_CONTROLE[[#This Row],[Atividade]])</f>
        <v>-</v>
      </c>
      <c r="AJ739" s="8" t="str">
        <f>IF(D739="","*",VLOOKUP(AI739,BS_ATIVIDADE[#Data],3,FALSE))</f>
        <v>*</v>
      </c>
      <c r="AK739" s="175" t="str">
        <f>IF(BS_CONTROLE[[#This Row],[Local - Partida]]=0, "-", BS_CONTROLE[[#This Row],[Local - Partida]])</f>
        <v>-</v>
      </c>
      <c r="AL739" s="175" t="str">
        <f>IF(BS_CONTROLE[[#This Row],[Local - Encerramento]]=0, "-", BS_CONTROLE[[#This Row],[Local - Encerramento]])</f>
        <v>-</v>
      </c>
      <c r="AM739" s="175" t="str">
        <f>IF(BS_CONTROLE[[#This Row],[Entre - Estações]]=0, "-", BS_CONTROLE[[#This Row],[Entre - Estações]])</f>
        <v>-</v>
      </c>
      <c r="AN739" s="175" t="str">
        <f>IF(BS_CONTROLE[[#This Row],[SB]]=0, "-", BS_CONTROLE[[#This Row],[SB]])</f>
        <v>-</v>
      </c>
      <c r="AO739" s="176" t="str">
        <f>IF(BS_CONTROLE[[#This Row],[SUB]]=0, "-", BS_CONTROLE[[#This Row],[SUB]])</f>
        <v>-</v>
      </c>
      <c r="AP739" s="177" t="str">
        <f>IF(BS_CONTROLE[[#This Row],[KM - Inicio]]=0, "-", BS_CONTROLE[[#This Row],[KM - Inicio]])</f>
        <v>-</v>
      </c>
      <c r="AQ739" s="177" t="str">
        <f>IF(BS_CONTROLE[[#This Row],[KM - Fim]]=0, "-", BS_CONTROLE[[#This Row],[KM - Fim]])</f>
        <v>-</v>
      </c>
      <c r="AR739" s="32"/>
      <c r="AS739" s="32"/>
      <c r="AT739" s="32"/>
      <c r="AU739" s="32"/>
      <c r="AV739" s="32"/>
      <c r="AW739" s="32"/>
      <c r="AX739" s="32"/>
      <c r="AY739" s="184" t="str">
        <f>IF(D739="","*",IFERROR(IF(ISODD(COUNT(AS739:AX741)),"ERRO",SUM((AT739-AS739),(AV739-AU739),(AX739-AW739))),"ERRO"))</f>
        <v>*</v>
      </c>
      <c r="AZ739" s="11"/>
      <c r="BA739" s="60"/>
      <c r="BB739" s="9" t="str">
        <f>IFERROR(_xlfn.XLOOKUP(AI739, BS_ATIVIDADE[ATIVIDADE],BS_ATIVIDADE[UNIDADE] ), "*")</f>
        <v>*</v>
      </c>
      <c r="BC739" s="59" t="str" cm="1">
        <f t="array" ref="BC739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BD739" s="59" t="str" cm="1">
        <f t="array" ref="BD739" xml:space="preserve"> _xlfn.XLOOKUP(
  1,
  ( TabelaMap[SUB] = BS_CONTROLE[[#This Row],[SUB_5]]) *
  ( TabelaMap[KM Inicio] &lt;= BS_CONTROLE[[#This Row],[KM - Inicio]]) *
  ( TabelaMap[KM Fim]  &gt;= BS_CONTROLE[[#This Row],[KM - Inicio]]),
  TabelaMap[Trecho Coordenação],
  "-",
  0
)</f>
        <v>-</v>
      </c>
      <c r="BE739" s="200" t="str">
        <f>IFERROR(_xlfn.XLOOKUP(AO739, BASE_MAPA!$B$2:$B$420, BASE_MAPA!$G$2:$G$420), "ERRO")</f>
        <v>ERRO</v>
      </c>
      <c r="BF739" s="178" t="str">
        <f>IF(BS_CONTROLE[[#This Row],[Responsavel pelo boletim]]=0, "-", BS_CONTROLE[[#This Row],[Responsavel pelo boletim]])</f>
        <v>-</v>
      </c>
      <c r="BG739" s="13"/>
      <c r="BH739" s="14"/>
      <c r="BI739" s="14"/>
      <c r="BJ739" s="14"/>
      <c r="BK739" s="14"/>
      <c r="BL739" s="13"/>
      <c r="BM739" s="12"/>
      <c r="BN739" s="12"/>
      <c r="BO739" s="130"/>
      <c r="BP739" s="14"/>
      <c r="BQ739" s="10" t="str">
        <f t="shared" si="58"/>
        <v>Aderente</v>
      </c>
      <c r="BR739" s="15" t="str">
        <f t="shared" si="59"/>
        <v>*</v>
      </c>
      <c r="BS739" s="15" t="str">
        <f t="shared" si="60"/>
        <v>*</v>
      </c>
      <c r="BT739" s="157" t="str">
        <f t="shared" si="61"/>
        <v/>
      </c>
    </row>
    <row r="740" spans="1:72" hidden="1">
      <c r="A740" s="44" t="str">
        <f t="shared" si="57"/>
        <v/>
      </c>
      <c r="B740" s="133"/>
      <c r="C740" s="7" t="str">
        <f>IF(BS_CONTROLE[[#This Row],[DATA]]="","",WEEKNUM(BS_CONTROLE[[#This Row],[DATA]]))</f>
        <v/>
      </c>
      <c r="D740" s="45"/>
      <c r="E740" s="185">
        <v>756</v>
      </c>
      <c r="F740" s="134"/>
      <c r="G740" s="8" t="str">
        <f>IF(D740="","*",VLOOKUP(F740,BS_ATIVIDADE[#All],3,FALSE))</f>
        <v>*</v>
      </c>
      <c r="H740" s="135"/>
      <c r="I740" s="135"/>
      <c r="J740" s="151"/>
      <c r="K740" s="151"/>
      <c r="L740" s="71" t="s">
        <v>11</v>
      </c>
      <c r="M740" s="149" t="str" cm="1">
        <f t="array" ref="M740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740" s="149" t="str" cm="1">
        <f t="array" ref="N740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740" s="135"/>
      <c r="P740" s="135"/>
      <c r="Q740" s="71"/>
      <c r="R740" s="9" t="str">
        <f>IFERROR(_xlfn.XLOOKUP(F740, BS_ATIVIDADE[ATIVIDADE],BS_ATIVIDADE[UNIDADE] ), "*")</f>
        <v>*</v>
      </c>
      <c r="S740" s="180" t="str" cm="1">
        <f t="array" ref="S740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740" s="180" t="str" cm="1">
        <f t="array" ref="T740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740" s="199" t="str">
        <f>IFERROR(_xlfn.XLOOKUP(J740, BASE_MAPA!$B$2:$B$420, BASE_MAPA!$G$2:$G$420), "ERRO")</f>
        <v>ERRO</v>
      </c>
      <c r="V740" s="143"/>
      <c r="W740" s="135"/>
      <c r="X740" s="152"/>
      <c r="Y740" s="129"/>
      <c r="Z740" s="129"/>
      <c r="AA740" s="71"/>
      <c r="AB740" s="59"/>
      <c r="AC740" s="59"/>
      <c r="AD740" s="135"/>
      <c r="AE740" s="71"/>
      <c r="AF740" s="71"/>
      <c r="AG740" s="71"/>
      <c r="AH740" s="42"/>
      <c r="AI740" s="119" t="str">
        <f>IF(BS_CONTROLE[[#This Row],[Atividade]]=0, "-", BS_CONTROLE[[#This Row],[Atividade]])</f>
        <v>-</v>
      </c>
      <c r="AJ740" s="8" t="str">
        <f>IF(D740="","*",VLOOKUP(AI740,BS_ATIVIDADE[#Data],3,FALSE))</f>
        <v>*</v>
      </c>
      <c r="AK740" s="175" t="str">
        <f>IF(BS_CONTROLE[[#This Row],[Local - Partida]]=0, "-", BS_CONTROLE[[#This Row],[Local - Partida]])</f>
        <v>-</v>
      </c>
      <c r="AL740" s="175" t="str">
        <f>IF(BS_CONTROLE[[#This Row],[Local - Encerramento]]=0, "-", BS_CONTROLE[[#This Row],[Local - Encerramento]])</f>
        <v>-</v>
      </c>
      <c r="AM740" s="175" t="str">
        <f>IF(BS_CONTROLE[[#This Row],[Entre - Estações]]=0, "-", BS_CONTROLE[[#This Row],[Entre - Estações]])</f>
        <v>-</v>
      </c>
      <c r="AN740" s="175" t="str">
        <f>IF(BS_CONTROLE[[#This Row],[SB]]=0, "-", BS_CONTROLE[[#This Row],[SB]])</f>
        <v>-</v>
      </c>
      <c r="AO740" s="176" t="str">
        <f>IF(BS_CONTROLE[[#This Row],[SUB]]=0, "-", BS_CONTROLE[[#This Row],[SUB]])</f>
        <v>-</v>
      </c>
      <c r="AP740" s="177" t="str">
        <f>IF(BS_CONTROLE[[#This Row],[KM - Inicio]]=0, "-", BS_CONTROLE[[#This Row],[KM - Inicio]])</f>
        <v>-</v>
      </c>
      <c r="AQ740" s="177" t="str">
        <f>IF(BS_CONTROLE[[#This Row],[KM - Fim]]=0, "-", BS_CONTROLE[[#This Row],[KM - Fim]])</f>
        <v>-</v>
      </c>
      <c r="AR740" s="32"/>
      <c r="AS740" s="32"/>
      <c r="AT740" s="32"/>
      <c r="AU740" s="32"/>
      <c r="AV740" s="32"/>
      <c r="AW740" s="32"/>
      <c r="AX740" s="32"/>
      <c r="AY740" s="184" t="str">
        <f>IF(D740="","*",IFERROR(IF(ISODD(COUNT(AS740:AX742)),"ERRO",SUM((AT740-AS740),(AV740-AU740),(AX740-AW740))),"ERRO"))</f>
        <v>*</v>
      </c>
      <c r="AZ740" s="11"/>
      <c r="BA740" s="60"/>
      <c r="BB740" s="9" t="str">
        <f>IFERROR(_xlfn.XLOOKUP(AI740, BS_ATIVIDADE[ATIVIDADE],BS_ATIVIDADE[UNIDADE] ), "*")</f>
        <v>*</v>
      </c>
      <c r="BC740" s="59" t="str" cm="1">
        <f t="array" ref="BC740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BD740" s="59" t="str" cm="1">
        <f t="array" ref="BD740" xml:space="preserve"> _xlfn.XLOOKUP(
  1,
  ( TabelaMap[SUB] = BS_CONTROLE[[#This Row],[SUB_5]]) *
  ( TabelaMap[KM Inicio] &lt;= BS_CONTROLE[[#This Row],[KM - Inicio]]) *
  ( TabelaMap[KM Fim]  &gt;= BS_CONTROLE[[#This Row],[KM - Inicio]]),
  TabelaMap[Trecho Coordenação],
  "-",
  0
)</f>
        <v>-</v>
      </c>
      <c r="BE740" s="200" t="str">
        <f>IFERROR(_xlfn.XLOOKUP(AO740, BASE_MAPA!$B$2:$B$420, BASE_MAPA!$G$2:$G$420), "ERRO")</f>
        <v>ERRO</v>
      </c>
      <c r="BF740" s="178" t="str">
        <f>IF(BS_CONTROLE[[#This Row],[Responsavel pelo boletim]]=0, "-", BS_CONTROLE[[#This Row],[Responsavel pelo boletim]])</f>
        <v>-</v>
      </c>
      <c r="BG740" s="13"/>
      <c r="BH740" s="14"/>
      <c r="BI740" s="14"/>
      <c r="BJ740" s="14"/>
      <c r="BK740" s="14"/>
      <c r="BL740" s="13"/>
      <c r="BM740" s="12"/>
      <c r="BN740" s="12"/>
      <c r="BO740" s="130"/>
      <c r="BP740" s="14"/>
      <c r="BQ740" s="10" t="str">
        <f t="shared" si="58"/>
        <v>Aderente</v>
      </c>
      <c r="BR740" s="15" t="str">
        <f t="shared" si="59"/>
        <v>*</v>
      </c>
      <c r="BS740" s="15" t="str">
        <f t="shared" si="60"/>
        <v>*</v>
      </c>
      <c r="BT740" s="157" t="str">
        <f t="shared" si="61"/>
        <v/>
      </c>
    </row>
    <row r="741" spans="1:72" hidden="1">
      <c r="A741" s="44" t="str">
        <f t="shared" si="57"/>
        <v/>
      </c>
      <c r="B741" s="133"/>
      <c r="C741" s="7" t="str">
        <f>IF(BS_CONTROLE[[#This Row],[DATA]]="","",WEEKNUM(BS_CONTROLE[[#This Row],[DATA]]))</f>
        <v/>
      </c>
      <c r="D741" s="45"/>
      <c r="E741" s="185">
        <v>757</v>
      </c>
      <c r="F741" s="134"/>
      <c r="G741" s="8" t="str">
        <f>IF(D741="","*",VLOOKUP(F741,BS_ATIVIDADE[#All],3,FALSE))</f>
        <v>*</v>
      </c>
      <c r="H741" s="135"/>
      <c r="I741" s="135"/>
      <c r="J741" s="151"/>
      <c r="K741" s="151"/>
      <c r="L741" s="71" t="s">
        <v>11</v>
      </c>
      <c r="M741" s="149" t="str" cm="1">
        <f t="array" ref="M741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741" s="149" t="str" cm="1">
        <f t="array" ref="N741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741" s="135"/>
      <c r="P741" s="135"/>
      <c r="Q741" s="71"/>
      <c r="R741" s="9" t="str">
        <f>IFERROR(_xlfn.XLOOKUP(F741, BS_ATIVIDADE[ATIVIDADE],BS_ATIVIDADE[UNIDADE] ), "*")</f>
        <v>*</v>
      </c>
      <c r="S741" s="180" t="str" cm="1">
        <f t="array" ref="S741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741" s="180" t="str" cm="1">
        <f t="array" ref="T741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741" s="199" t="str">
        <f>IFERROR(_xlfn.XLOOKUP(J741, BASE_MAPA!$B$2:$B$420, BASE_MAPA!$G$2:$G$420), "ERRO")</f>
        <v>ERRO</v>
      </c>
      <c r="V741" s="143"/>
      <c r="W741" s="135"/>
      <c r="X741" s="152"/>
      <c r="Y741" s="129"/>
      <c r="Z741" s="129"/>
      <c r="AA741" s="71"/>
      <c r="AB741" s="59"/>
      <c r="AC741" s="59"/>
      <c r="AD741" s="135"/>
      <c r="AE741" s="71"/>
      <c r="AF741" s="71"/>
      <c r="AG741" s="71"/>
      <c r="AH741" s="42"/>
      <c r="AI741" s="119" t="str">
        <f>IF(BS_CONTROLE[[#This Row],[Atividade]]=0, "-", BS_CONTROLE[[#This Row],[Atividade]])</f>
        <v>-</v>
      </c>
      <c r="AJ741" s="8" t="str">
        <f>IF(D741="","*",VLOOKUP(AI741,BS_ATIVIDADE[#Data],3,FALSE))</f>
        <v>*</v>
      </c>
      <c r="AK741" s="175" t="str">
        <f>IF(BS_CONTROLE[[#This Row],[Local - Partida]]=0, "-", BS_CONTROLE[[#This Row],[Local - Partida]])</f>
        <v>-</v>
      </c>
      <c r="AL741" s="175" t="str">
        <f>IF(BS_CONTROLE[[#This Row],[Local - Encerramento]]=0, "-", BS_CONTROLE[[#This Row],[Local - Encerramento]])</f>
        <v>-</v>
      </c>
      <c r="AM741" s="175" t="str">
        <f>IF(BS_CONTROLE[[#This Row],[Entre - Estações]]=0, "-", BS_CONTROLE[[#This Row],[Entre - Estações]])</f>
        <v>-</v>
      </c>
      <c r="AN741" s="175" t="str">
        <f>IF(BS_CONTROLE[[#This Row],[SB]]=0, "-", BS_CONTROLE[[#This Row],[SB]])</f>
        <v>-</v>
      </c>
      <c r="AO741" s="176" t="str">
        <f>IF(BS_CONTROLE[[#This Row],[SUB]]=0, "-", BS_CONTROLE[[#This Row],[SUB]])</f>
        <v>-</v>
      </c>
      <c r="AP741" s="177" t="str">
        <f>IF(BS_CONTROLE[[#This Row],[KM - Inicio]]=0, "-", BS_CONTROLE[[#This Row],[KM - Inicio]])</f>
        <v>-</v>
      </c>
      <c r="AQ741" s="177" t="str">
        <f>IF(BS_CONTROLE[[#This Row],[KM - Fim]]=0, "-", BS_CONTROLE[[#This Row],[KM - Fim]])</f>
        <v>-</v>
      </c>
      <c r="AR741" s="32"/>
      <c r="AS741" s="32"/>
      <c r="AT741" s="32"/>
      <c r="AU741" s="32"/>
      <c r="AV741" s="32"/>
      <c r="AW741" s="32"/>
      <c r="AX741" s="32"/>
      <c r="AY741" s="184" t="str">
        <f>IF(D741="","*",IFERROR(IF(ISODD(COUNT(AS741:AX743)),"ERRO",SUM((AT741-AS741),(AV741-AU741),(AX741-AW741))),"ERRO"))</f>
        <v>*</v>
      </c>
      <c r="AZ741" s="11"/>
      <c r="BA741" s="60"/>
      <c r="BB741" s="9" t="str">
        <f>IFERROR(_xlfn.XLOOKUP(AI741, BS_ATIVIDADE[ATIVIDADE],BS_ATIVIDADE[UNIDADE] ), "*")</f>
        <v>*</v>
      </c>
      <c r="BC741" s="59" t="str" cm="1">
        <f t="array" ref="BC741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BD741" s="59" t="str" cm="1">
        <f t="array" ref="BD741" xml:space="preserve"> _xlfn.XLOOKUP(
  1,
  ( TabelaMap[SUB] = BS_CONTROLE[[#This Row],[SUB_5]]) *
  ( TabelaMap[KM Inicio] &lt;= BS_CONTROLE[[#This Row],[KM - Inicio]]) *
  ( TabelaMap[KM Fim]  &gt;= BS_CONTROLE[[#This Row],[KM - Inicio]]),
  TabelaMap[Trecho Coordenação],
  "-",
  0
)</f>
        <v>-</v>
      </c>
      <c r="BE741" s="200" t="str">
        <f>IFERROR(_xlfn.XLOOKUP(AO741, BASE_MAPA!$B$2:$B$420, BASE_MAPA!$G$2:$G$420), "ERRO")</f>
        <v>ERRO</v>
      </c>
      <c r="BF741" s="178" t="str">
        <f>IF(BS_CONTROLE[[#This Row],[Responsavel pelo boletim]]=0, "-", BS_CONTROLE[[#This Row],[Responsavel pelo boletim]])</f>
        <v>-</v>
      </c>
      <c r="BG741" s="13"/>
      <c r="BH741" s="14"/>
      <c r="BI741" s="14"/>
      <c r="BJ741" s="14"/>
      <c r="BK741" s="14"/>
      <c r="BL741" s="13"/>
      <c r="BM741" s="12"/>
      <c r="BN741" s="12"/>
      <c r="BO741" s="130"/>
      <c r="BP741" s="14"/>
      <c r="BQ741" s="10" t="str">
        <f t="shared" si="58"/>
        <v>Aderente</v>
      </c>
      <c r="BR741" s="15" t="str">
        <f t="shared" si="59"/>
        <v>*</v>
      </c>
      <c r="BS741" s="15" t="str">
        <f t="shared" si="60"/>
        <v>*</v>
      </c>
      <c r="BT741" s="157" t="str">
        <f t="shared" si="61"/>
        <v/>
      </c>
    </row>
    <row r="742" spans="1:72" hidden="1">
      <c r="A742" s="44" t="str">
        <f t="shared" si="57"/>
        <v/>
      </c>
      <c r="B742" s="133"/>
      <c r="C742" s="7" t="str">
        <f>IF(BS_CONTROLE[[#This Row],[DATA]]="","",WEEKNUM(BS_CONTROLE[[#This Row],[DATA]]))</f>
        <v/>
      </c>
      <c r="D742" s="45"/>
      <c r="E742" s="185">
        <v>758</v>
      </c>
      <c r="F742" s="134"/>
      <c r="G742" s="8" t="str">
        <f>IF(D742="","*",VLOOKUP(F742,BS_ATIVIDADE[#All],3,FALSE))</f>
        <v>*</v>
      </c>
      <c r="H742" s="135"/>
      <c r="I742" s="135"/>
      <c r="J742" s="151"/>
      <c r="K742" s="151"/>
      <c r="L742" s="71" t="s">
        <v>11</v>
      </c>
      <c r="M742" s="149" t="str" cm="1">
        <f t="array" ref="M742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742" s="149" t="str" cm="1">
        <f t="array" ref="N742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742" s="135"/>
      <c r="P742" s="135"/>
      <c r="Q742" s="71"/>
      <c r="R742" s="9" t="str">
        <f>IFERROR(_xlfn.XLOOKUP(F742, BS_ATIVIDADE[ATIVIDADE],BS_ATIVIDADE[UNIDADE] ), "*")</f>
        <v>*</v>
      </c>
      <c r="S742" s="180" t="str" cm="1">
        <f t="array" ref="S742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742" s="180" t="str" cm="1">
        <f t="array" ref="T742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742" s="199" t="str">
        <f>IFERROR(_xlfn.XLOOKUP(J742, BASE_MAPA!$B$2:$B$420, BASE_MAPA!$G$2:$G$420), "ERRO")</f>
        <v>ERRO</v>
      </c>
      <c r="V742" s="143"/>
      <c r="W742" s="135"/>
      <c r="X742" s="152"/>
      <c r="Y742" s="129"/>
      <c r="Z742" s="129"/>
      <c r="AA742" s="71"/>
      <c r="AB742" s="59"/>
      <c r="AC742" s="59"/>
      <c r="AD742" s="135"/>
      <c r="AE742" s="71"/>
      <c r="AF742" s="71"/>
      <c r="AG742" s="71"/>
      <c r="AH742" s="42"/>
      <c r="AI742" s="119" t="str">
        <f>IF(BS_CONTROLE[[#This Row],[Atividade]]=0, "-", BS_CONTROLE[[#This Row],[Atividade]])</f>
        <v>-</v>
      </c>
      <c r="AJ742" s="8" t="str">
        <f>IF(D742="","*",VLOOKUP(AI742,BS_ATIVIDADE[#Data],3,FALSE))</f>
        <v>*</v>
      </c>
      <c r="AK742" s="175" t="str">
        <f>IF(BS_CONTROLE[[#This Row],[Local - Partida]]=0, "-", BS_CONTROLE[[#This Row],[Local - Partida]])</f>
        <v>-</v>
      </c>
      <c r="AL742" s="175" t="str">
        <f>IF(BS_CONTROLE[[#This Row],[Local - Encerramento]]=0, "-", BS_CONTROLE[[#This Row],[Local - Encerramento]])</f>
        <v>-</v>
      </c>
      <c r="AM742" s="175" t="str">
        <f>IF(BS_CONTROLE[[#This Row],[Entre - Estações]]=0, "-", BS_CONTROLE[[#This Row],[Entre - Estações]])</f>
        <v>-</v>
      </c>
      <c r="AN742" s="175" t="str">
        <f>IF(BS_CONTROLE[[#This Row],[SB]]=0, "-", BS_CONTROLE[[#This Row],[SB]])</f>
        <v>-</v>
      </c>
      <c r="AO742" s="176" t="str">
        <f>IF(BS_CONTROLE[[#This Row],[SUB]]=0, "-", BS_CONTROLE[[#This Row],[SUB]])</f>
        <v>-</v>
      </c>
      <c r="AP742" s="177" t="str">
        <f>IF(BS_CONTROLE[[#This Row],[KM - Inicio]]=0, "-", BS_CONTROLE[[#This Row],[KM - Inicio]])</f>
        <v>-</v>
      </c>
      <c r="AQ742" s="177" t="str">
        <f>IF(BS_CONTROLE[[#This Row],[KM - Fim]]=0, "-", BS_CONTROLE[[#This Row],[KM - Fim]])</f>
        <v>-</v>
      </c>
      <c r="AR742" s="32"/>
      <c r="AS742" s="32"/>
      <c r="AT742" s="32"/>
      <c r="AU742" s="32"/>
      <c r="AV742" s="32"/>
      <c r="AW742" s="32"/>
      <c r="AX742" s="32"/>
      <c r="AY742" s="184" t="str">
        <f>IF(D742="","*",IFERROR(IF(ISODD(COUNT(AS742:AX744)),"ERRO",SUM((AT742-AS742),(AV742-AU742),(AX742-AW742))),"ERRO"))</f>
        <v>*</v>
      </c>
      <c r="AZ742" s="11"/>
      <c r="BA742" s="60"/>
      <c r="BB742" s="9" t="str">
        <f>IFERROR(_xlfn.XLOOKUP(AI742, BS_ATIVIDADE[ATIVIDADE],BS_ATIVIDADE[UNIDADE] ), "*")</f>
        <v>*</v>
      </c>
      <c r="BC742" s="59" t="str" cm="1">
        <f t="array" ref="BC742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BD742" s="59" t="str" cm="1">
        <f t="array" ref="BD742" xml:space="preserve"> _xlfn.XLOOKUP(
  1,
  ( TabelaMap[SUB] = BS_CONTROLE[[#This Row],[SUB_5]]) *
  ( TabelaMap[KM Inicio] &lt;= BS_CONTROLE[[#This Row],[KM - Inicio]]) *
  ( TabelaMap[KM Fim]  &gt;= BS_CONTROLE[[#This Row],[KM - Inicio]]),
  TabelaMap[Trecho Coordenação],
  "-",
  0
)</f>
        <v>-</v>
      </c>
      <c r="BE742" s="200" t="str">
        <f>IFERROR(_xlfn.XLOOKUP(AO742, BASE_MAPA!$B$2:$B$420, BASE_MAPA!$G$2:$G$420), "ERRO")</f>
        <v>ERRO</v>
      </c>
      <c r="BF742" s="178" t="str">
        <f>IF(BS_CONTROLE[[#This Row],[Responsavel pelo boletim]]=0, "-", BS_CONTROLE[[#This Row],[Responsavel pelo boletim]])</f>
        <v>-</v>
      </c>
      <c r="BG742" s="13"/>
      <c r="BH742" s="14"/>
      <c r="BI742" s="14"/>
      <c r="BJ742" s="14"/>
      <c r="BK742" s="14"/>
      <c r="BL742" s="13"/>
      <c r="BM742" s="12"/>
      <c r="BN742" s="12"/>
      <c r="BO742" s="130"/>
      <c r="BP742" s="14"/>
      <c r="BQ742" s="10" t="str">
        <f t="shared" si="58"/>
        <v>Aderente</v>
      </c>
      <c r="BR742" s="15" t="str">
        <f t="shared" si="59"/>
        <v>*</v>
      </c>
      <c r="BS742" s="15" t="str">
        <f t="shared" si="60"/>
        <v>*</v>
      </c>
      <c r="BT742" s="157" t="str">
        <f t="shared" si="61"/>
        <v/>
      </c>
    </row>
    <row r="743" spans="1:72" hidden="1">
      <c r="A743" s="44" t="str">
        <f t="shared" si="57"/>
        <v/>
      </c>
      <c r="B743" s="133"/>
      <c r="C743" s="7" t="str">
        <f>IF(BS_CONTROLE[[#This Row],[DATA]]="","",WEEKNUM(BS_CONTROLE[[#This Row],[DATA]]))</f>
        <v/>
      </c>
      <c r="D743" s="45"/>
      <c r="E743" s="185">
        <v>759</v>
      </c>
      <c r="F743" s="134"/>
      <c r="G743" s="8" t="str">
        <f>IF(D743="","*",VLOOKUP(F743,BS_ATIVIDADE[#All],3,FALSE))</f>
        <v>*</v>
      </c>
      <c r="H743" s="135"/>
      <c r="I743" s="135"/>
      <c r="J743" s="151"/>
      <c r="K743" s="151"/>
      <c r="L743" s="71" t="s">
        <v>11</v>
      </c>
      <c r="M743" s="149" t="str" cm="1">
        <f t="array" ref="M743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743" s="149" t="str" cm="1">
        <f t="array" ref="N743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743" s="135"/>
      <c r="P743" s="135"/>
      <c r="Q743" s="71"/>
      <c r="R743" s="9" t="str">
        <f>IFERROR(_xlfn.XLOOKUP(F743, BS_ATIVIDADE[ATIVIDADE],BS_ATIVIDADE[UNIDADE] ), "*")</f>
        <v>*</v>
      </c>
      <c r="S743" s="180" t="str" cm="1">
        <f t="array" ref="S743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743" s="180" t="str" cm="1">
        <f t="array" ref="T743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743" s="199" t="str">
        <f>IFERROR(_xlfn.XLOOKUP(J743, BASE_MAPA!$B$2:$B$420, BASE_MAPA!$G$2:$G$420), "ERRO")</f>
        <v>ERRO</v>
      </c>
      <c r="V743" s="143"/>
      <c r="W743" s="135"/>
      <c r="X743" s="152"/>
      <c r="Y743" s="129"/>
      <c r="Z743" s="129"/>
      <c r="AA743" s="71"/>
      <c r="AB743" s="59"/>
      <c r="AC743" s="59"/>
      <c r="AD743" s="135"/>
      <c r="AE743" s="71"/>
      <c r="AF743" s="71"/>
      <c r="AG743" s="71"/>
      <c r="AH743" s="42"/>
      <c r="AI743" s="119" t="str">
        <f>IF(BS_CONTROLE[[#This Row],[Atividade]]=0, "-", BS_CONTROLE[[#This Row],[Atividade]])</f>
        <v>-</v>
      </c>
      <c r="AJ743" s="8" t="str">
        <f>IF(D743="","*",VLOOKUP(AI743,BS_ATIVIDADE[#Data],3,FALSE))</f>
        <v>*</v>
      </c>
      <c r="AK743" s="175" t="str">
        <f>IF(BS_CONTROLE[[#This Row],[Local - Partida]]=0, "-", BS_CONTROLE[[#This Row],[Local - Partida]])</f>
        <v>-</v>
      </c>
      <c r="AL743" s="175" t="str">
        <f>IF(BS_CONTROLE[[#This Row],[Local - Encerramento]]=0, "-", BS_CONTROLE[[#This Row],[Local - Encerramento]])</f>
        <v>-</v>
      </c>
      <c r="AM743" s="175" t="str">
        <f>IF(BS_CONTROLE[[#This Row],[Entre - Estações]]=0, "-", BS_CONTROLE[[#This Row],[Entre - Estações]])</f>
        <v>-</v>
      </c>
      <c r="AN743" s="175" t="str">
        <f>IF(BS_CONTROLE[[#This Row],[SB]]=0, "-", BS_CONTROLE[[#This Row],[SB]])</f>
        <v>-</v>
      </c>
      <c r="AO743" s="176" t="str">
        <f>IF(BS_CONTROLE[[#This Row],[SUB]]=0, "-", BS_CONTROLE[[#This Row],[SUB]])</f>
        <v>-</v>
      </c>
      <c r="AP743" s="177" t="str">
        <f>IF(BS_CONTROLE[[#This Row],[KM - Inicio]]=0, "-", BS_CONTROLE[[#This Row],[KM - Inicio]])</f>
        <v>-</v>
      </c>
      <c r="AQ743" s="177" t="str">
        <f>IF(BS_CONTROLE[[#This Row],[KM - Fim]]=0, "-", BS_CONTROLE[[#This Row],[KM - Fim]])</f>
        <v>-</v>
      </c>
      <c r="AR743" s="32"/>
      <c r="AS743" s="32"/>
      <c r="AT743" s="32"/>
      <c r="AU743" s="32"/>
      <c r="AV743" s="32"/>
      <c r="AW743" s="32"/>
      <c r="AX743" s="32"/>
      <c r="AY743" s="184" t="str">
        <f>IF(D743="","*",IFERROR(IF(ISODD(COUNT(AS743:AX745)),"ERRO",SUM((AT743-AS743),(AV743-AU743),(AX743-AW743))),"ERRO"))</f>
        <v>*</v>
      </c>
      <c r="AZ743" s="11"/>
      <c r="BA743" s="60"/>
      <c r="BB743" s="9" t="str">
        <f>IFERROR(_xlfn.XLOOKUP(AI743, BS_ATIVIDADE[ATIVIDADE],BS_ATIVIDADE[UNIDADE] ), "*")</f>
        <v>*</v>
      </c>
      <c r="BC743" s="59" t="str" cm="1">
        <f t="array" ref="BC743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BD743" s="59" t="str" cm="1">
        <f t="array" ref="BD743" xml:space="preserve"> _xlfn.XLOOKUP(
  1,
  ( TabelaMap[SUB] = BS_CONTROLE[[#This Row],[SUB_5]]) *
  ( TabelaMap[KM Inicio] &lt;= BS_CONTROLE[[#This Row],[KM - Inicio]]) *
  ( TabelaMap[KM Fim]  &gt;= BS_CONTROLE[[#This Row],[KM - Inicio]]),
  TabelaMap[Trecho Coordenação],
  "-",
  0
)</f>
        <v>-</v>
      </c>
      <c r="BE743" s="200" t="str">
        <f>IFERROR(_xlfn.XLOOKUP(AO743, BASE_MAPA!$B$2:$B$420, BASE_MAPA!$G$2:$G$420), "ERRO")</f>
        <v>ERRO</v>
      </c>
      <c r="BF743" s="178" t="str">
        <f>IF(BS_CONTROLE[[#This Row],[Responsavel pelo boletim]]=0, "-", BS_CONTROLE[[#This Row],[Responsavel pelo boletim]])</f>
        <v>-</v>
      </c>
      <c r="BG743" s="13"/>
      <c r="BH743" s="14"/>
      <c r="BI743" s="14"/>
      <c r="BJ743" s="14"/>
      <c r="BK743" s="14"/>
      <c r="BL743" s="13"/>
      <c r="BM743" s="12"/>
      <c r="BN743" s="12"/>
      <c r="BO743" s="130"/>
      <c r="BP743" s="14"/>
      <c r="BQ743" s="10" t="str">
        <f t="shared" si="58"/>
        <v>Aderente</v>
      </c>
      <c r="BR743" s="15" t="str">
        <f t="shared" si="59"/>
        <v>*</v>
      </c>
      <c r="BS743" s="15" t="str">
        <f t="shared" si="60"/>
        <v>*</v>
      </c>
      <c r="BT743" s="157" t="str">
        <f t="shared" si="61"/>
        <v/>
      </c>
    </row>
    <row r="744" spans="1:72" hidden="1">
      <c r="A744" s="44" t="str">
        <f t="shared" si="57"/>
        <v/>
      </c>
      <c r="B744" s="133"/>
      <c r="C744" s="7" t="str">
        <f>IF(BS_CONTROLE[[#This Row],[DATA]]="","",WEEKNUM(BS_CONTROLE[[#This Row],[DATA]]))</f>
        <v/>
      </c>
      <c r="D744" s="45"/>
      <c r="E744" s="185">
        <v>760</v>
      </c>
      <c r="F744" s="134"/>
      <c r="G744" s="8" t="str">
        <f>IF(D744="","*",VLOOKUP(F744,BS_ATIVIDADE[#All],3,FALSE))</f>
        <v>*</v>
      </c>
      <c r="H744" s="135"/>
      <c r="I744" s="135"/>
      <c r="J744" s="151"/>
      <c r="K744" s="151"/>
      <c r="L744" s="71" t="s">
        <v>11</v>
      </c>
      <c r="M744" s="149" t="str" cm="1">
        <f t="array" ref="M744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744" s="149" t="str" cm="1">
        <f t="array" ref="N744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744" s="135"/>
      <c r="P744" s="135"/>
      <c r="Q744" s="71"/>
      <c r="R744" s="9" t="str">
        <f>IFERROR(_xlfn.XLOOKUP(F744, BS_ATIVIDADE[ATIVIDADE],BS_ATIVIDADE[UNIDADE] ), "*")</f>
        <v>*</v>
      </c>
      <c r="S744" s="180" t="str" cm="1">
        <f t="array" ref="S744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744" s="180" t="str" cm="1">
        <f t="array" ref="T744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744" s="199" t="str">
        <f>IFERROR(_xlfn.XLOOKUP(J744, BASE_MAPA!$B$2:$B$420, BASE_MAPA!$G$2:$G$420), "ERRO")</f>
        <v>ERRO</v>
      </c>
      <c r="V744" s="143"/>
      <c r="W744" s="135"/>
      <c r="X744" s="152"/>
      <c r="Y744" s="129"/>
      <c r="Z744" s="129"/>
      <c r="AA744" s="71"/>
      <c r="AB744" s="59"/>
      <c r="AC744" s="59"/>
      <c r="AD744" s="135"/>
      <c r="AE744" s="71"/>
      <c r="AF744" s="71"/>
      <c r="AG744" s="71"/>
      <c r="AH744" s="42"/>
      <c r="AI744" s="119" t="str">
        <f>IF(BS_CONTROLE[[#This Row],[Atividade]]=0, "-", BS_CONTROLE[[#This Row],[Atividade]])</f>
        <v>-</v>
      </c>
      <c r="AJ744" s="8" t="str">
        <f>IF(D744="","*",VLOOKUP(AI744,BS_ATIVIDADE[#Data],3,FALSE))</f>
        <v>*</v>
      </c>
      <c r="AK744" s="175" t="str">
        <f>IF(BS_CONTROLE[[#This Row],[Local - Partida]]=0, "-", BS_CONTROLE[[#This Row],[Local - Partida]])</f>
        <v>-</v>
      </c>
      <c r="AL744" s="175" t="str">
        <f>IF(BS_CONTROLE[[#This Row],[Local - Encerramento]]=0, "-", BS_CONTROLE[[#This Row],[Local - Encerramento]])</f>
        <v>-</v>
      </c>
      <c r="AM744" s="175" t="str">
        <f>IF(BS_CONTROLE[[#This Row],[Entre - Estações]]=0, "-", BS_CONTROLE[[#This Row],[Entre - Estações]])</f>
        <v>-</v>
      </c>
      <c r="AN744" s="175" t="str">
        <f>IF(BS_CONTROLE[[#This Row],[SB]]=0, "-", BS_CONTROLE[[#This Row],[SB]])</f>
        <v>-</v>
      </c>
      <c r="AO744" s="176" t="str">
        <f>IF(BS_CONTROLE[[#This Row],[SUB]]=0, "-", BS_CONTROLE[[#This Row],[SUB]])</f>
        <v>-</v>
      </c>
      <c r="AP744" s="177" t="str">
        <f>IF(BS_CONTROLE[[#This Row],[KM - Inicio]]=0, "-", BS_CONTROLE[[#This Row],[KM - Inicio]])</f>
        <v>-</v>
      </c>
      <c r="AQ744" s="177" t="str">
        <f>IF(BS_CONTROLE[[#This Row],[KM - Fim]]=0, "-", BS_CONTROLE[[#This Row],[KM - Fim]])</f>
        <v>-</v>
      </c>
      <c r="AR744" s="32"/>
      <c r="AS744" s="32"/>
      <c r="AT744" s="32"/>
      <c r="AU744" s="32"/>
      <c r="AV744" s="32"/>
      <c r="AW744" s="32"/>
      <c r="AX744" s="32"/>
      <c r="AY744" s="184" t="str">
        <f>IF(D744="","*",IFERROR(IF(ISODD(COUNT(AS744:AX746)),"ERRO",SUM((AT744-AS744),(AV744-AU744),(AX744-AW744))),"ERRO"))</f>
        <v>*</v>
      </c>
      <c r="AZ744" s="11"/>
      <c r="BA744" s="60"/>
      <c r="BB744" s="9" t="str">
        <f>IFERROR(_xlfn.XLOOKUP(AI744, BS_ATIVIDADE[ATIVIDADE],BS_ATIVIDADE[UNIDADE] ), "*")</f>
        <v>*</v>
      </c>
      <c r="BC744" s="59" t="str" cm="1">
        <f t="array" ref="BC744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BD744" s="59" t="str" cm="1">
        <f t="array" ref="BD744" xml:space="preserve"> _xlfn.XLOOKUP(
  1,
  ( TabelaMap[SUB] = BS_CONTROLE[[#This Row],[SUB_5]]) *
  ( TabelaMap[KM Inicio] &lt;= BS_CONTROLE[[#This Row],[KM - Inicio]]) *
  ( TabelaMap[KM Fim]  &gt;= BS_CONTROLE[[#This Row],[KM - Inicio]]),
  TabelaMap[Trecho Coordenação],
  "-",
  0
)</f>
        <v>-</v>
      </c>
      <c r="BE744" s="200" t="str">
        <f>IFERROR(_xlfn.XLOOKUP(AO744, BASE_MAPA!$B$2:$B$420, BASE_MAPA!$G$2:$G$420), "ERRO")</f>
        <v>ERRO</v>
      </c>
      <c r="BF744" s="178" t="str">
        <f>IF(BS_CONTROLE[[#This Row],[Responsavel pelo boletim]]=0, "-", BS_CONTROLE[[#This Row],[Responsavel pelo boletim]])</f>
        <v>-</v>
      </c>
      <c r="BG744" s="13"/>
      <c r="BH744" s="14"/>
      <c r="BI744" s="14"/>
      <c r="BJ744" s="14"/>
      <c r="BK744" s="14"/>
      <c r="BL744" s="13"/>
      <c r="BM744" s="12"/>
      <c r="BN744" s="12"/>
      <c r="BO744" s="130"/>
      <c r="BP744" s="14"/>
      <c r="BQ744" s="10" t="str">
        <f t="shared" si="58"/>
        <v>Aderente</v>
      </c>
      <c r="BR744" s="15" t="str">
        <f t="shared" si="59"/>
        <v>*</v>
      </c>
      <c r="BS744" s="15" t="str">
        <f t="shared" si="60"/>
        <v>*</v>
      </c>
      <c r="BT744" s="157" t="str">
        <f t="shared" si="61"/>
        <v/>
      </c>
    </row>
    <row r="745" spans="1:72" hidden="1">
      <c r="A745" s="44" t="str">
        <f t="shared" si="57"/>
        <v/>
      </c>
      <c r="B745" s="133"/>
      <c r="C745" s="7" t="str">
        <f>IF(BS_CONTROLE[[#This Row],[DATA]]="","",WEEKNUM(BS_CONTROLE[[#This Row],[DATA]]))</f>
        <v/>
      </c>
      <c r="D745" s="45"/>
      <c r="E745" s="185">
        <v>761</v>
      </c>
      <c r="F745" s="134"/>
      <c r="G745" s="8" t="str">
        <f>IF(D745="","*",VLOOKUP(F745,BS_ATIVIDADE[#All],3,FALSE))</f>
        <v>*</v>
      </c>
      <c r="H745" s="135"/>
      <c r="I745" s="135"/>
      <c r="J745" s="151"/>
      <c r="K745" s="151"/>
      <c r="L745" s="71" t="s">
        <v>11</v>
      </c>
      <c r="M745" s="149" t="str" cm="1">
        <f t="array" ref="M745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745" s="149" t="str" cm="1">
        <f t="array" ref="N745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745" s="135"/>
      <c r="P745" s="135"/>
      <c r="Q745" s="71"/>
      <c r="R745" s="9" t="str">
        <f>IFERROR(_xlfn.XLOOKUP(F745, BS_ATIVIDADE[ATIVIDADE],BS_ATIVIDADE[UNIDADE] ), "*")</f>
        <v>*</v>
      </c>
      <c r="S745" s="180" t="str" cm="1">
        <f t="array" ref="S745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745" s="180" t="str" cm="1">
        <f t="array" ref="T745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745" s="199" t="str">
        <f>IFERROR(_xlfn.XLOOKUP(J745, BASE_MAPA!$B$2:$B$420, BASE_MAPA!$G$2:$G$420), "ERRO")</f>
        <v>ERRO</v>
      </c>
      <c r="V745" s="143"/>
      <c r="W745" s="135"/>
      <c r="X745" s="152"/>
      <c r="Y745" s="129"/>
      <c r="Z745" s="129"/>
      <c r="AA745" s="71"/>
      <c r="AB745" s="59"/>
      <c r="AC745" s="59"/>
      <c r="AD745" s="135"/>
      <c r="AE745" s="71"/>
      <c r="AF745" s="71"/>
      <c r="AG745" s="71"/>
      <c r="AH745" s="42"/>
      <c r="AI745" s="119" t="str">
        <f>IF(BS_CONTROLE[[#This Row],[Atividade]]=0, "-", BS_CONTROLE[[#This Row],[Atividade]])</f>
        <v>-</v>
      </c>
      <c r="AJ745" s="8" t="str">
        <f>IF(D745="","*",VLOOKUP(AI745,BS_ATIVIDADE[#Data],3,FALSE))</f>
        <v>*</v>
      </c>
      <c r="AK745" s="175" t="str">
        <f>IF(BS_CONTROLE[[#This Row],[Local - Partida]]=0, "-", BS_CONTROLE[[#This Row],[Local - Partida]])</f>
        <v>-</v>
      </c>
      <c r="AL745" s="175" t="str">
        <f>IF(BS_CONTROLE[[#This Row],[Local - Encerramento]]=0, "-", BS_CONTROLE[[#This Row],[Local - Encerramento]])</f>
        <v>-</v>
      </c>
      <c r="AM745" s="175" t="str">
        <f>IF(BS_CONTROLE[[#This Row],[Entre - Estações]]=0, "-", BS_CONTROLE[[#This Row],[Entre - Estações]])</f>
        <v>-</v>
      </c>
      <c r="AN745" s="175" t="str">
        <f>IF(BS_CONTROLE[[#This Row],[SB]]=0, "-", BS_CONTROLE[[#This Row],[SB]])</f>
        <v>-</v>
      </c>
      <c r="AO745" s="176" t="str">
        <f>IF(BS_CONTROLE[[#This Row],[SUB]]=0, "-", BS_CONTROLE[[#This Row],[SUB]])</f>
        <v>-</v>
      </c>
      <c r="AP745" s="177" t="str">
        <f>IF(BS_CONTROLE[[#This Row],[KM - Inicio]]=0, "-", BS_CONTROLE[[#This Row],[KM - Inicio]])</f>
        <v>-</v>
      </c>
      <c r="AQ745" s="177" t="str">
        <f>IF(BS_CONTROLE[[#This Row],[KM - Fim]]=0, "-", BS_CONTROLE[[#This Row],[KM - Fim]])</f>
        <v>-</v>
      </c>
      <c r="AR745" s="32"/>
      <c r="AS745" s="32"/>
      <c r="AT745" s="32"/>
      <c r="AU745" s="32"/>
      <c r="AV745" s="32"/>
      <c r="AW745" s="32"/>
      <c r="AX745" s="32"/>
      <c r="AY745" s="184" t="str">
        <f>IF(D745="","*",IFERROR(IF(ISODD(COUNT(AS745:AX747)),"ERRO",SUM((AT745-AS745),(AV745-AU745),(AX745-AW745))),"ERRO"))</f>
        <v>*</v>
      </c>
      <c r="AZ745" s="11"/>
      <c r="BA745" s="60"/>
      <c r="BB745" s="9" t="str">
        <f>IFERROR(_xlfn.XLOOKUP(AI745, BS_ATIVIDADE[ATIVIDADE],BS_ATIVIDADE[UNIDADE] ), "*")</f>
        <v>*</v>
      </c>
      <c r="BC745" s="59" t="str" cm="1">
        <f t="array" ref="BC745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BD745" s="59" t="str" cm="1">
        <f t="array" ref="BD745" xml:space="preserve"> _xlfn.XLOOKUP(
  1,
  ( TabelaMap[SUB] = BS_CONTROLE[[#This Row],[SUB_5]]) *
  ( TabelaMap[KM Inicio] &lt;= BS_CONTROLE[[#This Row],[KM - Inicio]]) *
  ( TabelaMap[KM Fim]  &gt;= BS_CONTROLE[[#This Row],[KM - Inicio]]),
  TabelaMap[Trecho Coordenação],
  "-",
  0
)</f>
        <v>-</v>
      </c>
      <c r="BE745" s="200" t="str">
        <f>IFERROR(_xlfn.XLOOKUP(AO745, BASE_MAPA!$B$2:$B$420, BASE_MAPA!$G$2:$G$420), "ERRO")</f>
        <v>ERRO</v>
      </c>
      <c r="BF745" s="178" t="str">
        <f>IF(BS_CONTROLE[[#This Row],[Responsavel pelo boletim]]=0, "-", BS_CONTROLE[[#This Row],[Responsavel pelo boletim]])</f>
        <v>-</v>
      </c>
      <c r="BG745" s="13"/>
      <c r="BH745" s="14"/>
      <c r="BI745" s="14"/>
      <c r="BJ745" s="14"/>
      <c r="BK745" s="14"/>
      <c r="BL745" s="13"/>
      <c r="BM745" s="12"/>
      <c r="BN745" s="12"/>
      <c r="BO745" s="130"/>
      <c r="BP745" s="14"/>
      <c r="BQ745" s="10" t="str">
        <f t="shared" si="58"/>
        <v>Aderente</v>
      </c>
      <c r="BR745" s="15" t="str">
        <f t="shared" si="59"/>
        <v>*</v>
      </c>
      <c r="BS745" s="15" t="str">
        <f t="shared" si="60"/>
        <v>*</v>
      </c>
      <c r="BT745" s="157" t="str">
        <f t="shared" si="61"/>
        <v/>
      </c>
    </row>
    <row r="746" spans="1:72" hidden="1">
      <c r="A746" s="44" t="str">
        <f t="shared" si="57"/>
        <v/>
      </c>
      <c r="B746" s="133"/>
      <c r="C746" s="7" t="str">
        <f>IF(BS_CONTROLE[[#This Row],[DATA]]="","",WEEKNUM(BS_CONTROLE[[#This Row],[DATA]]))</f>
        <v/>
      </c>
      <c r="D746" s="45"/>
      <c r="E746" s="185">
        <v>762</v>
      </c>
      <c r="F746" s="134"/>
      <c r="G746" s="8" t="str">
        <f>IF(D746="","*",VLOOKUP(F746,BS_ATIVIDADE[#All],3,FALSE))</f>
        <v>*</v>
      </c>
      <c r="H746" s="135"/>
      <c r="I746" s="135"/>
      <c r="J746" s="151"/>
      <c r="K746" s="151"/>
      <c r="L746" s="71" t="s">
        <v>11</v>
      </c>
      <c r="M746" s="149" t="str" cm="1">
        <f t="array" ref="M746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746" s="149" t="str" cm="1">
        <f t="array" ref="N746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746" s="135"/>
      <c r="P746" s="135"/>
      <c r="Q746" s="71"/>
      <c r="R746" s="9" t="str">
        <f>IFERROR(_xlfn.XLOOKUP(F746, BS_ATIVIDADE[ATIVIDADE],BS_ATIVIDADE[UNIDADE] ), "*")</f>
        <v>*</v>
      </c>
      <c r="S746" s="180" t="str" cm="1">
        <f t="array" ref="S746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746" s="180" t="str" cm="1">
        <f t="array" ref="T746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746" s="199" t="str">
        <f>IFERROR(_xlfn.XLOOKUP(J746, BASE_MAPA!$B$2:$B$420, BASE_MAPA!$G$2:$G$420), "ERRO")</f>
        <v>ERRO</v>
      </c>
      <c r="V746" s="143"/>
      <c r="W746" s="135"/>
      <c r="X746" s="152"/>
      <c r="Y746" s="129"/>
      <c r="Z746" s="129"/>
      <c r="AA746" s="71"/>
      <c r="AB746" s="59"/>
      <c r="AC746" s="59"/>
      <c r="AD746" s="135"/>
      <c r="AE746" s="71"/>
      <c r="AF746" s="71"/>
      <c r="AG746" s="71"/>
      <c r="AH746" s="42"/>
      <c r="AI746" s="119" t="str">
        <f>IF(BS_CONTROLE[[#This Row],[Atividade]]=0, "-", BS_CONTROLE[[#This Row],[Atividade]])</f>
        <v>-</v>
      </c>
      <c r="AJ746" s="8" t="str">
        <f>IF(D746="","*",VLOOKUP(AI746,BS_ATIVIDADE[#Data],3,FALSE))</f>
        <v>*</v>
      </c>
      <c r="AK746" s="175" t="str">
        <f>IF(BS_CONTROLE[[#This Row],[Local - Partida]]=0, "-", BS_CONTROLE[[#This Row],[Local - Partida]])</f>
        <v>-</v>
      </c>
      <c r="AL746" s="175" t="str">
        <f>IF(BS_CONTROLE[[#This Row],[Local - Encerramento]]=0, "-", BS_CONTROLE[[#This Row],[Local - Encerramento]])</f>
        <v>-</v>
      </c>
      <c r="AM746" s="175" t="str">
        <f>IF(BS_CONTROLE[[#This Row],[Entre - Estações]]=0, "-", BS_CONTROLE[[#This Row],[Entre - Estações]])</f>
        <v>-</v>
      </c>
      <c r="AN746" s="175" t="str">
        <f>IF(BS_CONTROLE[[#This Row],[SB]]=0, "-", BS_CONTROLE[[#This Row],[SB]])</f>
        <v>-</v>
      </c>
      <c r="AO746" s="176" t="str">
        <f>IF(BS_CONTROLE[[#This Row],[SUB]]=0, "-", BS_CONTROLE[[#This Row],[SUB]])</f>
        <v>-</v>
      </c>
      <c r="AP746" s="177" t="str">
        <f>IF(BS_CONTROLE[[#This Row],[KM - Inicio]]=0, "-", BS_CONTROLE[[#This Row],[KM - Inicio]])</f>
        <v>-</v>
      </c>
      <c r="AQ746" s="177" t="str">
        <f>IF(BS_CONTROLE[[#This Row],[KM - Fim]]=0, "-", BS_CONTROLE[[#This Row],[KM - Fim]])</f>
        <v>-</v>
      </c>
      <c r="AR746" s="32"/>
      <c r="AS746" s="32"/>
      <c r="AT746" s="32"/>
      <c r="AU746" s="32"/>
      <c r="AV746" s="32"/>
      <c r="AW746" s="32"/>
      <c r="AX746" s="32"/>
      <c r="AY746" s="184" t="str">
        <f>IF(D746="","*",IFERROR(IF(ISODD(COUNT(AS746:AX748)),"ERRO",SUM((AT746-AS746),(AV746-AU746),(AX746-AW746))),"ERRO"))</f>
        <v>*</v>
      </c>
      <c r="AZ746" s="11"/>
      <c r="BA746" s="60"/>
      <c r="BB746" s="9" t="str">
        <f>IFERROR(_xlfn.XLOOKUP(AI746, BS_ATIVIDADE[ATIVIDADE],BS_ATIVIDADE[UNIDADE] ), "*")</f>
        <v>*</v>
      </c>
      <c r="BC746" s="59" t="str" cm="1">
        <f t="array" ref="BC746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BD746" s="59" t="str" cm="1">
        <f t="array" ref="BD746" xml:space="preserve"> _xlfn.XLOOKUP(
  1,
  ( TabelaMap[SUB] = BS_CONTROLE[[#This Row],[SUB_5]]) *
  ( TabelaMap[KM Inicio] &lt;= BS_CONTROLE[[#This Row],[KM - Inicio]]) *
  ( TabelaMap[KM Fim]  &gt;= BS_CONTROLE[[#This Row],[KM - Inicio]]),
  TabelaMap[Trecho Coordenação],
  "-",
  0
)</f>
        <v>-</v>
      </c>
      <c r="BE746" s="200" t="str">
        <f>IFERROR(_xlfn.XLOOKUP(AO746, BASE_MAPA!$B$2:$B$420, BASE_MAPA!$G$2:$G$420), "ERRO")</f>
        <v>ERRO</v>
      </c>
      <c r="BF746" s="178" t="str">
        <f>IF(BS_CONTROLE[[#This Row],[Responsavel pelo boletim]]=0, "-", BS_CONTROLE[[#This Row],[Responsavel pelo boletim]])</f>
        <v>-</v>
      </c>
      <c r="BG746" s="13"/>
      <c r="BH746" s="14"/>
      <c r="BI746" s="14"/>
      <c r="BJ746" s="14"/>
      <c r="BK746" s="14"/>
      <c r="BL746" s="13"/>
      <c r="BM746" s="12"/>
      <c r="BN746" s="12"/>
      <c r="BO746" s="130"/>
      <c r="BP746" s="14"/>
      <c r="BQ746" s="10" t="str">
        <f t="shared" si="58"/>
        <v>Aderente</v>
      </c>
      <c r="BR746" s="15" t="str">
        <f t="shared" si="59"/>
        <v>*</v>
      </c>
      <c r="BS746" s="15" t="str">
        <f t="shared" si="60"/>
        <v>*</v>
      </c>
      <c r="BT746" s="157" t="str">
        <f t="shared" si="61"/>
        <v/>
      </c>
    </row>
    <row r="747" spans="1:72" hidden="1">
      <c r="A747" s="44" t="str">
        <f t="shared" si="57"/>
        <v/>
      </c>
      <c r="B747" s="133"/>
      <c r="C747" s="7" t="str">
        <f>IF(BS_CONTROLE[[#This Row],[DATA]]="","",WEEKNUM(BS_CONTROLE[[#This Row],[DATA]]))</f>
        <v/>
      </c>
      <c r="D747" s="45"/>
      <c r="E747" s="185">
        <v>763</v>
      </c>
      <c r="F747" s="134"/>
      <c r="G747" s="8" t="str">
        <f>IF(D747="","*",VLOOKUP(F747,BS_ATIVIDADE[#All],3,FALSE))</f>
        <v>*</v>
      </c>
      <c r="H747" s="135"/>
      <c r="I747" s="135"/>
      <c r="J747" s="151"/>
      <c r="K747" s="151"/>
      <c r="L747" s="71" t="s">
        <v>11</v>
      </c>
      <c r="M747" s="149" t="str" cm="1">
        <f t="array" ref="M747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747" s="149" t="str" cm="1">
        <f t="array" ref="N747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747" s="135"/>
      <c r="P747" s="135"/>
      <c r="Q747" s="71"/>
      <c r="R747" s="9" t="str">
        <f>IFERROR(_xlfn.XLOOKUP(F747, BS_ATIVIDADE[ATIVIDADE],BS_ATIVIDADE[UNIDADE] ), "*")</f>
        <v>*</v>
      </c>
      <c r="S747" s="180" t="str" cm="1">
        <f t="array" ref="S747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747" s="180" t="str" cm="1">
        <f t="array" ref="T747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747" s="199" t="str">
        <f>IFERROR(_xlfn.XLOOKUP(J747, BASE_MAPA!$B$2:$B$420, BASE_MAPA!$G$2:$G$420), "ERRO")</f>
        <v>ERRO</v>
      </c>
      <c r="V747" s="143"/>
      <c r="W747" s="135"/>
      <c r="X747" s="152"/>
      <c r="Y747" s="129"/>
      <c r="Z747" s="129"/>
      <c r="AA747" s="71"/>
      <c r="AB747" s="59"/>
      <c r="AC747" s="59"/>
      <c r="AD747" s="135"/>
      <c r="AE747" s="71"/>
      <c r="AF747" s="71"/>
      <c r="AG747" s="71"/>
      <c r="AH747" s="42"/>
      <c r="AI747" s="119" t="str">
        <f>IF(BS_CONTROLE[[#This Row],[Atividade]]=0, "-", BS_CONTROLE[[#This Row],[Atividade]])</f>
        <v>-</v>
      </c>
      <c r="AJ747" s="8" t="str">
        <f>IF(D747="","*",VLOOKUP(AI747,BS_ATIVIDADE[#Data],3,FALSE))</f>
        <v>*</v>
      </c>
      <c r="AK747" s="175" t="str">
        <f>IF(BS_CONTROLE[[#This Row],[Local - Partida]]=0, "-", BS_CONTROLE[[#This Row],[Local - Partida]])</f>
        <v>-</v>
      </c>
      <c r="AL747" s="175" t="str">
        <f>IF(BS_CONTROLE[[#This Row],[Local - Encerramento]]=0, "-", BS_CONTROLE[[#This Row],[Local - Encerramento]])</f>
        <v>-</v>
      </c>
      <c r="AM747" s="175" t="str">
        <f>IF(BS_CONTROLE[[#This Row],[Entre - Estações]]=0, "-", BS_CONTROLE[[#This Row],[Entre - Estações]])</f>
        <v>-</v>
      </c>
      <c r="AN747" s="175" t="str">
        <f>IF(BS_CONTROLE[[#This Row],[SB]]=0, "-", BS_CONTROLE[[#This Row],[SB]])</f>
        <v>-</v>
      </c>
      <c r="AO747" s="176" t="str">
        <f>IF(BS_CONTROLE[[#This Row],[SUB]]=0, "-", BS_CONTROLE[[#This Row],[SUB]])</f>
        <v>-</v>
      </c>
      <c r="AP747" s="177" t="str">
        <f>IF(BS_CONTROLE[[#This Row],[KM - Inicio]]=0, "-", BS_CONTROLE[[#This Row],[KM - Inicio]])</f>
        <v>-</v>
      </c>
      <c r="AQ747" s="177" t="str">
        <f>IF(BS_CONTROLE[[#This Row],[KM - Fim]]=0, "-", BS_CONTROLE[[#This Row],[KM - Fim]])</f>
        <v>-</v>
      </c>
      <c r="AR747" s="32"/>
      <c r="AS747" s="32"/>
      <c r="AT747" s="32"/>
      <c r="AU747" s="32"/>
      <c r="AV747" s="32"/>
      <c r="AW747" s="32"/>
      <c r="AX747" s="32"/>
      <c r="AY747" s="184" t="str">
        <f>IF(D747="","*",IFERROR(IF(ISODD(COUNT(AS747:AX749)),"ERRO",SUM((AT747-AS747),(AV747-AU747),(AX747-AW747))),"ERRO"))</f>
        <v>*</v>
      </c>
      <c r="AZ747" s="11"/>
      <c r="BA747" s="60"/>
      <c r="BB747" s="9" t="str">
        <f>IFERROR(_xlfn.XLOOKUP(AI747, BS_ATIVIDADE[ATIVIDADE],BS_ATIVIDADE[UNIDADE] ), "*")</f>
        <v>*</v>
      </c>
      <c r="BC747" s="59" t="str" cm="1">
        <f t="array" ref="BC747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BD747" s="59" t="str" cm="1">
        <f t="array" ref="BD747" xml:space="preserve"> _xlfn.XLOOKUP(
  1,
  ( TabelaMap[SUB] = BS_CONTROLE[[#This Row],[SUB_5]]) *
  ( TabelaMap[KM Inicio] &lt;= BS_CONTROLE[[#This Row],[KM - Inicio]]) *
  ( TabelaMap[KM Fim]  &gt;= BS_CONTROLE[[#This Row],[KM - Inicio]]),
  TabelaMap[Trecho Coordenação],
  "-",
  0
)</f>
        <v>-</v>
      </c>
      <c r="BE747" s="200" t="str">
        <f>IFERROR(_xlfn.XLOOKUP(AO747, BASE_MAPA!$B$2:$B$420, BASE_MAPA!$G$2:$G$420), "ERRO")</f>
        <v>ERRO</v>
      </c>
      <c r="BF747" s="178" t="str">
        <f>IF(BS_CONTROLE[[#This Row],[Responsavel pelo boletim]]=0, "-", BS_CONTROLE[[#This Row],[Responsavel pelo boletim]])</f>
        <v>-</v>
      </c>
      <c r="BG747" s="13"/>
      <c r="BH747" s="14"/>
      <c r="BI747" s="14"/>
      <c r="BJ747" s="14"/>
      <c r="BK747" s="14"/>
      <c r="BL747" s="13"/>
      <c r="BM747" s="12"/>
      <c r="BN747" s="12"/>
      <c r="BO747" s="130"/>
      <c r="BP747" s="14"/>
      <c r="BQ747" s="10" t="str">
        <f t="shared" si="58"/>
        <v>Aderente</v>
      </c>
      <c r="BR747" s="15" t="str">
        <f t="shared" si="59"/>
        <v>*</v>
      </c>
      <c r="BS747" s="15" t="str">
        <f t="shared" si="60"/>
        <v>*</v>
      </c>
      <c r="BT747" s="157" t="str">
        <f t="shared" si="61"/>
        <v/>
      </c>
    </row>
    <row r="748" spans="1:72" hidden="1">
      <c r="A748" s="44" t="str">
        <f t="shared" si="57"/>
        <v/>
      </c>
      <c r="B748" s="133"/>
      <c r="C748" s="7" t="str">
        <f>IF(BS_CONTROLE[[#This Row],[DATA]]="","",WEEKNUM(BS_CONTROLE[[#This Row],[DATA]]))</f>
        <v/>
      </c>
      <c r="D748" s="45"/>
      <c r="E748" s="185">
        <v>764</v>
      </c>
      <c r="F748" s="134"/>
      <c r="G748" s="8" t="str">
        <f>IF(D748="","*",VLOOKUP(F748,BS_ATIVIDADE[#All],3,FALSE))</f>
        <v>*</v>
      </c>
      <c r="H748" s="135"/>
      <c r="I748" s="135"/>
      <c r="J748" s="151"/>
      <c r="K748" s="151"/>
      <c r="L748" s="71" t="s">
        <v>11</v>
      </c>
      <c r="M748" s="149" t="str" cm="1">
        <f t="array" ref="M748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748" s="149" t="str" cm="1">
        <f t="array" ref="N748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748" s="135"/>
      <c r="P748" s="135"/>
      <c r="Q748" s="71"/>
      <c r="R748" s="9" t="str">
        <f>IFERROR(_xlfn.XLOOKUP(F748, BS_ATIVIDADE[ATIVIDADE],BS_ATIVIDADE[UNIDADE] ), "*")</f>
        <v>*</v>
      </c>
      <c r="S748" s="180" t="str" cm="1">
        <f t="array" ref="S748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748" s="180" t="str" cm="1">
        <f t="array" ref="T748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748" s="199" t="str">
        <f>IFERROR(_xlfn.XLOOKUP(J748, BASE_MAPA!$B$2:$B$420, BASE_MAPA!$G$2:$G$420), "ERRO")</f>
        <v>ERRO</v>
      </c>
      <c r="V748" s="143"/>
      <c r="W748" s="135"/>
      <c r="X748" s="152"/>
      <c r="Y748" s="129"/>
      <c r="Z748" s="129"/>
      <c r="AA748" s="71"/>
      <c r="AB748" s="59"/>
      <c r="AC748" s="59"/>
      <c r="AD748" s="135"/>
      <c r="AE748" s="71"/>
      <c r="AF748" s="71"/>
      <c r="AG748" s="71"/>
      <c r="AH748" s="42"/>
      <c r="AI748" s="119" t="str">
        <f>IF(BS_CONTROLE[[#This Row],[Atividade]]=0, "-", BS_CONTROLE[[#This Row],[Atividade]])</f>
        <v>-</v>
      </c>
      <c r="AJ748" s="8" t="str">
        <f>IF(D748="","*",VLOOKUP(AI748,BS_ATIVIDADE[#Data],3,FALSE))</f>
        <v>*</v>
      </c>
      <c r="AK748" s="175" t="str">
        <f>IF(BS_CONTROLE[[#This Row],[Local - Partida]]=0, "-", BS_CONTROLE[[#This Row],[Local - Partida]])</f>
        <v>-</v>
      </c>
      <c r="AL748" s="175" t="str">
        <f>IF(BS_CONTROLE[[#This Row],[Local - Encerramento]]=0, "-", BS_CONTROLE[[#This Row],[Local - Encerramento]])</f>
        <v>-</v>
      </c>
      <c r="AM748" s="175" t="str">
        <f>IF(BS_CONTROLE[[#This Row],[Entre - Estações]]=0, "-", BS_CONTROLE[[#This Row],[Entre - Estações]])</f>
        <v>-</v>
      </c>
      <c r="AN748" s="175" t="str">
        <f>IF(BS_CONTROLE[[#This Row],[SB]]=0, "-", BS_CONTROLE[[#This Row],[SB]])</f>
        <v>-</v>
      </c>
      <c r="AO748" s="176" t="str">
        <f>IF(BS_CONTROLE[[#This Row],[SUB]]=0, "-", BS_CONTROLE[[#This Row],[SUB]])</f>
        <v>-</v>
      </c>
      <c r="AP748" s="177" t="str">
        <f>IF(BS_CONTROLE[[#This Row],[KM - Inicio]]=0, "-", BS_CONTROLE[[#This Row],[KM - Inicio]])</f>
        <v>-</v>
      </c>
      <c r="AQ748" s="177" t="str">
        <f>IF(BS_CONTROLE[[#This Row],[KM - Fim]]=0, "-", BS_CONTROLE[[#This Row],[KM - Fim]])</f>
        <v>-</v>
      </c>
      <c r="AR748" s="32"/>
      <c r="AS748" s="32"/>
      <c r="AT748" s="32"/>
      <c r="AU748" s="32"/>
      <c r="AV748" s="32"/>
      <c r="AW748" s="32"/>
      <c r="AX748" s="32"/>
      <c r="AY748" s="184" t="str">
        <f>IF(D748="","*",IFERROR(IF(ISODD(COUNT(AS748:AX750)),"ERRO",SUM((AT748-AS748),(AV748-AU748),(AX748-AW748))),"ERRO"))</f>
        <v>*</v>
      </c>
      <c r="AZ748" s="11"/>
      <c r="BA748" s="60"/>
      <c r="BB748" s="9" t="str">
        <f>IFERROR(_xlfn.XLOOKUP(AI748, BS_ATIVIDADE[ATIVIDADE],BS_ATIVIDADE[UNIDADE] ), "*")</f>
        <v>*</v>
      </c>
      <c r="BC748" s="59" t="str" cm="1">
        <f t="array" ref="BC748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BD748" s="59" t="str" cm="1">
        <f t="array" ref="BD748" xml:space="preserve"> _xlfn.XLOOKUP(
  1,
  ( TabelaMap[SUB] = BS_CONTROLE[[#This Row],[SUB_5]]) *
  ( TabelaMap[KM Inicio] &lt;= BS_CONTROLE[[#This Row],[KM - Inicio]]) *
  ( TabelaMap[KM Fim]  &gt;= BS_CONTROLE[[#This Row],[KM - Inicio]]),
  TabelaMap[Trecho Coordenação],
  "-",
  0
)</f>
        <v>-</v>
      </c>
      <c r="BE748" s="200" t="str">
        <f>IFERROR(_xlfn.XLOOKUP(AO748, BASE_MAPA!$B$2:$B$420, BASE_MAPA!$G$2:$G$420), "ERRO")</f>
        <v>ERRO</v>
      </c>
      <c r="BF748" s="178" t="str">
        <f>IF(BS_CONTROLE[[#This Row],[Responsavel pelo boletim]]=0, "-", BS_CONTROLE[[#This Row],[Responsavel pelo boletim]])</f>
        <v>-</v>
      </c>
      <c r="BG748" s="13"/>
      <c r="BH748" s="14"/>
      <c r="BI748" s="14"/>
      <c r="BJ748" s="14"/>
      <c r="BK748" s="14"/>
      <c r="BL748" s="13"/>
      <c r="BM748" s="12"/>
      <c r="BN748" s="12"/>
      <c r="BO748" s="130"/>
      <c r="BP748" s="14"/>
      <c r="BQ748" s="10" t="str">
        <f t="shared" si="58"/>
        <v>Aderente</v>
      </c>
      <c r="BR748" s="15" t="str">
        <f t="shared" si="59"/>
        <v>*</v>
      </c>
      <c r="BS748" s="15" t="str">
        <f t="shared" si="60"/>
        <v>*</v>
      </c>
      <c r="BT748" s="157" t="str">
        <f t="shared" si="61"/>
        <v/>
      </c>
    </row>
    <row r="749" spans="1:72" hidden="1">
      <c r="A749" s="44" t="str">
        <f t="shared" si="57"/>
        <v/>
      </c>
      <c r="B749" s="133"/>
      <c r="C749" s="7" t="str">
        <f>IF(BS_CONTROLE[[#This Row],[DATA]]="","",WEEKNUM(BS_CONTROLE[[#This Row],[DATA]]))</f>
        <v/>
      </c>
      <c r="D749" s="45"/>
      <c r="E749" s="185">
        <v>765</v>
      </c>
      <c r="F749" s="134"/>
      <c r="G749" s="8" t="str">
        <f>IF(D749="","*",VLOOKUP(F749,BS_ATIVIDADE[#All],3,FALSE))</f>
        <v>*</v>
      </c>
      <c r="H749" s="135"/>
      <c r="I749" s="135"/>
      <c r="J749" s="151"/>
      <c r="K749" s="151"/>
      <c r="L749" s="71" t="s">
        <v>11</v>
      </c>
      <c r="M749" s="149" t="str" cm="1">
        <f t="array" ref="M749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749" s="149" t="str" cm="1">
        <f t="array" ref="N749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749" s="135"/>
      <c r="P749" s="135"/>
      <c r="Q749" s="71"/>
      <c r="R749" s="9" t="str">
        <f>IFERROR(_xlfn.XLOOKUP(F749, BS_ATIVIDADE[ATIVIDADE],BS_ATIVIDADE[UNIDADE] ), "*")</f>
        <v>*</v>
      </c>
      <c r="S749" s="180" t="str" cm="1">
        <f t="array" ref="S749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749" s="180" t="str" cm="1">
        <f t="array" ref="T749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749" s="199" t="str">
        <f>IFERROR(_xlfn.XLOOKUP(J749, BASE_MAPA!$B$2:$B$420, BASE_MAPA!$G$2:$G$420), "ERRO")</f>
        <v>ERRO</v>
      </c>
      <c r="V749" s="143"/>
      <c r="W749" s="135"/>
      <c r="X749" s="152"/>
      <c r="Y749" s="129"/>
      <c r="Z749" s="129"/>
      <c r="AA749" s="71"/>
      <c r="AB749" s="59"/>
      <c r="AC749" s="59"/>
      <c r="AD749" s="135"/>
      <c r="AE749" s="71"/>
      <c r="AF749" s="71"/>
      <c r="AG749" s="71"/>
      <c r="AH749" s="42"/>
      <c r="AI749" s="119" t="str">
        <f>IF(BS_CONTROLE[[#This Row],[Atividade]]=0, "-", BS_CONTROLE[[#This Row],[Atividade]])</f>
        <v>-</v>
      </c>
      <c r="AJ749" s="8" t="str">
        <f>IF(D749="","*",VLOOKUP(AI749,BS_ATIVIDADE[#Data],3,FALSE))</f>
        <v>*</v>
      </c>
      <c r="AK749" s="175" t="str">
        <f>IF(BS_CONTROLE[[#This Row],[Local - Partida]]=0, "-", BS_CONTROLE[[#This Row],[Local - Partida]])</f>
        <v>-</v>
      </c>
      <c r="AL749" s="175" t="str">
        <f>IF(BS_CONTROLE[[#This Row],[Local - Encerramento]]=0, "-", BS_CONTROLE[[#This Row],[Local - Encerramento]])</f>
        <v>-</v>
      </c>
      <c r="AM749" s="175" t="str">
        <f>IF(BS_CONTROLE[[#This Row],[Entre - Estações]]=0, "-", BS_CONTROLE[[#This Row],[Entre - Estações]])</f>
        <v>-</v>
      </c>
      <c r="AN749" s="175" t="str">
        <f>IF(BS_CONTROLE[[#This Row],[SB]]=0, "-", BS_CONTROLE[[#This Row],[SB]])</f>
        <v>-</v>
      </c>
      <c r="AO749" s="176" t="str">
        <f>IF(BS_CONTROLE[[#This Row],[SUB]]=0, "-", BS_CONTROLE[[#This Row],[SUB]])</f>
        <v>-</v>
      </c>
      <c r="AP749" s="177" t="str">
        <f>IF(BS_CONTROLE[[#This Row],[KM - Inicio]]=0, "-", BS_CONTROLE[[#This Row],[KM - Inicio]])</f>
        <v>-</v>
      </c>
      <c r="AQ749" s="177" t="str">
        <f>IF(BS_CONTROLE[[#This Row],[KM - Fim]]=0, "-", BS_CONTROLE[[#This Row],[KM - Fim]])</f>
        <v>-</v>
      </c>
      <c r="AR749" s="32"/>
      <c r="AS749" s="32"/>
      <c r="AT749" s="32"/>
      <c r="AU749" s="32"/>
      <c r="AV749" s="32"/>
      <c r="AW749" s="32"/>
      <c r="AX749" s="32"/>
      <c r="AY749" s="184" t="str">
        <f>IF(D749="","*",IFERROR(IF(ISODD(COUNT(AS749:AX751)),"ERRO",SUM((AT749-AS749),(AV749-AU749),(AX749-AW749))),"ERRO"))</f>
        <v>*</v>
      </c>
      <c r="AZ749" s="11"/>
      <c r="BA749" s="60"/>
      <c r="BB749" s="9" t="str">
        <f>IFERROR(_xlfn.XLOOKUP(AI749, BS_ATIVIDADE[ATIVIDADE],BS_ATIVIDADE[UNIDADE] ), "*")</f>
        <v>*</v>
      </c>
      <c r="BC749" s="59" t="str" cm="1">
        <f t="array" ref="BC749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BD749" s="59" t="str" cm="1">
        <f t="array" ref="BD749" xml:space="preserve"> _xlfn.XLOOKUP(
  1,
  ( TabelaMap[SUB] = BS_CONTROLE[[#This Row],[SUB_5]]) *
  ( TabelaMap[KM Inicio] &lt;= BS_CONTROLE[[#This Row],[KM - Inicio]]) *
  ( TabelaMap[KM Fim]  &gt;= BS_CONTROLE[[#This Row],[KM - Inicio]]),
  TabelaMap[Trecho Coordenação],
  "-",
  0
)</f>
        <v>-</v>
      </c>
      <c r="BE749" s="200" t="str">
        <f>IFERROR(_xlfn.XLOOKUP(AO749, BASE_MAPA!$B$2:$B$420, BASE_MAPA!$G$2:$G$420), "ERRO")</f>
        <v>ERRO</v>
      </c>
      <c r="BF749" s="178" t="str">
        <f>IF(BS_CONTROLE[[#This Row],[Responsavel pelo boletim]]=0, "-", BS_CONTROLE[[#This Row],[Responsavel pelo boletim]])</f>
        <v>-</v>
      </c>
      <c r="BG749" s="13"/>
      <c r="BH749" s="14"/>
      <c r="BI749" s="14"/>
      <c r="BJ749" s="14"/>
      <c r="BK749" s="14"/>
      <c r="BL749" s="13"/>
      <c r="BM749" s="12"/>
      <c r="BN749" s="12"/>
      <c r="BO749" s="130"/>
      <c r="BP749" s="14"/>
      <c r="BQ749" s="10" t="str">
        <f t="shared" si="58"/>
        <v>Aderente</v>
      </c>
      <c r="BR749" s="15" t="str">
        <f t="shared" si="59"/>
        <v>*</v>
      </c>
      <c r="BS749" s="15" t="str">
        <f t="shared" si="60"/>
        <v>*</v>
      </c>
      <c r="BT749" s="157" t="str">
        <f t="shared" si="61"/>
        <v/>
      </c>
    </row>
    <row r="750" spans="1:72" hidden="1">
      <c r="A750" s="44" t="str">
        <f t="shared" si="57"/>
        <v/>
      </c>
      <c r="B750" s="133"/>
      <c r="C750" s="7" t="str">
        <f>IF(BS_CONTROLE[[#This Row],[DATA]]="","",WEEKNUM(BS_CONTROLE[[#This Row],[DATA]]))</f>
        <v/>
      </c>
      <c r="D750" s="45"/>
      <c r="E750" s="185">
        <v>766</v>
      </c>
      <c r="F750" s="134"/>
      <c r="G750" s="8" t="str">
        <f>IF(D750="","*",VLOOKUP(F750,BS_ATIVIDADE[#All],3,FALSE))</f>
        <v>*</v>
      </c>
      <c r="H750" s="135"/>
      <c r="I750" s="135"/>
      <c r="J750" s="151"/>
      <c r="K750" s="151"/>
      <c r="L750" s="71" t="s">
        <v>11</v>
      </c>
      <c r="M750" s="149" t="str" cm="1">
        <f t="array" ref="M750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750" s="149" t="str" cm="1">
        <f t="array" ref="N750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750" s="135"/>
      <c r="P750" s="135"/>
      <c r="Q750" s="71"/>
      <c r="R750" s="9" t="str">
        <f>IFERROR(_xlfn.XLOOKUP(F750, BS_ATIVIDADE[ATIVIDADE],BS_ATIVIDADE[UNIDADE] ), "*")</f>
        <v>*</v>
      </c>
      <c r="S750" s="180" t="str" cm="1">
        <f t="array" ref="S750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750" s="180" t="str" cm="1">
        <f t="array" ref="T750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750" s="199" t="str">
        <f>IFERROR(_xlfn.XLOOKUP(J750, BASE_MAPA!$B$2:$B$420, BASE_MAPA!$G$2:$G$420), "ERRO")</f>
        <v>ERRO</v>
      </c>
      <c r="V750" s="143"/>
      <c r="W750" s="135"/>
      <c r="X750" s="152"/>
      <c r="Y750" s="129"/>
      <c r="Z750" s="129"/>
      <c r="AA750" s="71"/>
      <c r="AB750" s="59"/>
      <c r="AC750" s="59"/>
      <c r="AD750" s="135"/>
      <c r="AE750" s="71"/>
      <c r="AF750" s="71"/>
      <c r="AG750" s="71"/>
      <c r="AH750" s="42"/>
      <c r="AI750" s="119" t="str">
        <f>IF(BS_CONTROLE[[#This Row],[Atividade]]=0, "-", BS_CONTROLE[[#This Row],[Atividade]])</f>
        <v>-</v>
      </c>
      <c r="AJ750" s="8" t="str">
        <f>IF(D750="","*",VLOOKUP(AI750,BS_ATIVIDADE[#Data],3,FALSE))</f>
        <v>*</v>
      </c>
      <c r="AK750" s="175" t="str">
        <f>IF(BS_CONTROLE[[#This Row],[Local - Partida]]=0, "-", BS_CONTROLE[[#This Row],[Local - Partida]])</f>
        <v>-</v>
      </c>
      <c r="AL750" s="175" t="str">
        <f>IF(BS_CONTROLE[[#This Row],[Local - Encerramento]]=0, "-", BS_CONTROLE[[#This Row],[Local - Encerramento]])</f>
        <v>-</v>
      </c>
      <c r="AM750" s="175" t="str">
        <f>IF(BS_CONTROLE[[#This Row],[Entre - Estações]]=0, "-", BS_CONTROLE[[#This Row],[Entre - Estações]])</f>
        <v>-</v>
      </c>
      <c r="AN750" s="175" t="str">
        <f>IF(BS_CONTROLE[[#This Row],[SB]]=0, "-", BS_CONTROLE[[#This Row],[SB]])</f>
        <v>-</v>
      </c>
      <c r="AO750" s="176" t="str">
        <f>IF(BS_CONTROLE[[#This Row],[SUB]]=0, "-", BS_CONTROLE[[#This Row],[SUB]])</f>
        <v>-</v>
      </c>
      <c r="AP750" s="177" t="str">
        <f>IF(BS_CONTROLE[[#This Row],[KM - Inicio]]=0, "-", BS_CONTROLE[[#This Row],[KM - Inicio]])</f>
        <v>-</v>
      </c>
      <c r="AQ750" s="177" t="str">
        <f>IF(BS_CONTROLE[[#This Row],[KM - Fim]]=0, "-", BS_CONTROLE[[#This Row],[KM - Fim]])</f>
        <v>-</v>
      </c>
      <c r="AR750" s="32"/>
      <c r="AS750" s="32"/>
      <c r="AT750" s="32"/>
      <c r="AU750" s="32"/>
      <c r="AV750" s="32"/>
      <c r="AW750" s="32"/>
      <c r="AX750" s="32"/>
      <c r="AY750" s="184" t="str">
        <f>IF(D750="","*",IFERROR(IF(ISODD(COUNT(AS750:AX752)),"ERRO",SUM((AT750-AS750),(AV750-AU750),(AX750-AW750))),"ERRO"))</f>
        <v>*</v>
      </c>
      <c r="AZ750" s="11"/>
      <c r="BA750" s="60"/>
      <c r="BB750" s="9" t="str">
        <f>IFERROR(_xlfn.XLOOKUP(AI750, BS_ATIVIDADE[ATIVIDADE],BS_ATIVIDADE[UNIDADE] ), "*")</f>
        <v>*</v>
      </c>
      <c r="BC750" s="59" t="str" cm="1">
        <f t="array" ref="BC750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BD750" s="59" t="str" cm="1">
        <f t="array" ref="BD750" xml:space="preserve"> _xlfn.XLOOKUP(
  1,
  ( TabelaMap[SUB] = BS_CONTROLE[[#This Row],[SUB_5]]) *
  ( TabelaMap[KM Inicio] &lt;= BS_CONTROLE[[#This Row],[KM - Inicio]]) *
  ( TabelaMap[KM Fim]  &gt;= BS_CONTROLE[[#This Row],[KM - Inicio]]),
  TabelaMap[Trecho Coordenação],
  "-",
  0
)</f>
        <v>-</v>
      </c>
      <c r="BE750" s="200" t="str">
        <f>IFERROR(_xlfn.XLOOKUP(AO750, BASE_MAPA!$B$2:$B$420, BASE_MAPA!$G$2:$G$420), "ERRO")</f>
        <v>ERRO</v>
      </c>
      <c r="BF750" s="178" t="str">
        <f>IF(BS_CONTROLE[[#This Row],[Responsavel pelo boletim]]=0, "-", BS_CONTROLE[[#This Row],[Responsavel pelo boletim]])</f>
        <v>-</v>
      </c>
      <c r="BG750" s="13"/>
      <c r="BH750" s="14"/>
      <c r="BI750" s="14"/>
      <c r="BJ750" s="14"/>
      <c r="BK750" s="14"/>
      <c r="BL750" s="13"/>
      <c r="BM750" s="12"/>
      <c r="BN750" s="12"/>
      <c r="BO750" s="130"/>
      <c r="BP750" s="14"/>
      <c r="BQ750" s="10" t="str">
        <f t="shared" si="58"/>
        <v>Aderente</v>
      </c>
      <c r="BR750" s="15" t="str">
        <f t="shared" si="59"/>
        <v>*</v>
      </c>
      <c r="BS750" s="15" t="str">
        <f t="shared" si="60"/>
        <v>*</v>
      </c>
      <c r="BT750" s="157" t="str">
        <f t="shared" si="61"/>
        <v/>
      </c>
    </row>
    <row r="751" spans="1:72" hidden="1">
      <c r="A751" s="44" t="str">
        <f t="shared" si="57"/>
        <v/>
      </c>
      <c r="B751" s="133"/>
      <c r="C751" s="7" t="str">
        <f>IF(BS_CONTROLE[[#This Row],[DATA]]="","",WEEKNUM(BS_CONTROLE[[#This Row],[DATA]]))</f>
        <v/>
      </c>
      <c r="D751" s="45"/>
      <c r="E751" s="185">
        <v>767</v>
      </c>
      <c r="F751" s="134"/>
      <c r="G751" s="8" t="str">
        <f>IF(D751="","*",VLOOKUP(F751,BS_ATIVIDADE[#All],3,FALSE))</f>
        <v>*</v>
      </c>
      <c r="H751" s="135"/>
      <c r="I751" s="135"/>
      <c r="J751" s="151"/>
      <c r="K751" s="151"/>
      <c r="L751" s="71" t="s">
        <v>11</v>
      </c>
      <c r="M751" s="149" t="str" cm="1">
        <f t="array" ref="M751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751" s="149" t="str" cm="1">
        <f t="array" ref="N751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751" s="135"/>
      <c r="P751" s="135"/>
      <c r="Q751" s="71"/>
      <c r="R751" s="9" t="str">
        <f>IFERROR(_xlfn.XLOOKUP(F751, BS_ATIVIDADE[ATIVIDADE],BS_ATIVIDADE[UNIDADE] ), "*")</f>
        <v>*</v>
      </c>
      <c r="S751" s="180" t="str" cm="1">
        <f t="array" ref="S751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751" s="180" t="str" cm="1">
        <f t="array" ref="T751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751" s="199" t="str">
        <f>IFERROR(_xlfn.XLOOKUP(J751, BASE_MAPA!$B$2:$B$420, BASE_MAPA!$G$2:$G$420), "ERRO")</f>
        <v>ERRO</v>
      </c>
      <c r="V751" s="143"/>
      <c r="W751" s="135"/>
      <c r="X751" s="152"/>
      <c r="Y751" s="129"/>
      <c r="Z751" s="129"/>
      <c r="AA751" s="71"/>
      <c r="AB751" s="59"/>
      <c r="AC751" s="59"/>
      <c r="AD751" s="135"/>
      <c r="AE751" s="71"/>
      <c r="AF751" s="71"/>
      <c r="AG751" s="71"/>
      <c r="AH751" s="42"/>
      <c r="AI751" s="119" t="str">
        <f>IF(BS_CONTROLE[[#This Row],[Atividade]]=0, "-", BS_CONTROLE[[#This Row],[Atividade]])</f>
        <v>-</v>
      </c>
      <c r="AJ751" s="8" t="str">
        <f>IF(D751="","*",VLOOKUP(AI751,BS_ATIVIDADE[#Data],3,FALSE))</f>
        <v>*</v>
      </c>
      <c r="AK751" s="175" t="str">
        <f>IF(BS_CONTROLE[[#This Row],[Local - Partida]]=0, "-", BS_CONTROLE[[#This Row],[Local - Partida]])</f>
        <v>-</v>
      </c>
      <c r="AL751" s="175" t="str">
        <f>IF(BS_CONTROLE[[#This Row],[Local - Encerramento]]=0, "-", BS_CONTROLE[[#This Row],[Local - Encerramento]])</f>
        <v>-</v>
      </c>
      <c r="AM751" s="175" t="str">
        <f>IF(BS_CONTROLE[[#This Row],[Entre - Estações]]=0, "-", BS_CONTROLE[[#This Row],[Entre - Estações]])</f>
        <v>-</v>
      </c>
      <c r="AN751" s="175" t="str">
        <f>IF(BS_CONTROLE[[#This Row],[SB]]=0, "-", BS_CONTROLE[[#This Row],[SB]])</f>
        <v>-</v>
      </c>
      <c r="AO751" s="176" t="str">
        <f>IF(BS_CONTROLE[[#This Row],[SUB]]=0, "-", BS_CONTROLE[[#This Row],[SUB]])</f>
        <v>-</v>
      </c>
      <c r="AP751" s="177" t="str">
        <f>IF(BS_CONTROLE[[#This Row],[KM - Inicio]]=0, "-", BS_CONTROLE[[#This Row],[KM - Inicio]])</f>
        <v>-</v>
      </c>
      <c r="AQ751" s="177" t="str">
        <f>IF(BS_CONTROLE[[#This Row],[KM - Fim]]=0, "-", BS_CONTROLE[[#This Row],[KM - Fim]])</f>
        <v>-</v>
      </c>
      <c r="AR751" s="32"/>
      <c r="AS751" s="32"/>
      <c r="AT751" s="32"/>
      <c r="AU751" s="32"/>
      <c r="AV751" s="32"/>
      <c r="AW751" s="32"/>
      <c r="AX751" s="32"/>
      <c r="AY751" s="184" t="str">
        <f>IF(D751="","*",IFERROR(IF(ISODD(COUNT(AS751:AX753)),"ERRO",SUM((AT751-AS751),(AV751-AU751),(AX751-AW751))),"ERRO"))</f>
        <v>*</v>
      </c>
      <c r="AZ751" s="11"/>
      <c r="BA751" s="60"/>
      <c r="BB751" s="9" t="str">
        <f>IFERROR(_xlfn.XLOOKUP(AI751, BS_ATIVIDADE[ATIVIDADE],BS_ATIVIDADE[UNIDADE] ), "*")</f>
        <v>*</v>
      </c>
      <c r="BC751" s="59" t="str" cm="1">
        <f t="array" ref="BC751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BD751" s="59" t="str" cm="1">
        <f t="array" ref="BD751" xml:space="preserve"> _xlfn.XLOOKUP(
  1,
  ( TabelaMap[SUB] = BS_CONTROLE[[#This Row],[SUB_5]]) *
  ( TabelaMap[KM Inicio] &lt;= BS_CONTROLE[[#This Row],[KM - Inicio]]) *
  ( TabelaMap[KM Fim]  &gt;= BS_CONTROLE[[#This Row],[KM - Inicio]]),
  TabelaMap[Trecho Coordenação],
  "-",
  0
)</f>
        <v>-</v>
      </c>
      <c r="BE751" s="200" t="str">
        <f>IFERROR(_xlfn.XLOOKUP(AO751, BASE_MAPA!$B$2:$B$420, BASE_MAPA!$G$2:$G$420), "ERRO")</f>
        <v>ERRO</v>
      </c>
      <c r="BF751" s="178" t="str">
        <f>IF(BS_CONTROLE[[#This Row],[Responsavel pelo boletim]]=0, "-", BS_CONTROLE[[#This Row],[Responsavel pelo boletim]])</f>
        <v>-</v>
      </c>
      <c r="BG751" s="13"/>
      <c r="BH751" s="14"/>
      <c r="BI751" s="14"/>
      <c r="BJ751" s="14"/>
      <c r="BK751" s="14"/>
      <c r="BL751" s="13"/>
      <c r="BM751" s="12"/>
      <c r="BN751" s="12"/>
      <c r="BO751" s="130"/>
      <c r="BP751" s="14"/>
      <c r="BQ751" s="10" t="str">
        <f t="shared" si="58"/>
        <v>Aderente</v>
      </c>
      <c r="BR751" s="15" t="str">
        <f t="shared" si="59"/>
        <v>*</v>
      </c>
      <c r="BS751" s="15" t="str">
        <f t="shared" si="60"/>
        <v>*</v>
      </c>
      <c r="BT751" s="157" t="str">
        <f t="shared" si="61"/>
        <v/>
      </c>
    </row>
    <row r="752" spans="1:72" hidden="1">
      <c r="A752" s="44" t="str">
        <f t="shared" si="57"/>
        <v/>
      </c>
      <c r="B752" s="133"/>
      <c r="C752" s="7" t="str">
        <f>IF(BS_CONTROLE[[#This Row],[DATA]]="","",WEEKNUM(BS_CONTROLE[[#This Row],[DATA]]))</f>
        <v/>
      </c>
      <c r="D752" s="45"/>
      <c r="E752" s="185">
        <v>768</v>
      </c>
      <c r="F752" s="134"/>
      <c r="G752" s="8" t="str">
        <f>IF(D752="","*",VLOOKUP(F752,BS_ATIVIDADE[#All],3,FALSE))</f>
        <v>*</v>
      </c>
      <c r="H752" s="135"/>
      <c r="I752" s="135"/>
      <c r="J752" s="151"/>
      <c r="K752" s="151"/>
      <c r="L752" s="71" t="s">
        <v>11</v>
      </c>
      <c r="M752" s="149" t="str" cm="1">
        <f t="array" ref="M752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752" s="149" t="str" cm="1">
        <f t="array" ref="N752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752" s="135"/>
      <c r="P752" s="135"/>
      <c r="Q752" s="71"/>
      <c r="R752" s="9" t="str">
        <f>IFERROR(_xlfn.XLOOKUP(F752, BS_ATIVIDADE[ATIVIDADE],BS_ATIVIDADE[UNIDADE] ), "*")</f>
        <v>*</v>
      </c>
      <c r="S752" s="180" t="str" cm="1">
        <f t="array" ref="S752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752" s="180" t="str" cm="1">
        <f t="array" ref="T752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752" s="199" t="str">
        <f>IFERROR(_xlfn.XLOOKUP(J752, BASE_MAPA!$B$2:$B$420, BASE_MAPA!$G$2:$G$420), "ERRO")</f>
        <v>ERRO</v>
      </c>
      <c r="V752" s="143"/>
      <c r="W752" s="135"/>
      <c r="X752" s="152"/>
      <c r="Y752" s="129"/>
      <c r="Z752" s="129"/>
      <c r="AA752" s="71"/>
      <c r="AB752" s="59"/>
      <c r="AC752" s="59"/>
      <c r="AD752" s="135"/>
      <c r="AE752" s="71"/>
      <c r="AF752" s="71"/>
      <c r="AG752" s="71"/>
      <c r="AH752" s="42"/>
      <c r="AI752" s="119" t="str">
        <f>IF(BS_CONTROLE[[#This Row],[Atividade]]=0, "-", BS_CONTROLE[[#This Row],[Atividade]])</f>
        <v>-</v>
      </c>
      <c r="AJ752" s="8" t="str">
        <f>IF(D752="","*",VLOOKUP(AI752,BS_ATIVIDADE[#Data],3,FALSE))</f>
        <v>*</v>
      </c>
      <c r="AK752" s="175" t="str">
        <f>IF(BS_CONTROLE[[#This Row],[Local - Partida]]=0, "-", BS_CONTROLE[[#This Row],[Local - Partida]])</f>
        <v>-</v>
      </c>
      <c r="AL752" s="175" t="str">
        <f>IF(BS_CONTROLE[[#This Row],[Local - Encerramento]]=0, "-", BS_CONTROLE[[#This Row],[Local - Encerramento]])</f>
        <v>-</v>
      </c>
      <c r="AM752" s="175" t="str">
        <f>IF(BS_CONTROLE[[#This Row],[Entre - Estações]]=0, "-", BS_CONTROLE[[#This Row],[Entre - Estações]])</f>
        <v>-</v>
      </c>
      <c r="AN752" s="175" t="str">
        <f>IF(BS_CONTROLE[[#This Row],[SB]]=0, "-", BS_CONTROLE[[#This Row],[SB]])</f>
        <v>-</v>
      </c>
      <c r="AO752" s="176" t="str">
        <f>IF(BS_CONTROLE[[#This Row],[SUB]]=0, "-", BS_CONTROLE[[#This Row],[SUB]])</f>
        <v>-</v>
      </c>
      <c r="AP752" s="177" t="str">
        <f>IF(BS_CONTROLE[[#This Row],[KM - Inicio]]=0, "-", BS_CONTROLE[[#This Row],[KM - Inicio]])</f>
        <v>-</v>
      </c>
      <c r="AQ752" s="177" t="str">
        <f>IF(BS_CONTROLE[[#This Row],[KM - Fim]]=0, "-", BS_CONTROLE[[#This Row],[KM - Fim]])</f>
        <v>-</v>
      </c>
      <c r="AR752" s="32"/>
      <c r="AS752" s="32"/>
      <c r="AT752" s="32"/>
      <c r="AU752" s="32"/>
      <c r="AV752" s="32"/>
      <c r="AW752" s="32"/>
      <c r="AX752" s="32"/>
      <c r="AY752" s="184" t="str">
        <f>IF(D752="","*",IFERROR(IF(ISODD(COUNT(AS752:AX754)),"ERRO",SUM((AT752-AS752),(AV752-AU752),(AX752-AW752))),"ERRO"))</f>
        <v>*</v>
      </c>
      <c r="AZ752" s="11"/>
      <c r="BA752" s="60"/>
      <c r="BB752" s="9" t="str">
        <f>IFERROR(_xlfn.XLOOKUP(AI752, BS_ATIVIDADE[ATIVIDADE],BS_ATIVIDADE[UNIDADE] ), "*")</f>
        <v>*</v>
      </c>
      <c r="BC752" s="59" t="str" cm="1">
        <f t="array" ref="BC752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BD752" s="59" t="str" cm="1">
        <f t="array" ref="BD752" xml:space="preserve"> _xlfn.XLOOKUP(
  1,
  ( TabelaMap[SUB] = BS_CONTROLE[[#This Row],[SUB_5]]) *
  ( TabelaMap[KM Inicio] &lt;= BS_CONTROLE[[#This Row],[KM - Inicio]]) *
  ( TabelaMap[KM Fim]  &gt;= BS_CONTROLE[[#This Row],[KM - Inicio]]),
  TabelaMap[Trecho Coordenação],
  "-",
  0
)</f>
        <v>-</v>
      </c>
      <c r="BE752" s="200" t="str">
        <f>IFERROR(_xlfn.XLOOKUP(AO752, BASE_MAPA!$B$2:$B$420, BASE_MAPA!$G$2:$G$420), "ERRO")</f>
        <v>ERRO</v>
      </c>
      <c r="BF752" s="178" t="str">
        <f>IF(BS_CONTROLE[[#This Row],[Responsavel pelo boletim]]=0, "-", BS_CONTROLE[[#This Row],[Responsavel pelo boletim]])</f>
        <v>-</v>
      </c>
      <c r="BG752" s="13"/>
      <c r="BH752" s="14"/>
      <c r="BI752" s="14"/>
      <c r="BJ752" s="14"/>
      <c r="BK752" s="14"/>
      <c r="BL752" s="13"/>
      <c r="BM752" s="12"/>
      <c r="BN752" s="12"/>
      <c r="BO752" s="130"/>
      <c r="BP752" s="14"/>
      <c r="BQ752" s="10" t="str">
        <f t="shared" si="58"/>
        <v>Aderente</v>
      </c>
      <c r="BR752" s="15" t="str">
        <f t="shared" si="59"/>
        <v>*</v>
      </c>
      <c r="BS752" s="15" t="str">
        <f t="shared" si="60"/>
        <v>*</v>
      </c>
      <c r="BT752" s="157" t="str">
        <f t="shared" si="61"/>
        <v/>
      </c>
    </row>
    <row r="753" spans="1:72" hidden="1">
      <c r="A753" s="44" t="str">
        <f t="shared" si="57"/>
        <v/>
      </c>
      <c r="B753" s="133"/>
      <c r="C753" s="7" t="str">
        <f>IF(BS_CONTROLE[[#This Row],[DATA]]="","",WEEKNUM(BS_CONTROLE[[#This Row],[DATA]]))</f>
        <v/>
      </c>
      <c r="D753" s="45"/>
      <c r="E753" s="185">
        <v>769</v>
      </c>
      <c r="F753" s="134"/>
      <c r="G753" s="8" t="str">
        <f>IF(D753="","*",VLOOKUP(F753,BS_ATIVIDADE[#All],3,FALSE))</f>
        <v>*</v>
      </c>
      <c r="H753" s="135"/>
      <c r="I753" s="135"/>
      <c r="J753" s="151"/>
      <c r="K753" s="151"/>
      <c r="L753" s="71" t="s">
        <v>11</v>
      </c>
      <c r="M753" s="149" t="str" cm="1">
        <f t="array" ref="M753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753" s="149" t="str" cm="1">
        <f t="array" ref="N753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753" s="135"/>
      <c r="P753" s="135"/>
      <c r="Q753" s="71"/>
      <c r="R753" s="9" t="str">
        <f>IFERROR(_xlfn.XLOOKUP(F753, BS_ATIVIDADE[ATIVIDADE],BS_ATIVIDADE[UNIDADE] ), "*")</f>
        <v>*</v>
      </c>
      <c r="S753" s="180" t="str" cm="1">
        <f t="array" ref="S753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753" s="180" t="str" cm="1">
        <f t="array" ref="T753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753" s="199" t="str">
        <f>IFERROR(_xlfn.XLOOKUP(J753, BASE_MAPA!$B$2:$B$420, BASE_MAPA!$G$2:$G$420), "ERRO")</f>
        <v>ERRO</v>
      </c>
      <c r="V753" s="143"/>
      <c r="W753" s="135"/>
      <c r="X753" s="152"/>
      <c r="Y753" s="129"/>
      <c r="Z753" s="129"/>
      <c r="AA753" s="71"/>
      <c r="AB753" s="59"/>
      <c r="AC753" s="59"/>
      <c r="AD753" s="135"/>
      <c r="AE753" s="71"/>
      <c r="AF753" s="71"/>
      <c r="AG753" s="71"/>
      <c r="AH753" s="42"/>
      <c r="AI753" s="119" t="str">
        <f>IF(BS_CONTROLE[[#This Row],[Atividade]]=0, "-", BS_CONTROLE[[#This Row],[Atividade]])</f>
        <v>-</v>
      </c>
      <c r="AJ753" s="8" t="str">
        <f>IF(D753="","*",VLOOKUP(AI753,BS_ATIVIDADE[#Data],3,FALSE))</f>
        <v>*</v>
      </c>
      <c r="AK753" s="175" t="str">
        <f>IF(BS_CONTROLE[[#This Row],[Local - Partida]]=0, "-", BS_CONTROLE[[#This Row],[Local - Partida]])</f>
        <v>-</v>
      </c>
      <c r="AL753" s="175" t="str">
        <f>IF(BS_CONTROLE[[#This Row],[Local - Encerramento]]=0, "-", BS_CONTROLE[[#This Row],[Local - Encerramento]])</f>
        <v>-</v>
      </c>
      <c r="AM753" s="175" t="str">
        <f>IF(BS_CONTROLE[[#This Row],[Entre - Estações]]=0, "-", BS_CONTROLE[[#This Row],[Entre - Estações]])</f>
        <v>-</v>
      </c>
      <c r="AN753" s="175" t="str">
        <f>IF(BS_CONTROLE[[#This Row],[SB]]=0, "-", BS_CONTROLE[[#This Row],[SB]])</f>
        <v>-</v>
      </c>
      <c r="AO753" s="176" t="str">
        <f>IF(BS_CONTROLE[[#This Row],[SUB]]=0, "-", BS_CONTROLE[[#This Row],[SUB]])</f>
        <v>-</v>
      </c>
      <c r="AP753" s="177" t="str">
        <f>IF(BS_CONTROLE[[#This Row],[KM - Inicio]]=0, "-", BS_CONTROLE[[#This Row],[KM - Inicio]])</f>
        <v>-</v>
      </c>
      <c r="AQ753" s="177" t="str">
        <f>IF(BS_CONTROLE[[#This Row],[KM - Fim]]=0, "-", BS_CONTROLE[[#This Row],[KM - Fim]])</f>
        <v>-</v>
      </c>
      <c r="AR753" s="32"/>
      <c r="AS753" s="32"/>
      <c r="AT753" s="32"/>
      <c r="AU753" s="32"/>
      <c r="AV753" s="32"/>
      <c r="AW753" s="32"/>
      <c r="AX753" s="32"/>
      <c r="AY753" s="184" t="str">
        <f>IF(D753="","*",IFERROR(IF(ISODD(COUNT(AS753:AX755)),"ERRO",SUM((AT753-AS753),(AV753-AU753),(AX753-AW753))),"ERRO"))</f>
        <v>*</v>
      </c>
      <c r="AZ753" s="11"/>
      <c r="BA753" s="60"/>
      <c r="BB753" s="9" t="str">
        <f>IFERROR(_xlfn.XLOOKUP(AI753, BS_ATIVIDADE[ATIVIDADE],BS_ATIVIDADE[UNIDADE] ), "*")</f>
        <v>*</v>
      </c>
      <c r="BC753" s="59" t="str" cm="1">
        <f t="array" ref="BC753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BD753" s="59" t="str" cm="1">
        <f t="array" ref="BD753" xml:space="preserve"> _xlfn.XLOOKUP(
  1,
  ( TabelaMap[SUB] = BS_CONTROLE[[#This Row],[SUB_5]]) *
  ( TabelaMap[KM Inicio] &lt;= BS_CONTROLE[[#This Row],[KM - Inicio]]) *
  ( TabelaMap[KM Fim]  &gt;= BS_CONTROLE[[#This Row],[KM - Inicio]]),
  TabelaMap[Trecho Coordenação],
  "-",
  0
)</f>
        <v>-</v>
      </c>
      <c r="BE753" s="200" t="str">
        <f>IFERROR(_xlfn.XLOOKUP(AO753, BASE_MAPA!$B$2:$B$420, BASE_MAPA!$G$2:$G$420), "ERRO")</f>
        <v>ERRO</v>
      </c>
      <c r="BF753" s="178" t="str">
        <f>IF(BS_CONTROLE[[#This Row],[Responsavel pelo boletim]]=0, "-", BS_CONTROLE[[#This Row],[Responsavel pelo boletim]])</f>
        <v>-</v>
      </c>
      <c r="BG753" s="13"/>
      <c r="BH753" s="14"/>
      <c r="BI753" s="14"/>
      <c r="BJ753" s="14"/>
      <c r="BK753" s="14"/>
      <c r="BL753" s="13"/>
      <c r="BM753" s="12"/>
      <c r="BN753" s="12"/>
      <c r="BO753" s="130"/>
      <c r="BP753" s="14"/>
      <c r="BQ753" s="10" t="str">
        <f t="shared" si="58"/>
        <v>Aderente</v>
      </c>
      <c r="BR753" s="15" t="str">
        <f t="shared" si="59"/>
        <v>*</v>
      </c>
      <c r="BS753" s="15" t="str">
        <f t="shared" si="60"/>
        <v>*</v>
      </c>
      <c r="BT753" s="157" t="str">
        <f t="shared" si="61"/>
        <v/>
      </c>
    </row>
    <row r="754" spans="1:72" hidden="1">
      <c r="A754" s="44" t="str">
        <f t="shared" ref="A754:A779" si="62">D754&amp;B754</f>
        <v/>
      </c>
      <c r="B754" s="133"/>
      <c r="C754" s="7" t="str">
        <f>IF(BS_CONTROLE[[#This Row],[DATA]]="","",WEEKNUM(BS_CONTROLE[[#This Row],[DATA]]))</f>
        <v/>
      </c>
      <c r="D754" s="45"/>
      <c r="E754" s="185">
        <v>770</v>
      </c>
      <c r="F754" s="134"/>
      <c r="G754" s="8" t="str">
        <f>IF(D754="","*",VLOOKUP(F754,BS_ATIVIDADE[#All],3,FALSE))</f>
        <v>*</v>
      </c>
      <c r="H754" s="135"/>
      <c r="I754" s="135"/>
      <c r="J754" s="151"/>
      <c r="K754" s="151"/>
      <c r="L754" s="71" t="s">
        <v>11</v>
      </c>
      <c r="M754" s="149" t="str" cm="1">
        <f t="array" ref="M754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754" s="149" t="str" cm="1">
        <f t="array" ref="N754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754" s="135"/>
      <c r="P754" s="135"/>
      <c r="Q754" s="71"/>
      <c r="R754" s="9" t="str">
        <f>IFERROR(_xlfn.XLOOKUP(F754, BS_ATIVIDADE[ATIVIDADE],BS_ATIVIDADE[UNIDADE] ), "*")</f>
        <v>*</v>
      </c>
      <c r="S754" s="180" t="str" cm="1">
        <f t="array" ref="S754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754" s="180" t="str" cm="1">
        <f t="array" ref="T754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754" s="199" t="str">
        <f>IFERROR(_xlfn.XLOOKUP(J754, BASE_MAPA!$B$2:$B$420, BASE_MAPA!$G$2:$G$420), "ERRO")</f>
        <v>ERRO</v>
      </c>
      <c r="V754" s="143"/>
      <c r="W754" s="135"/>
      <c r="X754" s="152"/>
      <c r="Y754" s="129"/>
      <c r="Z754" s="129"/>
      <c r="AA754" s="71"/>
      <c r="AB754" s="59"/>
      <c r="AC754" s="59"/>
      <c r="AD754" s="135"/>
      <c r="AE754" s="71"/>
      <c r="AF754" s="71"/>
      <c r="AG754" s="71"/>
      <c r="AH754" s="42"/>
      <c r="AI754" s="119" t="str">
        <f>IF(BS_CONTROLE[[#This Row],[Atividade]]=0, "-", BS_CONTROLE[[#This Row],[Atividade]])</f>
        <v>-</v>
      </c>
      <c r="AJ754" s="8" t="str">
        <f>IF(D754="","*",VLOOKUP(AI754,BS_ATIVIDADE[#Data],3,FALSE))</f>
        <v>*</v>
      </c>
      <c r="AK754" s="175" t="str">
        <f>IF(BS_CONTROLE[[#This Row],[Local - Partida]]=0, "-", BS_CONTROLE[[#This Row],[Local - Partida]])</f>
        <v>-</v>
      </c>
      <c r="AL754" s="175" t="str">
        <f>IF(BS_CONTROLE[[#This Row],[Local - Encerramento]]=0, "-", BS_CONTROLE[[#This Row],[Local - Encerramento]])</f>
        <v>-</v>
      </c>
      <c r="AM754" s="175" t="str">
        <f>IF(BS_CONTROLE[[#This Row],[Entre - Estações]]=0, "-", BS_CONTROLE[[#This Row],[Entre - Estações]])</f>
        <v>-</v>
      </c>
      <c r="AN754" s="175" t="str">
        <f>IF(BS_CONTROLE[[#This Row],[SB]]=0, "-", BS_CONTROLE[[#This Row],[SB]])</f>
        <v>-</v>
      </c>
      <c r="AO754" s="176" t="str">
        <f>IF(BS_CONTROLE[[#This Row],[SUB]]=0, "-", BS_CONTROLE[[#This Row],[SUB]])</f>
        <v>-</v>
      </c>
      <c r="AP754" s="177" t="str">
        <f>IF(BS_CONTROLE[[#This Row],[KM - Inicio]]=0, "-", BS_CONTROLE[[#This Row],[KM - Inicio]])</f>
        <v>-</v>
      </c>
      <c r="AQ754" s="177" t="str">
        <f>IF(BS_CONTROLE[[#This Row],[KM - Fim]]=0, "-", BS_CONTROLE[[#This Row],[KM - Fim]])</f>
        <v>-</v>
      </c>
      <c r="AR754" s="32"/>
      <c r="AS754" s="32"/>
      <c r="AT754" s="32"/>
      <c r="AU754" s="32"/>
      <c r="AV754" s="32"/>
      <c r="AW754" s="32"/>
      <c r="AX754" s="32"/>
      <c r="AY754" s="184" t="str">
        <f>IF(D754="","*",IFERROR(IF(ISODD(COUNT(AS754:AX756)),"ERRO",SUM((AT754-AS754),(AV754-AU754),(AX754-AW754))),"ERRO"))</f>
        <v>*</v>
      </c>
      <c r="AZ754" s="11"/>
      <c r="BA754" s="60"/>
      <c r="BB754" s="9" t="str">
        <f>IFERROR(_xlfn.XLOOKUP(AI754, BS_ATIVIDADE[ATIVIDADE],BS_ATIVIDADE[UNIDADE] ), "*")</f>
        <v>*</v>
      </c>
      <c r="BC754" s="59" t="str" cm="1">
        <f t="array" ref="BC754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BD754" s="59" t="str" cm="1">
        <f t="array" ref="BD754" xml:space="preserve"> _xlfn.XLOOKUP(
  1,
  ( TabelaMap[SUB] = BS_CONTROLE[[#This Row],[SUB_5]]) *
  ( TabelaMap[KM Inicio] &lt;= BS_CONTROLE[[#This Row],[KM - Inicio]]) *
  ( TabelaMap[KM Fim]  &gt;= BS_CONTROLE[[#This Row],[KM - Inicio]]),
  TabelaMap[Trecho Coordenação],
  "-",
  0
)</f>
        <v>-</v>
      </c>
      <c r="BE754" s="200" t="str">
        <f>IFERROR(_xlfn.XLOOKUP(AO754, BASE_MAPA!$B$2:$B$420, BASE_MAPA!$G$2:$G$420), "ERRO")</f>
        <v>ERRO</v>
      </c>
      <c r="BF754" s="178" t="str">
        <f>IF(BS_CONTROLE[[#This Row],[Responsavel pelo boletim]]=0, "-", BS_CONTROLE[[#This Row],[Responsavel pelo boletim]])</f>
        <v>-</v>
      </c>
      <c r="BG754" s="13"/>
      <c r="BH754" s="14"/>
      <c r="BI754" s="14"/>
      <c r="BJ754" s="14"/>
      <c r="BK754" s="14"/>
      <c r="BL754" s="13"/>
      <c r="BM754" s="12"/>
      <c r="BN754" s="12"/>
      <c r="BO754" s="130"/>
      <c r="BP754" s="14"/>
      <c r="BQ754" s="10" t="str">
        <f t="shared" ref="BQ754:BQ779" si="63">IF(AND(BR754&lt;1,BS754&lt;1),"Produção e Intervalo",IF(BR754&lt;1,"Intervalo",IF(BS754&lt;1,"Produção","Aderente")))</f>
        <v>Aderente</v>
      </c>
      <c r="BR754" s="15" t="str">
        <f t="shared" ref="BR754:BR779" si="64">IF(OR(B754="",F754=""),"*",AY754/P754)</f>
        <v>*</v>
      </c>
      <c r="BS754" s="15" t="str">
        <f t="shared" ref="BS754:BS779" si="65">IF(OR(B754="",F754=""),"*",BA754/Q754)</f>
        <v>*</v>
      </c>
      <c r="BT754" s="157" t="str">
        <f t="shared" ref="BT754:BT779" si="66">IF(BN754="","",SUBSTITUTE(BM754," ","")&amp;SUBSTITUTE(BN754," ",""))</f>
        <v/>
      </c>
    </row>
    <row r="755" spans="1:72" hidden="1">
      <c r="A755" s="44" t="str">
        <f t="shared" si="62"/>
        <v/>
      </c>
      <c r="B755" s="133"/>
      <c r="C755" s="7" t="str">
        <f>IF(BS_CONTROLE[[#This Row],[DATA]]="","",WEEKNUM(BS_CONTROLE[[#This Row],[DATA]]))</f>
        <v/>
      </c>
      <c r="D755" s="45"/>
      <c r="E755" s="185">
        <v>771</v>
      </c>
      <c r="F755" s="134"/>
      <c r="G755" s="8" t="str">
        <f>IF(D755="","*",VLOOKUP(F755,BS_ATIVIDADE[#All],3,FALSE))</f>
        <v>*</v>
      </c>
      <c r="H755" s="135"/>
      <c r="I755" s="135"/>
      <c r="J755" s="151"/>
      <c r="K755" s="151"/>
      <c r="L755" s="71" t="s">
        <v>11</v>
      </c>
      <c r="M755" s="149" t="str" cm="1">
        <f t="array" ref="M755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755" s="149" t="str" cm="1">
        <f t="array" ref="N755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755" s="135"/>
      <c r="P755" s="135"/>
      <c r="Q755" s="71"/>
      <c r="R755" s="9" t="str">
        <f>IFERROR(_xlfn.XLOOKUP(F755, BS_ATIVIDADE[ATIVIDADE],BS_ATIVIDADE[UNIDADE] ), "*")</f>
        <v>*</v>
      </c>
      <c r="S755" s="180" t="str" cm="1">
        <f t="array" ref="S755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755" s="180" t="str" cm="1">
        <f t="array" ref="T755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755" s="199" t="str">
        <f>IFERROR(_xlfn.XLOOKUP(J755, BASE_MAPA!$B$2:$B$420, BASE_MAPA!$G$2:$G$420), "ERRO")</f>
        <v>ERRO</v>
      </c>
      <c r="V755" s="143"/>
      <c r="W755" s="135"/>
      <c r="X755" s="152"/>
      <c r="Y755" s="129"/>
      <c r="Z755" s="129"/>
      <c r="AA755" s="71"/>
      <c r="AB755" s="59"/>
      <c r="AC755" s="59"/>
      <c r="AD755" s="135"/>
      <c r="AE755" s="71"/>
      <c r="AF755" s="71"/>
      <c r="AG755" s="71"/>
      <c r="AH755" s="42"/>
      <c r="AI755" s="119" t="str">
        <f>IF(BS_CONTROLE[[#This Row],[Atividade]]=0, "-", BS_CONTROLE[[#This Row],[Atividade]])</f>
        <v>-</v>
      </c>
      <c r="AJ755" s="8" t="str">
        <f>IF(D755="","*",VLOOKUP(AI755,BS_ATIVIDADE[#Data],3,FALSE))</f>
        <v>*</v>
      </c>
      <c r="AK755" s="175" t="str">
        <f>IF(BS_CONTROLE[[#This Row],[Local - Partida]]=0, "-", BS_CONTROLE[[#This Row],[Local - Partida]])</f>
        <v>-</v>
      </c>
      <c r="AL755" s="175" t="str">
        <f>IF(BS_CONTROLE[[#This Row],[Local - Encerramento]]=0, "-", BS_CONTROLE[[#This Row],[Local - Encerramento]])</f>
        <v>-</v>
      </c>
      <c r="AM755" s="175" t="str">
        <f>IF(BS_CONTROLE[[#This Row],[Entre - Estações]]=0, "-", BS_CONTROLE[[#This Row],[Entre - Estações]])</f>
        <v>-</v>
      </c>
      <c r="AN755" s="175" t="str">
        <f>IF(BS_CONTROLE[[#This Row],[SB]]=0, "-", BS_CONTROLE[[#This Row],[SB]])</f>
        <v>-</v>
      </c>
      <c r="AO755" s="176" t="str">
        <f>IF(BS_CONTROLE[[#This Row],[SUB]]=0, "-", BS_CONTROLE[[#This Row],[SUB]])</f>
        <v>-</v>
      </c>
      <c r="AP755" s="177" t="str">
        <f>IF(BS_CONTROLE[[#This Row],[KM - Inicio]]=0, "-", BS_CONTROLE[[#This Row],[KM - Inicio]])</f>
        <v>-</v>
      </c>
      <c r="AQ755" s="177" t="str">
        <f>IF(BS_CONTROLE[[#This Row],[KM - Fim]]=0, "-", BS_CONTROLE[[#This Row],[KM - Fim]])</f>
        <v>-</v>
      </c>
      <c r="AR755" s="32"/>
      <c r="AS755" s="32"/>
      <c r="AT755" s="32"/>
      <c r="AU755" s="32"/>
      <c r="AV755" s="32"/>
      <c r="AW755" s="32"/>
      <c r="AX755" s="32"/>
      <c r="AY755" s="184" t="str">
        <f>IF(D755="","*",IFERROR(IF(ISODD(COUNT(AS755:AX757)),"ERRO",SUM((AT755-AS755),(AV755-AU755),(AX755-AW755))),"ERRO"))</f>
        <v>*</v>
      </c>
      <c r="AZ755" s="11"/>
      <c r="BA755" s="60"/>
      <c r="BB755" s="9" t="str">
        <f>IFERROR(_xlfn.XLOOKUP(AI755, BS_ATIVIDADE[ATIVIDADE],BS_ATIVIDADE[UNIDADE] ), "*")</f>
        <v>*</v>
      </c>
      <c r="BC755" s="59" t="str" cm="1">
        <f t="array" ref="BC755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BD755" s="59" t="str" cm="1">
        <f t="array" ref="BD755" xml:space="preserve"> _xlfn.XLOOKUP(
  1,
  ( TabelaMap[SUB] = BS_CONTROLE[[#This Row],[SUB_5]]) *
  ( TabelaMap[KM Inicio] &lt;= BS_CONTROLE[[#This Row],[KM - Inicio]]) *
  ( TabelaMap[KM Fim]  &gt;= BS_CONTROLE[[#This Row],[KM - Inicio]]),
  TabelaMap[Trecho Coordenação],
  "-",
  0
)</f>
        <v>-</v>
      </c>
      <c r="BE755" s="200" t="str">
        <f>IFERROR(_xlfn.XLOOKUP(AO755, BASE_MAPA!$B$2:$B$420, BASE_MAPA!$G$2:$G$420), "ERRO")</f>
        <v>ERRO</v>
      </c>
      <c r="BF755" s="178" t="str">
        <f>IF(BS_CONTROLE[[#This Row],[Responsavel pelo boletim]]=0, "-", BS_CONTROLE[[#This Row],[Responsavel pelo boletim]])</f>
        <v>-</v>
      </c>
      <c r="BG755" s="13"/>
      <c r="BH755" s="14"/>
      <c r="BI755" s="14"/>
      <c r="BJ755" s="14"/>
      <c r="BK755" s="14"/>
      <c r="BL755" s="13"/>
      <c r="BM755" s="12"/>
      <c r="BN755" s="12"/>
      <c r="BO755" s="130"/>
      <c r="BP755" s="14"/>
      <c r="BQ755" s="10" t="str">
        <f t="shared" si="63"/>
        <v>Aderente</v>
      </c>
      <c r="BR755" s="15" t="str">
        <f t="shared" si="64"/>
        <v>*</v>
      </c>
      <c r="BS755" s="15" t="str">
        <f t="shared" si="65"/>
        <v>*</v>
      </c>
      <c r="BT755" s="157" t="str">
        <f t="shared" si="66"/>
        <v/>
      </c>
    </row>
    <row r="756" spans="1:72" hidden="1">
      <c r="A756" s="44" t="str">
        <f t="shared" si="62"/>
        <v/>
      </c>
      <c r="B756" s="133"/>
      <c r="C756" s="7" t="str">
        <f>IF(BS_CONTROLE[[#This Row],[DATA]]="","",WEEKNUM(BS_CONTROLE[[#This Row],[DATA]]))</f>
        <v/>
      </c>
      <c r="D756" s="45"/>
      <c r="E756" s="185">
        <v>772</v>
      </c>
      <c r="F756" s="134"/>
      <c r="G756" s="8" t="str">
        <f>IF(D756="","*",VLOOKUP(F756,BS_ATIVIDADE[#All],3,FALSE))</f>
        <v>*</v>
      </c>
      <c r="H756" s="135"/>
      <c r="I756" s="135"/>
      <c r="J756" s="151"/>
      <c r="K756" s="151"/>
      <c r="L756" s="71" t="s">
        <v>11</v>
      </c>
      <c r="M756" s="149" t="str" cm="1">
        <f t="array" ref="M756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756" s="149" t="str" cm="1">
        <f t="array" ref="N756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756" s="135"/>
      <c r="P756" s="135"/>
      <c r="Q756" s="71"/>
      <c r="R756" s="9" t="str">
        <f>IFERROR(_xlfn.XLOOKUP(F756, BS_ATIVIDADE[ATIVIDADE],BS_ATIVIDADE[UNIDADE] ), "*")</f>
        <v>*</v>
      </c>
      <c r="S756" s="180" t="str" cm="1">
        <f t="array" ref="S756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756" s="180" t="str" cm="1">
        <f t="array" ref="T756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756" s="199" t="str">
        <f>IFERROR(_xlfn.XLOOKUP(J756, BASE_MAPA!$B$2:$B$420, BASE_MAPA!$G$2:$G$420), "ERRO")</f>
        <v>ERRO</v>
      </c>
      <c r="V756" s="143"/>
      <c r="W756" s="135"/>
      <c r="X756" s="152"/>
      <c r="Y756" s="129"/>
      <c r="Z756" s="129"/>
      <c r="AA756" s="71"/>
      <c r="AB756" s="59"/>
      <c r="AC756" s="59"/>
      <c r="AD756" s="135"/>
      <c r="AE756" s="71"/>
      <c r="AF756" s="71"/>
      <c r="AG756" s="71"/>
      <c r="AH756" s="42"/>
      <c r="AI756" s="119" t="str">
        <f>IF(BS_CONTROLE[[#This Row],[Atividade]]=0, "-", BS_CONTROLE[[#This Row],[Atividade]])</f>
        <v>-</v>
      </c>
      <c r="AJ756" s="8" t="str">
        <f>IF(D756="","*",VLOOKUP(AI756,BS_ATIVIDADE[#Data],3,FALSE))</f>
        <v>*</v>
      </c>
      <c r="AK756" s="175" t="str">
        <f>IF(BS_CONTROLE[[#This Row],[Local - Partida]]=0, "-", BS_CONTROLE[[#This Row],[Local - Partida]])</f>
        <v>-</v>
      </c>
      <c r="AL756" s="175" t="str">
        <f>IF(BS_CONTROLE[[#This Row],[Local - Encerramento]]=0, "-", BS_CONTROLE[[#This Row],[Local - Encerramento]])</f>
        <v>-</v>
      </c>
      <c r="AM756" s="175" t="str">
        <f>IF(BS_CONTROLE[[#This Row],[Entre - Estações]]=0, "-", BS_CONTROLE[[#This Row],[Entre - Estações]])</f>
        <v>-</v>
      </c>
      <c r="AN756" s="175" t="str">
        <f>IF(BS_CONTROLE[[#This Row],[SB]]=0, "-", BS_CONTROLE[[#This Row],[SB]])</f>
        <v>-</v>
      </c>
      <c r="AO756" s="176" t="str">
        <f>IF(BS_CONTROLE[[#This Row],[SUB]]=0, "-", BS_CONTROLE[[#This Row],[SUB]])</f>
        <v>-</v>
      </c>
      <c r="AP756" s="177" t="str">
        <f>IF(BS_CONTROLE[[#This Row],[KM - Inicio]]=0, "-", BS_CONTROLE[[#This Row],[KM - Inicio]])</f>
        <v>-</v>
      </c>
      <c r="AQ756" s="177" t="str">
        <f>IF(BS_CONTROLE[[#This Row],[KM - Fim]]=0, "-", BS_CONTROLE[[#This Row],[KM - Fim]])</f>
        <v>-</v>
      </c>
      <c r="AR756" s="32"/>
      <c r="AS756" s="32"/>
      <c r="AT756" s="32"/>
      <c r="AU756" s="32"/>
      <c r="AV756" s="32"/>
      <c r="AW756" s="32"/>
      <c r="AX756" s="32"/>
      <c r="AY756" s="184" t="str">
        <f>IF(D756="","*",IFERROR(IF(ISODD(COUNT(AS756:AX758)),"ERRO",SUM((AT756-AS756),(AV756-AU756),(AX756-AW756))),"ERRO"))</f>
        <v>*</v>
      </c>
      <c r="AZ756" s="11"/>
      <c r="BA756" s="60"/>
      <c r="BB756" s="9" t="str">
        <f>IFERROR(_xlfn.XLOOKUP(AI756, BS_ATIVIDADE[ATIVIDADE],BS_ATIVIDADE[UNIDADE] ), "*")</f>
        <v>*</v>
      </c>
      <c r="BC756" s="59" t="str" cm="1">
        <f t="array" ref="BC756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BD756" s="59" t="str" cm="1">
        <f t="array" ref="BD756" xml:space="preserve"> _xlfn.XLOOKUP(
  1,
  ( TabelaMap[SUB] = BS_CONTROLE[[#This Row],[SUB_5]]) *
  ( TabelaMap[KM Inicio] &lt;= BS_CONTROLE[[#This Row],[KM - Inicio]]) *
  ( TabelaMap[KM Fim]  &gt;= BS_CONTROLE[[#This Row],[KM - Inicio]]),
  TabelaMap[Trecho Coordenação],
  "-",
  0
)</f>
        <v>-</v>
      </c>
      <c r="BE756" s="200" t="str">
        <f>IFERROR(_xlfn.XLOOKUP(AO756, BASE_MAPA!$B$2:$B$420, BASE_MAPA!$G$2:$G$420), "ERRO")</f>
        <v>ERRO</v>
      </c>
      <c r="BF756" s="178" t="str">
        <f>IF(BS_CONTROLE[[#This Row],[Responsavel pelo boletim]]=0, "-", BS_CONTROLE[[#This Row],[Responsavel pelo boletim]])</f>
        <v>-</v>
      </c>
      <c r="BG756" s="13"/>
      <c r="BH756" s="14"/>
      <c r="BI756" s="14"/>
      <c r="BJ756" s="14"/>
      <c r="BK756" s="14"/>
      <c r="BL756" s="13"/>
      <c r="BM756" s="12"/>
      <c r="BN756" s="12"/>
      <c r="BO756" s="130"/>
      <c r="BP756" s="14"/>
      <c r="BQ756" s="10" t="str">
        <f t="shared" si="63"/>
        <v>Aderente</v>
      </c>
      <c r="BR756" s="15" t="str">
        <f t="shared" si="64"/>
        <v>*</v>
      </c>
      <c r="BS756" s="15" t="str">
        <f t="shared" si="65"/>
        <v>*</v>
      </c>
      <c r="BT756" s="157" t="str">
        <f t="shared" si="66"/>
        <v/>
      </c>
    </row>
    <row r="757" spans="1:72" hidden="1">
      <c r="A757" s="44" t="str">
        <f t="shared" si="62"/>
        <v/>
      </c>
      <c r="B757" s="133"/>
      <c r="C757" s="7" t="str">
        <f>IF(BS_CONTROLE[[#This Row],[DATA]]="","",WEEKNUM(BS_CONTROLE[[#This Row],[DATA]]))</f>
        <v/>
      </c>
      <c r="D757" s="45"/>
      <c r="E757" s="185">
        <v>773</v>
      </c>
      <c r="F757" s="134"/>
      <c r="G757" s="8" t="str">
        <f>IF(D757="","*",VLOOKUP(F757,BS_ATIVIDADE[#All],3,FALSE))</f>
        <v>*</v>
      </c>
      <c r="H757" s="135"/>
      <c r="I757" s="135"/>
      <c r="J757" s="151"/>
      <c r="K757" s="151"/>
      <c r="L757" s="71" t="s">
        <v>11</v>
      </c>
      <c r="M757" s="149" t="str" cm="1">
        <f t="array" ref="M757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757" s="149" t="str" cm="1">
        <f t="array" ref="N757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757" s="135"/>
      <c r="P757" s="135"/>
      <c r="Q757" s="71"/>
      <c r="R757" s="9" t="str">
        <f>IFERROR(_xlfn.XLOOKUP(F757, BS_ATIVIDADE[ATIVIDADE],BS_ATIVIDADE[UNIDADE] ), "*")</f>
        <v>*</v>
      </c>
      <c r="S757" s="180" t="str" cm="1">
        <f t="array" ref="S757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757" s="180" t="str" cm="1">
        <f t="array" ref="T757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757" s="199" t="str">
        <f>IFERROR(_xlfn.XLOOKUP(J757, BASE_MAPA!$B$2:$B$420, BASE_MAPA!$G$2:$G$420), "ERRO")</f>
        <v>ERRO</v>
      </c>
      <c r="V757" s="143"/>
      <c r="W757" s="135"/>
      <c r="X757" s="152"/>
      <c r="Y757" s="129"/>
      <c r="Z757" s="129"/>
      <c r="AA757" s="71"/>
      <c r="AB757" s="59"/>
      <c r="AC757" s="59"/>
      <c r="AD757" s="135"/>
      <c r="AE757" s="71"/>
      <c r="AF757" s="71"/>
      <c r="AG757" s="71"/>
      <c r="AH757" s="42"/>
      <c r="AI757" s="119" t="str">
        <f>IF(BS_CONTROLE[[#This Row],[Atividade]]=0, "-", BS_CONTROLE[[#This Row],[Atividade]])</f>
        <v>-</v>
      </c>
      <c r="AJ757" s="8" t="str">
        <f>IF(D757="","*",VLOOKUP(AI757,BS_ATIVIDADE[#Data],3,FALSE))</f>
        <v>*</v>
      </c>
      <c r="AK757" s="175" t="str">
        <f>IF(BS_CONTROLE[[#This Row],[Local - Partida]]=0, "-", BS_CONTROLE[[#This Row],[Local - Partida]])</f>
        <v>-</v>
      </c>
      <c r="AL757" s="175" t="str">
        <f>IF(BS_CONTROLE[[#This Row],[Local - Encerramento]]=0, "-", BS_CONTROLE[[#This Row],[Local - Encerramento]])</f>
        <v>-</v>
      </c>
      <c r="AM757" s="175" t="str">
        <f>IF(BS_CONTROLE[[#This Row],[Entre - Estações]]=0, "-", BS_CONTROLE[[#This Row],[Entre - Estações]])</f>
        <v>-</v>
      </c>
      <c r="AN757" s="175" t="str">
        <f>IF(BS_CONTROLE[[#This Row],[SB]]=0, "-", BS_CONTROLE[[#This Row],[SB]])</f>
        <v>-</v>
      </c>
      <c r="AO757" s="176" t="str">
        <f>IF(BS_CONTROLE[[#This Row],[SUB]]=0, "-", BS_CONTROLE[[#This Row],[SUB]])</f>
        <v>-</v>
      </c>
      <c r="AP757" s="177" t="str">
        <f>IF(BS_CONTROLE[[#This Row],[KM - Inicio]]=0, "-", BS_CONTROLE[[#This Row],[KM - Inicio]])</f>
        <v>-</v>
      </c>
      <c r="AQ757" s="177" t="str">
        <f>IF(BS_CONTROLE[[#This Row],[KM - Fim]]=0, "-", BS_CONTROLE[[#This Row],[KM - Fim]])</f>
        <v>-</v>
      </c>
      <c r="AR757" s="32"/>
      <c r="AS757" s="32"/>
      <c r="AT757" s="32"/>
      <c r="AU757" s="32"/>
      <c r="AV757" s="32"/>
      <c r="AW757" s="32"/>
      <c r="AX757" s="32"/>
      <c r="AY757" s="184" t="str">
        <f>IF(D757="","*",IFERROR(IF(ISODD(COUNT(AS757:AX759)),"ERRO",SUM((AT757-AS757),(AV757-AU757),(AX757-AW757))),"ERRO"))</f>
        <v>*</v>
      </c>
      <c r="AZ757" s="11"/>
      <c r="BA757" s="60"/>
      <c r="BB757" s="9" t="str">
        <f>IFERROR(_xlfn.XLOOKUP(AI757, BS_ATIVIDADE[ATIVIDADE],BS_ATIVIDADE[UNIDADE] ), "*")</f>
        <v>*</v>
      </c>
      <c r="BC757" s="59" t="str" cm="1">
        <f t="array" ref="BC757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BD757" s="59" t="str" cm="1">
        <f t="array" ref="BD757" xml:space="preserve"> _xlfn.XLOOKUP(
  1,
  ( TabelaMap[SUB] = BS_CONTROLE[[#This Row],[SUB_5]]) *
  ( TabelaMap[KM Inicio] &lt;= BS_CONTROLE[[#This Row],[KM - Inicio]]) *
  ( TabelaMap[KM Fim]  &gt;= BS_CONTROLE[[#This Row],[KM - Inicio]]),
  TabelaMap[Trecho Coordenação],
  "-",
  0
)</f>
        <v>-</v>
      </c>
      <c r="BE757" s="200" t="str">
        <f>IFERROR(_xlfn.XLOOKUP(AO757, BASE_MAPA!$B$2:$B$420, BASE_MAPA!$G$2:$G$420), "ERRO")</f>
        <v>ERRO</v>
      </c>
      <c r="BF757" s="178" t="str">
        <f>IF(BS_CONTROLE[[#This Row],[Responsavel pelo boletim]]=0, "-", BS_CONTROLE[[#This Row],[Responsavel pelo boletim]])</f>
        <v>-</v>
      </c>
      <c r="BG757" s="13"/>
      <c r="BH757" s="14"/>
      <c r="BI757" s="14"/>
      <c r="BJ757" s="14"/>
      <c r="BK757" s="14"/>
      <c r="BL757" s="13"/>
      <c r="BM757" s="12"/>
      <c r="BN757" s="12"/>
      <c r="BO757" s="130"/>
      <c r="BP757" s="14"/>
      <c r="BQ757" s="10" t="str">
        <f t="shared" si="63"/>
        <v>Aderente</v>
      </c>
      <c r="BR757" s="15" t="str">
        <f t="shared" si="64"/>
        <v>*</v>
      </c>
      <c r="BS757" s="15" t="str">
        <f t="shared" si="65"/>
        <v>*</v>
      </c>
      <c r="BT757" s="157" t="str">
        <f t="shared" si="66"/>
        <v/>
      </c>
    </row>
    <row r="758" spans="1:72" hidden="1">
      <c r="A758" s="44" t="str">
        <f t="shared" si="62"/>
        <v/>
      </c>
      <c r="B758" s="133"/>
      <c r="C758" s="7" t="str">
        <f>IF(BS_CONTROLE[[#This Row],[DATA]]="","",WEEKNUM(BS_CONTROLE[[#This Row],[DATA]]))</f>
        <v/>
      </c>
      <c r="D758" s="45"/>
      <c r="E758" s="185">
        <v>774</v>
      </c>
      <c r="F758" s="134"/>
      <c r="G758" s="8" t="str">
        <f>IF(D758="","*",VLOOKUP(F758,BS_ATIVIDADE[#All],3,FALSE))</f>
        <v>*</v>
      </c>
      <c r="H758" s="135"/>
      <c r="I758" s="135"/>
      <c r="J758" s="151"/>
      <c r="K758" s="151"/>
      <c r="L758" s="71" t="s">
        <v>11</v>
      </c>
      <c r="M758" s="149" t="str" cm="1">
        <f t="array" ref="M758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758" s="149" t="str" cm="1">
        <f t="array" ref="N758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758" s="135"/>
      <c r="P758" s="135"/>
      <c r="Q758" s="71"/>
      <c r="R758" s="9" t="str">
        <f>IFERROR(_xlfn.XLOOKUP(F758, BS_ATIVIDADE[ATIVIDADE],BS_ATIVIDADE[UNIDADE] ), "*")</f>
        <v>*</v>
      </c>
      <c r="S758" s="180" t="str" cm="1">
        <f t="array" ref="S758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758" s="180" t="str" cm="1">
        <f t="array" ref="T758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758" s="199" t="str">
        <f>IFERROR(_xlfn.XLOOKUP(J758, BASE_MAPA!$B$2:$B$420, BASE_MAPA!$G$2:$G$420), "ERRO")</f>
        <v>ERRO</v>
      </c>
      <c r="V758" s="143"/>
      <c r="W758" s="135"/>
      <c r="X758" s="152"/>
      <c r="Y758" s="129"/>
      <c r="Z758" s="129"/>
      <c r="AA758" s="71"/>
      <c r="AB758" s="59"/>
      <c r="AC758" s="59"/>
      <c r="AD758" s="135"/>
      <c r="AE758" s="71"/>
      <c r="AF758" s="71"/>
      <c r="AG758" s="71"/>
      <c r="AH758" s="42"/>
      <c r="AI758" s="119" t="str">
        <f>IF(BS_CONTROLE[[#This Row],[Atividade]]=0, "-", BS_CONTROLE[[#This Row],[Atividade]])</f>
        <v>-</v>
      </c>
      <c r="AJ758" s="8" t="str">
        <f>IF(D758="","*",VLOOKUP(AI758,BS_ATIVIDADE[#Data],3,FALSE))</f>
        <v>*</v>
      </c>
      <c r="AK758" s="175" t="str">
        <f>IF(BS_CONTROLE[[#This Row],[Local - Partida]]=0, "-", BS_CONTROLE[[#This Row],[Local - Partida]])</f>
        <v>-</v>
      </c>
      <c r="AL758" s="175" t="str">
        <f>IF(BS_CONTROLE[[#This Row],[Local - Encerramento]]=0, "-", BS_CONTROLE[[#This Row],[Local - Encerramento]])</f>
        <v>-</v>
      </c>
      <c r="AM758" s="175" t="str">
        <f>IF(BS_CONTROLE[[#This Row],[Entre - Estações]]=0, "-", BS_CONTROLE[[#This Row],[Entre - Estações]])</f>
        <v>-</v>
      </c>
      <c r="AN758" s="175" t="str">
        <f>IF(BS_CONTROLE[[#This Row],[SB]]=0, "-", BS_CONTROLE[[#This Row],[SB]])</f>
        <v>-</v>
      </c>
      <c r="AO758" s="176" t="str">
        <f>IF(BS_CONTROLE[[#This Row],[SUB]]=0, "-", BS_CONTROLE[[#This Row],[SUB]])</f>
        <v>-</v>
      </c>
      <c r="AP758" s="177" t="str">
        <f>IF(BS_CONTROLE[[#This Row],[KM - Inicio]]=0, "-", BS_CONTROLE[[#This Row],[KM - Inicio]])</f>
        <v>-</v>
      </c>
      <c r="AQ758" s="177" t="str">
        <f>IF(BS_CONTROLE[[#This Row],[KM - Fim]]=0, "-", BS_CONTROLE[[#This Row],[KM - Fim]])</f>
        <v>-</v>
      </c>
      <c r="AR758" s="32"/>
      <c r="AS758" s="32"/>
      <c r="AT758" s="32"/>
      <c r="AU758" s="32"/>
      <c r="AV758" s="32"/>
      <c r="AW758" s="32"/>
      <c r="AX758" s="32"/>
      <c r="AY758" s="184" t="str">
        <f>IF(D758="","*",IFERROR(IF(ISODD(COUNT(AS758:AX760)),"ERRO",SUM((AT758-AS758),(AV758-AU758),(AX758-AW758))),"ERRO"))</f>
        <v>*</v>
      </c>
      <c r="AZ758" s="11"/>
      <c r="BA758" s="60"/>
      <c r="BB758" s="9" t="str">
        <f>IFERROR(_xlfn.XLOOKUP(AI758, BS_ATIVIDADE[ATIVIDADE],BS_ATIVIDADE[UNIDADE] ), "*")</f>
        <v>*</v>
      </c>
      <c r="BC758" s="59" t="str" cm="1">
        <f t="array" ref="BC758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BD758" s="59" t="str" cm="1">
        <f t="array" ref="BD758" xml:space="preserve"> _xlfn.XLOOKUP(
  1,
  ( TabelaMap[SUB] = BS_CONTROLE[[#This Row],[SUB_5]]) *
  ( TabelaMap[KM Inicio] &lt;= BS_CONTROLE[[#This Row],[KM - Inicio]]) *
  ( TabelaMap[KM Fim]  &gt;= BS_CONTROLE[[#This Row],[KM - Inicio]]),
  TabelaMap[Trecho Coordenação],
  "-",
  0
)</f>
        <v>-</v>
      </c>
      <c r="BE758" s="200" t="str">
        <f>IFERROR(_xlfn.XLOOKUP(AO758, BASE_MAPA!$B$2:$B$420, BASE_MAPA!$G$2:$G$420), "ERRO")</f>
        <v>ERRO</v>
      </c>
      <c r="BF758" s="178" t="str">
        <f>IF(BS_CONTROLE[[#This Row],[Responsavel pelo boletim]]=0, "-", BS_CONTROLE[[#This Row],[Responsavel pelo boletim]])</f>
        <v>-</v>
      </c>
      <c r="BG758" s="13"/>
      <c r="BH758" s="14"/>
      <c r="BI758" s="14"/>
      <c r="BJ758" s="14"/>
      <c r="BK758" s="14"/>
      <c r="BL758" s="13"/>
      <c r="BM758" s="12"/>
      <c r="BN758" s="12"/>
      <c r="BO758" s="130"/>
      <c r="BP758" s="14"/>
      <c r="BQ758" s="10" t="str">
        <f t="shared" si="63"/>
        <v>Aderente</v>
      </c>
      <c r="BR758" s="15" t="str">
        <f t="shared" si="64"/>
        <v>*</v>
      </c>
      <c r="BS758" s="15" t="str">
        <f t="shared" si="65"/>
        <v>*</v>
      </c>
      <c r="BT758" s="157" t="str">
        <f t="shared" si="66"/>
        <v/>
      </c>
    </row>
    <row r="759" spans="1:72" hidden="1">
      <c r="A759" s="44" t="str">
        <f t="shared" si="62"/>
        <v/>
      </c>
      <c r="B759" s="133"/>
      <c r="C759" s="7" t="str">
        <f>IF(BS_CONTROLE[[#This Row],[DATA]]="","",WEEKNUM(BS_CONTROLE[[#This Row],[DATA]]))</f>
        <v/>
      </c>
      <c r="D759" s="45"/>
      <c r="E759" s="185">
        <v>775</v>
      </c>
      <c r="F759" s="134"/>
      <c r="G759" s="8" t="str">
        <f>IF(D759="","*",VLOOKUP(F759,BS_ATIVIDADE[#All],3,FALSE))</f>
        <v>*</v>
      </c>
      <c r="H759" s="135"/>
      <c r="I759" s="135"/>
      <c r="J759" s="151"/>
      <c r="K759" s="151"/>
      <c r="L759" s="71" t="s">
        <v>11</v>
      </c>
      <c r="M759" s="149" t="str" cm="1">
        <f t="array" ref="M759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759" s="149" t="str" cm="1">
        <f t="array" ref="N759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759" s="135"/>
      <c r="P759" s="135"/>
      <c r="Q759" s="71"/>
      <c r="R759" s="9" t="str">
        <f>IFERROR(_xlfn.XLOOKUP(F759, BS_ATIVIDADE[ATIVIDADE],BS_ATIVIDADE[UNIDADE] ), "*")</f>
        <v>*</v>
      </c>
      <c r="S759" s="180" t="str" cm="1">
        <f t="array" ref="S759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759" s="180" t="str" cm="1">
        <f t="array" ref="T759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759" s="199" t="str">
        <f>IFERROR(_xlfn.XLOOKUP(J759, BASE_MAPA!$B$2:$B$420, BASE_MAPA!$G$2:$G$420), "ERRO")</f>
        <v>ERRO</v>
      </c>
      <c r="V759" s="143"/>
      <c r="W759" s="135"/>
      <c r="X759" s="152"/>
      <c r="Y759" s="129"/>
      <c r="Z759" s="129"/>
      <c r="AA759" s="71"/>
      <c r="AB759" s="59"/>
      <c r="AC759" s="59"/>
      <c r="AD759" s="135"/>
      <c r="AE759" s="71"/>
      <c r="AF759" s="71"/>
      <c r="AG759" s="71"/>
      <c r="AH759" s="42"/>
      <c r="AI759" s="119" t="str">
        <f>IF(BS_CONTROLE[[#This Row],[Atividade]]=0, "-", BS_CONTROLE[[#This Row],[Atividade]])</f>
        <v>-</v>
      </c>
      <c r="AJ759" s="8" t="str">
        <f>IF(D759="","*",VLOOKUP(AI759,BS_ATIVIDADE[#Data],3,FALSE))</f>
        <v>*</v>
      </c>
      <c r="AK759" s="175" t="str">
        <f>IF(BS_CONTROLE[[#This Row],[Local - Partida]]=0, "-", BS_CONTROLE[[#This Row],[Local - Partida]])</f>
        <v>-</v>
      </c>
      <c r="AL759" s="175" t="str">
        <f>IF(BS_CONTROLE[[#This Row],[Local - Encerramento]]=0, "-", BS_CONTROLE[[#This Row],[Local - Encerramento]])</f>
        <v>-</v>
      </c>
      <c r="AM759" s="175" t="str">
        <f>IF(BS_CONTROLE[[#This Row],[Entre - Estações]]=0, "-", BS_CONTROLE[[#This Row],[Entre - Estações]])</f>
        <v>-</v>
      </c>
      <c r="AN759" s="175" t="str">
        <f>IF(BS_CONTROLE[[#This Row],[SB]]=0, "-", BS_CONTROLE[[#This Row],[SB]])</f>
        <v>-</v>
      </c>
      <c r="AO759" s="176" t="str">
        <f>IF(BS_CONTROLE[[#This Row],[SUB]]=0, "-", BS_CONTROLE[[#This Row],[SUB]])</f>
        <v>-</v>
      </c>
      <c r="AP759" s="177" t="str">
        <f>IF(BS_CONTROLE[[#This Row],[KM - Inicio]]=0, "-", BS_CONTROLE[[#This Row],[KM - Inicio]])</f>
        <v>-</v>
      </c>
      <c r="AQ759" s="177" t="str">
        <f>IF(BS_CONTROLE[[#This Row],[KM - Fim]]=0, "-", BS_CONTROLE[[#This Row],[KM - Fim]])</f>
        <v>-</v>
      </c>
      <c r="AR759" s="32"/>
      <c r="AS759" s="32"/>
      <c r="AT759" s="32"/>
      <c r="AU759" s="32"/>
      <c r="AV759" s="32"/>
      <c r="AW759" s="32"/>
      <c r="AX759" s="32"/>
      <c r="AY759" s="184" t="str">
        <f>IF(D759="","*",IFERROR(IF(ISODD(COUNT(AS759:AX761)),"ERRO",SUM((AT759-AS759),(AV759-AU759),(AX759-AW759))),"ERRO"))</f>
        <v>*</v>
      </c>
      <c r="AZ759" s="11"/>
      <c r="BA759" s="60"/>
      <c r="BB759" s="9" t="str">
        <f>IFERROR(_xlfn.XLOOKUP(AI759, BS_ATIVIDADE[ATIVIDADE],BS_ATIVIDADE[UNIDADE] ), "*")</f>
        <v>*</v>
      </c>
      <c r="BC759" s="59" t="str" cm="1">
        <f t="array" ref="BC759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BD759" s="59" t="str" cm="1">
        <f t="array" ref="BD759" xml:space="preserve"> _xlfn.XLOOKUP(
  1,
  ( TabelaMap[SUB] = BS_CONTROLE[[#This Row],[SUB_5]]) *
  ( TabelaMap[KM Inicio] &lt;= BS_CONTROLE[[#This Row],[KM - Inicio]]) *
  ( TabelaMap[KM Fim]  &gt;= BS_CONTROLE[[#This Row],[KM - Inicio]]),
  TabelaMap[Trecho Coordenação],
  "-",
  0
)</f>
        <v>-</v>
      </c>
      <c r="BE759" s="200" t="str">
        <f>IFERROR(_xlfn.XLOOKUP(AO759, BASE_MAPA!$B$2:$B$420, BASE_MAPA!$G$2:$G$420), "ERRO")</f>
        <v>ERRO</v>
      </c>
      <c r="BF759" s="178" t="str">
        <f>IF(BS_CONTROLE[[#This Row],[Responsavel pelo boletim]]=0, "-", BS_CONTROLE[[#This Row],[Responsavel pelo boletim]])</f>
        <v>-</v>
      </c>
      <c r="BG759" s="13"/>
      <c r="BH759" s="14"/>
      <c r="BI759" s="14"/>
      <c r="BJ759" s="14"/>
      <c r="BK759" s="14"/>
      <c r="BL759" s="13"/>
      <c r="BM759" s="12"/>
      <c r="BN759" s="12"/>
      <c r="BO759" s="130"/>
      <c r="BP759" s="14"/>
      <c r="BQ759" s="10" t="str">
        <f t="shared" si="63"/>
        <v>Aderente</v>
      </c>
      <c r="BR759" s="15" t="str">
        <f t="shared" si="64"/>
        <v>*</v>
      </c>
      <c r="BS759" s="15" t="str">
        <f t="shared" si="65"/>
        <v>*</v>
      </c>
      <c r="BT759" s="157" t="str">
        <f t="shared" si="66"/>
        <v/>
      </c>
    </row>
    <row r="760" spans="1:72" hidden="1">
      <c r="A760" s="44" t="str">
        <f t="shared" si="62"/>
        <v/>
      </c>
      <c r="B760" s="133"/>
      <c r="C760" s="7" t="str">
        <f>IF(BS_CONTROLE[[#This Row],[DATA]]="","",WEEKNUM(BS_CONTROLE[[#This Row],[DATA]]))</f>
        <v/>
      </c>
      <c r="D760" s="45"/>
      <c r="E760" s="185">
        <v>776</v>
      </c>
      <c r="F760" s="134"/>
      <c r="G760" s="8" t="str">
        <f>IF(D760="","*",VLOOKUP(F760,BS_ATIVIDADE[#All],3,FALSE))</f>
        <v>*</v>
      </c>
      <c r="H760" s="135"/>
      <c r="I760" s="135"/>
      <c r="J760" s="151"/>
      <c r="K760" s="151"/>
      <c r="L760" s="71" t="s">
        <v>11</v>
      </c>
      <c r="M760" s="149" t="str" cm="1">
        <f t="array" ref="M760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760" s="149" t="str" cm="1">
        <f t="array" ref="N760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760" s="135"/>
      <c r="P760" s="135"/>
      <c r="Q760" s="71"/>
      <c r="R760" s="9" t="str">
        <f>IFERROR(_xlfn.XLOOKUP(F760, BS_ATIVIDADE[ATIVIDADE],BS_ATIVIDADE[UNIDADE] ), "*")</f>
        <v>*</v>
      </c>
      <c r="S760" s="180" t="str" cm="1">
        <f t="array" ref="S760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760" s="180" t="str" cm="1">
        <f t="array" ref="T760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760" s="199" t="str">
        <f>IFERROR(_xlfn.XLOOKUP(J760, BASE_MAPA!$B$2:$B$420, BASE_MAPA!$G$2:$G$420), "ERRO")</f>
        <v>ERRO</v>
      </c>
      <c r="V760" s="143"/>
      <c r="W760" s="135"/>
      <c r="X760" s="152"/>
      <c r="Y760" s="129"/>
      <c r="Z760" s="129"/>
      <c r="AA760" s="71"/>
      <c r="AB760" s="59"/>
      <c r="AC760" s="59"/>
      <c r="AD760" s="135"/>
      <c r="AE760" s="71"/>
      <c r="AF760" s="71"/>
      <c r="AG760" s="71"/>
      <c r="AH760" s="42"/>
      <c r="AI760" s="119" t="str">
        <f>IF(BS_CONTROLE[[#This Row],[Atividade]]=0, "-", BS_CONTROLE[[#This Row],[Atividade]])</f>
        <v>-</v>
      </c>
      <c r="AJ760" s="8" t="str">
        <f>IF(D760="","*",VLOOKUP(AI760,BS_ATIVIDADE[#Data],3,FALSE))</f>
        <v>*</v>
      </c>
      <c r="AK760" s="175" t="str">
        <f>IF(BS_CONTROLE[[#This Row],[Local - Partida]]=0, "-", BS_CONTROLE[[#This Row],[Local - Partida]])</f>
        <v>-</v>
      </c>
      <c r="AL760" s="175" t="str">
        <f>IF(BS_CONTROLE[[#This Row],[Local - Encerramento]]=0, "-", BS_CONTROLE[[#This Row],[Local - Encerramento]])</f>
        <v>-</v>
      </c>
      <c r="AM760" s="175" t="str">
        <f>IF(BS_CONTROLE[[#This Row],[Entre - Estações]]=0, "-", BS_CONTROLE[[#This Row],[Entre - Estações]])</f>
        <v>-</v>
      </c>
      <c r="AN760" s="175" t="str">
        <f>IF(BS_CONTROLE[[#This Row],[SB]]=0, "-", BS_CONTROLE[[#This Row],[SB]])</f>
        <v>-</v>
      </c>
      <c r="AO760" s="176" t="str">
        <f>IF(BS_CONTROLE[[#This Row],[SUB]]=0, "-", BS_CONTROLE[[#This Row],[SUB]])</f>
        <v>-</v>
      </c>
      <c r="AP760" s="177" t="str">
        <f>IF(BS_CONTROLE[[#This Row],[KM - Inicio]]=0, "-", BS_CONTROLE[[#This Row],[KM - Inicio]])</f>
        <v>-</v>
      </c>
      <c r="AQ760" s="177" t="str">
        <f>IF(BS_CONTROLE[[#This Row],[KM - Fim]]=0, "-", BS_CONTROLE[[#This Row],[KM - Fim]])</f>
        <v>-</v>
      </c>
      <c r="AR760" s="32"/>
      <c r="AS760" s="32"/>
      <c r="AT760" s="32"/>
      <c r="AU760" s="32"/>
      <c r="AV760" s="32"/>
      <c r="AW760" s="32"/>
      <c r="AX760" s="32"/>
      <c r="AY760" s="184" t="str">
        <f>IF(D760="","*",IFERROR(IF(ISODD(COUNT(AS760:AX762)),"ERRO",SUM((AT760-AS760),(AV760-AU760),(AX760-AW760))),"ERRO"))</f>
        <v>*</v>
      </c>
      <c r="AZ760" s="11"/>
      <c r="BA760" s="60"/>
      <c r="BB760" s="9" t="str">
        <f>IFERROR(_xlfn.XLOOKUP(AI760, BS_ATIVIDADE[ATIVIDADE],BS_ATIVIDADE[UNIDADE] ), "*")</f>
        <v>*</v>
      </c>
      <c r="BC760" s="59" t="str" cm="1">
        <f t="array" ref="BC760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BD760" s="59" t="str" cm="1">
        <f t="array" ref="BD760" xml:space="preserve"> _xlfn.XLOOKUP(
  1,
  ( TabelaMap[SUB] = BS_CONTROLE[[#This Row],[SUB_5]]) *
  ( TabelaMap[KM Inicio] &lt;= BS_CONTROLE[[#This Row],[KM - Inicio]]) *
  ( TabelaMap[KM Fim]  &gt;= BS_CONTROLE[[#This Row],[KM - Inicio]]),
  TabelaMap[Trecho Coordenação],
  "-",
  0
)</f>
        <v>-</v>
      </c>
      <c r="BE760" s="200" t="str">
        <f>IFERROR(_xlfn.XLOOKUP(AO760, BASE_MAPA!$B$2:$B$420, BASE_MAPA!$G$2:$G$420), "ERRO")</f>
        <v>ERRO</v>
      </c>
      <c r="BF760" s="178" t="str">
        <f>IF(BS_CONTROLE[[#This Row],[Responsavel pelo boletim]]=0, "-", BS_CONTROLE[[#This Row],[Responsavel pelo boletim]])</f>
        <v>-</v>
      </c>
      <c r="BG760" s="13"/>
      <c r="BH760" s="14"/>
      <c r="BI760" s="14"/>
      <c r="BJ760" s="14"/>
      <c r="BK760" s="14"/>
      <c r="BL760" s="13"/>
      <c r="BM760" s="12"/>
      <c r="BN760" s="12"/>
      <c r="BO760" s="130"/>
      <c r="BP760" s="14"/>
      <c r="BQ760" s="10" t="str">
        <f t="shared" si="63"/>
        <v>Aderente</v>
      </c>
      <c r="BR760" s="15" t="str">
        <f t="shared" si="64"/>
        <v>*</v>
      </c>
      <c r="BS760" s="15" t="str">
        <f t="shared" si="65"/>
        <v>*</v>
      </c>
      <c r="BT760" s="157" t="str">
        <f t="shared" si="66"/>
        <v/>
      </c>
    </row>
    <row r="761" spans="1:72" hidden="1">
      <c r="A761" s="44" t="str">
        <f t="shared" si="62"/>
        <v/>
      </c>
      <c r="B761" s="133"/>
      <c r="C761" s="7" t="str">
        <f>IF(BS_CONTROLE[[#This Row],[DATA]]="","",WEEKNUM(BS_CONTROLE[[#This Row],[DATA]]))</f>
        <v/>
      </c>
      <c r="D761" s="45"/>
      <c r="E761" s="185">
        <v>777</v>
      </c>
      <c r="F761" s="134"/>
      <c r="G761" s="8" t="str">
        <f>IF(D761="","*",VLOOKUP(F761,BS_ATIVIDADE[#All],3,FALSE))</f>
        <v>*</v>
      </c>
      <c r="H761" s="135"/>
      <c r="I761" s="135"/>
      <c r="J761" s="151"/>
      <c r="K761" s="151"/>
      <c r="L761" s="71" t="s">
        <v>11</v>
      </c>
      <c r="M761" s="149" t="str" cm="1">
        <f t="array" ref="M761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761" s="149" t="str" cm="1">
        <f t="array" ref="N761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761" s="135"/>
      <c r="P761" s="135"/>
      <c r="Q761" s="71"/>
      <c r="R761" s="9" t="str">
        <f>IFERROR(_xlfn.XLOOKUP(F761, BS_ATIVIDADE[ATIVIDADE],BS_ATIVIDADE[UNIDADE] ), "*")</f>
        <v>*</v>
      </c>
      <c r="S761" s="180" t="str" cm="1">
        <f t="array" ref="S761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761" s="180" t="str" cm="1">
        <f t="array" ref="T761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761" s="199" t="str">
        <f>IFERROR(_xlfn.XLOOKUP(J761, BASE_MAPA!$B$2:$B$420, BASE_MAPA!$G$2:$G$420), "ERRO")</f>
        <v>ERRO</v>
      </c>
      <c r="V761" s="143"/>
      <c r="W761" s="135"/>
      <c r="X761" s="152"/>
      <c r="Y761" s="129"/>
      <c r="Z761" s="129"/>
      <c r="AA761" s="71"/>
      <c r="AB761" s="59"/>
      <c r="AC761" s="59"/>
      <c r="AD761" s="135"/>
      <c r="AE761" s="71"/>
      <c r="AF761" s="71"/>
      <c r="AG761" s="71"/>
      <c r="AH761" s="42"/>
      <c r="AI761" s="119" t="str">
        <f>IF(BS_CONTROLE[[#This Row],[Atividade]]=0, "-", BS_CONTROLE[[#This Row],[Atividade]])</f>
        <v>-</v>
      </c>
      <c r="AJ761" s="8" t="str">
        <f>IF(D761="","*",VLOOKUP(AI761,BS_ATIVIDADE[#Data],3,FALSE))</f>
        <v>*</v>
      </c>
      <c r="AK761" s="175" t="str">
        <f>IF(BS_CONTROLE[[#This Row],[Local - Partida]]=0, "-", BS_CONTROLE[[#This Row],[Local - Partida]])</f>
        <v>-</v>
      </c>
      <c r="AL761" s="175" t="str">
        <f>IF(BS_CONTROLE[[#This Row],[Local - Encerramento]]=0, "-", BS_CONTROLE[[#This Row],[Local - Encerramento]])</f>
        <v>-</v>
      </c>
      <c r="AM761" s="175" t="str">
        <f>IF(BS_CONTROLE[[#This Row],[Entre - Estações]]=0, "-", BS_CONTROLE[[#This Row],[Entre - Estações]])</f>
        <v>-</v>
      </c>
      <c r="AN761" s="175" t="str">
        <f>IF(BS_CONTROLE[[#This Row],[SB]]=0, "-", BS_CONTROLE[[#This Row],[SB]])</f>
        <v>-</v>
      </c>
      <c r="AO761" s="176" t="str">
        <f>IF(BS_CONTROLE[[#This Row],[SUB]]=0, "-", BS_CONTROLE[[#This Row],[SUB]])</f>
        <v>-</v>
      </c>
      <c r="AP761" s="177" t="str">
        <f>IF(BS_CONTROLE[[#This Row],[KM - Inicio]]=0, "-", BS_CONTROLE[[#This Row],[KM - Inicio]])</f>
        <v>-</v>
      </c>
      <c r="AQ761" s="177" t="str">
        <f>IF(BS_CONTROLE[[#This Row],[KM - Fim]]=0, "-", BS_CONTROLE[[#This Row],[KM - Fim]])</f>
        <v>-</v>
      </c>
      <c r="AR761" s="32"/>
      <c r="AS761" s="32"/>
      <c r="AT761" s="32"/>
      <c r="AU761" s="32"/>
      <c r="AV761" s="32"/>
      <c r="AW761" s="32"/>
      <c r="AX761" s="32"/>
      <c r="AY761" s="184" t="str">
        <f>IF(D761="","*",IFERROR(IF(ISODD(COUNT(AS761:AX763)),"ERRO",SUM((AT761-AS761),(AV761-AU761),(AX761-AW761))),"ERRO"))</f>
        <v>*</v>
      </c>
      <c r="AZ761" s="11"/>
      <c r="BA761" s="60"/>
      <c r="BB761" s="9" t="str">
        <f>IFERROR(_xlfn.XLOOKUP(AI761, BS_ATIVIDADE[ATIVIDADE],BS_ATIVIDADE[UNIDADE] ), "*")</f>
        <v>*</v>
      </c>
      <c r="BC761" s="59" t="str" cm="1">
        <f t="array" ref="BC761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BD761" s="59" t="str" cm="1">
        <f t="array" ref="BD761" xml:space="preserve"> _xlfn.XLOOKUP(
  1,
  ( TabelaMap[SUB] = BS_CONTROLE[[#This Row],[SUB_5]]) *
  ( TabelaMap[KM Inicio] &lt;= BS_CONTROLE[[#This Row],[KM - Inicio]]) *
  ( TabelaMap[KM Fim]  &gt;= BS_CONTROLE[[#This Row],[KM - Inicio]]),
  TabelaMap[Trecho Coordenação],
  "-",
  0
)</f>
        <v>-</v>
      </c>
      <c r="BE761" s="200" t="str">
        <f>IFERROR(_xlfn.XLOOKUP(AO761, BASE_MAPA!$B$2:$B$420, BASE_MAPA!$G$2:$G$420), "ERRO")</f>
        <v>ERRO</v>
      </c>
      <c r="BF761" s="178" t="str">
        <f>IF(BS_CONTROLE[[#This Row],[Responsavel pelo boletim]]=0, "-", BS_CONTROLE[[#This Row],[Responsavel pelo boletim]])</f>
        <v>-</v>
      </c>
      <c r="BG761" s="13"/>
      <c r="BH761" s="14"/>
      <c r="BI761" s="14"/>
      <c r="BJ761" s="14"/>
      <c r="BK761" s="14"/>
      <c r="BL761" s="13"/>
      <c r="BM761" s="12"/>
      <c r="BN761" s="12"/>
      <c r="BO761" s="130"/>
      <c r="BP761" s="14"/>
      <c r="BQ761" s="10" t="str">
        <f t="shared" si="63"/>
        <v>Aderente</v>
      </c>
      <c r="BR761" s="15" t="str">
        <f t="shared" si="64"/>
        <v>*</v>
      </c>
      <c r="BS761" s="15" t="str">
        <f t="shared" si="65"/>
        <v>*</v>
      </c>
      <c r="BT761" s="157" t="str">
        <f t="shared" si="66"/>
        <v/>
      </c>
    </row>
    <row r="762" spans="1:72" hidden="1">
      <c r="A762" s="44" t="str">
        <f t="shared" si="62"/>
        <v/>
      </c>
      <c r="B762" s="133"/>
      <c r="C762" s="7" t="str">
        <f>IF(BS_CONTROLE[[#This Row],[DATA]]="","",WEEKNUM(BS_CONTROLE[[#This Row],[DATA]]))</f>
        <v/>
      </c>
      <c r="D762" s="45"/>
      <c r="E762" s="185">
        <v>778</v>
      </c>
      <c r="F762" s="134"/>
      <c r="G762" s="8" t="str">
        <f>IF(D762="","*",VLOOKUP(F762,BS_ATIVIDADE[#All],3,FALSE))</f>
        <v>*</v>
      </c>
      <c r="H762" s="135"/>
      <c r="I762" s="135"/>
      <c r="J762" s="151"/>
      <c r="K762" s="151"/>
      <c r="L762" s="71" t="s">
        <v>11</v>
      </c>
      <c r="M762" s="149" t="str" cm="1">
        <f t="array" ref="M762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762" s="149" t="str" cm="1">
        <f t="array" ref="N762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762" s="135"/>
      <c r="P762" s="135"/>
      <c r="Q762" s="71"/>
      <c r="R762" s="9" t="str">
        <f>IFERROR(_xlfn.XLOOKUP(F762, BS_ATIVIDADE[ATIVIDADE],BS_ATIVIDADE[UNIDADE] ), "*")</f>
        <v>*</v>
      </c>
      <c r="S762" s="180" t="str" cm="1">
        <f t="array" ref="S762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762" s="180" t="str" cm="1">
        <f t="array" ref="T762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762" s="199" t="str">
        <f>IFERROR(_xlfn.XLOOKUP(J762, BASE_MAPA!$B$2:$B$420, BASE_MAPA!$G$2:$G$420), "ERRO")</f>
        <v>ERRO</v>
      </c>
      <c r="V762" s="143"/>
      <c r="W762" s="135"/>
      <c r="X762" s="152"/>
      <c r="Y762" s="129"/>
      <c r="Z762" s="129"/>
      <c r="AA762" s="71"/>
      <c r="AB762" s="59"/>
      <c r="AC762" s="59"/>
      <c r="AD762" s="135"/>
      <c r="AE762" s="71"/>
      <c r="AF762" s="71"/>
      <c r="AG762" s="71"/>
      <c r="AH762" s="42"/>
      <c r="AI762" s="119" t="str">
        <f>IF(BS_CONTROLE[[#This Row],[Atividade]]=0, "-", BS_CONTROLE[[#This Row],[Atividade]])</f>
        <v>-</v>
      </c>
      <c r="AJ762" s="8" t="str">
        <f>IF(D762="","*",VLOOKUP(AI762,BS_ATIVIDADE[#Data],3,FALSE))</f>
        <v>*</v>
      </c>
      <c r="AK762" s="175" t="str">
        <f>IF(BS_CONTROLE[[#This Row],[Local - Partida]]=0, "-", BS_CONTROLE[[#This Row],[Local - Partida]])</f>
        <v>-</v>
      </c>
      <c r="AL762" s="175" t="str">
        <f>IF(BS_CONTROLE[[#This Row],[Local - Encerramento]]=0, "-", BS_CONTROLE[[#This Row],[Local - Encerramento]])</f>
        <v>-</v>
      </c>
      <c r="AM762" s="175" t="str">
        <f>IF(BS_CONTROLE[[#This Row],[Entre - Estações]]=0, "-", BS_CONTROLE[[#This Row],[Entre - Estações]])</f>
        <v>-</v>
      </c>
      <c r="AN762" s="175" t="str">
        <f>IF(BS_CONTROLE[[#This Row],[SB]]=0, "-", BS_CONTROLE[[#This Row],[SB]])</f>
        <v>-</v>
      </c>
      <c r="AO762" s="176" t="str">
        <f>IF(BS_CONTROLE[[#This Row],[SUB]]=0, "-", BS_CONTROLE[[#This Row],[SUB]])</f>
        <v>-</v>
      </c>
      <c r="AP762" s="177" t="str">
        <f>IF(BS_CONTROLE[[#This Row],[KM - Inicio]]=0, "-", BS_CONTROLE[[#This Row],[KM - Inicio]])</f>
        <v>-</v>
      </c>
      <c r="AQ762" s="177" t="str">
        <f>IF(BS_CONTROLE[[#This Row],[KM - Fim]]=0, "-", BS_CONTROLE[[#This Row],[KM - Fim]])</f>
        <v>-</v>
      </c>
      <c r="AR762" s="32"/>
      <c r="AS762" s="32"/>
      <c r="AT762" s="32"/>
      <c r="AU762" s="32"/>
      <c r="AV762" s="32"/>
      <c r="AW762" s="32"/>
      <c r="AX762" s="32"/>
      <c r="AY762" s="184" t="str">
        <f>IF(D762="","*",IFERROR(IF(ISODD(COUNT(AS762:AX764)),"ERRO",SUM((AT762-AS762),(AV762-AU762),(AX762-AW762))),"ERRO"))</f>
        <v>*</v>
      </c>
      <c r="AZ762" s="11"/>
      <c r="BA762" s="60"/>
      <c r="BB762" s="9" t="str">
        <f>IFERROR(_xlfn.XLOOKUP(AI762, BS_ATIVIDADE[ATIVIDADE],BS_ATIVIDADE[UNIDADE] ), "*")</f>
        <v>*</v>
      </c>
      <c r="BC762" s="59" t="str" cm="1">
        <f t="array" ref="BC762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BD762" s="59" t="str" cm="1">
        <f t="array" ref="BD762" xml:space="preserve"> _xlfn.XLOOKUP(
  1,
  ( TabelaMap[SUB] = BS_CONTROLE[[#This Row],[SUB_5]]) *
  ( TabelaMap[KM Inicio] &lt;= BS_CONTROLE[[#This Row],[KM - Inicio]]) *
  ( TabelaMap[KM Fim]  &gt;= BS_CONTROLE[[#This Row],[KM - Inicio]]),
  TabelaMap[Trecho Coordenação],
  "-",
  0
)</f>
        <v>-</v>
      </c>
      <c r="BE762" s="200" t="str">
        <f>IFERROR(_xlfn.XLOOKUP(AO762, BASE_MAPA!$B$2:$B$420, BASE_MAPA!$G$2:$G$420), "ERRO")</f>
        <v>ERRO</v>
      </c>
      <c r="BF762" s="178" t="str">
        <f>IF(BS_CONTROLE[[#This Row],[Responsavel pelo boletim]]=0, "-", BS_CONTROLE[[#This Row],[Responsavel pelo boletim]])</f>
        <v>-</v>
      </c>
      <c r="BG762" s="13"/>
      <c r="BH762" s="14"/>
      <c r="BI762" s="14"/>
      <c r="BJ762" s="14"/>
      <c r="BK762" s="14"/>
      <c r="BL762" s="13"/>
      <c r="BM762" s="12"/>
      <c r="BN762" s="12"/>
      <c r="BO762" s="130"/>
      <c r="BP762" s="14"/>
      <c r="BQ762" s="10" t="str">
        <f t="shared" si="63"/>
        <v>Aderente</v>
      </c>
      <c r="BR762" s="15" t="str">
        <f t="shared" si="64"/>
        <v>*</v>
      </c>
      <c r="BS762" s="15" t="str">
        <f t="shared" si="65"/>
        <v>*</v>
      </c>
      <c r="BT762" s="157" t="str">
        <f t="shared" si="66"/>
        <v/>
      </c>
    </row>
    <row r="763" spans="1:72" hidden="1">
      <c r="A763" s="44" t="str">
        <f t="shared" si="62"/>
        <v/>
      </c>
      <c r="B763" s="133"/>
      <c r="C763" s="7" t="str">
        <f>IF(BS_CONTROLE[[#This Row],[DATA]]="","",WEEKNUM(BS_CONTROLE[[#This Row],[DATA]]))</f>
        <v/>
      </c>
      <c r="D763" s="45"/>
      <c r="E763" s="185">
        <v>779</v>
      </c>
      <c r="F763" s="134"/>
      <c r="G763" s="8" t="str">
        <f>IF(D763="","*",VLOOKUP(F763,BS_ATIVIDADE[#All],3,FALSE))</f>
        <v>*</v>
      </c>
      <c r="H763" s="135"/>
      <c r="I763" s="135"/>
      <c r="J763" s="151"/>
      <c r="K763" s="151"/>
      <c r="L763" s="71" t="s">
        <v>11</v>
      </c>
      <c r="M763" s="149" t="str" cm="1">
        <f t="array" ref="M763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763" s="149" t="str" cm="1">
        <f t="array" ref="N763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763" s="135"/>
      <c r="P763" s="135"/>
      <c r="Q763" s="71"/>
      <c r="R763" s="9" t="str">
        <f>IFERROR(_xlfn.XLOOKUP(F763, BS_ATIVIDADE[ATIVIDADE],BS_ATIVIDADE[UNIDADE] ), "*")</f>
        <v>*</v>
      </c>
      <c r="S763" s="180" t="str" cm="1">
        <f t="array" ref="S763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763" s="180" t="str" cm="1">
        <f t="array" ref="T763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763" s="199" t="str">
        <f>IFERROR(_xlfn.XLOOKUP(J763, BASE_MAPA!$B$2:$B$420, BASE_MAPA!$G$2:$G$420), "ERRO")</f>
        <v>ERRO</v>
      </c>
      <c r="V763" s="143"/>
      <c r="W763" s="135"/>
      <c r="X763" s="152"/>
      <c r="Y763" s="129"/>
      <c r="Z763" s="129"/>
      <c r="AA763" s="71"/>
      <c r="AB763" s="59"/>
      <c r="AC763" s="59"/>
      <c r="AD763" s="135"/>
      <c r="AE763" s="71"/>
      <c r="AF763" s="71"/>
      <c r="AG763" s="71"/>
      <c r="AH763" s="42"/>
      <c r="AI763" s="119" t="str">
        <f>IF(BS_CONTROLE[[#This Row],[Atividade]]=0, "-", BS_CONTROLE[[#This Row],[Atividade]])</f>
        <v>-</v>
      </c>
      <c r="AJ763" s="8" t="str">
        <f>IF(D763="","*",VLOOKUP(AI763,BS_ATIVIDADE[#Data],3,FALSE))</f>
        <v>*</v>
      </c>
      <c r="AK763" s="175" t="str">
        <f>IF(BS_CONTROLE[[#This Row],[Local - Partida]]=0, "-", BS_CONTROLE[[#This Row],[Local - Partida]])</f>
        <v>-</v>
      </c>
      <c r="AL763" s="175" t="str">
        <f>IF(BS_CONTROLE[[#This Row],[Local - Encerramento]]=0, "-", BS_CONTROLE[[#This Row],[Local - Encerramento]])</f>
        <v>-</v>
      </c>
      <c r="AM763" s="175" t="str">
        <f>IF(BS_CONTROLE[[#This Row],[Entre - Estações]]=0, "-", BS_CONTROLE[[#This Row],[Entre - Estações]])</f>
        <v>-</v>
      </c>
      <c r="AN763" s="175" t="str">
        <f>IF(BS_CONTROLE[[#This Row],[SB]]=0, "-", BS_CONTROLE[[#This Row],[SB]])</f>
        <v>-</v>
      </c>
      <c r="AO763" s="176" t="str">
        <f>IF(BS_CONTROLE[[#This Row],[SUB]]=0, "-", BS_CONTROLE[[#This Row],[SUB]])</f>
        <v>-</v>
      </c>
      <c r="AP763" s="177" t="str">
        <f>IF(BS_CONTROLE[[#This Row],[KM - Inicio]]=0, "-", BS_CONTROLE[[#This Row],[KM - Inicio]])</f>
        <v>-</v>
      </c>
      <c r="AQ763" s="177" t="str">
        <f>IF(BS_CONTROLE[[#This Row],[KM - Fim]]=0, "-", BS_CONTROLE[[#This Row],[KM - Fim]])</f>
        <v>-</v>
      </c>
      <c r="AR763" s="32"/>
      <c r="AS763" s="32"/>
      <c r="AT763" s="32"/>
      <c r="AU763" s="32"/>
      <c r="AV763" s="32"/>
      <c r="AW763" s="32"/>
      <c r="AX763" s="32"/>
      <c r="AY763" s="184" t="str">
        <f>IF(D763="","*",IFERROR(IF(ISODD(COUNT(AS763:AX765)),"ERRO",SUM((AT763-AS763),(AV763-AU763),(AX763-AW763))),"ERRO"))</f>
        <v>*</v>
      </c>
      <c r="AZ763" s="11"/>
      <c r="BA763" s="60"/>
      <c r="BB763" s="9" t="str">
        <f>IFERROR(_xlfn.XLOOKUP(AI763, BS_ATIVIDADE[ATIVIDADE],BS_ATIVIDADE[UNIDADE] ), "*")</f>
        <v>*</v>
      </c>
      <c r="BC763" s="59" t="str" cm="1">
        <f t="array" ref="BC763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BD763" s="59" t="str" cm="1">
        <f t="array" ref="BD763" xml:space="preserve"> _xlfn.XLOOKUP(
  1,
  ( TabelaMap[SUB] = BS_CONTROLE[[#This Row],[SUB_5]]) *
  ( TabelaMap[KM Inicio] &lt;= BS_CONTROLE[[#This Row],[KM - Inicio]]) *
  ( TabelaMap[KM Fim]  &gt;= BS_CONTROLE[[#This Row],[KM - Inicio]]),
  TabelaMap[Trecho Coordenação],
  "-",
  0
)</f>
        <v>-</v>
      </c>
      <c r="BE763" s="200" t="str">
        <f>IFERROR(_xlfn.XLOOKUP(AO763, BASE_MAPA!$B$2:$B$420, BASE_MAPA!$G$2:$G$420), "ERRO")</f>
        <v>ERRO</v>
      </c>
      <c r="BF763" s="178" t="str">
        <f>IF(BS_CONTROLE[[#This Row],[Responsavel pelo boletim]]=0, "-", BS_CONTROLE[[#This Row],[Responsavel pelo boletim]])</f>
        <v>-</v>
      </c>
      <c r="BG763" s="13"/>
      <c r="BH763" s="14"/>
      <c r="BI763" s="14"/>
      <c r="BJ763" s="14"/>
      <c r="BK763" s="14"/>
      <c r="BL763" s="13"/>
      <c r="BM763" s="12"/>
      <c r="BN763" s="12"/>
      <c r="BO763" s="130"/>
      <c r="BP763" s="14"/>
      <c r="BQ763" s="10" t="str">
        <f t="shared" si="63"/>
        <v>Aderente</v>
      </c>
      <c r="BR763" s="15" t="str">
        <f t="shared" si="64"/>
        <v>*</v>
      </c>
      <c r="BS763" s="15" t="str">
        <f t="shared" si="65"/>
        <v>*</v>
      </c>
      <c r="BT763" s="157" t="str">
        <f t="shared" si="66"/>
        <v/>
      </c>
    </row>
    <row r="764" spans="1:72" hidden="1">
      <c r="A764" s="44" t="str">
        <f t="shared" si="62"/>
        <v/>
      </c>
      <c r="B764" s="133"/>
      <c r="C764" s="7" t="str">
        <f>IF(BS_CONTROLE[[#This Row],[DATA]]="","",WEEKNUM(BS_CONTROLE[[#This Row],[DATA]]))</f>
        <v/>
      </c>
      <c r="D764" s="45"/>
      <c r="E764" s="185">
        <v>780</v>
      </c>
      <c r="F764" s="134"/>
      <c r="G764" s="8" t="str">
        <f>IF(D764="","*",VLOOKUP(F764,BS_ATIVIDADE[#All],3,FALSE))</f>
        <v>*</v>
      </c>
      <c r="H764" s="135"/>
      <c r="I764" s="135"/>
      <c r="J764" s="151"/>
      <c r="K764" s="151"/>
      <c r="L764" s="71" t="s">
        <v>11</v>
      </c>
      <c r="M764" s="149" t="str" cm="1">
        <f t="array" ref="M764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764" s="149" t="str" cm="1">
        <f t="array" ref="N764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764" s="135"/>
      <c r="P764" s="135"/>
      <c r="Q764" s="71"/>
      <c r="R764" s="9" t="str">
        <f>IFERROR(_xlfn.XLOOKUP(F764, BS_ATIVIDADE[ATIVIDADE],BS_ATIVIDADE[UNIDADE] ), "*")</f>
        <v>*</v>
      </c>
      <c r="S764" s="180" t="str" cm="1">
        <f t="array" ref="S764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764" s="180" t="str" cm="1">
        <f t="array" ref="T764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764" s="199" t="str">
        <f>IFERROR(_xlfn.XLOOKUP(J764, BASE_MAPA!$B$2:$B$420, BASE_MAPA!$G$2:$G$420), "ERRO")</f>
        <v>ERRO</v>
      </c>
      <c r="V764" s="143"/>
      <c r="W764" s="135"/>
      <c r="X764" s="152"/>
      <c r="Y764" s="129"/>
      <c r="Z764" s="129"/>
      <c r="AA764" s="71"/>
      <c r="AB764" s="59"/>
      <c r="AC764" s="59"/>
      <c r="AD764" s="135"/>
      <c r="AE764" s="71"/>
      <c r="AF764" s="71"/>
      <c r="AG764" s="71"/>
      <c r="AH764" s="42"/>
      <c r="AI764" s="119" t="str">
        <f>IF(BS_CONTROLE[[#This Row],[Atividade]]=0, "-", BS_CONTROLE[[#This Row],[Atividade]])</f>
        <v>-</v>
      </c>
      <c r="AJ764" s="8" t="str">
        <f>IF(D764="","*",VLOOKUP(AI764,BS_ATIVIDADE[#Data],3,FALSE))</f>
        <v>*</v>
      </c>
      <c r="AK764" s="175" t="str">
        <f>IF(BS_CONTROLE[[#This Row],[Local - Partida]]=0, "-", BS_CONTROLE[[#This Row],[Local - Partida]])</f>
        <v>-</v>
      </c>
      <c r="AL764" s="175" t="str">
        <f>IF(BS_CONTROLE[[#This Row],[Local - Encerramento]]=0, "-", BS_CONTROLE[[#This Row],[Local - Encerramento]])</f>
        <v>-</v>
      </c>
      <c r="AM764" s="175" t="str">
        <f>IF(BS_CONTROLE[[#This Row],[Entre - Estações]]=0, "-", BS_CONTROLE[[#This Row],[Entre - Estações]])</f>
        <v>-</v>
      </c>
      <c r="AN764" s="175" t="str">
        <f>IF(BS_CONTROLE[[#This Row],[SB]]=0, "-", BS_CONTROLE[[#This Row],[SB]])</f>
        <v>-</v>
      </c>
      <c r="AO764" s="176" t="str">
        <f>IF(BS_CONTROLE[[#This Row],[SUB]]=0, "-", BS_CONTROLE[[#This Row],[SUB]])</f>
        <v>-</v>
      </c>
      <c r="AP764" s="177" t="str">
        <f>IF(BS_CONTROLE[[#This Row],[KM - Inicio]]=0, "-", BS_CONTROLE[[#This Row],[KM - Inicio]])</f>
        <v>-</v>
      </c>
      <c r="AQ764" s="177" t="str">
        <f>IF(BS_CONTROLE[[#This Row],[KM - Fim]]=0, "-", BS_CONTROLE[[#This Row],[KM - Fim]])</f>
        <v>-</v>
      </c>
      <c r="AR764" s="32"/>
      <c r="AS764" s="32"/>
      <c r="AT764" s="32"/>
      <c r="AU764" s="32"/>
      <c r="AV764" s="32"/>
      <c r="AW764" s="32"/>
      <c r="AX764" s="32"/>
      <c r="AY764" s="184" t="str">
        <f>IF(D764="","*",IFERROR(IF(ISODD(COUNT(AS764:AX766)),"ERRO",SUM((AT764-AS764),(AV764-AU764),(AX764-AW764))),"ERRO"))</f>
        <v>*</v>
      </c>
      <c r="AZ764" s="11"/>
      <c r="BA764" s="60"/>
      <c r="BB764" s="9" t="str">
        <f>IFERROR(_xlfn.XLOOKUP(AI764, BS_ATIVIDADE[ATIVIDADE],BS_ATIVIDADE[UNIDADE] ), "*")</f>
        <v>*</v>
      </c>
      <c r="BC764" s="59" t="str" cm="1">
        <f t="array" ref="BC764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BD764" s="59" t="str" cm="1">
        <f t="array" ref="BD764" xml:space="preserve"> _xlfn.XLOOKUP(
  1,
  ( TabelaMap[SUB] = BS_CONTROLE[[#This Row],[SUB_5]]) *
  ( TabelaMap[KM Inicio] &lt;= BS_CONTROLE[[#This Row],[KM - Inicio]]) *
  ( TabelaMap[KM Fim]  &gt;= BS_CONTROLE[[#This Row],[KM - Inicio]]),
  TabelaMap[Trecho Coordenação],
  "-",
  0
)</f>
        <v>-</v>
      </c>
      <c r="BE764" s="200" t="str">
        <f>IFERROR(_xlfn.XLOOKUP(AO764, BASE_MAPA!$B$2:$B$420, BASE_MAPA!$G$2:$G$420), "ERRO")</f>
        <v>ERRO</v>
      </c>
      <c r="BF764" s="178" t="str">
        <f>IF(BS_CONTROLE[[#This Row],[Responsavel pelo boletim]]=0, "-", BS_CONTROLE[[#This Row],[Responsavel pelo boletim]])</f>
        <v>-</v>
      </c>
      <c r="BG764" s="13"/>
      <c r="BH764" s="14"/>
      <c r="BI764" s="14"/>
      <c r="BJ764" s="14"/>
      <c r="BK764" s="14"/>
      <c r="BL764" s="13"/>
      <c r="BM764" s="12"/>
      <c r="BN764" s="12"/>
      <c r="BO764" s="130"/>
      <c r="BP764" s="14"/>
      <c r="BQ764" s="10" t="str">
        <f t="shared" si="63"/>
        <v>Aderente</v>
      </c>
      <c r="BR764" s="15" t="str">
        <f t="shared" si="64"/>
        <v>*</v>
      </c>
      <c r="BS764" s="15" t="str">
        <f t="shared" si="65"/>
        <v>*</v>
      </c>
      <c r="BT764" s="157" t="str">
        <f t="shared" si="66"/>
        <v/>
      </c>
    </row>
    <row r="765" spans="1:72" hidden="1">
      <c r="A765" s="44" t="str">
        <f t="shared" si="62"/>
        <v/>
      </c>
      <c r="B765" s="133"/>
      <c r="C765" s="7" t="str">
        <f>IF(BS_CONTROLE[[#This Row],[DATA]]="","",WEEKNUM(BS_CONTROLE[[#This Row],[DATA]]))</f>
        <v/>
      </c>
      <c r="D765" s="45"/>
      <c r="E765" s="185">
        <v>781</v>
      </c>
      <c r="F765" s="134"/>
      <c r="G765" s="8" t="str">
        <f>IF(D765="","*",VLOOKUP(F765,BS_ATIVIDADE[#All],3,FALSE))</f>
        <v>*</v>
      </c>
      <c r="H765" s="135"/>
      <c r="I765" s="135"/>
      <c r="J765" s="151"/>
      <c r="K765" s="151"/>
      <c r="L765" s="71" t="s">
        <v>11</v>
      </c>
      <c r="M765" s="149" t="str" cm="1">
        <f t="array" ref="M765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765" s="149" t="str" cm="1">
        <f t="array" ref="N765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765" s="135"/>
      <c r="P765" s="135"/>
      <c r="Q765" s="71"/>
      <c r="R765" s="9" t="str">
        <f>IFERROR(_xlfn.XLOOKUP(F765, BS_ATIVIDADE[ATIVIDADE],BS_ATIVIDADE[UNIDADE] ), "*")</f>
        <v>*</v>
      </c>
      <c r="S765" s="180" t="str" cm="1">
        <f t="array" ref="S765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765" s="180" t="str" cm="1">
        <f t="array" ref="T765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765" s="199" t="str">
        <f>IFERROR(_xlfn.XLOOKUP(J765, BASE_MAPA!$B$2:$B$420, BASE_MAPA!$G$2:$G$420), "ERRO")</f>
        <v>ERRO</v>
      </c>
      <c r="V765" s="143"/>
      <c r="W765" s="135"/>
      <c r="X765" s="152"/>
      <c r="Y765" s="129"/>
      <c r="Z765" s="129"/>
      <c r="AA765" s="71"/>
      <c r="AB765" s="59"/>
      <c r="AC765" s="59"/>
      <c r="AD765" s="135"/>
      <c r="AE765" s="71"/>
      <c r="AF765" s="71"/>
      <c r="AG765" s="71"/>
      <c r="AH765" s="42"/>
      <c r="AI765" s="119" t="str">
        <f>IF(BS_CONTROLE[[#This Row],[Atividade]]=0, "-", BS_CONTROLE[[#This Row],[Atividade]])</f>
        <v>-</v>
      </c>
      <c r="AJ765" s="8" t="str">
        <f>IF(D765="","*",VLOOKUP(AI765,BS_ATIVIDADE[#Data],3,FALSE))</f>
        <v>*</v>
      </c>
      <c r="AK765" s="175" t="str">
        <f>IF(BS_CONTROLE[[#This Row],[Local - Partida]]=0, "-", BS_CONTROLE[[#This Row],[Local - Partida]])</f>
        <v>-</v>
      </c>
      <c r="AL765" s="175" t="str">
        <f>IF(BS_CONTROLE[[#This Row],[Local - Encerramento]]=0, "-", BS_CONTROLE[[#This Row],[Local - Encerramento]])</f>
        <v>-</v>
      </c>
      <c r="AM765" s="175" t="str">
        <f>IF(BS_CONTROLE[[#This Row],[Entre - Estações]]=0, "-", BS_CONTROLE[[#This Row],[Entre - Estações]])</f>
        <v>-</v>
      </c>
      <c r="AN765" s="175" t="str">
        <f>IF(BS_CONTROLE[[#This Row],[SB]]=0, "-", BS_CONTROLE[[#This Row],[SB]])</f>
        <v>-</v>
      </c>
      <c r="AO765" s="176" t="str">
        <f>IF(BS_CONTROLE[[#This Row],[SUB]]=0, "-", BS_CONTROLE[[#This Row],[SUB]])</f>
        <v>-</v>
      </c>
      <c r="AP765" s="177" t="str">
        <f>IF(BS_CONTROLE[[#This Row],[KM - Inicio]]=0, "-", BS_CONTROLE[[#This Row],[KM - Inicio]])</f>
        <v>-</v>
      </c>
      <c r="AQ765" s="177" t="str">
        <f>IF(BS_CONTROLE[[#This Row],[KM - Fim]]=0, "-", BS_CONTROLE[[#This Row],[KM - Fim]])</f>
        <v>-</v>
      </c>
      <c r="AR765" s="32"/>
      <c r="AS765" s="32"/>
      <c r="AT765" s="32"/>
      <c r="AU765" s="32"/>
      <c r="AV765" s="32"/>
      <c r="AW765" s="32"/>
      <c r="AX765" s="32"/>
      <c r="AY765" s="184" t="str">
        <f>IF(D765="","*",IFERROR(IF(ISODD(COUNT(AS765:AX767)),"ERRO",SUM((AT765-AS765),(AV765-AU765),(AX765-AW765))),"ERRO"))</f>
        <v>*</v>
      </c>
      <c r="AZ765" s="11"/>
      <c r="BA765" s="60"/>
      <c r="BB765" s="9" t="str">
        <f>IFERROR(_xlfn.XLOOKUP(AI765, BS_ATIVIDADE[ATIVIDADE],BS_ATIVIDADE[UNIDADE] ), "*")</f>
        <v>*</v>
      </c>
      <c r="BC765" s="59" t="str" cm="1">
        <f t="array" ref="BC765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BD765" s="59" t="str" cm="1">
        <f t="array" ref="BD765" xml:space="preserve"> _xlfn.XLOOKUP(
  1,
  ( TabelaMap[SUB] = BS_CONTROLE[[#This Row],[SUB_5]]) *
  ( TabelaMap[KM Inicio] &lt;= BS_CONTROLE[[#This Row],[KM - Inicio]]) *
  ( TabelaMap[KM Fim]  &gt;= BS_CONTROLE[[#This Row],[KM - Inicio]]),
  TabelaMap[Trecho Coordenação],
  "-",
  0
)</f>
        <v>-</v>
      </c>
      <c r="BE765" s="200" t="str">
        <f>IFERROR(_xlfn.XLOOKUP(AO765, BASE_MAPA!$B$2:$B$420, BASE_MAPA!$G$2:$G$420), "ERRO")</f>
        <v>ERRO</v>
      </c>
      <c r="BF765" s="178" t="str">
        <f>IF(BS_CONTROLE[[#This Row],[Responsavel pelo boletim]]=0, "-", BS_CONTROLE[[#This Row],[Responsavel pelo boletim]])</f>
        <v>-</v>
      </c>
      <c r="BG765" s="13"/>
      <c r="BH765" s="14"/>
      <c r="BI765" s="14"/>
      <c r="BJ765" s="14"/>
      <c r="BK765" s="14"/>
      <c r="BL765" s="13"/>
      <c r="BM765" s="12"/>
      <c r="BN765" s="12"/>
      <c r="BO765" s="130"/>
      <c r="BP765" s="14"/>
      <c r="BQ765" s="10" t="str">
        <f t="shared" si="63"/>
        <v>Aderente</v>
      </c>
      <c r="BR765" s="15" t="str">
        <f t="shared" si="64"/>
        <v>*</v>
      </c>
      <c r="BS765" s="15" t="str">
        <f t="shared" si="65"/>
        <v>*</v>
      </c>
      <c r="BT765" s="157" t="str">
        <f t="shared" si="66"/>
        <v/>
      </c>
    </row>
    <row r="766" spans="1:72" hidden="1">
      <c r="A766" s="44" t="str">
        <f t="shared" si="62"/>
        <v/>
      </c>
      <c r="B766" s="133"/>
      <c r="C766" s="7" t="str">
        <f>IF(BS_CONTROLE[[#This Row],[DATA]]="","",WEEKNUM(BS_CONTROLE[[#This Row],[DATA]]))</f>
        <v/>
      </c>
      <c r="D766" s="45"/>
      <c r="E766" s="185">
        <v>782</v>
      </c>
      <c r="F766" s="134"/>
      <c r="G766" s="8" t="str">
        <f>IF(D766="","*",VLOOKUP(F766,BS_ATIVIDADE[#All],3,FALSE))</f>
        <v>*</v>
      </c>
      <c r="H766" s="135"/>
      <c r="I766" s="135"/>
      <c r="J766" s="151"/>
      <c r="K766" s="151"/>
      <c r="L766" s="71" t="s">
        <v>11</v>
      </c>
      <c r="M766" s="149" t="str" cm="1">
        <f t="array" ref="M766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766" s="149" t="str" cm="1">
        <f t="array" ref="N766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766" s="135"/>
      <c r="P766" s="135"/>
      <c r="Q766" s="71"/>
      <c r="R766" s="9" t="str">
        <f>IFERROR(_xlfn.XLOOKUP(F766, BS_ATIVIDADE[ATIVIDADE],BS_ATIVIDADE[UNIDADE] ), "*")</f>
        <v>*</v>
      </c>
      <c r="S766" s="180" t="str" cm="1">
        <f t="array" ref="S766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766" s="180" t="str" cm="1">
        <f t="array" ref="T766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766" s="199" t="str">
        <f>IFERROR(_xlfn.XLOOKUP(J766, BASE_MAPA!$B$2:$B$420, BASE_MAPA!$G$2:$G$420), "ERRO")</f>
        <v>ERRO</v>
      </c>
      <c r="V766" s="143"/>
      <c r="W766" s="135"/>
      <c r="X766" s="152"/>
      <c r="Y766" s="129"/>
      <c r="Z766" s="129"/>
      <c r="AA766" s="71"/>
      <c r="AB766" s="59"/>
      <c r="AC766" s="59"/>
      <c r="AD766" s="135"/>
      <c r="AE766" s="71"/>
      <c r="AF766" s="71"/>
      <c r="AG766" s="71"/>
      <c r="AH766" s="42"/>
      <c r="AI766" s="119" t="str">
        <f>IF(BS_CONTROLE[[#This Row],[Atividade]]=0, "-", BS_CONTROLE[[#This Row],[Atividade]])</f>
        <v>-</v>
      </c>
      <c r="AJ766" s="8" t="str">
        <f>IF(D766="","*",VLOOKUP(AI766,BS_ATIVIDADE[#Data],3,FALSE))</f>
        <v>*</v>
      </c>
      <c r="AK766" s="175" t="str">
        <f>IF(BS_CONTROLE[[#This Row],[Local - Partida]]=0, "-", BS_CONTROLE[[#This Row],[Local - Partida]])</f>
        <v>-</v>
      </c>
      <c r="AL766" s="175" t="str">
        <f>IF(BS_CONTROLE[[#This Row],[Local - Encerramento]]=0, "-", BS_CONTROLE[[#This Row],[Local - Encerramento]])</f>
        <v>-</v>
      </c>
      <c r="AM766" s="175" t="str">
        <f>IF(BS_CONTROLE[[#This Row],[Entre - Estações]]=0, "-", BS_CONTROLE[[#This Row],[Entre - Estações]])</f>
        <v>-</v>
      </c>
      <c r="AN766" s="175" t="str">
        <f>IF(BS_CONTROLE[[#This Row],[SB]]=0, "-", BS_CONTROLE[[#This Row],[SB]])</f>
        <v>-</v>
      </c>
      <c r="AO766" s="176" t="str">
        <f>IF(BS_CONTROLE[[#This Row],[SUB]]=0, "-", BS_CONTROLE[[#This Row],[SUB]])</f>
        <v>-</v>
      </c>
      <c r="AP766" s="177" t="str">
        <f>IF(BS_CONTROLE[[#This Row],[KM - Inicio]]=0, "-", BS_CONTROLE[[#This Row],[KM - Inicio]])</f>
        <v>-</v>
      </c>
      <c r="AQ766" s="177" t="str">
        <f>IF(BS_CONTROLE[[#This Row],[KM - Fim]]=0, "-", BS_CONTROLE[[#This Row],[KM - Fim]])</f>
        <v>-</v>
      </c>
      <c r="AR766" s="32"/>
      <c r="AS766" s="32"/>
      <c r="AT766" s="32"/>
      <c r="AU766" s="32"/>
      <c r="AV766" s="32"/>
      <c r="AW766" s="32"/>
      <c r="AX766" s="32"/>
      <c r="AY766" s="184" t="str">
        <f>IF(D766="","*",IFERROR(IF(ISODD(COUNT(AS766:AX768)),"ERRO",SUM((AT766-AS766),(AV766-AU766),(AX766-AW766))),"ERRO"))</f>
        <v>*</v>
      </c>
      <c r="AZ766" s="11"/>
      <c r="BA766" s="60"/>
      <c r="BB766" s="9" t="str">
        <f>IFERROR(_xlfn.XLOOKUP(AI766, BS_ATIVIDADE[ATIVIDADE],BS_ATIVIDADE[UNIDADE] ), "*")</f>
        <v>*</v>
      </c>
      <c r="BC766" s="59" t="str" cm="1">
        <f t="array" ref="BC766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BD766" s="59" t="str" cm="1">
        <f t="array" ref="BD766" xml:space="preserve"> _xlfn.XLOOKUP(
  1,
  ( TabelaMap[SUB] = BS_CONTROLE[[#This Row],[SUB_5]]) *
  ( TabelaMap[KM Inicio] &lt;= BS_CONTROLE[[#This Row],[KM - Inicio]]) *
  ( TabelaMap[KM Fim]  &gt;= BS_CONTROLE[[#This Row],[KM - Inicio]]),
  TabelaMap[Trecho Coordenação],
  "-",
  0
)</f>
        <v>-</v>
      </c>
      <c r="BE766" s="200" t="str">
        <f>IFERROR(_xlfn.XLOOKUP(AO766, BASE_MAPA!$B$2:$B$420, BASE_MAPA!$G$2:$G$420), "ERRO")</f>
        <v>ERRO</v>
      </c>
      <c r="BF766" s="178" t="str">
        <f>IF(BS_CONTROLE[[#This Row],[Responsavel pelo boletim]]=0, "-", BS_CONTROLE[[#This Row],[Responsavel pelo boletim]])</f>
        <v>-</v>
      </c>
      <c r="BG766" s="13"/>
      <c r="BH766" s="14"/>
      <c r="BI766" s="14"/>
      <c r="BJ766" s="14"/>
      <c r="BK766" s="14"/>
      <c r="BL766" s="13"/>
      <c r="BM766" s="12"/>
      <c r="BN766" s="12"/>
      <c r="BO766" s="130"/>
      <c r="BP766" s="14"/>
      <c r="BQ766" s="10" t="str">
        <f t="shared" si="63"/>
        <v>Aderente</v>
      </c>
      <c r="BR766" s="15" t="str">
        <f t="shared" si="64"/>
        <v>*</v>
      </c>
      <c r="BS766" s="15" t="str">
        <f t="shared" si="65"/>
        <v>*</v>
      </c>
      <c r="BT766" s="157" t="str">
        <f t="shared" si="66"/>
        <v/>
      </c>
    </row>
    <row r="767" spans="1:72" hidden="1">
      <c r="A767" s="44" t="str">
        <f t="shared" si="62"/>
        <v/>
      </c>
      <c r="B767" s="133"/>
      <c r="C767" s="7" t="str">
        <f>IF(BS_CONTROLE[[#This Row],[DATA]]="","",WEEKNUM(BS_CONTROLE[[#This Row],[DATA]]))</f>
        <v/>
      </c>
      <c r="D767" s="45"/>
      <c r="E767" s="185">
        <v>783</v>
      </c>
      <c r="F767" s="134"/>
      <c r="G767" s="8" t="str">
        <f>IF(D767="","*",VLOOKUP(F767,BS_ATIVIDADE[#All],3,FALSE))</f>
        <v>*</v>
      </c>
      <c r="H767" s="135"/>
      <c r="I767" s="135"/>
      <c r="J767" s="151"/>
      <c r="K767" s="151"/>
      <c r="L767" s="71" t="s">
        <v>11</v>
      </c>
      <c r="M767" s="149" t="str" cm="1">
        <f t="array" ref="M767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767" s="149" t="str" cm="1">
        <f t="array" ref="N767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767" s="135"/>
      <c r="P767" s="135"/>
      <c r="Q767" s="71"/>
      <c r="R767" s="9" t="str">
        <f>IFERROR(_xlfn.XLOOKUP(F767, BS_ATIVIDADE[ATIVIDADE],BS_ATIVIDADE[UNIDADE] ), "*")</f>
        <v>*</v>
      </c>
      <c r="S767" s="180" t="str" cm="1">
        <f t="array" ref="S767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767" s="180" t="str" cm="1">
        <f t="array" ref="T767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767" s="199" t="str">
        <f>IFERROR(_xlfn.XLOOKUP(J767, BASE_MAPA!$B$2:$B$420, BASE_MAPA!$G$2:$G$420), "ERRO")</f>
        <v>ERRO</v>
      </c>
      <c r="V767" s="143"/>
      <c r="W767" s="135"/>
      <c r="X767" s="152"/>
      <c r="Y767" s="129"/>
      <c r="Z767" s="129"/>
      <c r="AA767" s="71"/>
      <c r="AB767" s="59"/>
      <c r="AC767" s="59"/>
      <c r="AD767" s="135"/>
      <c r="AE767" s="71"/>
      <c r="AF767" s="71"/>
      <c r="AG767" s="71"/>
      <c r="AH767" s="42"/>
      <c r="AI767" s="119" t="str">
        <f>IF(BS_CONTROLE[[#This Row],[Atividade]]=0, "-", BS_CONTROLE[[#This Row],[Atividade]])</f>
        <v>-</v>
      </c>
      <c r="AJ767" s="8" t="str">
        <f>IF(D767="","*",VLOOKUP(AI767,BS_ATIVIDADE[#Data],3,FALSE))</f>
        <v>*</v>
      </c>
      <c r="AK767" s="175" t="str">
        <f>IF(BS_CONTROLE[[#This Row],[Local - Partida]]=0, "-", BS_CONTROLE[[#This Row],[Local - Partida]])</f>
        <v>-</v>
      </c>
      <c r="AL767" s="175" t="str">
        <f>IF(BS_CONTROLE[[#This Row],[Local - Encerramento]]=0, "-", BS_CONTROLE[[#This Row],[Local - Encerramento]])</f>
        <v>-</v>
      </c>
      <c r="AM767" s="175" t="str">
        <f>IF(BS_CONTROLE[[#This Row],[Entre - Estações]]=0, "-", BS_CONTROLE[[#This Row],[Entre - Estações]])</f>
        <v>-</v>
      </c>
      <c r="AN767" s="175" t="str">
        <f>IF(BS_CONTROLE[[#This Row],[SB]]=0, "-", BS_CONTROLE[[#This Row],[SB]])</f>
        <v>-</v>
      </c>
      <c r="AO767" s="176" t="str">
        <f>IF(BS_CONTROLE[[#This Row],[SUB]]=0, "-", BS_CONTROLE[[#This Row],[SUB]])</f>
        <v>-</v>
      </c>
      <c r="AP767" s="177" t="str">
        <f>IF(BS_CONTROLE[[#This Row],[KM - Inicio]]=0, "-", BS_CONTROLE[[#This Row],[KM - Inicio]])</f>
        <v>-</v>
      </c>
      <c r="AQ767" s="177" t="str">
        <f>IF(BS_CONTROLE[[#This Row],[KM - Fim]]=0, "-", BS_CONTROLE[[#This Row],[KM - Fim]])</f>
        <v>-</v>
      </c>
      <c r="AR767" s="32"/>
      <c r="AS767" s="32"/>
      <c r="AT767" s="32"/>
      <c r="AU767" s="32"/>
      <c r="AV767" s="32"/>
      <c r="AW767" s="32"/>
      <c r="AX767" s="32"/>
      <c r="AY767" s="184" t="str">
        <f>IF(D767="","*",IFERROR(IF(ISODD(COUNT(AS767:AX769)),"ERRO",SUM((AT767-AS767),(AV767-AU767),(AX767-AW767))),"ERRO"))</f>
        <v>*</v>
      </c>
      <c r="AZ767" s="11"/>
      <c r="BA767" s="60"/>
      <c r="BB767" s="9" t="str">
        <f>IFERROR(_xlfn.XLOOKUP(AI767, BS_ATIVIDADE[ATIVIDADE],BS_ATIVIDADE[UNIDADE] ), "*")</f>
        <v>*</v>
      </c>
      <c r="BC767" s="59" t="str" cm="1">
        <f t="array" ref="BC767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BD767" s="59" t="str" cm="1">
        <f t="array" ref="BD767" xml:space="preserve"> _xlfn.XLOOKUP(
  1,
  ( TabelaMap[SUB] = BS_CONTROLE[[#This Row],[SUB_5]]) *
  ( TabelaMap[KM Inicio] &lt;= BS_CONTROLE[[#This Row],[KM - Inicio]]) *
  ( TabelaMap[KM Fim]  &gt;= BS_CONTROLE[[#This Row],[KM - Inicio]]),
  TabelaMap[Trecho Coordenação],
  "-",
  0
)</f>
        <v>-</v>
      </c>
      <c r="BE767" s="200" t="str">
        <f>IFERROR(_xlfn.XLOOKUP(AO767, BASE_MAPA!$B$2:$B$420, BASE_MAPA!$G$2:$G$420), "ERRO")</f>
        <v>ERRO</v>
      </c>
      <c r="BF767" s="178" t="str">
        <f>IF(BS_CONTROLE[[#This Row],[Responsavel pelo boletim]]=0, "-", BS_CONTROLE[[#This Row],[Responsavel pelo boletim]])</f>
        <v>-</v>
      </c>
      <c r="BG767" s="13"/>
      <c r="BH767" s="14"/>
      <c r="BI767" s="14"/>
      <c r="BJ767" s="14"/>
      <c r="BK767" s="14"/>
      <c r="BL767" s="13"/>
      <c r="BM767" s="12"/>
      <c r="BN767" s="12"/>
      <c r="BO767" s="130"/>
      <c r="BP767" s="14"/>
      <c r="BQ767" s="10" t="str">
        <f t="shared" si="63"/>
        <v>Aderente</v>
      </c>
      <c r="BR767" s="15" t="str">
        <f t="shared" si="64"/>
        <v>*</v>
      </c>
      <c r="BS767" s="15" t="str">
        <f t="shared" si="65"/>
        <v>*</v>
      </c>
      <c r="BT767" s="157" t="str">
        <f t="shared" si="66"/>
        <v/>
      </c>
    </row>
    <row r="768" spans="1:72" hidden="1">
      <c r="A768" s="44" t="str">
        <f t="shared" si="62"/>
        <v/>
      </c>
      <c r="B768" s="133"/>
      <c r="C768" s="7" t="str">
        <f>IF(BS_CONTROLE[[#This Row],[DATA]]="","",WEEKNUM(BS_CONTROLE[[#This Row],[DATA]]))</f>
        <v/>
      </c>
      <c r="D768" s="45"/>
      <c r="E768" s="185">
        <v>784</v>
      </c>
      <c r="F768" s="134"/>
      <c r="G768" s="8" t="str">
        <f>IF(D768="","*",VLOOKUP(F768,BS_ATIVIDADE[#All],3,FALSE))</f>
        <v>*</v>
      </c>
      <c r="H768" s="135"/>
      <c r="I768" s="135"/>
      <c r="J768" s="151"/>
      <c r="K768" s="151"/>
      <c r="L768" s="71" t="s">
        <v>11</v>
      </c>
      <c r="M768" s="149" t="str" cm="1">
        <f t="array" ref="M768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768" s="149" t="str" cm="1">
        <f t="array" ref="N768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768" s="135"/>
      <c r="P768" s="135"/>
      <c r="Q768" s="71"/>
      <c r="R768" s="9" t="str">
        <f>IFERROR(_xlfn.XLOOKUP(F768, BS_ATIVIDADE[ATIVIDADE],BS_ATIVIDADE[UNIDADE] ), "*")</f>
        <v>*</v>
      </c>
      <c r="S768" s="180" t="str" cm="1">
        <f t="array" ref="S768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768" s="180" t="str" cm="1">
        <f t="array" ref="T768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768" s="199" t="str">
        <f>IFERROR(_xlfn.XLOOKUP(J768, BASE_MAPA!$B$2:$B$420, BASE_MAPA!$G$2:$G$420), "ERRO")</f>
        <v>ERRO</v>
      </c>
      <c r="V768" s="143"/>
      <c r="W768" s="135"/>
      <c r="X768" s="152"/>
      <c r="Y768" s="129"/>
      <c r="Z768" s="129"/>
      <c r="AA768" s="71"/>
      <c r="AB768" s="59"/>
      <c r="AC768" s="59"/>
      <c r="AD768" s="135"/>
      <c r="AE768" s="71"/>
      <c r="AF768" s="71"/>
      <c r="AG768" s="71"/>
      <c r="AH768" s="42"/>
      <c r="AI768" s="119" t="str">
        <f>IF(BS_CONTROLE[[#This Row],[Atividade]]=0, "-", BS_CONTROLE[[#This Row],[Atividade]])</f>
        <v>-</v>
      </c>
      <c r="AJ768" s="8" t="str">
        <f>IF(D768="","*",VLOOKUP(AI768,BS_ATIVIDADE[#Data],3,FALSE))</f>
        <v>*</v>
      </c>
      <c r="AK768" s="175" t="str">
        <f>IF(BS_CONTROLE[[#This Row],[Local - Partida]]=0, "-", BS_CONTROLE[[#This Row],[Local - Partida]])</f>
        <v>-</v>
      </c>
      <c r="AL768" s="175" t="str">
        <f>IF(BS_CONTROLE[[#This Row],[Local - Encerramento]]=0, "-", BS_CONTROLE[[#This Row],[Local - Encerramento]])</f>
        <v>-</v>
      </c>
      <c r="AM768" s="175" t="str">
        <f>IF(BS_CONTROLE[[#This Row],[Entre - Estações]]=0, "-", BS_CONTROLE[[#This Row],[Entre - Estações]])</f>
        <v>-</v>
      </c>
      <c r="AN768" s="175" t="str">
        <f>IF(BS_CONTROLE[[#This Row],[SB]]=0, "-", BS_CONTROLE[[#This Row],[SB]])</f>
        <v>-</v>
      </c>
      <c r="AO768" s="176" t="str">
        <f>IF(BS_CONTROLE[[#This Row],[SUB]]=0, "-", BS_CONTROLE[[#This Row],[SUB]])</f>
        <v>-</v>
      </c>
      <c r="AP768" s="177" t="str">
        <f>IF(BS_CONTROLE[[#This Row],[KM - Inicio]]=0, "-", BS_CONTROLE[[#This Row],[KM - Inicio]])</f>
        <v>-</v>
      </c>
      <c r="AQ768" s="177" t="str">
        <f>IF(BS_CONTROLE[[#This Row],[KM - Fim]]=0, "-", BS_CONTROLE[[#This Row],[KM - Fim]])</f>
        <v>-</v>
      </c>
      <c r="AR768" s="32"/>
      <c r="AS768" s="32"/>
      <c r="AT768" s="32"/>
      <c r="AU768" s="32"/>
      <c r="AV768" s="32"/>
      <c r="AW768" s="32"/>
      <c r="AX768" s="32"/>
      <c r="AY768" s="184" t="str">
        <f>IF(D768="","*",IFERROR(IF(ISODD(COUNT(AS768:AX770)),"ERRO",SUM((AT768-AS768),(AV768-AU768),(AX768-AW768))),"ERRO"))</f>
        <v>*</v>
      </c>
      <c r="AZ768" s="11"/>
      <c r="BA768" s="60"/>
      <c r="BB768" s="9" t="str">
        <f>IFERROR(_xlfn.XLOOKUP(AI768, BS_ATIVIDADE[ATIVIDADE],BS_ATIVIDADE[UNIDADE] ), "*")</f>
        <v>*</v>
      </c>
      <c r="BC768" s="59" t="str" cm="1">
        <f t="array" ref="BC768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BD768" s="59" t="str" cm="1">
        <f t="array" ref="BD768" xml:space="preserve"> _xlfn.XLOOKUP(
  1,
  ( TabelaMap[SUB] = BS_CONTROLE[[#This Row],[SUB_5]]) *
  ( TabelaMap[KM Inicio] &lt;= BS_CONTROLE[[#This Row],[KM - Inicio]]) *
  ( TabelaMap[KM Fim]  &gt;= BS_CONTROLE[[#This Row],[KM - Inicio]]),
  TabelaMap[Trecho Coordenação],
  "-",
  0
)</f>
        <v>-</v>
      </c>
      <c r="BE768" s="200" t="str">
        <f>IFERROR(_xlfn.XLOOKUP(AO768, BASE_MAPA!$B$2:$B$420, BASE_MAPA!$G$2:$G$420), "ERRO")</f>
        <v>ERRO</v>
      </c>
      <c r="BF768" s="178" t="str">
        <f>IF(BS_CONTROLE[[#This Row],[Responsavel pelo boletim]]=0, "-", BS_CONTROLE[[#This Row],[Responsavel pelo boletim]])</f>
        <v>-</v>
      </c>
      <c r="BG768" s="13"/>
      <c r="BH768" s="14"/>
      <c r="BI768" s="14"/>
      <c r="BJ768" s="14"/>
      <c r="BK768" s="14"/>
      <c r="BL768" s="13"/>
      <c r="BM768" s="12"/>
      <c r="BN768" s="12"/>
      <c r="BO768" s="130"/>
      <c r="BP768" s="14"/>
      <c r="BQ768" s="10" t="str">
        <f t="shared" si="63"/>
        <v>Aderente</v>
      </c>
      <c r="BR768" s="15" t="str">
        <f t="shared" si="64"/>
        <v>*</v>
      </c>
      <c r="BS768" s="15" t="str">
        <f t="shared" si="65"/>
        <v>*</v>
      </c>
      <c r="BT768" s="157" t="str">
        <f t="shared" si="66"/>
        <v/>
      </c>
    </row>
    <row r="769" spans="1:72" hidden="1">
      <c r="A769" s="44" t="str">
        <f t="shared" si="62"/>
        <v/>
      </c>
      <c r="B769" s="133"/>
      <c r="C769" s="7" t="str">
        <f>IF(BS_CONTROLE[[#This Row],[DATA]]="","",WEEKNUM(BS_CONTROLE[[#This Row],[DATA]]))</f>
        <v/>
      </c>
      <c r="D769" s="45"/>
      <c r="E769" s="185">
        <v>785</v>
      </c>
      <c r="F769" s="134"/>
      <c r="G769" s="8" t="str">
        <f>IF(D769="","*",VLOOKUP(F769,BS_ATIVIDADE[#All],3,FALSE))</f>
        <v>*</v>
      </c>
      <c r="H769" s="135"/>
      <c r="I769" s="135"/>
      <c r="J769" s="151"/>
      <c r="K769" s="151"/>
      <c r="L769" s="71" t="s">
        <v>11</v>
      </c>
      <c r="M769" s="149" t="str" cm="1">
        <f t="array" ref="M769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769" s="149" t="str" cm="1">
        <f t="array" ref="N769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769" s="135"/>
      <c r="P769" s="135"/>
      <c r="Q769" s="71"/>
      <c r="R769" s="9" t="str">
        <f>IFERROR(_xlfn.XLOOKUP(F769, BS_ATIVIDADE[ATIVIDADE],BS_ATIVIDADE[UNIDADE] ), "*")</f>
        <v>*</v>
      </c>
      <c r="S769" s="180" t="str" cm="1">
        <f t="array" ref="S769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769" s="180" t="str" cm="1">
        <f t="array" ref="T769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769" s="199" t="str">
        <f>IFERROR(_xlfn.XLOOKUP(J769, BASE_MAPA!$B$2:$B$420, BASE_MAPA!$G$2:$G$420), "ERRO")</f>
        <v>ERRO</v>
      </c>
      <c r="V769" s="143"/>
      <c r="W769" s="135"/>
      <c r="X769" s="152"/>
      <c r="Y769" s="129"/>
      <c r="Z769" s="129"/>
      <c r="AA769" s="71"/>
      <c r="AB769" s="59"/>
      <c r="AC769" s="59"/>
      <c r="AD769" s="135"/>
      <c r="AE769" s="71"/>
      <c r="AF769" s="71"/>
      <c r="AG769" s="71"/>
      <c r="AH769" s="42"/>
      <c r="AI769" s="119" t="str">
        <f>IF(BS_CONTROLE[[#This Row],[Atividade]]=0, "-", BS_CONTROLE[[#This Row],[Atividade]])</f>
        <v>-</v>
      </c>
      <c r="AJ769" s="8" t="str">
        <f>IF(D769="","*",VLOOKUP(AI769,BS_ATIVIDADE[#Data],3,FALSE))</f>
        <v>*</v>
      </c>
      <c r="AK769" s="175" t="str">
        <f>IF(BS_CONTROLE[[#This Row],[Local - Partida]]=0, "-", BS_CONTROLE[[#This Row],[Local - Partida]])</f>
        <v>-</v>
      </c>
      <c r="AL769" s="175" t="str">
        <f>IF(BS_CONTROLE[[#This Row],[Local - Encerramento]]=0, "-", BS_CONTROLE[[#This Row],[Local - Encerramento]])</f>
        <v>-</v>
      </c>
      <c r="AM769" s="175" t="str">
        <f>IF(BS_CONTROLE[[#This Row],[Entre - Estações]]=0, "-", BS_CONTROLE[[#This Row],[Entre - Estações]])</f>
        <v>-</v>
      </c>
      <c r="AN769" s="175" t="str">
        <f>IF(BS_CONTROLE[[#This Row],[SB]]=0, "-", BS_CONTROLE[[#This Row],[SB]])</f>
        <v>-</v>
      </c>
      <c r="AO769" s="176" t="str">
        <f>IF(BS_CONTROLE[[#This Row],[SUB]]=0, "-", BS_CONTROLE[[#This Row],[SUB]])</f>
        <v>-</v>
      </c>
      <c r="AP769" s="177" t="str">
        <f>IF(BS_CONTROLE[[#This Row],[KM - Inicio]]=0, "-", BS_CONTROLE[[#This Row],[KM - Inicio]])</f>
        <v>-</v>
      </c>
      <c r="AQ769" s="177" t="str">
        <f>IF(BS_CONTROLE[[#This Row],[KM - Fim]]=0, "-", BS_CONTROLE[[#This Row],[KM - Fim]])</f>
        <v>-</v>
      </c>
      <c r="AR769" s="32"/>
      <c r="AS769" s="32"/>
      <c r="AT769" s="32"/>
      <c r="AU769" s="32"/>
      <c r="AV769" s="32"/>
      <c r="AW769" s="32"/>
      <c r="AX769" s="32"/>
      <c r="AY769" s="184" t="str">
        <f>IF(D769="","*",IFERROR(IF(ISODD(COUNT(AS769:AX771)),"ERRO",SUM((AT769-AS769),(AV769-AU769),(AX769-AW769))),"ERRO"))</f>
        <v>*</v>
      </c>
      <c r="AZ769" s="11"/>
      <c r="BA769" s="60"/>
      <c r="BB769" s="9" t="str">
        <f>IFERROR(_xlfn.XLOOKUP(AI769, BS_ATIVIDADE[ATIVIDADE],BS_ATIVIDADE[UNIDADE] ), "*")</f>
        <v>*</v>
      </c>
      <c r="BC769" s="59" t="str" cm="1">
        <f t="array" ref="BC769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BD769" s="59" t="str" cm="1">
        <f t="array" ref="BD769" xml:space="preserve"> _xlfn.XLOOKUP(
  1,
  ( TabelaMap[SUB] = BS_CONTROLE[[#This Row],[SUB_5]]) *
  ( TabelaMap[KM Inicio] &lt;= BS_CONTROLE[[#This Row],[KM - Inicio]]) *
  ( TabelaMap[KM Fim]  &gt;= BS_CONTROLE[[#This Row],[KM - Inicio]]),
  TabelaMap[Trecho Coordenação],
  "-",
  0
)</f>
        <v>-</v>
      </c>
      <c r="BE769" s="200" t="str">
        <f>IFERROR(_xlfn.XLOOKUP(AO769, BASE_MAPA!$B$2:$B$420, BASE_MAPA!$G$2:$G$420), "ERRO")</f>
        <v>ERRO</v>
      </c>
      <c r="BF769" s="178" t="str">
        <f>IF(BS_CONTROLE[[#This Row],[Responsavel pelo boletim]]=0, "-", BS_CONTROLE[[#This Row],[Responsavel pelo boletim]])</f>
        <v>-</v>
      </c>
      <c r="BG769" s="13"/>
      <c r="BH769" s="14"/>
      <c r="BI769" s="14"/>
      <c r="BJ769" s="14"/>
      <c r="BK769" s="14"/>
      <c r="BL769" s="13"/>
      <c r="BM769" s="12"/>
      <c r="BN769" s="12"/>
      <c r="BO769" s="130"/>
      <c r="BP769" s="14"/>
      <c r="BQ769" s="10" t="str">
        <f t="shared" si="63"/>
        <v>Aderente</v>
      </c>
      <c r="BR769" s="15" t="str">
        <f t="shared" si="64"/>
        <v>*</v>
      </c>
      <c r="BS769" s="15" t="str">
        <f t="shared" si="65"/>
        <v>*</v>
      </c>
      <c r="BT769" s="157" t="str">
        <f t="shared" si="66"/>
        <v/>
      </c>
    </row>
    <row r="770" spans="1:72" hidden="1">
      <c r="A770" s="44" t="str">
        <f t="shared" si="62"/>
        <v/>
      </c>
      <c r="B770" s="133"/>
      <c r="C770" s="7" t="str">
        <f>IF(BS_CONTROLE[[#This Row],[DATA]]="","",WEEKNUM(BS_CONTROLE[[#This Row],[DATA]]))</f>
        <v/>
      </c>
      <c r="D770" s="45"/>
      <c r="E770" s="185">
        <v>786</v>
      </c>
      <c r="F770" s="134"/>
      <c r="G770" s="8" t="str">
        <f>IF(D770="","*",VLOOKUP(F770,BS_ATIVIDADE[#All],3,FALSE))</f>
        <v>*</v>
      </c>
      <c r="H770" s="135"/>
      <c r="I770" s="135"/>
      <c r="J770" s="151"/>
      <c r="K770" s="151"/>
      <c r="L770" s="71" t="s">
        <v>11</v>
      </c>
      <c r="M770" s="149" t="str" cm="1">
        <f t="array" ref="M770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770" s="149" t="str" cm="1">
        <f t="array" ref="N770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770" s="135"/>
      <c r="P770" s="135"/>
      <c r="Q770" s="71"/>
      <c r="R770" s="9" t="str">
        <f>IFERROR(_xlfn.XLOOKUP(F770, BS_ATIVIDADE[ATIVIDADE],BS_ATIVIDADE[UNIDADE] ), "*")</f>
        <v>*</v>
      </c>
      <c r="S770" s="180" t="str" cm="1">
        <f t="array" ref="S770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770" s="180" t="str" cm="1">
        <f t="array" ref="T770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770" s="199" t="str">
        <f>IFERROR(_xlfn.XLOOKUP(J770, BASE_MAPA!$B$2:$B$420, BASE_MAPA!$G$2:$G$420), "ERRO")</f>
        <v>ERRO</v>
      </c>
      <c r="V770" s="143"/>
      <c r="W770" s="135"/>
      <c r="X770" s="152"/>
      <c r="Y770" s="129"/>
      <c r="Z770" s="129"/>
      <c r="AA770" s="71"/>
      <c r="AB770" s="59"/>
      <c r="AC770" s="59"/>
      <c r="AD770" s="135"/>
      <c r="AE770" s="71"/>
      <c r="AF770" s="71"/>
      <c r="AG770" s="71"/>
      <c r="AH770" s="42"/>
      <c r="AI770" s="119" t="str">
        <f>IF(BS_CONTROLE[[#This Row],[Atividade]]=0, "-", BS_CONTROLE[[#This Row],[Atividade]])</f>
        <v>-</v>
      </c>
      <c r="AJ770" s="8" t="str">
        <f>IF(D770="","*",VLOOKUP(AI770,BS_ATIVIDADE[#Data],3,FALSE))</f>
        <v>*</v>
      </c>
      <c r="AK770" s="175" t="str">
        <f>IF(BS_CONTROLE[[#This Row],[Local - Partida]]=0, "-", BS_CONTROLE[[#This Row],[Local - Partida]])</f>
        <v>-</v>
      </c>
      <c r="AL770" s="175" t="str">
        <f>IF(BS_CONTROLE[[#This Row],[Local - Encerramento]]=0, "-", BS_CONTROLE[[#This Row],[Local - Encerramento]])</f>
        <v>-</v>
      </c>
      <c r="AM770" s="175" t="str">
        <f>IF(BS_CONTROLE[[#This Row],[Entre - Estações]]=0, "-", BS_CONTROLE[[#This Row],[Entre - Estações]])</f>
        <v>-</v>
      </c>
      <c r="AN770" s="175" t="str">
        <f>IF(BS_CONTROLE[[#This Row],[SB]]=0, "-", BS_CONTROLE[[#This Row],[SB]])</f>
        <v>-</v>
      </c>
      <c r="AO770" s="176" t="str">
        <f>IF(BS_CONTROLE[[#This Row],[SUB]]=0, "-", BS_CONTROLE[[#This Row],[SUB]])</f>
        <v>-</v>
      </c>
      <c r="AP770" s="177" t="str">
        <f>IF(BS_CONTROLE[[#This Row],[KM - Inicio]]=0, "-", BS_CONTROLE[[#This Row],[KM - Inicio]])</f>
        <v>-</v>
      </c>
      <c r="AQ770" s="177" t="str">
        <f>IF(BS_CONTROLE[[#This Row],[KM - Fim]]=0, "-", BS_CONTROLE[[#This Row],[KM - Fim]])</f>
        <v>-</v>
      </c>
      <c r="AR770" s="32"/>
      <c r="AS770" s="32"/>
      <c r="AT770" s="32"/>
      <c r="AU770" s="32"/>
      <c r="AV770" s="32"/>
      <c r="AW770" s="32"/>
      <c r="AX770" s="32"/>
      <c r="AY770" s="184" t="str">
        <f>IF(D770="","*",IFERROR(IF(ISODD(COUNT(AS770:AX772)),"ERRO",SUM((AT770-AS770),(AV770-AU770),(AX770-AW770))),"ERRO"))</f>
        <v>*</v>
      </c>
      <c r="AZ770" s="11"/>
      <c r="BA770" s="60"/>
      <c r="BB770" s="9" t="str">
        <f>IFERROR(_xlfn.XLOOKUP(AI770, BS_ATIVIDADE[ATIVIDADE],BS_ATIVIDADE[UNIDADE] ), "*")</f>
        <v>*</v>
      </c>
      <c r="BC770" s="59" t="str" cm="1">
        <f t="array" ref="BC770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BD770" s="59" t="str" cm="1">
        <f t="array" ref="BD770" xml:space="preserve"> _xlfn.XLOOKUP(
  1,
  ( TabelaMap[SUB] = BS_CONTROLE[[#This Row],[SUB_5]]) *
  ( TabelaMap[KM Inicio] &lt;= BS_CONTROLE[[#This Row],[KM - Inicio]]) *
  ( TabelaMap[KM Fim]  &gt;= BS_CONTROLE[[#This Row],[KM - Inicio]]),
  TabelaMap[Trecho Coordenação],
  "-",
  0
)</f>
        <v>-</v>
      </c>
      <c r="BE770" s="200" t="str">
        <f>IFERROR(_xlfn.XLOOKUP(AO770, BASE_MAPA!$B$2:$B$420, BASE_MAPA!$G$2:$G$420), "ERRO")</f>
        <v>ERRO</v>
      </c>
      <c r="BF770" s="178" t="str">
        <f>IF(BS_CONTROLE[[#This Row],[Responsavel pelo boletim]]=0, "-", BS_CONTROLE[[#This Row],[Responsavel pelo boletim]])</f>
        <v>-</v>
      </c>
      <c r="BG770" s="13"/>
      <c r="BH770" s="14"/>
      <c r="BI770" s="14"/>
      <c r="BJ770" s="14"/>
      <c r="BK770" s="14"/>
      <c r="BL770" s="13"/>
      <c r="BM770" s="12"/>
      <c r="BN770" s="12"/>
      <c r="BO770" s="130"/>
      <c r="BP770" s="14"/>
      <c r="BQ770" s="10" t="str">
        <f t="shared" si="63"/>
        <v>Aderente</v>
      </c>
      <c r="BR770" s="15" t="str">
        <f t="shared" si="64"/>
        <v>*</v>
      </c>
      <c r="BS770" s="15" t="str">
        <f t="shared" si="65"/>
        <v>*</v>
      </c>
      <c r="BT770" s="157" t="str">
        <f t="shared" si="66"/>
        <v/>
      </c>
    </row>
    <row r="771" spans="1:72" hidden="1">
      <c r="A771" s="44" t="str">
        <f t="shared" si="62"/>
        <v/>
      </c>
      <c r="B771" s="133"/>
      <c r="C771" s="7" t="str">
        <f>IF(BS_CONTROLE[[#This Row],[DATA]]="","",WEEKNUM(BS_CONTROLE[[#This Row],[DATA]]))</f>
        <v/>
      </c>
      <c r="D771" s="45"/>
      <c r="E771" s="185">
        <v>787</v>
      </c>
      <c r="F771" s="134"/>
      <c r="G771" s="8" t="str">
        <f>IF(D771="","*",VLOOKUP(F771,BS_ATIVIDADE[#All],3,FALSE))</f>
        <v>*</v>
      </c>
      <c r="H771" s="135"/>
      <c r="I771" s="135"/>
      <c r="J771" s="151"/>
      <c r="K771" s="151"/>
      <c r="L771" s="71" t="s">
        <v>11</v>
      </c>
      <c r="M771" s="149" t="str" cm="1">
        <f t="array" ref="M771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771" s="149" t="str" cm="1">
        <f t="array" ref="N771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771" s="135"/>
      <c r="P771" s="135"/>
      <c r="Q771" s="71"/>
      <c r="R771" s="9" t="str">
        <f>IFERROR(_xlfn.XLOOKUP(F771, BS_ATIVIDADE[ATIVIDADE],BS_ATIVIDADE[UNIDADE] ), "*")</f>
        <v>*</v>
      </c>
      <c r="S771" s="180" t="str" cm="1">
        <f t="array" ref="S771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771" s="180" t="str" cm="1">
        <f t="array" ref="T771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771" s="199" t="str">
        <f>IFERROR(_xlfn.XLOOKUP(J771, BASE_MAPA!$B$2:$B$420, BASE_MAPA!$G$2:$G$420), "ERRO")</f>
        <v>ERRO</v>
      </c>
      <c r="V771" s="143"/>
      <c r="W771" s="135"/>
      <c r="X771" s="152"/>
      <c r="Y771" s="129"/>
      <c r="Z771" s="129"/>
      <c r="AA771" s="71"/>
      <c r="AB771" s="59"/>
      <c r="AC771" s="59"/>
      <c r="AD771" s="135"/>
      <c r="AE771" s="71"/>
      <c r="AF771" s="71"/>
      <c r="AG771" s="71"/>
      <c r="AH771" s="42"/>
      <c r="AI771" s="119" t="str">
        <f>IF(BS_CONTROLE[[#This Row],[Atividade]]=0, "-", BS_CONTROLE[[#This Row],[Atividade]])</f>
        <v>-</v>
      </c>
      <c r="AJ771" s="8" t="str">
        <f>IF(D771="","*",VLOOKUP(AI771,BS_ATIVIDADE[#Data],3,FALSE))</f>
        <v>*</v>
      </c>
      <c r="AK771" s="175" t="str">
        <f>IF(BS_CONTROLE[[#This Row],[Local - Partida]]=0, "-", BS_CONTROLE[[#This Row],[Local - Partida]])</f>
        <v>-</v>
      </c>
      <c r="AL771" s="175" t="str">
        <f>IF(BS_CONTROLE[[#This Row],[Local - Encerramento]]=0, "-", BS_CONTROLE[[#This Row],[Local - Encerramento]])</f>
        <v>-</v>
      </c>
      <c r="AM771" s="175" t="str">
        <f>IF(BS_CONTROLE[[#This Row],[Entre - Estações]]=0, "-", BS_CONTROLE[[#This Row],[Entre - Estações]])</f>
        <v>-</v>
      </c>
      <c r="AN771" s="175" t="str">
        <f>IF(BS_CONTROLE[[#This Row],[SB]]=0, "-", BS_CONTROLE[[#This Row],[SB]])</f>
        <v>-</v>
      </c>
      <c r="AO771" s="176" t="str">
        <f>IF(BS_CONTROLE[[#This Row],[SUB]]=0, "-", BS_CONTROLE[[#This Row],[SUB]])</f>
        <v>-</v>
      </c>
      <c r="AP771" s="177" t="str">
        <f>IF(BS_CONTROLE[[#This Row],[KM - Inicio]]=0, "-", BS_CONTROLE[[#This Row],[KM - Inicio]])</f>
        <v>-</v>
      </c>
      <c r="AQ771" s="177" t="str">
        <f>IF(BS_CONTROLE[[#This Row],[KM - Fim]]=0, "-", BS_CONTROLE[[#This Row],[KM - Fim]])</f>
        <v>-</v>
      </c>
      <c r="AR771" s="32"/>
      <c r="AS771" s="32"/>
      <c r="AT771" s="32"/>
      <c r="AU771" s="32"/>
      <c r="AV771" s="32"/>
      <c r="AW771" s="32"/>
      <c r="AX771" s="32"/>
      <c r="AY771" s="184" t="str">
        <f>IF(D771="","*",IFERROR(IF(ISODD(COUNT(AS771:AX773)),"ERRO",SUM((AT771-AS771),(AV771-AU771),(AX771-AW771))),"ERRO"))</f>
        <v>*</v>
      </c>
      <c r="AZ771" s="11"/>
      <c r="BA771" s="60"/>
      <c r="BB771" s="9" t="str">
        <f>IFERROR(_xlfn.XLOOKUP(AI771, BS_ATIVIDADE[ATIVIDADE],BS_ATIVIDADE[UNIDADE] ), "*")</f>
        <v>*</v>
      </c>
      <c r="BC771" s="59" t="str" cm="1">
        <f t="array" ref="BC771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BD771" s="59" t="str" cm="1">
        <f t="array" ref="BD771" xml:space="preserve"> _xlfn.XLOOKUP(
  1,
  ( TabelaMap[SUB] = BS_CONTROLE[[#This Row],[SUB_5]]) *
  ( TabelaMap[KM Inicio] &lt;= BS_CONTROLE[[#This Row],[KM - Inicio]]) *
  ( TabelaMap[KM Fim]  &gt;= BS_CONTROLE[[#This Row],[KM - Inicio]]),
  TabelaMap[Trecho Coordenação],
  "-",
  0
)</f>
        <v>-</v>
      </c>
      <c r="BE771" s="200" t="str">
        <f>IFERROR(_xlfn.XLOOKUP(AO771, BASE_MAPA!$B$2:$B$420, BASE_MAPA!$G$2:$G$420), "ERRO")</f>
        <v>ERRO</v>
      </c>
      <c r="BF771" s="178" t="str">
        <f>IF(BS_CONTROLE[[#This Row],[Responsavel pelo boletim]]=0, "-", BS_CONTROLE[[#This Row],[Responsavel pelo boletim]])</f>
        <v>-</v>
      </c>
      <c r="BG771" s="13"/>
      <c r="BH771" s="14"/>
      <c r="BI771" s="14"/>
      <c r="BJ771" s="14"/>
      <c r="BK771" s="14"/>
      <c r="BL771" s="13"/>
      <c r="BM771" s="12"/>
      <c r="BN771" s="12"/>
      <c r="BO771" s="130"/>
      <c r="BP771" s="14"/>
      <c r="BQ771" s="10" t="str">
        <f t="shared" si="63"/>
        <v>Aderente</v>
      </c>
      <c r="BR771" s="15" t="str">
        <f t="shared" si="64"/>
        <v>*</v>
      </c>
      <c r="BS771" s="15" t="str">
        <f t="shared" si="65"/>
        <v>*</v>
      </c>
      <c r="BT771" s="157" t="str">
        <f t="shared" si="66"/>
        <v/>
      </c>
    </row>
    <row r="772" spans="1:72" hidden="1">
      <c r="A772" s="44" t="str">
        <f t="shared" si="62"/>
        <v/>
      </c>
      <c r="B772" s="133"/>
      <c r="C772" s="7" t="str">
        <f>IF(BS_CONTROLE[[#This Row],[DATA]]="","",WEEKNUM(BS_CONTROLE[[#This Row],[DATA]]))</f>
        <v/>
      </c>
      <c r="D772" s="45"/>
      <c r="E772" s="185">
        <v>788</v>
      </c>
      <c r="F772" s="134"/>
      <c r="G772" s="8" t="str">
        <f>IF(D772="","*",VLOOKUP(F772,BS_ATIVIDADE[#All],3,FALSE))</f>
        <v>*</v>
      </c>
      <c r="H772" s="135"/>
      <c r="I772" s="135"/>
      <c r="J772" s="151"/>
      <c r="K772" s="151"/>
      <c r="L772" s="71" t="s">
        <v>11</v>
      </c>
      <c r="M772" s="149" t="str" cm="1">
        <f t="array" ref="M772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772" s="149" t="str" cm="1">
        <f t="array" ref="N772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772" s="135"/>
      <c r="P772" s="135"/>
      <c r="Q772" s="71"/>
      <c r="R772" s="9" t="str">
        <f>IFERROR(_xlfn.XLOOKUP(F772, BS_ATIVIDADE[ATIVIDADE],BS_ATIVIDADE[UNIDADE] ), "*")</f>
        <v>*</v>
      </c>
      <c r="S772" s="180" t="str" cm="1">
        <f t="array" ref="S772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772" s="180" t="str" cm="1">
        <f t="array" ref="T772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772" s="199" t="str">
        <f>IFERROR(_xlfn.XLOOKUP(J772, BASE_MAPA!$B$2:$B$420, BASE_MAPA!$G$2:$G$420), "ERRO")</f>
        <v>ERRO</v>
      </c>
      <c r="V772" s="143"/>
      <c r="W772" s="135"/>
      <c r="X772" s="152"/>
      <c r="Y772" s="129"/>
      <c r="Z772" s="129"/>
      <c r="AA772" s="71"/>
      <c r="AB772" s="59"/>
      <c r="AC772" s="59"/>
      <c r="AD772" s="135"/>
      <c r="AE772" s="71"/>
      <c r="AF772" s="71"/>
      <c r="AG772" s="71"/>
      <c r="AH772" s="42"/>
      <c r="AI772" s="119" t="str">
        <f>IF(BS_CONTROLE[[#This Row],[Atividade]]=0, "-", BS_CONTROLE[[#This Row],[Atividade]])</f>
        <v>-</v>
      </c>
      <c r="AJ772" s="8" t="str">
        <f>IF(D772="","*",VLOOKUP(AI772,BS_ATIVIDADE[#Data],3,FALSE))</f>
        <v>*</v>
      </c>
      <c r="AK772" s="175" t="str">
        <f>IF(BS_CONTROLE[[#This Row],[Local - Partida]]=0, "-", BS_CONTROLE[[#This Row],[Local - Partida]])</f>
        <v>-</v>
      </c>
      <c r="AL772" s="175" t="str">
        <f>IF(BS_CONTROLE[[#This Row],[Local - Encerramento]]=0, "-", BS_CONTROLE[[#This Row],[Local - Encerramento]])</f>
        <v>-</v>
      </c>
      <c r="AM772" s="175" t="str">
        <f>IF(BS_CONTROLE[[#This Row],[Entre - Estações]]=0, "-", BS_CONTROLE[[#This Row],[Entre - Estações]])</f>
        <v>-</v>
      </c>
      <c r="AN772" s="175" t="str">
        <f>IF(BS_CONTROLE[[#This Row],[SB]]=0, "-", BS_CONTROLE[[#This Row],[SB]])</f>
        <v>-</v>
      </c>
      <c r="AO772" s="176" t="str">
        <f>IF(BS_CONTROLE[[#This Row],[SUB]]=0, "-", BS_CONTROLE[[#This Row],[SUB]])</f>
        <v>-</v>
      </c>
      <c r="AP772" s="177" t="str">
        <f>IF(BS_CONTROLE[[#This Row],[KM - Inicio]]=0, "-", BS_CONTROLE[[#This Row],[KM - Inicio]])</f>
        <v>-</v>
      </c>
      <c r="AQ772" s="177" t="str">
        <f>IF(BS_CONTROLE[[#This Row],[KM - Fim]]=0, "-", BS_CONTROLE[[#This Row],[KM - Fim]])</f>
        <v>-</v>
      </c>
      <c r="AR772" s="32"/>
      <c r="AS772" s="32"/>
      <c r="AT772" s="32"/>
      <c r="AU772" s="32"/>
      <c r="AV772" s="32"/>
      <c r="AW772" s="32"/>
      <c r="AX772" s="32"/>
      <c r="AY772" s="184" t="str">
        <f>IF(D772="","*",IFERROR(IF(ISODD(COUNT(AS772:AX774)),"ERRO",SUM((AT772-AS772),(AV772-AU772),(AX772-AW772))),"ERRO"))</f>
        <v>*</v>
      </c>
      <c r="AZ772" s="11"/>
      <c r="BA772" s="60"/>
      <c r="BB772" s="9" t="str">
        <f>IFERROR(_xlfn.XLOOKUP(AI772, BS_ATIVIDADE[ATIVIDADE],BS_ATIVIDADE[UNIDADE] ), "*")</f>
        <v>*</v>
      </c>
      <c r="BC772" s="59" t="str" cm="1">
        <f t="array" ref="BC772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BD772" s="59" t="str" cm="1">
        <f t="array" ref="BD772" xml:space="preserve"> _xlfn.XLOOKUP(
  1,
  ( TabelaMap[SUB] = BS_CONTROLE[[#This Row],[SUB_5]]) *
  ( TabelaMap[KM Inicio] &lt;= BS_CONTROLE[[#This Row],[KM - Inicio]]) *
  ( TabelaMap[KM Fim]  &gt;= BS_CONTROLE[[#This Row],[KM - Inicio]]),
  TabelaMap[Trecho Coordenação],
  "-",
  0
)</f>
        <v>-</v>
      </c>
      <c r="BE772" s="200" t="str">
        <f>IFERROR(_xlfn.XLOOKUP(AO772, BASE_MAPA!$B$2:$B$420, BASE_MAPA!$G$2:$G$420), "ERRO")</f>
        <v>ERRO</v>
      </c>
      <c r="BF772" s="178" t="str">
        <f>IF(BS_CONTROLE[[#This Row],[Responsavel pelo boletim]]=0, "-", BS_CONTROLE[[#This Row],[Responsavel pelo boletim]])</f>
        <v>-</v>
      </c>
      <c r="BG772" s="13"/>
      <c r="BH772" s="14"/>
      <c r="BI772" s="14"/>
      <c r="BJ772" s="14"/>
      <c r="BK772" s="14"/>
      <c r="BL772" s="13"/>
      <c r="BM772" s="12"/>
      <c r="BN772" s="12"/>
      <c r="BO772" s="130"/>
      <c r="BP772" s="14"/>
      <c r="BQ772" s="10" t="str">
        <f t="shared" si="63"/>
        <v>Aderente</v>
      </c>
      <c r="BR772" s="15" t="str">
        <f t="shared" si="64"/>
        <v>*</v>
      </c>
      <c r="BS772" s="15" t="str">
        <f t="shared" si="65"/>
        <v>*</v>
      </c>
      <c r="BT772" s="157" t="str">
        <f t="shared" si="66"/>
        <v/>
      </c>
    </row>
    <row r="773" spans="1:72" hidden="1">
      <c r="A773" s="44" t="str">
        <f t="shared" si="62"/>
        <v/>
      </c>
      <c r="B773" s="133"/>
      <c r="C773" s="7" t="str">
        <f>IF(BS_CONTROLE[[#This Row],[DATA]]="","",WEEKNUM(BS_CONTROLE[[#This Row],[DATA]]))</f>
        <v/>
      </c>
      <c r="D773" s="45"/>
      <c r="E773" s="185">
        <v>789</v>
      </c>
      <c r="F773" s="134"/>
      <c r="G773" s="8" t="str">
        <f>IF(D773="","*",VLOOKUP(F773,BS_ATIVIDADE[#All],3,FALSE))</f>
        <v>*</v>
      </c>
      <c r="H773" s="135"/>
      <c r="I773" s="135"/>
      <c r="J773" s="151"/>
      <c r="K773" s="151"/>
      <c r="L773" s="71" t="s">
        <v>11</v>
      </c>
      <c r="M773" s="149" t="str" cm="1">
        <f t="array" ref="M773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773" s="149" t="str" cm="1">
        <f t="array" ref="N773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773" s="135"/>
      <c r="P773" s="135"/>
      <c r="Q773" s="71"/>
      <c r="R773" s="9" t="str">
        <f>IFERROR(_xlfn.XLOOKUP(F773, BS_ATIVIDADE[ATIVIDADE],BS_ATIVIDADE[UNIDADE] ), "*")</f>
        <v>*</v>
      </c>
      <c r="S773" s="180" t="str" cm="1">
        <f t="array" ref="S773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773" s="180" t="str" cm="1">
        <f t="array" ref="T773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773" s="199" t="str">
        <f>IFERROR(_xlfn.XLOOKUP(J773, BASE_MAPA!$B$2:$B$420, BASE_MAPA!$G$2:$G$420), "ERRO")</f>
        <v>ERRO</v>
      </c>
      <c r="V773" s="143"/>
      <c r="W773" s="135"/>
      <c r="X773" s="152"/>
      <c r="Y773" s="129"/>
      <c r="Z773" s="129"/>
      <c r="AA773" s="71"/>
      <c r="AB773" s="59"/>
      <c r="AC773" s="59"/>
      <c r="AD773" s="135"/>
      <c r="AE773" s="71"/>
      <c r="AF773" s="71"/>
      <c r="AG773" s="71"/>
      <c r="AH773" s="42"/>
      <c r="AI773" s="119" t="str">
        <f>IF(BS_CONTROLE[[#This Row],[Atividade]]=0, "-", BS_CONTROLE[[#This Row],[Atividade]])</f>
        <v>-</v>
      </c>
      <c r="AJ773" s="8" t="str">
        <f>IF(D773="","*",VLOOKUP(AI773,BS_ATIVIDADE[#Data],3,FALSE))</f>
        <v>*</v>
      </c>
      <c r="AK773" s="175" t="str">
        <f>IF(BS_CONTROLE[[#This Row],[Local - Partida]]=0, "-", BS_CONTROLE[[#This Row],[Local - Partida]])</f>
        <v>-</v>
      </c>
      <c r="AL773" s="175" t="str">
        <f>IF(BS_CONTROLE[[#This Row],[Local - Encerramento]]=0, "-", BS_CONTROLE[[#This Row],[Local - Encerramento]])</f>
        <v>-</v>
      </c>
      <c r="AM773" s="175" t="str">
        <f>IF(BS_CONTROLE[[#This Row],[Entre - Estações]]=0, "-", BS_CONTROLE[[#This Row],[Entre - Estações]])</f>
        <v>-</v>
      </c>
      <c r="AN773" s="175" t="str">
        <f>IF(BS_CONTROLE[[#This Row],[SB]]=0, "-", BS_CONTROLE[[#This Row],[SB]])</f>
        <v>-</v>
      </c>
      <c r="AO773" s="176" t="str">
        <f>IF(BS_CONTROLE[[#This Row],[SUB]]=0, "-", BS_CONTROLE[[#This Row],[SUB]])</f>
        <v>-</v>
      </c>
      <c r="AP773" s="177" t="str">
        <f>IF(BS_CONTROLE[[#This Row],[KM - Inicio]]=0, "-", BS_CONTROLE[[#This Row],[KM - Inicio]])</f>
        <v>-</v>
      </c>
      <c r="AQ773" s="177" t="str">
        <f>IF(BS_CONTROLE[[#This Row],[KM - Fim]]=0, "-", BS_CONTROLE[[#This Row],[KM - Fim]])</f>
        <v>-</v>
      </c>
      <c r="AR773" s="32"/>
      <c r="AS773" s="32"/>
      <c r="AT773" s="32"/>
      <c r="AU773" s="32"/>
      <c r="AV773" s="32"/>
      <c r="AW773" s="32"/>
      <c r="AX773" s="32"/>
      <c r="AY773" s="184" t="str">
        <f>IF(D773="","*",IFERROR(IF(ISODD(COUNT(AS773:AX775)),"ERRO",SUM((AT773-AS773),(AV773-AU773),(AX773-AW773))),"ERRO"))</f>
        <v>*</v>
      </c>
      <c r="AZ773" s="11"/>
      <c r="BA773" s="60"/>
      <c r="BB773" s="9" t="str">
        <f>IFERROR(_xlfn.XLOOKUP(AI773, BS_ATIVIDADE[ATIVIDADE],BS_ATIVIDADE[UNIDADE] ), "*")</f>
        <v>*</v>
      </c>
      <c r="BC773" s="59" t="str" cm="1">
        <f t="array" ref="BC773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BD773" s="59" t="str" cm="1">
        <f t="array" ref="BD773" xml:space="preserve"> _xlfn.XLOOKUP(
  1,
  ( TabelaMap[SUB] = BS_CONTROLE[[#This Row],[SUB_5]]) *
  ( TabelaMap[KM Inicio] &lt;= BS_CONTROLE[[#This Row],[KM - Inicio]]) *
  ( TabelaMap[KM Fim]  &gt;= BS_CONTROLE[[#This Row],[KM - Inicio]]),
  TabelaMap[Trecho Coordenação],
  "-",
  0
)</f>
        <v>-</v>
      </c>
      <c r="BE773" s="200" t="str">
        <f>IFERROR(_xlfn.XLOOKUP(AO773, BASE_MAPA!$B$2:$B$420, BASE_MAPA!$G$2:$G$420), "ERRO")</f>
        <v>ERRO</v>
      </c>
      <c r="BF773" s="178" t="str">
        <f>IF(BS_CONTROLE[[#This Row],[Responsavel pelo boletim]]=0, "-", BS_CONTROLE[[#This Row],[Responsavel pelo boletim]])</f>
        <v>-</v>
      </c>
      <c r="BG773" s="13"/>
      <c r="BH773" s="14"/>
      <c r="BI773" s="14"/>
      <c r="BJ773" s="14"/>
      <c r="BK773" s="14"/>
      <c r="BL773" s="13"/>
      <c r="BM773" s="12"/>
      <c r="BN773" s="12"/>
      <c r="BO773" s="130"/>
      <c r="BP773" s="14"/>
      <c r="BQ773" s="10" t="str">
        <f t="shared" si="63"/>
        <v>Aderente</v>
      </c>
      <c r="BR773" s="15" t="str">
        <f t="shared" si="64"/>
        <v>*</v>
      </c>
      <c r="BS773" s="15" t="str">
        <f t="shared" si="65"/>
        <v>*</v>
      </c>
      <c r="BT773" s="157" t="str">
        <f t="shared" si="66"/>
        <v/>
      </c>
    </row>
    <row r="774" spans="1:72" hidden="1">
      <c r="A774" s="44" t="str">
        <f t="shared" si="62"/>
        <v/>
      </c>
      <c r="B774" s="133"/>
      <c r="C774" s="7" t="str">
        <f>IF(BS_CONTROLE[[#This Row],[DATA]]="","",WEEKNUM(BS_CONTROLE[[#This Row],[DATA]]))</f>
        <v/>
      </c>
      <c r="D774" s="45"/>
      <c r="E774" s="185">
        <v>790</v>
      </c>
      <c r="F774" s="134"/>
      <c r="G774" s="8" t="str">
        <f>IF(D774="","*",VLOOKUP(F774,BS_ATIVIDADE[#All],3,FALSE))</f>
        <v>*</v>
      </c>
      <c r="H774" s="135"/>
      <c r="I774" s="135"/>
      <c r="J774" s="151"/>
      <c r="K774" s="151"/>
      <c r="L774" s="71" t="s">
        <v>11</v>
      </c>
      <c r="M774" s="149" t="str" cm="1">
        <f t="array" ref="M774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774" s="149" t="str" cm="1">
        <f t="array" ref="N774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774" s="135"/>
      <c r="P774" s="135"/>
      <c r="Q774" s="71"/>
      <c r="R774" s="9" t="str">
        <f>IFERROR(_xlfn.XLOOKUP(F774, BS_ATIVIDADE[ATIVIDADE],BS_ATIVIDADE[UNIDADE] ), "*")</f>
        <v>*</v>
      </c>
      <c r="S774" s="180" t="str" cm="1">
        <f t="array" ref="S774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774" s="180" t="str" cm="1">
        <f t="array" ref="T774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774" s="199" t="str">
        <f>IFERROR(_xlfn.XLOOKUP(J774, BASE_MAPA!$B$2:$B$420, BASE_MAPA!$G$2:$G$420), "ERRO")</f>
        <v>ERRO</v>
      </c>
      <c r="V774" s="143"/>
      <c r="W774" s="135"/>
      <c r="X774" s="152"/>
      <c r="Y774" s="129"/>
      <c r="Z774" s="129"/>
      <c r="AA774" s="71"/>
      <c r="AB774" s="59"/>
      <c r="AC774" s="59"/>
      <c r="AD774" s="135"/>
      <c r="AE774" s="71"/>
      <c r="AF774" s="71"/>
      <c r="AG774" s="71"/>
      <c r="AH774" s="42"/>
      <c r="AI774" s="119" t="str">
        <f>IF(BS_CONTROLE[[#This Row],[Atividade]]=0, "-", BS_CONTROLE[[#This Row],[Atividade]])</f>
        <v>-</v>
      </c>
      <c r="AJ774" s="8" t="str">
        <f>IF(D774="","*",VLOOKUP(AI774,BS_ATIVIDADE[#Data],3,FALSE))</f>
        <v>*</v>
      </c>
      <c r="AK774" s="175" t="str">
        <f>IF(BS_CONTROLE[[#This Row],[Local - Partida]]=0, "-", BS_CONTROLE[[#This Row],[Local - Partida]])</f>
        <v>-</v>
      </c>
      <c r="AL774" s="175" t="str">
        <f>IF(BS_CONTROLE[[#This Row],[Local - Encerramento]]=0, "-", BS_CONTROLE[[#This Row],[Local - Encerramento]])</f>
        <v>-</v>
      </c>
      <c r="AM774" s="175" t="str">
        <f>IF(BS_CONTROLE[[#This Row],[Entre - Estações]]=0, "-", BS_CONTROLE[[#This Row],[Entre - Estações]])</f>
        <v>-</v>
      </c>
      <c r="AN774" s="175" t="str">
        <f>IF(BS_CONTROLE[[#This Row],[SB]]=0, "-", BS_CONTROLE[[#This Row],[SB]])</f>
        <v>-</v>
      </c>
      <c r="AO774" s="176" t="str">
        <f>IF(BS_CONTROLE[[#This Row],[SUB]]=0, "-", BS_CONTROLE[[#This Row],[SUB]])</f>
        <v>-</v>
      </c>
      <c r="AP774" s="177" t="str">
        <f>IF(BS_CONTROLE[[#This Row],[KM - Inicio]]=0, "-", BS_CONTROLE[[#This Row],[KM - Inicio]])</f>
        <v>-</v>
      </c>
      <c r="AQ774" s="177" t="str">
        <f>IF(BS_CONTROLE[[#This Row],[KM - Fim]]=0, "-", BS_CONTROLE[[#This Row],[KM - Fim]])</f>
        <v>-</v>
      </c>
      <c r="AR774" s="32"/>
      <c r="AS774" s="32"/>
      <c r="AT774" s="32"/>
      <c r="AU774" s="32"/>
      <c r="AV774" s="32"/>
      <c r="AW774" s="32"/>
      <c r="AX774" s="32"/>
      <c r="AY774" s="184" t="str">
        <f>IF(D774="","*",IFERROR(IF(ISODD(COUNT(AS774:AX776)),"ERRO",SUM((AT774-AS774),(AV774-AU774),(AX774-AW774))),"ERRO"))</f>
        <v>*</v>
      </c>
      <c r="AZ774" s="11"/>
      <c r="BA774" s="60"/>
      <c r="BB774" s="9" t="str">
        <f>IFERROR(_xlfn.XLOOKUP(AI774, BS_ATIVIDADE[ATIVIDADE],BS_ATIVIDADE[UNIDADE] ), "*")</f>
        <v>*</v>
      </c>
      <c r="BC774" s="59" t="str" cm="1">
        <f t="array" ref="BC774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BD774" s="59" t="str" cm="1">
        <f t="array" ref="BD774" xml:space="preserve"> _xlfn.XLOOKUP(
  1,
  ( TabelaMap[SUB] = BS_CONTROLE[[#This Row],[SUB_5]]) *
  ( TabelaMap[KM Inicio] &lt;= BS_CONTROLE[[#This Row],[KM - Inicio]]) *
  ( TabelaMap[KM Fim]  &gt;= BS_CONTROLE[[#This Row],[KM - Inicio]]),
  TabelaMap[Trecho Coordenação],
  "-",
  0
)</f>
        <v>-</v>
      </c>
      <c r="BE774" s="200" t="str">
        <f>IFERROR(_xlfn.XLOOKUP(AO774, BASE_MAPA!$B$2:$B$420, BASE_MAPA!$G$2:$G$420), "ERRO")</f>
        <v>ERRO</v>
      </c>
      <c r="BF774" s="178" t="str">
        <f>IF(BS_CONTROLE[[#This Row],[Responsavel pelo boletim]]=0, "-", BS_CONTROLE[[#This Row],[Responsavel pelo boletim]])</f>
        <v>-</v>
      </c>
      <c r="BG774" s="13"/>
      <c r="BH774" s="14"/>
      <c r="BI774" s="14"/>
      <c r="BJ774" s="14"/>
      <c r="BK774" s="14"/>
      <c r="BL774" s="13"/>
      <c r="BM774" s="12"/>
      <c r="BN774" s="12"/>
      <c r="BO774" s="130"/>
      <c r="BP774" s="14"/>
      <c r="BQ774" s="10" t="str">
        <f t="shared" si="63"/>
        <v>Aderente</v>
      </c>
      <c r="BR774" s="15" t="str">
        <f t="shared" si="64"/>
        <v>*</v>
      </c>
      <c r="BS774" s="15" t="str">
        <f t="shared" si="65"/>
        <v>*</v>
      </c>
      <c r="BT774" s="157" t="str">
        <f t="shared" si="66"/>
        <v/>
      </c>
    </row>
    <row r="775" spans="1:72" hidden="1">
      <c r="A775" s="44" t="str">
        <f t="shared" si="62"/>
        <v/>
      </c>
      <c r="B775" s="133"/>
      <c r="C775" s="7" t="str">
        <f>IF(BS_CONTROLE[[#This Row],[DATA]]="","",WEEKNUM(BS_CONTROLE[[#This Row],[DATA]]))</f>
        <v/>
      </c>
      <c r="D775" s="45"/>
      <c r="E775" s="185">
        <v>791</v>
      </c>
      <c r="F775" s="134"/>
      <c r="G775" s="8" t="str">
        <f>IF(D775="","*",VLOOKUP(F775,BS_ATIVIDADE[#All],3,FALSE))</f>
        <v>*</v>
      </c>
      <c r="H775" s="135"/>
      <c r="I775" s="135"/>
      <c r="J775" s="151"/>
      <c r="K775" s="151"/>
      <c r="L775" s="71" t="s">
        <v>11</v>
      </c>
      <c r="M775" s="149" t="str" cm="1">
        <f t="array" ref="M775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775" s="149" t="str" cm="1">
        <f t="array" ref="N775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775" s="135"/>
      <c r="P775" s="135"/>
      <c r="Q775" s="71"/>
      <c r="R775" s="9" t="str">
        <f>IFERROR(_xlfn.XLOOKUP(F775, BS_ATIVIDADE[ATIVIDADE],BS_ATIVIDADE[UNIDADE] ), "*")</f>
        <v>*</v>
      </c>
      <c r="S775" s="180" t="str" cm="1">
        <f t="array" ref="S775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775" s="180" t="str" cm="1">
        <f t="array" ref="T775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775" s="199" t="str">
        <f>IFERROR(_xlfn.XLOOKUP(J775, BASE_MAPA!$B$2:$B$420, BASE_MAPA!$G$2:$G$420), "ERRO")</f>
        <v>ERRO</v>
      </c>
      <c r="V775" s="143"/>
      <c r="W775" s="135"/>
      <c r="X775" s="152"/>
      <c r="Y775" s="129"/>
      <c r="Z775" s="129"/>
      <c r="AA775" s="71"/>
      <c r="AB775" s="59"/>
      <c r="AC775" s="59"/>
      <c r="AD775" s="135"/>
      <c r="AE775" s="71"/>
      <c r="AF775" s="71"/>
      <c r="AG775" s="71"/>
      <c r="AH775" s="42"/>
      <c r="AI775" s="119" t="str">
        <f>IF(BS_CONTROLE[[#This Row],[Atividade]]=0, "-", BS_CONTROLE[[#This Row],[Atividade]])</f>
        <v>-</v>
      </c>
      <c r="AJ775" s="8" t="str">
        <f>IF(D775="","*",VLOOKUP(AI775,BS_ATIVIDADE[#Data],3,FALSE))</f>
        <v>*</v>
      </c>
      <c r="AK775" s="175" t="str">
        <f>IF(BS_CONTROLE[[#This Row],[Local - Partida]]=0, "-", BS_CONTROLE[[#This Row],[Local - Partida]])</f>
        <v>-</v>
      </c>
      <c r="AL775" s="175" t="str">
        <f>IF(BS_CONTROLE[[#This Row],[Local - Encerramento]]=0, "-", BS_CONTROLE[[#This Row],[Local - Encerramento]])</f>
        <v>-</v>
      </c>
      <c r="AM775" s="175" t="str">
        <f>IF(BS_CONTROLE[[#This Row],[Entre - Estações]]=0, "-", BS_CONTROLE[[#This Row],[Entre - Estações]])</f>
        <v>-</v>
      </c>
      <c r="AN775" s="175" t="str">
        <f>IF(BS_CONTROLE[[#This Row],[SB]]=0, "-", BS_CONTROLE[[#This Row],[SB]])</f>
        <v>-</v>
      </c>
      <c r="AO775" s="176" t="str">
        <f>IF(BS_CONTROLE[[#This Row],[SUB]]=0, "-", BS_CONTROLE[[#This Row],[SUB]])</f>
        <v>-</v>
      </c>
      <c r="AP775" s="177" t="str">
        <f>IF(BS_CONTROLE[[#This Row],[KM - Inicio]]=0, "-", BS_CONTROLE[[#This Row],[KM - Inicio]])</f>
        <v>-</v>
      </c>
      <c r="AQ775" s="177" t="str">
        <f>IF(BS_CONTROLE[[#This Row],[KM - Fim]]=0, "-", BS_CONTROLE[[#This Row],[KM - Fim]])</f>
        <v>-</v>
      </c>
      <c r="AR775" s="32"/>
      <c r="AS775" s="32"/>
      <c r="AT775" s="32"/>
      <c r="AU775" s="32"/>
      <c r="AV775" s="32"/>
      <c r="AW775" s="32"/>
      <c r="AX775" s="32"/>
      <c r="AY775" s="184" t="str">
        <f>IF(D775="","*",IFERROR(IF(ISODD(COUNT(AS775:AX777)),"ERRO",SUM((AT775-AS775),(AV775-AU775),(AX775-AW775))),"ERRO"))</f>
        <v>*</v>
      </c>
      <c r="AZ775" s="11"/>
      <c r="BA775" s="60"/>
      <c r="BB775" s="9" t="str">
        <f>IFERROR(_xlfn.XLOOKUP(AI775, BS_ATIVIDADE[ATIVIDADE],BS_ATIVIDADE[UNIDADE] ), "*")</f>
        <v>*</v>
      </c>
      <c r="BC775" s="59" t="str" cm="1">
        <f t="array" ref="BC775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BD775" s="59" t="str" cm="1">
        <f t="array" ref="BD775" xml:space="preserve"> _xlfn.XLOOKUP(
  1,
  ( TabelaMap[SUB] = BS_CONTROLE[[#This Row],[SUB_5]]) *
  ( TabelaMap[KM Inicio] &lt;= BS_CONTROLE[[#This Row],[KM - Inicio]]) *
  ( TabelaMap[KM Fim]  &gt;= BS_CONTROLE[[#This Row],[KM - Inicio]]),
  TabelaMap[Trecho Coordenação],
  "-",
  0
)</f>
        <v>-</v>
      </c>
      <c r="BE775" s="200" t="str">
        <f>IFERROR(_xlfn.XLOOKUP(AO775, BASE_MAPA!$B$2:$B$420, BASE_MAPA!$G$2:$G$420), "ERRO")</f>
        <v>ERRO</v>
      </c>
      <c r="BF775" s="178" t="str">
        <f>IF(BS_CONTROLE[[#This Row],[Responsavel pelo boletim]]=0, "-", BS_CONTROLE[[#This Row],[Responsavel pelo boletim]])</f>
        <v>-</v>
      </c>
      <c r="BG775" s="13"/>
      <c r="BH775" s="14"/>
      <c r="BI775" s="14"/>
      <c r="BJ775" s="14"/>
      <c r="BK775" s="14"/>
      <c r="BL775" s="13"/>
      <c r="BM775" s="12"/>
      <c r="BN775" s="12"/>
      <c r="BO775" s="130"/>
      <c r="BP775" s="14"/>
      <c r="BQ775" s="10" t="str">
        <f t="shared" si="63"/>
        <v>Aderente</v>
      </c>
      <c r="BR775" s="15" t="str">
        <f t="shared" si="64"/>
        <v>*</v>
      </c>
      <c r="BS775" s="15" t="str">
        <f t="shared" si="65"/>
        <v>*</v>
      </c>
      <c r="BT775" s="157" t="str">
        <f t="shared" si="66"/>
        <v/>
      </c>
    </row>
    <row r="776" spans="1:72" hidden="1">
      <c r="A776" s="44" t="str">
        <f t="shared" si="62"/>
        <v/>
      </c>
      <c r="B776" s="133"/>
      <c r="C776" s="7" t="str">
        <f>IF(BS_CONTROLE[[#This Row],[DATA]]="","",WEEKNUM(BS_CONTROLE[[#This Row],[DATA]]))</f>
        <v/>
      </c>
      <c r="D776" s="45"/>
      <c r="E776" s="185">
        <v>792</v>
      </c>
      <c r="F776" s="134"/>
      <c r="G776" s="8" t="str">
        <f>IF(D776="","*",VLOOKUP(F776,BS_ATIVIDADE[#All],3,FALSE))</f>
        <v>*</v>
      </c>
      <c r="H776" s="135"/>
      <c r="I776" s="135"/>
      <c r="J776" s="151"/>
      <c r="K776" s="151"/>
      <c r="L776" s="71" t="s">
        <v>11</v>
      </c>
      <c r="M776" s="149" t="str" cm="1">
        <f t="array" ref="M776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776" s="149" t="str" cm="1">
        <f t="array" ref="N776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776" s="135"/>
      <c r="P776" s="135"/>
      <c r="Q776" s="71"/>
      <c r="R776" s="9" t="str">
        <f>IFERROR(_xlfn.XLOOKUP(F776, BS_ATIVIDADE[ATIVIDADE],BS_ATIVIDADE[UNIDADE] ), "*")</f>
        <v>*</v>
      </c>
      <c r="S776" s="180" t="str" cm="1">
        <f t="array" ref="S776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776" s="180" t="str" cm="1">
        <f t="array" ref="T776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776" s="199" t="str">
        <f>IFERROR(_xlfn.XLOOKUP(J776, BASE_MAPA!$B$2:$B$420, BASE_MAPA!$G$2:$G$420), "ERRO")</f>
        <v>ERRO</v>
      </c>
      <c r="V776" s="143"/>
      <c r="W776" s="135"/>
      <c r="X776" s="152"/>
      <c r="Y776" s="129"/>
      <c r="Z776" s="129"/>
      <c r="AA776" s="71"/>
      <c r="AB776" s="59"/>
      <c r="AC776" s="59"/>
      <c r="AD776" s="135"/>
      <c r="AE776" s="71"/>
      <c r="AF776" s="71"/>
      <c r="AG776" s="71"/>
      <c r="AH776" s="42"/>
      <c r="AI776" s="119" t="str">
        <f>IF(BS_CONTROLE[[#This Row],[Atividade]]=0, "-", BS_CONTROLE[[#This Row],[Atividade]])</f>
        <v>-</v>
      </c>
      <c r="AJ776" s="8" t="str">
        <f>IF(D776="","*",VLOOKUP(AI776,BS_ATIVIDADE[#Data],3,FALSE))</f>
        <v>*</v>
      </c>
      <c r="AK776" s="175" t="str">
        <f>IF(BS_CONTROLE[[#This Row],[Local - Partida]]=0, "-", BS_CONTROLE[[#This Row],[Local - Partida]])</f>
        <v>-</v>
      </c>
      <c r="AL776" s="175" t="str">
        <f>IF(BS_CONTROLE[[#This Row],[Local - Encerramento]]=0, "-", BS_CONTROLE[[#This Row],[Local - Encerramento]])</f>
        <v>-</v>
      </c>
      <c r="AM776" s="175" t="str">
        <f>IF(BS_CONTROLE[[#This Row],[Entre - Estações]]=0, "-", BS_CONTROLE[[#This Row],[Entre - Estações]])</f>
        <v>-</v>
      </c>
      <c r="AN776" s="175" t="str">
        <f>IF(BS_CONTROLE[[#This Row],[SB]]=0, "-", BS_CONTROLE[[#This Row],[SB]])</f>
        <v>-</v>
      </c>
      <c r="AO776" s="176" t="str">
        <f>IF(BS_CONTROLE[[#This Row],[SUB]]=0, "-", BS_CONTROLE[[#This Row],[SUB]])</f>
        <v>-</v>
      </c>
      <c r="AP776" s="177" t="str">
        <f>IF(BS_CONTROLE[[#This Row],[KM - Inicio]]=0, "-", BS_CONTROLE[[#This Row],[KM - Inicio]])</f>
        <v>-</v>
      </c>
      <c r="AQ776" s="177" t="str">
        <f>IF(BS_CONTROLE[[#This Row],[KM - Fim]]=0, "-", BS_CONTROLE[[#This Row],[KM - Fim]])</f>
        <v>-</v>
      </c>
      <c r="AR776" s="32"/>
      <c r="AS776" s="32"/>
      <c r="AT776" s="32"/>
      <c r="AU776" s="32"/>
      <c r="AV776" s="32"/>
      <c r="AW776" s="32"/>
      <c r="AX776" s="32"/>
      <c r="AY776" s="184" t="str">
        <f>IF(D776="","*",IFERROR(IF(ISODD(COUNT(AS776:AX778)),"ERRO",SUM((AT776-AS776),(AV776-AU776),(AX776-AW776))),"ERRO"))</f>
        <v>*</v>
      </c>
      <c r="AZ776" s="11"/>
      <c r="BA776" s="60"/>
      <c r="BB776" s="9" t="str">
        <f>IFERROR(_xlfn.XLOOKUP(AI776, BS_ATIVIDADE[ATIVIDADE],BS_ATIVIDADE[UNIDADE] ), "*")</f>
        <v>*</v>
      </c>
      <c r="BC776" s="59" t="str" cm="1">
        <f t="array" ref="BC776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BD776" s="59" t="str" cm="1">
        <f t="array" ref="BD776" xml:space="preserve"> _xlfn.XLOOKUP(
  1,
  ( TabelaMap[SUB] = BS_CONTROLE[[#This Row],[SUB_5]]) *
  ( TabelaMap[KM Inicio] &lt;= BS_CONTROLE[[#This Row],[KM - Inicio]]) *
  ( TabelaMap[KM Fim]  &gt;= BS_CONTROLE[[#This Row],[KM - Inicio]]),
  TabelaMap[Trecho Coordenação],
  "-",
  0
)</f>
        <v>-</v>
      </c>
      <c r="BE776" s="200" t="str">
        <f>IFERROR(_xlfn.XLOOKUP(AO776, BASE_MAPA!$B$2:$B$420, BASE_MAPA!$G$2:$G$420), "ERRO")</f>
        <v>ERRO</v>
      </c>
      <c r="BF776" s="178" t="str">
        <f>IF(BS_CONTROLE[[#This Row],[Responsavel pelo boletim]]=0, "-", BS_CONTROLE[[#This Row],[Responsavel pelo boletim]])</f>
        <v>-</v>
      </c>
      <c r="BG776" s="13"/>
      <c r="BH776" s="14"/>
      <c r="BI776" s="14"/>
      <c r="BJ776" s="14"/>
      <c r="BK776" s="14"/>
      <c r="BL776" s="13"/>
      <c r="BM776" s="12"/>
      <c r="BN776" s="12"/>
      <c r="BO776" s="130"/>
      <c r="BP776" s="14"/>
      <c r="BQ776" s="10" t="str">
        <f t="shared" si="63"/>
        <v>Aderente</v>
      </c>
      <c r="BR776" s="15" t="str">
        <f t="shared" si="64"/>
        <v>*</v>
      </c>
      <c r="BS776" s="15" t="str">
        <f t="shared" si="65"/>
        <v>*</v>
      </c>
      <c r="BT776" s="157" t="str">
        <f t="shared" si="66"/>
        <v/>
      </c>
    </row>
    <row r="777" spans="1:72" hidden="1">
      <c r="A777" s="44" t="str">
        <f t="shared" si="62"/>
        <v/>
      </c>
      <c r="B777" s="133"/>
      <c r="C777" s="7" t="str">
        <f>IF(BS_CONTROLE[[#This Row],[DATA]]="","",WEEKNUM(BS_CONTROLE[[#This Row],[DATA]]))</f>
        <v/>
      </c>
      <c r="D777" s="45"/>
      <c r="E777" s="185">
        <v>793</v>
      </c>
      <c r="F777" s="134"/>
      <c r="G777" s="8" t="str">
        <f>IF(D777="","*",VLOOKUP(F777,BS_ATIVIDADE[#All],3,FALSE))</f>
        <v>*</v>
      </c>
      <c r="H777" s="135"/>
      <c r="I777" s="135"/>
      <c r="J777" s="151"/>
      <c r="K777" s="151"/>
      <c r="L777" s="71" t="s">
        <v>11</v>
      </c>
      <c r="M777" s="149" t="str" cm="1">
        <f t="array" ref="M777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777" s="149" t="str" cm="1">
        <f t="array" ref="N777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777" s="135"/>
      <c r="P777" s="135"/>
      <c r="Q777" s="71"/>
      <c r="R777" s="9" t="str">
        <f>IFERROR(_xlfn.XLOOKUP(F777, BS_ATIVIDADE[ATIVIDADE],BS_ATIVIDADE[UNIDADE] ), "*")</f>
        <v>*</v>
      </c>
      <c r="S777" s="180" t="str" cm="1">
        <f t="array" ref="S777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777" s="180" t="str" cm="1">
        <f t="array" ref="T777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777" s="199" t="str">
        <f>IFERROR(_xlfn.XLOOKUP(J777, BASE_MAPA!$B$2:$B$420, BASE_MAPA!$G$2:$G$420), "ERRO")</f>
        <v>ERRO</v>
      </c>
      <c r="V777" s="143"/>
      <c r="W777" s="135"/>
      <c r="X777" s="152"/>
      <c r="Y777" s="129"/>
      <c r="Z777" s="129"/>
      <c r="AA777" s="71"/>
      <c r="AB777" s="59"/>
      <c r="AC777" s="59"/>
      <c r="AD777" s="135"/>
      <c r="AE777" s="71"/>
      <c r="AF777" s="71"/>
      <c r="AG777" s="71"/>
      <c r="AH777" s="42"/>
      <c r="AI777" s="119" t="str">
        <f>IF(BS_CONTROLE[[#This Row],[Atividade]]=0, "-", BS_CONTROLE[[#This Row],[Atividade]])</f>
        <v>-</v>
      </c>
      <c r="AJ777" s="8" t="str">
        <f>IF(D777="","*",VLOOKUP(AI777,BS_ATIVIDADE[#Data],3,FALSE))</f>
        <v>*</v>
      </c>
      <c r="AK777" s="175" t="str">
        <f>IF(BS_CONTROLE[[#This Row],[Local - Partida]]=0, "-", BS_CONTROLE[[#This Row],[Local - Partida]])</f>
        <v>-</v>
      </c>
      <c r="AL777" s="175" t="str">
        <f>IF(BS_CONTROLE[[#This Row],[Local - Encerramento]]=0, "-", BS_CONTROLE[[#This Row],[Local - Encerramento]])</f>
        <v>-</v>
      </c>
      <c r="AM777" s="175" t="str">
        <f>IF(BS_CONTROLE[[#This Row],[Entre - Estações]]=0, "-", BS_CONTROLE[[#This Row],[Entre - Estações]])</f>
        <v>-</v>
      </c>
      <c r="AN777" s="175" t="str">
        <f>IF(BS_CONTROLE[[#This Row],[SB]]=0, "-", BS_CONTROLE[[#This Row],[SB]])</f>
        <v>-</v>
      </c>
      <c r="AO777" s="176" t="str">
        <f>IF(BS_CONTROLE[[#This Row],[SUB]]=0, "-", BS_CONTROLE[[#This Row],[SUB]])</f>
        <v>-</v>
      </c>
      <c r="AP777" s="177" t="str">
        <f>IF(BS_CONTROLE[[#This Row],[KM - Inicio]]=0, "-", BS_CONTROLE[[#This Row],[KM - Inicio]])</f>
        <v>-</v>
      </c>
      <c r="AQ777" s="177" t="str">
        <f>IF(BS_CONTROLE[[#This Row],[KM - Fim]]=0, "-", BS_CONTROLE[[#This Row],[KM - Fim]])</f>
        <v>-</v>
      </c>
      <c r="AR777" s="32"/>
      <c r="AS777" s="32"/>
      <c r="AT777" s="32"/>
      <c r="AU777" s="32"/>
      <c r="AV777" s="32"/>
      <c r="AW777" s="32"/>
      <c r="AX777" s="32"/>
      <c r="AY777" s="184" t="str">
        <f>IF(D777="","*",IFERROR(IF(ISODD(COUNT(AS777:AX779)),"ERRO",SUM((AT777-AS777),(AV777-AU777),(AX777-AW777))),"ERRO"))</f>
        <v>*</v>
      </c>
      <c r="AZ777" s="11"/>
      <c r="BA777" s="60"/>
      <c r="BB777" s="9" t="str">
        <f>IFERROR(_xlfn.XLOOKUP(AI777, BS_ATIVIDADE[ATIVIDADE],BS_ATIVIDADE[UNIDADE] ), "*")</f>
        <v>*</v>
      </c>
      <c r="BC777" s="59" t="str" cm="1">
        <f t="array" ref="BC777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BD777" s="59" t="str" cm="1">
        <f t="array" ref="BD777" xml:space="preserve"> _xlfn.XLOOKUP(
  1,
  ( TabelaMap[SUB] = BS_CONTROLE[[#This Row],[SUB_5]]) *
  ( TabelaMap[KM Inicio] &lt;= BS_CONTROLE[[#This Row],[KM - Inicio]]) *
  ( TabelaMap[KM Fim]  &gt;= BS_CONTROLE[[#This Row],[KM - Inicio]]),
  TabelaMap[Trecho Coordenação],
  "-",
  0
)</f>
        <v>-</v>
      </c>
      <c r="BE777" s="200" t="str">
        <f>IFERROR(_xlfn.XLOOKUP(AO777, BASE_MAPA!$B$2:$B$420, BASE_MAPA!$G$2:$G$420), "ERRO")</f>
        <v>ERRO</v>
      </c>
      <c r="BF777" s="178" t="str">
        <f>IF(BS_CONTROLE[[#This Row],[Responsavel pelo boletim]]=0, "-", BS_CONTROLE[[#This Row],[Responsavel pelo boletim]])</f>
        <v>-</v>
      </c>
      <c r="BG777" s="13"/>
      <c r="BH777" s="14"/>
      <c r="BI777" s="14"/>
      <c r="BJ777" s="14"/>
      <c r="BK777" s="14"/>
      <c r="BL777" s="13"/>
      <c r="BM777" s="12"/>
      <c r="BN777" s="12"/>
      <c r="BO777" s="130"/>
      <c r="BP777" s="14"/>
      <c r="BQ777" s="10" t="str">
        <f t="shared" si="63"/>
        <v>Aderente</v>
      </c>
      <c r="BR777" s="15" t="str">
        <f t="shared" si="64"/>
        <v>*</v>
      </c>
      <c r="BS777" s="15" t="str">
        <f t="shared" si="65"/>
        <v>*</v>
      </c>
      <c r="BT777" s="157" t="str">
        <f t="shared" si="66"/>
        <v/>
      </c>
    </row>
    <row r="778" spans="1:72" hidden="1">
      <c r="A778" s="44" t="str">
        <f t="shared" si="62"/>
        <v/>
      </c>
      <c r="B778" s="133"/>
      <c r="C778" s="7" t="str">
        <f>IF(BS_CONTROLE[[#This Row],[DATA]]="","",WEEKNUM(BS_CONTROLE[[#This Row],[DATA]]))</f>
        <v/>
      </c>
      <c r="D778" s="45"/>
      <c r="E778" s="185">
        <v>794</v>
      </c>
      <c r="F778" s="134"/>
      <c r="G778" s="8" t="str">
        <f>IF(D778="","*",VLOOKUP(F778,BS_ATIVIDADE[#All],3,FALSE))</f>
        <v>*</v>
      </c>
      <c r="H778" s="135"/>
      <c r="I778" s="135"/>
      <c r="J778" s="151"/>
      <c r="K778" s="151"/>
      <c r="L778" s="71" t="s">
        <v>11</v>
      </c>
      <c r="M778" s="149" t="str" cm="1">
        <f t="array" ref="M778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778" s="149" t="str" cm="1">
        <f t="array" ref="N778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778" s="135"/>
      <c r="P778" s="135"/>
      <c r="Q778" s="71"/>
      <c r="R778" s="9" t="str">
        <f>IFERROR(_xlfn.XLOOKUP(F778, BS_ATIVIDADE[ATIVIDADE],BS_ATIVIDADE[UNIDADE] ), "*")</f>
        <v>*</v>
      </c>
      <c r="S778" s="180" t="str" cm="1">
        <f t="array" ref="S778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778" s="180" t="str" cm="1">
        <f t="array" ref="T778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778" s="199" t="str">
        <f>IFERROR(_xlfn.XLOOKUP(J778, BASE_MAPA!$B$2:$B$420, BASE_MAPA!$G$2:$G$420), "ERRO")</f>
        <v>ERRO</v>
      </c>
      <c r="V778" s="143"/>
      <c r="W778" s="135"/>
      <c r="X778" s="152"/>
      <c r="Y778" s="129"/>
      <c r="Z778" s="129"/>
      <c r="AA778" s="71"/>
      <c r="AB778" s="59"/>
      <c r="AC778" s="59"/>
      <c r="AD778" s="135"/>
      <c r="AE778" s="71"/>
      <c r="AF778" s="71"/>
      <c r="AG778" s="71"/>
      <c r="AH778" s="42"/>
      <c r="AI778" s="119" t="str">
        <f>IF(BS_CONTROLE[[#This Row],[Atividade]]=0, "-", BS_CONTROLE[[#This Row],[Atividade]])</f>
        <v>-</v>
      </c>
      <c r="AJ778" s="8" t="str">
        <f>IF(D778="","*",VLOOKUP(AI778,BS_ATIVIDADE[#Data],3,FALSE))</f>
        <v>*</v>
      </c>
      <c r="AK778" s="175" t="str">
        <f>IF(BS_CONTROLE[[#This Row],[Local - Partida]]=0, "-", BS_CONTROLE[[#This Row],[Local - Partida]])</f>
        <v>-</v>
      </c>
      <c r="AL778" s="175" t="str">
        <f>IF(BS_CONTROLE[[#This Row],[Local - Encerramento]]=0, "-", BS_CONTROLE[[#This Row],[Local - Encerramento]])</f>
        <v>-</v>
      </c>
      <c r="AM778" s="175" t="str">
        <f>IF(BS_CONTROLE[[#This Row],[Entre - Estações]]=0, "-", BS_CONTROLE[[#This Row],[Entre - Estações]])</f>
        <v>-</v>
      </c>
      <c r="AN778" s="175" t="str">
        <f>IF(BS_CONTROLE[[#This Row],[SB]]=0, "-", BS_CONTROLE[[#This Row],[SB]])</f>
        <v>-</v>
      </c>
      <c r="AO778" s="176" t="str">
        <f>IF(BS_CONTROLE[[#This Row],[SUB]]=0, "-", BS_CONTROLE[[#This Row],[SUB]])</f>
        <v>-</v>
      </c>
      <c r="AP778" s="177" t="str">
        <f>IF(BS_CONTROLE[[#This Row],[KM - Inicio]]=0, "-", BS_CONTROLE[[#This Row],[KM - Inicio]])</f>
        <v>-</v>
      </c>
      <c r="AQ778" s="177" t="str">
        <f>IF(BS_CONTROLE[[#This Row],[KM - Fim]]=0, "-", BS_CONTROLE[[#This Row],[KM - Fim]])</f>
        <v>-</v>
      </c>
      <c r="AR778" s="32"/>
      <c r="AS778" s="32"/>
      <c r="AT778" s="32"/>
      <c r="AU778" s="32"/>
      <c r="AV778" s="32"/>
      <c r="AW778" s="32"/>
      <c r="AX778" s="32"/>
      <c r="AY778" s="184" t="str">
        <f>IF(D778="","*",IFERROR(IF(ISODD(COUNT(AS778:AX780)),"ERRO",SUM((AT778-AS778),(AV778-AU778),(AX778-AW778))),"ERRO"))</f>
        <v>*</v>
      </c>
      <c r="AZ778" s="11"/>
      <c r="BA778" s="60"/>
      <c r="BB778" s="9" t="str">
        <f>IFERROR(_xlfn.XLOOKUP(AI778, BS_ATIVIDADE[ATIVIDADE],BS_ATIVIDADE[UNIDADE] ), "*")</f>
        <v>*</v>
      </c>
      <c r="BC778" s="59" t="str" cm="1">
        <f t="array" ref="BC778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BD778" s="59" t="str" cm="1">
        <f t="array" ref="BD778" xml:space="preserve"> _xlfn.XLOOKUP(
  1,
  ( TabelaMap[SUB] = BS_CONTROLE[[#This Row],[SUB_5]]) *
  ( TabelaMap[KM Inicio] &lt;= BS_CONTROLE[[#This Row],[KM - Inicio]]) *
  ( TabelaMap[KM Fim]  &gt;= BS_CONTROLE[[#This Row],[KM - Inicio]]),
  TabelaMap[Trecho Coordenação],
  "-",
  0
)</f>
        <v>-</v>
      </c>
      <c r="BE778" s="200" t="str">
        <f>IFERROR(_xlfn.XLOOKUP(AO778, BASE_MAPA!$B$2:$B$420, BASE_MAPA!$G$2:$G$420), "ERRO")</f>
        <v>ERRO</v>
      </c>
      <c r="BF778" s="178" t="str">
        <f>IF(BS_CONTROLE[[#This Row],[Responsavel pelo boletim]]=0, "-", BS_CONTROLE[[#This Row],[Responsavel pelo boletim]])</f>
        <v>-</v>
      </c>
      <c r="BG778" s="13"/>
      <c r="BH778" s="14"/>
      <c r="BI778" s="14"/>
      <c r="BJ778" s="14"/>
      <c r="BK778" s="14"/>
      <c r="BL778" s="13"/>
      <c r="BM778" s="12"/>
      <c r="BN778" s="12"/>
      <c r="BO778" s="130"/>
      <c r="BP778" s="14"/>
      <c r="BQ778" s="10" t="str">
        <f t="shared" si="63"/>
        <v>Aderente</v>
      </c>
      <c r="BR778" s="15" t="str">
        <f t="shared" si="64"/>
        <v>*</v>
      </c>
      <c r="BS778" s="15" t="str">
        <f t="shared" si="65"/>
        <v>*</v>
      </c>
      <c r="BT778" s="157" t="str">
        <f t="shared" si="66"/>
        <v/>
      </c>
    </row>
    <row r="779" spans="1:72" hidden="1">
      <c r="A779" s="44" t="str">
        <f t="shared" si="62"/>
        <v/>
      </c>
      <c r="B779" s="133"/>
      <c r="C779" s="7" t="str">
        <f>IF(BS_CONTROLE[[#This Row],[DATA]]="","",WEEKNUM(BS_CONTROLE[[#This Row],[DATA]]))</f>
        <v/>
      </c>
      <c r="D779" s="45"/>
      <c r="E779" s="185">
        <v>795</v>
      </c>
      <c r="F779" s="134"/>
      <c r="G779" s="8" t="str">
        <f>IF(D779="","*",VLOOKUP(F779,BS_ATIVIDADE[#All],3,FALSE))</f>
        <v>*</v>
      </c>
      <c r="H779" s="135"/>
      <c r="I779" s="135"/>
      <c r="J779" s="151"/>
      <c r="K779" s="151"/>
      <c r="L779" s="71" t="s">
        <v>11</v>
      </c>
      <c r="M779" s="149" t="str" cm="1">
        <f t="array" ref="M779" xml:space="preserve"> _xlfn.XLOOKUP(
  1,
  ( TabelaMap[SUB] = BS_CONTROLE[[#This Row],[SUB]]) *
  ( TabelaMap[KM Inicio] &lt;= BS_CONTROLE[[#This Row],[KM - Inicio]]) *
  ( TabelaMap[KM Fim]  &gt;= BS_CONTROLE[[#This Row],[KM - Inicio]]),
  TabelaMap[Trecho],
  "-",
  0
)</f>
        <v>-</v>
      </c>
      <c r="N779" s="149" t="str" cm="1">
        <f t="array" ref="N779" xml:space="preserve"> _xlfn.XLOOKUP(
  1,
  ( TabelaMap[SUB] = BS_CONTROLE[[#This Row],[SUB]]) *
  ( TabelaMap[KM Inicio] &lt;= BS_CONTROLE[[#This Row],[KM - Inicio]]) *
  ( TabelaMap[KM Fim]  &gt;= BS_CONTROLE[[#This Row],[KM - Inicio]]),
  TabelaMap[SB],
  "-",
  0
)</f>
        <v>-</v>
      </c>
      <c r="O779" s="135"/>
      <c r="P779" s="135"/>
      <c r="Q779" s="71"/>
      <c r="R779" s="9" t="str">
        <f>IFERROR(_xlfn.XLOOKUP(F779, BS_ATIVIDADE[ATIVIDADE],BS_ATIVIDADE[UNIDADE] ), "*")</f>
        <v>*</v>
      </c>
      <c r="S779" s="180" t="str" cm="1">
        <f t="array" ref="S779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T779" s="180" t="str" cm="1">
        <f t="array" ref="T779" xml:space="preserve"> _xlfn.XLOOKUP(
  1,
  ( TabelaMap[SUB] = BS_CONTROLE[[#This Row],[SUB]]) *
  ( TabelaMap[KM Inicio] &lt;= BS_CONTROLE[[#This Row],[KM - Inicio]]) *
  ( TabelaMap[KM Fim]  &gt;= BS_CONTROLE[[#This Row],[KM - Inicio]]),
  TabelaMap[Trecho Coordenação],
  "-",
  0
)</f>
        <v>-</v>
      </c>
      <c r="U779" s="199" t="str">
        <f>IFERROR(_xlfn.XLOOKUP(J779, BASE_MAPA!$B$2:$B$420, BASE_MAPA!$G$2:$G$420), "ERRO")</f>
        <v>ERRO</v>
      </c>
      <c r="V779" s="143"/>
      <c r="W779" s="135"/>
      <c r="X779" s="152"/>
      <c r="Y779" s="129"/>
      <c r="Z779" s="129"/>
      <c r="AA779" s="71"/>
      <c r="AB779" s="59"/>
      <c r="AC779" s="59"/>
      <c r="AD779" s="135"/>
      <c r="AE779" s="71"/>
      <c r="AF779" s="71"/>
      <c r="AG779" s="71"/>
      <c r="AH779" s="42"/>
      <c r="AI779" s="119" t="str">
        <f>IF(BS_CONTROLE[[#This Row],[Atividade]]=0, "-", BS_CONTROLE[[#This Row],[Atividade]])</f>
        <v>-</v>
      </c>
      <c r="AJ779" s="8" t="str">
        <f>IF(D779="","*",VLOOKUP(AI779,BS_ATIVIDADE[#Data],3,FALSE))</f>
        <v>*</v>
      </c>
      <c r="AK779" s="175" t="str">
        <f>IF(BS_CONTROLE[[#This Row],[Local - Partida]]=0, "-", BS_CONTROLE[[#This Row],[Local - Partida]])</f>
        <v>-</v>
      </c>
      <c r="AL779" s="175" t="str">
        <f>IF(BS_CONTROLE[[#This Row],[Local - Encerramento]]=0, "-", BS_CONTROLE[[#This Row],[Local - Encerramento]])</f>
        <v>-</v>
      </c>
      <c r="AM779" s="175" t="str">
        <f>IF(BS_CONTROLE[[#This Row],[Entre - Estações]]=0, "-", BS_CONTROLE[[#This Row],[Entre - Estações]])</f>
        <v>-</v>
      </c>
      <c r="AN779" s="175" t="str">
        <f>IF(BS_CONTROLE[[#This Row],[SB]]=0, "-", BS_CONTROLE[[#This Row],[SB]])</f>
        <v>-</v>
      </c>
      <c r="AO779" s="176" t="str">
        <f>IF(BS_CONTROLE[[#This Row],[SUB]]=0, "-", BS_CONTROLE[[#This Row],[SUB]])</f>
        <v>-</v>
      </c>
      <c r="AP779" s="177" t="str">
        <f>IF(BS_CONTROLE[[#This Row],[KM - Inicio]]=0, "-", BS_CONTROLE[[#This Row],[KM - Inicio]])</f>
        <v>-</v>
      </c>
      <c r="AQ779" s="177" t="str">
        <f>IF(BS_CONTROLE[[#This Row],[KM - Fim]]=0, "-", BS_CONTROLE[[#This Row],[KM - Fim]])</f>
        <v>-</v>
      </c>
      <c r="AR779" s="32"/>
      <c r="AS779" s="32"/>
      <c r="AT779" s="32"/>
      <c r="AU779" s="32"/>
      <c r="AV779" s="32"/>
      <c r="AW779" s="32"/>
      <c r="AX779" s="32"/>
      <c r="AY779" s="184" t="str">
        <f>IF(D779="","*",IFERROR(IF(ISODD(COUNT(AS779:AX781)),"ERRO",SUM((AT779-AS779),(AV779-AU779),(AX779-AW779))),"ERRO"))</f>
        <v>*</v>
      </c>
      <c r="AZ779" s="11"/>
      <c r="BA779" s="60"/>
      <c r="BB779" s="9" t="str">
        <f>IFERROR(_xlfn.XLOOKUP(AI779, BS_ATIVIDADE[ATIVIDADE],BS_ATIVIDADE[UNIDADE] ), "*")</f>
        <v>*</v>
      </c>
      <c r="BC779" s="59" t="str" cm="1">
        <f t="array" ref="BC779" xml:space="preserve"> _xlfn.XLOOKUP(
  1,
  ( TabelaMap[SUB] = BS_CONTROLE[[#This Row],[SUB]]) *
  ( TabelaMap[KM Inicio] &lt;= BS_CONTROLE[[#This Row],[KM - Inicio]]) *
  ( TabelaMap[KM Fim]  &gt;= BS_CONTROLE[[#This Row],[KM - Inicio]]),
  TabelaMap[Gerência],
  "-",
  0
)</f>
        <v>-</v>
      </c>
      <c r="BD779" s="59" t="str" cm="1">
        <f t="array" ref="BD779" xml:space="preserve"> _xlfn.XLOOKUP(
  1,
  ( TabelaMap[SUB] = BS_CONTROLE[[#This Row],[SUB_5]]) *
  ( TabelaMap[KM Inicio] &lt;= BS_CONTROLE[[#This Row],[KM - Inicio]]) *
  ( TabelaMap[KM Fim]  &gt;= BS_CONTROLE[[#This Row],[KM - Inicio]]),
  TabelaMap[Trecho Coordenação],
  "-",
  0
)</f>
        <v>-</v>
      </c>
      <c r="BE779" s="200" t="str">
        <f>IFERROR(_xlfn.XLOOKUP(AO779, BASE_MAPA!$B$2:$B$420, BASE_MAPA!$G$2:$G$420), "ERRO")</f>
        <v>ERRO</v>
      </c>
      <c r="BF779" s="178" t="str">
        <f>IF(BS_CONTROLE[[#This Row],[Responsavel pelo boletim]]=0, "-", BS_CONTROLE[[#This Row],[Responsavel pelo boletim]])</f>
        <v>-</v>
      </c>
      <c r="BG779" s="13"/>
      <c r="BH779" s="14"/>
      <c r="BI779" s="14"/>
      <c r="BJ779" s="14"/>
      <c r="BK779" s="14"/>
      <c r="BL779" s="13"/>
      <c r="BM779" s="12"/>
      <c r="BN779" s="12"/>
      <c r="BO779" s="130"/>
      <c r="BP779" s="14"/>
      <c r="BQ779" s="10" t="str">
        <f t="shared" si="63"/>
        <v>Aderente</v>
      </c>
      <c r="BR779" s="15" t="str">
        <f t="shared" si="64"/>
        <v>*</v>
      </c>
      <c r="BS779" s="15" t="str">
        <f t="shared" si="65"/>
        <v>*</v>
      </c>
      <c r="BT779" s="157" t="str">
        <f t="shared" si="66"/>
        <v/>
      </c>
    </row>
  </sheetData>
  <protectedRanges>
    <protectedRange sqref="J6:K779" name="Range1_8_1"/>
    <protectedRange sqref="O6:Q779" name="Range1_9_1"/>
    <protectedRange sqref="Y6:Y7 V8:Y779" name="Range1_11_1"/>
    <protectedRange sqref="AA6 Z8:AD779" name="Range1_12_1"/>
    <protectedRange sqref="BF6:BF779" name="Range1_18_1"/>
    <protectedRange sqref="X6:X7" name="Range1_11_1_1"/>
    <protectedRange sqref="AB6:AB7" name="Range1_12_1_1"/>
  </protectedRanges>
  <mergeCells count="15">
    <mergeCell ref="BC3:BF3"/>
    <mergeCell ref="BM3:BP3"/>
    <mergeCell ref="AI1:BF1"/>
    <mergeCell ref="BH1:BK3"/>
    <mergeCell ref="BM1:BS2"/>
    <mergeCell ref="AI2:AQ2"/>
    <mergeCell ref="AS2:AY2"/>
    <mergeCell ref="BA2:BB3"/>
    <mergeCell ref="BC2:BF2"/>
    <mergeCell ref="AS3:AT3"/>
    <mergeCell ref="AU3:AV3"/>
    <mergeCell ref="BQ3:BS3"/>
    <mergeCell ref="AI3:AJ3"/>
    <mergeCell ref="AK3:AQ3"/>
    <mergeCell ref="AW3:AX3"/>
  </mergeCells>
  <phoneticPr fontId="12" type="noConversion"/>
  <conditionalFormatting sqref="U6:U779 BE6:BE779 AY6:AY779">
    <cfRule type="cellIs" dxfId="124" priority="18499" operator="equal">
      <formula>"ERRO"</formula>
    </cfRule>
  </conditionalFormatting>
  <conditionalFormatting sqref="X4 Y1:Z5 Y8:Z779">
    <cfRule type="cellIs" dxfId="123" priority="18488" operator="equal">
      <formula>"OPORTUNIDADE"</formula>
    </cfRule>
  </conditionalFormatting>
  <conditionalFormatting sqref="AZ6:AZ779">
    <cfRule type="expression" dxfId="122" priority="18483">
      <formula>$BU6=1</formula>
    </cfRule>
  </conditionalFormatting>
  <conditionalFormatting sqref="BQ6:BQ779">
    <cfRule type="cellIs" dxfId="121" priority="18494" operator="equal">
      <formula>"Produção e Intervalo"</formula>
    </cfRule>
    <cfRule type="cellIs" dxfId="120" priority="18495" operator="equal">
      <formula>"Aderente"</formula>
    </cfRule>
    <cfRule type="cellIs" dxfId="119" priority="18496" operator="equal">
      <formula>"Intervalo"</formula>
    </cfRule>
    <cfRule type="cellIs" dxfId="118" priority="18497" operator="equal">
      <formula>"Produção"</formula>
    </cfRule>
    <cfRule type="cellIs" dxfId="117" priority="18498" operator="equal">
      <formula>"ERRO"</formula>
    </cfRule>
  </conditionalFormatting>
  <conditionalFormatting sqref="BR6:BS779">
    <cfRule type="cellIs" dxfId="116" priority="18476" operator="equal">
      <formula>"*"</formula>
    </cfRule>
    <cfRule type="cellIs" dxfId="115" priority="18477" operator="greaterThanOrEqual">
      <formula>1</formula>
    </cfRule>
    <cfRule type="cellIs" dxfId="114" priority="18478" operator="lessThan">
      <formula>1</formula>
    </cfRule>
  </conditionalFormatting>
  <conditionalFormatting sqref="Y8:Z779">
    <cfRule type="cellIs" dxfId="113" priority="18424" operator="equal">
      <formula>"NÃO"</formula>
    </cfRule>
    <cfRule type="cellIs" dxfId="112" priority="18425" operator="equal">
      <formula>"SIM"</formula>
    </cfRule>
  </conditionalFormatting>
  <conditionalFormatting sqref="Y1047842:Y1048576">
    <cfRule type="cellIs" dxfId="111" priority="18305" operator="equal">
      <formula>"OPORTUNIDADE"</formula>
    </cfRule>
  </conditionalFormatting>
  <conditionalFormatting sqref="Y1047842:Y1048576">
    <cfRule type="cellIs" dxfId="110" priority="18303" operator="equal">
      <formula>"NÃO"</formula>
    </cfRule>
    <cfRule type="cellIs" dxfId="109" priority="18304" operator="equal">
      <formula>"SIM"</formula>
    </cfRule>
  </conditionalFormatting>
  <conditionalFormatting sqref="Y6:Y7">
    <cfRule type="cellIs" dxfId="108" priority="25" operator="equal">
      <formula>"OPORTUNIDADE"</formula>
    </cfRule>
  </conditionalFormatting>
  <conditionalFormatting sqref="Y6:Y7">
    <cfRule type="cellIs" dxfId="107" priority="23" operator="equal">
      <formula>"NÃO"</formula>
    </cfRule>
    <cfRule type="cellIs" dxfId="106" priority="24" operator="equal">
      <formula>"SIM"</formula>
    </cfRule>
  </conditionalFormatting>
  <conditionalFormatting sqref="BK14">
    <cfRule type="iconSet" priority="22">
      <iconSet showValue="0">
        <cfvo type="percent" val="0"/>
        <cfvo type="num" val="1"/>
        <cfvo type="num" val="1" gte="0"/>
      </iconSet>
    </cfRule>
  </conditionalFormatting>
  <conditionalFormatting sqref="BK12">
    <cfRule type="iconSet" priority="21">
      <iconSet showValue="0">
        <cfvo type="percent" val="0"/>
        <cfvo type="num" val="1"/>
        <cfvo type="num" val="1" gte="0"/>
      </iconSet>
    </cfRule>
  </conditionalFormatting>
  <conditionalFormatting sqref="BK43">
    <cfRule type="iconSet" priority="20">
      <iconSet showValue="0">
        <cfvo type="percent" val="0"/>
        <cfvo type="num" val="1"/>
        <cfvo type="num" val="1" gte="0"/>
      </iconSet>
    </cfRule>
  </conditionalFormatting>
  <conditionalFormatting sqref="BK45">
    <cfRule type="iconSet" priority="19">
      <iconSet showValue="0">
        <cfvo type="percent" val="0"/>
        <cfvo type="num" val="1"/>
        <cfvo type="num" val="1" gte="0"/>
      </iconSet>
    </cfRule>
  </conditionalFormatting>
  <conditionalFormatting sqref="BK46">
    <cfRule type="iconSet" priority="18">
      <iconSet showValue="0">
        <cfvo type="percent" val="0"/>
        <cfvo type="num" val="1"/>
        <cfvo type="num" val="1" gte="0"/>
      </iconSet>
    </cfRule>
  </conditionalFormatting>
  <conditionalFormatting sqref="BK49">
    <cfRule type="iconSet" priority="17">
      <iconSet showValue="0">
        <cfvo type="percent" val="0"/>
        <cfvo type="num" val="1"/>
        <cfvo type="num" val="1" gte="0"/>
      </iconSet>
    </cfRule>
  </conditionalFormatting>
  <conditionalFormatting sqref="BK50">
    <cfRule type="iconSet" priority="16">
      <iconSet showValue="0">
        <cfvo type="percent" val="0"/>
        <cfvo type="num" val="1"/>
        <cfvo type="num" val="1" gte="0"/>
      </iconSet>
    </cfRule>
  </conditionalFormatting>
  <conditionalFormatting sqref="BK51">
    <cfRule type="iconSet" priority="15">
      <iconSet showValue="0">
        <cfvo type="percent" val="0"/>
        <cfvo type="num" val="1"/>
        <cfvo type="num" val="1" gte="0"/>
      </iconSet>
    </cfRule>
  </conditionalFormatting>
  <conditionalFormatting sqref="BK55">
    <cfRule type="iconSet" priority="14">
      <iconSet showValue="0">
        <cfvo type="percent" val="0"/>
        <cfvo type="num" val="1"/>
        <cfvo type="num" val="1" gte="0"/>
      </iconSet>
    </cfRule>
  </conditionalFormatting>
  <conditionalFormatting sqref="BK63 BK8 BK17 BK22:BK23 BK33 BK35 BK38:BK40 BK47:BK48 BK56 BK58:BK59 BH81 BK73:BK76 BK78:BK81 BK83 BK102 BK112:BK113 BJ6:BJ779">
    <cfRule type="iconSet" priority="22726">
      <iconSet showValue="0">
        <cfvo type="percent" val="0"/>
        <cfvo type="num" val="1"/>
        <cfvo type="num" val="1" gte="0"/>
      </iconSet>
    </cfRule>
  </conditionalFormatting>
  <conditionalFormatting sqref="BK82 BK52:BK54 BK6:BK7 BK15:BK16 BK13 BK9:BK11 BK24:BK32 BK18:BK21 BK34 BK36:BK37 BK41:BK42 BK44 BK57 BK60:BK62 BK64:BK70 BK72 BK77 BK86 BK89:BK91 BK93 BK95 BK98 BK114 BK103:BK111 BK117:BK779">
    <cfRule type="iconSet" priority="22738">
      <iconSet showValue="0">
        <cfvo type="percent" val="0"/>
        <cfvo type="num" val="1"/>
        <cfvo type="num" val="1" gte="0"/>
      </iconSet>
    </cfRule>
  </conditionalFormatting>
  <conditionalFormatting sqref="BK71">
    <cfRule type="iconSet" priority="13">
      <iconSet showValue="0">
        <cfvo type="percent" val="0"/>
        <cfvo type="num" val="1"/>
        <cfvo type="num" val="1" gte="0"/>
      </iconSet>
    </cfRule>
  </conditionalFormatting>
  <conditionalFormatting sqref="BI6:BI779">
    <cfRule type="iconSet" priority="22819">
      <iconSet showValue="0">
        <cfvo type="percent" val="0"/>
        <cfvo type="num" val="1"/>
        <cfvo type="num" val="1" gte="0"/>
      </iconSet>
    </cfRule>
  </conditionalFormatting>
  <conditionalFormatting sqref="BH6:BH80 BH82:BH779">
    <cfRule type="iconSet" priority="22821">
      <iconSet showValue="0">
        <cfvo type="percent" val="0"/>
        <cfvo type="num" val="1"/>
        <cfvo type="num" val="1" gte="0"/>
      </iconSet>
    </cfRule>
    <cfRule type="iconSet" priority="22822">
      <iconSet showValue="0">
        <cfvo type="percent" val="0"/>
        <cfvo type="num" val="1"/>
        <cfvo type="num" val="1" gte="0"/>
      </iconSet>
    </cfRule>
  </conditionalFormatting>
  <conditionalFormatting sqref="BP6:BP779">
    <cfRule type="iconSet" priority="22825">
      <iconSet showValue="0">
        <cfvo type="percent" val="0"/>
        <cfvo type="num" val="1"/>
        <cfvo type="num" val="1" gte="0"/>
      </iconSet>
    </cfRule>
  </conditionalFormatting>
  <conditionalFormatting sqref="BO6:BO26 BO28:BO106 BO108:BO779">
    <cfRule type="iconSet" priority="22827">
      <iconSet showValue="0">
        <cfvo type="percent" val="0"/>
        <cfvo type="num" val="1"/>
        <cfvo type="num" val="1" gte="0"/>
      </iconSet>
    </cfRule>
  </conditionalFormatting>
  <conditionalFormatting sqref="BK99">
    <cfRule type="iconSet" priority="12">
      <iconSet showValue="0">
        <cfvo type="percent" val="0"/>
        <cfvo type="num" val="1"/>
        <cfvo type="num" val="1" gte="0"/>
      </iconSet>
    </cfRule>
  </conditionalFormatting>
  <conditionalFormatting sqref="BK84">
    <cfRule type="iconSet" priority="11">
      <iconSet showValue="0">
        <cfvo type="percent" val="0"/>
        <cfvo type="num" val="1"/>
        <cfvo type="num" val="1" gte="0"/>
      </iconSet>
    </cfRule>
  </conditionalFormatting>
  <conditionalFormatting sqref="BK85">
    <cfRule type="iconSet" priority="10">
      <iconSet showValue="0">
        <cfvo type="percent" val="0"/>
        <cfvo type="num" val="1"/>
        <cfvo type="num" val="1" gte="0"/>
      </iconSet>
    </cfRule>
  </conditionalFormatting>
  <conditionalFormatting sqref="BK87">
    <cfRule type="iconSet" priority="9">
      <iconSet showValue="0">
        <cfvo type="percent" val="0"/>
        <cfvo type="num" val="1"/>
        <cfvo type="num" val="1" gte="0"/>
      </iconSet>
    </cfRule>
  </conditionalFormatting>
  <conditionalFormatting sqref="BK88">
    <cfRule type="iconSet" priority="8">
      <iconSet showValue="0">
        <cfvo type="percent" val="0"/>
        <cfvo type="num" val="1"/>
        <cfvo type="num" val="1" gte="0"/>
      </iconSet>
    </cfRule>
  </conditionalFormatting>
  <conditionalFormatting sqref="BK92">
    <cfRule type="iconSet" priority="7">
      <iconSet showValue="0">
        <cfvo type="percent" val="0"/>
        <cfvo type="num" val="1"/>
        <cfvo type="num" val="1" gte="0"/>
      </iconSet>
    </cfRule>
  </conditionalFormatting>
  <conditionalFormatting sqref="BK94">
    <cfRule type="iconSet" priority="6">
      <iconSet showValue="0">
        <cfvo type="percent" val="0"/>
        <cfvo type="num" val="1"/>
        <cfvo type="num" val="1" gte="0"/>
      </iconSet>
    </cfRule>
  </conditionalFormatting>
  <conditionalFormatting sqref="BK96">
    <cfRule type="iconSet" priority="5">
      <iconSet showValue="0">
        <cfvo type="percent" val="0"/>
        <cfvo type="num" val="1"/>
        <cfvo type="num" val="1" gte="0"/>
      </iconSet>
    </cfRule>
  </conditionalFormatting>
  <conditionalFormatting sqref="BK97">
    <cfRule type="iconSet" priority="4">
      <iconSet showValue="0">
        <cfvo type="percent" val="0"/>
        <cfvo type="num" val="1"/>
        <cfvo type="num" val="1" gte="0"/>
      </iconSet>
    </cfRule>
  </conditionalFormatting>
  <conditionalFormatting sqref="BK100:BK101">
    <cfRule type="iconSet" priority="3">
      <iconSet showValue="0">
        <cfvo type="percent" val="0"/>
        <cfvo type="num" val="1"/>
        <cfvo type="num" val="1" gte="0"/>
      </iconSet>
    </cfRule>
  </conditionalFormatting>
  <conditionalFormatting sqref="BK115">
    <cfRule type="iconSet" priority="2">
      <iconSet showValue="0">
        <cfvo type="percent" val="0"/>
        <cfvo type="num" val="1"/>
        <cfvo type="num" val="1" gte="0"/>
      </iconSet>
    </cfRule>
  </conditionalFormatting>
  <conditionalFormatting sqref="BK116">
    <cfRule type="iconSet" priority="1">
      <iconSet showValue="0">
        <cfvo type="percent" val="0"/>
        <cfvo type="num" val="1"/>
        <cfvo type="num" val="1" gte="0"/>
      </iconSet>
    </cfRule>
  </conditionalFormatting>
  <dataValidations count="8">
    <dataValidation type="list" allowBlank="1" showInputMessage="1" showErrorMessage="1" sqref="BO6:BO26 BO28:BO106 BO108:BO779" xr:uid="{CF5BD2D1-4803-40F6-BB29-FE7C2FA5583F}">
      <formula1>INDIRECT(BT6)</formula1>
    </dataValidation>
    <dataValidation type="list" allowBlank="1" showInputMessage="1" showErrorMessage="1" sqref="BO27 BN6:BN779 BO107" xr:uid="{88B2AA1F-3AB2-4B37-8132-5DEC08D79A48}">
      <formula1>INDIRECT(SUBSTITUTE(BM6," ",""))</formula1>
    </dataValidation>
    <dataValidation type="list" allowBlank="1" showInputMessage="1" showErrorMessage="1" sqref="BM6:BM42 BM46:BM48 BM44 BM50:BM779" xr:uid="{0374E4CD-E1C2-4373-A381-0828C9AFF6FF}">
      <formula1>IMPCAUSADOR</formula1>
    </dataValidation>
    <dataValidation type="list" allowBlank="1" showInputMessage="1" showErrorMessage="1" sqref="AG6:AG779" xr:uid="{58D6DA6F-44DA-458E-8F0F-00B0CB1B298C}">
      <formula1>BS_ATIV</formula1>
    </dataValidation>
    <dataValidation type="list" allowBlank="1" showInputMessage="1" showErrorMessage="1" sqref="J6:J779" xr:uid="{EE4D265C-3C72-40CB-A5BF-0D36D21FDA27}">
      <formula1>SUBs</formula1>
    </dataValidation>
    <dataValidation type="list" allowBlank="1" showInputMessage="1" showErrorMessage="1" sqref="AI6:AI779 F6:F779" xr:uid="{476B5A40-7A3E-4687-84DB-2A754471F1B3}">
      <formula1>DIN_ATIVIDADE</formula1>
    </dataValidation>
    <dataValidation type="list" allowBlank="1" showInputMessage="1" showErrorMessage="1" sqref="D6:D779" xr:uid="{3543C376-D522-40FC-94BB-748DF2500AFC}">
      <formula1>ATIVOS</formula1>
    </dataValidation>
    <dataValidation allowBlank="1" showInputMessage="1" showErrorMessage="1" sqref="BC6:BD779" xr:uid="{DA339A89-DDF9-4B37-A386-8A8CB98BBFC6}"/>
  </dataValidations>
  <pageMargins left="0.511811024" right="0.511811024" top="0.78740157499999996" bottom="0.78740157499999996" header="0.31496062000000002" footer="0.31496062000000002"/>
  <headerFooter>
    <oddHeader>&amp;L&amp;"Calibri"&amp;10&amp;K000000 Interno&amp;1#_x000D_</oddHeader>
    <oddFooter>&amp;L_x000D_&amp;1#&amp;"Calibri"&amp;10&amp;K000000 Interno</oddFooter>
  </headerFooter>
  <legacyDrawing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showInputMessage="1" showErrorMessage="1" xr:uid="{BFED8A02-D319-4385-9EDA-9BFF0932F654}">
          <x14:formula1>
            <xm:f>SELEÇÕES!$I$2:$I$4</xm:f>
          </x14:formula1>
          <xm:sqref>Y1047842:Y1048576 Y6:Y779</xm:sqref>
        </x14:dataValidation>
        <x14:dataValidation type="list" allowBlank="1" showInputMessage="1" showErrorMessage="1" xr:uid="{DC3D569B-331F-47AE-B11E-AC04AE1EAF67}">
          <x14:formula1>
            <xm:f>SELEÇÕES!$A$2:$A$5</xm:f>
          </x14:formula1>
          <xm:sqref>AB6:AB779</xm:sqref>
        </x14:dataValidation>
        <x14:dataValidation type="list" allowBlank="1" showInputMessage="1" showErrorMessage="1" xr:uid="{8F35DF46-D35F-4E2C-94DE-7DF25E619345}">
          <x14:formula1>
            <xm:f>SELEÇÕES!$C$2:$C$5</xm:f>
          </x14:formula1>
          <xm:sqref>AC6:AC779</xm:sqref>
        </x14:dataValidation>
        <x14:dataValidation type="list" allowBlank="1" showInputMessage="1" showErrorMessage="1" xr:uid="{BFEEBFF4-9AB5-46C1-BF2F-62C3968018C5}">
          <x14:formula1>
            <xm:f>SELEÇÕES!$M$2:$M$7</xm:f>
          </x14:formula1>
          <xm:sqref>Z6:Z779</xm:sqref>
        </x14:dataValidation>
        <x14:dataValidation type="list" allowBlank="1" showInputMessage="1" showErrorMessage="1" xr:uid="{7D3F083E-D56B-43A0-91F7-C4F29C2F35F7}">
          <x14:formula1>
            <xm:f>SELEÇÕES!$K$2:$K$4</xm:f>
          </x14:formula1>
          <xm:sqref>X6:X779</xm:sqref>
        </x14:dataValidation>
        <x14:dataValidation type="list" allowBlank="1" showInputMessage="1" showErrorMessage="1" xr:uid="{41D72C07-FE16-49B9-80EC-98A06DF05AF5}">
          <x14:formula1>
            <xm:f>SELEÇÕES!$I$2:$I$3</xm:f>
          </x14:formula1>
          <xm:sqref>AZ6:AZ779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EC1849-7CA8-4EA3-91CD-8E7ECF1616C5}">
  <sheetPr>
    <tabColor rgb="FF92D050"/>
  </sheetPr>
  <dimension ref="C1:H21"/>
  <sheetViews>
    <sheetView workbookViewId="0">
      <selection activeCell="C16" sqref="C16"/>
    </sheetView>
  </sheetViews>
  <sheetFormatPr defaultRowHeight="15"/>
  <cols>
    <col min="5" max="5" width="25.140625" customWidth="1"/>
    <col min="6" max="6" width="38.140625" customWidth="1"/>
  </cols>
  <sheetData>
    <row r="1" spans="3:8">
      <c r="C1" s="264" t="s">
        <v>1512</v>
      </c>
      <c r="D1" s="264"/>
      <c r="E1" s="264"/>
      <c r="F1" s="264"/>
      <c r="G1" s="264"/>
      <c r="H1" s="264"/>
    </row>
    <row r="2" spans="3:8">
      <c r="C2" s="264"/>
      <c r="D2" s="264"/>
      <c r="E2" s="264"/>
      <c r="F2" s="264"/>
      <c r="G2" s="264"/>
      <c r="H2" s="264"/>
    </row>
    <row r="3" spans="3:8">
      <c r="C3" s="186" t="s">
        <v>104</v>
      </c>
      <c r="D3" s="186" t="s">
        <v>1513</v>
      </c>
      <c r="E3" s="186" t="s">
        <v>1514</v>
      </c>
      <c r="F3" s="186" t="s">
        <v>1515</v>
      </c>
      <c r="G3" s="186" t="s">
        <v>1516</v>
      </c>
      <c r="H3" s="186" t="s">
        <v>1517</v>
      </c>
    </row>
    <row r="4" spans="3:8">
      <c r="C4" s="187" t="s">
        <v>240</v>
      </c>
      <c r="D4" s="187">
        <v>9322</v>
      </c>
      <c r="E4" s="188">
        <v>46000</v>
      </c>
      <c r="F4" s="190">
        <v>9000</v>
      </c>
      <c r="G4" s="187"/>
      <c r="H4" s="187"/>
    </row>
    <row r="5" spans="3:8">
      <c r="C5" s="187" t="s">
        <v>240</v>
      </c>
      <c r="D5" s="187">
        <v>7671</v>
      </c>
      <c r="E5" s="188">
        <v>46000</v>
      </c>
      <c r="F5" s="190">
        <v>9000</v>
      </c>
      <c r="G5" s="187"/>
      <c r="H5" s="187"/>
    </row>
    <row r="6" spans="3:8">
      <c r="C6" s="187" t="s">
        <v>240</v>
      </c>
      <c r="D6" s="187">
        <v>7672</v>
      </c>
      <c r="E6" s="188">
        <v>46000</v>
      </c>
      <c r="F6" s="189" t="s">
        <v>1518</v>
      </c>
      <c r="G6" s="187"/>
      <c r="H6" s="187"/>
    </row>
    <row r="7" spans="3:8">
      <c r="C7" s="187" t="s">
        <v>249</v>
      </c>
      <c r="D7" s="187">
        <v>7632</v>
      </c>
      <c r="E7" s="188">
        <v>45687</v>
      </c>
      <c r="F7" s="190">
        <v>3000</v>
      </c>
      <c r="G7" s="187"/>
      <c r="H7" s="187"/>
    </row>
    <row r="8" spans="3:8">
      <c r="C8" s="187"/>
      <c r="D8" s="187">
        <v>9414</v>
      </c>
      <c r="E8" s="188">
        <v>45687</v>
      </c>
      <c r="F8" s="190">
        <v>9000</v>
      </c>
      <c r="G8" s="187"/>
      <c r="H8" s="187"/>
    </row>
    <row r="9" spans="3:8">
      <c r="C9" s="187" t="s">
        <v>249</v>
      </c>
      <c r="D9" s="187">
        <v>9425</v>
      </c>
      <c r="E9" s="188">
        <v>46052</v>
      </c>
      <c r="F9" s="190">
        <v>7000</v>
      </c>
      <c r="G9" s="187"/>
      <c r="H9" s="187"/>
    </row>
    <row r="10" spans="3:8">
      <c r="C10" s="187" t="s">
        <v>249</v>
      </c>
      <c r="D10" s="187">
        <v>9292</v>
      </c>
      <c r="E10" s="188">
        <v>46052</v>
      </c>
      <c r="F10" s="190">
        <v>14000</v>
      </c>
      <c r="G10" s="187"/>
      <c r="H10" s="187"/>
    </row>
    <row r="11" spans="3:8">
      <c r="C11" s="187"/>
      <c r="D11" s="187"/>
      <c r="E11" s="188"/>
      <c r="F11" s="190"/>
      <c r="G11" s="187"/>
      <c r="H11" s="187"/>
    </row>
    <row r="12" spans="3:8">
      <c r="C12" s="187" t="s">
        <v>1519</v>
      </c>
      <c r="D12" s="187">
        <v>9049</v>
      </c>
      <c r="E12" s="188">
        <v>46044</v>
      </c>
      <c r="F12" s="190" t="s">
        <v>1520</v>
      </c>
      <c r="G12" s="187" t="s">
        <v>1521</v>
      </c>
      <c r="H12" s="187"/>
    </row>
    <row r="13" spans="3:8">
      <c r="C13" s="187" t="s">
        <v>1519</v>
      </c>
      <c r="D13" s="187">
        <v>9044</v>
      </c>
      <c r="E13" s="188">
        <v>46044</v>
      </c>
      <c r="F13" s="190" t="s">
        <v>1522</v>
      </c>
      <c r="G13" s="187" t="s">
        <v>1523</v>
      </c>
      <c r="H13" s="187"/>
    </row>
    <row r="14" spans="3:8">
      <c r="C14" s="187" t="s">
        <v>791</v>
      </c>
      <c r="D14" s="187">
        <v>9423</v>
      </c>
      <c r="E14" s="188">
        <v>46062</v>
      </c>
      <c r="F14" s="190" t="s">
        <v>1524</v>
      </c>
      <c r="G14" s="187"/>
      <c r="H14" s="187"/>
    </row>
    <row r="15" spans="3:8">
      <c r="C15" s="187" t="s">
        <v>791</v>
      </c>
      <c r="D15" s="187">
        <v>9372</v>
      </c>
      <c r="E15" s="188">
        <v>46062</v>
      </c>
      <c r="F15" s="190" t="s">
        <v>1524</v>
      </c>
      <c r="G15" s="187"/>
      <c r="H15" s="187"/>
    </row>
    <row r="16" spans="3:8">
      <c r="C16" s="187"/>
      <c r="D16" s="187"/>
      <c r="E16" s="188"/>
      <c r="F16" s="190"/>
      <c r="G16" s="187"/>
      <c r="H16" s="187"/>
    </row>
    <row r="17" spans="3:8">
      <c r="C17" s="187" t="s">
        <v>158</v>
      </c>
      <c r="D17" s="187">
        <v>9323</v>
      </c>
      <c r="E17" s="188">
        <v>46049</v>
      </c>
      <c r="F17" s="190">
        <v>5000</v>
      </c>
      <c r="G17" s="187"/>
      <c r="H17" s="187"/>
    </row>
    <row r="18" spans="3:8">
      <c r="C18" s="187" t="s">
        <v>158</v>
      </c>
      <c r="D18" s="187">
        <v>7636</v>
      </c>
      <c r="E18" s="188">
        <v>46049</v>
      </c>
      <c r="F18" s="190">
        <v>6000</v>
      </c>
      <c r="G18" s="187"/>
      <c r="H18" s="187"/>
    </row>
    <row r="19" spans="3:8">
      <c r="C19" s="187"/>
      <c r="D19" s="187"/>
      <c r="E19" s="188"/>
      <c r="F19" s="190"/>
      <c r="G19" s="187"/>
      <c r="H19" s="187"/>
    </row>
    <row r="20" spans="3:8">
      <c r="C20" s="187"/>
      <c r="D20" s="187"/>
      <c r="E20" s="188"/>
      <c r="F20" s="190"/>
      <c r="G20" s="187"/>
      <c r="H20" s="187"/>
    </row>
    <row r="21" spans="3:8">
      <c r="C21" s="187"/>
      <c r="D21" s="187"/>
      <c r="E21" s="188"/>
      <c r="F21" s="190"/>
      <c r="G21" s="187"/>
      <c r="H21" s="187"/>
    </row>
  </sheetData>
  <mergeCells count="1">
    <mergeCell ref="C1:H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07F0A6-D221-487A-AF23-2D062D586460}">
  <sheetPr>
    <tabColor rgb="FF0070C0"/>
  </sheetPr>
  <dimension ref="B2:K950"/>
  <sheetViews>
    <sheetView showGridLines="0" workbookViewId="0">
      <selection activeCell="H18" sqref="H18"/>
    </sheetView>
  </sheetViews>
  <sheetFormatPr defaultColWidth="19.42578125" defaultRowHeight="11.25"/>
  <cols>
    <col min="1" max="1" width="3.85546875" style="99" customWidth="1"/>
    <col min="2" max="2" width="13.28515625" style="99" bestFit="1" customWidth="1"/>
    <col min="3" max="4" width="10.7109375" style="99" bestFit="1" customWidth="1"/>
    <col min="5" max="5" width="14.42578125" style="99" bestFit="1" customWidth="1"/>
    <col min="6" max="6" width="13" style="99" bestFit="1" customWidth="1"/>
    <col min="7" max="7" width="20" style="99" bestFit="1" customWidth="1"/>
    <col min="8" max="8" width="17.5703125" style="99" customWidth="1"/>
    <col min="9" max="9" width="19.140625" style="99" bestFit="1" customWidth="1"/>
    <col min="10" max="10" width="22.5703125" style="99" customWidth="1"/>
    <col min="11" max="11" width="21.7109375" style="111" bestFit="1" customWidth="1"/>
    <col min="12" max="16384" width="19.42578125" style="99"/>
  </cols>
  <sheetData>
    <row r="2" spans="2:11">
      <c r="B2" s="83" t="s">
        <v>1525</v>
      </c>
      <c r="C2" s="83" t="s">
        <v>1196</v>
      </c>
      <c r="D2" s="83" t="s">
        <v>1198</v>
      </c>
      <c r="E2" s="83" t="s">
        <v>1526</v>
      </c>
      <c r="F2" s="83" t="s">
        <v>1527</v>
      </c>
      <c r="G2" s="83" t="s">
        <v>1528</v>
      </c>
      <c r="H2" s="83" t="s">
        <v>1529</v>
      </c>
      <c r="I2" s="83" t="s">
        <v>1530</v>
      </c>
      <c r="J2" s="83" t="s">
        <v>1531</v>
      </c>
      <c r="K2" s="109" t="s">
        <v>1532</v>
      </c>
    </row>
    <row r="3" spans="2:11" s="103" customFormat="1">
      <c r="B3" s="100" t="str">
        <f>IF(FN_MC!Y6="","*",FN_MC!Y6)</f>
        <v>*</v>
      </c>
      <c r="C3" s="101" t="str">
        <f>IF(FN_MC!B6="","*",FN_MC!B6)</f>
        <v>*</v>
      </c>
      <c r="D3" s="101" t="str">
        <f>IF(FN_MC!D6="","*",FN_MC!D6)</f>
        <v>W70</v>
      </c>
      <c r="E3" s="101" t="str">
        <f>IF(FN_MC!H6="","*",FN_MC!H6)</f>
        <v>TGR2</v>
      </c>
      <c r="F3" s="114" t="str">
        <f>IF(FN_MC!M6="","*",FN_MC!M6)</f>
        <v>TGR-TIQ</v>
      </c>
      <c r="G3" s="101" t="str">
        <f>IF(FN_MC!I6="","*",FN_MC!I6)</f>
        <v>TIQ</v>
      </c>
      <c r="H3" s="101" t="str">
        <f>IF(FN_MC!AB6="","*",FN_MC!AB6)</f>
        <v>FIXO</v>
      </c>
      <c r="I3" s="101" t="str">
        <f>IF(FN_MC!AC6="","*",FN_MC!AC6)</f>
        <v>*</v>
      </c>
      <c r="J3" s="102" t="str">
        <f>IF(FN_MC!AA6="","*",FN_MC!AA6)</f>
        <v>2 (Enio e Daniel)</v>
      </c>
      <c r="K3" s="112" t="str">
        <f>IF(FN_MC!AD6="","*",FN_MC!AD6)</f>
        <v>*</v>
      </c>
    </row>
    <row r="4" spans="2:11">
      <c r="B4" s="100" t="str">
        <f>IF(FN_MC!Y9="","*",FN_MC!Y9)</f>
        <v>*</v>
      </c>
      <c r="C4" s="101">
        <f>IF(FN_MC!B9="","*",FN_MC!B9)</f>
        <v>46055</v>
      </c>
      <c r="D4" s="101" t="str">
        <f>IF(FN_MC!D9="","*",FN_MC!D9)</f>
        <v>V86</v>
      </c>
      <c r="E4" s="101" t="str">
        <f>IF(FN_MC!H9="","*",FN_MC!H9)</f>
        <v>TSF</v>
      </c>
      <c r="F4" s="114" t="str">
        <f>IF(FN_MC!M9="","*",FN_MC!M9)</f>
        <v>TSF-TEX</v>
      </c>
      <c r="G4" s="101" t="str">
        <f>IF(FN_MC!I9="","*",FN_MC!I9)</f>
        <v>TSF</v>
      </c>
      <c r="H4" s="101" t="str">
        <f>IF(FN_MC!AB9="","*",FN_MC!AB9)</f>
        <v>FIXO</v>
      </c>
      <c r="I4" s="101" t="str">
        <f>IF(FN_MC!AC9="","*",FN_MC!AC9)</f>
        <v>-</v>
      </c>
      <c r="J4" s="102">
        <f>IF(FN_MC!AA9="","*",FN_MC!AA9)</f>
        <v>1</v>
      </c>
      <c r="K4" s="112">
        <f>IF(FN_MC!AD9="","*",FN_MC!AD9)</f>
        <v>0.29166666666666669</v>
      </c>
    </row>
    <row r="5" spans="2:11">
      <c r="B5" s="100" t="str">
        <f>IF(FN_MC!Y10="","*",FN_MC!Y10)</f>
        <v>*</v>
      </c>
      <c r="C5" s="101">
        <f>IF(FN_MC!B10="","*",FN_MC!B10)</f>
        <v>46055</v>
      </c>
      <c r="D5" s="101" t="str">
        <f>IF(FN_MC!D10="","*",FN_MC!D10)</f>
        <v>W70</v>
      </c>
      <c r="E5" s="101" t="str">
        <f>IF(FN_MC!H10="","*",FN_MC!H10)</f>
        <v>752RVD</v>
      </c>
      <c r="F5" s="114" t="str">
        <f>IF(FN_MC!M10="","*",FN_MC!M10)</f>
        <v>TAL-TSF</v>
      </c>
      <c r="G5" s="101" t="str">
        <f>IF(FN_MC!I10="","*",FN_MC!I10)</f>
        <v>TGR2</v>
      </c>
      <c r="H5" s="101" t="str">
        <f>IF(FN_MC!AB10="","*",FN_MC!AB10)</f>
        <v>FIXO</v>
      </c>
      <c r="I5" s="101" t="str">
        <f>IF(FN_MC!AC10="","*",FN_MC!AC10)</f>
        <v>*</v>
      </c>
      <c r="J5" s="102" t="str">
        <f>IF(FN_MC!AA10="","*",FN_MC!AA10)</f>
        <v>2 (Enio e Daniel)</v>
      </c>
      <c r="K5" s="112">
        <f>IF(FN_MC!AD10="","*",FN_MC!AD10)</f>
        <v>0.29166666666666669</v>
      </c>
    </row>
    <row r="6" spans="2:11">
      <c r="B6" s="100" t="str">
        <f>IF(FN_MC!Y11="","*",FN_MC!Y11)</f>
        <v>*</v>
      </c>
      <c r="C6" s="101">
        <f>IF(FN_MC!B11="","*",FN_MC!B11)</f>
        <v>46055</v>
      </c>
      <c r="D6" s="101" t="str">
        <f>IF(FN_MC!D11="","*",FN_MC!D11)</f>
        <v>FRANCISCO (TF-19)</v>
      </c>
      <c r="E6" s="101" t="str">
        <f>IF(FN_MC!H11="","*",FN_MC!H11)</f>
        <v>TBSNORTE</v>
      </c>
      <c r="F6" s="114" t="str">
        <f>IF(FN_MC!M11="","*",FN_MC!M11)</f>
        <v>TBS-TAL</v>
      </c>
      <c r="G6" s="101" t="str">
        <f>IF(FN_MC!I11="","*",FN_MC!I11)</f>
        <v>-</v>
      </c>
      <c r="H6" s="101" t="str">
        <f>IF(FN_MC!AB11="","*",FN_MC!AB11)</f>
        <v>*</v>
      </c>
      <c r="I6" s="101" t="str">
        <f>IF(FN_MC!AC11="","*",FN_MC!AC11)</f>
        <v>*</v>
      </c>
      <c r="J6" s="102" t="str">
        <f>IF(FN_MC!AA11="","*",FN_MC!AA11)</f>
        <v>-</v>
      </c>
      <c r="K6" s="112" t="str">
        <f>IF(FN_MC!AD11="","*",FN_MC!AD11)</f>
        <v>*</v>
      </c>
    </row>
    <row r="7" spans="2:11">
      <c r="B7" s="100" t="str">
        <f>IF(FN_MC!Y12="","*",FN_MC!Y12)</f>
        <v>*</v>
      </c>
      <c r="C7" s="101">
        <f>IF(FN_MC!B12="","*",FN_MC!B12)</f>
        <v>46055</v>
      </c>
      <c r="D7" s="101" t="str">
        <f>IF(FN_MC!D12="","*",FN_MC!D12)</f>
        <v>BRUNO (TF-525)</v>
      </c>
      <c r="E7" s="101" t="str">
        <f>IF(FN_MC!H12="","*",FN_MC!H12)</f>
        <v>539TRM</v>
      </c>
      <c r="F7" s="114" t="str">
        <f>IF(FN_MC!M12="","*",FN_MC!M12)</f>
        <v>TBE-TRM</v>
      </c>
      <c r="G7" s="101" t="str">
        <f>IF(FN_MC!I12="","*",FN_MC!I12)</f>
        <v>-</v>
      </c>
      <c r="H7" s="101" t="str">
        <f>IF(FN_MC!AB12="","*",FN_MC!AB12)</f>
        <v>*</v>
      </c>
      <c r="I7" s="101" t="str">
        <f>IF(FN_MC!AC12="","*",FN_MC!AC12)</f>
        <v>*</v>
      </c>
      <c r="J7" s="102" t="str">
        <f>IF(FN_MC!AA12="","*",FN_MC!AA12)</f>
        <v>-</v>
      </c>
      <c r="K7" s="112" t="str">
        <f>IF(FN_MC!AD12="","*",FN_MC!AD12)</f>
        <v>*</v>
      </c>
    </row>
    <row r="8" spans="2:11">
      <c r="B8" s="100" t="str">
        <f>IF(FN_MC!Y13="","*",FN_MC!Y13)</f>
        <v>*</v>
      </c>
      <c r="C8" s="101">
        <f>IF(FN_MC!B13="","*",FN_MC!B13)</f>
        <v>46055</v>
      </c>
      <c r="D8" s="101" t="str">
        <f>IF(FN_MC!D13="","*",FN_MC!D13)</f>
        <v>ELSON (TF-526)</v>
      </c>
      <c r="E8" s="101" t="str">
        <f>IF(FN_MC!H13="","*",FN_MC!H13)</f>
        <v>499TGR1</v>
      </c>
      <c r="F8" s="114" t="str">
        <f>IF(FN_MC!M13="","*",FN_MC!M13)</f>
        <v>TBR-TGR</v>
      </c>
      <c r="G8" s="101" t="str">
        <f>IF(FN_MC!I13="","*",FN_MC!I13)</f>
        <v>-</v>
      </c>
      <c r="H8" s="101" t="str">
        <f>IF(FN_MC!AB13="","*",FN_MC!AB13)</f>
        <v>*</v>
      </c>
      <c r="I8" s="101" t="str">
        <f>IF(FN_MC!AC13="","*",FN_MC!AC13)</f>
        <v>*</v>
      </c>
      <c r="J8" s="102" t="str">
        <f>IF(FN_MC!AA13="","*",FN_MC!AA13)</f>
        <v>-</v>
      </c>
      <c r="K8" s="112" t="str">
        <f>IF(FN_MC!AD13="","*",FN_MC!AD13)</f>
        <v>*</v>
      </c>
    </row>
    <row r="9" spans="2:11">
      <c r="B9" s="100" t="str">
        <f>IF(FN_MC!Y14="","*",FN_MC!Y14)</f>
        <v>*</v>
      </c>
      <c r="C9" s="101">
        <f>IF(FN_MC!B14="","*",FN_MC!B14)</f>
        <v>46055</v>
      </c>
      <c r="D9" s="101" t="str">
        <f>IF(FN_MC!D14="","*",FN_MC!D14)</f>
        <v>E46</v>
      </c>
      <c r="E9" s="101" t="str">
        <f>IF(FN_MC!H14="","*",FN_MC!H14)</f>
        <v>TAG</v>
      </c>
      <c r="F9" s="114" t="str">
        <f>IF(FN_MC!M14="","*",FN_MC!M14)</f>
        <v>TCS-TRC</v>
      </c>
      <c r="G9" s="101" t="str">
        <f>IF(FN_MC!I14="","*",FN_MC!I14)</f>
        <v>TIN</v>
      </c>
      <c r="H9" s="101" t="str">
        <f>IF(FN_MC!AB14="","*",FN_MC!AB14)</f>
        <v>*</v>
      </c>
      <c r="I9" s="101" t="str">
        <f>IF(FN_MC!AC14="","*",FN_MC!AC14)</f>
        <v>*</v>
      </c>
      <c r="J9" s="102" t="str">
        <f>IF(FN_MC!AA14="","*",FN_MC!AA14)</f>
        <v>*</v>
      </c>
      <c r="K9" s="112" t="str">
        <f>IF(FN_MC!AD14="","*",FN_MC!AD14)</f>
        <v>*</v>
      </c>
    </row>
    <row r="10" spans="2:11">
      <c r="B10" s="100" t="str">
        <f>IF(FN_MC!Y15="","*",FN_MC!Y15)</f>
        <v>*</v>
      </c>
      <c r="C10" s="101">
        <f>IF(FN_MC!B15="","*",FN_MC!B15)</f>
        <v>46055</v>
      </c>
      <c r="D10" s="101" t="str">
        <f>IF(FN_MC!D15="","*",FN_MC!D15)</f>
        <v>MARCOS (TF-520)</v>
      </c>
      <c r="E10" s="101" t="str">
        <f>IF(FN_MC!H15="","*",FN_MC!H15)</f>
        <v>TVI239</v>
      </c>
      <c r="F10" s="114" t="str">
        <f>IF(FN_MC!M15="","*",FN_MC!M15)</f>
        <v>TVI-TJA</v>
      </c>
      <c r="G10" s="101" t="str">
        <f>IF(FN_MC!I15="","*",FN_MC!I15)</f>
        <v>-</v>
      </c>
      <c r="H10" s="101" t="str">
        <f>IF(FN_MC!AB15="","*",FN_MC!AB15)</f>
        <v>*</v>
      </c>
      <c r="I10" s="101" t="str">
        <f>IF(FN_MC!AC15="","*",FN_MC!AC15)</f>
        <v>*</v>
      </c>
      <c r="J10" s="102" t="str">
        <f>IF(FN_MC!AA15="","*",FN_MC!AA15)</f>
        <v>*</v>
      </c>
      <c r="K10" s="112" t="str">
        <f>IF(FN_MC!AD15="","*",FN_MC!AD15)</f>
        <v>*</v>
      </c>
    </row>
    <row r="11" spans="2:11">
      <c r="B11" s="100" t="str">
        <f>IF(FN_MC!Y16="","*",FN_MC!Y16)</f>
        <v>*</v>
      </c>
      <c r="C11" s="101">
        <f>IF(FN_MC!B16="","*",FN_MC!B16)</f>
        <v>46055</v>
      </c>
      <c r="D11" s="101" t="str">
        <f>IF(FN_MC!D16="","*",FN_MC!D16)</f>
        <v>CARLOS NEVES (TP-521)</v>
      </c>
      <c r="E11" s="101" t="str">
        <f>IF(FN_MC!H16="","*",FN_MC!H16)</f>
        <v>-</v>
      </c>
      <c r="F11" s="114" t="str">
        <f>IF(FN_MC!M16="","*",FN_MC!M16)</f>
        <v>PJA-POV</v>
      </c>
      <c r="G11" s="101" t="str">
        <f>IF(FN_MC!I16="","*",FN_MC!I16)</f>
        <v>-</v>
      </c>
      <c r="H11" s="101" t="str">
        <f>IF(FN_MC!AB16="","*",FN_MC!AB16)</f>
        <v>-</v>
      </c>
      <c r="I11" s="101" t="str">
        <f>IF(FN_MC!AC16="","*",FN_MC!AC16)</f>
        <v>-</v>
      </c>
      <c r="J11" s="102" t="str">
        <f>IF(FN_MC!AA16="","*",FN_MC!AA16)</f>
        <v>-</v>
      </c>
      <c r="K11" s="112" t="str">
        <f>IF(FN_MC!AD16="","*",FN_MC!AD16)</f>
        <v>-</v>
      </c>
    </row>
    <row r="12" spans="2:11">
      <c r="B12" s="100" t="str">
        <f>IF(FN_MC!Y17="","*",FN_MC!Y17)</f>
        <v>SIM</v>
      </c>
      <c r="C12" s="101">
        <f>IF(FN_MC!B17="","*",FN_MC!B17)</f>
        <v>46056</v>
      </c>
      <c r="D12" s="101" t="str">
        <f>IF(FN_MC!D17="","*",FN_MC!D17)</f>
        <v>V86</v>
      </c>
      <c r="E12" s="101" t="str">
        <f>IF(FN_MC!H17="","*",FN_MC!H17)</f>
        <v>TSF</v>
      </c>
      <c r="F12" s="114" t="str">
        <f>IF(FN_MC!M17="","*",FN_MC!M17)</f>
        <v>TSF-TEX</v>
      </c>
      <c r="G12" s="101" t="str">
        <f>IF(FN_MC!I17="","*",FN_MC!I17)</f>
        <v>TSF</v>
      </c>
      <c r="H12" s="101" t="str">
        <f>IF(FN_MC!AB17="","*",FN_MC!AB17)</f>
        <v>FIXO</v>
      </c>
      <c r="I12" s="101" t="str">
        <f>IF(FN_MC!AC17="","*",FN_MC!AC17)</f>
        <v>*</v>
      </c>
      <c r="J12" s="102">
        <f>IF(FN_MC!AA17="","*",FN_MC!AA17)</f>
        <v>1</v>
      </c>
      <c r="K12" s="112">
        <f>IF(FN_MC!AD17="","*",FN_MC!AD17)</f>
        <v>0.29166666666666669</v>
      </c>
    </row>
    <row r="13" spans="2:11">
      <c r="B13" s="100" t="str">
        <f>IF(FN_MC!Y18="","*",FN_MC!Y18)</f>
        <v>OPORTUNIDADE</v>
      </c>
      <c r="C13" s="101">
        <f>IF(FN_MC!B18="","*",FN_MC!B18)</f>
        <v>46056</v>
      </c>
      <c r="D13" s="101" t="str">
        <f>IF(FN_MC!D18="","*",FN_MC!D18)</f>
        <v>W70</v>
      </c>
      <c r="E13" s="101" t="str">
        <f>IF(FN_MC!H18="","*",FN_MC!H18)</f>
        <v>752RVD</v>
      </c>
      <c r="F13" s="114" t="str">
        <f>IF(FN_MC!M18="","*",FN_MC!M18)</f>
        <v>TAL-TSF</v>
      </c>
      <c r="G13" s="101" t="str">
        <f>IF(FN_MC!I18="","*",FN_MC!I18)</f>
        <v>TGR2</v>
      </c>
      <c r="H13" s="101" t="str">
        <f>IF(FN_MC!AB18="","*",FN_MC!AB18)</f>
        <v>FIXO</v>
      </c>
      <c r="I13" s="101" t="str">
        <f>IF(FN_MC!AC18="","*",FN_MC!AC18)</f>
        <v>*</v>
      </c>
      <c r="J13" s="102" t="str">
        <f>IF(FN_MC!AA18="","*",FN_MC!AA18)</f>
        <v>2 Enio + Daniel</v>
      </c>
      <c r="K13" s="112">
        <f>IF(FN_MC!AD18="","*",FN_MC!AD18)</f>
        <v>0.29166666666666669</v>
      </c>
    </row>
    <row r="14" spans="2:11">
      <c r="B14" s="100" t="str">
        <f>IF(FN_MC!Y19="","*",FN_MC!Y19)</f>
        <v>OPORTUNIDADE</v>
      </c>
      <c r="C14" s="101">
        <f>IF(FN_MC!B19="","*",FN_MC!B19)</f>
        <v>46056</v>
      </c>
      <c r="D14" s="101" t="str">
        <f>IF(FN_MC!D19="","*",FN_MC!D19)</f>
        <v>FRANCISCO (TF-19)</v>
      </c>
      <c r="E14" s="101" t="str">
        <f>IF(FN_MC!H19="","*",FN_MC!H19)</f>
        <v>TBSNORTE</v>
      </c>
      <c r="F14" s="114" t="str">
        <f>IF(FN_MC!M19="","*",FN_MC!M19)</f>
        <v>TBS-S</v>
      </c>
      <c r="G14" s="101" t="str">
        <f>IF(FN_MC!I19="","*",FN_MC!I19)</f>
        <v>-</v>
      </c>
      <c r="H14" s="101" t="str">
        <f>IF(FN_MC!AB19="","*",FN_MC!AB19)</f>
        <v>-</v>
      </c>
      <c r="I14" s="101" t="str">
        <f>IF(FN_MC!AC19="","*",FN_MC!AC19)</f>
        <v>-</v>
      </c>
      <c r="J14" s="102" t="str">
        <f>IF(FN_MC!AA19="","*",FN_MC!AA19)</f>
        <v>-</v>
      </c>
      <c r="K14" s="112" t="str">
        <f>IF(FN_MC!AD19="","*",FN_MC!AD19)</f>
        <v>-</v>
      </c>
    </row>
    <row r="15" spans="2:11">
      <c r="B15" s="100" t="str">
        <f>IF(FN_MC!Y20="","*",FN_MC!Y20)</f>
        <v>SIM</v>
      </c>
      <c r="C15" s="101">
        <f>IF(FN_MC!B20="","*",FN_MC!B20)</f>
        <v>46056</v>
      </c>
      <c r="D15" s="101" t="str">
        <f>IF(FN_MC!D20="","*",FN_MC!D20)</f>
        <v>BRUNO (TF-525)</v>
      </c>
      <c r="E15" s="101" t="str">
        <f>IF(FN_MC!H20="","*",FN_MC!H20)</f>
        <v>539TRM</v>
      </c>
      <c r="F15" s="114" t="str">
        <f>IF(FN_MC!M20="","*",FN_MC!M20)</f>
        <v>TBE-TRM</v>
      </c>
      <c r="G15" s="101" t="str">
        <f>IF(FN_MC!I20="","*",FN_MC!I20)</f>
        <v>-</v>
      </c>
      <c r="H15" s="101" t="str">
        <f>IF(FN_MC!AB20="","*",FN_MC!AB20)</f>
        <v>-</v>
      </c>
      <c r="I15" s="101" t="str">
        <f>IF(FN_MC!AC20="","*",FN_MC!AC20)</f>
        <v>-</v>
      </c>
      <c r="J15" s="102" t="str">
        <f>IF(FN_MC!AA20="","*",FN_MC!AA20)</f>
        <v>-</v>
      </c>
      <c r="K15" s="112" t="str">
        <f>IF(FN_MC!AD20="","*",FN_MC!AD20)</f>
        <v>-</v>
      </c>
    </row>
    <row r="16" spans="2:11">
      <c r="B16" s="100" t="str">
        <f>IF(FN_MC!Y21="","*",FN_MC!Y21)</f>
        <v>SIM</v>
      </c>
      <c r="C16" s="101">
        <f>IF(FN_MC!B21="","*",FN_MC!B21)</f>
        <v>46056</v>
      </c>
      <c r="D16" s="101" t="str">
        <f>IF(FN_MC!D21="","*",FN_MC!D21)</f>
        <v>ELSON (TF-526)</v>
      </c>
      <c r="E16" s="101" t="str">
        <f>IF(FN_MC!H21="","*",FN_MC!H21)</f>
        <v>499TGR1</v>
      </c>
      <c r="F16" s="114" t="str">
        <f>IF(FN_MC!M21="","*",FN_MC!M21)</f>
        <v>TBR-TGR</v>
      </c>
      <c r="G16" s="101" t="str">
        <f>IF(FN_MC!I21="","*",FN_MC!I21)</f>
        <v>-</v>
      </c>
      <c r="H16" s="101" t="str">
        <f>IF(FN_MC!AB21="","*",FN_MC!AB21)</f>
        <v>-</v>
      </c>
      <c r="I16" s="101" t="str">
        <f>IF(FN_MC!AC21="","*",FN_MC!AC21)</f>
        <v>-</v>
      </c>
      <c r="J16" s="102" t="str">
        <f>IF(FN_MC!AA21="","*",FN_MC!AA21)</f>
        <v>-</v>
      </c>
      <c r="K16" s="112" t="str">
        <f>IF(FN_MC!AD21="","*",FN_MC!AD21)</f>
        <v>-</v>
      </c>
    </row>
    <row r="17" spans="2:11">
      <c r="B17" s="100" t="str">
        <f>IF(FN_MC!Y22="","*",FN_MC!Y22)</f>
        <v>OPORTUNIDADE</v>
      </c>
      <c r="C17" s="101">
        <f>IF(FN_MC!B22="","*",FN_MC!B22)</f>
        <v>46056</v>
      </c>
      <c r="D17" s="101" t="str">
        <f>IF(FN_MC!D22="","*",FN_MC!D22)</f>
        <v>E46</v>
      </c>
      <c r="E17" s="101" t="str">
        <f>IF(FN_MC!H22="","*",FN_MC!H22)</f>
        <v>TAG</v>
      </c>
      <c r="F17" s="114" t="str">
        <f>IF(FN_MC!M22="","*",FN_MC!M22)</f>
        <v>TAG-TIN</v>
      </c>
      <c r="G17" s="101" t="str">
        <f>IF(FN_MC!I22="","*",FN_MC!I22)</f>
        <v>TIN</v>
      </c>
      <c r="H17" s="101" t="str">
        <f>IF(FN_MC!AB22="","*",FN_MC!AB22)</f>
        <v>ESCALA</v>
      </c>
      <c r="I17" s="101" t="str">
        <f>IF(FN_MC!AC22="","*",FN_MC!AC22)</f>
        <v>-</v>
      </c>
      <c r="J17" s="102">
        <f>IF(FN_MC!AA22="","*",FN_MC!AA22)</f>
        <v>2</v>
      </c>
      <c r="K17" s="112">
        <f>IF(FN_MC!AD22="","*",FN_MC!AD22)</f>
        <v>0.29166666666666669</v>
      </c>
    </row>
    <row r="18" spans="2:11">
      <c r="B18" s="100" t="str">
        <f>IF(FN_MC!Y23="","*",FN_MC!Y23)</f>
        <v>OPORTUNIDADE</v>
      </c>
      <c r="C18" s="101">
        <f>IF(FN_MC!B23="","*",FN_MC!B23)</f>
        <v>46056</v>
      </c>
      <c r="D18" s="101" t="str">
        <f>IF(FN_MC!D23="","*",FN_MC!D23)</f>
        <v>MARCOS (TF-520)</v>
      </c>
      <c r="E18" s="101" t="str">
        <f>IF(FN_MC!H23="","*",FN_MC!H23)</f>
        <v>-</v>
      </c>
      <c r="F18" s="114" t="str">
        <f>IF(FN_MC!M23="","*",FN_MC!M23)</f>
        <v>TJA-TCS</v>
      </c>
      <c r="G18" s="101" t="str">
        <f>IF(FN_MC!I23="","*",FN_MC!I23)</f>
        <v>-</v>
      </c>
      <c r="H18" s="101" t="str">
        <f>IF(FN_MC!AB23="","*",FN_MC!AB23)</f>
        <v>-</v>
      </c>
      <c r="I18" s="101" t="str">
        <f>IF(FN_MC!AC23="","*",FN_MC!AC23)</f>
        <v>-</v>
      </c>
      <c r="J18" s="102" t="str">
        <f>IF(FN_MC!AA23="","*",FN_MC!AA23)</f>
        <v>-</v>
      </c>
      <c r="K18" s="112" t="str">
        <f>IF(FN_MC!AD23="","*",FN_MC!AD23)</f>
        <v>-</v>
      </c>
    </row>
    <row r="19" spans="2:11">
      <c r="B19" s="100" t="str">
        <f>IF(FN_MC!Y24="","*",FN_MC!Y24)</f>
        <v>SIM</v>
      </c>
      <c r="C19" s="101">
        <f>IF(FN_MC!B24="","*",FN_MC!B24)</f>
        <v>46056</v>
      </c>
      <c r="D19" s="101" t="str">
        <f>IF(FN_MC!D24="","*",FN_MC!D24)</f>
        <v>W50</v>
      </c>
      <c r="E19" s="101" t="str">
        <f>IF(FN_MC!H24="","*",FN_MC!H24)</f>
        <v>TCS2</v>
      </c>
      <c r="F19" s="114" t="str">
        <f>IF(FN_MC!M24="","*",FN_MC!M24)</f>
        <v>TVI-TJA</v>
      </c>
      <c r="G19" s="101" t="str">
        <f>IF(FN_MC!I24="","*",FN_MC!I24)</f>
        <v>TCS2</v>
      </c>
      <c r="H19" s="101" t="str">
        <f>IF(FN_MC!AB24="","*",FN_MC!AB24)</f>
        <v>FIXO</v>
      </c>
      <c r="I19" s="101" t="str">
        <f>IF(FN_MC!AC24="","*",FN_MC!AC24)</f>
        <v>-</v>
      </c>
      <c r="J19" s="102" t="str">
        <f>IF(FN_MC!AA24="","*",FN_MC!AA24)</f>
        <v>2 Maicon + Eder</v>
      </c>
      <c r="K19" s="112">
        <f>IF(FN_MC!AD24="","*",FN_MC!AD24)</f>
        <v>0.29166666666666669</v>
      </c>
    </row>
    <row r="20" spans="2:11">
      <c r="B20" s="100" t="str">
        <f>IF(FN_MC!Y25="","*",FN_MC!Y25)</f>
        <v>OPORTUNIDADE</v>
      </c>
      <c r="C20" s="101">
        <f>IF(FN_MC!B25="","*",FN_MC!B25)</f>
        <v>46056</v>
      </c>
      <c r="D20" s="101" t="str">
        <f>IF(FN_MC!D25="","*",FN_MC!D25)</f>
        <v>A88</v>
      </c>
      <c r="E20" s="101" t="str">
        <f>IF(FN_MC!H25="","*",FN_MC!H25)</f>
        <v>ZTR1</v>
      </c>
      <c r="F20" s="114" t="str">
        <f>IF(FN_MC!M25="","*",FN_MC!M25)</f>
        <v>ZTR-ZDK</v>
      </c>
      <c r="G20" s="101" t="str">
        <f>IF(FN_MC!I25="","*",FN_MC!I25)</f>
        <v>ZDK2</v>
      </c>
      <c r="H20" s="101" t="str">
        <f>IF(FN_MC!AB25="","*",FN_MC!AB25)</f>
        <v>FIXO</v>
      </c>
      <c r="I20" s="101" t="str">
        <f>IF(FN_MC!AC25="","*",FN_MC!AC25)</f>
        <v>-</v>
      </c>
      <c r="J20" s="102">
        <f>IF(FN_MC!AA25="","*",FN_MC!AA25)</f>
        <v>1</v>
      </c>
      <c r="K20" s="112">
        <f>IF(FN_MC!AD25="","*",FN_MC!AD25)</f>
        <v>0.29166666666666669</v>
      </c>
    </row>
    <row r="21" spans="2:11">
      <c r="B21" s="100" t="str">
        <f>IF(FN_MC!Y26="","*",FN_MC!Y26)</f>
        <v>*</v>
      </c>
      <c r="C21" s="101">
        <f>IF(FN_MC!B26="","*",FN_MC!B26)</f>
        <v>46056</v>
      </c>
      <c r="D21" s="101" t="str">
        <f>IF(FN_MC!D26="","*",FN_MC!D26)</f>
        <v>W94</v>
      </c>
      <c r="E21" s="101" t="str">
        <f>IF(FN_MC!H26="","*",FN_MC!H26)</f>
        <v>PIT</v>
      </c>
      <c r="F21" s="114" t="str">
        <f>IF(FN_MC!M26="","*",FN_MC!M26)</f>
        <v>PIT-POU</v>
      </c>
      <c r="G21" s="101" t="str">
        <f>IF(FN_MC!I26="","*",FN_MC!I26)</f>
        <v>PPR</v>
      </c>
      <c r="H21" s="101" t="str">
        <f>IF(FN_MC!AB26="","*",FN_MC!AB26)</f>
        <v>FIXO</v>
      </c>
      <c r="I21" s="101" t="str">
        <f>IF(FN_MC!AC26="","*",FN_MC!AC26)</f>
        <v>-</v>
      </c>
      <c r="J21" s="102">
        <f>IF(FN_MC!AA26="","*",FN_MC!AA26)</f>
        <v>1</v>
      </c>
      <c r="K21" s="112">
        <f>IF(FN_MC!AD26="","*",FN_MC!AD26)</f>
        <v>0.29166666666666669</v>
      </c>
    </row>
    <row r="22" spans="2:11">
      <c r="B22" s="100" t="str">
        <f>IF(FN_MC!Y27="","*",FN_MC!Y27)</f>
        <v>OPORTUNIDADE</v>
      </c>
      <c r="C22" s="101">
        <f>IF(FN_MC!B27="","*",FN_MC!B27)</f>
        <v>46056</v>
      </c>
      <c r="D22" s="101" t="str">
        <f>IF(FN_MC!D27="","*",FN_MC!D27)</f>
        <v>A17</v>
      </c>
      <c r="E22" s="101" t="str">
        <f>IF(FN_MC!H27="","*",FN_MC!H27)</f>
        <v xml:space="preserve">PAS </v>
      </c>
      <c r="F22" s="114" t="str">
        <f>IF(FN_MC!M27="","*",FN_MC!M27)</f>
        <v>PAS-PTR</v>
      </c>
      <c r="G22" s="101" t="str">
        <f>IF(FN_MC!I27="","*",FN_MC!I27)</f>
        <v>PTR-PPG</v>
      </c>
      <c r="H22" s="101" t="str">
        <f>IF(FN_MC!AB27="","*",FN_MC!AB27)</f>
        <v>FIXO</v>
      </c>
      <c r="I22" s="101" t="str">
        <f>IF(FN_MC!AC27="","*",FN_MC!AC27)</f>
        <v>-</v>
      </c>
      <c r="J22" s="102">
        <f>IF(FN_MC!AA27="","*",FN_MC!AA27)</f>
        <v>1</v>
      </c>
      <c r="K22" s="112">
        <f>IF(FN_MC!AD27="","*",FN_MC!AD27)</f>
        <v>0.29166666666666669</v>
      </c>
    </row>
    <row r="23" spans="2:11">
      <c r="B23" s="100" t="str">
        <f>IF(FN_MC!Y28="","*",FN_MC!Y28)</f>
        <v>*</v>
      </c>
      <c r="C23" s="101" t="str">
        <f>IF(FN_MC!B28="","*",FN_MC!B28)</f>
        <v>*</v>
      </c>
      <c r="D23" s="101" t="str">
        <f>IF(FN_MC!D28="","*",FN_MC!D28)</f>
        <v>*</v>
      </c>
      <c r="E23" s="101" t="str">
        <f>IF(FN_MC!H28="","*",FN_MC!H28)</f>
        <v>*</v>
      </c>
      <c r="F23" s="114" t="str">
        <f>IF(FN_MC!M28="","*",FN_MC!M28)</f>
        <v>-</v>
      </c>
      <c r="G23" s="101" t="str">
        <f>IF(FN_MC!I28="","*",FN_MC!I28)</f>
        <v>*</v>
      </c>
      <c r="H23" s="101" t="str">
        <f>IF(FN_MC!AB28="","*",FN_MC!AB28)</f>
        <v>*</v>
      </c>
      <c r="I23" s="101" t="str">
        <f>IF(FN_MC!AC28="","*",FN_MC!AC28)</f>
        <v>*</v>
      </c>
      <c r="J23" s="102" t="str">
        <f>IF(FN_MC!AA28="","*",FN_MC!AA28)</f>
        <v>*</v>
      </c>
      <c r="K23" s="112" t="str">
        <f>IF(FN_MC!AD28="","*",FN_MC!AD28)</f>
        <v>*</v>
      </c>
    </row>
    <row r="24" spans="2:11">
      <c r="B24" s="100" t="str">
        <f>IF(FN_MC!Y29="","*",FN_MC!Y29)</f>
        <v>*</v>
      </c>
      <c r="C24" s="101" t="str">
        <f>IF(FN_MC!B29="","*",FN_MC!B29)</f>
        <v>*</v>
      </c>
      <c r="D24" s="101" t="str">
        <f>IF(FN_MC!D29="","*",FN_MC!D29)</f>
        <v>*</v>
      </c>
      <c r="E24" s="101" t="str">
        <f>IF(FN_MC!H29="","*",FN_MC!H29)</f>
        <v>*</v>
      </c>
      <c r="F24" s="114" t="str">
        <f>IF(FN_MC!M29="","*",FN_MC!M29)</f>
        <v>-</v>
      </c>
      <c r="G24" s="101" t="str">
        <f>IF(FN_MC!I29="","*",FN_MC!I29)</f>
        <v>*</v>
      </c>
      <c r="H24" s="101" t="str">
        <f>IF(FN_MC!AB29="","*",FN_MC!AB29)</f>
        <v>*</v>
      </c>
      <c r="I24" s="101" t="str">
        <f>IF(FN_MC!AC29="","*",FN_MC!AC29)</f>
        <v>*</v>
      </c>
      <c r="J24" s="102" t="str">
        <f>IF(FN_MC!AA29="","*",FN_MC!AA29)</f>
        <v>*</v>
      </c>
      <c r="K24" s="112" t="str">
        <f>IF(FN_MC!AD29="","*",FN_MC!AD29)</f>
        <v>*</v>
      </c>
    </row>
    <row r="25" spans="2:11">
      <c r="B25" s="100" t="str">
        <f>IF(FN_MC!Y30="","*",FN_MC!Y30)</f>
        <v>*</v>
      </c>
      <c r="C25" s="101" t="str">
        <f>IF(FN_MC!B30="","*",FN_MC!B30)</f>
        <v>*</v>
      </c>
      <c r="D25" s="101" t="str">
        <f>IF(FN_MC!D30="","*",FN_MC!D30)</f>
        <v>V86</v>
      </c>
      <c r="E25" s="101" t="str">
        <f>IF(FN_MC!H30="","*",FN_MC!H30)</f>
        <v>TSF</v>
      </c>
      <c r="F25" s="114" t="str">
        <f>IF(FN_MC!M30="","*",FN_MC!M30)</f>
        <v>TSF-TRO</v>
      </c>
      <c r="G25" s="101" t="str">
        <f>IF(FN_MC!I30="","*",FN_MC!I30)</f>
        <v>TSF</v>
      </c>
      <c r="H25" s="101" t="str">
        <f>IF(FN_MC!AB30="","*",FN_MC!AB30)</f>
        <v>*</v>
      </c>
      <c r="I25" s="101" t="str">
        <f>IF(FN_MC!AC30="","*",FN_MC!AC30)</f>
        <v>*</v>
      </c>
      <c r="J25" s="102" t="str">
        <f>IF(FN_MC!AA30="","*",FN_MC!AA30)</f>
        <v>*</v>
      </c>
      <c r="K25" s="112">
        <f>IF(FN_MC!AD30="","*",FN_MC!AD30)</f>
        <v>0.29166666666666669</v>
      </c>
    </row>
    <row r="26" spans="2:11">
      <c r="B26" s="100" t="e">
        <f>IF(FN_MC!#REF!="","*",FN_MC!#REF!)</f>
        <v>#REF!</v>
      </c>
      <c r="C26" s="101" t="e">
        <f>IF(FN_MC!#REF!="","*",FN_MC!#REF!)</f>
        <v>#REF!</v>
      </c>
      <c r="D26" s="101" t="e">
        <f>IF(FN_MC!#REF!="","*",FN_MC!#REF!)</f>
        <v>#REF!</v>
      </c>
      <c r="E26" s="101" t="e">
        <f>IF(FN_MC!#REF!="","*",FN_MC!#REF!)</f>
        <v>#REF!</v>
      </c>
      <c r="F26" s="114" t="e">
        <f>IF(FN_MC!#REF!="","*",FN_MC!#REF!)</f>
        <v>#REF!</v>
      </c>
      <c r="G26" s="101" t="e">
        <f>IF(FN_MC!#REF!="","*",FN_MC!#REF!)</f>
        <v>#REF!</v>
      </c>
      <c r="H26" s="101" t="e">
        <f>IF(FN_MC!#REF!="","*",FN_MC!#REF!)</f>
        <v>#REF!</v>
      </c>
      <c r="I26" s="101" t="e">
        <f>IF(FN_MC!#REF!="","*",FN_MC!#REF!)</f>
        <v>#REF!</v>
      </c>
      <c r="J26" s="102" t="e">
        <f>IF(FN_MC!#REF!="","*",FN_MC!#REF!)</f>
        <v>#REF!</v>
      </c>
      <c r="K26" s="112" t="e">
        <f>IF(FN_MC!#REF!="","*",FN_MC!#REF!)</f>
        <v>#REF!</v>
      </c>
    </row>
    <row r="27" spans="2:11">
      <c r="B27" s="100" t="str">
        <f>IF(FN_MC!Y31="","*",FN_MC!Y31)</f>
        <v>OPORTUNIDADE</v>
      </c>
      <c r="C27" s="101">
        <f>IF(FN_MC!B31="","*",FN_MC!B31)</f>
        <v>46057</v>
      </c>
      <c r="D27" s="101" t="str">
        <f>IF(FN_MC!D31="","*",FN_MC!D31)</f>
        <v>W70</v>
      </c>
      <c r="E27" s="101" t="str">
        <f>IF(FN_MC!H31="","*",FN_MC!H31)</f>
        <v>TIQ2</v>
      </c>
      <c r="F27" s="114" t="str">
        <f>IF(FN_MC!M31="","*",FN_MC!M31)</f>
        <v>TAL-TSF</v>
      </c>
      <c r="G27" s="101" t="str">
        <f>IF(FN_MC!I31="","*",FN_MC!I31)</f>
        <v>TGR2</v>
      </c>
      <c r="H27" s="101" t="str">
        <f>IF(FN_MC!AB31="","*",FN_MC!AB31)</f>
        <v>FIXO</v>
      </c>
      <c r="I27" s="101" t="str">
        <f>IF(FN_MC!AC31="","*",FN_MC!AC31)</f>
        <v>*</v>
      </c>
      <c r="J27" s="102" t="str">
        <f>IF(FN_MC!AA31="","*",FN_MC!AA31)</f>
        <v>2 (Kleyton e Tiago)</v>
      </c>
      <c r="K27" s="112">
        <f>IF(FN_MC!AD31="","*",FN_MC!AD31)</f>
        <v>0.29166666666666669</v>
      </c>
    </row>
    <row r="28" spans="2:11">
      <c r="B28" s="100" t="e">
        <f>IF(FN_MC!#REF!="","*",FN_MC!#REF!)</f>
        <v>#REF!</v>
      </c>
      <c r="C28" s="101" t="e">
        <f>IF(FN_MC!#REF!="","*",FN_MC!#REF!)</f>
        <v>#REF!</v>
      </c>
      <c r="D28" s="101" t="e">
        <f>IF(FN_MC!#REF!="","*",FN_MC!#REF!)</f>
        <v>#REF!</v>
      </c>
      <c r="E28" s="101" t="e">
        <f>IF(FN_MC!#REF!="","*",FN_MC!#REF!)</f>
        <v>#REF!</v>
      </c>
      <c r="F28" s="114" t="e">
        <f>IF(FN_MC!#REF!="","*",FN_MC!#REF!)</f>
        <v>#REF!</v>
      </c>
      <c r="G28" s="101" t="e">
        <f>IF(FN_MC!#REF!="","*",FN_MC!#REF!)</f>
        <v>#REF!</v>
      </c>
      <c r="H28" s="101" t="e">
        <f>IF(FN_MC!#REF!="","*",FN_MC!#REF!)</f>
        <v>#REF!</v>
      </c>
      <c r="I28" s="101" t="e">
        <f>IF(FN_MC!#REF!="","*",FN_MC!#REF!)</f>
        <v>#REF!</v>
      </c>
      <c r="J28" s="102" t="e">
        <f>IF(FN_MC!#REF!="","*",FN_MC!#REF!)</f>
        <v>#REF!</v>
      </c>
      <c r="K28" s="112" t="e">
        <f>IF(FN_MC!#REF!="","*",FN_MC!#REF!)</f>
        <v>#REF!</v>
      </c>
    </row>
    <row r="29" spans="2:11">
      <c r="B29" s="100" t="str">
        <f>IF(FN_MC!Y32="","*",FN_MC!Y32)</f>
        <v>*</v>
      </c>
      <c r="C29" s="101">
        <f>IF(FN_MC!B32="","*",FN_MC!B32)</f>
        <v>46057</v>
      </c>
      <c r="D29" s="101" t="str">
        <f>IF(FN_MC!D32="","*",FN_MC!D32)</f>
        <v>BRUNO (TF-525)</v>
      </c>
      <c r="E29" s="101" t="str">
        <f>IF(FN_MC!H32="","*",FN_MC!H32)</f>
        <v>539TRM</v>
      </c>
      <c r="F29" s="114" t="str">
        <f>IF(FN_MC!M32="","*",FN_MC!M32)</f>
        <v>TBE-TRM</v>
      </c>
      <c r="G29" s="101" t="str">
        <f>IF(FN_MC!I32="","*",FN_MC!I32)</f>
        <v>-</v>
      </c>
      <c r="H29" s="101" t="str">
        <f>IF(FN_MC!AB32="","*",FN_MC!AB32)</f>
        <v>*</v>
      </c>
      <c r="I29" s="101" t="str">
        <f>IF(FN_MC!AC32="","*",FN_MC!AC32)</f>
        <v>*</v>
      </c>
      <c r="J29" s="102" t="str">
        <f>IF(FN_MC!AA32="","*",FN_MC!AA32)</f>
        <v>*</v>
      </c>
      <c r="K29" s="112" t="str">
        <f>IF(FN_MC!AD32="","*",FN_MC!AD32)</f>
        <v>*</v>
      </c>
    </row>
    <row r="30" spans="2:11">
      <c r="B30" s="100" t="e">
        <f>IF(FN_MC!#REF!="","*",FN_MC!#REF!)</f>
        <v>#REF!</v>
      </c>
      <c r="C30" s="101" t="e">
        <f>IF(FN_MC!#REF!="","*",FN_MC!#REF!)</f>
        <v>#REF!</v>
      </c>
      <c r="D30" s="101" t="e">
        <f>IF(FN_MC!#REF!="","*",FN_MC!#REF!)</f>
        <v>#REF!</v>
      </c>
      <c r="E30" s="101" t="e">
        <f>IF(FN_MC!#REF!="","*",FN_MC!#REF!)</f>
        <v>#REF!</v>
      </c>
      <c r="F30" s="114" t="e">
        <f>IF(FN_MC!#REF!="","*",FN_MC!#REF!)</f>
        <v>#REF!</v>
      </c>
      <c r="G30" s="101" t="e">
        <f>IF(FN_MC!#REF!="","*",FN_MC!#REF!)</f>
        <v>#REF!</v>
      </c>
      <c r="H30" s="101" t="e">
        <f>IF(FN_MC!#REF!="","*",FN_MC!#REF!)</f>
        <v>#REF!</v>
      </c>
      <c r="I30" s="101" t="e">
        <f>IF(FN_MC!#REF!="","*",FN_MC!#REF!)</f>
        <v>#REF!</v>
      </c>
      <c r="J30" s="102" t="e">
        <f>IF(FN_MC!#REF!="","*",FN_MC!#REF!)</f>
        <v>#REF!</v>
      </c>
      <c r="K30" s="112" t="e">
        <f>IF(FN_MC!#REF!="","*",FN_MC!#REF!)</f>
        <v>#REF!</v>
      </c>
    </row>
    <row r="31" spans="2:11">
      <c r="B31" s="100" t="str">
        <f>IF(FN_MC!Y33="","*",FN_MC!Y33)</f>
        <v>OPORTUNIDADE</v>
      </c>
      <c r="C31" s="101">
        <f>IF(FN_MC!B33="","*",FN_MC!B33)</f>
        <v>46057</v>
      </c>
      <c r="D31" s="101" t="str">
        <f>IF(FN_MC!D33="","*",FN_MC!D33)</f>
        <v>E46</v>
      </c>
      <c r="E31" s="101" t="str">
        <f>IF(FN_MC!H33="","*",FN_MC!H33)</f>
        <v>TGR2</v>
      </c>
      <c r="F31" s="114" t="str">
        <f>IF(FN_MC!M33="","*",FN_MC!M33)</f>
        <v>TGR-TIN</v>
      </c>
      <c r="G31" s="101" t="str">
        <f>IF(FN_MC!I33="","*",FN_MC!I33)</f>
        <v>TIN</v>
      </c>
      <c r="H31" s="101" t="str">
        <f>IF(FN_MC!AB33="","*",FN_MC!AB33)</f>
        <v>ESCALA</v>
      </c>
      <c r="I31" s="101" t="str">
        <f>IF(FN_MC!AC33="","*",FN_MC!AC33)</f>
        <v>*</v>
      </c>
      <c r="J31" s="102">
        <f>IF(FN_MC!AA33="","*",FN_MC!AA33)</f>
        <v>2</v>
      </c>
      <c r="K31" s="112">
        <f>IF(FN_MC!AD33="","*",FN_MC!AD33)</f>
        <v>0.29166666666666669</v>
      </c>
    </row>
    <row r="32" spans="2:11">
      <c r="B32" s="100" t="e">
        <f>IF(FN_MC!#REF!="","*",FN_MC!#REF!)</f>
        <v>#REF!</v>
      </c>
      <c r="C32" s="101" t="e">
        <f>IF(FN_MC!#REF!="","*",FN_MC!#REF!)</f>
        <v>#REF!</v>
      </c>
      <c r="D32" s="101" t="e">
        <f>IF(FN_MC!#REF!="","*",FN_MC!#REF!)</f>
        <v>#REF!</v>
      </c>
      <c r="E32" s="101" t="e">
        <f>IF(FN_MC!#REF!="","*",FN_MC!#REF!)</f>
        <v>#REF!</v>
      </c>
      <c r="F32" s="114" t="e">
        <f>IF(FN_MC!#REF!="","*",FN_MC!#REF!)</f>
        <v>#REF!</v>
      </c>
      <c r="G32" s="101" t="e">
        <f>IF(FN_MC!#REF!="","*",FN_MC!#REF!)</f>
        <v>#REF!</v>
      </c>
      <c r="H32" s="101" t="e">
        <f>IF(FN_MC!#REF!="","*",FN_MC!#REF!)</f>
        <v>#REF!</v>
      </c>
      <c r="I32" s="101" t="e">
        <f>IF(FN_MC!#REF!="","*",FN_MC!#REF!)</f>
        <v>#REF!</v>
      </c>
      <c r="J32" s="102" t="e">
        <f>IF(FN_MC!#REF!="","*",FN_MC!#REF!)</f>
        <v>#REF!</v>
      </c>
      <c r="K32" s="112" t="e">
        <f>IF(FN_MC!#REF!="","*",FN_MC!#REF!)</f>
        <v>#REF!</v>
      </c>
    </row>
    <row r="33" spans="2:11">
      <c r="B33" s="100" t="str">
        <f>IF(FN_MC!Y34="","*",FN_MC!Y34)</f>
        <v>*</v>
      </c>
      <c r="C33" s="101">
        <f>IF(FN_MC!B34="","*",FN_MC!B34)</f>
        <v>46057</v>
      </c>
      <c r="D33" s="101" t="str">
        <f>IF(FN_MC!D34="","*",FN_MC!D34)</f>
        <v>ELSON (TF-526)</v>
      </c>
      <c r="E33" s="101" t="str">
        <f>IF(FN_MC!H34="","*",FN_MC!H34)</f>
        <v>499TGR1</v>
      </c>
      <c r="F33" s="114" t="str">
        <f>IF(FN_MC!M34="","*",FN_MC!M34)</f>
        <v>TBR-TGR</v>
      </c>
      <c r="G33" s="101" t="str">
        <f>IF(FN_MC!I34="","*",FN_MC!I34)</f>
        <v>-</v>
      </c>
      <c r="H33" s="101" t="str">
        <f>IF(FN_MC!AB34="","*",FN_MC!AB34)</f>
        <v>*</v>
      </c>
      <c r="I33" s="101" t="str">
        <f>IF(FN_MC!AC34="","*",FN_MC!AC34)</f>
        <v>*</v>
      </c>
      <c r="J33" s="102" t="str">
        <f>IF(FN_MC!AA34="","*",FN_MC!AA34)</f>
        <v>*</v>
      </c>
      <c r="K33" s="112" t="str">
        <f>IF(FN_MC!AD34="","*",FN_MC!AD34)</f>
        <v>*</v>
      </c>
    </row>
    <row r="34" spans="2:11">
      <c r="B34" s="100" t="str">
        <f>IF(FN_MC!Y35="","*",FN_MC!Y35)</f>
        <v>OPORTUNIDADE</v>
      </c>
      <c r="C34" s="101">
        <f>IF(FN_MC!B35="","*",FN_MC!B35)</f>
        <v>46057</v>
      </c>
      <c r="D34" s="101" t="str">
        <f>IF(FN_MC!D35="","*",FN_MC!D35)</f>
        <v>MARCOS (TF-520)</v>
      </c>
      <c r="E34" s="101" t="str">
        <f>IF(FN_MC!H35="","*",FN_MC!H35)</f>
        <v>277TCS</v>
      </c>
      <c r="F34" s="114" t="str">
        <f>IF(FN_MC!M35="","*",FN_MC!M35)</f>
        <v>TJA-TCS</v>
      </c>
      <c r="G34" s="101" t="str">
        <f>IF(FN_MC!I35="","*",FN_MC!I35)</f>
        <v>-</v>
      </c>
      <c r="H34" s="101" t="str">
        <f>IF(FN_MC!AB35="","*",FN_MC!AB35)</f>
        <v>*</v>
      </c>
      <c r="I34" s="101" t="str">
        <f>IF(FN_MC!AC35="","*",FN_MC!AC35)</f>
        <v>*</v>
      </c>
      <c r="J34" s="102" t="str">
        <f>IF(FN_MC!AA35="","*",FN_MC!AA35)</f>
        <v>-</v>
      </c>
      <c r="K34" s="112" t="str">
        <f>IF(FN_MC!AD35="","*",FN_MC!AD35)</f>
        <v>*</v>
      </c>
    </row>
    <row r="35" spans="2:11">
      <c r="B35" s="100" t="e">
        <f>IF(FN_MC!#REF!="","*",FN_MC!#REF!)</f>
        <v>#REF!</v>
      </c>
      <c r="C35" s="101" t="e">
        <f>IF(FN_MC!#REF!="","*",FN_MC!#REF!)</f>
        <v>#REF!</v>
      </c>
      <c r="D35" s="101" t="e">
        <f>IF(FN_MC!#REF!="","*",FN_MC!#REF!)</f>
        <v>#REF!</v>
      </c>
      <c r="E35" s="101" t="e">
        <f>IF(FN_MC!#REF!="","*",FN_MC!#REF!)</f>
        <v>#REF!</v>
      </c>
      <c r="F35" s="114" t="e">
        <f>IF(FN_MC!#REF!="","*",FN_MC!#REF!)</f>
        <v>#REF!</v>
      </c>
      <c r="G35" s="101" t="e">
        <f>IF(FN_MC!#REF!="","*",FN_MC!#REF!)</f>
        <v>#REF!</v>
      </c>
      <c r="H35" s="101" t="e">
        <f>IF(FN_MC!#REF!="","*",FN_MC!#REF!)</f>
        <v>#REF!</v>
      </c>
      <c r="I35" s="101" t="e">
        <f>IF(FN_MC!#REF!="","*",FN_MC!#REF!)</f>
        <v>#REF!</v>
      </c>
      <c r="J35" s="102" t="e">
        <f>IF(FN_MC!#REF!="","*",FN_MC!#REF!)</f>
        <v>#REF!</v>
      </c>
      <c r="K35" s="112" t="e">
        <f>IF(FN_MC!#REF!="","*",FN_MC!#REF!)</f>
        <v>#REF!</v>
      </c>
    </row>
    <row r="36" spans="2:11">
      <c r="B36" s="100" t="str">
        <f>IF(FN_MC!Y36="","*",FN_MC!Y36)</f>
        <v>OPORTUNIDADE</v>
      </c>
      <c r="C36" s="101">
        <f>IF(FN_MC!B36="","*",FN_MC!B36)</f>
        <v>46057</v>
      </c>
      <c r="D36" s="101" t="str">
        <f>IF(FN_MC!D36="","*",FN_MC!D36)</f>
        <v>W50</v>
      </c>
      <c r="E36" s="101" t="str">
        <f>IF(FN_MC!H36="","*",FN_MC!H36)</f>
        <v>TCS2</v>
      </c>
      <c r="F36" s="114" t="str">
        <f>IF(FN_MC!M36="","*",FN_MC!M36)</f>
        <v>TVI-TJA</v>
      </c>
      <c r="G36" s="101" t="str">
        <f>IF(FN_MC!I36="","*",FN_MC!I36)</f>
        <v>TCS2</v>
      </c>
      <c r="H36" s="101" t="str">
        <f>IF(FN_MC!AB36="","*",FN_MC!AB36)</f>
        <v>FIXO</v>
      </c>
      <c r="I36" s="101" t="str">
        <f>IF(FN_MC!AC36="","*",FN_MC!AC36)</f>
        <v>*</v>
      </c>
      <c r="J36" s="102" t="str">
        <f>IF(FN_MC!AA36="","*",FN_MC!AA36)</f>
        <v>2 (Eder e Maicon)</v>
      </c>
      <c r="K36" s="112">
        <f>IF(FN_MC!AD36="","*",FN_MC!AD36)</f>
        <v>0.29166666666666669</v>
      </c>
    </row>
    <row r="37" spans="2:11">
      <c r="B37" s="100" t="e">
        <f>IF(FN_MC!#REF!="","*",FN_MC!#REF!)</f>
        <v>#REF!</v>
      </c>
      <c r="C37" s="101" t="e">
        <f>IF(FN_MC!#REF!="","*",FN_MC!#REF!)</f>
        <v>#REF!</v>
      </c>
      <c r="D37" s="101" t="e">
        <f>IF(FN_MC!#REF!="","*",FN_MC!#REF!)</f>
        <v>#REF!</v>
      </c>
      <c r="E37" s="101" t="e">
        <f>IF(FN_MC!#REF!="","*",FN_MC!#REF!)</f>
        <v>#REF!</v>
      </c>
      <c r="F37" s="114" t="e">
        <f>IF(FN_MC!#REF!="","*",FN_MC!#REF!)</f>
        <v>#REF!</v>
      </c>
      <c r="G37" s="101" t="e">
        <f>IF(FN_MC!#REF!="","*",FN_MC!#REF!)</f>
        <v>#REF!</v>
      </c>
      <c r="H37" s="101" t="e">
        <f>IF(FN_MC!#REF!="","*",FN_MC!#REF!)</f>
        <v>#REF!</v>
      </c>
      <c r="I37" s="101" t="e">
        <f>IF(FN_MC!#REF!="","*",FN_MC!#REF!)</f>
        <v>#REF!</v>
      </c>
      <c r="J37" s="102" t="e">
        <f>IF(FN_MC!#REF!="","*",FN_MC!#REF!)</f>
        <v>#REF!</v>
      </c>
      <c r="K37" s="112" t="e">
        <f>IF(FN_MC!#REF!="","*",FN_MC!#REF!)</f>
        <v>#REF!</v>
      </c>
    </row>
    <row r="38" spans="2:11">
      <c r="B38" s="100" t="e">
        <f>IF(FN_MC!#REF!="","*",FN_MC!#REF!)</f>
        <v>#REF!</v>
      </c>
      <c r="C38" s="101" t="e">
        <f>IF(FN_MC!#REF!="","*",FN_MC!#REF!)</f>
        <v>#REF!</v>
      </c>
      <c r="D38" s="101" t="e">
        <f>IF(FN_MC!#REF!="","*",FN_MC!#REF!)</f>
        <v>#REF!</v>
      </c>
      <c r="E38" s="101" t="e">
        <f>IF(FN_MC!#REF!="","*",FN_MC!#REF!)</f>
        <v>#REF!</v>
      </c>
      <c r="F38" s="114" t="e">
        <f>IF(FN_MC!#REF!="","*",FN_MC!#REF!)</f>
        <v>#REF!</v>
      </c>
      <c r="G38" s="101" t="e">
        <f>IF(FN_MC!#REF!="","*",FN_MC!#REF!)</f>
        <v>#REF!</v>
      </c>
      <c r="H38" s="101" t="e">
        <f>IF(FN_MC!#REF!="","*",FN_MC!#REF!)</f>
        <v>#REF!</v>
      </c>
      <c r="I38" s="101" t="e">
        <f>IF(FN_MC!#REF!="","*",FN_MC!#REF!)</f>
        <v>#REF!</v>
      </c>
      <c r="J38" s="102" t="e">
        <f>IF(FN_MC!#REF!="","*",FN_MC!#REF!)</f>
        <v>#REF!</v>
      </c>
      <c r="K38" s="112" t="e">
        <f>IF(FN_MC!#REF!="","*",FN_MC!#REF!)</f>
        <v>#REF!</v>
      </c>
    </row>
    <row r="39" spans="2:11">
      <c r="B39" s="100" t="str">
        <f>IF(FN_MC!Y37="","*",FN_MC!Y37)</f>
        <v>OPORTUNIDADE</v>
      </c>
      <c r="C39" s="101">
        <f>IF(FN_MC!B37="","*",FN_MC!B37)</f>
        <v>46057</v>
      </c>
      <c r="D39" s="101" t="str">
        <f>IF(FN_MC!D37="","*",FN_MC!D37)</f>
        <v>A60</v>
      </c>
      <c r="E39" s="101" t="str">
        <f>IF(FN_MC!H37="","*",FN_MC!H37)</f>
        <v>TMI</v>
      </c>
      <c r="F39" s="114" t="str">
        <f>IF(FN_MC!M37="","*",FN_MC!M37)</f>
        <v>TMI-TCS</v>
      </c>
      <c r="G39" s="101" t="str">
        <f>IF(FN_MC!I37="","*",FN_MC!I37)</f>
        <v>TCS2</v>
      </c>
      <c r="H39" s="101" t="str">
        <f>IF(FN_MC!AB37="","*",FN_MC!AB37)</f>
        <v>FIXO</v>
      </c>
      <c r="I39" s="101" t="str">
        <f>IF(FN_MC!AC37="","*",FN_MC!AC37)</f>
        <v>*</v>
      </c>
      <c r="J39" s="102">
        <f>IF(FN_MC!AA37="","*",FN_MC!AA37)</f>
        <v>1</v>
      </c>
      <c r="K39" s="112">
        <f>IF(FN_MC!AD37="","*",FN_MC!AD37)</f>
        <v>0.29166666666666669</v>
      </c>
    </row>
    <row r="40" spans="2:11">
      <c r="B40" s="100" t="str">
        <f>IF(FN_MC!Y38="","*",FN_MC!Y38)</f>
        <v>*</v>
      </c>
      <c r="C40" s="101">
        <f>IF(FN_MC!B38="","*",FN_MC!B38)</f>
        <v>46057</v>
      </c>
      <c r="D40" s="101" t="str">
        <f>IF(FN_MC!D38="","*",FN_MC!D38)</f>
        <v xml:space="preserve">TURMA FIXA VIA </v>
      </c>
      <c r="E40" s="101" t="str">
        <f>IF(FN_MC!H38="","*",FN_MC!H38)</f>
        <v>PJGPSI</v>
      </c>
      <c r="F40" s="114" t="str">
        <f>IF(FN_MC!M38="","*",FN_MC!M38)</f>
        <v>PSI-PJG</v>
      </c>
      <c r="G40" s="101" t="str">
        <f>IF(FN_MC!I38="","*",FN_MC!I38)</f>
        <v>-</v>
      </c>
      <c r="H40" s="101" t="str">
        <f>IF(FN_MC!AB38="","*",FN_MC!AB38)</f>
        <v>*</v>
      </c>
      <c r="I40" s="101" t="str">
        <f>IF(FN_MC!AC38="","*",FN_MC!AC38)</f>
        <v>*</v>
      </c>
      <c r="J40" s="102" t="str">
        <f>IF(FN_MC!AA38="","*",FN_MC!AA38)</f>
        <v>*</v>
      </c>
      <c r="K40" s="112" t="str">
        <f>IF(FN_MC!AD38="","*",FN_MC!AD38)</f>
        <v>*</v>
      </c>
    </row>
    <row r="41" spans="2:11">
      <c r="B41" s="100" t="str">
        <f>IF(FN_MC!Y39="","*",FN_MC!Y39)</f>
        <v>*</v>
      </c>
      <c r="C41" s="101">
        <f>IF(FN_MC!B39="","*",FN_MC!B39)</f>
        <v>46057</v>
      </c>
      <c r="D41" s="101" t="str">
        <f>IF(FN_MC!D39="","*",FN_MC!D39)</f>
        <v>A71</v>
      </c>
      <c r="E41" s="101" t="str">
        <f>IF(FN_MC!H39="","*",FN_MC!H39)</f>
        <v>PTRPNV</v>
      </c>
      <c r="F41" s="114" t="str">
        <f>IF(FN_MC!M39="","*",FN_MC!M39)</f>
        <v>PNV-PTR</v>
      </c>
      <c r="G41" s="101" t="str">
        <f>IF(FN_MC!I39="","*",FN_MC!I39)</f>
        <v>POSPNV</v>
      </c>
      <c r="H41" s="101" t="str">
        <f>IF(FN_MC!AB39="","*",FN_MC!AB39)</f>
        <v>*</v>
      </c>
      <c r="I41" s="101" t="str">
        <f>IF(FN_MC!AC39="","*",FN_MC!AC39)</f>
        <v>*</v>
      </c>
      <c r="J41" s="102" t="str">
        <f>IF(FN_MC!AA39="","*",FN_MC!AA39)</f>
        <v>*</v>
      </c>
      <c r="K41" s="112" t="str">
        <f>IF(FN_MC!AD39="","*",FN_MC!AD39)</f>
        <v>*</v>
      </c>
    </row>
    <row r="42" spans="2:11">
      <c r="B42" s="100" t="str">
        <f>IF(FN_MC!Y40="","*",FN_MC!Y40)</f>
        <v>*</v>
      </c>
      <c r="C42" s="101">
        <f>IF(FN_MC!B40="","*",FN_MC!B40)</f>
        <v>46057</v>
      </c>
      <c r="D42" s="101" t="str">
        <f>IF(FN_MC!D40="","*",FN_MC!D40)</f>
        <v>A17</v>
      </c>
      <c r="E42" s="101" t="str">
        <f>IF(FN_MC!H40="","*",FN_MC!H40)</f>
        <v>PPGPTR</v>
      </c>
      <c r="F42" s="114" t="str">
        <f>IF(FN_MC!M40="","*",FN_MC!M40)</f>
        <v>PTR-PPG</v>
      </c>
      <c r="G42" s="101" t="str">
        <f>IF(FN_MC!I40="","*",FN_MC!I40)</f>
        <v>PSGPAR</v>
      </c>
      <c r="H42" s="101" t="str">
        <f>IF(FN_MC!AB40="","*",FN_MC!AB40)</f>
        <v>*</v>
      </c>
      <c r="I42" s="101" t="str">
        <f>IF(FN_MC!AC40="","*",FN_MC!AC40)</f>
        <v>*</v>
      </c>
      <c r="J42" s="102" t="str">
        <f>IF(FN_MC!AA40="","*",FN_MC!AA40)</f>
        <v>*</v>
      </c>
      <c r="K42" s="112">
        <f>IF(FN_MC!AD40="","*",FN_MC!AD40)</f>
        <v>0.29166666666666669</v>
      </c>
    </row>
    <row r="43" spans="2:11">
      <c r="B43" s="100" t="str">
        <f>IF(FN_MC!Y41="","*",FN_MC!Y41)</f>
        <v>*</v>
      </c>
      <c r="C43" s="101" t="str">
        <f>IF(FN_MC!B41="","*",FN_MC!B41)</f>
        <v>*</v>
      </c>
      <c r="D43" s="101" t="str">
        <f>IF(FN_MC!D41="","*",FN_MC!D41)</f>
        <v>*</v>
      </c>
      <c r="E43" s="101" t="str">
        <f>IF(FN_MC!H41="","*",FN_MC!H41)</f>
        <v>*</v>
      </c>
      <c r="F43" s="114" t="str">
        <f>IF(FN_MC!M41="","*",FN_MC!M41)</f>
        <v>-</v>
      </c>
      <c r="G43" s="101" t="str">
        <f>IF(FN_MC!I41="","*",FN_MC!I41)</f>
        <v>*</v>
      </c>
      <c r="H43" s="101" t="str">
        <f>IF(FN_MC!AB41="","*",FN_MC!AB41)</f>
        <v>*</v>
      </c>
      <c r="I43" s="101" t="str">
        <f>IF(FN_MC!AC41="","*",FN_MC!AC41)</f>
        <v>*</v>
      </c>
      <c r="J43" s="102" t="str">
        <f>IF(FN_MC!AA41="","*",FN_MC!AA41)</f>
        <v>*</v>
      </c>
      <c r="K43" s="112" t="str">
        <f>IF(FN_MC!AD41="","*",FN_MC!AD41)</f>
        <v>*</v>
      </c>
    </row>
    <row r="44" spans="2:11">
      <c r="B44" s="100" t="str">
        <f>IF(FN_MC!Y42="","*",FN_MC!Y42)</f>
        <v>*</v>
      </c>
      <c r="C44" s="101" t="str">
        <f>IF(FN_MC!B42="","*",FN_MC!B42)</f>
        <v>*</v>
      </c>
      <c r="D44" s="101" t="str">
        <f>IF(FN_MC!D42="","*",FN_MC!D42)</f>
        <v>*</v>
      </c>
      <c r="E44" s="101" t="str">
        <f>IF(FN_MC!H42="","*",FN_MC!H42)</f>
        <v>*</v>
      </c>
      <c r="F44" s="114" t="str">
        <f>IF(FN_MC!M42="","*",FN_MC!M42)</f>
        <v>-</v>
      </c>
      <c r="G44" s="101" t="str">
        <f>IF(FN_MC!I42="","*",FN_MC!I42)</f>
        <v>*</v>
      </c>
      <c r="H44" s="101" t="str">
        <f>IF(FN_MC!AB42="","*",FN_MC!AB42)</f>
        <v>*</v>
      </c>
      <c r="I44" s="101" t="str">
        <f>IF(FN_MC!AC42="","*",FN_MC!AC42)</f>
        <v>*</v>
      </c>
      <c r="J44" s="102" t="str">
        <f>IF(FN_MC!AA42="","*",FN_MC!AA42)</f>
        <v>*</v>
      </c>
      <c r="K44" s="112" t="str">
        <f>IF(FN_MC!AD42="","*",FN_MC!AD42)</f>
        <v>*</v>
      </c>
    </row>
    <row r="45" spans="2:11">
      <c r="B45" s="100" t="str">
        <f>IF(FN_MC!Y43="","*",FN_MC!Y43)</f>
        <v>OPORTUNIDADE</v>
      </c>
      <c r="C45" s="101">
        <f>IF(FN_MC!B43="","*",FN_MC!B43)</f>
        <v>46058</v>
      </c>
      <c r="D45" s="101" t="str">
        <f>IF(FN_MC!D43="","*",FN_MC!D43)</f>
        <v>V86</v>
      </c>
      <c r="E45" s="101" t="str">
        <f>IF(FN_MC!H43="","*",FN_MC!H43)</f>
        <v>TSF</v>
      </c>
      <c r="F45" s="114" t="str">
        <f>IF(FN_MC!M43="","*",FN_MC!M43)</f>
        <v>TSF-TEX</v>
      </c>
      <c r="G45" s="101" t="str">
        <f>IF(FN_MC!I43="","*",FN_MC!I43)</f>
        <v>TSF</v>
      </c>
      <c r="H45" s="101" t="str">
        <f>IF(FN_MC!AB43="","*",FN_MC!AB43)</f>
        <v>FIXO</v>
      </c>
      <c r="I45" s="101" t="str">
        <f>IF(FN_MC!AC43="","*",FN_MC!AC43)</f>
        <v>*</v>
      </c>
      <c r="J45" s="102">
        <f>IF(FN_MC!AA43="","*",FN_MC!AA43)</f>
        <v>1</v>
      </c>
      <c r="K45" s="112">
        <f>IF(FN_MC!AD43="","*",FN_MC!AD43)</f>
        <v>0.29166666666666669</v>
      </c>
    </row>
    <row r="46" spans="2:11">
      <c r="B46" s="100" t="e">
        <f>IF(FN_MC!#REF!="","*",FN_MC!#REF!)</f>
        <v>#REF!</v>
      </c>
      <c r="C46" s="101" t="e">
        <f>IF(FN_MC!#REF!="","*",FN_MC!#REF!)</f>
        <v>#REF!</v>
      </c>
      <c r="D46" s="101" t="e">
        <f>IF(FN_MC!#REF!="","*",FN_MC!#REF!)</f>
        <v>#REF!</v>
      </c>
      <c r="E46" s="101" t="e">
        <f>IF(FN_MC!#REF!="","*",FN_MC!#REF!)</f>
        <v>#REF!</v>
      </c>
      <c r="F46" s="114" t="e">
        <f>IF(FN_MC!#REF!="","*",FN_MC!#REF!)</f>
        <v>#REF!</v>
      </c>
      <c r="G46" s="101" t="e">
        <f>IF(FN_MC!#REF!="","*",FN_MC!#REF!)</f>
        <v>#REF!</v>
      </c>
      <c r="H46" s="101" t="e">
        <f>IF(FN_MC!#REF!="","*",FN_MC!#REF!)</f>
        <v>#REF!</v>
      </c>
      <c r="I46" s="101" t="e">
        <f>IF(FN_MC!#REF!="","*",FN_MC!#REF!)</f>
        <v>#REF!</v>
      </c>
      <c r="J46" s="102" t="e">
        <f>IF(FN_MC!#REF!="","*",FN_MC!#REF!)</f>
        <v>#REF!</v>
      </c>
      <c r="K46" s="112" t="e">
        <f>IF(FN_MC!#REF!="","*",FN_MC!#REF!)</f>
        <v>#REF!</v>
      </c>
    </row>
    <row r="47" spans="2:11">
      <c r="B47" s="100" t="str">
        <f>IF(FN_MC!Y44="","*",FN_MC!Y44)</f>
        <v>OPORTUNIDADE</v>
      </c>
      <c r="C47" s="101">
        <f>IF(FN_MC!B44="","*",FN_MC!B44)</f>
        <v>46058</v>
      </c>
      <c r="D47" s="101" t="str">
        <f>IF(FN_MC!D44="","*",FN_MC!D44)</f>
        <v>BRUNO (TF-525)</v>
      </c>
      <c r="E47" s="101" t="str">
        <f>IF(FN_MC!H44="","*",FN_MC!H44)</f>
        <v>539TRM</v>
      </c>
      <c r="F47" s="114" t="str">
        <f>IF(FN_MC!M44="","*",FN_MC!M44)</f>
        <v>TBE-TRM</v>
      </c>
      <c r="G47" s="101" t="str">
        <f>IF(FN_MC!I44="","*",FN_MC!I44)</f>
        <v>-</v>
      </c>
      <c r="H47" s="101" t="str">
        <f>IF(FN_MC!AB44="","*",FN_MC!AB44)</f>
        <v>*</v>
      </c>
      <c r="I47" s="101" t="str">
        <f>IF(FN_MC!AC44="","*",FN_MC!AC44)</f>
        <v>*</v>
      </c>
      <c r="J47" s="102" t="str">
        <f>IF(FN_MC!AA44="","*",FN_MC!AA44)</f>
        <v>-</v>
      </c>
      <c r="K47" s="112" t="str">
        <f>IF(FN_MC!AD44="","*",FN_MC!AD44)</f>
        <v>*</v>
      </c>
    </row>
    <row r="48" spans="2:11">
      <c r="B48" s="100" t="str">
        <f>IF(FN_MC!Y45="","*",FN_MC!Y45)</f>
        <v>OPORTUNIDADE</v>
      </c>
      <c r="C48" s="101">
        <f>IF(FN_MC!B45="","*",FN_MC!B45)</f>
        <v>46058</v>
      </c>
      <c r="D48" s="101" t="str">
        <f>IF(FN_MC!D45="","*",FN_MC!D45)</f>
        <v>W70</v>
      </c>
      <c r="E48" s="101" t="str">
        <f>IF(FN_MC!H45="","*",FN_MC!H45)</f>
        <v>TGR2</v>
      </c>
      <c r="F48" s="114" t="str">
        <f>IF(FN_MC!M45="","*",FN_MC!M45)</f>
        <v>TGR-RVD</v>
      </c>
      <c r="G48" s="101" t="str">
        <f>IF(FN_MC!I45="","*",FN_MC!I45)</f>
        <v>RVD</v>
      </c>
      <c r="H48" s="101" t="str">
        <f>IF(FN_MC!AB45="","*",FN_MC!AB45)</f>
        <v>FIXO</v>
      </c>
      <c r="I48" s="101" t="str">
        <f>IF(FN_MC!AC45="","*",FN_MC!AC45)</f>
        <v>*</v>
      </c>
      <c r="J48" s="102" t="str">
        <f>IF(FN_MC!AA45="","*",FN_MC!AA45)</f>
        <v>2 (Enio e Daniel)</v>
      </c>
      <c r="K48" s="112">
        <f>IF(FN_MC!AD45="","*",FN_MC!AD45)</f>
        <v>0.29166666666666669</v>
      </c>
    </row>
    <row r="49" spans="2:11">
      <c r="B49" s="100" t="str">
        <f>IF(FN_MC!Y46="","*",FN_MC!Y46)</f>
        <v>OPORTUNIDADE</v>
      </c>
      <c r="C49" s="101">
        <f>IF(FN_MC!B46="","*",FN_MC!B46)</f>
        <v>46058</v>
      </c>
      <c r="D49" s="101" t="str">
        <f>IF(FN_MC!D46="","*",FN_MC!D46)</f>
        <v>E46</v>
      </c>
      <c r="E49" s="101" t="str">
        <f>IF(FN_MC!H46="","*",FN_MC!H46)</f>
        <v>TGR2</v>
      </c>
      <c r="F49" s="114" t="str">
        <f>IF(FN_MC!M46="","*",FN_MC!M46)</f>
        <v>TGR-TIN</v>
      </c>
      <c r="G49" s="101" t="str">
        <f>IF(FN_MC!I46="","*",FN_MC!I46)</f>
        <v>TIN</v>
      </c>
      <c r="H49" s="101" t="str">
        <f>IF(FN_MC!AB46="","*",FN_MC!AB46)</f>
        <v>FIXO</v>
      </c>
      <c r="I49" s="101" t="str">
        <f>IF(FN_MC!AC46="","*",FN_MC!AC46)</f>
        <v>*</v>
      </c>
      <c r="J49" s="102" t="str">
        <f>IF(FN_MC!AA46="","*",FN_MC!AA46)</f>
        <v>2 (Kleyton e Tiago)</v>
      </c>
      <c r="K49" s="112">
        <f>IF(FN_MC!AD46="","*",FN_MC!AD46)</f>
        <v>0.29166666666666669</v>
      </c>
    </row>
    <row r="50" spans="2:11">
      <c r="B50" s="100" t="e">
        <f>IF(FN_MC!#REF!="","*",FN_MC!#REF!)</f>
        <v>#REF!</v>
      </c>
      <c r="C50" s="101" t="e">
        <f>IF(FN_MC!#REF!="","*",FN_MC!#REF!)</f>
        <v>#REF!</v>
      </c>
      <c r="D50" s="101" t="e">
        <f>IF(FN_MC!#REF!="","*",FN_MC!#REF!)</f>
        <v>#REF!</v>
      </c>
      <c r="E50" s="101" t="e">
        <f>IF(FN_MC!#REF!="","*",FN_MC!#REF!)</f>
        <v>#REF!</v>
      </c>
      <c r="F50" s="114" t="e">
        <f>IF(FN_MC!#REF!="","*",FN_MC!#REF!)</f>
        <v>#REF!</v>
      </c>
      <c r="G50" s="101" t="e">
        <f>IF(FN_MC!#REF!="","*",FN_MC!#REF!)</f>
        <v>#REF!</v>
      </c>
      <c r="H50" s="101" t="e">
        <f>IF(FN_MC!#REF!="","*",FN_MC!#REF!)</f>
        <v>#REF!</v>
      </c>
      <c r="I50" s="101" t="e">
        <f>IF(FN_MC!#REF!="","*",FN_MC!#REF!)</f>
        <v>#REF!</v>
      </c>
      <c r="J50" s="102" t="e">
        <f>IF(FN_MC!#REF!="","*",FN_MC!#REF!)</f>
        <v>#REF!</v>
      </c>
      <c r="K50" s="112" t="e">
        <f>IF(FN_MC!#REF!="","*",FN_MC!#REF!)</f>
        <v>#REF!</v>
      </c>
    </row>
    <row r="51" spans="2:11">
      <c r="B51" s="100" t="str">
        <f>IF(FN_MC!Y47="","*",FN_MC!Y47)</f>
        <v>OPORTUNIDADE</v>
      </c>
      <c r="C51" s="101">
        <f>IF(FN_MC!B47="","*",FN_MC!B47)</f>
        <v>46058</v>
      </c>
      <c r="D51" s="101" t="str">
        <f>IF(FN_MC!D47="","*",FN_MC!D47)</f>
        <v>ELSON (TF-526)</v>
      </c>
      <c r="E51" s="101" t="str">
        <f>IF(FN_MC!H47="","*",FN_MC!H47)</f>
        <v>TPC440</v>
      </c>
      <c r="F51" s="114" t="str">
        <f>IF(FN_MC!M47="","*",FN_MC!M47)</f>
        <v>TPC-TVL</v>
      </c>
      <c r="G51" s="101" t="str">
        <f>IF(FN_MC!I47="","*",FN_MC!I47)</f>
        <v>-</v>
      </c>
      <c r="H51" s="101" t="str">
        <f>IF(FN_MC!AB47="","*",FN_MC!AB47)</f>
        <v>*</v>
      </c>
      <c r="I51" s="101" t="str">
        <f>IF(FN_MC!AC47="","*",FN_MC!AC47)</f>
        <v>*</v>
      </c>
      <c r="J51" s="102" t="str">
        <f>IF(FN_MC!AA47="","*",FN_MC!AA47)</f>
        <v>-</v>
      </c>
      <c r="K51" s="112" t="str">
        <f>IF(FN_MC!AD47="","*",FN_MC!AD47)</f>
        <v>*</v>
      </c>
    </row>
    <row r="52" spans="2:11">
      <c r="B52" s="100" t="e">
        <f>IF(FN_MC!#REF!="","*",FN_MC!#REF!)</f>
        <v>#REF!</v>
      </c>
      <c r="C52" s="101" t="e">
        <f>IF(FN_MC!#REF!="","*",FN_MC!#REF!)</f>
        <v>#REF!</v>
      </c>
      <c r="D52" s="101" t="e">
        <f>IF(FN_MC!#REF!="","*",FN_MC!#REF!)</f>
        <v>#REF!</v>
      </c>
      <c r="E52" s="101" t="e">
        <f>IF(FN_MC!#REF!="","*",FN_MC!#REF!)</f>
        <v>#REF!</v>
      </c>
      <c r="F52" s="114" t="e">
        <f>IF(FN_MC!#REF!="","*",FN_MC!#REF!)</f>
        <v>#REF!</v>
      </c>
      <c r="G52" s="101" t="e">
        <f>IF(FN_MC!#REF!="","*",FN_MC!#REF!)</f>
        <v>#REF!</v>
      </c>
      <c r="H52" s="101" t="e">
        <f>IF(FN_MC!#REF!="","*",FN_MC!#REF!)</f>
        <v>#REF!</v>
      </c>
      <c r="I52" s="101" t="e">
        <f>IF(FN_MC!#REF!="","*",FN_MC!#REF!)</f>
        <v>#REF!</v>
      </c>
      <c r="J52" s="102" t="e">
        <f>IF(FN_MC!#REF!="","*",FN_MC!#REF!)</f>
        <v>#REF!</v>
      </c>
      <c r="K52" s="112" t="e">
        <f>IF(FN_MC!#REF!="","*",FN_MC!#REF!)</f>
        <v>#REF!</v>
      </c>
    </row>
    <row r="53" spans="2:11">
      <c r="B53" s="100" t="e">
        <f>IF(FN_MC!#REF!="","*",FN_MC!#REF!)</f>
        <v>#REF!</v>
      </c>
      <c r="C53" s="101" t="e">
        <f>IF(FN_MC!#REF!="","*",FN_MC!#REF!)</f>
        <v>#REF!</v>
      </c>
      <c r="D53" s="101" t="e">
        <f>IF(FN_MC!#REF!="","*",FN_MC!#REF!)</f>
        <v>#REF!</v>
      </c>
      <c r="E53" s="101" t="e">
        <f>IF(FN_MC!#REF!="","*",FN_MC!#REF!)</f>
        <v>#REF!</v>
      </c>
      <c r="F53" s="114" t="e">
        <f>IF(FN_MC!#REF!="","*",FN_MC!#REF!)</f>
        <v>#REF!</v>
      </c>
      <c r="G53" s="101" t="e">
        <f>IF(FN_MC!#REF!="","*",FN_MC!#REF!)</f>
        <v>#REF!</v>
      </c>
      <c r="H53" s="101" t="e">
        <f>IF(FN_MC!#REF!="","*",FN_MC!#REF!)</f>
        <v>#REF!</v>
      </c>
      <c r="I53" s="101" t="e">
        <f>IF(FN_MC!#REF!="","*",FN_MC!#REF!)</f>
        <v>#REF!</v>
      </c>
      <c r="J53" s="102" t="e">
        <f>IF(FN_MC!#REF!="","*",FN_MC!#REF!)</f>
        <v>#REF!</v>
      </c>
      <c r="K53" s="112" t="e">
        <f>IF(FN_MC!#REF!="","*",FN_MC!#REF!)</f>
        <v>#REF!</v>
      </c>
    </row>
    <row r="54" spans="2:11">
      <c r="B54" s="100" t="str">
        <f>IF(FN_MC!Y48="","*",FN_MC!Y48)</f>
        <v>OPORTUNIDADE</v>
      </c>
      <c r="C54" s="101">
        <f>IF(FN_MC!B48="","*",FN_MC!B48)</f>
        <v>46058</v>
      </c>
      <c r="D54" s="101" t="str">
        <f>IF(FN_MC!D48="","*",FN_MC!D48)</f>
        <v>MARCOS (TF-520)</v>
      </c>
      <c r="E54" s="101" t="str">
        <f>IF(FN_MC!H48="","*",FN_MC!H48)</f>
        <v>277TCS</v>
      </c>
      <c r="F54" s="114" t="str">
        <f>IF(FN_MC!M48="","*",FN_MC!M48)</f>
        <v>TJA-TCS</v>
      </c>
      <c r="G54" s="101" t="str">
        <f>IF(FN_MC!I48="","*",FN_MC!I48)</f>
        <v>-</v>
      </c>
      <c r="H54" s="101" t="str">
        <f>IF(FN_MC!AB48="","*",FN_MC!AB48)</f>
        <v>*</v>
      </c>
      <c r="I54" s="101" t="str">
        <f>IF(FN_MC!AC48="","*",FN_MC!AC48)</f>
        <v>*</v>
      </c>
      <c r="J54" s="102" t="str">
        <f>IF(FN_MC!AA48="","*",FN_MC!AA48)</f>
        <v>-</v>
      </c>
      <c r="K54" s="112" t="str">
        <f>IF(FN_MC!AD48="","*",FN_MC!AD48)</f>
        <v>*</v>
      </c>
    </row>
    <row r="55" spans="2:11">
      <c r="B55" s="100" t="e">
        <f>IF(FN_MC!#REF!="","*",FN_MC!#REF!)</f>
        <v>#REF!</v>
      </c>
      <c r="C55" s="101" t="e">
        <f>IF(FN_MC!#REF!="","*",FN_MC!#REF!)</f>
        <v>#REF!</v>
      </c>
      <c r="D55" s="101" t="e">
        <f>IF(FN_MC!#REF!="","*",FN_MC!#REF!)</f>
        <v>#REF!</v>
      </c>
      <c r="E55" s="101" t="e">
        <f>IF(FN_MC!#REF!="","*",FN_MC!#REF!)</f>
        <v>#REF!</v>
      </c>
      <c r="F55" s="114" t="e">
        <f>IF(FN_MC!#REF!="","*",FN_MC!#REF!)</f>
        <v>#REF!</v>
      </c>
      <c r="G55" s="101" t="e">
        <f>IF(FN_MC!#REF!="","*",FN_MC!#REF!)</f>
        <v>#REF!</v>
      </c>
      <c r="H55" s="101" t="e">
        <f>IF(FN_MC!#REF!="","*",FN_MC!#REF!)</f>
        <v>#REF!</v>
      </c>
      <c r="I55" s="101" t="e">
        <f>IF(FN_MC!#REF!="","*",FN_MC!#REF!)</f>
        <v>#REF!</v>
      </c>
      <c r="J55" s="102" t="e">
        <f>IF(FN_MC!#REF!="","*",FN_MC!#REF!)</f>
        <v>#REF!</v>
      </c>
      <c r="K55" s="112" t="e">
        <f>IF(FN_MC!#REF!="","*",FN_MC!#REF!)</f>
        <v>#REF!</v>
      </c>
    </row>
    <row r="56" spans="2:11">
      <c r="B56" s="100" t="e">
        <f>IF(FN_MC!#REF!="","*",FN_MC!#REF!)</f>
        <v>#REF!</v>
      </c>
      <c r="C56" s="101" t="e">
        <f>IF(FN_MC!#REF!="","*",FN_MC!#REF!)</f>
        <v>#REF!</v>
      </c>
      <c r="D56" s="101" t="e">
        <f>IF(FN_MC!#REF!="","*",FN_MC!#REF!)</f>
        <v>#REF!</v>
      </c>
      <c r="E56" s="101" t="e">
        <f>IF(FN_MC!#REF!="","*",FN_MC!#REF!)</f>
        <v>#REF!</v>
      </c>
      <c r="F56" s="114" t="e">
        <f>IF(FN_MC!#REF!="","*",FN_MC!#REF!)</f>
        <v>#REF!</v>
      </c>
      <c r="G56" s="101" t="e">
        <f>IF(FN_MC!#REF!="","*",FN_MC!#REF!)</f>
        <v>#REF!</v>
      </c>
      <c r="H56" s="101" t="e">
        <f>IF(FN_MC!#REF!="","*",FN_MC!#REF!)</f>
        <v>#REF!</v>
      </c>
      <c r="I56" s="101" t="e">
        <f>IF(FN_MC!#REF!="","*",FN_MC!#REF!)</f>
        <v>#REF!</v>
      </c>
      <c r="J56" s="102" t="e">
        <f>IF(FN_MC!#REF!="","*",FN_MC!#REF!)</f>
        <v>#REF!</v>
      </c>
      <c r="K56" s="112" t="e">
        <f>IF(FN_MC!#REF!="","*",FN_MC!#REF!)</f>
        <v>#REF!</v>
      </c>
    </row>
    <row r="57" spans="2:11">
      <c r="B57" s="100" t="str">
        <f>IF(FN_MC!Y49="","*",FN_MC!Y49)</f>
        <v>OPORTUNIDADE</v>
      </c>
      <c r="C57" s="101">
        <f>IF(FN_MC!B49="","*",FN_MC!B49)</f>
        <v>46058</v>
      </c>
      <c r="D57" s="101" t="str">
        <f>IF(FN_MC!D49="","*",FN_MC!D49)</f>
        <v>W50</v>
      </c>
      <c r="E57" s="101" t="str">
        <f>IF(FN_MC!H49="","*",FN_MC!H49)</f>
        <v>TCS2</v>
      </c>
      <c r="F57" s="114" t="str">
        <f>IF(FN_MC!M49="","*",FN_MC!M49)</f>
        <v>TVI-TJA</v>
      </c>
      <c r="G57" s="101" t="str">
        <f>IF(FN_MC!I49="","*",FN_MC!I49)</f>
        <v>TCS2</v>
      </c>
      <c r="H57" s="101" t="str">
        <f>IF(FN_MC!AB49="","*",FN_MC!AB49)</f>
        <v>FIXO</v>
      </c>
      <c r="I57" s="101" t="str">
        <f>IF(FN_MC!AC49="","*",FN_MC!AC49)</f>
        <v>*</v>
      </c>
      <c r="J57" s="102" t="str">
        <f>IF(FN_MC!AA49="","*",FN_MC!AA49)</f>
        <v>2 (Eder e Maicon)</v>
      </c>
      <c r="K57" s="112">
        <f>IF(FN_MC!AD49="","*",FN_MC!AD49)</f>
        <v>0.29166666666666669</v>
      </c>
    </row>
    <row r="58" spans="2:11">
      <c r="B58" s="100" t="e">
        <f>IF(FN_MC!#REF!="","*",FN_MC!#REF!)</f>
        <v>#REF!</v>
      </c>
      <c r="C58" s="101" t="e">
        <f>IF(FN_MC!#REF!="","*",FN_MC!#REF!)</f>
        <v>#REF!</v>
      </c>
      <c r="D58" s="101" t="e">
        <f>IF(FN_MC!#REF!="","*",FN_MC!#REF!)</f>
        <v>#REF!</v>
      </c>
      <c r="E58" s="101" t="e">
        <f>IF(FN_MC!#REF!="","*",FN_MC!#REF!)</f>
        <v>#REF!</v>
      </c>
      <c r="F58" s="114" t="e">
        <f>IF(FN_MC!#REF!="","*",FN_MC!#REF!)</f>
        <v>#REF!</v>
      </c>
      <c r="G58" s="101" t="e">
        <f>IF(FN_MC!#REF!="","*",FN_MC!#REF!)</f>
        <v>#REF!</v>
      </c>
      <c r="H58" s="101" t="e">
        <f>IF(FN_MC!#REF!="","*",FN_MC!#REF!)</f>
        <v>#REF!</v>
      </c>
      <c r="I58" s="101" t="e">
        <f>IF(FN_MC!#REF!="","*",FN_MC!#REF!)</f>
        <v>#REF!</v>
      </c>
      <c r="J58" s="102" t="e">
        <f>IF(FN_MC!#REF!="","*",FN_MC!#REF!)</f>
        <v>#REF!</v>
      </c>
      <c r="K58" s="112" t="e">
        <f>IF(FN_MC!#REF!="","*",FN_MC!#REF!)</f>
        <v>#REF!</v>
      </c>
    </row>
    <row r="59" spans="2:11">
      <c r="B59" s="100" t="e">
        <f>IF(FN_MC!#REF!="","*",FN_MC!#REF!)</f>
        <v>#REF!</v>
      </c>
      <c r="C59" s="101" t="e">
        <f>IF(FN_MC!#REF!="","*",FN_MC!#REF!)</f>
        <v>#REF!</v>
      </c>
      <c r="D59" s="101" t="e">
        <f>IF(FN_MC!#REF!="","*",FN_MC!#REF!)</f>
        <v>#REF!</v>
      </c>
      <c r="E59" s="101" t="e">
        <f>IF(FN_MC!#REF!="","*",FN_MC!#REF!)</f>
        <v>#REF!</v>
      </c>
      <c r="F59" s="114" t="e">
        <f>IF(FN_MC!#REF!="","*",FN_MC!#REF!)</f>
        <v>#REF!</v>
      </c>
      <c r="G59" s="101" t="e">
        <f>IF(FN_MC!#REF!="","*",FN_MC!#REF!)</f>
        <v>#REF!</v>
      </c>
      <c r="H59" s="101" t="e">
        <f>IF(FN_MC!#REF!="","*",FN_MC!#REF!)</f>
        <v>#REF!</v>
      </c>
      <c r="I59" s="101" t="e">
        <f>IF(FN_MC!#REF!="","*",FN_MC!#REF!)</f>
        <v>#REF!</v>
      </c>
      <c r="J59" s="102" t="e">
        <f>IF(FN_MC!#REF!="","*",FN_MC!#REF!)</f>
        <v>#REF!</v>
      </c>
      <c r="K59" s="112" t="e">
        <f>IF(FN_MC!#REF!="","*",FN_MC!#REF!)</f>
        <v>#REF!</v>
      </c>
    </row>
    <row r="60" spans="2:11">
      <c r="B60" s="100" t="str">
        <f>IF(FN_MC!Y50="","*",FN_MC!Y50)</f>
        <v>OPORTUNIDADE</v>
      </c>
      <c r="C60" s="101">
        <f>IF(FN_MC!B50="","*",FN_MC!B50)</f>
        <v>46058</v>
      </c>
      <c r="D60" s="101" t="str">
        <f>IF(FN_MC!D50="","*",FN_MC!D50)</f>
        <v>A60</v>
      </c>
      <c r="E60" s="101" t="str">
        <f>IF(FN_MC!H50="","*",FN_MC!H50)</f>
        <v>TVI</v>
      </c>
      <c r="F60" s="114" t="str">
        <f>IF(FN_MC!M50="","*",FN_MC!M50)</f>
        <v>TVI-TGR</v>
      </c>
      <c r="G60" s="101" t="str">
        <f>IF(FN_MC!I50="","*",FN_MC!I50)</f>
        <v>TGR2</v>
      </c>
      <c r="H60" s="101" t="str">
        <f>IF(FN_MC!AB50="","*",FN_MC!AB50)</f>
        <v>FIXO</v>
      </c>
      <c r="I60" s="101" t="str">
        <f>IF(FN_MC!AC50="","*",FN_MC!AC50)</f>
        <v>*</v>
      </c>
      <c r="J60" s="102">
        <f>IF(FN_MC!AA50="","*",FN_MC!AA50)</f>
        <v>1</v>
      </c>
      <c r="K60" s="112">
        <f>IF(FN_MC!AD50="","*",FN_MC!AD50)</f>
        <v>0.29166666666666669</v>
      </c>
    </row>
    <row r="61" spans="2:11">
      <c r="B61" s="100" t="e">
        <f>IF(FN_MC!#REF!="","*",FN_MC!#REF!)</f>
        <v>#REF!</v>
      </c>
      <c r="C61" s="101" t="e">
        <f>IF(FN_MC!#REF!="","*",FN_MC!#REF!)</f>
        <v>#REF!</v>
      </c>
      <c r="D61" s="101" t="e">
        <f>IF(FN_MC!#REF!="","*",FN_MC!#REF!)</f>
        <v>#REF!</v>
      </c>
      <c r="E61" s="101" t="e">
        <f>IF(FN_MC!#REF!="","*",FN_MC!#REF!)</f>
        <v>#REF!</v>
      </c>
      <c r="F61" s="114" t="e">
        <f>IF(FN_MC!#REF!="","*",FN_MC!#REF!)</f>
        <v>#REF!</v>
      </c>
      <c r="G61" s="101" t="e">
        <f>IF(FN_MC!#REF!="","*",FN_MC!#REF!)</f>
        <v>#REF!</v>
      </c>
      <c r="H61" s="101" t="e">
        <f>IF(FN_MC!#REF!="","*",FN_MC!#REF!)</f>
        <v>#REF!</v>
      </c>
      <c r="I61" s="101" t="e">
        <f>IF(FN_MC!#REF!="","*",FN_MC!#REF!)</f>
        <v>#REF!</v>
      </c>
      <c r="J61" s="102" t="e">
        <f>IF(FN_MC!#REF!="","*",FN_MC!#REF!)</f>
        <v>#REF!</v>
      </c>
      <c r="K61" s="112" t="e">
        <f>IF(FN_MC!#REF!="","*",FN_MC!#REF!)</f>
        <v>#REF!</v>
      </c>
    </row>
    <row r="62" spans="2:11">
      <c r="B62" s="100" t="str">
        <f>IF(FN_MC!Y51="","*",FN_MC!Y51)</f>
        <v>OPORTUNIDADE</v>
      </c>
      <c r="C62" s="101">
        <f>IF(FN_MC!B51="","*",FN_MC!B51)</f>
        <v>46058</v>
      </c>
      <c r="D62" s="101" t="str">
        <f>IF(FN_MC!D51="","*",FN_MC!D51)</f>
        <v>A88</v>
      </c>
      <c r="E62" s="101" t="str">
        <f>IF(FN_MC!H51="","*",FN_MC!H51)</f>
        <v>ZDK</v>
      </c>
      <c r="F62" s="114" t="str">
        <f>IF(FN_MC!M51="","*",FN_MC!M51)</f>
        <v>ZDK</v>
      </c>
      <c r="G62" s="101" t="str">
        <f>IF(FN_MC!I51="","*",FN_MC!I51)</f>
        <v>ZJU</v>
      </c>
      <c r="H62" s="101" t="str">
        <f>IF(FN_MC!AB51="","*",FN_MC!AB51)</f>
        <v>FIXO</v>
      </c>
      <c r="I62" s="101" t="str">
        <f>IF(FN_MC!AC51="","*",FN_MC!AC51)</f>
        <v>*</v>
      </c>
      <c r="J62" s="102">
        <f>IF(FN_MC!AA51="","*",FN_MC!AA51)</f>
        <v>1</v>
      </c>
      <c r="K62" s="112" t="str">
        <f>IF(FN_MC!AD51="","*",FN_MC!AD51)</f>
        <v>*</v>
      </c>
    </row>
    <row r="63" spans="2:11">
      <c r="B63" s="100" t="str">
        <f>IF(FN_MC!Y52="","*",FN_MC!Y52)</f>
        <v>*</v>
      </c>
      <c r="C63" s="101" t="str">
        <f>IF(FN_MC!B52="","*",FN_MC!B52)</f>
        <v>*</v>
      </c>
      <c r="D63" s="101" t="str">
        <f>IF(FN_MC!D52="","*",FN_MC!D52)</f>
        <v>*</v>
      </c>
      <c r="E63" s="101" t="str">
        <f>IF(FN_MC!H52="","*",FN_MC!H52)</f>
        <v>*</v>
      </c>
      <c r="F63" s="114" t="str">
        <f>IF(FN_MC!M52="","*",FN_MC!M52)</f>
        <v>-</v>
      </c>
      <c r="G63" s="101" t="str">
        <f>IF(FN_MC!I52="","*",FN_MC!I52)</f>
        <v>*</v>
      </c>
      <c r="H63" s="101" t="str">
        <f>IF(FN_MC!AB52="","*",FN_MC!AB52)</f>
        <v>*</v>
      </c>
      <c r="I63" s="101" t="str">
        <f>IF(FN_MC!AC52="","*",FN_MC!AC52)</f>
        <v>*</v>
      </c>
      <c r="J63" s="102" t="str">
        <f>IF(FN_MC!AA52="","*",FN_MC!AA52)</f>
        <v>*</v>
      </c>
      <c r="K63" s="112" t="str">
        <f>IF(FN_MC!AD52="","*",FN_MC!AD52)</f>
        <v>*</v>
      </c>
    </row>
    <row r="64" spans="2:11">
      <c r="B64" s="100" t="str">
        <f>IF(FN_MC!Y53="","*",FN_MC!Y53)</f>
        <v>*</v>
      </c>
      <c r="C64" s="101" t="str">
        <f>IF(FN_MC!B53="","*",FN_MC!B53)</f>
        <v>*</v>
      </c>
      <c r="D64" s="101" t="str">
        <f>IF(FN_MC!D53="","*",FN_MC!D53)</f>
        <v>*</v>
      </c>
      <c r="E64" s="101" t="str">
        <f>IF(FN_MC!H53="","*",FN_MC!H53)</f>
        <v>*</v>
      </c>
      <c r="F64" s="114" t="str">
        <f>IF(FN_MC!M53="","*",FN_MC!M53)</f>
        <v>-</v>
      </c>
      <c r="G64" s="101" t="str">
        <f>IF(FN_MC!I53="","*",FN_MC!I53)</f>
        <v>*</v>
      </c>
      <c r="H64" s="101" t="str">
        <f>IF(FN_MC!AB53="","*",FN_MC!AB53)</f>
        <v>*</v>
      </c>
      <c r="I64" s="101" t="str">
        <f>IF(FN_MC!AC53="","*",FN_MC!AC53)</f>
        <v>*</v>
      </c>
      <c r="J64" s="102" t="str">
        <f>IF(FN_MC!AA53="","*",FN_MC!AA53)</f>
        <v>*</v>
      </c>
      <c r="K64" s="112" t="str">
        <f>IF(FN_MC!AD53="","*",FN_MC!AD53)</f>
        <v>*</v>
      </c>
    </row>
    <row r="65" spans="2:11">
      <c r="B65" s="100" t="str">
        <f>IF(FN_MC!Y54="","*",FN_MC!Y54)</f>
        <v>*</v>
      </c>
      <c r="C65" s="101" t="str">
        <f>IF(FN_MC!B54="","*",FN_MC!B54)</f>
        <v>*</v>
      </c>
      <c r="D65" s="101" t="str">
        <f>IF(FN_MC!D54="","*",FN_MC!D54)</f>
        <v>*</v>
      </c>
      <c r="E65" s="101" t="str">
        <f>IF(FN_MC!H54="","*",FN_MC!H54)</f>
        <v>*</v>
      </c>
      <c r="F65" s="114" t="str">
        <f>IF(FN_MC!M54="","*",FN_MC!M54)</f>
        <v>-</v>
      </c>
      <c r="G65" s="101" t="str">
        <f>IF(FN_MC!I54="","*",FN_MC!I54)</f>
        <v>*</v>
      </c>
      <c r="H65" s="101" t="str">
        <f>IF(FN_MC!AB54="","*",FN_MC!AB54)</f>
        <v>*</v>
      </c>
      <c r="I65" s="101" t="str">
        <f>IF(FN_MC!AC54="","*",FN_MC!AC54)</f>
        <v>*</v>
      </c>
      <c r="J65" s="102" t="str">
        <f>IF(FN_MC!AA54="","*",FN_MC!AA54)</f>
        <v>*</v>
      </c>
      <c r="K65" s="112" t="str">
        <f>IF(FN_MC!AD54="","*",FN_MC!AD54)</f>
        <v>*</v>
      </c>
    </row>
    <row r="66" spans="2:11">
      <c r="B66" s="100" t="str">
        <f>IF(FN_MC!Y55="","*",FN_MC!Y55)</f>
        <v>SIM</v>
      </c>
      <c r="C66" s="101">
        <f>IF(FN_MC!B55="","*",FN_MC!B55)</f>
        <v>46059</v>
      </c>
      <c r="D66" s="101" t="str">
        <f>IF(FN_MC!D55="","*",FN_MC!D55)</f>
        <v>V86</v>
      </c>
      <c r="E66" s="101" t="str">
        <f>IF(FN_MC!H55="","*",FN_MC!H55)</f>
        <v>TSF</v>
      </c>
      <c r="F66" s="114" t="str">
        <f>IF(FN_MC!M55="","*",FN_MC!M55)</f>
        <v>TAL-TSF</v>
      </c>
      <c r="G66" s="101" t="str">
        <f>IF(FN_MC!I55="","*",FN_MC!I55)</f>
        <v>TSF</v>
      </c>
      <c r="H66" s="101" t="str">
        <f>IF(FN_MC!AB55="","*",FN_MC!AB55)</f>
        <v>FIXO</v>
      </c>
      <c r="I66" s="101" t="str">
        <f>IF(FN_MC!AC55="","*",FN_MC!AC55)</f>
        <v>*</v>
      </c>
      <c r="J66" s="102">
        <f>IF(FN_MC!AA55="","*",FN_MC!AA55)</f>
        <v>1</v>
      </c>
      <c r="K66" s="112">
        <f>IF(FN_MC!AD55="","*",FN_MC!AD55)</f>
        <v>0.29166666666666669</v>
      </c>
    </row>
    <row r="67" spans="2:11">
      <c r="B67" s="100" t="e">
        <f>IF(FN_MC!#REF!="","*",FN_MC!#REF!)</f>
        <v>#REF!</v>
      </c>
      <c r="C67" s="101" t="e">
        <f>IF(FN_MC!#REF!="","*",FN_MC!#REF!)</f>
        <v>#REF!</v>
      </c>
      <c r="D67" s="101" t="e">
        <f>IF(FN_MC!#REF!="","*",FN_MC!#REF!)</f>
        <v>#REF!</v>
      </c>
      <c r="E67" s="101" t="e">
        <f>IF(FN_MC!#REF!="","*",FN_MC!#REF!)</f>
        <v>#REF!</v>
      </c>
      <c r="F67" s="114" t="e">
        <f>IF(FN_MC!#REF!="","*",FN_MC!#REF!)</f>
        <v>#REF!</v>
      </c>
      <c r="G67" s="101" t="e">
        <f>IF(FN_MC!#REF!="","*",FN_MC!#REF!)</f>
        <v>#REF!</v>
      </c>
      <c r="H67" s="101" t="e">
        <f>IF(FN_MC!#REF!="","*",FN_MC!#REF!)</f>
        <v>#REF!</v>
      </c>
      <c r="I67" s="101" t="e">
        <f>IF(FN_MC!#REF!="","*",FN_MC!#REF!)</f>
        <v>#REF!</v>
      </c>
      <c r="J67" s="102" t="e">
        <f>IF(FN_MC!#REF!="","*",FN_MC!#REF!)</f>
        <v>#REF!</v>
      </c>
      <c r="K67" s="112" t="e">
        <f>IF(FN_MC!#REF!="","*",FN_MC!#REF!)</f>
        <v>#REF!</v>
      </c>
    </row>
    <row r="68" spans="2:11">
      <c r="B68" s="100" t="e">
        <f>IF(FN_MC!#REF!="","*",FN_MC!#REF!)</f>
        <v>#REF!</v>
      </c>
      <c r="C68" s="101" t="e">
        <f>IF(FN_MC!#REF!="","*",FN_MC!#REF!)</f>
        <v>#REF!</v>
      </c>
      <c r="D68" s="101" t="e">
        <f>IF(FN_MC!#REF!="","*",FN_MC!#REF!)</f>
        <v>#REF!</v>
      </c>
      <c r="E68" s="101" t="e">
        <f>IF(FN_MC!#REF!="","*",FN_MC!#REF!)</f>
        <v>#REF!</v>
      </c>
      <c r="F68" s="114" t="e">
        <f>IF(FN_MC!#REF!="","*",FN_MC!#REF!)</f>
        <v>#REF!</v>
      </c>
      <c r="G68" s="101" t="e">
        <f>IF(FN_MC!#REF!="","*",FN_MC!#REF!)</f>
        <v>#REF!</v>
      </c>
      <c r="H68" s="101" t="e">
        <f>IF(FN_MC!#REF!="","*",FN_MC!#REF!)</f>
        <v>#REF!</v>
      </c>
      <c r="I68" s="101" t="e">
        <f>IF(FN_MC!#REF!="","*",FN_MC!#REF!)</f>
        <v>#REF!</v>
      </c>
      <c r="J68" s="102" t="e">
        <f>IF(FN_MC!#REF!="","*",FN_MC!#REF!)</f>
        <v>#REF!</v>
      </c>
      <c r="K68" s="112" t="e">
        <f>IF(FN_MC!#REF!="","*",FN_MC!#REF!)</f>
        <v>#REF!</v>
      </c>
    </row>
    <row r="69" spans="2:11">
      <c r="B69" s="100" t="str">
        <f>IF(FN_MC!Y56="","*",FN_MC!Y56)</f>
        <v>OPORTUNIDADE</v>
      </c>
      <c r="C69" s="101">
        <f>IF(FN_MC!B56="","*",FN_MC!B56)</f>
        <v>46059</v>
      </c>
      <c r="D69" s="101" t="str">
        <f>IF(FN_MC!D56="","*",FN_MC!D56)</f>
        <v>W70</v>
      </c>
      <c r="E69" s="101" t="str">
        <f>IF(FN_MC!H56="","*",FN_MC!H56)</f>
        <v>TIQ2</v>
      </c>
      <c r="F69" s="114" t="str">
        <f>IF(FN_MC!M56="","*",FN_MC!M56)</f>
        <v>TAL-TSF</v>
      </c>
      <c r="G69" s="101" t="str">
        <f>IF(FN_MC!I56="","*",FN_MC!I56)</f>
        <v>TGR2</v>
      </c>
      <c r="H69" s="101" t="str">
        <f>IF(FN_MC!AB56="","*",FN_MC!AB56)</f>
        <v>FIXO</v>
      </c>
      <c r="I69" s="101" t="str">
        <f>IF(FN_MC!AC56="","*",FN_MC!AC56)</f>
        <v>*</v>
      </c>
      <c r="J69" s="102" t="str">
        <f>IF(FN_MC!AA56="","*",FN_MC!AA56)</f>
        <v>2 (Kleyton e Tiago)</v>
      </c>
      <c r="K69" s="112">
        <f>IF(FN_MC!AD56="","*",FN_MC!AD56)</f>
        <v>0.29166666666666669</v>
      </c>
    </row>
    <row r="70" spans="2:11">
      <c r="B70" s="100" t="e">
        <f>IF(FN_MC!#REF!="","*",FN_MC!#REF!)</f>
        <v>#REF!</v>
      </c>
      <c r="C70" s="101" t="e">
        <f>IF(FN_MC!#REF!="","*",FN_MC!#REF!)</f>
        <v>#REF!</v>
      </c>
      <c r="D70" s="101" t="e">
        <f>IF(FN_MC!#REF!="","*",FN_MC!#REF!)</f>
        <v>#REF!</v>
      </c>
      <c r="E70" s="101" t="e">
        <f>IF(FN_MC!#REF!="","*",FN_MC!#REF!)</f>
        <v>#REF!</v>
      </c>
      <c r="F70" s="114" t="e">
        <f>IF(FN_MC!#REF!="","*",FN_MC!#REF!)</f>
        <v>#REF!</v>
      </c>
      <c r="G70" s="101" t="e">
        <f>IF(FN_MC!#REF!="","*",FN_MC!#REF!)</f>
        <v>#REF!</v>
      </c>
      <c r="H70" s="101" t="e">
        <f>IF(FN_MC!#REF!="","*",FN_MC!#REF!)</f>
        <v>#REF!</v>
      </c>
      <c r="I70" s="101" t="e">
        <f>IF(FN_MC!#REF!="","*",FN_MC!#REF!)</f>
        <v>#REF!</v>
      </c>
      <c r="J70" s="102" t="e">
        <f>IF(FN_MC!#REF!="","*",FN_MC!#REF!)</f>
        <v>#REF!</v>
      </c>
      <c r="K70" s="112" t="e">
        <f>IF(FN_MC!#REF!="","*",FN_MC!#REF!)</f>
        <v>#REF!</v>
      </c>
    </row>
    <row r="71" spans="2:11">
      <c r="B71" s="100" t="str">
        <f>IF(FN_MC!Y57="","*",FN_MC!Y57)</f>
        <v>OPORTUNIDADE</v>
      </c>
      <c r="C71" s="101">
        <f>IF(FN_MC!B57="","*",FN_MC!B57)</f>
        <v>46059</v>
      </c>
      <c r="D71" s="101" t="str">
        <f>IF(FN_MC!D57="","*",FN_MC!D57)</f>
        <v>BRUNO (TF-525)</v>
      </c>
      <c r="E71" s="101" t="str">
        <f>IF(FN_MC!H57="","*",FN_MC!H57)</f>
        <v>539TRM</v>
      </c>
      <c r="F71" s="114" t="str">
        <f>IF(FN_MC!M57="","*",FN_MC!M57)</f>
        <v>TBE-TRM</v>
      </c>
      <c r="G71" s="101" t="str">
        <f>IF(FN_MC!I57="","*",FN_MC!I57)</f>
        <v>-</v>
      </c>
      <c r="H71" s="101" t="str">
        <f>IF(FN_MC!AB57="","*",FN_MC!AB57)</f>
        <v>*</v>
      </c>
      <c r="I71" s="101" t="str">
        <f>IF(FN_MC!AC57="","*",FN_MC!AC57)</f>
        <v>*</v>
      </c>
      <c r="J71" s="102" t="str">
        <f>IF(FN_MC!AA57="","*",FN_MC!AA57)</f>
        <v>*</v>
      </c>
      <c r="K71" s="112" t="str">
        <f>IF(FN_MC!AD57="","*",FN_MC!AD57)</f>
        <v>*</v>
      </c>
    </row>
    <row r="72" spans="2:11">
      <c r="B72" s="100" t="str">
        <f>IF(FN_MC!Y58="","*",FN_MC!Y58)</f>
        <v>OPORTUNIDADE</v>
      </c>
      <c r="C72" s="101">
        <f>IF(FN_MC!B58="","*",FN_MC!B58)</f>
        <v>46059</v>
      </c>
      <c r="D72" s="101" t="str">
        <f>IF(FN_MC!D58="","*",FN_MC!D58)</f>
        <v>ELSON (TF-526)</v>
      </c>
      <c r="E72" s="101" t="str">
        <f>IF(FN_MC!H58="","*",FN_MC!H58)</f>
        <v>499TGR1</v>
      </c>
      <c r="F72" s="114" t="str">
        <f>IF(FN_MC!M58="","*",FN_MC!M58)</f>
        <v>TBR-TGR</v>
      </c>
      <c r="G72" s="101" t="str">
        <f>IF(FN_MC!I58="","*",FN_MC!I58)</f>
        <v>-</v>
      </c>
      <c r="H72" s="101" t="str">
        <f>IF(FN_MC!AB58="","*",FN_MC!AB58)</f>
        <v>*</v>
      </c>
      <c r="I72" s="101" t="str">
        <f>IF(FN_MC!AC58="","*",FN_MC!AC58)</f>
        <v>*</v>
      </c>
      <c r="J72" s="102" t="str">
        <f>IF(FN_MC!AA58="","*",FN_MC!AA58)</f>
        <v>-</v>
      </c>
      <c r="K72" s="112" t="str">
        <f>IF(FN_MC!AD58="","*",FN_MC!AD58)</f>
        <v>*</v>
      </c>
    </row>
    <row r="73" spans="2:11">
      <c r="B73" s="100" t="str">
        <f>IF(FN_MC!Y59="","*",FN_MC!Y59)</f>
        <v>*</v>
      </c>
      <c r="C73" s="101">
        <f>IF(FN_MC!B59="","*",FN_MC!B59)</f>
        <v>46059</v>
      </c>
      <c r="D73" s="101" t="str">
        <f>IF(FN_MC!D59="","*",FN_MC!D59)</f>
        <v>A60</v>
      </c>
      <c r="E73" s="101" t="str">
        <f>IF(FN_MC!H59="","*",FN_MC!H59)</f>
        <v>THE</v>
      </c>
      <c r="F73" s="114" t="str">
        <f>IF(FN_MC!M59="","*",FN_MC!M59)</f>
        <v>THE-TVI</v>
      </c>
      <c r="G73" s="101" t="str">
        <f>IF(FN_MC!I59="","*",FN_MC!I59)</f>
        <v>TVI</v>
      </c>
      <c r="H73" s="101" t="str">
        <f>IF(FN_MC!AB59="","*",FN_MC!AB59)</f>
        <v>FIXO</v>
      </c>
      <c r="I73" s="101" t="str">
        <f>IF(FN_MC!AC59="","*",FN_MC!AC59)</f>
        <v>*</v>
      </c>
      <c r="J73" s="102">
        <f>IF(FN_MC!AA59="","*",FN_MC!AA59)</f>
        <v>1</v>
      </c>
      <c r="K73" s="112">
        <f>IF(FN_MC!AD59="","*",FN_MC!AD59)</f>
        <v>0.29166666666666669</v>
      </c>
    </row>
    <row r="74" spans="2:11">
      <c r="B74" s="100" t="str">
        <f>IF(FN_MC!Y60="","*",FN_MC!Y60)</f>
        <v>OPORTUNIDADE</v>
      </c>
      <c r="C74" s="101">
        <f>IF(FN_MC!B60="","*",FN_MC!B60)</f>
        <v>46059</v>
      </c>
      <c r="D74" s="101" t="str">
        <f>IF(FN_MC!D60="","*",FN_MC!D60)</f>
        <v>MARCOS (TF-520)</v>
      </c>
      <c r="E74" s="101" t="str">
        <f>IF(FN_MC!H60="","*",FN_MC!H60)</f>
        <v>277TCS</v>
      </c>
      <c r="F74" s="114" t="str">
        <f>IF(FN_MC!M60="","*",FN_MC!M60)</f>
        <v>TJA-TCS</v>
      </c>
      <c r="G74" s="101" t="str">
        <f>IF(FN_MC!I60="","*",FN_MC!I60)</f>
        <v>-</v>
      </c>
      <c r="H74" s="101" t="str">
        <f>IF(FN_MC!AB60="","*",FN_MC!AB60)</f>
        <v>*</v>
      </c>
      <c r="I74" s="101" t="str">
        <f>IF(FN_MC!AC60="","*",FN_MC!AC60)</f>
        <v>*</v>
      </c>
      <c r="J74" s="102" t="str">
        <f>IF(FN_MC!AA60="","*",FN_MC!AA60)</f>
        <v>-</v>
      </c>
      <c r="K74" s="112" t="str">
        <f>IF(FN_MC!AD60="","*",FN_MC!AD60)</f>
        <v>*</v>
      </c>
    </row>
    <row r="75" spans="2:11">
      <c r="B75" s="100" t="e">
        <f>IF(FN_MC!#REF!="","*",FN_MC!#REF!)</f>
        <v>#REF!</v>
      </c>
      <c r="C75" s="101" t="e">
        <f>IF(FN_MC!#REF!="","*",FN_MC!#REF!)</f>
        <v>#REF!</v>
      </c>
      <c r="D75" s="101" t="e">
        <f>IF(FN_MC!#REF!="","*",FN_MC!#REF!)</f>
        <v>#REF!</v>
      </c>
      <c r="E75" s="101" t="e">
        <f>IF(FN_MC!#REF!="","*",FN_MC!#REF!)</f>
        <v>#REF!</v>
      </c>
      <c r="F75" s="114" t="e">
        <f>IF(FN_MC!#REF!="","*",FN_MC!#REF!)</f>
        <v>#REF!</v>
      </c>
      <c r="G75" s="101" t="e">
        <f>IF(FN_MC!#REF!="","*",FN_MC!#REF!)</f>
        <v>#REF!</v>
      </c>
      <c r="H75" s="101" t="e">
        <f>IF(FN_MC!#REF!="","*",FN_MC!#REF!)</f>
        <v>#REF!</v>
      </c>
      <c r="I75" s="101" t="e">
        <f>IF(FN_MC!#REF!="","*",FN_MC!#REF!)</f>
        <v>#REF!</v>
      </c>
      <c r="J75" s="102" t="e">
        <f>IF(FN_MC!#REF!="","*",FN_MC!#REF!)</f>
        <v>#REF!</v>
      </c>
      <c r="K75" s="112" t="e">
        <f>IF(FN_MC!#REF!="","*",FN_MC!#REF!)</f>
        <v>#REF!</v>
      </c>
    </row>
    <row r="76" spans="2:11">
      <c r="B76" s="100" t="str">
        <f>IF(FN_MC!Y61="","*",FN_MC!Y61)</f>
        <v>SIM</v>
      </c>
      <c r="C76" s="101">
        <f>IF(FN_MC!B61="","*",FN_MC!B61)</f>
        <v>46059</v>
      </c>
      <c r="D76" s="101" t="str">
        <f>IF(FN_MC!D61="","*",FN_MC!D61)</f>
        <v>W50</v>
      </c>
      <c r="E76" s="101" t="str">
        <f>IF(FN_MC!H61="","*",FN_MC!H61)</f>
        <v>TCS2</v>
      </c>
      <c r="F76" s="114" t="str">
        <f>IF(FN_MC!M61="","*",FN_MC!M61)</f>
        <v>TVI-TJA</v>
      </c>
      <c r="G76" s="101" t="str">
        <f>IF(FN_MC!I61="","*",FN_MC!I61)</f>
        <v>TCS2</v>
      </c>
      <c r="H76" s="101" t="str">
        <f>IF(FN_MC!AB61="","*",FN_MC!AB61)</f>
        <v>FIXO</v>
      </c>
      <c r="I76" s="101" t="str">
        <f>IF(FN_MC!AC61="","*",FN_MC!AC61)</f>
        <v>*</v>
      </c>
      <c r="J76" s="102" t="str">
        <f>IF(FN_MC!AA61="","*",FN_MC!AA61)</f>
        <v>2 (Eder e Maicon)</v>
      </c>
      <c r="K76" s="112">
        <f>IF(FN_MC!AD61="","*",FN_MC!AD61)</f>
        <v>0.29166666666666669</v>
      </c>
    </row>
    <row r="77" spans="2:11">
      <c r="B77" s="100" t="str">
        <f>IF(FN_MC!Y62="","*",FN_MC!Y62)</f>
        <v>*</v>
      </c>
      <c r="C77" s="101" t="str">
        <f>IF(FN_MC!B62="","*",FN_MC!B62)</f>
        <v>*</v>
      </c>
      <c r="D77" s="101" t="str">
        <f>IF(FN_MC!D62="","*",FN_MC!D62)</f>
        <v>E46</v>
      </c>
      <c r="E77" s="101" t="str">
        <f>IF(FN_MC!H62="","*",FN_MC!H62)</f>
        <v>TAPK35</v>
      </c>
      <c r="F77" s="114" t="str">
        <f>IF(FN_MC!M62="","*",FN_MC!M62)</f>
        <v>TAP-TLG</v>
      </c>
      <c r="G77" s="101" t="str">
        <f>IF(FN_MC!I62="","*",FN_MC!I62)</f>
        <v>-</v>
      </c>
      <c r="H77" s="101" t="str">
        <f>IF(FN_MC!AB62="","*",FN_MC!AB62)</f>
        <v>*</v>
      </c>
      <c r="I77" s="101" t="str">
        <f>IF(FN_MC!AC62="","*",FN_MC!AC62)</f>
        <v>*</v>
      </c>
      <c r="J77" s="102" t="str">
        <f>IF(FN_MC!AA62="","*",FN_MC!AA62)</f>
        <v>*</v>
      </c>
      <c r="K77" s="112" t="str">
        <f>IF(FN_MC!AD62="","*",FN_MC!AD62)</f>
        <v>*</v>
      </c>
    </row>
    <row r="78" spans="2:11">
      <c r="B78" s="100" t="str">
        <f>IF(FN_MC!Y63="","*",FN_MC!Y63)</f>
        <v>OPORTUNIDADE</v>
      </c>
      <c r="C78" s="101">
        <f>IF(FN_MC!B63="","*",FN_MC!B63)</f>
        <v>46059</v>
      </c>
      <c r="D78" s="101" t="str">
        <f>IF(FN_MC!D63="","*",FN_MC!D63)</f>
        <v>A88</v>
      </c>
      <c r="E78" s="101" t="str">
        <f>IF(FN_MC!H63="","*",FN_MC!H63)</f>
        <v>ZJU</v>
      </c>
      <c r="F78" s="114" t="str">
        <f>IF(FN_MC!M63="","*",FN_MC!M63)</f>
        <v>ZJU-ZTP</v>
      </c>
      <c r="G78" s="101" t="str">
        <f>IF(FN_MC!I63="","*",FN_MC!I63)</f>
        <v>ZTP</v>
      </c>
      <c r="H78" s="101" t="str">
        <f>IF(FN_MC!AB63="","*",FN_MC!AB63)</f>
        <v>FIXO</v>
      </c>
      <c r="I78" s="101" t="str">
        <f>IF(FN_MC!AC63="","*",FN_MC!AC63)</f>
        <v>*</v>
      </c>
      <c r="J78" s="102">
        <f>IF(FN_MC!AA63="","*",FN_MC!AA63)</f>
        <v>1</v>
      </c>
      <c r="K78" s="112" t="str">
        <f>IF(FN_MC!AD63="","*",FN_MC!AD63)</f>
        <v>*</v>
      </c>
    </row>
    <row r="79" spans="2:11">
      <c r="B79" s="100" t="str">
        <f>IF(FN_MC!Y64="","*",FN_MC!Y64)</f>
        <v>*</v>
      </c>
      <c r="C79" s="101" t="str">
        <f>IF(FN_MC!B64="","*",FN_MC!B64)</f>
        <v>*</v>
      </c>
      <c r="D79" s="101" t="str">
        <f>IF(FN_MC!D64="","*",FN_MC!D64)</f>
        <v>*</v>
      </c>
      <c r="E79" s="101" t="str">
        <f>IF(FN_MC!H64="","*",FN_MC!H64)</f>
        <v>*</v>
      </c>
      <c r="F79" s="114" t="str">
        <f>IF(FN_MC!M64="","*",FN_MC!M64)</f>
        <v>-</v>
      </c>
      <c r="G79" s="101" t="str">
        <f>IF(FN_MC!I64="","*",FN_MC!I64)</f>
        <v>*</v>
      </c>
      <c r="H79" s="101" t="str">
        <f>IF(FN_MC!AB64="","*",FN_MC!AB64)</f>
        <v>*</v>
      </c>
      <c r="I79" s="101" t="str">
        <f>IF(FN_MC!AC64="","*",FN_MC!AC64)</f>
        <v>*</v>
      </c>
      <c r="J79" s="102" t="str">
        <f>IF(FN_MC!AA64="","*",FN_MC!AA64)</f>
        <v>*</v>
      </c>
      <c r="K79" s="112" t="str">
        <f>IF(FN_MC!AD64="","*",FN_MC!AD64)</f>
        <v>*</v>
      </c>
    </row>
    <row r="80" spans="2:11">
      <c r="B80" s="100" t="e">
        <f>IF(FN_MC!#REF!="","*",FN_MC!#REF!)</f>
        <v>#REF!</v>
      </c>
      <c r="C80" s="101" t="e">
        <f>IF(FN_MC!#REF!="","*",FN_MC!#REF!)</f>
        <v>#REF!</v>
      </c>
      <c r="D80" s="101" t="e">
        <f>IF(FN_MC!#REF!="","*",FN_MC!#REF!)</f>
        <v>#REF!</v>
      </c>
      <c r="E80" s="101" t="e">
        <f>IF(FN_MC!#REF!="","*",FN_MC!#REF!)</f>
        <v>#REF!</v>
      </c>
      <c r="F80" s="114" t="e">
        <f>IF(FN_MC!#REF!="","*",FN_MC!#REF!)</f>
        <v>#REF!</v>
      </c>
      <c r="G80" s="101" t="e">
        <f>IF(FN_MC!#REF!="","*",FN_MC!#REF!)</f>
        <v>#REF!</v>
      </c>
      <c r="H80" s="101" t="e">
        <f>IF(FN_MC!#REF!="","*",FN_MC!#REF!)</f>
        <v>#REF!</v>
      </c>
      <c r="I80" s="101" t="e">
        <f>IF(FN_MC!#REF!="","*",FN_MC!#REF!)</f>
        <v>#REF!</v>
      </c>
      <c r="J80" s="102" t="e">
        <f>IF(FN_MC!#REF!="","*",FN_MC!#REF!)</f>
        <v>#REF!</v>
      </c>
      <c r="K80" s="112" t="e">
        <f>IF(FN_MC!#REF!="","*",FN_MC!#REF!)</f>
        <v>#REF!</v>
      </c>
    </row>
    <row r="81" spans="2:11">
      <c r="B81" s="100" t="e">
        <f>IF(FN_MC!#REF!="","*",FN_MC!#REF!)</f>
        <v>#REF!</v>
      </c>
      <c r="C81" s="101" t="e">
        <f>IF(FN_MC!#REF!="","*",FN_MC!#REF!)</f>
        <v>#REF!</v>
      </c>
      <c r="D81" s="101" t="e">
        <f>IF(FN_MC!#REF!="","*",FN_MC!#REF!)</f>
        <v>#REF!</v>
      </c>
      <c r="E81" s="101" t="e">
        <f>IF(FN_MC!#REF!="","*",FN_MC!#REF!)</f>
        <v>#REF!</v>
      </c>
      <c r="F81" s="114" t="e">
        <f>IF(FN_MC!#REF!="","*",FN_MC!#REF!)</f>
        <v>#REF!</v>
      </c>
      <c r="G81" s="101" t="e">
        <f>IF(FN_MC!#REF!="","*",FN_MC!#REF!)</f>
        <v>#REF!</v>
      </c>
      <c r="H81" s="101" t="e">
        <f>IF(FN_MC!#REF!="","*",FN_MC!#REF!)</f>
        <v>#REF!</v>
      </c>
      <c r="I81" s="101" t="e">
        <f>IF(FN_MC!#REF!="","*",FN_MC!#REF!)</f>
        <v>#REF!</v>
      </c>
      <c r="J81" s="102" t="e">
        <f>IF(FN_MC!#REF!="","*",FN_MC!#REF!)</f>
        <v>#REF!</v>
      </c>
      <c r="K81" s="112" t="e">
        <f>IF(FN_MC!#REF!="","*",FN_MC!#REF!)</f>
        <v>#REF!</v>
      </c>
    </row>
    <row r="82" spans="2:11">
      <c r="B82" s="100" t="e">
        <f>IF(FN_MC!#REF!="","*",FN_MC!#REF!)</f>
        <v>#REF!</v>
      </c>
      <c r="C82" s="101" t="e">
        <f>IF(FN_MC!#REF!="","*",FN_MC!#REF!)</f>
        <v>#REF!</v>
      </c>
      <c r="D82" s="101" t="e">
        <f>IF(FN_MC!#REF!="","*",FN_MC!#REF!)</f>
        <v>#REF!</v>
      </c>
      <c r="E82" s="101" t="e">
        <f>IF(FN_MC!#REF!="","*",FN_MC!#REF!)</f>
        <v>#REF!</v>
      </c>
      <c r="F82" s="114" t="e">
        <f>IF(FN_MC!#REF!="","*",FN_MC!#REF!)</f>
        <v>#REF!</v>
      </c>
      <c r="G82" s="101" t="e">
        <f>IF(FN_MC!#REF!="","*",FN_MC!#REF!)</f>
        <v>#REF!</v>
      </c>
      <c r="H82" s="101" t="e">
        <f>IF(FN_MC!#REF!="","*",FN_MC!#REF!)</f>
        <v>#REF!</v>
      </c>
      <c r="I82" s="101" t="e">
        <f>IF(FN_MC!#REF!="","*",FN_MC!#REF!)</f>
        <v>#REF!</v>
      </c>
      <c r="J82" s="102" t="e">
        <f>IF(FN_MC!#REF!="","*",FN_MC!#REF!)</f>
        <v>#REF!</v>
      </c>
      <c r="K82" s="112" t="e">
        <f>IF(FN_MC!#REF!="","*",FN_MC!#REF!)</f>
        <v>#REF!</v>
      </c>
    </row>
    <row r="83" spans="2:11">
      <c r="B83" s="100" t="e">
        <f>IF(FN_MC!#REF!="","*",FN_MC!#REF!)</f>
        <v>#REF!</v>
      </c>
      <c r="C83" s="101" t="e">
        <f>IF(FN_MC!#REF!="","*",FN_MC!#REF!)</f>
        <v>#REF!</v>
      </c>
      <c r="D83" s="101" t="e">
        <f>IF(FN_MC!#REF!="","*",FN_MC!#REF!)</f>
        <v>#REF!</v>
      </c>
      <c r="E83" s="101" t="e">
        <f>IF(FN_MC!#REF!="","*",FN_MC!#REF!)</f>
        <v>#REF!</v>
      </c>
      <c r="F83" s="114" t="e">
        <f>IF(FN_MC!#REF!="","*",FN_MC!#REF!)</f>
        <v>#REF!</v>
      </c>
      <c r="G83" s="101" t="e">
        <f>IF(FN_MC!#REF!="","*",FN_MC!#REF!)</f>
        <v>#REF!</v>
      </c>
      <c r="H83" s="101" t="e">
        <f>IF(FN_MC!#REF!="","*",FN_MC!#REF!)</f>
        <v>#REF!</v>
      </c>
      <c r="I83" s="101" t="e">
        <f>IF(FN_MC!#REF!="","*",FN_MC!#REF!)</f>
        <v>#REF!</v>
      </c>
      <c r="J83" s="102" t="e">
        <f>IF(FN_MC!#REF!="","*",FN_MC!#REF!)</f>
        <v>#REF!</v>
      </c>
      <c r="K83" s="112" t="e">
        <f>IF(FN_MC!#REF!="","*",FN_MC!#REF!)</f>
        <v>#REF!</v>
      </c>
    </row>
    <row r="84" spans="2:11">
      <c r="B84" s="100" t="str">
        <f>IF(FN_MC!Y65="","*",FN_MC!Y65)</f>
        <v>OPORTUNIDADE</v>
      </c>
      <c r="C84" s="101">
        <f>IF(FN_MC!B65="","*",FN_MC!B65)</f>
        <v>46060</v>
      </c>
      <c r="D84" s="101" t="str">
        <f>IF(FN_MC!D65="","*",FN_MC!D65)</f>
        <v>V86</v>
      </c>
      <c r="E84" s="101" t="str">
        <f>IF(FN_MC!H65="","*",FN_MC!H65)</f>
        <v>TSF</v>
      </c>
      <c r="F84" s="114" t="str">
        <f>IF(FN_MC!M65="","*",FN_MC!M65)</f>
        <v>TAL-TSF</v>
      </c>
      <c r="G84" s="101" t="str">
        <f>IF(FN_MC!I65="","*",FN_MC!I65)</f>
        <v>TSF</v>
      </c>
      <c r="H84" s="101" t="str">
        <f>IF(FN_MC!AB65="","*",FN_MC!AB65)</f>
        <v>FIXO</v>
      </c>
      <c r="I84" s="101" t="str">
        <f>IF(FN_MC!AC65="","*",FN_MC!AC65)</f>
        <v>*</v>
      </c>
      <c r="J84" s="102">
        <f>IF(FN_MC!AA65="","*",FN_MC!AA65)</f>
        <v>1</v>
      </c>
      <c r="K84" s="112">
        <f>IF(FN_MC!AD65="","*",FN_MC!AD65)</f>
        <v>0.29166666666666669</v>
      </c>
    </row>
    <row r="85" spans="2:11">
      <c r="B85" s="100" t="str">
        <f>IF(FN_MC!Y66="","*",FN_MC!Y66)</f>
        <v>OPORTUNIDADE</v>
      </c>
      <c r="C85" s="101">
        <f>IF(FN_MC!B66="","*",FN_MC!B66)</f>
        <v>46060</v>
      </c>
      <c r="D85" s="101" t="str">
        <f>IF(FN_MC!D66="","*",FN_MC!D66)</f>
        <v>BRUNO (TF-525)</v>
      </c>
      <c r="E85" s="101" t="str">
        <f>IF(FN_MC!H66="","*",FN_MC!H66)</f>
        <v>539TRM</v>
      </c>
      <c r="F85" s="114" t="str">
        <f>IF(FN_MC!M66="","*",FN_MC!M66)</f>
        <v>TRM</v>
      </c>
      <c r="G85" s="101" t="str">
        <f>IF(FN_MC!I66="","*",FN_MC!I66)</f>
        <v>-</v>
      </c>
      <c r="H85" s="101" t="str">
        <f>IF(FN_MC!AB66="","*",FN_MC!AB66)</f>
        <v>*</v>
      </c>
      <c r="I85" s="101" t="str">
        <f>IF(FN_MC!AC66="","*",FN_MC!AC66)</f>
        <v>*</v>
      </c>
      <c r="J85" s="102" t="str">
        <f>IF(FN_MC!AA66="","*",FN_MC!AA66)</f>
        <v>*</v>
      </c>
      <c r="K85" s="112" t="str">
        <f>IF(FN_MC!AD66="","*",FN_MC!AD66)</f>
        <v>*</v>
      </c>
    </row>
    <row r="86" spans="2:11">
      <c r="B86" s="100" t="e">
        <f>IF(FN_MC!#REF!="","*",FN_MC!#REF!)</f>
        <v>#REF!</v>
      </c>
      <c r="C86" s="101" t="e">
        <f>IF(FN_MC!#REF!="","*",FN_MC!#REF!)</f>
        <v>#REF!</v>
      </c>
      <c r="D86" s="101" t="e">
        <f>IF(FN_MC!#REF!="","*",FN_MC!#REF!)</f>
        <v>#REF!</v>
      </c>
      <c r="E86" s="101" t="e">
        <f>IF(FN_MC!#REF!="","*",FN_MC!#REF!)</f>
        <v>#REF!</v>
      </c>
      <c r="F86" s="114" t="e">
        <f>IF(FN_MC!#REF!="","*",FN_MC!#REF!)</f>
        <v>#REF!</v>
      </c>
      <c r="G86" s="101" t="e">
        <f>IF(FN_MC!#REF!="","*",FN_MC!#REF!)</f>
        <v>#REF!</v>
      </c>
      <c r="H86" s="101" t="e">
        <f>IF(FN_MC!#REF!="","*",FN_MC!#REF!)</f>
        <v>#REF!</v>
      </c>
      <c r="I86" s="101" t="e">
        <f>IF(FN_MC!#REF!="","*",FN_MC!#REF!)</f>
        <v>#REF!</v>
      </c>
      <c r="J86" s="102" t="e">
        <f>IF(FN_MC!#REF!="","*",FN_MC!#REF!)</f>
        <v>#REF!</v>
      </c>
      <c r="K86" s="112" t="e">
        <f>IF(FN_MC!#REF!="","*",FN_MC!#REF!)</f>
        <v>#REF!</v>
      </c>
    </row>
    <row r="87" spans="2:11">
      <c r="B87" s="100" t="str">
        <f>IF(FN_MC!Y67="","*",FN_MC!Y67)</f>
        <v>OPORTUNIDADE</v>
      </c>
      <c r="C87" s="101">
        <f>IF(FN_MC!B67="","*",FN_MC!B67)</f>
        <v>46060</v>
      </c>
      <c r="D87" s="101" t="str">
        <f>IF(FN_MC!D67="","*",FN_MC!D67)</f>
        <v>ELSON (TF-526)</v>
      </c>
      <c r="E87" s="101" t="str">
        <f>IF(FN_MC!H67="","*",FN_MC!H67)</f>
        <v>TPC440</v>
      </c>
      <c r="F87" s="114" t="str">
        <f>IF(FN_MC!M67="","*",FN_MC!M67)</f>
        <v>TPC-TVL</v>
      </c>
      <c r="G87" s="101" t="str">
        <f>IF(FN_MC!I67="","*",FN_MC!I67)</f>
        <v>-</v>
      </c>
      <c r="H87" s="101" t="str">
        <f>IF(FN_MC!AB67="","*",FN_MC!AB67)</f>
        <v>*</v>
      </c>
      <c r="I87" s="101" t="str">
        <f>IF(FN_MC!AC67="","*",FN_MC!AC67)</f>
        <v>*</v>
      </c>
      <c r="J87" s="102" t="str">
        <f>IF(FN_MC!AA67="","*",FN_MC!AA67)</f>
        <v>*</v>
      </c>
      <c r="K87" s="112" t="str">
        <f>IF(FN_MC!AD67="","*",FN_MC!AD67)</f>
        <v>*</v>
      </c>
    </row>
    <row r="88" spans="2:11">
      <c r="B88" s="100" t="str">
        <f>IF(FN_MC!Y68="","*",FN_MC!Y68)</f>
        <v>OPORTUNIDADE</v>
      </c>
      <c r="C88" s="101">
        <f>IF(FN_MC!B68="","*",FN_MC!B68)</f>
        <v>46060</v>
      </c>
      <c r="D88" s="101" t="str">
        <f>IF(FN_MC!D68="","*",FN_MC!D68)</f>
        <v>MARCOS (TF-520)</v>
      </c>
      <c r="E88" s="101" t="str">
        <f>IF(FN_MC!H68="","*",FN_MC!H68)</f>
        <v>277TCS</v>
      </c>
      <c r="F88" s="114" t="str">
        <f>IF(FN_MC!M68="","*",FN_MC!M68)</f>
        <v>TJA-TCS</v>
      </c>
      <c r="G88" s="101" t="str">
        <f>IF(FN_MC!I68="","*",FN_MC!I68)</f>
        <v>-</v>
      </c>
      <c r="H88" s="101" t="str">
        <f>IF(FN_MC!AB68="","*",FN_MC!AB68)</f>
        <v>*</v>
      </c>
      <c r="I88" s="101" t="str">
        <f>IF(FN_MC!AC68="","*",FN_MC!AC68)</f>
        <v>*</v>
      </c>
      <c r="J88" s="102" t="str">
        <f>IF(FN_MC!AA68="","*",FN_MC!AA68)</f>
        <v>*</v>
      </c>
      <c r="K88" s="112" t="str">
        <f>IF(FN_MC!AD68="","*",FN_MC!AD68)</f>
        <v>*</v>
      </c>
    </row>
    <row r="89" spans="2:11">
      <c r="B89" s="100" t="str">
        <f>IF(FN_MC!Y69="","*",FN_MC!Y69)</f>
        <v>OPORTUNIDADE</v>
      </c>
      <c r="C89" s="101">
        <f>IF(FN_MC!B69="","*",FN_MC!B69)</f>
        <v>46060</v>
      </c>
      <c r="D89" s="101" t="str">
        <f>IF(FN_MC!D69="","*",FN_MC!D69)</f>
        <v>V66</v>
      </c>
      <c r="E89" s="101" t="str">
        <f>IF(FN_MC!H69="","*",FN_MC!H69)</f>
        <v>TID</v>
      </c>
      <c r="F89" s="114" t="str">
        <f>IF(FN_MC!M69="","*",FN_MC!M69)</f>
        <v>TCE-TID</v>
      </c>
      <c r="G89" s="101" t="str">
        <f>IF(FN_MC!I69="","*",FN_MC!I69)</f>
        <v>TID</v>
      </c>
      <c r="H89" s="101" t="str">
        <f>IF(FN_MC!AB69="","*",FN_MC!AB69)</f>
        <v>*</v>
      </c>
      <c r="I89" s="101" t="str">
        <f>IF(FN_MC!AC69="","*",FN_MC!AC69)</f>
        <v>*</v>
      </c>
      <c r="J89" s="102" t="str">
        <f>IF(FN_MC!AA69="","*",FN_MC!AA69)</f>
        <v>*</v>
      </c>
      <c r="K89" s="112" t="str">
        <f>IF(FN_MC!AD69="","*",FN_MC!AD69)</f>
        <v>*</v>
      </c>
    </row>
    <row r="90" spans="2:11">
      <c r="B90" s="100" t="str">
        <f>IF(FN_MC!Y70="","*",FN_MC!Y70)</f>
        <v>OPORTUNIDADE</v>
      </c>
      <c r="C90" s="101">
        <f>IF(FN_MC!B70="","*",FN_MC!B70)</f>
        <v>46061</v>
      </c>
      <c r="D90" s="101" t="str">
        <f>IF(FN_MC!D70="","*",FN_MC!D70)</f>
        <v>V86</v>
      </c>
      <c r="E90" s="101" t="str">
        <f>IF(FN_MC!H70="","*",FN_MC!H70)</f>
        <v>TSF</v>
      </c>
      <c r="F90" s="114" t="str">
        <f>IF(FN_MC!M70="","*",FN_MC!M70)</f>
        <v>TAL-TSF</v>
      </c>
      <c r="G90" s="101" t="str">
        <f>IF(FN_MC!I70="","*",FN_MC!I70)</f>
        <v>TSF</v>
      </c>
      <c r="H90" s="101" t="str">
        <f>IF(FN_MC!AB70="","*",FN_MC!AB70)</f>
        <v>FIXO</v>
      </c>
      <c r="I90" s="101" t="str">
        <f>IF(FN_MC!AC70="","*",FN_MC!AC70)</f>
        <v>*</v>
      </c>
      <c r="J90" s="102">
        <f>IF(FN_MC!AA70="","*",FN_MC!AA70)</f>
        <v>1</v>
      </c>
      <c r="K90" s="112">
        <f>IF(FN_MC!AD70="","*",FN_MC!AD70)</f>
        <v>0.29166666666666669</v>
      </c>
    </row>
    <row r="91" spans="2:11">
      <c r="B91" s="100" t="str">
        <f>IF(FN_MC!Y71="","*",FN_MC!Y71)</f>
        <v>OPORTUNIDADE</v>
      </c>
      <c r="C91" s="101">
        <f>IF(FN_MC!B71="","*",FN_MC!B71)</f>
        <v>46061</v>
      </c>
      <c r="D91" s="101" t="str">
        <f>IF(FN_MC!D71="","*",FN_MC!D71)</f>
        <v>V66</v>
      </c>
      <c r="E91" s="101" t="str">
        <f>IF(FN_MC!H71="","*",FN_MC!H71)</f>
        <v>TID</v>
      </c>
      <c r="F91" s="114" t="str">
        <f>IF(FN_MC!M71="","*",FN_MC!M71)</f>
        <v>TCE-TID</v>
      </c>
      <c r="G91" s="101" t="str">
        <f>IF(FN_MC!I71="","*",FN_MC!I71)</f>
        <v>TID</v>
      </c>
      <c r="H91" s="101" t="str">
        <f>IF(FN_MC!AB71="","*",FN_MC!AB71)</f>
        <v>*</v>
      </c>
      <c r="I91" s="101" t="str">
        <f>IF(FN_MC!AC71="","*",FN_MC!AC71)</f>
        <v>*</v>
      </c>
      <c r="J91" s="102" t="str">
        <f>IF(FN_MC!AA71="","*",FN_MC!AA71)</f>
        <v>*</v>
      </c>
      <c r="K91" s="112" t="str">
        <f>IF(FN_MC!AD71="","*",FN_MC!AD71)</f>
        <v>*</v>
      </c>
    </row>
    <row r="92" spans="2:11">
      <c r="B92" s="100" t="str">
        <f>IF(FN_MC!Y73="","*",FN_MC!Y73)</f>
        <v>*</v>
      </c>
      <c r="C92" s="101">
        <f>IF(FN_MC!B73="","*",FN_MC!B73)</f>
        <v>46062</v>
      </c>
      <c r="D92" s="101" t="str">
        <f>IF(FN_MC!D73="","*",FN_MC!D73)</f>
        <v>V86</v>
      </c>
      <c r="E92" s="101" t="str">
        <f>IF(FN_MC!H73="","*",FN_MC!H73)</f>
        <v>TSF</v>
      </c>
      <c r="F92" s="114" t="str">
        <f>IF(FN_MC!M73="","*",FN_MC!M73)</f>
        <v>TAL-TSF</v>
      </c>
      <c r="G92" s="101" t="str">
        <f>IF(FN_MC!I73="","*",FN_MC!I73)</f>
        <v>TSF</v>
      </c>
      <c r="H92" s="101" t="str">
        <f>IF(FN_MC!AB73="","*",FN_MC!AB73)</f>
        <v>FIXO</v>
      </c>
      <c r="I92" s="101" t="str">
        <f>IF(FN_MC!AC73="","*",FN_MC!AC73)</f>
        <v>*</v>
      </c>
      <c r="J92" s="102">
        <f>IF(FN_MC!AA73="","*",FN_MC!AA73)</f>
        <v>1</v>
      </c>
      <c r="K92" s="112">
        <f>IF(FN_MC!AD73="","*",FN_MC!AD73)</f>
        <v>0.29166666666666669</v>
      </c>
    </row>
    <row r="93" spans="2:11">
      <c r="B93" s="100" t="str">
        <f>IF(FN_MC!Y74="","*",FN_MC!Y74)</f>
        <v>*</v>
      </c>
      <c r="C93" s="101">
        <f>IF(FN_MC!B74="","*",FN_MC!B74)</f>
        <v>46062</v>
      </c>
      <c r="D93" s="101" t="str">
        <f>IF(FN_MC!D74="","*",FN_MC!D74)</f>
        <v>W70</v>
      </c>
      <c r="E93" s="101" t="str">
        <f>IF(FN_MC!H74="","*",FN_MC!H74)</f>
        <v>TIQ</v>
      </c>
      <c r="F93" s="114" t="str">
        <f>IF(FN_MC!M74="","*",FN_MC!M74)</f>
        <v>TAL-TSF</v>
      </c>
      <c r="G93" s="101" t="str">
        <f>IF(FN_MC!I74="","*",FN_MC!I74)</f>
        <v>TGR2</v>
      </c>
      <c r="H93" s="101" t="str">
        <f>IF(FN_MC!AB74="","*",FN_MC!AB74)</f>
        <v>FIXO</v>
      </c>
      <c r="I93" s="101" t="str">
        <f>IF(FN_MC!AC74="","*",FN_MC!AC74)</f>
        <v>*</v>
      </c>
      <c r="J93" s="102">
        <f>IF(FN_MC!AA74="","*",FN_MC!AA74)</f>
        <v>2</v>
      </c>
      <c r="K93" s="112">
        <f>IF(FN_MC!AD74="","*",FN_MC!AD74)</f>
        <v>0.29166666666666669</v>
      </c>
    </row>
    <row r="94" spans="2:11">
      <c r="B94" s="100" t="str">
        <f>IF(FN_MC!Y75="","*",FN_MC!Y75)</f>
        <v>*</v>
      </c>
      <c r="C94" s="101">
        <f>IF(FN_MC!B75="","*",FN_MC!B75)</f>
        <v>46062</v>
      </c>
      <c r="D94" s="101" t="str">
        <f>IF(FN_MC!D75="","*",FN_MC!D75)</f>
        <v>BRUNO (TF-525)</v>
      </c>
      <c r="E94" s="101" t="str">
        <f>IF(FN_MC!H75="","*",FN_MC!H75)</f>
        <v>TRM</v>
      </c>
      <c r="F94" s="114" t="str">
        <f>IF(FN_MC!M75="","*",FN_MC!M75)</f>
        <v>TRM</v>
      </c>
      <c r="G94" s="101" t="str">
        <f>IF(FN_MC!I75="","*",FN_MC!I75)</f>
        <v>-</v>
      </c>
      <c r="H94" s="101" t="str">
        <f>IF(FN_MC!AB75="","*",FN_MC!AB75)</f>
        <v>*</v>
      </c>
      <c r="I94" s="101" t="str">
        <f>IF(FN_MC!AC75="","*",FN_MC!AC75)</f>
        <v>*</v>
      </c>
      <c r="J94" s="102" t="str">
        <f>IF(FN_MC!AA75="","*",FN_MC!AA75)</f>
        <v>*</v>
      </c>
      <c r="K94" s="112" t="str">
        <f>IF(FN_MC!AD75="","*",FN_MC!AD75)</f>
        <v>*</v>
      </c>
    </row>
    <row r="95" spans="2:11">
      <c r="B95" s="100" t="str">
        <f>IF(FN_MC!Y76="","*",FN_MC!Y76)</f>
        <v>*</v>
      </c>
      <c r="C95" s="101">
        <f>IF(FN_MC!B76="","*",FN_MC!B76)</f>
        <v>46062</v>
      </c>
      <c r="D95" s="101" t="str">
        <f>IF(FN_MC!D76="","*",FN_MC!D76)</f>
        <v>ELSON (TF-526)</v>
      </c>
      <c r="E95" s="101" t="str">
        <f>IF(FN_MC!H76="","*",FN_MC!H76)</f>
        <v>-</v>
      </c>
      <c r="F95" s="114" t="str">
        <f>IF(FN_MC!M76="","*",FN_MC!M76)</f>
        <v>TPC-TVL</v>
      </c>
      <c r="G95" s="101" t="str">
        <f>IF(FN_MC!I76="","*",FN_MC!I76)</f>
        <v>-</v>
      </c>
      <c r="H95" s="101" t="str">
        <f>IF(FN_MC!AB76="","*",FN_MC!AB76)</f>
        <v>FIXO</v>
      </c>
      <c r="I95" s="101" t="str">
        <f>IF(FN_MC!AC76="","*",FN_MC!AC76)</f>
        <v>*</v>
      </c>
      <c r="J95" s="102">
        <f>IF(FN_MC!AA76="","*",FN_MC!AA76)</f>
        <v>1</v>
      </c>
      <c r="K95" s="112">
        <f>IF(FN_MC!AD76="","*",FN_MC!AD76)</f>
        <v>0.29166666666666669</v>
      </c>
    </row>
    <row r="96" spans="2:11">
      <c r="B96" s="100" t="str">
        <f>IF(FN_MC!Y77="","*",FN_MC!Y77)</f>
        <v>*</v>
      </c>
      <c r="C96" s="101">
        <f>IF(FN_MC!B77="","*",FN_MC!B77)</f>
        <v>46062</v>
      </c>
      <c r="D96" s="101" t="str">
        <f>IF(FN_MC!D77="","*",FN_MC!D77)</f>
        <v>A60</v>
      </c>
      <c r="E96" s="101" t="str">
        <f>IF(FN_MC!H77="","*",FN_MC!H77)</f>
        <v>TCS291</v>
      </c>
      <c r="F96" s="114" t="str">
        <f>IF(FN_MC!M77="","*",FN_MC!M77)</f>
        <v>TCS-TRC</v>
      </c>
      <c r="G96" s="101" t="str">
        <f>IF(FN_MC!I77="","*",FN_MC!I77)</f>
        <v>TIN1</v>
      </c>
      <c r="H96" s="101" t="str">
        <f>IF(FN_MC!AB77="","*",FN_MC!AB77)</f>
        <v>FIXO</v>
      </c>
      <c r="I96" s="101" t="str">
        <f>IF(FN_MC!AC77="","*",FN_MC!AC77)</f>
        <v>*</v>
      </c>
      <c r="J96" s="102">
        <f>IF(FN_MC!AA77="","*",FN_MC!AA77)</f>
        <v>1</v>
      </c>
      <c r="K96" s="112">
        <f>IF(FN_MC!AD77="","*",FN_MC!AD77)</f>
        <v>0.29166666666666669</v>
      </c>
    </row>
    <row r="97" spans="2:11">
      <c r="B97" s="100" t="str">
        <f>IF(FN_MC!Y78="","*",FN_MC!Y78)</f>
        <v>*</v>
      </c>
      <c r="C97" s="101">
        <f>IF(FN_MC!B78="","*",FN_MC!B78)</f>
        <v>46062</v>
      </c>
      <c r="D97" s="101" t="str">
        <f>IF(FN_MC!D78="","*",FN_MC!D78)</f>
        <v>MARCOS (TF-520)</v>
      </c>
      <c r="E97" s="101" t="str">
        <f>IF(FN_MC!H78="","*",FN_MC!H78)</f>
        <v>277TCS</v>
      </c>
      <c r="F97" s="114" t="str">
        <f>IF(FN_MC!M78="","*",FN_MC!M78)</f>
        <v>TJA-TCS</v>
      </c>
      <c r="G97" s="101" t="str">
        <f>IF(FN_MC!I78="","*",FN_MC!I78)</f>
        <v>-</v>
      </c>
      <c r="H97" s="101" t="str">
        <f>IF(FN_MC!AB78="","*",FN_MC!AB78)</f>
        <v>-</v>
      </c>
      <c r="I97" s="101" t="str">
        <f>IF(FN_MC!AC78="","*",FN_MC!AC78)</f>
        <v>-</v>
      </c>
      <c r="J97" s="102" t="str">
        <f>IF(FN_MC!AA78="","*",FN_MC!AA78)</f>
        <v>-</v>
      </c>
      <c r="K97" s="112" t="str">
        <f>IF(FN_MC!AD78="","*",FN_MC!AD78)</f>
        <v>-</v>
      </c>
    </row>
    <row r="98" spans="2:11">
      <c r="B98" s="100" t="str">
        <f>IF(FN_MC!Y79="","*",FN_MC!Y79)</f>
        <v>*</v>
      </c>
      <c r="C98" s="101">
        <f>IF(FN_MC!B79="","*",FN_MC!B79)</f>
        <v>46062</v>
      </c>
      <c r="D98" s="101" t="str">
        <f>IF(FN_MC!D79="","*",FN_MC!D79)</f>
        <v>W50</v>
      </c>
      <c r="E98" s="101" t="str">
        <f>IF(FN_MC!H79="","*",FN_MC!H79)</f>
        <v>TCS2</v>
      </c>
      <c r="F98" s="114" t="str">
        <f>IF(FN_MC!M79="","*",FN_MC!M79)</f>
        <v>TVI-TJA</v>
      </c>
      <c r="G98" s="101" t="str">
        <f>IF(FN_MC!I79="","*",FN_MC!I79)</f>
        <v>TCS2</v>
      </c>
      <c r="H98" s="101" t="str">
        <f>IF(FN_MC!AB79="","*",FN_MC!AB79)</f>
        <v>FIXO</v>
      </c>
      <c r="I98" s="101" t="str">
        <f>IF(FN_MC!AC79="","*",FN_MC!AC79)</f>
        <v>*</v>
      </c>
      <c r="J98" s="102" t="str">
        <f>IF(FN_MC!AA79="","*",FN_MC!AA79)</f>
        <v>2 (Eder e Maicon)</v>
      </c>
      <c r="K98" s="112">
        <f>IF(FN_MC!AD79="","*",FN_MC!AD79)</f>
        <v>0.29166666666666669</v>
      </c>
    </row>
    <row r="99" spans="2:11">
      <c r="B99" s="100" t="e">
        <f>IF(FN_MC!#REF!="","*",FN_MC!#REF!)</f>
        <v>#REF!</v>
      </c>
      <c r="C99" s="101" t="e">
        <f>IF(FN_MC!#REF!="","*",FN_MC!#REF!)</f>
        <v>#REF!</v>
      </c>
      <c r="D99" s="101" t="e">
        <f>IF(FN_MC!#REF!="","*",FN_MC!#REF!)</f>
        <v>#REF!</v>
      </c>
      <c r="E99" s="101" t="e">
        <f>IF(FN_MC!#REF!="","*",FN_MC!#REF!)</f>
        <v>#REF!</v>
      </c>
      <c r="F99" s="114" t="e">
        <f>IF(FN_MC!#REF!="","*",FN_MC!#REF!)</f>
        <v>#REF!</v>
      </c>
      <c r="G99" s="101" t="e">
        <f>IF(FN_MC!#REF!="","*",FN_MC!#REF!)</f>
        <v>#REF!</v>
      </c>
      <c r="H99" s="101" t="e">
        <f>IF(FN_MC!#REF!="","*",FN_MC!#REF!)</f>
        <v>#REF!</v>
      </c>
      <c r="I99" s="101" t="e">
        <f>IF(FN_MC!#REF!="","*",FN_MC!#REF!)</f>
        <v>#REF!</v>
      </c>
      <c r="J99" s="102" t="e">
        <f>IF(FN_MC!#REF!="","*",FN_MC!#REF!)</f>
        <v>#REF!</v>
      </c>
      <c r="K99" s="112" t="e">
        <f>IF(FN_MC!#REF!="","*",FN_MC!#REF!)</f>
        <v>#REF!</v>
      </c>
    </row>
    <row r="100" spans="2:11">
      <c r="B100" s="100" t="str">
        <f>IF(FN_MC!Y80="","*",FN_MC!Y80)</f>
        <v>*</v>
      </c>
      <c r="C100" s="101">
        <f>IF(FN_MC!B80="","*",FN_MC!B80)</f>
        <v>46062</v>
      </c>
      <c r="D100" s="101" t="str">
        <f>IF(FN_MC!D80="","*",FN_MC!D80)</f>
        <v>V66</v>
      </c>
      <c r="E100" s="101" t="str">
        <f>IF(FN_MC!H80="","*",FN_MC!H80)</f>
        <v>TID2</v>
      </c>
      <c r="F100" s="114" t="str">
        <f>IF(FN_MC!M80="","*",FN_MC!M80)</f>
        <v>TCE-TID</v>
      </c>
      <c r="G100" s="101" t="str">
        <f>IF(FN_MC!I80="","*",FN_MC!I80)</f>
        <v>TID2</v>
      </c>
      <c r="H100" s="101" t="str">
        <f>IF(FN_MC!AB80="","*",FN_MC!AB80)</f>
        <v>FIXO</v>
      </c>
      <c r="I100" s="101" t="str">
        <f>IF(FN_MC!AC80="","*",FN_MC!AC80)</f>
        <v>*</v>
      </c>
      <c r="J100" s="102">
        <f>IF(FN_MC!AA80="","*",FN_MC!AA80)</f>
        <v>1</v>
      </c>
      <c r="K100" s="112">
        <f>IF(FN_MC!AD80="","*",FN_MC!AD80)</f>
        <v>0.29166666666666669</v>
      </c>
    </row>
    <row r="101" spans="2:11">
      <c r="B101" s="100" t="str">
        <f>IF(FN_MC!Y81="","*",FN_MC!Y81)</f>
        <v>*</v>
      </c>
      <c r="C101" s="101">
        <f>IF(FN_MC!B81="","*",FN_MC!B81)</f>
        <v>46062</v>
      </c>
      <c r="D101" s="101" t="str">
        <f>IF(FN_MC!D81="","*",FN_MC!D81)</f>
        <v>ANISIO (TF-514)</v>
      </c>
      <c r="E101" s="101" t="str">
        <f>IF(FN_MC!H81="","*",FN_MC!H81)</f>
        <v>-</v>
      </c>
      <c r="F101" s="114" t="str">
        <f>IF(FN_MC!M81="","*",FN_MC!M81)</f>
        <v>TLG-TQI</v>
      </c>
      <c r="G101" s="101" t="str">
        <f>IF(FN_MC!I81="","*",FN_MC!I81)</f>
        <v>-</v>
      </c>
      <c r="H101" s="101" t="str">
        <f>IF(FN_MC!AB81="","*",FN_MC!AB81)</f>
        <v>-</v>
      </c>
      <c r="I101" s="101" t="str">
        <f>IF(FN_MC!AC81="","*",FN_MC!AC81)</f>
        <v>*</v>
      </c>
      <c r="J101" s="102" t="str">
        <f>IF(FN_MC!AA81="","*",FN_MC!AA81)</f>
        <v>-</v>
      </c>
      <c r="K101" s="112" t="str">
        <f>IF(FN_MC!AD81="","*",FN_MC!AD81)</f>
        <v>-</v>
      </c>
    </row>
    <row r="102" spans="2:11">
      <c r="B102" s="100" t="str">
        <f>IF(FN_MC!Y82="","*",FN_MC!Y82)</f>
        <v>*</v>
      </c>
      <c r="C102" s="101">
        <f>IF(FN_MC!B82="","*",FN_MC!B82)</f>
        <v>46062</v>
      </c>
      <c r="D102" s="101" t="str">
        <f>IF(FN_MC!D82="","*",FN_MC!D82)</f>
        <v>E14</v>
      </c>
      <c r="E102" s="101" t="str">
        <f>IF(FN_MC!H82="","*",FN_MC!H82)</f>
        <v>PPN1</v>
      </c>
      <c r="F102" s="114" t="str">
        <f>IF(FN_MC!M82="","*",FN_MC!M82)</f>
        <v>PPN</v>
      </c>
      <c r="G102" s="101" t="str">
        <f>IF(FN_MC!I82="","*",FN_MC!I82)</f>
        <v>PGU2</v>
      </c>
      <c r="H102" s="101" t="str">
        <f>IF(FN_MC!AB82="","*",FN_MC!AB82)</f>
        <v>FIXO</v>
      </c>
      <c r="I102" s="101" t="str">
        <f>IF(FN_MC!AC82="","*",FN_MC!AC82)</f>
        <v>ACIONAMENTO</v>
      </c>
      <c r="J102" s="102">
        <f>IF(FN_MC!AA82="","*",FN_MC!AA82)</f>
        <v>1</v>
      </c>
      <c r="K102" s="112">
        <f>IF(FN_MC!AD82="","*",FN_MC!AD82)</f>
        <v>0.91666666666666663</v>
      </c>
    </row>
    <row r="103" spans="2:11">
      <c r="B103" s="100" t="str">
        <f>IF(FN_MC!Y83="","*",FN_MC!Y83)</f>
        <v>*</v>
      </c>
      <c r="C103" s="101">
        <f>IF(FN_MC!B83="","*",FN_MC!B83)</f>
        <v>46062</v>
      </c>
      <c r="D103" s="101" t="str">
        <f>IF(FN_MC!D83="","*",FN_MC!D83)</f>
        <v xml:space="preserve">TURMA FIXA VIA </v>
      </c>
      <c r="E103" s="101" t="str">
        <f>IF(FN_MC!H83="","*",FN_MC!H83)</f>
        <v>POVPJA</v>
      </c>
      <c r="F103" s="114" t="str">
        <f>IF(FN_MC!M83="","*",FN_MC!M83)</f>
        <v>PJA-POV</v>
      </c>
      <c r="G103" s="101" t="str">
        <f>IF(FN_MC!I83="","*",FN_MC!I83)</f>
        <v>-</v>
      </c>
      <c r="H103" s="101" t="str">
        <f>IF(FN_MC!AB83="","*",FN_MC!AB83)</f>
        <v>*</v>
      </c>
      <c r="I103" s="101" t="str">
        <f>IF(FN_MC!AC83="","*",FN_MC!AC83)</f>
        <v>*</v>
      </c>
      <c r="J103" s="102" t="str">
        <f>IF(FN_MC!AA83="","*",FN_MC!AA83)</f>
        <v>*</v>
      </c>
      <c r="K103" s="112" t="str">
        <f>IF(FN_MC!AD83="","*",FN_MC!AD83)</f>
        <v>*</v>
      </c>
    </row>
    <row r="104" spans="2:11">
      <c r="B104" s="100" t="str">
        <f>IF(FN_MC!Y84="","*",FN_MC!Y84)</f>
        <v>SIM</v>
      </c>
      <c r="C104" s="101">
        <f>IF(FN_MC!B84="","*",FN_MC!B84)</f>
        <v>46063</v>
      </c>
      <c r="D104" s="101" t="str">
        <f>IF(FN_MC!D84="","*",FN_MC!D84)</f>
        <v>V86</v>
      </c>
      <c r="E104" s="101" t="str">
        <f>IF(FN_MC!H84="","*",FN_MC!H84)</f>
        <v>TSF</v>
      </c>
      <c r="F104" s="114" t="str">
        <f>IF(FN_MC!M84="","*",FN_MC!M84)</f>
        <v>TAL-TSF</v>
      </c>
      <c r="G104" s="101" t="str">
        <f>IF(FN_MC!I84="","*",FN_MC!I84)</f>
        <v>TSF</v>
      </c>
      <c r="H104" s="101" t="str">
        <f>IF(FN_MC!AB84="","*",FN_MC!AB84)</f>
        <v>FIXO</v>
      </c>
      <c r="I104" s="101" t="str">
        <f>IF(FN_MC!AC84="","*",FN_MC!AC84)</f>
        <v>*</v>
      </c>
      <c r="J104" s="102">
        <f>IF(FN_MC!AA84="","*",FN_MC!AA84)</f>
        <v>1</v>
      </c>
      <c r="K104" s="112">
        <f>IF(FN_MC!AD84="","*",FN_MC!AD84)</f>
        <v>0.29166666666666669</v>
      </c>
    </row>
    <row r="105" spans="2:11">
      <c r="B105" s="100" t="str">
        <f>IF(FN_MC!Y85="","*",FN_MC!Y85)</f>
        <v>OPORTUNIDADE</v>
      </c>
      <c r="C105" s="101">
        <f>IF(FN_MC!B85="","*",FN_MC!B85)</f>
        <v>46063</v>
      </c>
      <c r="D105" s="101" t="str">
        <f>IF(FN_MC!D85="","*",FN_MC!D85)</f>
        <v>W70</v>
      </c>
      <c r="E105" s="101" t="str">
        <f>IF(FN_MC!H85="","*",FN_MC!H85)</f>
        <v>TIQ</v>
      </c>
      <c r="F105" s="114" t="str">
        <f>IF(FN_MC!M85="","*",FN_MC!M85)</f>
        <v>TAL-TSF</v>
      </c>
      <c r="G105" s="101" t="str">
        <f>IF(FN_MC!I85="","*",FN_MC!I85)</f>
        <v>TGR2</v>
      </c>
      <c r="H105" s="101" t="str">
        <f>IF(FN_MC!AB85="","*",FN_MC!AB85)</f>
        <v>FIXO</v>
      </c>
      <c r="I105" s="101" t="str">
        <f>IF(FN_MC!AC85="","*",FN_MC!AC85)</f>
        <v>*</v>
      </c>
      <c r="J105" s="102">
        <f>IF(FN_MC!AA85="","*",FN_MC!AA85)</f>
        <v>2</v>
      </c>
      <c r="K105" s="112">
        <f>IF(FN_MC!AD85="","*",FN_MC!AD85)</f>
        <v>0.29166666666666669</v>
      </c>
    </row>
    <row r="106" spans="2:11">
      <c r="B106" s="100" t="str">
        <f>IF(FN_MC!Y86="","*",FN_MC!Y86)</f>
        <v>*</v>
      </c>
      <c r="C106" s="101" t="str">
        <f>IF(FN_MC!B86="","*",FN_MC!B86)</f>
        <v>*</v>
      </c>
      <c r="D106" s="101" t="str">
        <f>IF(FN_MC!D86="","*",FN_MC!D86)</f>
        <v>*</v>
      </c>
      <c r="E106" s="101" t="str">
        <f>IF(FN_MC!H86="","*",FN_MC!H86)</f>
        <v>*</v>
      </c>
      <c r="F106" s="114" t="str">
        <f>IF(FN_MC!M86="","*",FN_MC!M86)</f>
        <v>-</v>
      </c>
      <c r="G106" s="101" t="str">
        <f>IF(FN_MC!I86="","*",FN_MC!I86)</f>
        <v>*</v>
      </c>
      <c r="H106" s="101" t="str">
        <f>IF(FN_MC!AB86="","*",FN_MC!AB86)</f>
        <v>*</v>
      </c>
      <c r="I106" s="101" t="str">
        <f>IF(FN_MC!AC86="","*",FN_MC!AC86)</f>
        <v>*</v>
      </c>
      <c r="J106" s="102" t="str">
        <f>IF(FN_MC!AA86="","*",FN_MC!AA86)</f>
        <v>*</v>
      </c>
      <c r="K106" s="112" t="str">
        <f>IF(FN_MC!AD86="","*",FN_MC!AD86)</f>
        <v>*</v>
      </c>
    </row>
    <row r="107" spans="2:11">
      <c r="B107" s="100" t="str">
        <f>IF(FN_MC!Y87="","*",FN_MC!Y87)</f>
        <v>OPORTUNIDADE</v>
      </c>
      <c r="C107" s="101">
        <f>IF(FN_MC!B87="","*",FN_MC!B87)</f>
        <v>46063</v>
      </c>
      <c r="D107" s="101" t="str">
        <f>IF(FN_MC!D87="","*",FN_MC!D87)</f>
        <v>BRUNO (TF-525)</v>
      </c>
      <c r="E107" s="101" t="str">
        <f>IF(FN_MC!H87="","*",FN_MC!H87)</f>
        <v>TRM</v>
      </c>
      <c r="F107" s="114" t="str">
        <f>IF(FN_MC!M87="","*",FN_MC!M87)</f>
        <v>TRM</v>
      </c>
      <c r="G107" s="101" t="str">
        <f>IF(FN_MC!I87="","*",FN_MC!I87)</f>
        <v>-</v>
      </c>
      <c r="H107" s="101" t="str">
        <f>IF(FN_MC!AB87="","*",FN_MC!AB87)</f>
        <v>*</v>
      </c>
      <c r="I107" s="101" t="str">
        <f>IF(FN_MC!AC87="","*",FN_MC!AC87)</f>
        <v>*</v>
      </c>
      <c r="J107" s="102" t="str">
        <f>IF(FN_MC!AA87="","*",FN_MC!AA87)</f>
        <v>-</v>
      </c>
      <c r="K107" s="112" t="str">
        <f>IF(FN_MC!AD87="","*",FN_MC!AD87)</f>
        <v>*</v>
      </c>
    </row>
    <row r="108" spans="2:11">
      <c r="B108" s="100" t="str">
        <f>IF(FN_MC!Y88="","*",FN_MC!Y88)</f>
        <v>SIM</v>
      </c>
      <c r="C108" s="101">
        <f>IF(FN_MC!B88="","*",FN_MC!B88)</f>
        <v>46063</v>
      </c>
      <c r="D108" s="101" t="str">
        <f>IF(FN_MC!D88="","*",FN_MC!D88)</f>
        <v>ELSON (TF-526)</v>
      </c>
      <c r="E108" s="101" t="str">
        <f>IF(FN_MC!H88="","*",FN_MC!H88)</f>
        <v>TPC440</v>
      </c>
      <c r="F108" s="114" t="str">
        <f>IF(FN_MC!M88="","*",FN_MC!M88)</f>
        <v>TPC-TVL</v>
      </c>
      <c r="G108" s="101" t="str">
        <f>IF(FN_MC!I88="","*",FN_MC!I88)</f>
        <v>-</v>
      </c>
      <c r="H108" s="101" t="str">
        <f>IF(FN_MC!AB88="","*",FN_MC!AB88)</f>
        <v>*</v>
      </c>
      <c r="I108" s="101" t="str">
        <f>IF(FN_MC!AC88="","*",FN_MC!AC88)</f>
        <v>*</v>
      </c>
      <c r="J108" s="102" t="str">
        <f>IF(FN_MC!AA88="","*",FN_MC!AA88)</f>
        <v>*</v>
      </c>
      <c r="K108" s="112" t="str">
        <f>IF(FN_MC!AD88="","*",FN_MC!AD88)</f>
        <v>*</v>
      </c>
    </row>
    <row r="109" spans="2:11">
      <c r="B109" s="100" t="str">
        <f>IF(FN_MC!Y89="","*",FN_MC!Y89)</f>
        <v>*</v>
      </c>
      <c r="C109" s="101" t="str">
        <f>IF(FN_MC!B89="","*",FN_MC!B89)</f>
        <v>*</v>
      </c>
      <c r="D109" s="101" t="str">
        <f>IF(FN_MC!D89="","*",FN_MC!D89)</f>
        <v>*</v>
      </c>
      <c r="E109" s="101" t="str">
        <f>IF(FN_MC!H89="","*",FN_MC!H89)</f>
        <v>*</v>
      </c>
      <c r="F109" s="114" t="str">
        <f>IF(FN_MC!M89="","*",FN_MC!M89)</f>
        <v>-</v>
      </c>
      <c r="G109" s="101" t="str">
        <f>IF(FN_MC!I89="","*",FN_MC!I89)</f>
        <v>*</v>
      </c>
      <c r="H109" s="101" t="str">
        <f>IF(FN_MC!AB89="","*",FN_MC!AB89)</f>
        <v>*</v>
      </c>
      <c r="I109" s="101" t="str">
        <f>IF(FN_MC!AC89="","*",FN_MC!AC89)</f>
        <v>*</v>
      </c>
      <c r="J109" s="102" t="str">
        <f>IF(FN_MC!AA89="","*",FN_MC!AA89)</f>
        <v>*</v>
      </c>
      <c r="K109" s="112" t="str">
        <f>IF(FN_MC!AD89="","*",FN_MC!AD89)</f>
        <v>*</v>
      </c>
    </row>
    <row r="110" spans="2:11">
      <c r="B110" s="100" t="str">
        <f>IF(FN_MC!Y90="","*",FN_MC!Y90)</f>
        <v>*</v>
      </c>
      <c r="C110" s="101" t="str">
        <f>IF(FN_MC!B90="","*",FN_MC!B90)</f>
        <v>*</v>
      </c>
      <c r="D110" s="101" t="str">
        <f>IF(FN_MC!D90="","*",FN_MC!D90)</f>
        <v>*</v>
      </c>
      <c r="E110" s="101" t="str">
        <f>IF(FN_MC!H90="","*",FN_MC!H90)</f>
        <v>*</v>
      </c>
      <c r="F110" s="114" t="str">
        <f>IF(FN_MC!M90="","*",FN_MC!M90)</f>
        <v>-</v>
      </c>
      <c r="G110" s="101" t="str">
        <f>IF(FN_MC!I90="","*",FN_MC!I90)</f>
        <v>*</v>
      </c>
      <c r="H110" s="101" t="str">
        <f>IF(FN_MC!AB90="","*",FN_MC!AB90)</f>
        <v>*</v>
      </c>
      <c r="I110" s="101" t="str">
        <f>IF(FN_MC!AC90="","*",FN_MC!AC90)</f>
        <v>*</v>
      </c>
      <c r="J110" s="102" t="str">
        <f>IF(FN_MC!AA90="","*",FN_MC!AA90)</f>
        <v>*</v>
      </c>
      <c r="K110" s="112" t="str">
        <f>IF(FN_MC!AD90="","*",FN_MC!AD90)</f>
        <v>*</v>
      </c>
    </row>
    <row r="111" spans="2:11">
      <c r="B111" s="100" t="str">
        <f>IF(FN_MC!Y91="","*",FN_MC!Y91)</f>
        <v>*</v>
      </c>
      <c r="C111" s="101" t="str">
        <f>IF(FN_MC!B91="","*",FN_MC!B91)</f>
        <v>*</v>
      </c>
      <c r="D111" s="101" t="str">
        <f>IF(FN_MC!D91="","*",FN_MC!D91)</f>
        <v>*</v>
      </c>
      <c r="E111" s="101" t="str">
        <f>IF(FN_MC!H91="","*",FN_MC!H91)</f>
        <v>*</v>
      </c>
      <c r="F111" s="114" t="str">
        <f>IF(FN_MC!M91="","*",FN_MC!M91)</f>
        <v>-</v>
      </c>
      <c r="G111" s="101" t="str">
        <f>IF(FN_MC!I91="","*",FN_MC!I91)</f>
        <v>*</v>
      </c>
      <c r="H111" s="101" t="str">
        <f>IF(FN_MC!AB91="","*",FN_MC!AB91)</f>
        <v>*</v>
      </c>
      <c r="I111" s="101" t="str">
        <f>IF(FN_MC!AC91="","*",FN_MC!AC91)</f>
        <v>*</v>
      </c>
      <c r="J111" s="102" t="str">
        <f>IF(FN_MC!AA91="","*",FN_MC!AA91)</f>
        <v>*</v>
      </c>
      <c r="K111" s="112" t="str">
        <f>IF(FN_MC!AD91="","*",FN_MC!AD91)</f>
        <v>*</v>
      </c>
    </row>
    <row r="112" spans="2:11">
      <c r="B112" s="100" t="str">
        <f>IF(FN_MC!Y92="","*",FN_MC!Y92)</f>
        <v>SIM</v>
      </c>
      <c r="C112" s="101">
        <f>IF(FN_MC!B92="","*",FN_MC!B92)</f>
        <v>46063</v>
      </c>
      <c r="D112" s="101" t="str">
        <f>IF(FN_MC!D92="","*",FN_MC!D92)</f>
        <v>W50</v>
      </c>
      <c r="E112" s="101" t="str">
        <f>IF(FN_MC!H92="","*",FN_MC!H92)</f>
        <v>TCS</v>
      </c>
      <c r="F112" s="114" t="str">
        <f>IF(FN_MC!M92="","*",FN_MC!M92)</f>
        <v>TVI-TJA</v>
      </c>
      <c r="G112" s="101" t="str">
        <f>IF(FN_MC!I92="","*",FN_MC!I92)</f>
        <v>TCS2</v>
      </c>
      <c r="H112" s="101" t="str">
        <f>IF(FN_MC!AB92="","*",FN_MC!AB92)</f>
        <v>FIXO</v>
      </c>
      <c r="I112" s="101" t="str">
        <f>IF(FN_MC!AC92="","*",FN_MC!AC92)</f>
        <v>*</v>
      </c>
      <c r="J112" s="102" t="str">
        <f>IF(FN_MC!AA92="","*",FN_MC!AA92)</f>
        <v>2 (Eder e Maicon)</v>
      </c>
      <c r="K112" s="112">
        <f>IF(FN_MC!AD92="","*",FN_MC!AD92)</f>
        <v>0.29166666666666669</v>
      </c>
    </row>
    <row r="113" spans="2:11">
      <c r="B113" s="100" t="str">
        <f>IF(FN_MC!Y93="","*",FN_MC!Y93)</f>
        <v>*</v>
      </c>
      <c r="C113" s="101" t="str">
        <f>IF(FN_MC!B93="","*",FN_MC!B93)</f>
        <v>*</v>
      </c>
      <c r="D113" s="101" t="str">
        <f>IF(FN_MC!D93="","*",FN_MC!D93)</f>
        <v>*</v>
      </c>
      <c r="E113" s="101" t="str">
        <f>IF(FN_MC!H93="","*",FN_MC!H93)</f>
        <v>*</v>
      </c>
      <c r="F113" s="114" t="str">
        <f>IF(FN_MC!M93="","*",FN_MC!M93)</f>
        <v>-</v>
      </c>
      <c r="G113" s="101" t="str">
        <f>IF(FN_MC!I93="","*",FN_MC!I93)</f>
        <v>*</v>
      </c>
      <c r="H113" s="101" t="str">
        <f>IF(FN_MC!AB93="","*",FN_MC!AB93)</f>
        <v>FIXO</v>
      </c>
      <c r="I113" s="101" t="str">
        <f>IF(FN_MC!AC93="","*",FN_MC!AC93)</f>
        <v>*</v>
      </c>
      <c r="J113" s="102">
        <f>IF(FN_MC!AA93="","*",FN_MC!AA93)</f>
        <v>1</v>
      </c>
      <c r="K113" s="112">
        <f>IF(FN_MC!AD93="","*",FN_MC!AD93)</f>
        <v>0.29166666666666669</v>
      </c>
    </row>
    <row r="114" spans="2:11">
      <c r="B114" s="100" t="str">
        <f>IF(FN_MC!Y94="","*",FN_MC!Y94)</f>
        <v>OPORTUNIDADE</v>
      </c>
      <c r="C114" s="101">
        <f>IF(FN_MC!B94="","*",FN_MC!B94)</f>
        <v>46063</v>
      </c>
      <c r="D114" s="101" t="str">
        <f>IF(FN_MC!D94="","*",FN_MC!D94)</f>
        <v>V66</v>
      </c>
      <c r="E114" s="101" t="str">
        <f>IF(FN_MC!H94="","*",FN_MC!H94)</f>
        <v>TID2</v>
      </c>
      <c r="F114" s="114" t="str">
        <f>IF(FN_MC!M94="","*",FN_MC!M94)</f>
        <v>TCE-TID</v>
      </c>
      <c r="G114" s="101" t="str">
        <f>IF(FN_MC!I94="","*",FN_MC!I94)</f>
        <v>TID2</v>
      </c>
      <c r="H114" s="101" t="str">
        <f>IF(FN_MC!AB94="","*",FN_MC!AB94)</f>
        <v>FIXO</v>
      </c>
      <c r="I114" s="101" t="str">
        <f>IF(FN_MC!AC94="","*",FN_MC!AC94)</f>
        <v>*</v>
      </c>
      <c r="J114" s="102">
        <f>IF(FN_MC!AA94="","*",FN_MC!AA94)</f>
        <v>1</v>
      </c>
      <c r="K114" s="112">
        <f>IF(FN_MC!AD94="","*",FN_MC!AD94)</f>
        <v>0.29166666666666669</v>
      </c>
    </row>
    <row r="115" spans="2:11">
      <c r="B115" s="100" t="str">
        <f>IF(FN_MC!Y95="","*",FN_MC!Y95)</f>
        <v>*</v>
      </c>
      <c r="C115" s="101" t="str">
        <f>IF(FN_MC!B95="","*",FN_MC!B95)</f>
        <v>*</v>
      </c>
      <c r="D115" s="101" t="str">
        <f>IF(FN_MC!D95="","*",FN_MC!D95)</f>
        <v>*</v>
      </c>
      <c r="E115" s="101" t="str">
        <f>IF(FN_MC!H95="","*",FN_MC!H95)</f>
        <v>*</v>
      </c>
      <c r="F115" s="114" t="str">
        <f>IF(FN_MC!M95="","*",FN_MC!M95)</f>
        <v>-</v>
      </c>
      <c r="G115" s="101" t="str">
        <f>IF(FN_MC!I95="","*",FN_MC!I95)</f>
        <v>*</v>
      </c>
      <c r="H115" s="101" t="str">
        <f>IF(FN_MC!AB95="","*",FN_MC!AB95)</f>
        <v>*</v>
      </c>
      <c r="I115" s="101" t="str">
        <f>IF(FN_MC!AC95="","*",FN_MC!AC95)</f>
        <v>*</v>
      </c>
      <c r="J115" s="102" t="str">
        <f>IF(FN_MC!AA95="","*",FN_MC!AA95)</f>
        <v>*</v>
      </c>
      <c r="K115" s="112" t="str">
        <f>IF(FN_MC!AD95="","*",FN_MC!AD95)</f>
        <v>*</v>
      </c>
    </row>
    <row r="116" spans="2:11">
      <c r="B116" s="100" t="str">
        <f>IF(FN_MC!Y96="","*",FN_MC!Y96)</f>
        <v>OPORTUNIDADE</v>
      </c>
      <c r="C116" s="101">
        <f>IF(FN_MC!B96="","*",FN_MC!B96)</f>
        <v>46063</v>
      </c>
      <c r="D116" s="101" t="str">
        <f>IF(FN_MC!D96="","*",FN_MC!D96)</f>
        <v>MARCOS (TF-520)</v>
      </c>
      <c r="E116" s="101" t="str">
        <f>IF(FN_MC!H96="","*",FN_MC!H96)</f>
        <v>K52TQI</v>
      </c>
      <c r="F116" s="114" t="str">
        <f>IF(FN_MC!M96="","*",FN_MC!M96)</f>
        <v>TLG-TQI</v>
      </c>
      <c r="G116" s="101" t="str">
        <f>IF(FN_MC!I96="","*",FN_MC!I96)</f>
        <v>-</v>
      </c>
      <c r="H116" s="101" t="str">
        <f>IF(FN_MC!AB96="","*",FN_MC!AB96)</f>
        <v>*</v>
      </c>
      <c r="I116" s="101" t="str">
        <f>IF(FN_MC!AC96="","*",FN_MC!AC96)</f>
        <v>*</v>
      </c>
      <c r="J116" s="102" t="str">
        <f>IF(FN_MC!AA96="","*",FN_MC!AA96)</f>
        <v>-</v>
      </c>
      <c r="K116" s="112" t="str">
        <f>IF(FN_MC!AD96="","*",FN_MC!AD96)</f>
        <v>*</v>
      </c>
    </row>
    <row r="117" spans="2:11">
      <c r="B117" s="100" t="str">
        <f>IF(FN_MC!Y97="","*",FN_MC!Y97)</f>
        <v>OPORTUNIDADE</v>
      </c>
      <c r="C117" s="101">
        <f>IF(FN_MC!B97="","*",FN_MC!B97)</f>
        <v>46063</v>
      </c>
      <c r="D117" s="101" t="str">
        <f>IF(FN_MC!D97="","*",FN_MC!D97)</f>
        <v>E46</v>
      </c>
      <c r="E117" s="101" t="str">
        <f>IF(FN_MC!H97="","*",FN_MC!H97)</f>
        <v>TIN</v>
      </c>
      <c r="F117" s="114" t="str">
        <f>IF(FN_MC!M97="","*",FN_MC!M97)</f>
        <v>TAP-TLG</v>
      </c>
      <c r="G117" s="101" t="str">
        <f>IF(FN_MC!I97="","*",FN_MC!I97)</f>
        <v>-</v>
      </c>
      <c r="H117" s="101" t="str">
        <f>IF(FN_MC!AB97="","*",FN_MC!AB97)</f>
        <v>ESCALA</v>
      </c>
      <c r="I117" s="101" t="str">
        <f>IF(FN_MC!AC97="","*",FN_MC!AC97)</f>
        <v>*</v>
      </c>
      <c r="J117" s="102">
        <f>IF(FN_MC!AA97="","*",FN_MC!AA97)</f>
        <v>2</v>
      </c>
      <c r="K117" s="112">
        <f>IF(FN_MC!AD97="","*",FN_MC!AD97)</f>
        <v>0.29166666666666669</v>
      </c>
    </row>
    <row r="118" spans="2:11">
      <c r="B118" s="100" t="str">
        <f>IF(FN_MC!Y98="","*",FN_MC!Y98)</f>
        <v>OPORTUNIDADE</v>
      </c>
      <c r="C118" s="101">
        <f>IF(FN_MC!B98="","*",FN_MC!B98)</f>
        <v>46063</v>
      </c>
      <c r="D118" s="101" t="str">
        <f>IF(FN_MC!D98="","*",FN_MC!D98)</f>
        <v>A60</v>
      </c>
      <c r="E118" s="101" t="str">
        <f>IF(FN_MC!H98="","*",FN_MC!H98)</f>
        <v>TMI</v>
      </c>
      <c r="F118" s="114" t="str">
        <f>IF(FN_MC!M98="","*",FN_MC!M98)</f>
        <v>TMI-TRP</v>
      </c>
      <c r="G118" s="101" t="str">
        <f>IF(FN_MC!I98="","*",FN_MC!I98)</f>
        <v>TIN1</v>
      </c>
      <c r="H118" s="101" t="str">
        <f>IF(FN_MC!AB98="","*",FN_MC!AB98)</f>
        <v>FIXO</v>
      </c>
      <c r="I118" s="101" t="str">
        <f>IF(FN_MC!AC98="","*",FN_MC!AC98)</f>
        <v>*</v>
      </c>
      <c r="J118" s="102">
        <f>IF(FN_MC!AA98="","*",FN_MC!AA98)</f>
        <v>1</v>
      </c>
      <c r="K118" s="112">
        <f>IF(FN_MC!AD98="","*",FN_MC!AD98)</f>
        <v>0.29166666666666669</v>
      </c>
    </row>
    <row r="119" spans="2:11">
      <c r="B119" s="100" t="str">
        <f>IF(FN_MC!Y99="","*",FN_MC!Y99)</f>
        <v>*</v>
      </c>
      <c r="C119" s="101">
        <f>IF(FN_MC!B99="","*",FN_MC!B99)</f>
        <v>46063</v>
      </c>
      <c r="D119" s="101" t="str">
        <f>IF(FN_MC!D99="","*",FN_MC!D99)</f>
        <v>CARLOS NEVES (TP-521)</v>
      </c>
      <c r="E119" s="101" t="str">
        <f>IF(FN_MC!H99="","*",FN_MC!H99)</f>
        <v>-</v>
      </c>
      <c r="F119" s="114" t="str">
        <f>IF(FN_MC!M99="","*",FN_MC!M99)</f>
        <v>PPO-PPP</v>
      </c>
      <c r="G119" s="101" t="str">
        <f>IF(FN_MC!I99="","*",FN_MC!I99)</f>
        <v>-</v>
      </c>
      <c r="H119" s="101" t="str">
        <f>IF(FN_MC!AB99="","*",FN_MC!AB99)</f>
        <v>*</v>
      </c>
      <c r="I119" s="101" t="str">
        <f>IF(FN_MC!AC99="","*",FN_MC!AC99)</f>
        <v>*</v>
      </c>
      <c r="J119" s="102" t="str">
        <f>IF(FN_MC!AA99="","*",FN_MC!AA99)</f>
        <v>*</v>
      </c>
      <c r="K119" s="112" t="str">
        <f>IF(FN_MC!AD99="","*",FN_MC!AD99)</f>
        <v>-</v>
      </c>
    </row>
    <row r="120" spans="2:11">
      <c r="B120" s="100" t="str">
        <f>IF(FN_MC!Y100="","*",FN_MC!Y100)</f>
        <v>*</v>
      </c>
      <c r="C120" s="101">
        <f>IF(FN_MC!B100="","*",FN_MC!B100)</f>
        <v>46063</v>
      </c>
      <c r="D120" s="101" t="str">
        <f>IF(FN_MC!D100="","*",FN_MC!D100)</f>
        <v>W94</v>
      </c>
      <c r="E120" s="101" t="str">
        <f>IF(FN_MC!H100="","*",FN_MC!H100)</f>
        <v>PPR1</v>
      </c>
      <c r="F120" s="114" t="str">
        <f>IF(FN_MC!M100="","*",FN_MC!M100)</f>
        <v>PPR-PSS</v>
      </c>
      <c r="G120" s="101" t="str">
        <f>IF(FN_MC!I100="","*",FN_MC!I100)</f>
        <v>PIT1</v>
      </c>
      <c r="H120" s="101" t="str">
        <f>IF(FN_MC!AB100="","*",FN_MC!AB100)</f>
        <v>FIXO</v>
      </c>
      <c r="I120" s="101" t="str">
        <f>IF(FN_MC!AC100="","*",FN_MC!AC100)</f>
        <v>*</v>
      </c>
      <c r="J120" s="102">
        <f>IF(FN_MC!AA100="","*",FN_MC!AA100)</f>
        <v>1</v>
      </c>
      <c r="K120" s="112">
        <f>IF(FN_MC!AD100="","*",FN_MC!AD100)</f>
        <v>0.29166666666666669</v>
      </c>
    </row>
    <row r="121" spans="2:11">
      <c r="B121" s="100" t="str">
        <f>IF(FN_MC!Y102="","*",FN_MC!Y102)</f>
        <v>SIM</v>
      </c>
      <c r="C121" s="101">
        <f>IF(FN_MC!B102="","*",FN_MC!B102)</f>
        <v>46064</v>
      </c>
      <c r="D121" s="101" t="str">
        <f>IF(FN_MC!D102="","*",FN_MC!D102)</f>
        <v>V86</v>
      </c>
      <c r="E121" s="101" t="str">
        <f>IF(FN_MC!H102="","*",FN_MC!H102)</f>
        <v>TSF1</v>
      </c>
      <c r="F121" s="114" t="str">
        <f>IF(FN_MC!M102="","*",FN_MC!M102)</f>
        <v>TBS-TAL</v>
      </c>
      <c r="G121" s="101" t="str">
        <f>IF(FN_MC!I102="","*",FN_MC!I102)</f>
        <v>TMJ1</v>
      </c>
      <c r="H121" s="101" t="str">
        <f>IF(FN_MC!AB102="","*",FN_MC!AB102)</f>
        <v>FIXO</v>
      </c>
      <c r="I121" s="101" t="str">
        <f>IF(FN_MC!AC102="","*",FN_MC!AC102)</f>
        <v>*</v>
      </c>
      <c r="J121" s="102">
        <f>IF(FN_MC!AA102="","*",FN_MC!AA102)</f>
        <v>1</v>
      </c>
      <c r="K121" s="112">
        <f>IF(FN_MC!AD102="","*",FN_MC!AD102)</f>
        <v>0.29166666666666669</v>
      </c>
    </row>
    <row r="122" spans="2:11">
      <c r="B122" s="100" t="str">
        <f>IF(FN_MC!Y103="","*",FN_MC!Y103)</f>
        <v>OPORTUNIDADE</v>
      </c>
      <c r="C122" s="101">
        <f>IF(FN_MC!B103="","*",FN_MC!B103)</f>
        <v>46064</v>
      </c>
      <c r="D122" s="101" t="str">
        <f>IF(FN_MC!D103="","*",FN_MC!D103)</f>
        <v>FRANCISCO (TF-19)</v>
      </c>
      <c r="E122" s="101" t="str">
        <f>IF(FN_MC!H103="","*",FN_MC!H103)</f>
        <v>TEPPAT1</v>
      </c>
      <c r="F122" s="114" t="str">
        <f>IF(FN_MC!M103="","*",FN_MC!M103)</f>
        <v>TEP-TMJ</v>
      </c>
      <c r="G122" s="101" t="str">
        <f>IF(FN_MC!I103="","*",FN_MC!I103)</f>
        <v>-</v>
      </c>
      <c r="H122" s="101" t="str">
        <f>IF(FN_MC!AB103="","*",FN_MC!AB103)</f>
        <v>*</v>
      </c>
      <c r="I122" s="101" t="str">
        <f>IF(FN_MC!AC103="","*",FN_MC!AC103)</f>
        <v>*</v>
      </c>
      <c r="J122" s="102" t="str">
        <f>IF(FN_MC!AA103="","*",FN_MC!AA103)</f>
        <v>*</v>
      </c>
      <c r="K122" s="112" t="str">
        <f>IF(FN_MC!AD103="","*",FN_MC!AD103)</f>
        <v>-</v>
      </c>
    </row>
    <row r="123" spans="2:11">
      <c r="B123" s="100" t="str">
        <f>IF(FN_MC!Y104="","*",FN_MC!Y104)</f>
        <v>OPORTUNIDADE</v>
      </c>
      <c r="C123" s="101">
        <f>IF(FN_MC!B104="","*",FN_MC!B104)</f>
        <v>46064</v>
      </c>
      <c r="D123" s="101" t="str">
        <f>IF(FN_MC!D104="","*",FN_MC!D104)</f>
        <v>BRUNO (TF-525)</v>
      </c>
      <c r="E123" s="101" t="str">
        <f>IF(FN_MC!H104="","*",FN_MC!H104)</f>
        <v>TRM</v>
      </c>
      <c r="F123" s="114" t="str">
        <f>IF(FN_MC!M104="","*",FN_MC!M104)</f>
        <v>TRM</v>
      </c>
      <c r="G123" s="101" t="str">
        <f>IF(FN_MC!I104="","*",FN_MC!I104)</f>
        <v>-</v>
      </c>
      <c r="H123" s="101" t="str">
        <f>IF(FN_MC!AB104="","*",FN_MC!AB104)</f>
        <v>*</v>
      </c>
      <c r="I123" s="101" t="str">
        <f>IF(FN_MC!AC104="","*",FN_MC!AC104)</f>
        <v>*</v>
      </c>
      <c r="J123" s="102" t="str">
        <f>IF(FN_MC!AA104="","*",FN_MC!AA104)</f>
        <v>*</v>
      </c>
      <c r="K123" s="112" t="str">
        <f>IF(FN_MC!AD104="","*",FN_MC!AD104)</f>
        <v>-</v>
      </c>
    </row>
    <row r="124" spans="2:11">
      <c r="B124" s="100" t="str">
        <f>IF(FN_MC!Y105="","*",FN_MC!Y105)</f>
        <v>OPORTUNIDADE</v>
      </c>
      <c r="C124" s="101">
        <f>IF(FN_MC!B105="","*",FN_MC!B105)</f>
        <v>46064</v>
      </c>
      <c r="D124" s="101" t="str">
        <f>IF(FN_MC!D105="","*",FN_MC!D105)</f>
        <v>W70</v>
      </c>
      <c r="E124" s="101" t="str">
        <f>IF(FN_MC!H105="","*",FN_MC!H105)</f>
        <v>TGR2</v>
      </c>
      <c r="F124" s="114" t="str">
        <f>IF(FN_MC!M105="","*",FN_MC!M105)</f>
        <v>TGR-TIQ</v>
      </c>
      <c r="G124" s="101" t="str">
        <f>IF(FN_MC!I105="","*",FN_MC!I105)</f>
        <v>TIQ2</v>
      </c>
      <c r="H124" s="101" t="str">
        <f>IF(FN_MC!AB105="","*",FN_MC!AB105)</f>
        <v>FIXO</v>
      </c>
      <c r="I124" s="101" t="str">
        <f>IF(FN_MC!AC105="","*",FN_MC!AC105)</f>
        <v>*</v>
      </c>
      <c r="J124" s="102">
        <f>IF(FN_MC!AA105="","*",FN_MC!AA105)</f>
        <v>2</v>
      </c>
      <c r="K124" s="112">
        <f>IF(FN_MC!AD105="","*",FN_MC!AD105)</f>
        <v>0.75</v>
      </c>
    </row>
    <row r="125" spans="2:11">
      <c r="B125" s="100" t="str">
        <f>IF(FN_MC!Y106="","*",FN_MC!Y106)</f>
        <v>SIM</v>
      </c>
      <c r="C125" s="101">
        <f>IF(FN_MC!B106="","*",FN_MC!B106)</f>
        <v>46064</v>
      </c>
      <c r="D125" s="101" t="str">
        <f>IF(FN_MC!D106="","*",FN_MC!D106)</f>
        <v>ELSON (TF-526)</v>
      </c>
      <c r="E125" s="101" t="str">
        <f>IF(FN_MC!H106="","*",FN_MC!H106)</f>
        <v>-</v>
      </c>
      <c r="F125" s="114" t="str">
        <f>IF(FN_MC!M106="","*",FN_MC!M106)</f>
        <v>TPC-TVL</v>
      </c>
      <c r="G125" s="101" t="str">
        <f>IF(FN_MC!I106="","*",FN_MC!I106)</f>
        <v>-</v>
      </c>
      <c r="H125" s="101" t="str">
        <f>IF(FN_MC!AB106="","*",FN_MC!AB106)</f>
        <v>*</v>
      </c>
      <c r="I125" s="101" t="str">
        <f>IF(FN_MC!AC106="","*",FN_MC!AC106)</f>
        <v>*</v>
      </c>
      <c r="J125" s="102" t="str">
        <f>IF(FN_MC!AA106="","*",FN_MC!AA106)</f>
        <v>*</v>
      </c>
      <c r="K125" s="112" t="str">
        <f>IF(FN_MC!AD106="","*",FN_MC!AD106)</f>
        <v>-</v>
      </c>
    </row>
    <row r="126" spans="2:11">
      <c r="B126" s="100" t="str">
        <f>IF(FN_MC!Y107="","*",FN_MC!Y107)</f>
        <v>SIM</v>
      </c>
      <c r="C126" s="101">
        <f>IF(FN_MC!B107="","*",FN_MC!B107)</f>
        <v>46064</v>
      </c>
      <c r="D126" s="101" t="str">
        <f>IF(FN_MC!D107="","*",FN_MC!D107)</f>
        <v>A60</v>
      </c>
      <c r="E126" s="101" t="str">
        <f>IF(FN_MC!H107="","*",FN_MC!H107)</f>
        <v>TCS291</v>
      </c>
      <c r="F126" s="114" t="str">
        <f>IF(FN_MC!M107="","*",FN_MC!M107)</f>
        <v>TCS-TGR</v>
      </c>
      <c r="G126" s="101" t="str">
        <f>IF(FN_MC!I107="","*",FN_MC!I107)</f>
        <v>TGR512</v>
      </c>
      <c r="H126" s="101" t="str">
        <f>IF(FN_MC!AB107="","*",FN_MC!AB107)</f>
        <v>FIXO</v>
      </c>
      <c r="I126" s="101" t="str">
        <f>IF(FN_MC!AC107="","*",FN_MC!AC107)</f>
        <v>*</v>
      </c>
      <c r="J126" s="102">
        <f>IF(FN_MC!AA107="","*",FN_MC!AA107)</f>
        <v>1</v>
      </c>
      <c r="K126" s="112">
        <f>IF(FN_MC!AD107="","*",FN_MC!AD107)</f>
        <v>0.29166666666666669</v>
      </c>
    </row>
    <row r="127" spans="2:11">
      <c r="B127" s="100" t="str">
        <f>IF(FN_MC!Y109="","*",FN_MC!Y109)</f>
        <v>OPORTUNIDADE</v>
      </c>
      <c r="C127" s="101">
        <f>IF(FN_MC!B109="","*",FN_MC!B109)</f>
        <v>46064</v>
      </c>
      <c r="D127" s="101" t="str">
        <f>IF(FN_MC!D109="","*",FN_MC!D109)</f>
        <v>W50</v>
      </c>
      <c r="E127" s="101" t="str">
        <f>IF(FN_MC!H109="","*",FN_MC!H109)</f>
        <v xml:space="preserve">TCS2 </v>
      </c>
      <c r="F127" s="114" t="str">
        <f>IF(FN_MC!M109="","*",FN_MC!M109)</f>
        <v>TVI-TJA</v>
      </c>
      <c r="G127" s="101" t="str">
        <f>IF(FN_MC!I109="","*",FN_MC!I109)</f>
        <v xml:space="preserve">TCS2 </v>
      </c>
      <c r="H127" s="101" t="str">
        <f>IF(FN_MC!AB109="","*",FN_MC!AB109)</f>
        <v>FIXO</v>
      </c>
      <c r="I127" s="101" t="str">
        <f>IF(FN_MC!AC109="","*",FN_MC!AC109)</f>
        <v>*</v>
      </c>
      <c r="J127" s="102" t="str">
        <f>IF(FN_MC!AA109="","*",FN_MC!AA109)</f>
        <v>2 Maicon + Eder</v>
      </c>
      <c r="K127" s="112">
        <f>IF(FN_MC!AD109="","*",FN_MC!AD109)</f>
        <v>0.29166666666666669</v>
      </c>
    </row>
    <row r="128" spans="2:11">
      <c r="B128" s="100" t="str">
        <f>IF(FN_MC!Y110="","*",FN_MC!Y110)</f>
        <v>OPORTUNIDADE</v>
      </c>
      <c r="C128" s="101">
        <f>IF(FN_MC!B110="","*",FN_MC!B110)</f>
        <v>46064</v>
      </c>
      <c r="D128" s="101" t="str">
        <f>IF(FN_MC!D110="","*",FN_MC!D110)</f>
        <v>MARCOS (TF-520)</v>
      </c>
      <c r="E128" s="101" t="str">
        <f>IF(FN_MC!H110="","*",FN_MC!H110)</f>
        <v>TAPK35</v>
      </c>
      <c r="F128" s="114" t="str">
        <f>IF(FN_MC!M110="","*",FN_MC!M110)</f>
        <v>TAP-TLG</v>
      </c>
      <c r="G128" s="101" t="str">
        <f>IF(FN_MC!I110="","*",FN_MC!I110)</f>
        <v>-</v>
      </c>
      <c r="H128" s="101" t="str">
        <f>IF(FN_MC!AB110="","*",FN_MC!AB110)</f>
        <v>*</v>
      </c>
      <c r="I128" s="101" t="str">
        <f>IF(FN_MC!AC110="","*",FN_MC!AC110)</f>
        <v>*</v>
      </c>
      <c r="J128" s="102" t="str">
        <f>IF(FN_MC!AA110="","*",FN_MC!AA110)</f>
        <v>*</v>
      </c>
      <c r="K128" s="112" t="str">
        <f>IF(FN_MC!AD110="","*",FN_MC!AD110)</f>
        <v>-</v>
      </c>
    </row>
    <row r="129" spans="2:11">
      <c r="B129" s="100" t="str">
        <f>IF(FN_MC!Y111="","*",FN_MC!Y111)</f>
        <v>OPORTUNIDADE</v>
      </c>
      <c r="C129" s="101">
        <f>IF(FN_MC!B111="","*",FN_MC!B111)</f>
        <v>46064</v>
      </c>
      <c r="D129" s="101" t="str">
        <f>IF(FN_MC!D111="","*",FN_MC!D111)</f>
        <v>ANISIO (TF-514)</v>
      </c>
      <c r="E129" s="101" t="str">
        <f>IF(FN_MC!H111="","*",FN_MC!H111)</f>
        <v>TAPK35</v>
      </c>
      <c r="F129" s="114" t="str">
        <f>IF(FN_MC!M111="","*",FN_MC!M111)</f>
        <v>TAP-TLG</v>
      </c>
      <c r="G129" s="101" t="str">
        <f>IF(FN_MC!I111="","*",FN_MC!I111)</f>
        <v>-</v>
      </c>
      <c r="H129" s="101" t="str">
        <f>IF(FN_MC!AB111="","*",FN_MC!AB111)</f>
        <v>*</v>
      </c>
      <c r="I129" s="101" t="str">
        <f>IF(FN_MC!AC111="","*",FN_MC!AC111)</f>
        <v>*</v>
      </c>
      <c r="J129" s="102" t="str">
        <f>IF(FN_MC!AA111="","*",FN_MC!AA111)</f>
        <v>*</v>
      </c>
      <c r="K129" s="112" t="str">
        <f>IF(FN_MC!AD111="","*",FN_MC!AD111)</f>
        <v>-</v>
      </c>
    </row>
    <row r="130" spans="2:11">
      <c r="B130" s="100" t="str">
        <f>IF(FN_MC!Y112="","*",FN_MC!Y112)</f>
        <v>*</v>
      </c>
      <c r="C130" s="101">
        <f>IF(FN_MC!B112="","*",FN_MC!B112)</f>
        <v>46064</v>
      </c>
      <c r="D130" s="101" t="str">
        <f>IF(FN_MC!D112="","*",FN_MC!D112)</f>
        <v xml:space="preserve">TURMA FIXA VIA </v>
      </c>
      <c r="E130" s="101" t="str">
        <f>IF(FN_MC!H112="","*",FN_MC!H112)</f>
        <v>POVPJA</v>
      </c>
      <c r="F130" s="114" t="str">
        <f>IF(FN_MC!M112="","*",FN_MC!M112)</f>
        <v>PJA-POV</v>
      </c>
      <c r="G130" s="101" t="str">
        <f>IF(FN_MC!I112="","*",FN_MC!I112)</f>
        <v>-</v>
      </c>
      <c r="H130" s="101" t="str">
        <f>IF(FN_MC!AB112="","*",FN_MC!AB112)</f>
        <v>*</v>
      </c>
      <c r="I130" s="101" t="str">
        <f>IF(FN_MC!AC112="","*",FN_MC!AC112)</f>
        <v>*</v>
      </c>
      <c r="J130" s="102" t="str">
        <f>IF(FN_MC!AA112="","*",FN_MC!AA112)</f>
        <v>*</v>
      </c>
      <c r="K130" s="112" t="str">
        <f>IF(FN_MC!AD112="","*",FN_MC!AD112)</f>
        <v>*</v>
      </c>
    </row>
    <row r="131" spans="2:11">
      <c r="B131" s="100" t="str">
        <f>IF(FN_MC!Y113="","*",FN_MC!Y113)</f>
        <v>*</v>
      </c>
      <c r="C131" s="101">
        <f>IF(FN_MC!B113="","*",FN_MC!B113)</f>
        <v>46064</v>
      </c>
      <c r="D131" s="101" t="str">
        <f>IF(FN_MC!D113="","*",FN_MC!D113)</f>
        <v>E14</v>
      </c>
      <c r="E131" s="101" t="str">
        <f>IF(FN_MC!H113="","*",FN_MC!H113)</f>
        <v>PPP</v>
      </c>
      <c r="F131" s="114" t="str">
        <f>IF(FN_MC!M113="","*",FN_MC!M113)</f>
        <v>PPO-PPP</v>
      </c>
      <c r="G131" s="101" t="str">
        <f>IF(FN_MC!I113="","*",FN_MC!I113)</f>
        <v>PUR</v>
      </c>
      <c r="H131" s="101" t="str">
        <f>IF(FN_MC!AB113="","*",FN_MC!AB113)</f>
        <v>*</v>
      </c>
      <c r="I131" s="101" t="str">
        <f>IF(FN_MC!AC113="","*",FN_MC!AC113)</f>
        <v>*</v>
      </c>
      <c r="J131" s="102" t="str">
        <f>IF(FN_MC!AA113="","*",FN_MC!AA113)</f>
        <v>*</v>
      </c>
      <c r="K131" s="112" t="str">
        <f>IF(FN_MC!AD113="","*",FN_MC!AD113)</f>
        <v>*</v>
      </c>
    </row>
    <row r="132" spans="2:11">
      <c r="B132" s="100" t="str">
        <f>IF(FN_MC!Y114="","*",FN_MC!Y114)</f>
        <v>*</v>
      </c>
      <c r="C132" s="101" t="str">
        <f>IF(FN_MC!B114="","*",FN_MC!B114)</f>
        <v>*</v>
      </c>
      <c r="D132" s="101" t="str">
        <f>IF(FN_MC!D114="","*",FN_MC!D114)</f>
        <v>*</v>
      </c>
      <c r="E132" s="101" t="str">
        <f>IF(FN_MC!H114="","*",FN_MC!H114)</f>
        <v>*</v>
      </c>
      <c r="F132" s="114" t="str">
        <f>IF(FN_MC!M114="","*",FN_MC!M114)</f>
        <v>PPO-PPP</v>
      </c>
      <c r="G132" s="101" t="str">
        <f>IF(FN_MC!I114="","*",FN_MC!I114)</f>
        <v>*</v>
      </c>
      <c r="H132" s="101" t="str">
        <f>IF(FN_MC!AB114="","*",FN_MC!AB114)</f>
        <v>*</v>
      </c>
      <c r="I132" s="101" t="str">
        <f>IF(FN_MC!AC114="","*",FN_MC!AC114)</f>
        <v>*</v>
      </c>
      <c r="J132" s="102" t="str">
        <f>IF(FN_MC!AA114="","*",FN_MC!AA114)</f>
        <v>*</v>
      </c>
      <c r="K132" s="112" t="str">
        <f>IF(FN_MC!AD114="","*",FN_MC!AD114)</f>
        <v>*</v>
      </c>
    </row>
    <row r="133" spans="2:11">
      <c r="B133" s="100" t="str">
        <f>IF(FN_MC!Y115="","*",FN_MC!Y115)</f>
        <v>OPORTUNIDADE</v>
      </c>
      <c r="C133" s="101">
        <f>IF(FN_MC!B115="","*",FN_MC!B115)</f>
        <v>46065</v>
      </c>
      <c r="D133" s="101" t="str">
        <f>IF(FN_MC!D115="","*",FN_MC!D115)</f>
        <v>V86</v>
      </c>
      <c r="E133" s="101" t="str">
        <f>IF(FN_MC!H115="","*",FN_MC!H115)</f>
        <v>TSF1</v>
      </c>
      <c r="F133" s="114" t="str">
        <f>IF(FN_MC!M115="","*",FN_MC!M115)</f>
        <v>TBS-TAL</v>
      </c>
      <c r="G133" s="101" t="str">
        <f>IF(FN_MC!I115="","*",FN_MC!I115)</f>
        <v>TMJ1</v>
      </c>
      <c r="H133" s="101" t="str">
        <f>IF(FN_MC!AB115="","*",FN_MC!AB115)</f>
        <v>*</v>
      </c>
      <c r="I133" s="101" t="str">
        <f>IF(FN_MC!AC115="","*",FN_MC!AC115)</f>
        <v>*</v>
      </c>
      <c r="J133" s="102" t="str">
        <f>IF(FN_MC!AA115="","*",FN_MC!AA115)</f>
        <v>*</v>
      </c>
      <c r="K133" s="112" t="str">
        <f>IF(FN_MC!AD115="","*",FN_MC!AD115)</f>
        <v>*</v>
      </c>
    </row>
    <row r="134" spans="2:11">
      <c r="B134" s="100" t="str">
        <f>IF(FN_MC!Y116="","*",FN_MC!Y116)</f>
        <v>OPORTUNIDADE</v>
      </c>
      <c r="C134" s="101">
        <f>IF(FN_MC!B116="","*",FN_MC!B116)</f>
        <v>46065</v>
      </c>
      <c r="D134" s="101" t="str">
        <f>IF(FN_MC!D116="","*",FN_MC!D116)</f>
        <v>W70</v>
      </c>
      <c r="E134" s="101" t="str">
        <f>IF(FN_MC!H116="","*",FN_MC!H116)</f>
        <v>TIQ</v>
      </c>
      <c r="F134" s="114" t="str">
        <f>IF(FN_MC!M116="","*",FN_MC!M116)</f>
        <v>TSA-TBS</v>
      </c>
      <c r="G134" s="101" t="str">
        <f>IF(FN_MC!I116="","*",FN_MC!I116)</f>
        <v>TIQ2</v>
      </c>
      <c r="H134" s="101" t="str">
        <f>IF(FN_MC!AB116="","*",FN_MC!AB116)</f>
        <v>*</v>
      </c>
      <c r="I134" s="101" t="str">
        <f>IF(FN_MC!AC116="","*",FN_MC!AC116)</f>
        <v>*</v>
      </c>
      <c r="J134" s="102" t="str">
        <f>IF(FN_MC!AA116="","*",FN_MC!AA116)</f>
        <v>*</v>
      </c>
      <c r="K134" s="112" t="str">
        <f>IF(FN_MC!AD116="","*",FN_MC!AD116)</f>
        <v>*</v>
      </c>
    </row>
    <row r="135" spans="2:11">
      <c r="B135" s="100" t="str">
        <f>IF(FN_MC!Y117="","*",FN_MC!Y117)</f>
        <v>*</v>
      </c>
      <c r="C135" s="101" t="str">
        <f>IF(FN_MC!B117="","*",FN_MC!B117)</f>
        <v>*</v>
      </c>
      <c r="D135" s="101" t="str">
        <f>IF(FN_MC!D117="","*",FN_MC!D117)</f>
        <v>*</v>
      </c>
      <c r="E135" s="101" t="str">
        <f>IF(FN_MC!H117="","*",FN_MC!H117)</f>
        <v>*</v>
      </c>
      <c r="F135" s="114" t="str">
        <f>IF(FN_MC!M117="","*",FN_MC!M117)</f>
        <v>-</v>
      </c>
      <c r="G135" s="101" t="str">
        <f>IF(FN_MC!I117="","*",FN_MC!I117)</f>
        <v>*</v>
      </c>
      <c r="H135" s="101" t="str">
        <f>IF(FN_MC!AB117="","*",FN_MC!AB117)</f>
        <v>*</v>
      </c>
      <c r="I135" s="101" t="str">
        <f>IF(FN_MC!AC117="","*",FN_MC!AC117)</f>
        <v>*</v>
      </c>
      <c r="J135" s="102" t="str">
        <f>IF(FN_MC!AA117="","*",FN_MC!AA117)</f>
        <v>*</v>
      </c>
      <c r="K135" s="112" t="str">
        <f>IF(FN_MC!AD117="","*",FN_MC!AD117)</f>
        <v>*</v>
      </c>
    </row>
    <row r="136" spans="2:11">
      <c r="B136" s="100" t="str">
        <f>IF(FN_MC!Y118="","*",FN_MC!Y118)</f>
        <v>OPORTUNIDADE</v>
      </c>
      <c r="C136" s="101">
        <f>IF(FN_MC!B118="","*",FN_MC!B118)</f>
        <v>46065</v>
      </c>
      <c r="D136" s="101" t="str">
        <f>IF(FN_MC!D118="","*",FN_MC!D118)</f>
        <v>FERNANDO (TF-19)</v>
      </c>
      <c r="E136" s="101" t="str">
        <f>IF(FN_MC!H118="","*",FN_MC!H118)</f>
        <v>TBS671</v>
      </c>
      <c r="F136" s="114" t="str">
        <f>IF(FN_MC!M118="","*",FN_MC!M118)</f>
        <v>TBS-TAL</v>
      </c>
      <c r="G136" s="101" t="str">
        <f>IF(FN_MC!I118="","*",FN_MC!I118)</f>
        <v>-</v>
      </c>
      <c r="H136" s="101" t="str">
        <f>IF(FN_MC!AB118="","*",FN_MC!AB118)</f>
        <v>*</v>
      </c>
      <c r="I136" s="101" t="str">
        <f>IF(FN_MC!AC118="","*",FN_MC!AC118)</f>
        <v>*</v>
      </c>
      <c r="J136" s="102" t="str">
        <f>IF(FN_MC!AA118="","*",FN_MC!AA118)</f>
        <v>*</v>
      </c>
      <c r="K136" s="112" t="str">
        <f>IF(FN_MC!AD118="","*",FN_MC!AD118)</f>
        <v>*</v>
      </c>
    </row>
    <row r="137" spans="2:11">
      <c r="B137" s="100" t="str">
        <f>IF(FN_MC!Y119="","*",FN_MC!Y119)</f>
        <v>*</v>
      </c>
      <c r="C137" s="101" t="str">
        <f>IF(FN_MC!B119="","*",FN_MC!B119)</f>
        <v>*</v>
      </c>
      <c r="D137" s="101" t="str">
        <f>IF(FN_MC!D119="","*",FN_MC!D119)</f>
        <v>*</v>
      </c>
      <c r="E137" s="101" t="str">
        <f>IF(FN_MC!H119="","*",FN_MC!H119)</f>
        <v>*</v>
      </c>
      <c r="F137" s="114" t="str">
        <f>IF(FN_MC!M119="","*",FN_MC!M119)</f>
        <v>-</v>
      </c>
      <c r="G137" s="101" t="str">
        <f>IF(FN_MC!I119="","*",FN_MC!I119)</f>
        <v>*</v>
      </c>
      <c r="H137" s="101" t="str">
        <f>IF(FN_MC!AB119="","*",FN_MC!AB119)</f>
        <v>*</v>
      </c>
      <c r="I137" s="101" t="str">
        <f>IF(FN_MC!AC119="","*",FN_MC!AC119)</f>
        <v>*</v>
      </c>
      <c r="J137" s="102" t="str">
        <f>IF(FN_MC!AA119="","*",FN_MC!AA119)</f>
        <v>*</v>
      </c>
      <c r="K137" s="112" t="str">
        <f>IF(FN_MC!AD119="","*",FN_MC!AD119)</f>
        <v>*</v>
      </c>
    </row>
    <row r="138" spans="2:11">
      <c r="B138" s="100" t="str">
        <f>IF(FN_MC!Y120="","*",FN_MC!Y120)</f>
        <v>OPORTUNIDADE</v>
      </c>
      <c r="C138" s="101">
        <f>IF(FN_MC!B120="","*",FN_MC!B120)</f>
        <v>46065</v>
      </c>
      <c r="D138" s="101" t="str">
        <f>IF(FN_MC!D120="","*",FN_MC!D120)</f>
        <v>BRUNO (TF-525)</v>
      </c>
      <c r="E138" s="101" t="str">
        <f>IF(FN_MC!H120="","*",FN_MC!H120)</f>
        <v>TEPPAT1</v>
      </c>
      <c r="F138" s="114" t="str">
        <f>IF(FN_MC!M120="","*",FN_MC!M120)</f>
        <v>TEP-TMJ</v>
      </c>
      <c r="G138" s="101" t="str">
        <f>IF(FN_MC!I120="","*",FN_MC!I120)</f>
        <v>-</v>
      </c>
      <c r="H138" s="101" t="str">
        <f>IF(FN_MC!AB120="","*",FN_MC!AB120)</f>
        <v>*</v>
      </c>
      <c r="I138" s="101" t="str">
        <f>IF(FN_MC!AC120="","*",FN_MC!AC120)</f>
        <v>*</v>
      </c>
      <c r="J138" s="102" t="str">
        <f>IF(FN_MC!AA120="","*",FN_MC!AA120)</f>
        <v>*</v>
      </c>
      <c r="K138" s="112" t="str">
        <f>IF(FN_MC!AD120="","*",FN_MC!AD120)</f>
        <v>*</v>
      </c>
    </row>
    <row r="139" spans="2:11">
      <c r="B139" s="100" t="str">
        <f>IF(FN_MC!Y121="","*",FN_MC!Y121)</f>
        <v>*</v>
      </c>
      <c r="C139" s="101" t="str">
        <f>IF(FN_MC!B121="","*",FN_MC!B121)</f>
        <v>*</v>
      </c>
      <c r="D139" s="101" t="str">
        <f>IF(FN_MC!D121="","*",FN_MC!D121)</f>
        <v>*</v>
      </c>
      <c r="E139" s="101" t="str">
        <f>IF(FN_MC!H121="","*",FN_MC!H121)</f>
        <v>*</v>
      </c>
      <c r="F139" s="114" t="str">
        <f>IF(FN_MC!M121="","*",FN_MC!M121)</f>
        <v>-</v>
      </c>
      <c r="G139" s="101" t="str">
        <f>IF(FN_MC!I121="","*",FN_MC!I121)</f>
        <v>*</v>
      </c>
      <c r="H139" s="101" t="str">
        <f>IF(FN_MC!AB121="","*",FN_MC!AB121)</f>
        <v>*</v>
      </c>
      <c r="I139" s="101" t="str">
        <f>IF(FN_MC!AC121="","*",FN_MC!AC121)</f>
        <v>*</v>
      </c>
      <c r="J139" s="102" t="str">
        <f>IF(FN_MC!AA121="","*",FN_MC!AA121)</f>
        <v>*</v>
      </c>
      <c r="K139" s="112" t="str">
        <f>IF(FN_MC!AD121="","*",FN_MC!AD121)</f>
        <v>*</v>
      </c>
    </row>
    <row r="140" spans="2:11">
      <c r="B140" s="100" t="str">
        <f>IF(FN_MC!Y122="","*",FN_MC!Y122)</f>
        <v>OPORTUNIDADE</v>
      </c>
      <c r="C140" s="101">
        <f>IF(FN_MC!B122="","*",FN_MC!B122)</f>
        <v>46065</v>
      </c>
      <c r="D140" s="101" t="str">
        <f>IF(FN_MC!D122="","*",FN_MC!D122)</f>
        <v>W50</v>
      </c>
      <c r="E140" s="101" t="str">
        <f>IF(FN_MC!H122="","*",FN_MC!H122)</f>
        <v xml:space="preserve">TCS2 </v>
      </c>
      <c r="F140" s="114" t="str">
        <f>IF(FN_MC!M122="","*",FN_MC!M122)</f>
        <v>TVI-TJA</v>
      </c>
      <c r="G140" s="101" t="str">
        <f>IF(FN_MC!I122="","*",FN_MC!I122)</f>
        <v xml:space="preserve">TCS2 </v>
      </c>
      <c r="H140" s="101" t="str">
        <f>IF(FN_MC!AB122="","*",FN_MC!AB122)</f>
        <v>*</v>
      </c>
      <c r="I140" s="101" t="str">
        <f>IF(FN_MC!AC122="","*",FN_MC!AC122)</f>
        <v>*</v>
      </c>
      <c r="J140" s="102" t="str">
        <f>IF(FN_MC!AA122="","*",FN_MC!AA122)</f>
        <v>*</v>
      </c>
      <c r="K140" s="112" t="str">
        <f>IF(FN_MC!AD122="","*",FN_MC!AD122)</f>
        <v>*</v>
      </c>
    </row>
    <row r="141" spans="2:11">
      <c r="B141" s="100" t="str">
        <f>IF(FN_MC!Y123="","*",FN_MC!Y123)</f>
        <v>*</v>
      </c>
      <c r="C141" s="101" t="str">
        <f>IF(FN_MC!B123="","*",FN_MC!B123)</f>
        <v>*</v>
      </c>
      <c r="D141" s="101" t="str">
        <f>IF(FN_MC!D123="","*",FN_MC!D123)</f>
        <v>*</v>
      </c>
      <c r="E141" s="101" t="str">
        <f>IF(FN_MC!H123="","*",FN_MC!H123)</f>
        <v>*</v>
      </c>
      <c r="F141" s="114" t="str">
        <f>IF(FN_MC!M123="","*",FN_MC!M123)</f>
        <v>-</v>
      </c>
      <c r="G141" s="101" t="str">
        <f>IF(FN_MC!I123="","*",FN_MC!I123)</f>
        <v>*</v>
      </c>
      <c r="H141" s="101" t="str">
        <f>IF(FN_MC!AB123="","*",FN_MC!AB123)</f>
        <v>*</v>
      </c>
      <c r="I141" s="101" t="str">
        <f>IF(FN_MC!AC123="","*",FN_MC!AC123)</f>
        <v>*</v>
      </c>
      <c r="J141" s="102" t="str">
        <f>IF(FN_MC!AA123="","*",FN_MC!AA123)</f>
        <v>*</v>
      </c>
      <c r="K141" s="112" t="str">
        <f>IF(FN_MC!AD123="","*",FN_MC!AD123)</f>
        <v>*</v>
      </c>
    </row>
    <row r="142" spans="2:11">
      <c r="B142" s="100" t="str">
        <f>IF(FN_MC!Y124="","*",FN_MC!Y124)</f>
        <v>OPORTUNIDADE</v>
      </c>
      <c r="C142" s="101">
        <f>IF(FN_MC!B124="","*",FN_MC!B124)</f>
        <v>46065</v>
      </c>
      <c r="D142" s="101" t="str">
        <f>IF(FN_MC!D124="","*",FN_MC!D124)</f>
        <v>V66</v>
      </c>
      <c r="E142" s="101" t="str">
        <f>IF(FN_MC!H124="","*",FN_MC!H124)</f>
        <v>TID2</v>
      </c>
      <c r="F142" s="114" t="str">
        <f>IF(FN_MC!M124="","*",FN_MC!M124)</f>
        <v>TCE-TID</v>
      </c>
      <c r="G142" s="101" t="str">
        <f>IF(FN_MC!I124="","*",FN_MC!I124)</f>
        <v>TID2</v>
      </c>
      <c r="H142" s="101" t="str">
        <f>IF(FN_MC!AB124="","*",FN_MC!AB124)</f>
        <v>*</v>
      </c>
      <c r="I142" s="101" t="str">
        <f>IF(FN_MC!AC124="","*",FN_MC!AC124)</f>
        <v>*</v>
      </c>
      <c r="J142" s="102" t="str">
        <f>IF(FN_MC!AA124="","*",FN_MC!AA124)</f>
        <v>*</v>
      </c>
      <c r="K142" s="112" t="str">
        <f>IF(FN_MC!AD124="","*",FN_MC!AD124)</f>
        <v>*</v>
      </c>
    </row>
    <row r="143" spans="2:11">
      <c r="B143" s="100" t="str">
        <f>IF(FN_MC!Y125="","*",FN_MC!Y125)</f>
        <v>OPORTUNIDADE</v>
      </c>
      <c r="C143" s="101" t="str">
        <f>IF(FN_MC!B125="","*",FN_MC!B125)</f>
        <v>*</v>
      </c>
      <c r="D143" s="101" t="str">
        <f>IF(FN_MC!D125="","*",FN_MC!D125)</f>
        <v>W48</v>
      </c>
      <c r="E143" s="101" t="str">
        <f>IF(FN_MC!H125="","*",FN_MC!H125)</f>
        <v xml:space="preserve">TAP </v>
      </c>
      <c r="F143" s="114" t="str">
        <f>IF(FN_MC!M125="","*",FN_MC!M125)</f>
        <v>TLG-TQI</v>
      </c>
      <c r="G143" s="101" t="str">
        <f>IF(FN_MC!I125="","*",FN_MC!I125)</f>
        <v>TAP</v>
      </c>
      <c r="H143" s="101" t="str">
        <f>IF(FN_MC!AB125="","*",FN_MC!AB125)</f>
        <v>*</v>
      </c>
      <c r="I143" s="101" t="str">
        <f>IF(FN_MC!AC125="","*",FN_MC!AC125)</f>
        <v>*</v>
      </c>
      <c r="J143" s="102" t="str">
        <f>IF(FN_MC!AA125="","*",FN_MC!AA125)</f>
        <v>*</v>
      </c>
      <c r="K143" s="112" t="str">
        <f>IF(FN_MC!AD125="","*",FN_MC!AD125)</f>
        <v>*</v>
      </c>
    </row>
    <row r="144" spans="2:11">
      <c r="B144" s="100" t="str">
        <f>IF(FN_MC!Y126="","*",FN_MC!Y126)</f>
        <v>OPORTUNIDADE</v>
      </c>
      <c r="C144" s="101">
        <f>IF(FN_MC!B126="","*",FN_MC!B126)</f>
        <v>46065</v>
      </c>
      <c r="D144" s="101" t="str">
        <f>IF(FN_MC!D126="","*",FN_MC!D126)</f>
        <v>MARCOS (TF-520)</v>
      </c>
      <c r="E144" s="101" t="str">
        <f>IF(FN_MC!H126="","*",FN_MC!H126)</f>
        <v>TAPK35</v>
      </c>
      <c r="F144" s="114" t="str">
        <f>IF(FN_MC!M126="","*",FN_MC!M126)</f>
        <v>TAP-TLG</v>
      </c>
      <c r="G144" s="101" t="str">
        <f>IF(FN_MC!I126="","*",FN_MC!I126)</f>
        <v>-</v>
      </c>
      <c r="H144" s="101" t="str">
        <f>IF(FN_MC!AB126="","*",FN_MC!AB126)</f>
        <v>*</v>
      </c>
      <c r="I144" s="101" t="str">
        <f>IF(FN_MC!AC126="","*",FN_MC!AC126)</f>
        <v>*</v>
      </c>
      <c r="J144" s="102" t="str">
        <f>IF(FN_MC!AA126="","*",FN_MC!AA126)</f>
        <v>*</v>
      </c>
      <c r="K144" s="112" t="str">
        <f>IF(FN_MC!AD126="","*",FN_MC!AD126)</f>
        <v>*</v>
      </c>
    </row>
    <row r="145" spans="2:11">
      <c r="B145" s="100" t="str">
        <f>IF(FN_MC!Y127="","*",FN_MC!Y127)</f>
        <v>*</v>
      </c>
      <c r="C145" s="101" t="str">
        <f>IF(FN_MC!B127="","*",FN_MC!B127)</f>
        <v>*</v>
      </c>
      <c r="D145" s="101" t="str">
        <f>IF(FN_MC!D127="","*",FN_MC!D127)</f>
        <v>*</v>
      </c>
      <c r="E145" s="101" t="str">
        <f>IF(FN_MC!H127="","*",FN_MC!H127)</f>
        <v>*</v>
      </c>
      <c r="F145" s="114" t="str">
        <f>IF(FN_MC!M127="","*",FN_MC!M127)</f>
        <v>-</v>
      </c>
      <c r="G145" s="101" t="str">
        <f>IF(FN_MC!I127="","*",FN_MC!I127)</f>
        <v>*</v>
      </c>
      <c r="H145" s="101" t="str">
        <f>IF(FN_MC!AB127="","*",FN_MC!AB127)</f>
        <v>*</v>
      </c>
      <c r="I145" s="101" t="str">
        <f>IF(FN_MC!AC127="","*",FN_MC!AC127)</f>
        <v>*</v>
      </c>
      <c r="J145" s="102" t="str">
        <f>IF(FN_MC!AA127="","*",FN_MC!AA127)</f>
        <v>*</v>
      </c>
      <c r="K145" s="112" t="str">
        <f>IF(FN_MC!AD127="","*",FN_MC!AD127)</f>
        <v>*</v>
      </c>
    </row>
    <row r="146" spans="2:11">
      <c r="B146" s="100" t="str">
        <f>IF(FN_MC!Y128="","*",FN_MC!Y128)</f>
        <v>OPORTUNIDADE</v>
      </c>
      <c r="C146" s="101">
        <f>IF(FN_MC!B128="","*",FN_MC!B128)</f>
        <v>46065</v>
      </c>
      <c r="D146" s="101" t="str">
        <f>IF(FN_MC!D128="","*",FN_MC!D128)</f>
        <v>ANISIO (TF-514)</v>
      </c>
      <c r="E146" s="101" t="str">
        <f>IF(FN_MC!H128="","*",FN_MC!H128)</f>
        <v>TAPK35</v>
      </c>
      <c r="F146" s="114" t="str">
        <f>IF(FN_MC!M128="","*",FN_MC!M128)</f>
        <v>TAP-TLG</v>
      </c>
      <c r="G146" s="101" t="str">
        <f>IF(FN_MC!I128="","*",FN_MC!I128)</f>
        <v>-</v>
      </c>
      <c r="H146" s="101" t="str">
        <f>IF(FN_MC!AB128="","*",FN_MC!AB128)</f>
        <v>*</v>
      </c>
      <c r="I146" s="101" t="str">
        <f>IF(FN_MC!AC128="","*",FN_MC!AC128)</f>
        <v>*</v>
      </c>
      <c r="J146" s="102" t="str">
        <f>IF(FN_MC!AA128="","*",FN_MC!AA128)</f>
        <v>*</v>
      </c>
      <c r="K146" s="112" t="str">
        <f>IF(FN_MC!AD128="","*",FN_MC!AD128)</f>
        <v>*</v>
      </c>
    </row>
    <row r="147" spans="2:11">
      <c r="B147" s="100" t="str">
        <f>IF(FN_MC!Y129="","*",FN_MC!Y129)</f>
        <v>*</v>
      </c>
      <c r="C147" s="101">
        <f>IF(FN_MC!B129="","*",FN_MC!B129)</f>
        <v>46065</v>
      </c>
      <c r="D147" s="101" t="str">
        <f>IF(FN_MC!D129="","*",FN_MC!D129)</f>
        <v>CARLOS NEVES (TP-521)</v>
      </c>
      <c r="E147" s="101" t="str">
        <f>IF(FN_MC!H129="","*",FN_MC!H129)</f>
        <v>-</v>
      </c>
      <c r="F147" s="114" t="str">
        <f>IF(FN_MC!M129="","*",FN_MC!M129)</f>
        <v>PPP</v>
      </c>
      <c r="G147" s="101" t="str">
        <f>IF(FN_MC!I129="","*",FN_MC!I129)</f>
        <v>-</v>
      </c>
      <c r="H147" s="101" t="str">
        <f>IF(FN_MC!AB129="","*",FN_MC!AB129)</f>
        <v>*</v>
      </c>
      <c r="I147" s="101" t="str">
        <f>IF(FN_MC!AC129="","*",FN_MC!AC129)</f>
        <v>*</v>
      </c>
      <c r="J147" s="102" t="str">
        <f>IF(FN_MC!AA129="","*",FN_MC!AA129)</f>
        <v>*</v>
      </c>
      <c r="K147" s="112" t="str">
        <f>IF(FN_MC!AD129="","*",FN_MC!AD129)</f>
        <v>*</v>
      </c>
    </row>
    <row r="148" spans="2:11">
      <c r="B148" s="100" t="str">
        <f>IF(FN_MC!Y130="","*",FN_MC!Y130)</f>
        <v>OPORTUNIDADE</v>
      </c>
      <c r="C148" s="101">
        <f>IF(FN_MC!B130="","*",FN_MC!B130)</f>
        <v>46065</v>
      </c>
      <c r="D148" s="101" t="str">
        <f>IF(FN_MC!D130="","*",FN_MC!D130)</f>
        <v>A88</v>
      </c>
      <c r="E148" s="101" t="str">
        <f>IF(FN_MC!H130="","*",FN_MC!H130)</f>
        <v>ZTP</v>
      </c>
      <c r="F148" s="114" t="str">
        <f>IF(FN_MC!M130="","*",FN_MC!M130)</f>
        <v>ZAY-ZTP</v>
      </c>
      <c r="G148" s="101" t="str">
        <f>IF(FN_MC!I130="","*",FN_MC!I130)</f>
        <v>ZJU</v>
      </c>
      <c r="H148" s="101" t="str">
        <f>IF(FN_MC!AB130="","*",FN_MC!AB130)</f>
        <v>*</v>
      </c>
      <c r="I148" s="101" t="str">
        <f>IF(FN_MC!AC130="","*",FN_MC!AC130)</f>
        <v>*</v>
      </c>
      <c r="J148" s="102" t="str">
        <f>IF(FN_MC!AA130="","*",FN_MC!AA130)</f>
        <v>*</v>
      </c>
      <c r="K148" s="112" t="str">
        <f>IF(FN_MC!AD130="","*",FN_MC!AD130)</f>
        <v>*</v>
      </c>
    </row>
    <row r="149" spans="2:11">
      <c r="B149" s="100" t="str">
        <f>IF(FN_MC!Y131="","*",FN_MC!Y131)</f>
        <v>*</v>
      </c>
      <c r="C149" s="101" t="str">
        <f>IF(FN_MC!B131="","*",FN_MC!B131)</f>
        <v>*</v>
      </c>
      <c r="D149" s="101" t="str">
        <f>IF(FN_MC!D131="","*",FN_MC!D131)</f>
        <v>*</v>
      </c>
      <c r="E149" s="101" t="str">
        <f>IF(FN_MC!H131="","*",FN_MC!H131)</f>
        <v>*</v>
      </c>
      <c r="F149" s="114" t="str">
        <f>IF(FN_MC!M131="","*",FN_MC!M131)</f>
        <v>-</v>
      </c>
      <c r="G149" s="101" t="str">
        <f>IF(FN_MC!I131="","*",FN_MC!I131)</f>
        <v>*</v>
      </c>
      <c r="H149" s="101" t="str">
        <f>IF(FN_MC!AB131="","*",FN_MC!AB131)</f>
        <v>*</v>
      </c>
      <c r="I149" s="101" t="str">
        <f>IF(FN_MC!AC131="","*",FN_MC!AC131)</f>
        <v>*</v>
      </c>
      <c r="J149" s="102" t="str">
        <f>IF(FN_MC!AA131="","*",FN_MC!AA131)</f>
        <v>*</v>
      </c>
      <c r="K149" s="112" t="str">
        <f>IF(FN_MC!AD131="","*",FN_MC!AD131)</f>
        <v>*</v>
      </c>
    </row>
    <row r="150" spans="2:11">
      <c r="B150" s="100" t="str">
        <f>IF(FN_MC!Y132="","*",FN_MC!Y132)</f>
        <v>*</v>
      </c>
      <c r="C150" s="101" t="str">
        <f>IF(FN_MC!B132="","*",FN_MC!B132)</f>
        <v>*</v>
      </c>
      <c r="D150" s="101" t="str">
        <f>IF(FN_MC!D132="","*",FN_MC!D132)</f>
        <v>*</v>
      </c>
      <c r="E150" s="101" t="str">
        <f>IF(FN_MC!H132="","*",FN_MC!H132)</f>
        <v>*</v>
      </c>
      <c r="F150" s="114" t="str">
        <f>IF(FN_MC!M132="","*",FN_MC!M132)</f>
        <v>-</v>
      </c>
      <c r="G150" s="101" t="str">
        <f>IF(FN_MC!I132="","*",FN_MC!I132)</f>
        <v>*</v>
      </c>
      <c r="H150" s="101" t="str">
        <f>IF(FN_MC!AB132="","*",FN_MC!AB132)</f>
        <v>*</v>
      </c>
      <c r="I150" s="101" t="str">
        <f>IF(FN_MC!AC132="","*",FN_MC!AC132)</f>
        <v>*</v>
      </c>
      <c r="J150" s="102" t="str">
        <f>IF(FN_MC!AA132="","*",FN_MC!AA132)</f>
        <v>*</v>
      </c>
      <c r="K150" s="112" t="str">
        <f>IF(FN_MC!AD132="","*",FN_MC!AD132)</f>
        <v>*</v>
      </c>
    </row>
    <row r="151" spans="2:11">
      <c r="B151" s="100" t="str">
        <f>IF(FN_MC!Y133="","*",FN_MC!Y133)</f>
        <v>*</v>
      </c>
      <c r="C151" s="101" t="str">
        <f>IF(FN_MC!B133="","*",FN_MC!B133)</f>
        <v>*</v>
      </c>
      <c r="D151" s="101" t="str">
        <f>IF(FN_MC!D133="","*",FN_MC!D133)</f>
        <v>*</v>
      </c>
      <c r="E151" s="101" t="str">
        <f>IF(FN_MC!H133="","*",FN_MC!H133)</f>
        <v>*</v>
      </c>
      <c r="F151" s="114" t="str">
        <f>IF(FN_MC!M133="","*",FN_MC!M133)</f>
        <v>-</v>
      </c>
      <c r="G151" s="101" t="str">
        <f>IF(FN_MC!I133="","*",FN_MC!I133)</f>
        <v>*</v>
      </c>
      <c r="H151" s="101" t="str">
        <f>IF(FN_MC!AB133="","*",FN_MC!AB133)</f>
        <v>*</v>
      </c>
      <c r="I151" s="101" t="str">
        <f>IF(FN_MC!AC133="","*",FN_MC!AC133)</f>
        <v>*</v>
      </c>
      <c r="J151" s="102" t="str">
        <f>IF(FN_MC!AA133="","*",FN_MC!AA133)</f>
        <v>*</v>
      </c>
      <c r="K151" s="112" t="str">
        <f>IF(FN_MC!AD133="","*",FN_MC!AD133)</f>
        <v>*</v>
      </c>
    </row>
    <row r="152" spans="2:11">
      <c r="B152" s="100" t="str">
        <f>IF(FN_MC!Y134="","*",FN_MC!Y134)</f>
        <v>*</v>
      </c>
      <c r="C152" s="101" t="str">
        <f>IF(FN_MC!B134="","*",FN_MC!B134)</f>
        <v>*</v>
      </c>
      <c r="D152" s="101" t="str">
        <f>IF(FN_MC!D134="","*",FN_MC!D134)</f>
        <v>*</v>
      </c>
      <c r="E152" s="101" t="str">
        <f>IF(FN_MC!H134="","*",FN_MC!H134)</f>
        <v>*</v>
      </c>
      <c r="F152" s="114" t="str">
        <f>IF(FN_MC!M134="","*",FN_MC!M134)</f>
        <v>-</v>
      </c>
      <c r="G152" s="101" t="str">
        <f>IF(FN_MC!I134="","*",FN_MC!I134)</f>
        <v>*</v>
      </c>
      <c r="H152" s="101" t="str">
        <f>IF(FN_MC!AB134="","*",FN_MC!AB134)</f>
        <v>*</v>
      </c>
      <c r="I152" s="101" t="str">
        <f>IF(FN_MC!AC134="","*",FN_MC!AC134)</f>
        <v>*</v>
      </c>
      <c r="J152" s="102" t="str">
        <f>IF(FN_MC!AA134="","*",FN_MC!AA134)</f>
        <v>*</v>
      </c>
      <c r="K152" s="112" t="str">
        <f>IF(FN_MC!AD134="","*",FN_MC!AD134)</f>
        <v>*</v>
      </c>
    </row>
    <row r="153" spans="2:11">
      <c r="B153" s="100" t="str">
        <f>IF(FN_MC!Y135="","*",FN_MC!Y135)</f>
        <v>*</v>
      </c>
      <c r="C153" s="101" t="str">
        <f>IF(FN_MC!B135="","*",FN_MC!B135)</f>
        <v>*</v>
      </c>
      <c r="D153" s="101" t="str">
        <f>IF(FN_MC!D135="","*",FN_MC!D135)</f>
        <v>*</v>
      </c>
      <c r="E153" s="101" t="str">
        <f>IF(FN_MC!H135="","*",FN_MC!H135)</f>
        <v>*</v>
      </c>
      <c r="F153" s="114" t="str">
        <f>IF(FN_MC!M135="","*",FN_MC!M135)</f>
        <v>-</v>
      </c>
      <c r="G153" s="101" t="str">
        <f>IF(FN_MC!I135="","*",FN_MC!I135)</f>
        <v>*</v>
      </c>
      <c r="H153" s="101" t="str">
        <f>IF(FN_MC!AB135="","*",FN_MC!AB135)</f>
        <v>*</v>
      </c>
      <c r="I153" s="101" t="str">
        <f>IF(FN_MC!AC135="","*",FN_MC!AC135)</f>
        <v>*</v>
      </c>
      <c r="J153" s="102" t="str">
        <f>IF(FN_MC!AA135="","*",FN_MC!AA135)</f>
        <v>*</v>
      </c>
      <c r="K153" s="112" t="str">
        <f>IF(FN_MC!AD135="","*",FN_MC!AD135)</f>
        <v>*</v>
      </c>
    </row>
    <row r="154" spans="2:11">
      <c r="B154" s="100" t="str">
        <f>IF(FN_MC!Y136="","*",FN_MC!Y136)</f>
        <v>*</v>
      </c>
      <c r="C154" s="101" t="str">
        <f>IF(FN_MC!B136="","*",FN_MC!B136)</f>
        <v>*</v>
      </c>
      <c r="D154" s="101" t="str">
        <f>IF(FN_MC!D136="","*",FN_MC!D136)</f>
        <v>*</v>
      </c>
      <c r="E154" s="101" t="str">
        <f>IF(FN_MC!H136="","*",FN_MC!H136)</f>
        <v>*</v>
      </c>
      <c r="F154" s="114" t="str">
        <f>IF(FN_MC!M136="","*",FN_MC!M136)</f>
        <v>-</v>
      </c>
      <c r="G154" s="101" t="str">
        <f>IF(FN_MC!I136="","*",FN_MC!I136)</f>
        <v>*</v>
      </c>
      <c r="H154" s="101" t="str">
        <f>IF(FN_MC!AB136="","*",FN_MC!AB136)</f>
        <v>*</v>
      </c>
      <c r="I154" s="101" t="str">
        <f>IF(FN_MC!AC136="","*",FN_MC!AC136)</f>
        <v>*</v>
      </c>
      <c r="J154" s="102" t="str">
        <f>IF(FN_MC!AA136="","*",FN_MC!AA136)</f>
        <v>*</v>
      </c>
      <c r="K154" s="112" t="str">
        <f>IF(FN_MC!AD136="","*",FN_MC!AD136)</f>
        <v>*</v>
      </c>
    </row>
    <row r="155" spans="2:11">
      <c r="B155" s="100" t="str">
        <f>IF(FN_MC!Y137="","*",FN_MC!Y137)</f>
        <v>*</v>
      </c>
      <c r="C155" s="101" t="str">
        <f>IF(FN_MC!B137="","*",FN_MC!B137)</f>
        <v>*</v>
      </c>
      <c r="D155" s="101" t="str">
        <f>IF(FN_MC!D137="","*",FN_MC!D137)</f>
        <v>*</v>
      </c>
      <c r="E155" s="101" t="str">
        <f>IF(FN_MC!H137="","*",FN_MC!H137)</f>
        <v>*</v>
      </c>
      <c r="F155" s="114" t="str">
        <f>IF(FN_MC!M137="","*",FN_MC!M137)</f>
        <v>-</v>
      </c>
      <c r="G155" s="101" t="str">
        <f>IF(FN_MC!I137="","*",FN_MC!I137)</f>
        <v>*</v>
      </c>
      <c r="H155" s="101" t="str">
        <f>IF(FN_MC!AB137="","*",FN_MC!AB137)</f>
        <v>*</v>
      </c>
      <c r="I155" s="101" t="str">
        <f>IF(FN_MC!AC137="","*",FN_MC!AC137)</f>
        <v>*</v>
      </c>
      <c r="J155" s="102" t="str">
        <f>IF(FN_MC!AA137="","*",FN_MC!AA137)</f>
        <v>*</v>
      </c>
      <c r="K155" s="112" t="str">
        <f>IF(FN_MC!AD137="","*",FN_MC!AD137)</f>
        <v>*</v>
      </c>
    </row>
    <row r="156" spans="2:11">
      <c r="B156" s="100" t="str">
        <f>IF(FN_MC!Y138="","*",FN_MC!Y138)</f>
        <v>*</v>
      </c>
      <c r="C156" s="101" t="str">
        <f>IF(FN_MC!B138="","*",FN_MC!B138)</f>
        <v>*</v>
      </c>
      <c r="D156" s="101" t="str">
        <f>IF(FN_MC!D138="","*",FN_MC!D138)</f>
        <v>*</v>
      </c>
      <c r="E156" s="101" t="str">
        <f>IF(FN_MC!H138="","*",FN_MC!H138)</f>
        <v>*</v>
      </c>
      <c r="F156" s="114" t="str">
        <f>IF(FN_MC!M138="","*",FN_MC!M138)</f>
        <v>-</v>
      </c>
      <c r="G156" s="101" t="str">
        <f>IF(FN_MC!I138="","*",FN_MC!I138)</f>
        <v>*</v>
      </c>
      <c r="H156" s="101" t="str">
        <f>IF(FN_MC!AB138="","*",FN_MC!AB138)</f>
        <v>*</v>
      </c>
      <c r="I156" s="101" t="str">
        <f>IF(FN_MC!AC138="","*",FN_MC!AC138)</f>
        <v>*</v>
      </c>
      <c r="J156" s="102" t="str">
        <f>IF(FN_MC!AA138="","*",FN_MC!AA138)</f>
        <v>*</v>
      </c>
      <c r="K156" s="112" t="str">
        <f>IF(FN_MC!AD138="","*",FN_MC!AD138)</f>
        <v>*</v>
      </c>
    </row>
    <row r="157" spans="2:11">
      <c r="B157" s="100" t="str">
        <f>IF(FN_MC!Y139="","*",FN_MC!Y139)</f>
        <v>*</v>
      </c>
      <c r="C157" s="101" t="str">
        <f>IF(FN_MC!B139="","*",FN_MC!B139)</f>
        <v>*</v>
      </c>
      <c r="D157" s="101" t="str">
        <f>IF(FN_MC!D139="","*",FN_MC!D139)</f>
        <v>*</v>
      </c>
      <c r="E157" s="101" t="str">
        <f>IF(FN_MC!H139="","*",FN_MC!H139)</f>
        <v>*</v>
      </c>
      <c r="F157" s="114" t="str">
        <f>IF(FN_MC!M139="","*",FN_MC!M139)</f>
        <v>-</v>
      </c>
      <c r="G157" s="101" t="str">
        <f>IF(FN_MC!I139="","*",FN_MC!I139)</f>
        <v>*</v>
      </c>
      <c r="H157" s="101" t="str">
        <f>IF(FN_MC!AB139="","*",FN_MC!AB139)</f>
        <v>*</v>
      </c>
      <c r="I157" s="101" t="str">
        <f>IF(FN_MC!AC139="","*",FN_MC!AC139)</f>
        <v>*</v>
      </c>
      <c r="J157" s="102" t="str">
        <f>IF(FN_MC!AA139="","*",FN_MC!AA139)</f>
        <v>*</v>
      </c>
      <c r="K157" s="112" t="str">
        <f>IF(FN_MC!AD139="","*",FN_MC!AD139)</f>
        <v>*</v>
      </c>
    </row>
    <row r="158" spans="2:11">
      <c r="B158" s="100" t="str">
        <f>IF(FN_MC!Y140="","*",FN_MC!Y140)</f>
        <v>*</v>
      </c>
      <c r="C158" s="101" t="str">
        <f>IF(FN_MC!B140="","*",FN_MC!B140)</f>
        <v>*</v>
      </c>
      <c r="D158" s="101" t="str">
        <f>IF(FN_MC!D140="","*",FN_MC!D140)</f>
        <v>*</v>
      </c>
      <c r="E158" s="101" t="str">
        <f>IF(FN_MC!H140="","*",FN_MC!H140)</f>
        <v>*</v>
      </c>
      <c r="F158" s="114" t="str">
        <f>IF(FN_MC!M140="","*",FN_MC!M140)</f>
        <v>-</v>
      </c>
      <c r="G158" s="101" t="str">
        <f>IF(FN_MC!I140="","*",FN_MC!I140)</f>
        <v>*</v>
      </c>
      <c r="H158" s="101" t="str">
        <f>IF(FN_MC!AB140="","*",FN_MC!AB140)</f>
        <v>*</v>
      </c>
      <c r="I158" s="101" t="str">
        <f>IF(FN_MC!AC140="","*",FN_MC!AC140)</f>
        <v>*</v>
      </c>
      <c r="J158" s="102" t="str">
        <f>IF(FN_MC!AA140="","*",FN_MC!AA140)</f>
        <v>*</v>
      </c>
      <c r="K158" s="112" t="str">
        <f>IF(FN_MC!AD140="","*",FN_MC!AD140)</f>
        <v>*</v>
      </c>
    </row>
    <row r="159" spans="2:11">
      <c r="B159" s="100" t="str">
        <f>IF(FN_MC!Y141="","*",FN_MC!Y141)</f>
        <v>*</v>
      </c>
      <c r="C159" s="101" t="str">
        <f>IF(FN_MC!B141="","*",FN_MC!B141)</f>
        <v>*</v>
      </c>
      <c r="D159" s="101" t="str">
        <f>IF(FN_MC!D141="","*",FN_MC!D141)</f>
        <v>*</v>
      </c>
      <c r="E159" s="101" t="str">
        <f>IF(FN_MC!H141="","*",FN_MC!H141)</f>
        <v>*</v>
      </c>
      <c r="F159" s="114" t="str">
        <f>IF(FN_MC!M141="","*",FN_MC!M141)</f>
        <v>-</v>
      </c>
      <c r="G159" s="101" t="str">
        <f>IF(FN_MC!I141="","*",FN_MC!I141)</f>
        <v>*</v>
      </c>
      <c r="H159" s="101" t="str">
        <f>IF(FN_MC!AB141="","*",FN_MC!AB141)</f>
        <v>*</v>
      </c>
      <c r="I159" s="101" t="str">
        <f>IF(FN_MC!AC141="","*",FN_MC!AC141)</f>
        <v>*</v>
      </c>
      <c r="J159" s="102" t="str">
        <f>IF(FN_MC!AA141="","*",FN_MC!AA141)</f>
        <v>*</v>
      </c>
      <c r="K159" s="112" t="str">
        <f>IF(FN_MC!AD141="","*",FN_MC!AD141)</f>
        <v>*</v>
      </c>
    </row>
    <row r="160" spans="2:11">
      <c r="B160" s="100" t="str">
        <f>IF(FN_MC!Y142="","*",FN_MC!Y142)</f>
        <v>*</v>
      </c>
      <c r="C160" s="101" t="str">
        <f>IF(FN_MC!B142="","*",FN_MC!B142)</f>
        <v>*</v>
      </c>
      <c r="D160" s="101" t="str">
        <f>IF(FN_MC!D142="","*",FN_MC!D142)</f>
        <v>*</v>
      </c>
      <c r="E160" s="101" t="str">
        <f>IF(FN_MC!H142="","*",FN_MC!H142)</f>
        <v>*</v>
      </c>
      <c r="F160" s="114" t="str">
        <f>IF(FN_MC!M142="","*",FN_MC!M142)</f>
        <v>-</v>
      </c>
      <c r="G160" s="101" t="str">
        <f>IF(FN_MC!I142="","*",FN_MC!I142)</f>
        <v>*</v>
      </c>
      <c r="H160" s="101" t="str">
        <f>IF(FN_MC!AB142="","*",FN_MC!AB142)</f>
        <v>*</v>
      </c>
      <c r="I160" s="101" t="str">
        <f>IF(FN_MC!AC142="","*",FN_MC!AC142)</f>
        <v>*</v>
      </c>
      <c r="J160" s="102" t="str">
        <f>IF(FN_MC!AA142="","*",FN_MC!AA142)</f>
        <v>*</v>
      </c>
      <c r="K160" s="112" t="str">
        <f>IF(FN_MC!AD142="","*",FN_MC!AD142)</f>
        <v>*</v>
      </c>
    </row>
    <row r="161" spans="2:11">
      <c r="B161" s="100" t="str">
        <f>IF(FN_MC!Y143="","*",FN_MC!Y143)</f>
        <v>*</v>
      </c>
      <c r="C161" s="101" t="str">
        <f>IF(FN_MC!B143="","*",FN_MC!B143)</f>
        <v>*</v>
      </c>
      <c r="D161" s="101" t="str">
        <f>IF(FN_MC!D143="","*",FN_MC!D143)</f>
        <v>*</v>
      </c>
      <c r="E161" s="101" t="str">
        <f>IF(FN_MC!H143="","*",FN_MC!H143)</f>
        <v>*</v>
      </c>
      <c r="F161" s="114" t="str">
        <f>IF(FN_MC!M143="","*",FN_MC!M143)</f>
        <v>-</v>
      </c>
      <c r="G161" s="101" t="str">
        <f>IF(FN_MC!I143="","*",FN_MC!I143)</f>
        <v>*</v>
      </c>
      <c r="H161" s="101" t="str">
        <f>IF(FN_MC!AB143="","*",FN_MC!AB143)</f>
        <v>*</v>
      </c>
      <c r="I161" s="101" t="str">
        <f>IF(FN_MC!AC143="","*",FN_MC!AC143)</f>
        <v>*</v>
      </c>
      <c r="J161" s="102" t="str">
        <f>IF(FN_MC!AA143="","*",FN_MC!AA143)</f>
        <v>*</v>
      </c>
      <c r="K161" s="112" t="str">
        <f>IF(FN_MC!AD143="","*",FN_MC!AD143)</f>
        <v>*</v>
      </c>
    </row>
    <row r="162" spans="2:11">
      <c r="B162" s="100" t="str">
        <f>IF(FN_MC!Y144="","*",FN_MC!Y144)</f>
        <v>*</v>
      </c>
      <c r="C162" s="101" t="str">
        <f>IF(FN_MC!B144="","*",FN_MC!B144)</f>
        <v>*</v>
      </c>
      <c r="D162" s="101" t="str">
        <f>IF(FN_MC!D144="","*",FN_MC!D144)</f>
        <v>*</v>
      </c>
      <c r="E162" s="101" t="str">
        <f>IF(FN_MC!H144="","*",FN_MC!H144)</f>
        <v>*</v>
      </c>
      <c r="F162" s="114" t="str">
        <f>IF(FN_MC!M144="","*",FN_MC!M144)</f>
        <v>-</v>
      </c>
      <c r="G162" s="101" t="str">
        <f>IF(FN_MC!I144="","*",FN_MC!I144)</f>
        <v>*</v>
      </c>
      <c r="H162" s="101" t="str">
        <f>IF(FN_MC!AB144="","*",FN_MC!AB144)</f>
        <v>*</v>
      </c>
      <c r="I162" s="101" t="str">
        <f>IF(FN_MC!AC144="","*",FN_MC!AC144)</f>
        <v>*</v>
      </c>
      <c r="J162" s="102" t="str">
        <f>IF(FN_MC!AA144="","*",FN_MC!AA144)</f>
        <v>*</v>
      </c>
      <c r="K162" s="112" t="str">
        <f>IF(FN_MC!AD144="","*",FN_MC!AD144)</f>
        <v>*</v>
      </c>
    </row>
    <row r="163" spans="2:11">
      <c r="B163" s="100" t="str">
        <f>IF(FN_MC!Y145="","*",FN_MC!Y145)</f>
        <v>*</v>
      </c>
      <c r="C163" s="101" t="str">
        <f>IF(FN_MC!B145="","*",FN_MC!B145)</f>
        <v>*</v>
      </c>
      <c r="D163" s="101" t="str">
        <f>IF(FN_MC!D145="","*",FN_MC!D145)</f>
        <v>*</v>
      </c>
      <c r="E163" s="101" t="str">
        <f>IF(FN_MC!H145="","*",FN_MC!H145)</f>
        <v>*</v>
      </c>
      <c r="F163" s="114" t="str">
        <f>IF(FN_MC!M145="","*",FN_MC!M145)</f>
        <v>-</v>
      </c>
      <c r="G163" s="101" t="str">
        <f>IF(FN_MC!I145="","*",FN_MC!I145)</f>
        <v>*</v>
      </c>
      <c r="H163" s="101" t="str">
        <f>IF(FN_MC!AB145="","*",FN_MC!AB145)</f>
        <v>*</v>
      </c>
      <c r="I163" s="101" t="str">
        <f>IF(FN_MC!AC145="","*",FN_MC!AC145)</f>
        <v>*</v>
      </c>
      <c r="J163" s="102" t="str">
        <f>IF(FN_MC!AA145="","*",FN_MC!AA145)</f>
        <v>*</v>
      </c>
      <c r="K163" s="112" t="str">
        <f>IF(FN_MC!AD145="","*",FN_MC!AD145)</f>
        <v>*</v>
      </c>
    </row>
    <row r="164" spans="2:11">
      <c r="B164" s="100" t="str">
        <f>IF(FN_MC!Y146="","*",FN_MC!Y146)</f>
        <v>*</v>
      </c>
      <c r="C164" s="101" t="str">
        <f>IF(FN_MC!B146="","*",FN_MC!B146)</f>
        <v>*</v>
      </c>
      <c r="D164" s="101" t="str">
        <f>IF(FN_MC!D146="","*",FN_MC!D146)</f>
        <v>*</v>
      </c>
      <c r="E164" s="101" t="str">
        <f>IF(FN_MC!H146="","*",FN_MC!H146)</f>
        <v>*</v>
      </c>
      <c r="F164" s="114" t="str">
        <f>IF(FN_MC!M146="","*",FN_MC!M146)</f>
        <v>-</v>
      </c>
      <c r="G164" s="101" t="str">
        <f>IF(FN_MC!I146="","*",FN_MC!I146)</f>
        <v>*</v>
      </c>
      <c r="H164" s="101" t="str">
        <f>IF(FN_MC!AB146="","*",FN_MC!AB146)</f>
        <v>*</v>
      </c>
      <c r="I164" s="101" t="str">
        <f>IF(FN_MC!AC146="","*",FN_MC!AC146)</f>
        <v>*</v>
      </c>
      <c r="J164" s="102" t="str">
        <f>IF(FN_MC!AA146="","*",FN_MC!AA146)</f>
        <v>*</v>
      </c>
      <c r="K164" s="112" t="str">
        <f>IF(FN_MC!AD146="","*",FN_MC!AD146)</f>
        <v>*</v>
      </c>
    </row>
    <row r="165" spans="2:11">
      <c r="B165" s="100" t="str">
        <f>IF(FN_MC!Y147="","*",FN_MC!Y147)</f>
        <v>*</v>
      </c>
      <c r="C165" s="101" t="str">
        <f>IF(FN_MC!B147="","*",FN_MC!B147)</f>
        <v>*</v>
      </c>
      <c r="D165" s="101" t="str">
        <f>IF(FN_MC!D147="","*",FN_MC!D147)</f>
        <v>*</v>
      </c>
      <c r="E165" s="101" t="str">
        <f>IF(FN_MC!H147="","*",FN_MC!H147)</f>
        <v>*</v>
      </c>
      <c r="F165" s="114" t="str">
        <f>IF(FN_MC!M147="","*",FN_MC!M147)</f>
        <v>-</v>
      </c>
      <c r="G165" s="101" t="str">
        <f>IF(FN_MC!I147="","*",FN_MC!I147)</f>
        <v>*</v>
      </c>
      <c r="H165" s="101" t="str">
        <f>IF(FN_MC!AB147="","*",FN_MC!AB147)</f>
        <v>*</v>
      </c>
      <c r="I165" s="101" t="str">
        <f>IF(FN_MC!AC147="","*",FN_MC!AC147)</f>
        <v>*</v>
      </c>
      <c r="J165" s="102" t="str">
        <f>IF(FN_MC!AA147="","*",FN_MC!AA147)</f>
        <v>*</v>
      </c>
      <c r="K165" s="112" t="str">
        <f>IF(FN_MC!AD147="","*",FN_MC!AD147)</f>
        <v>*</v>
      </c>
    </row>
    <row r="166" spans="2:11">
      <c r="B166" s="100" t="str">
        <f>IF(FN_MC!Y148="","*",FN_MC!Y148)</f>
        <v>*</v>
      </c>
      <c r="C166" s="101" t="str">
        <f>IF(FN_MC!B148="","*",FN_MC!B148)</f>
        <v>*</v>
      </c>
      <c r="D166" s="101" t="str">
        <f>IF(FN_MC!D148="","*",FN_MC!D148)</f>
        <v>*</v>
      </c>
      <c r="E166" s="101" t="str">
        <f>IF(FN_MC!H148="","*",FN_MC!H148)</f>
        <v>*</v>
      </c>
      <c r="F166" s="114" t="str">
        <f>IF(FN_MC!M148="","*",FN_MC!M148)</f>
        <v>-</v>
      </c>
      <c r="G166" s="101" t="str">
        <f>IF(FN_MC!I148="","*",FN_MC!I148)</f>
        <v>*</v>
      </c>
      <c r="H166" s="101" t="str">
        <f>IF(FN_MC!AB148="","*",FN_MC!AB148)</f>
        <v>*</v>
      </c>
      <c r="I166" s="101" t="str">
        <f>IF(FN_MC!AC148="","*",FN_MC!AC148)</f>
        <v>*</v>
      </c>
      <c r="J166" s="102" t="str">
        <f>IF(FN_MC!AA148="","*",FN_MC!AA148)</f>
        <v>*</v>
      </c>
      <c r="K166" s="112" t="str">
        <f>IF(FN_MC!AD148="","*",FN_MC!AD148)</f>
        <v>*</v>
      </c>
    </row>
    <row r="167" spans="2:11">
      <c r="B167" s="100" t="str">
        <f>IF(FN_MC!Y149="","*",FN_MC!Y149)</f>
        <v>*</v>
      </c>
      <c r="C167" s="101" t="str">
        <f>IF(FN_MC!B149="","*",FN_MC!B149)</f>
        <v>*</v>
      </c>
      <c r="D167" s="101" t="str">
        <f>IF(FN_MC!D149="","*",FN_MC!D149)</f>
        <v>*</v>
      </c>
      <c r="E167" s="101" t="str">
        <f>IF(FN_MC!H149="","*",FN_MC!H149)</f>
        <v>*</v>
      </c>
      <c r="F167" s="114" t="str">
        <f>IF(FN_MC!M149="","*",FN_MC!M149)</f>
        <v>-</v>
      </c>
      <c r="G167" s="101" t="str">
        <f>IF(FN_MC!I149="","*",FN_MC!I149)</f>
        <v>*</v>
      </c>
      <c r="H167" s="101" t="str">
        <f>IF(FN_MC!AB149="","*",FN_MC!AB149)</f>
        <v>*</v>
      </c>
      <c r="I167" s="101" t="str">
        <f>IF(FN_MC!AC149="","*",FN_MC!AC149)</f>
        <v>*</v>
      </c>
      <c r="J167" s="102" t="str">
        <f>IF(FN_MC!AA149="","*",FN_MC!AA149)</f>
        <v>*</v>
      </c>
      <c r="K167" s="112" t="str">
        <f>IF(FN_MC!AD149="","*",FN_MC!AD149)</f>
        <v>*</v>
      </c>
    </row>
    <row r="168" spans="2:11">
      <c r="B168" s="100" t="str">
        <f>IF(FN_MC!Y150="","*",FN_MC!Y150)</f>
        <v>*</v>
      </c>
      <c r="C168" s="101" t="str">
        <f>IF(FN_MC!B150="","*",FN_MC!B150)</f>
        <v>*</v>
      </c>
      <c r="D168" s="101" t="str">
        <f>IF(FN_MC!D150="","*",FN_MC!D150)</f>
        <v>*</v>
      </c>
      <c r="E168" s="101" t="str">
        <f>IF(FN_MC!H150="","*",FN_MC!H150)</f>
        <v>*</v>
      </c>
      <c r="F168" s="114" t="str">
        <f>IF(FN_MC!M150="","*",FN_MC!M150)</f>
        <v>-</v>
      </c>
      <c r="G168" s="101" t="str">
        <f>IF(FN_MC!I150="","*",FN_MC!I150)</f>
        <v>*</v>
      </c>
      <c r="H168" s="101" t="str">
        <f>IF(FN_MC!AB150="","*",FN_MC!AB150)</f>
        <v>*</v>
      </c>
      <c r="I168" s="101" t="str">
        <f>IF(FN_MC!AC150="","*",FN_MC!AC150)</f>
        <v>*</v>
      </c>
      <c r="J168" s="102" t="str">
        <f>IF(FN_MC!AA150="","*",FN_MC!AA150)</f>
        <v>*</v>
      </c>
      <c r="K168" s="112" t="str">
        <f>IF(FN_MC!AD150="","*",FN_MC!AD150)</f>
        <v>*</v>
      </c>
    </row>
    <row r="169" spans="2:11">
      <c r="B169" s="100" t="str">
        <f>IF(FN_MC!Y151="","*",FN_MC!Y151)</f>
        <v>*</v>
      </c>
      <c r="C169" s="101" t="str">
        <f>IF(FN_MC!B151="","*",FN_MC!B151)</f>
        <v>*</v>
      </c>
      <c r="D169" s="101" t="str">
        <f>IF(FN_MC!D151="","*",FN_MC!D151)</f>
        <v>*</v>
      </c>
      <c r="E169" s="101" t="str">
        <f>IF(FN_MC!H151="","*",FN_MC!H151)</f>
        <v>*</v>
      </c>
      <c r="F169" s="114" t="str">
        <f>IF(FN_MC!M151="","*",FN_MC!M151)</f>
        <v>-</v>
      </c>
      <c r="G169" s="101" t="str">
        <f>IF(FN_MC!I151="","*",FN_MC!I151)</f>
        <v>*</v>
      </c>
      <c r="H169" s="101" t="str">
        <f>IF(FN_MC!AB151="","*",FN_MC!AB151)</f>
        <v>*</v>
      </c>
      <c r="I169" s="101" t="str">
        <f>IF(FN_MC!AC151="","*",FN_MC!AC151)</f>
        <v>*</v>
      </c>
      <c r="J169" s="102" t="str">
        <f>IF(FN_MC!AA151="","*",FN_MC!AA151)</f>
        <v>*</v>
      </c>
      <c r="K169" s="112" t="str">
        <f>IF(FN_MC!AD151="","*",FN_MC!AD151)</f>
        <v>*</v>
      </c>
    </row>
    <row r="170" spans="2:11">
      <c r="B170" s="100" t="str">
        <f>IF(FN_MC!Y152="","*",FN_MC!Y152)</f>
        <v>*</v>
      </c>
      <c r="C170" s="101" t="str">
        <f>IF(FN_MC!B152="","*",FN_MC!B152)</f>
        <v>*</v>
      </c>
      <c r="D170" s="101" t="str">
        <f>IF(FN_MC!D152="","*",FN_MC!D152)</f>
        <v>*</v>
      </c>
      <c r="E170" s="101" t="str">
        <f>IF(FN_MC!H152="","*",FN_MC!H152)</f>
        <v>*</v>
      </c>
      <c r="F170" s="114" t="str">
        <f>IF(FN_MC!M152="","*",FN_MC!M152)</f>
        <v>-</v>
      </c>
      <c r="G170" s="101" t="str">
        <f>IF(FN_MC!I152="","*",FN_MC!I152)</f>
        <v>*</v>
      </c>
      <c r="H170" s="101" t="str">
        <f>IF(FN_MC!AB152="","*",FN_MC!AB152)</f>
        <v>*</v>
      </c>
      <c r="I170" s="101" t="str">
        <f>IF(FN_MC!AC152="","*",FN_MC!AC152)</f>
        <v>*</v>
      </c>
      <c r="J170" s="102" t="str">
        <f>IF(FN_MC!AA152="","*",FN_MC!AA152)</f>
        <v>*</v>
      </c>
      <c r="K170" s="112" t="str">
        <f>IF(FN_MC!AD152="","*",FN_MC!AD152)</f>
        <v>*</v>
      </c>
    </row>
    <row r="171" spans="2:11">
      <c r="B171" s="100" t="str">
        <f>IF(FN_MC!Y153="","*",FN_MC!Y153)</f>
        <v>*</v>
      </c>
      <c r="C171" s="101" t="str">
        <f>IF(FN_MC!B153="","*",FN_MC!B153)</f>
        <v>*</v>
      </c>
      <c r="D171" s="101" t="str">
        <f>IF(FN_MC!D153="","*",FN_MC!D153)</f>
        <v>*</v>
      </c>
      <c r="E171" s="101" t="str">
        <f>IF(FN_MC!H153="","*",FN_MC!H153)</f>
        <v>*</v>
      </c>
      <c r="F171" s="114" t="str">
        <f>IF(FN_MC!M153="","*",FN_MC!M153)</f>
        <v>-</v>
      </c>
      <c r="G171" s="101" t="str">
        <f>IF(FN_MC!I153="","*",FN_MC!I153)</f>
        <v>*</v>
      </c>
      <c r="H171" s="101" t="str">
        <f>IF(FN_MC!AB153="","*",FN_MC!AB153)</f>
        <v>*</v>
      </c>
      <c r="I171" s="101" t="str">
        <f>IF(FN_MC!AC153="","*",FN_MC!AC153)</f>
        <v>*</v>
      </c>
      <c r="J171" s="102" t="str">
        <f>IF(FN_MC!AA153="","*",FN_MC!AA153)</f>
        <v>*</v>
      </c>
      <c r="K171" s="112" t="str">
        <f>IF(FN_MC!AD153="","*",FN_MC!AD153)</f>
        <v>*</v>
      </c>
    </row>
    <row r="172" spans="2:11">
      <c r="B172" s="100" t="str">
        <f>IF(FN_MC!Y154="","*",FN_MC!Y154)</f>
        <v>*</v>
      </c>
      <c r="C172" s="101" t="str">
        <f>IF(FN_MC!B154="","*",FN_MC!B154)</f>
        <v>*</v>
      </c>
      <c r="D172" s="101" t="str">
        <f>IF(FN_MC!D154="","*",FN_MC!D154)</f>
        <v>*</v>
      </c>
      <c r="E172" s="101" t="str">
        <f>IF(FN_MC!H154="","*",FN_MC!H154)</f>
        <v>*</v>
      </c>
      <c r="F172" s="114" t="str">
        <f>IF(FN_MC!M154="","*",FN_MC!M154)</f>
        <v>-</v>
      </c>
      <c r="G172" s="101" t="str">
        <f>IF(FN_MC!I154="","*",FN_MC!I154)</f>
        <v>*</v>
      </c>
      <c r="H172" s="101" t="str">
        <f>IF(FN_MC!AB154="","*",FN_MC!AB154)</f>
        <v>*</v>
      </c>
      <c r="I172" s="101" t="str">
        <f>IF(FN_MC!AC154="","*",FN_MC!AC154)</f>
        <v>*</v>
      </c>
      <c r="J172" s="102" t="str">
        <f>IF(FN_MC!AA154="","*",FN_MC!AA154)</f>
        <v>*</v>
      </c>
      <c r="K172" s="112" t="str">
        <f>IF(FN_MC!AD154="","*",FN_MC!AD154)</f>
        <v>*</v>
      </c>
    </row>
    <row r="173" spans="2:11">
      <c r="B173" s="100" t="str">
        <f>IF(FN_MC!Y155="","*",FN_MC!Y155)</f>
        <v>*</v>
      </c>
      <c r="C173" s="101" t="str">
        <f>IF(FN_MC!B155="","*",FN_MC!B155)</f>
        <v>*</v>
      </c>
      <c r="D173" s="101" t="str">
        <f>IF(FN_MC!D155="","*",FN_MC!D155)</f>
        <v>*</v>
      </c>
      <c r="E173" s="101" t="str">
        <f>IF(FN_MC!H155="","*",FN_MC!H155)</f>
        <v>*</v>
      </c>
      <c r="F173" s="114" t="str">
        <f>IF(FN_MC!M155="","*",FN_MC!M155)</f>
        <v>-</v>
      </c>
      <c r="G173" s="101" t="str">
        <f>IF(FN_MC!I155="","*",FN_MC!I155)</f>
        <v>*</v>
      </c>
      <c r="H173" s="101" t="str">
        <f>IF(FN_MC!AB155="","*",FN_MC!AB155)</f>
        <v>*</v>
      </c>
      <c r="I173" s="101" t="str">
        <f>IF(FN_MC!AC155="","*",FN_MC!AC155)</f>
        <v>*</v>
      </c>
      <c r="J173" s="102" t="str">
        <f>IF(FN_MC!AA155="","*",FN_MC!AA155)</f>
        <v>*</v>
      </c>
      <c r="K173" s="112" t="str">
        <f>IF(FN_MC!AD155="","*",FN_MC!AD155)</f>
        <v>*</v>
      </c>
    </row>
    <row r="174" spans="2:11">
      <c r="B174" s="100" t="str">
        <f>IF(FN_MC!Y156="","*",FN_MC!Y156)</f>
        <v>*</v>
      </c>
      <c r="C174" s="101" t="str">
        <f>IF(FN_MC!B156="","*",FN_MC!B156)</f>
        <v>*</v>
      </c>
      <c r="D174" s="101" t="str">
        <f>IF(FN_MC!D156="","*",FN_MC!D156)</f>
        <v>*</v>
      </c>
      <c r="E174" s="101" t="str">
        <f>IF(FN_MC!H156="","*",FN_MC!H156)</f>
        <v>*</v>
      </c>
      <c r="F174" s="114" t="str">
        <f>IF(FN_MC!M156="","*",FN_MC!M156)</f>
        <v>-</v>
      </c>
      <c r="G174" s="101" t="str">
        <f>IF(FN_MC!I156="","*",FN_MC!I156)</f>
        <v>*</v>
      </c>
      <c r="H174" s="101" t="str">
        <f>IF(FN_MC!AB156="","*",FN_MC!AB156)</f>
        <v>*</v>
      </c>
      <c r="I174" s="101" t="str">
        <f>IF(FN_MC!AC156="","*",FN_MC!AC156)</f>
        <v>*</v>
      </c>
      <c r="J174" s="102" t="str">
        <f>IF(FN_MC!AA156="","*",FN_MC!AA156)</f>
        <v>*</v>
      </c>
      <c r="K174" s="112" t="str">
        <f>IF(FN_MC!AD156="","*",FN_MC!AD156)</f>
        <v>*</v>
      </c>
    </row>
    <row r="175" spans="2:11">
      <c r="B175" s="100" t="str">
        <f>IF(FN_MC!Y157="","*",FN_MC!Y157)</f>
        <v>*</v>
      </c>
      <c r="C175" s="101" t="str">
        <f>IF(FN_MC!B157="","*",FN_MC!B157)</f>
        <v>*</v>
      </c>
      <c r="D175" s="101" t="str">
        <f>IF(FN_MC!D157="","*",FN_MC!D157)</f>
        <v>*</v>
      </c>
      <c r="E175" s="101" t="str">
        <f>IF(FN_MC!H157="","*",FN_MC!H157)</f>
        <v>*</v>
      </c>
      <c r="F175" s="114" t="str">
        <f>IF(FN_MC!M157="","*",FN_MC!M157)</f>
        <v>-</v>
      </c>
      <c r="G175" s="101" t="str">
        <f>IF(FN_MC!I157="","*",FN_MC!I157)</f>
        <v>*</v>
      </c>
      <c r="H175" s="101" t="str">
        <f>IF(FN_MC!AB157="","*",FN_MC!AB157)</f>
        <v>*</v>
      </c>
      <c r="I175" s="101" t="str">
        <f>IF(FN_MC!AC157="","*",FN_MC!AC157)</f>
        <v>*</v>
      </c>
      <c r="J175" s="102" t="str">
        <f>IF(FN_MC!AA157="","*",FN_MC!AA157)</f>
        <v>*</v>
      </c>
      <c r="K175" s="112" t="str">
        <f>IF(FN_MC!AD157="","*",FN_MC!AD157)</f>
        <v>*</v>
      </c>
    </row>
    <row r="176" spans="2:11">
      <c r="B176" s="100" t="str">
        <f>IF(FN_MC!Y158="","*",FN_MC!Y158)</f>
        <v>*</v>
      </c>
      <c r="C176" s="101" t="str">
        <f>IF(FN_MC!B158="","*",FN_MC!B158)</f>
        <v>*</v>
      </c>
      <c r="D176" s="101" t="str">
        <f>IF(FN_MC!D158="","*",FN_MC!D158)</f>
        <v>*</v>
      </c>
      <c r="E176" s="101" t="str">
        <f>IF(FN_MC!H158="","*",FN_MC!H158)</f>
        <v>*</v>
      </c>
      <c r="F176" s="114" t="str">
        <f>IF(FN_MC!M158="","*",FN_MC!M158)</f>
        <v>-</v>
      </c>
      <c r="G176" s="101" t="str">
        <f>IF(FN_MC!I158="","*",FN_MC!I158)</f>
        <v>*</v>
      </c>
      <c r="H176" s="101" t="str">
        <f>IF(FN_MC!AB158="","*",FN_MC!AB158)</f>
        <v>*</v>
      </c>
      <c r="I176" s="101" t="str">
        <f>IF(FN_MC!AC158="","*",FN_MC!AC158)</f>
        <v>*</v>
      </c>
      <c r="J176" s="102" t="str">
        <f>IF(FN_MC!AA158="","*",FN_MC!AA158)</f>
        <v>*</v>
      </c>
      <c r="K176" s="112" t="str">
        <f>IF(FN_MC!AD158="","*",FN_MC!AD158)</f>
        <v>*</v>
      </c>
    </row>
    <row r="177" spans="2:11">
      <c r="B177" s="100" t="str">
        <f>IF(FN_MC!Y159="","*",FN_MC!Y159)</f>
        <v>*</v>
      </c>
      <c r="C177" s="101" t="str">
        <f>IF(FN_MC!B159="","*",FN_MC!B159)</f>
        <v>*</v>
      </c>
      <c r="D177" s="101" t="str">
        <f>IF(FN_MC!D159="","*",FN_MC!D159)</f>
        <v>*</v>
      </c>
      <c r="E177" s="101" t="str">
        <f>IF(FN_MC!H159="","*",FN_MC!H159)</f>
        <v>*</v>
      </c>
      <c r="F177" s="114" t="str">
        <f>IF(FN_MC!M159="","*",FN_MC!M159)</f>
        <v>-</v>
      </c>
      <c r="G177" s="101" t="str">
        <f>IF(FN_MC!I159="","*",FN_MC!I159)</f>
        <v>*</v>
      </c>
      <c r="H177" s="101" t="str">
        <f>IF(FN_MC!AB159="","*",FN_MC!AB159)</f>
        <v>*</v>
      </c>
      <c r="I177" s="101" t="str">
        <f>IF(FN_MC!AC159="","*",FN_MC!AC159)</f>
        <v>*</v>
      </c>
      <c r="J177" s="102" t="str">
        <f>IF(FN_MC!AA159="","*",FN_MC!AA159)</f>
        <v>*</v>
      </c>
      <c r="K177" s="112" t="str">
        <f>IF(FN_MC!AD159="","*",FN_MC!AD159)</f>
        <v>*</v>
      </c>
    </row>
    <row r="178" spans="2:11">
      <c r="B178" s="100" t="str">
        <f>IF(FN_MC!Y160="","*",FN_MC!Y160)</f>
        <v>*</v>
      </c>
      <c r="C178" s="101" t="str">
        <f>IF(FN_MC!B160="","*",FN_MC!B160)</f>
        <v>*</v>
      </c>
      <c r="D178" s="101" t="str">
        <f>IF(FN_MC!D160="","*",FN_MC!D160)</f>
        <v>*</v>
      </c>
      <c r="E178" s="101" t="str">
        <f>IF(FN_MC!H160="","*",FN_MC!H160)</f>
        <v>*</v>
      </c>
      <c r="F178" s="114" t="str">
        <f>IF(FN_MC!M160="","*",FN_MC!M160)</f>
        <v>-</v>
      </c>
      <c r="G178" s="101" t="str">
        <f>IF(FN_MC!I160="","*",FN_MC!I160)</f>
        <v>*</v>
      </c>
      <c r="H178" s="101" t="str">
        <f>IF(FN_MC!AB160="","*",FN_MC!AB160)</f>
        <v>*</v>
      </c>
      <c r="I178" s="101" t="str">
        <f>IF(FN_MC!AC160="","*",FN_MC!AC160)</f>
        <v>*</v>
      </c>
      <c r="J178" s="102" t="str">
        <f>IF(FN_MC!AA160="","*",FN_MC!AA160)</f>
        <v>*</v>
      </c>
      <c r="K178" s="112" t="str">
        <f>IF(FN_MC!AD160="","*",FN_MC!AD160)</f>
        <v>*</v>
      </c>
    </row>
    <row r="179" spans="2:11">
      <c r="B179" s="100" t="str">
        <f>IF(FN_MC!Y161="","*",FN_MC!Y161)</f>
        <v>*</v>
      </c>
      <c r="C179" s="101" t="str">
        <f>IF(FN_MC!B161="","*",FN_MC!B161)</f>
        <v>*</v>
      </c>
      <c r="D179" s="101" t="str">
        <f>IF(FN_MC!D161="","*",FN_MC!D161)</f>
        <v>*</v>
      </c>
      <c r="E179" s="101" t="str">
        <f>IF(FN_MC!H161="","*",FN_MC!H161)</f>
        <v>*</v>
      </c>
      <c r="F179" s="114" t="str">
        <f>IF(FN_MC!M161="","*",FN_MC!M161)</f>
        <v>-</v>
      </c>
      <c r="G179" s="101" t="str">
        <f>IF(FN_MC!I161="","*",FN_MC!I161)</f>
        <v>*</v>
      </c>
      <c r="H179" s="101" t="str">
        <f>IF(FN_MC!AB161="","*",FN_MC!AB161)</f>
        <v>*</v>
      </c>
      <c r="I179" s="101" t="str">
        <f>IF(FN_MC!AC161="","*",FN_MC!AC161)</f>
        <v>*</v>
      </c>
      <c r="J179" s="102" t="str">
        <f>IF(FN_MC!AA161="","*",FN_MC!AA161)</f>
        <v>*</v>
      </c>
      <c r="K179" s="112" t="str">
        <f>IF(FN_MC!AD161="","*",FN_MC!AD161)</f>
        <v>*</v>
      </c>
    </row>
    <row r="180" spans="2:11">
      <c r="B180" s="100" t="str">
        <f>IF(FN_MC!Y162="","*",FN_MC!Y162)</f>
        <v>*</v>
      </c>
      <c r="C180" s="101" t="str">
        <f>IF(FN_MC!B162="","*",FN_MC!B162)</f>
        <v>*</v>
      </c>
      <c r="D180" s="101" t="str">
        <f>IF(FN_MC!D162="","*",FN_MC!D162)</f>
        <v>*</v>
      </c>
      <c r="E180" s="101" t="str">
        <f>IF(FN_MC!H162="","*",FN_MC!H162)</f>
        <v>*</v>
      </c>
      <c r="F180" s="114" t="str">
        <f>IF(FN_MC!M162="","*",FN_MC!M162)</f>
        <v>-</v>
      </c>
      <c r="G180" s="101" t="str">
        <f>IF(FN_MC!I162="","*",FN_MC!I162)</f>
        <v>*</v>
      </c>
      <c r="H180" s="101" t="str">
        <f>IF(FN_MC!AB162="","*",FN_MC!AB162)</f>
        <v>*</v>
      </c>
      <c r="I180" s="101" t="str">
        <f>IF(FN_MC!AC162="","*",FN_MC!AC162)</f>
        <v>*</v>
      </c>
      <c r="J180" s="102" t="str">
        <f>IF(FN_MC!AA162="","*",FN_MC!AA162)</f>
        <v>*</v>
      </c>
      <c r="K180" s="112" t="str">
        <f>IF(FN_MC!AD162="","*",FN_MC!AD162)</f>
        <v>*</v>
      </c>
    </row>
    <row r="181" spans="2:11">
      <c r="B181" s="100" t="str">
        <f>IF(FN_MC!Y163="","*",FN_MC!Y163)</f>
        <v>*</v>
      </c>
      <c r="C181" s="101" t="str">
        <f>IF(FN_MC!B163="","*",FN_MC!B163)</f>
        <v>*</v>
      </c>
      <c r="D181" s="101" t="str">
        <f>IF(FN_MC!D163="","*",FN_MC!D163)</f>
        <v>*</v>
      </c>
      <c r="E181" s="101" t="str">
        <f>IF(FN_MC!H163="","*",FN_MC!H163)</f>
        <v>*</v>
      </c>
      <c r="F181" s="114" t="str">
        <f>IF(FN_MC!M163="","*",FN_MC!M163)</f>
        <v>-</v>
      </c>
      <c r="G181" s="101" t="str">
        <f>IF(FN_MC!I163="","*",FN_MC!I163)</f>
        <v>*</v>
      </c>
      <c r="H181" s="101" t="str">
        <f>IF(FN_MC!AB163="","*",FN_MC!AB163)</f>
        <v>*</v>
      </c>
      <c r="I181" s="101" t="str">
        <f>IF(FN_MC!AC163="","*",FN_MC!AC163)</f>
        <v>*</v>
      </c>
      <c r="J181" s="102" t="str">
        <f>IF(FN_MC!AA163="","*",FN_MC!AA163)</f>
        <v>*</v>
      </c>
      <c r="K181" s="112" t="str">
        <f>IF(FN_MC!AD163="","*",FN_MC!AD163)</f>
        <v>*</v>
      </c>
    </row>
    <row r="182" spans="2:11">
      <c r="B182" s="100" t="str">
        <f>IF(FN_MC!Y164="","*",FN_MC!Y164)</f>
        <v>*</v>
      </c>
      <c r="C182" s="101" t="str">
        <f>IF(FN_MC!B164="","*",FN_MC!B164)</f>
        <v>*</v>
      </c>
      <c r="D182" s="101" t="str">
        <f>IF(FN_MC!D164="","*",FN_MC!D164)</f>
        <v>*</v>
      </c>
      <c r="E182" s="101" t="str">
        <f>IF(FN_MC!H164="","*",FN_MC!H164)</f>
        <v>*</v>
      </c>
      <c r="F182" s="114" t="str">
        <f>IF(FN_MC!M164="","*",FN_MC!M164)</f>
        <v>-</v>
      </c>
      <c r="G182" s="101" t="str">
        <f>IF(FN_MC!I164="","*",FN_MC!I164)</f>
        <v>*</v>
      </c>
      <c r="H182" s="101" t="str">
        <f>IF(FN_MC!AB164="","*",FN_MC!AB164)</f>
        <v>*</v>
      </c>
      <c r="I182" s="101" t="str">
        <f>IF(FN_MC!AC164="","*",FN_MC!AC164)</f>
        <v>*</v>
      </c>
      <c r="J182" s="102" t="str">
        <f>IF(FN_MC!AA164="","*",FN_MC!AA164)</f>
        <v>*</v>
      </c>
      <c r="K182" s="112" t="str">
        <f>IF(FN_MC!AD164="","*",FN_MC!AD164)</f>
        <v>*</v>
      </c>
    </row>
    <row r="183" spans="2:11">
      <c r="B183" s="100" t="str">
        <f>IF(FN_MC!Y165="","*",FN_MC!Y165)</f>
        <v>*</v>
      </c>
      <c r="C183" s="101" t="str">
        <f>IF(FN_MC!B165="","*",FN_MC!B165)</f>
        <v>*</v>
      </c>
      <c r="D183" s="101" t="str">
        <f>IF(FN_MC!D165="","*",FN_MC!D165)</f>
        <v>*</v>
      </c>
      <c r="E183" s="101" t="str">
        <f>IF(FN_MC!H165="","*",FN_MC!H165)</f>
        <v>*</v>
      </c>
      <c r="F183" s="114" t="str">
        <f>IF(FN_MC!M165="","*",FN_MC!M165)</f>
        <v>-</v>
      </c>
      <c r="G183" s="101" t="str">
        <f>IF(FN_MC!I165="","*",FN_MC!I165)</f>
        <v>*</v>
      </c>
      <c r="H183" s="101" t="str">
        <f>IF(FN_MC!AB165="","*",FN_MC!AB165)</f>
        <v>*</v>
      </c>
      <c r="I183" s="101" t="str">
        <f>IF(FN_MC!AC165="","*",FN_MC!AC165)</f>
        <v>*</v>
      </c>
      <c r="J183" s="102" t="str">
        <f>IF(FN_MC!AA165="","*",FN_MC!AA165)</f>
        <v>*</v>
      </c>
      <c r="K183" s="112" t="str">
        <f>IF(FN_MC!AD165="","*",FN_MC!AD165)</f>
        <v>*</v>
      </c>
    </row>
    <row r="184" spans="2:11">
      <c r="B184" s="100" t="str">
        <f>IF(FN_MC!Y166="","*",FN_MC!Y166)</f>
        <v>*</v>
      </c>
      <c r="C184" s="101" t="str">
        <f>IF(FN_MC!B166="","*",FN_MC!B166)</f>
        <v>*</v>
      </c>
      <c r="D184" s="101" t="str">
        <f>IF(FN_MC!D166="","*",FN_MC!D166)</f>
        <v>*</v>
      </c>
      <c r="E184" s="101" t="str">
        <f>IF(FN_MC!H166="","*",FN_MC!H166)</f>
        <v>*</v>
      </c>
      <c r="F184" s="114" t="str">
        <f>IF(FN_MC!M166="","*",FN_MC!M166)</f>
        <v>-</v>
      </c>
      <c r="G184" s="101" t="str">
        <f>IF(FN_MC!I166="","*",FN_MC!I166)</f>
        <v>*</v>
      </c>
      <c r="H184" s="101" t="str">
        <f>IF(FN_MC!AB166="","*",FN_MC!AB166)</f>
        <v>*</v>
      </c>
      <c r="I184" s="101" t="str">
        <f>IF(FN_MC!AC166="","*",FN_MC!AC166)</f>
        <v>*</v>
      </c>
      <c r="J184" s="102" t="str">
        <f>IF(FN_MC!AA166="","*",FN_MC!AA166)</f>
        <v>*</v>
      </c>
      <c r="K184" s="112" t="str">
        <f>IF(FN_MC!AD166="","*",FN_MC!AD166)</f>
        <v>*</v>
      </c>
    </row>
    <row r="185" spans="2:11">
      <c r="B185" s="100" t="str">
        <f>IF(FN_MC!Y167="","*",FN_MC!Y167)</f>
        <v>*</v>
      </c>
      <c r="C185" s="101" t="str">
        <f>IF(FN_MC!B167="","*",FN_MC!B167)</f>
        <v>*</v>
      </c>
      <c r="D185" s="101" t="str">
        <f>IF(FN_MC!D167="","*",FN_MC!D167)</f>
        <v>*</v>
      </c>
      <c r="E185" s="101" t="str">
        <f>IF(FN_MC!H167="","*",FN_MC!H167)</f>
        <v>*</v>
      </c>
      <c r="F185" s="114" t="str">
        <f>IF(FN_MC!M167="","*",FN_MC!M167)</f>
        <v>-</v>
      </c>
      <c r="G185" s="101" t="str">
        <f>IF(FN_MC!I167="","*",FN_MC!I167)</f>
        <v>*</v>
      </c>
      <c r="H185" s="101" t="str">
        <f>IF(FN_MC!AB167="","*",FN_MC!AB167)</f>
        <v>*</v>
      </c>
      <c r="I185" s="101" t="str">
        <f>IF(FN_MC!AC167="","*",FN_MC!AC167)</f>
        <v>*</v>
      </c>
      <c r="J185" s="102" t="str">
        <f>IF(FN_MC!AA167="","*",FN_MC!AA167)</f>
        <v>*</v>
      </c>
      <c r="K185" s="112" t="str">
        <f>IF(FN_MC!AD167="","*",FN_MC!AD167)</f>
        <v>*</v>
      </c>
    </row>
    <row r="186" spans="2:11">
      <c r="B186" s="100" t="str">
        <f>IF(FN_MC!Y168="","*",FN_MC!Y168)</f>
        <v>*</v>
      </c>
      <c r="C186" s="101" t="str">
        <f>IF(FN_MC!B168="","*",FN_MC!B168)</f>
        <v>*</v>
      </c>
      <c r="D186" s="101" t="str">
        <f>IF(FN_MC!D168="","*",FN_MC!D168)</f>
        <v>*</v>
      </c>
      <c r="E186" s="101" t="str">
        <f>IF(FN_MC!H168="","*",FN_MC!H168)</f>
        <v>*</v>
      </c>
      <c r="F186" s="114" t="str">
        <f>IF(FN_MC!M168="","*",FN_MC!M168)</f>
        <v>-</v>
      </c>
      <c r="G186" s="101" t="str">
        <f>IF(FN_MC!I168="","*",FN_MC!I168)</f>
        <v>*</v>
      </c>
      <c r="H186" s="101" t="str">
        <f>IF(FN_MC!AB168="","*",FN_MC!AB168)</f>
        <v>*</v>
      </c>
      <c r="I186" s="101" t="str">
        <f>IF(FN_MC!AC168="","*",FN_MC!AC168)</f>
        <v>*</v>
      </c>
      <c r="J186" s="102" t="str">
        <f>IF(FN_MC!AA168="","*",FN_MC!AA168)</f>
        <v>*</v>
      </c>
      <c r="K186" s="112" t="str">
        <f>IF(FN_MC!AD168="","*",FN_MC!AD168)</f>
        <v>*</v>
      </c>
    </row>
    <row r="187" spans="2:11">
      <c r="B187" s="100" t="str">
        <f>IF(FN_MC!Y169="","*",FN_MC!Y169)</f>
        <v>*</v>
      </c>
      <c r="C187" s="101" t="str">
        <f>IF(FN_MC!B169="","*",FN_MC!B169)</f>
        <v>*</v>
      </c>
      <c r="D187" s="101" t="str">
        <f>IF(FN_MC!D169="","*",FN_MC!D169)</f>
        <v>*</v>
      </c>
      <c r="E187" s="101" t="str">
        <f>IF(FN_MC!H169="","*",FN_MC!H169)</f>
        <v>*</v>
      </c>
      <c r="F187" s="114" t="str">
        <f>IF(FN_MC!M169="","*",FN_MC!M169)</f>
        <v>-</v>
      </c>
      <c r="G187" s="101" t="str">
        <f>IF(FN_MC!I169="","*",FN_MC!I169)</f>
        <v>*</v>
      </c>
      <c r="H187" s="101" t="str">
        <f>IF(FN_MC!AB169="","*",FN_MC!AB169)</f>
        <v>*</v>
      </c>
      <c r="I187" s="101" t="str">
        <f>IF(FN_MC!AC169="","*",FN_MC!AC169)</f>
        <v>*</v>
      </c>
      <c r="J187" s="102" t="str">
        <f>IF(FN_MC!AA169="","*",FN_MC!AA169)</f>
        <v>*</v>
      </c>
      <c r="K187" s="112" t="str">
        <f>IF(FN_MC!AD169="","*",FN_MC!AD169)</f>
        <v>*</v>
      </c>
    </row>
    <row r="188" spans="2:11">
      <c r="B188" s="100" t="str">
        <f>IF(FN_MC!Y170="","*",FN_MC!Y170)</f>
        <v>*</v>
      </c>
      <c r="C188" s="101" t="str">
        <f>IF(FN_MC!B170="","*",FN_MC!B170)</f>
        <v>*</v>
      </c>
      <c r="D188" s="101" t="str">
        <f>IF(FN_MC!D170="","*",FN_MC!D170)</f>
        <v>*</v>
      </c>
      <c r="E188" s="101" t="str">
        <f>IF(FN_MC!H170="","*",FN_MC!H170)</f>
        <v>*</v>
      </c>
      <c r="F188" s="114" t="str">
        <f>IF(FN_MC!M170="","*",FN_MC!M170)</f>
        <v>-</v>
      </c>
      <c r="G188" s="101" t="str">
        <f>IF(FN_MC!I170="","*",FN_MC!I170)</f>
        <v>*</v>
      </c>
      <c r="H188" s="101" t="str">
        <f>IF(FN_MC!AB170="","*",FN_MC!AB170)</f>
        <v>*</v>
      </c>
      <c r="I188" s="101" t="str">
        <f>IF(FN_MC!AC170="","*",FN_MC!AC170)</f>
        <v>*</v>
      </c>
      <c r="J188" s="102" t="str">
        <f>IF(FN_MC!AA170="","*",FN_MC!AA170)</f>
        <v>*</v>
      </c>
      <c r="K188" s="112" t="str">
        <f>IF(FN_MC!AD170="","*",FN_MC!AD170)</f>
        <v>*</v>
      </c>
    </row>
    <row r="189" spans="2:11">
      <c r="B189" s="100" t="str">
        <f>IF(FN_MC!Y171="","*",FN_MC!Y171)</f>
        <v>*</v>
      </c>
      <c r="C189" s="101" t="str">
        <f>IF(FN_MC!B171="","*",FN_MC!B171)</f>
        <v>*</v>
      </c>
      <c r="D189" s="101" t="str">
        <f>IF(FN_MC!D171="","*",FN_MC!D171)</f>
        <v>*</v>
      </c>
      <c r="E189" s="101" t="str">
        <f>IF(FN_MC!H171="","*",FN_MC!H171)</f>
        <v>*</v>
      </c>
      <c r="F189" s="114" t="str">
        <f>IF(FN_MC!M171="","*",FN_MC!M171)</f>
        <v>-</v>
      </c>
      <c r="G189" s="101" t="str">
        <f>IF(FN_MC!I171="","*",FN_MC!I171)</f>
        <v>*</v>
      </c>
      <c r="H189" s="101" t="str">
        <f>IF(FN_MC!AB171="","*",FN_MC!AB171)</f>
        <v>*</v>
      </c>
      <c r="I189" s="101" t="str">
        <f>IF(FN_MC!AC171="","*",FN_MC!AC171)</f>
        <v>*</v>
      </c>
      <c r="J189" s="102" t="str">
        <f>IF(FN_MC!AA171="","*",FN_MC!AA171)</f>
        <v>*</v>
      </c>
      <c r="K189" s="112" t="str">
        <f>IF(FN_MC!AD171="","*",FN_MC!AD171)</f>
        <v>*</v>
      </c>
    </row>
    <row r="190" spans="2:11">
      <c r="B190" s="100" t="str">
        <f>IF(FN_MC!Y172="","*",FN_MC!Y172)</f>
        <v>*</v>
      </c>
      <c r="C190" s="101" t="str">
        <f>IF(FN_MC!B172="","*",FN_MC!B172)</f>
        <v>*</v>
      </c>
      <c r="D190" s="101" t="str">
        <f>IF(FN_MC!D172="","*",FN_MC!D172)</f>
        <v>*</v>
      </c>
      <c r="E190" s="101" t="str">
        <f>IF(FN_MC!H172="","*",FN_MC!H172)</f>
        <v>*</v>
      </c>
      <c r="F190" s="114" t="str">
        <f>IF(FN_MC!M172="","*",FN_MC!M172)</f>
        <v>-</v>
      </c>
      <c r="G190" s="101" t="str">
        <f>IF(FN_MC!I172="","*",FN_MC!I172)</f>
        <v>*</v>
      </c>
      <c r="H190" s="101" t="str">
        <f>IF(FN_MC!AB172="","*",FN_MC!AB172)</f>
        <v>*</v>
      </c>
      <c r="I190" s="101" t="str">
        <f>IF(FN_MC!AC172="","*",FN_MC!AC172)</f>
        <v>*</v>
      </c>
      <c r="J190" s="102" t="str">
        <f>IF(FN_MC!AA172="","*",FN_MC!AA172)</f>
        <v>*</v>
      </c>
      <c r="K190" s="112" t="str">
        <f>IF(FN_MC!AD172="","*",FN_MC!AD172)</f>
        <v>*</v>
      </c>
    </row>
    <row r="191" spans="2:11">
      <c r="B191" s="100" t="str">
        <f>IF(FN_MC!Y173="","*",FN_MC!Y173)</f>
        <v>*</v>
      </c>
      <c r="C191" s="101" t="str">
        <f>IF(FN_MC!B173="","*",FN_MC!B173)</f>
        <v>*</v>
      </c>
      <c r="D191" s="101" t="str">
        <f>IF(FN_MC!D173="","*",FN_MC!D173)</f>
        <v>*</v>
      </c>
      <c r="E191" s="101" t="str">
        <f>IF(FN_MC!H173="","*",FN_MC!H173)</f>
        <v>*</v>
      </c>
      <c r="F191" s="114" t="str">
        <f>IF(FN_MC!M173="","*",FN_MC!M173)</f>
        <v>-</v>
      </c>
      <c r="G191" s="101" t="str">
        <f>IF(FN_MC!I173="","*",FN_MC!I173)</f>
        <v>*</v>
      </c>
      <c r="H191" s="101" t="str">
        <f>IF(FN_MC!AB173="","*",FN_MC!AB173)</f>
        <v>*</v>
      </c>
      <c r="I191" s="101" t="str">
        <f>IF(FN_MC!AC173="","*",FN_MC!AC173)</f>
        <v>*</v>
      </c>
      <c r="J191" s="102" t="str">
        <f>IF(FN_MC!AA173="","*",FN_MC!AA173)</f>
        <v>*</v>
      </c>
      <c r="K191" s="112" t="str">
        <f>IF(FN_MC!AD173="","*",FN_MC!AD173)</f>
        <v>*</v>
      </c>
    </row>
    <row r="192" spans="2:11">
      <c r="B192" s="100" t="str">
        <f>IF(FN_MC!Y174="","*",FN_MC!Y174)</f>
        <v>*</v>
      </c>
      <c r="C192" s="101" t="str">
        <f>IF(FN_MC!B174="","*",FN_MC!B174)</f>
        <v>*</v>
      </c>
      <c r="D192" s="101" t="str">
        <f>IF(FN_MC!D174="","*",FN_MC!D174)</f>
        <v>*</v>
      </c>
      <c r="E192" s="101" t="str">
        <f>IF(FN_MC!H174="","*",FN_MC!H174)</f>
        <v>*</v>
      </c>
      <c r="F192" s="114" t="str">
        <f>IF(FN_MC!M174="","*",FN_MC!M174)</f>
        <v>-</v>
      </c>
      <c r="G192" s="101" t="str">
        <f>IF(FN_MC!I174="","*",FN_MC!I174)</f>
        <v>*</v>
      </c>
      <c r="H192" s="101" t="str">
        <f>IF(FN_MC!AB174="","*",FN_MC!AB174)</f>
        <v>*</v>
      </c>
      <c r="I192" s="101" t="str">
        <f>IF(FN_MC!AC174="","*",FN_MC!AC174)</f>
        <v>*</v>
      </c>
      <c r="J192" s="102" t="str">
        <f>IF(FN_MC!AA174="","*",FN_MC!AA174)</f>
        <v>*</v>
      </c>
      <c r="K192" s="112" t="str">
        <f>IF(FN_MC!AD174="","*",FN_MC!AD174)</f>
        <v>*</v>
      </c>
    </row>
    <row r="193" spans="2:11">
      <c r="B193" s="100" t="str">
        <f>IF(FN_MC!Y175="","*",FN_MC!Y175)</f>
        <v>*</v>
      </c>
      <c r="C193" s="101" t="str">
        <f>IF(FN_MC!B175="","*",FN_MC!B175)</f>
        <v>*</v>
      </c>
      <c r="D193" s="101" t="str">
        <f>IF(FN_MC!D175="","*",FN_MC!D175)</f>
        <v>*</v>
      </c>
      <c r="E193" s="101" t="str">
        <f>IF(FN_MC!H175="","*",FN_MC!H175)</f>
        <v>*</v>
      </c>
      <c r="F193" s="114" t="str">
        <f>IF(FN_MC!M175="","*",FN_MC!M175)</f>
        <v>-</v>
      </c>
      <c r="G193" s="101" t="str">
        <f>IF(FN_MC!I175="","*",FN_MC!I175)</f>
        <v>*</v>
      </c>
      <c r="H193" s="101" t="str">
        <f>IF(FN_MC!AB175="","*",FN_MC!AB175)</f>
        <v>*</v>
      </c>
      <c r="I193" s="101" t="str">
        <f>IF(FN_MC!AC175="","*",FN_MC!AC175)</f>
        <v>*</v>
      </c>
      <c r="J193" s="102" t="str">
        <f>IF(FN_MC!AA175="","*",FN_MC!AA175)</f>
        <v>*</v>
      </c>
      <c r="K193" s="112" t="str">
        <f>IF(FN_MC!AD175="","*",FN_MC!AD175)</f>
        <v>*</v>
      </c>
    </row>
    <row r="194" spans="2:11">
      <c r="B194" s="100" t="str">
        <f>IF(FN_MC!Y176="","*",FN_MC!Y176)</f>
        <v>*</v>
      </c>
      <c r="C194" s="101" t="str">
        <f>IF(FN_MC!B176="","*",FN_MC!B176)</f>
        <v>*</v>
      </c>
      <c r="D194" s="101" t="str">
        <f>IF(FN_MC!D176="","*",FN_MC!D176)</f>
        <v>*</v>
      </c>
      <c r="E194" s="101" t="str">
        <f>IF(FN_MC!H176="","*",FN_MC!H176)</f>
        <v>*</v>
      </c>
      <c r="F194" s="114" t="str">
        <f>IF(FN_MC!M176="","*",FN_MC!M176)</f>
        <v>-</v>
      </c>
      <c r="G194" s="101" t="str">
        <f>IF(FN_MC!I176="","*",FN_MC!I176)</f>
        <v>*</v>
      </c>
      <c r="H194" s="101" t="str">
        <f>IF(FN_MC!AB176="","*",FN_MC!AB176)</f>
        <v>*</v>
      </c>
      <c r="I194" s="101" t="str">
        <f>IF(FN_MC!AC176="","*",FN_MC!AC176)</f>
        <v>*</v>
      </c>
      <c r="J194" s="102" t="str">
        <f>IF(FN_MC!AA176="","*",FN_MC!AA176)</f>
        <v>*</v>
      </c>
      <c r="K194" s="112" t="str">
        <f>IF(FN_MC!AD176="","*",FN_MC!AD176)</f>
        <v>*</v>
      </c>
    </row>
    <row r="195" spans="2:11">
      <c r="B195" s="100" t="str">
        <f>IF(FN_MC!Y177="","*",FN_MC!Y177)</f>
        <v>*</v>
      </c>
      <c r="C195" s="101" t="str">
        <f>IF(FN_MC!B177="","*",FN_MC!B177)</f>
        <v>*</v>
      </c>
      <c r="D195" s="101" t="str">
        <f>IF(FN_MC!D177="","*",FN_MC!D177)</f>
        <v>*</v>
      </c>
      <c r="E195" s="101" t="str">
        <f>IF(FN_MC!H177="","*",FN_MC!H177)</f>
        <v>*</v>
      </c>
      <c r="F195" s="114" t="str">
        <f>IF(FN_MC!M177="","*",FN_MC!M177)</f>
        <v>-</v>
      </c>
      <c r="G195" s="101" t="str">
        <f>IF(FN_MC!I177="","*",FN_MC!I177)</f>
        <v>*</v>
      </c>
      <c r="H195" s="101" t="str">
        <f>IF(FN_MC!AB177="","*",FN_MC!AB177)</f>
        <v>*</v>
      </c>
      <c r="I195" s="101" t="str">
        <f>IF(FN_MC!AC177="","*",FN_MC!AC177)</f>
        <v>*</v>
      </c>
      <c r="J195" s="102" t="str">
        <f>IF(FN_MC!AA177="","*",FN_MC!AA177)</f>
        <v>*</v>
      </c>
      <c r="K195" s="112" t="str">
        <f>IF(FN_MC!AD177="","*",FN_MC!AD177)</f>
        <v>*</v>
      </c>
    </row>
    <row r="196" spans="2:11">
      <c r="B196" s="100" t="str">
        <f>IF(FN_MC!Y178="","*",FN_MC!Y178)</f>
        <v>*</v>
      </c>
      <c r="C196" s="101" t="str">
        <f>IF(FN_MC!B178="","*",FN_MC!B178)</f>
        <v>*</v>
      </c>
      <c r="D196" s="101" t="str">
        <f>IF(FN_MC!D178="","*",FN_MC!D178)</f>
        <v>*</v>
      </c>
      <c r="E196" s="101" t="str">
        <f>IF(FN_MC!H178="","*",FN_MC!H178)</f>
        <v>*</v>
      </c>
      <c r="F196" s="114" t="str">
        <f>IF(FN_MC!M178="","*",FN_MC!M178)</f>
        <v>-</v>
      </c>
      <c r="G196" s="101" t="str">
        <f>IF(FN_MC!I178="","*",FN_MC!I178)</f>
        <v>*</v>
      </c>
      <c r="H196" s="101" t="str">
        <f>IF(FN_MC!AB178="","*",FN_MC!AB178)</f>
        <v>*</v>
      </c>
      <c r="I196" s="101" t="str">
        <f>IF(FN_MC!AC178="","*",FN_MC!AC178)</f>
        <v>*</v>
      </c>
      <c r="J196" s="102" t="str">
        <f>IF(FN_MC!AA178="","*",FN_MC!AA178)</f>
        <v>*</v>
      </c>
      <c r="K196" s="112" t="str">
        <f>IF(FN_MC!AD178="","*",FN_MC!AD178)</f>
        <v>*</v>
      </c>
    </row>
    <row r="197" spans="2:11">
      <c r="B197" s="100" t="str">
        <f>IF(FN_MC!Y179="","*",FN_MC!Y179)</f>
        <v>*</v>
      </c>
      <c r="C197" s="101" t="str">
        <f>IF(FN_MC!B179="","*",FN_MC!B179)</f>
        <v>*</v>
      </c>
      <c r="D197" s="101" t="str">
        <f>IF(FN_MC!D179="","*",FN_MC!D179)</f>
        <v>*</v>
      </c>
      <c r="E197" s="101" t="str">
        <f>IF(FN_MC!H179="","*",FN_MC!H179)</f>
        <v>*</v>
      </c>
      <c r="F197" s="114" t="str">
        <f>IF(FN_MC!M179="","*",FN_MC!M179)</f>
        <v>-</v>
      </c>
      <c r="G197" s="101" t="str">
        <f>IF(FN_MC!I179="","*",FN_MC!I179)</f>
        <v>*</v>
      </c>
      <c r="H197" s="101" t="str">
        <f>IF(FN_MC!AB179="","*",FN_MC!AB179)</f>
        <v>*</v>
      </c>
      <c r="I197" s="101" t="str">
        <f>IF(FN_MC!AC179="","*",FN_MC!AC179)</f>
        <v>*</v>
      </c>
      <c r="J197" s="102" t="str">
        <f>IF(FN_MC!AA179="","*",FN_MC!AA179)</f>
        <v>*</v>
      </c>
      <c r="K197" s="112" t="str">
        <f>IF(FN_MC!AD179="","*",FN_MC!AD179)</f>
        <v>*</v>
      </c>
    </row>
    <row r="198" spans="2:11">
      <c r="B198" s="100" t="str">
        <f>IF(FN_MC!Y180="","*",FN_MC!Y180)</f>
        <v>*</v>
      </c>
      <c r="C198" s="101" t="str">
        <f>IF(FN_MC!B180="","*",FN_MC!B180)</f>
        <v>*</v>
      </c>
      <c r="D198" s="101" t="str">
        <f>IF(FN_MC!D180="","*",FN_MC!D180)</f>
        <v>*</v>
      </c>
      <c r="E198" s="101" t="str">
        <f>IF(FN_MC!H180="","*",FN_MC!H180)</f>
        <v>*</v>
      </c>
      <c r="F198" s="114" t="str">
        <f>IF(FN_MC!M180="","*",FN_MC!M180)</f>
        <v>-</v>
      </c>
      <c r="G198" s="101" t="str">
        <f>IF(FN_MC!I180="","*",FN_MC!I180)</f>
        <v>*</v>
      </c>
      <c r="H198" s="101" t="str">
        <f>IF(FN_MC!AB180="","*",FN_MC!AB180)</f>
        <v>*</v>
      </c>
      <c r="I198" s="101" t="str">
        <f>IF(FN_MC!AC180="","*",FN_MC!AC180)</f>
        <v>*</v>
      </c>
      <c r="J198" s="102" t="str">
        <f>IF(FN_MC!AA180="","*",FN_MC!AA180)</f>
        <v>*</v>
      </c>
      <c r="K198" s="112" t="str">
        <f>IF(FN_MC!AD180="","*",FN_MC!AD180)</f>
        <v>*</v>
      </c>
    </row>
    <row r="199" spans="2:11">
      <c r="B199" s="100" t="str">
        <f>IF(FN_MC!Y181="","*",FN_MC!Y181)</f>
        <v>*</v>
      </c>
      <c r="C199" s="101" t="str">
        <f>IF(FN_MC!B181="","*",FN_MC!B181)</f>
        <v>*</v>
      </c>
      <c r="D199" s="101" t="str">
        <f>IF(FN_MC!D181="","*",FN_MC!D181)</f>
        <v>*</v>
      </c>
      <c r="E199" s="101" t="str">
        <f>IF(FN_MC!H181="","*",FN_MC!H181)</f>
        <v>*</v>
      </c>
      <c r="F199" s="114" t="str">
        <f>IF(FN_MC!M181="","*",FN_MC!M181)</f>
        <v>-</v>
      </c>
      <c r="G199" s="101" t="str">
        <f>IF(FN_MC!I181="","*",FN_MC!I181)</f>
        <v>*</v>
      </c>
      <c r="H199" s="101" t="str">
        <f>IF(FN_MC!AB181="","*",FN_MC!AB181)</f>
        <v>*</v>
      </c>
      <c r="I199" s="101" t="str">
        <f>IF(FN_MC!AC181="","*",FN_MC!AC181)</f>
        <v>*</v>
      </c>
      <c r="J199" s="102" t="str">
        <f>IF(FN_MC!AA181="","*",FN_MC!AA181)</f>
        <v>*</v>
      </c>
      <c r="K199" s="112" t="str">
        <f>IF(FN_MC!AD181="","*",FN_MC!AD181)</f>
        <v>*</v>
      </c>
    </row>
    <row r="200" spans="2:11">
      <c r="B200" s="100" t="str">
        <f>IF(FN_MC!Y182="","*",FN_MC!Y182)</f>
        <v>*</v>
      </c>
      <c r="C200" s="101" t="str">
        <f>IF(FN_MC!B182="","*",FN_MC!B182)</f>
        <v>*</v>
      </c>
      <c r="D200" s="101" t="str">
        <f>IF(FN_MC!D182="","*",FN_MC!D182)</f>
        <v>*</v>
      </c>
      <c r="E200" s="101" t="str">
        <f>IF(FN_MC!H182="","*",FN_MC!H182)</f>
        <v>*</v>
      </c>
      <c r="F200" s="114" t="str">
        <f>IF(FN_MC!M182="","*",FN_MC!M182)</f>
        <v>-</v>
      </c>
      <c r="G200" s="101" t="str">
        <f>IF(FN_MC!I182="","*",FN_MC!I182)</f>
        <v>*</v>
      </c>
      <c r="H200" s="101" t="str">
        <f>IF(FN_MC!AB182="","*",FN_MC!AB182)</f>
        <v>*</v>
      </c>
      <c r="I200" s="101" t="str">
        <f>IF(FN_MC!AC182="","*",FN_MC!AC182)</f>
        <v>*</v>
      </c>
      <c r="J200" s="102" t="str">
        <f>IF(FN_MC!AA182="","*",FN_MC!AA182)</f>
        <v>*</v>
      </c>
      <c r="K200" s="112" t="str">
        <f>IF(FN_MC!AD182="","*",FN_MC!AD182)</f>
        <v>*</v>
      </c>
    </row>
    <row r="201" spans="2:11">
      <c r="B201" s="100" t="str">
        <f>IF(FN_MC!Y183="","*",FN_MC!Y183)</f>
        <v>*</v>
      </c>
      <c r="C201" s="101" t="str">
        <f>IF(FN_MC!B183="","*",FN_MC!B183)</f>
        <v>*</v>
      </c>
      <c r="D201" s="101" t="str">
        <f>IF(FN_MC!D183="","*",FN_MC!D183)</f>
        <v>*</v>
      </c>
      <c r="E201" s="101" t="str">
        <f>IF(FN_MC!H183="","*",FN_MC!H183)</f>
        <v>*</v>
      </c>
      <c r="F201" s="114" t="str">
        <f>IF(FN_MC!M183="","*",FN_MC!M183)</f>
        <v>-</v>
      </c>
      <c r="G201" s="101" t="str">
        <f>IF(FN_MC!I183="","*",FN_MC!I183)</f>
        <v>*</v>
      </c>
      <c r="H201" s="101" t="str">
        <f>IF(FN_MC!AB183="","*",FN_MC!AB183)</f>
        <v>*</v>
      </c>
      <c r="I201" s="101" t="str">
        <f>IF(FN_MC!AC183="","*",FN_MC!AC183)</f>
        <v>*</v>
      </c>
      <c r="J201" s="102" t="str">
        <f>IF(FN_MC!AA183="","*",FN_MC!AA183)</f>
        <v>*</v>
      </c>
      <c r="K201" s="112" t="str">
        <f>IF(FN_MC!AD183="","*",FN_MC!AD183)</f>
        <v>*</v>
      </c>
    </row>
    <row r="202" spans="2:11">
      <c r="B202" s="100" t="str">
        <f>IF(FN_MC!Y184="","*",FN_MC!Y184)</f>
        <v>*</v>
      </c>
      <c r="C202" s="101" t="str">
        <f>IF(FN_MC!B184="","*",FN_MC!B184)</f>
        <v>*</v>
      </c>
      <c r="D202" s="101" t="str">
        <f>IF(FN_MC!D184="","*",FN_MC!D184)</f>
        <v>*</v>
      </c>
      <c r="E202" s="101" t="str">
        <f>IF(FN_MC!H184="","*",FN_MC!H184)</f>
        <v>*</v>
      </c>
      <c r="F202" s="114" t="str">
        <f>IF(FN_MC!M184="","*",FN_MC!M184)</f>
        <v>-</v>
      </c>
      <c r="G202" s="101" t="str">
        <f>IF(FN_MC!I184="","*",FN_MC!I184)</f>
        <v>*</v>
      </c>
      <c r="H202" s="101" t="str">
        <f>IF(FN_MC!AB184="","*",FN_MC!AB184)</f>
        <v>*</v>
      </c>
      <c r="I202" s="101" t="str">
        <f>IF(FN_MC!AC184="","*",FN_MC!AC184)</f>
        <v>*</v>
      </c>
      <c r="J202" s="102" t="str">
        <f>IF(FN_MC!AA184="","*",FN_MC!AA184)</f>
        <v>*</v>
      </c>
      <c r="K202" s="112" t="str">
        <f>IF(FN_MC!AD184="","*",FN_MC!AD184)</f>
        <v>*</v>
      </c>
    </row>
    <row r="203" spans="2:11">
      <c r="B203" s="100" t="str">
        <f>IF(FN_MC!Y185="","*",FN_MC!Y185)</f>
        <v>*</v>
      </c>
      <c r="C203" s="101" t="str">
        <f>IF(FN_MC!B185="","*",FN_MC!B185)</f>
        <v>*</v>
      </c>
      <c r="D203" s="101" t="str">
        <f>IF(FN_MC!D185="","*",FN_MC!D185)</f>
        <v>*</v>
      </c>
      <c r="E203" s="101" t="str">
        <f>IF(FN_MC!H185="","*",FN_MC!H185)</f>
        <v>*</v>
      </c>
      <c r="F203" s="114" t="str">
        <f>IF(FN_MC!M185="","*",FN_MC!M185)</f>
        <v>-</v>
      </c>
      <c r="G203" s="101" t="str">
        <f>IF(FN_MC!I185="","*",FN_MC!I185)</f>
        <v>*</v>
      </c>
      <c r="H203" s="101" t="str">
        <f>IF(FN_MC!AB185="","*",FN_MC!AB185)</f>
        <v>*</v>
      </c>
      <c r="I203" s="101" t="str">
        <f>IF(FN_MC!AC185="","*",FN_MC!AC185)</f>
        <v>*</v>
      </c>
      <c r="J203" s="102" t="str">
        <f>IF(FN_MC!AA185="","*",FN_MC!AA185)</f>
        <v>*</v>
      </c>
      <c r="K203" s="112" t="str">
        <f>IF(FN_MC!AD185="","*",FN_MC!AD185)</f>
        <v>*</v>
      </c>
    </row>
    <row r="204" spans="2:11">
      <c r="B204" s="100" t="str">
        <f>IF(FN_MC!Y186="","*",FN_MC!Y186)</f>
        <v>*</v>
      </c>
      <c r="C204" s="101" t="str">
        <f>IF(FN_MC!B186="","*",FN_MC!B186)</f>
        <v>*</v>
      </c>
      <c r="D204" s="101" t="str">
        <f>IF(FN_MC!D186="","*",FN_MC!D186)</f>
        <v>*</v>
      </c>
      <c r="E204" s="101" t="str">
        <f>IF(FN_MC!H186="","*",FN_MC!H186)</f>
        <v>*</v>
      </c>
      <c r="F204" s="114" t="str">
        <f>IF(FN_MC!M186="","*",FN_MC!M186)</f>
        <v>-</v>
      </c>
      <c r="G204" s="101" t="str">
        <f>IF(FN_MC!I186="","*",FN_MC!I186)</f>
        <v>*</v>
      </c>
      <c r="H204" s="101" t="str">
        <f>IF(FN_MC!AB186="","*",FN_MC!AB186)</f>
        <v>*</v>
      </c>
      <c r="I204" s="101" t="str">
        <f>IF(FN_MC!AC186="","*",FN_MC!AC186)</f>
        <v>*</v>
      </c>
      <c r="J204" s="102" t="str">
        <f>IF(FN_MC!AA186="","*",FN_MC!AA186)</f>
        <v>*</v>
      </c>
      <c r="K204" s="112" t="str">
        <f>IF(FN_MC!AD186="","*",FN_MC!AD186)</f>
        <v>*</v>
      </c>
    </row>
    <row r="205" spans="2:11">
      <c r="B205" s="100" t="str">
        <f>IF(FN_MC!Y187="","*",FN_MC!Y187)</f>
        <v>*</v>
      </c>
      <c r="C205" s="101" t="str">
        <f>IF(FN_MC!B187="","*",FN_MC!B187)</f>
        <v>*</v>
      </c>
      <c r="D205" s="101" t="str">
        <f>IF(FN_MC!D187="","*",FN_MC!D187)</f>
        <v>*</v>
      </c>
      <c r="E205" s="101" t="str">
        <f>IF(FN_MC!H187="","*",FN_MC!H187)</f>
        <v>*</v>
      </c>
      <c r="F205" s="114" t="str">
        <f>IF(FN_MC!M187="","*",FN_MC!M187)</f>
        <v>-</v>
      </c>
      <c r="G205" s="101" t="str">
        <f>IF(FN_MC!I187="","*",FN_MC!I187)</f>
        <v>*</v>
      </c>
      <c r="H205" s="101" t="str">
        <f>IF(FN_MC!AB187="","*",FN_MC!AB187)</f>
        <v>*</v>
      </c>
      <c r="I205" s="101" t="str">
        <f>IF(FN_MC!AC187="","*",FN_MC!AC187)</f>
        <v>*</v>
      </c>
      <c r="J205" s="102" t="str">
        <f>IF(FN_MC!AA187="","*",FN_MC!AA187)</f>
        <v>*</v>
      </c>
      <c r="K205" s="112" t="str">
        <f>IF(FN_MC!AD187="","*",FN_MC!AD187)</f>
        <v>*</v>
      </c>
    </row>
    <row r="206" spans="2:11">
      <c r="B206" s="100" t="str">
        <f>IF(FN_MC!Y188="","*",FN_MC!Y188)</f>
        <v>*</v>
      </c>
      <c r="C206" s="101" t="str">
        <f>IF(FN_MC!B188="","*",FN_MC!B188)</f>
        <v>*</v>
      </c>
      <c r="D206" s="101" t="str">
        <f>IF(FN_MC!D188="","*",FN_MC!D188)</f>
        <v>*</v>
      </c>
      <c r="E206" s="101" t="str">
        <f>IF(FN_MC!H188="","*",FN_MC!H188)</f>
        <v>*</v>
      </c>
      <c r="F206" s="114" t="str">
        <f>IF(FN_MC!M188="","*",FN_MC!M188)</f>
        <v>-</v>
      </c>
      <c r="G206" s="101" t="str">
        <f>IF(FN_MC!I188="","*",FN_MC!I188)</f>
        <v>*</v>
      </c>
      <c r="H206" s="101" t="str">
        <f>IF(FN_MC!AB188="","*",FN_MC!AB188)</f>
        <v>*</v>
      </c>
      <c r="I206" s="101" t="str">
        <f>IF(FN_MC!AC188="","*",FN_MC!AC188)</f>
        <v>*</v>
      </c>
      <c r="J206" s="102" t="str">
        <f>IF(FN_MC!AA188="","*",FN_MC!AA188)</f>
        <v>*</v>
      </c>
      <c r="K206" s="112" t="str">
        <f>IF(FN_MC!AD188="","*",FN_MC!AD188)</f>
        <v>*</v>
      </c>
    </row>
    <row r="207" spans="2:11">
      <c r="B207" s="100" t="str">
        <f>IF(FN_MC!Y189="","*",FN_MC!Y189)</f>
        <v>*</v>
      </c>
      <c r="C207" s="101" t="str">
        <f>IF(FN_MC!B189="","*",FN_MC!B189)</f>
        <v>*</v>
      </c>
      <c r="D207" s="101" t="str">
        <f>IF(FN_MC!D189="","*",FN_MC!D189)</f>
        <v>*</v>
      </c>
      <c r="E207" s="101" t="str">
        <f>IF(FN_MC!H189="","*",FN_MC!H189)</f>
        <v>*</v>
      </c>
      <c r="F207" s="114" t="str">
        <f>IF(FN_MC!M189="","*",FN_MC!M189)</f>
        <v>-</v>
      </c>
      <c r="G207" s="101" t="str">
        <f>IF(FN_MC!I189="","*",FN_MC!I189)</f>
        <v>*</v>
      </c>
      <c r="H207" s="101" t="str">
        <f>IF(FN_MC!AB189="","*",FN_MC!AB189)</f>
        <v>*</v>
      </c>
      <c r="I207" s="101" t="str">
        <f>IF(FN_MC!AC189="","*",FN_MC!AC189)</f>
        <v>*</v>
      </c>
      <c r="J207" s="102" t="str">
        <f>IF(FN_MC!AA189="","*",FN_MC!AA189)</f>
        <v>*</v>
      </c>
      <c r="K207" s="112" t="str">
        <f>IF(FN_MC!AD189="","*",FN_MC!AD189)</f>
        <v>*</v>
      </c>
    </row>
    <row r="208" spans="2:11">
      <c r="B208" s="100" t="str">
        <f>IF(FN_MC!Y190="","*",FN_MC!Y190)</f>
        <v>*</v>
      </c>
      <c r="C208" s="101" t="str">
        <f>IF(FN_MC!B190="","*",FN_MC!B190)</f>
        <v>*</v>
      </c>
      <c r="D208" s="101" t="str">
        <f>IF(FN_MC!D190="","*",FN_MC!D190)</f>
        <v>*</v>
      </c>
      <c r="E208" s="101" t="str">
        <f>IF(FN_MC!H190="","*",FN_MC!H190)</f>
        <v>*</v>
      </c>
      <c r="F208" s="114" t="str">
        <f>IF(FN_MC!M190="","*",FN_MC!M190)</f>
        <v>-</v>
      </c>
      <c r="G208" s="101" t="str">
        <f>IF(FN_MC!I190="","*",FN_MC!I190)</f>
        <v>*</v>
      </c>
      <c r="H208" s="101" t="str">
        <f>IF(FN_MC!AB190="","*",FN_MC!AB190)</f>
        <v>*</v>
      </c>
      <c r="I208" s="101" t="str">
        <f>IF(FN_MC!AC190="","*",FN_MC!AC190)</f>
        <v>*</v>
      </c>
      <c r="J208" s="102" t="str">
        <f>IF(FN_MC!AA190="","*",FN_MC!AA190)</f>
        <v>*</v>
      </c>
      <c r="K208" s="112" t="str">
        <f>IF(FN_MC!AD190="","*",FN_MC!AD190)</f>
        <v>*</v>
      </c>
    </row>
    <row r="209" spans="2:11">
      <c r="B209" s="100" t="str">
        <f>IF(FN_MC!Y191="","*",FN_MC!Y191)</f>
        <v>*</v>
      </c>
      <c r="C209" s="101" t="str">
        <f>IF(FN_MC!B191="","*",FN_MC!B191)</f>
        <v>*</v>
      </c>
      <c r="D209" s="101" t="str">
        <f>IF(FN_MC!D191="","*",FN_MC!D191)</f>
        <v>*</v>
      </c>
      <c r="E209" s="101" t="str">
        <f>IF(FN_MC!H191="","*",FN_MC!H191)</f>
        <v>*</v>
      </c>
      <c r="F209" s="114" t="str">
        <f>IF(FN_MC!M191="","*",FN_MC!M191)</f>
        <v>-</v>
      </c>
      <c r="G209" s="101" t="str">
        <f>IF(FN_MC!I191="","*",FN_MC!I191)</f>
        <v>*</v>
      </c>
      <c r="H209" s="101" t="str">
        <f>IF(FN_MC!AB191="","*",FN_MC!AB191)</f>
        <v>*</v>
      </c>
      <c r="I209" s="101" t="str">
        <f>IF(FN_MC!AC191="","*",FN_MC!AC191)</f>
        <v>*</v>
      </c>
      <c r="J209" s="102" t="str">
        <f>IF(FN_MC!AA191="","*",FN_MC!AA191)</f>
        <v>*</v>
      </c>
      <c r="K209" s="112" t="str">
        <f>IF(FN_MC!AD191="","*",FN_MC!AD191)</f>
        <v>*</v>
      </c>
    </row>
    <row r="210" spans="2:11">
      <c r="B210" s="100" t="str">
        <f>IF(FN_MC!Y192="","*",FN_MC!Y192)</f>
        <v>*</v>
      </c>
      <c r="C210" s="101" t="str">
        <f>IF(FN_MC!B192="","*",FN_MC!B192)</f>
        <v>*</v>
      </c>
      <c r="D210" s="101" t="str">
        <f>IF(FN_MC!D192="","*",FN_MC!D192)</f>
        <v>*</v>
      </c>
      <c r="E210" s="101" t="str">
        <f>IF(FN_MC!H192="","*",FN_MC!H192)</f>
        <v>*</v>
      </c>
      <c r="F210" s="114" t="str">
        <f>IF(FN_MC!M192="","*",FN_MC!M192)</f>
        <v>-</v>
      </c>
      <c r="G210" s="101" t="str">
        <f>IF(FN_MC!I192="","*",FN_MC!I192)</f>
        <v>*</v>
      </c>
      <c r="H210" s="101" t="str">
        <f>IF(FN_MC!AB192="","*",FN_MC!AB192)</f>
        <v>*</v>
      </c>
      <c r="I210" s="101" t="str">
        <f>IF(FN_MC!AC192="","*",FN_MC!AC192)</f>
        <v>*</v>
      </c>
      <c r="J210" s="102" t="str">
        <f>IF(FN_MC!AA192="","*",FN_MC!AA192)</f>
        <v>*</v>
      </c>
      <c r="K210" s="112" t="str">
        <f>IF(FN_MC!AD192="","*",FN_MC!AD192)</f>
        <v>*</v>
      </c>
    </row>
    <row r="211" spans="2:11">
      <c r="B211" s="100" t="str">
        <f>IF(FN_MC!Y193="","*",FN_MC!Y193)</f>
        <v>*</v>
      </c>
      <c r="C211" s="101" t="str">
        <f>IF(FN_MC!B193="","*",FN_MC!B193)</f>
        <v>*</v>
      </c>
      <c r="D211" s="101" t="str">
        <f>IF(FN_MC!D193="","*",FN_MC!D193)</f>
        <v>*</v>
      </c>
      <c r="E211" s="101" t="str">
        <f>IF(FN_MC!H193="","*",FN_MC!H193)</f>
        <v>*</v>
      </c>
      <c r="F211" s="114" t="str">
        <f>IF(FN_MC!M193="","*",FN_MC!M193)</f>
        <v>-</v>
      </c>
      <c r="G211" s="101" t="str">
        <f>IF(FN_MC!I193="","*",FN_MC!I193)</f>
        <v>*</v>
      </c>
      <c r="H211" s="101" t="str">
        <f>IF(FN_MC!AB193="","*",FN_MC!AB193)</f>
        <v>*</v>
      </c>
      <c r="I211" s="101" t="str">
        <f>IF(FN_MC!AC193="","*",FN_MC!AC193)</f>
        <v>*</v>
      </c>
      <c r="J211" s="102" t="str">
        <f>IF(FN_MC!AA193="","*",FN_MC!AA193)</f>
        <v>*</v>
      </c>
      <c r="K211" s="112" t="str">
        <f>IF(FN_MC!AD193="","*",FN_MC!AD193)</f>
        <v>*</v>
      </c>
    </row>
    <row r="212" spans="2:11">
      <c r="B212" s="100" t="str">
        <f>IF(FN_MC!Y194="","*",FN_MC!Y194)</f>
        <v>*</v>
      </c>
      <c r="C212" s="101" t="str">
        <f>IF(FN_MC!B194="","*",FN_MC!B194)</f>
        <v>*</v>
      </c>
      <c r="D212" s="101" t="str">
        <f>IF(FN_MC!D194="","*",FN_MC!D194)</f>
        <v>*</v>
      </c>
      <c r="E212" s="101" t="str">
        <f>IF(FN_MC!H194="","*",FN_MC!H194)</f>
        <v>*</v>
      </c>
      <c r="F212" s="114" t="str">
        <f>IF(FN_MC!M194="","*",FN_MC!M194)</f>
        <v>-</v>
      </c>
      <c r="G212" s="101" t="str">
        <f>IF(FN_MC!I194="","*",FN_MC!I194)</f>
        <v>*</v>
      </c>
      <c r="H212" s="101" t="str">
        <f>IF(FN_MC!AB194="","*",FN_MC!AB194)</f>
        <v>*</v>
      </c>
      <c r="I212" s="101" t="str">
        <f>IF(FN_MC!AC194="","*",FN_MC!AC194)</f>
        <v>*</v>
      </c>
      <c r="J212" s="102" t="str">
        <f>IF(FN_MC!AA194="","*",FN_MC!AA194)</f>
        <v>*</v>
      </c>
      <c r="K212" s="112" t="str">
        <f>IF(FN_MC!AD194="","*",FN_MC!AD194)</f>
        <v>*</v>
      </c>
    </row>
    <row r="213" spans="2:11">
      <c r="B213" s="100" t="str">
        <f>IF(FN_MC!Y195="","*",FN_MC!Y195)</f>
        <v>*</v>
      </c>
      <c r="C213" s="101" t="str">
        <f>IF(FN_MC!B195="","*",FN_MC!B195)</f>
        <v>*</v>
      </c>
      <c r="D213" s="101" t="str">
        <f>IF(FN_MC!D195="","*",FN_MC!D195)</f>
        <v>*</v>
      </c>
      <c r="E213" s="101" t="str">
        <f>IF(FN_MC!H195="","*",FN_MC!H195)</f>
        <v>*</v>
      </c>
      <c r="F213" s="114" t="str">
        <f>IF(FN_MC!M195="","*",FN_MC!M195)</f>
        <v>-</v>
      </c>
      <c r="G213" s="101" t="str">
        <f>IF(FN_MC!I195="","*",FN_MC!I195)</f>
        <v>*</v>
      </c>
      <c r="H213" s="101" t="str">
        <f>IF(FN_MC!AB195="","*",FN_MC!AB195)</f>
        <v>*</v>
      </c>
      <c r="I213" s="101" t="str">
        <f>IF(FN_MC!AC195="","*",FN_MC!AC195)</f>
        <v>*</v>
      </c>
      <c r="J213" s="102" t="str">
        <f>IF(FN_MC!AA195="","*",FN_MC!AA195)</f>
        <v>*</v>
      </c>
      <c r="K213" s="112" t="str">
        <f>IF(FN_MC!AD195="","*",FN_MC!AD195)</f>
        <v>*</v>
      </c>
    </row>
    <row r="214" spans="2:11">
      <c r="B214" s="100" t="str">
        <f>IF(FN_MC!Y196="","*",FN_MC!Y196)</f>
        <v>*</v>
      </c>
      <c r="C214" s="101" t="str">
        <f>IF(FN_MC!B196="","*",FN_MC!B196)</f>
        <v>*</v>
      </c>
      <c r="D214" s="101" t="str">
        <f>IF(FN_MC!D196="","*",FN_MC!D196)</f>
        <v>*</v>
      </c>
      <c r="E214" s="101" t="str">
        <f>IF(FN_MC!H196="","*",FN_MC!H196)</f>
        <v>*</v>
      </c>
      <c r="F214" s="114" t="str">
        <f>IF(FN_MC!M196="","*",FN_MC!M196)</f>
        <v>-</v>
      </c>
      <c r="G214" s="101" t="str">
        <f>IF(FN_MC!I196="","*",FN_MC!I196)</f>
        <v>*</v>
      </c>
      <c r="H214" s="101" t="str">
        <f>IF(FN_MC!AB196="","*",FN_MC!AB196)</f>
        <v>*</v>
      </c>
      <c r="I214" s="101" t="str">
        <f>IF(FN_MC!AC196="","*",FN_MC!AC196)</f>
        <v>*</v>
      </c>
      <c r="J214" s="102" t="str">
        <f>IF(FN_MC!AA196="","*",FN_MC!AA196)</f>
        <v>*</v>
      </c>
      <c r="K214" s="112" t="str">
        <f>IF(FN_MC!AD196="","*",FN_MC!AD196)</f>
        <v>*</v>
      </c>
    </row>
    <row r="215" spans="2:11">
      <c r="B215" s="100" t="str">
        <f>IF(FN_MC!Y197="","*",FN_MC!Y197)</f>
        <v>*</v>
      </c>
      <c r="C215" s="101" t="str">
        <f>IF(FN_MC!B197="","*",FN_MC!B197)</f>
        <v>*</v>
      </c>
      <c r="D215" s="101" t="str">
        <f>IF(FN_MC!D197="","*",FN_MC!D197)</f>
        <v>*</v>
      </c>
      <c r="E215" s="101" t="str">
        <f>IF(FN_MC!H197="","*",FN_MC!H197)</f>
        <v>*</v>
      </c>
      <c r="F215" s="114" t="str">
        <f>IF(FN_MC!M197="","*",FN_MC!M197)</f>
        <v>-</v>
      </c>
      <c r="G215" s="101" t="str">
        <f>IF(FN_MC!I197="","*",FN_MC!I197)</f>
        <v>*</v>
      </c>
      <c r="H215" s="101" t="str">
        <f>IF(FN_MC!AB197="","*",FN_MC!AB197)</f>
        <v>*</v>
      </c>
      <c r="I215" s="101" t="str">
        <f>IF(FN_MC!AC197="","*",FN_MC!AC197)</f>
        <v>*</v>
      </c>
      <c r="J215" s="102" t="str">
        <f>IF(FN_MC!AA197="","*",FN_MC!AA197)</f>
        <v>*</v>
      </c>
      <c r="K215" s="112" t="str">
        <f>IF(FN_MC!AD197="","*",FN_MC!AD197)</f>
        <v>*</v>
      </c>
    </row>
    <row r="216" spans="2:11">
      <c r="B216" s="100" t="str">
        <f>IF(FN_MC!Y198="","*",FN_MC!Y198)</f>
        <v>*</v>
      </c>
      <c r="C216" s="101" t="str">
        <f>IF(FN_MC!B198="","*",FN_MC!B198)</f>
        <v>*</v>
      </c>
      <c r="D216" s="101" t="str">
        <f>IF(FN_MC!D198="","*",FN_MC!D198)</f>
        <v>*</v>
      </c>
      <c r="E216" s="101" t="str">
        <f>IF(FN_MC!H198="","*",FN_MC!H198)</f>
        <v>*</v>
      </c>
      <c r="F216" s="114" t="str">
        <f>IF(FN_MC!M198="","*",FN_MC!M198)</f>
        <v>-</v>
      </c>
      <c r="G216" s="101" t="str">
        <f>IF(FN_MC!I198="","*",FN_MC!I198)</f>
        <v>*</v>
      </c>
      <c r="H216" s="101" t="str">
        <f>IF(FN_MC!AB198="","*",FN_MC!AB198)</f>
        <v>*</v>
      </c>
      <c r="I216" s="101" t="str">
        <f>IF(FN_MC!AC198="","*",FN_MC!AC198)</f>
        <v>*</v>
      </c>
      <c r="J216" s="102" t="str">
        <f>IF(FN_MC!AA198="","*",FN_MC!AA198)</f>
        <v>*</v>
      </c>
      <c r="K216" s="112" t="str">
        <f>IF(FN_MC!AD198="","*",FN_MC!AD198)</f>
        <v>*</v>
      </c>
    </row>
    <row r="217" spans="2:11">
      <c r="B217" s="100" t="str">
        <f>IF(FN_MC!Y199="","*",FN_MC!Y199)</f>
        <v>*</v>
      </c>
      <c r="C217" s="101" t="str">
        <f>IF(FN_MC!B199="","*",FN_MC!B199)</f>
        <v>*</v>
      </c>
      <c r="D217" s="101" t="str">
        <f>IF(FN_MC!D199="","*",FN_MC!D199)</f>
        <v>*</v>
      </c>
      <c r="E217" s="101" t="str">
        <f>IF(FN_MC!H199="","*",FN_MC!H199)</f>
        <v>*</v>
      </c>
      <c r="F217" s="114" t="str">
        <f>IF(FN_MC!M199="","*",FN_MC!M199)</f>
        <v>-</v>
      </c>
      <c r="G217" s="101" t="str">
        <f>IF(FN_MC!I199="","*",FN_MC!I199)</f>
        <v>*</v>
      </c>
      <c r="H217" s="101" t="str">
        <f>IF(FN_MC!AB199="","*",FN_MC!AB199)</f>
        <v>*</v>
      </c>
      <c r="I217" s="101" t="str">
        <f>IF(FN_MC!AC199="","*",FN_MC!AC199)</f>
        <v>*</v>
      </c>
      <c r="J217" s="102" t="str">
        <f>IF(FN_MC!AA199="","*",FN_MC!AA199)</f>
        <v>*</v>
      </c>
      <c r="K217" s="112" t="str">
        <f>IF(FN_MC!AD199="","*",FN_MC!AD199)</f>
        <v>*</v>
      </c>
    </row>
    <row r="218" spans="2:11">
      <c r="B218" s="100" t="str">
        <f>IF(FN_MC!Y200="","*",FN_MC!Y200)</f>
        <v>*</v>
      </c>
      <c r="C218" s="101" t="str">
        <f>IF(FN_MC!B200="","*",FN_MC!B200)</f>
        <v>*</v>
      </c>
      <c r="D218" s="101" t="str">
        <f>IF(FN_MC!D200="","*",FN_MC!D200)</f>
        <v>*</v>
      </c>
      <c r="E218" s="101" t="str">
        <f>IF(FN_MC!H200="","*",FN_MC!H200)</f>
        <v>*</v>
      </c>
      <c r="F218" s="114" t="str">
        <f>IF(FN_MC!M200="","*",FN_MC!M200)</f>
        <v>-</v>
      </c>
      <c r="G218" s="101" t="str">
        <f>IF(FN_MC!I200="","*",FN_MC!I200)</f>
        <v>*</v>
      </c>
      <c r="H218" s="101" t="str">
        <f>IF(FN_MC!AB200="","*",FN_MC!AB200)</f>
        <v>*</v>
      </c>
      <c r="I218" s="101" t="str">
        <f>IF(FN_MC!AC200="","*",FN_MC!AC200)</f>
        <v>*</v>
      </c>
      <c r="J218" s="102" t="str">
        <f>IF(FN_MC!AA200="","*",FN_MC!AA200)</f>
        <v>*</v>
      </c>
      <c r="K218" s="112" t="str">
        <f>IF(FN_MC!AD200="","*",FN_MC!AD200)</f>
        <v>*</v>
      </c>
    </row>
    <row r="219" spans="2:11">
      <c r="B219" s="100" t="str">
        <f>IF(FN_MC!Y201="","*",FN_MC!Y201)</f>
        <v>*</v>
      </c>
      <c r="C219" s="101" t="str">
        <f>IF(FN_MC!B201="","*",FN_MC!B201)</f>
        <v>*</v>
      </c>
      <c r="D219" s="101" t="str">
        <f>IF(FN_MC!D201="","*",FN_MC!D201)</f>
        <v>*</v>
      </c>
      <c r="E219" s="101" t="str">
        <f>IF(FN_MC!H201="","*",FN_MC!H201)</f>
        <v>*</v>
      </c>
      <c r="F219" s="114" t="str">
        <f>IF(FN_MC!M201="","*",FN_MC!M201)</f>
        <v>-</v>
      </c>
      <c r="G219" s="101" t="str">
        <f>IF(FN_MC!I201="","*",FN_MC!I201)</f>
        <v>*</v>
      </c>
      <c r="H219" s="101" t="str">
        <f>IF(FN_MC!AB201="","*",FN_MC!AB201)</f>
        <v>*</v>
      </c>
      <c r="I219" s="101" t="str">
        <f>IF(FN_MC!AC201="","*",FN_MC!AC201)</f>
        <v>*</v>
      </c>
      <c r="J219" s="102" t="str">
        <f>IF(FN_MC!AA201="","*",FN_MC!AA201)</f>
        <v>*</v>
      </c>
      <c r="K219" s="112" t="str">
        <f>IF(FN_MC!AD201="","*",FN_MC!AD201)</f>
        <v>*</v>
      </c>
    </row>
    <row r="220" spans="2:11">
      <c r="B220" s="100" t="str">
        <f>IF(FN_MC!Y202="","*",FN_MC!Y202)</f>
        <v>*</v>
      </c>
      <c r="C220" s="101" t="str">
        <f>IF(FN_MC!B202="","*",FN_MC!B202)</f>
        <v>*</v>
      </c>
      <c r="D220" s="101" t="str">
        <f>IF(FN_MC!D202="","*",FN_MC!D202)</f>
        <v>*</v>
      </c>
      <c r="E220" s="101" t="str">
        <f>IF(FN_MC!H202="","*",FN_MC!H202)</f>
        <v>*</v>
      </c>
      <c r="F220" s="114" t="str">
        <f>IF(FN_MC!M202="","*",FN_MC!M202)</f>
        <v>-</v>
      </c>
      <c r="G220" s="101" t="str">
        <f>IF(FN_MC!I202="","*",FN_MC!I202)</f>
        <v>*</v>
      </c>
      <c r="H220" s="101" t="str">
        <f>IF(FN_MC!AB202="","*",FN_MC!AB202)</f>
        <v>*</v>
      </c>
      <c r="I220" s="101" t="str">
        <f>IF(FN_MC!AC202="","*",FN_MC!AC202)</f>
        <v>*</v>
      </c>
      <c r="J220" s="102" t="str">
        <f>IF(FN_MC!AA202="","*",FN_MC!AA202)</f>
        <v>*</v>
      </c>
      <c r="K220" s="112" t="str">
        <f>IF(FN_MC!AD202="","*",FN_MC!AD202)</f>
        <v>*</v>
      </c>
    </row>
    <row r="221" spans="2:11">
      <c r="B221" s="100" t="str">
        <f>IF(FN_MC!Y203="","*",FN_MC!Y203)</f>
        <v>*</v>
      </c>
      <c r="C221" s="101" t="str">
        <f>IF(FN_MC!B203="","*",FN_MC!B203)</f>
        <v>*</v>
      </c>
      <c r="D221" s="101" t="str">
        <f>IF(FN_MC!D203="","*",FN_MC!D203)</f>
        <v>*</v>
      </c>
      <c r="E221" s="101" t="str">
        <f>IF(FN_MC!H203="","*",FN_MC!H203)</f>
        <v>*</v>
      </c>
      <c r="F221" s="114" t="str">
        <f>IF(FN_MC!M203="","*",FN_MC!M203)</f>
        <v>-</v>
      </c>
      <c r="G221" s="101" t="str">
        <f>IF(FN_MC!I203="","*",FN_MC!I203)</f>
        <v>*</v>
      </c>
      <c r="H221" s="101" t="str">
        <f>IF(FN_MC!AB203="","*",FN_MC!AB203)</f>
        <v>*</v>
      </c>
      <c r="I221" s="101" t="str">
        <f>IF(FN_MC!AC203="","*",FN_MC!AC203)</f>
        <v>*</v>
      </c>
      <c r="J221" s="102" t="str">
        <f>IF(FN_MC!AA203="","*",FN_MC!AA203)</f>
        <v>*</v>
      </c>
      <c r="K221" s="112" t="str">
        <f>IF(FN_MC!AD203="","*",FN_MC!AD203)</f>
        <v>*</v>
      </c>
    </row>
    <row r="222" spans="2:11">
      <c r="B222" s="100" t="str">
        <f>IF(FN_MC!Y204="","*",FN_MC!Y204)</f>
        <v>*</v>
      </c>
      <c r="C222" s="101" t="str">
        <f>IF(FN_MC!B204="","*",FN_MC!B204)</f>
        <v>*</v>
      </c>
      <c r="D222" s="101" t="str">
        <f>IF(FN_MC!D204="","*",FN_MC!D204)</f>
        <v>*</v>
      </c>
      <c r="E222" s="101" t="str">
        <f>IF(FN_MC!H204="","*",FN_MC!H204)</f>
        <v>*</v>
      </c>
      <c r="F222" s="114" t="str">
        <f>IF(FN_MC!M204="","*",FN_MC!M204)</f>
        <v>-</v>
      </c>
      <c r="G222" s="101" t="str">
        <f>IF(FN_MC!I204="","*",FN_MC!I204)</f>
        <v>*</v>
      </c>
      <c r="H222" s="101" t="str">
        <f>IF(FN_MC!AB204="","*",FN_MC!AB204)</f>
        <v>*</v>
      </c>
      <c r="I222" s="101" t="str">
        <f>IF(FN_MC!AC204="","*",FN_MC!AC204)</f>
        <v>*</v>
      </c>
      <c r="J222" s="102" t="str">
        <f>IF(FN_MC!AA204="","*",FN_MC!AA204)</f>
        <v>*</v>
      </c>
      <c r="K222" s="112" t="str">
        <f>IF(FN_MC!AD204="","*",FN_MC!AD204)</f>
        <v>*</v>
      </c>
    </row>
    <row r="223" spans="2:11">
      <c r="B223" s="100" t="str">
        <f>IF(FN_MC!Y205="","*",FN_MC!Y205)</f>
        <v>*</v>
      </c>
      <c r="C223" s="101" t="str">
        <f>IF(FN_MC!B205="","*",FN_MC!B205)</f>
        <v>*</v>
      </c>
      <c r="D223" s="101" t="str">
        <f>IF(FN_MC!D205="","*",FN_MC!D205)</f>
        <v>*</v>
      </c>
      <c r="E223" s="101" t="str">
        <f>IF(FN_MC!H205="","*",FN_MC!H205)</f>
        <v>*</v>
      </c>
      <c r="F223" s="114" t="str">
        <f>IF(FN_MC!M205="","*",FN_MC!M205)</f>
        <v>-</v>
      </c>
      <c r="G223" s="101" t="str">
        <f>IF(FN_MC!I205="","*",FN_MC!I205)</f>
        <v>*</v>
      </c>
      <c r="H223" s="101" t="str">
        <f>IF(FN_MC!AB205="","*",FN_MC!AB205)</f>
        <v>*</v>
      </c>
      <c r="I223" s="101" t="str">
        <f>IF(FN_MC!AC205="","*",FN_MC!AC205)</f>
        <v>*</v>
      </c>
      <c r="J223" s="102" t="str">
        <f>IF(FN_MC!AA205="","*",FN_MC!AA205)</f>
        <v>*</v>
      </c>
      <c r="K223" s="112" t="str">
        <f>IF(FN_MC!AD205="","*",FN_MC!AD205)</f>
        <v>*</v>
      </c>
    </row>
    <row r="224" spans="2:11">
      <c r="B224" s="100" t="str">
        <f>IF(FN_MC!Y206="","*",FN_MC!Y206)</f>
        <v>*</v>
      </c>
      <c r="C224" s="101" t="str">
        <f>IF(FN_MC!B206="","*",FN_MC!B206)</f>
        <v>*</v>
      </c>
      <c r="D224" s="101" t="str">
        <f>IF(FN_MC!D206="","*",FN_MC!D206)</f>
        <v>*</v>
      </c>
      <c r="E224" s="101" t="str">
        <f>IF(FN_MC!H206="","*",FN_MC!H206)</f>
        <v>*</v>
      </c>
      <c r="F224" s="114" t="str">
        <f>IF(FN_MC!M206="","*",FN_MC!M206)</f>
        <v>-</v>
      </c>
      <c r="G224" s="101" t="str">
        <f>IF(FN_MC!I206="","*",FN_MC!I206)</f>
        <v>*</v>
      </c>
      <c r="H224" s="101" t="str">
        <f>IF(FN_MC!AB206="","*",FN_MC!AB206)</f>
        <v>*</v>
      </c>
      <c r="I224" s="101" t="str">
        <f>IF(FN_MC!AC206="","*",FN_MC!AC206)</f>
        <v>*</v>
      </c>
      <c r="J224" s="102" t="str">
        <f>IF(FN_MC!AA206="","*",FN_MC!AA206)</f>
        <v>*</v>
      </c>
      <c r="K224" s="112" t="str">
        <f>IF(FN_MC!AD206="","*",FN_MC!AD206)</f>
        <v>*</v>
      </c>
    </row>
    <row r="225" spans="2:11">
      <c r="B225" s="100" t="str">
        <f>IF(FN_MC!Y207="","*",FN_MC!Y207)</f>
        <v>*</v>
      </c>
      <c r="C225" s="101" t="str">
        <f>IF(FN_MC!B207="","*",FN_MC!B207)</f>
        <v>*</v>
      </c>
      <c r="D225" s="101" t="str">
        <f>IF(FN_MC!D207="","*",FN_MC!D207)</f>
        <v>*</v>
      </c>
      <c r="E225" s="101" t="str">
        <f>IF(FN_MC!H207="","*",FN_MC!H207)</f>
        <v>*</v>
      </c>
      <c r="F225" s="114" t="str">
        <f>IF(FN_MC!M207="","*",FN_MC!M207)</f>
        <v>-</v>
      </c>
      <c r="G225" s="101" t="str">
        <f>IF(FN_MC!I207="","*",FN_MC!I207)</f>
        <v>*</v>
      </c>
      <c r="H225" s="101" t="str">
        <f>IF(FN_MC!AB207="","*",FN_MC!AB207)</f>
        <v>*</v>
      </c>
      <c r="I225" s="101" t="str">
        <f>IF(FN_MC!AC207="","*",FN_MC!AC207)</f>
        <v>*</v>
      </c>
      <c r="J225" s="102" t="str">
        <f>IF(FN_MC!AA207="","*",FN_MC!AA207)</f>
        <v>*</v>
      </c>
      <c r="K225" s="112" t="str">
        <f>IF(FN_MC!AD207="","*",FN_MC!AD207)</f>
        <v>*</v>
      </c>
    </row>
    <row r="226" spans="2:11">
      <c r="B226" s="100" t="str">
        <f>IF(FN_MC!Y208="","*",FN_MC!Y208)</f>
        <v>*</v>
      </c>
      <c r="C226" s="101" t="str">
        <f>IF(FN_MC!B208="","*",FN_MC!B208)</f>
        <v>*</v>
      </c>
      <c r="D226" s="101" t="str">
        <f>IF(FN_MC!D208="","*",FN_MC!D208)</f>
        <v>*</v>
      </c>
      <c r="E226" s="101" t="str">
        <f>IF(FN_MC!H208="","*",FN_MC!H208)</f>
        <v>*</v>
      </c>
      <c r="F226" s="114" t="str">
        <f>IF(FN_MC!M208="","*",FN_MC!M208)</f>
        <v>-</v>
      </c>
      <c r="G226" s="101" t="str">
        <f>IF(FN_MC!I208="","*",FN_MC!I208)</f>
        <v>*</v>
      </c>
      <c r="H226" s="101" t="str">
        <f>IF(FN_MC!AB208="","*",FN_MC!AB208)</f>
        <v>*</v>
      </c>
      <c r="I226" s="101" t="str">
        <f>IF(FN_MC!AC208="","*",FN_MC!AC208)</f>
        <v>*</v>
      </c>
      <c r="J226" s="102" t="str">
        <f>IF(FN_MC!AA208="","*",FN_MC!AA208)</f>
        <v>*</v>
      </c>
      <c r="K226" s="112" t="str">
        <f>IF(FN_MC!AD208="","*",FN_MC!AD208)</f>
        <v>*</v>
      </c>
    </row>
    <row r="227" spans="2:11">
      <c r="B227" s="100" t="str">
        <f>IF(FN_MC!Y209="","*",FN_MC!Y209)</f>
        <v>*</v>
      </c>
      <c r="C227" s="101" t="str">
        <f>IF(FN_MC!B209="","*",FN_MC!B209)</f>
        <v>*</v>
      </c>
      <c r="D227" s="101" t="str">
        <f>IF(FN_MC!D209="","*",FN_MC!D209)</f>
        <v>*</v>
      </c>
      <c r="E227" s="101" t="str">
        <f>IF(FN_MC!H209="","*",FN_MC!H209)</f>
        <v>*</v>
      </c>
      <c r="F227" s="114" t="str">
        <f>IF(FN_MC!M209="","*",FN_MC!M209)</f>
        <v>-</v>
      </c>
      <c r="G227" s="101" t="str">
        <f>IF(FN_MC!I209="","*",FN_MC!I209)</f>
        <v>*</v>
      </c>
      <c r="H227" s="101" t="str">
        <f>IF(FN_MC!AB209="","*",FN_MC!AB209)</f>
        <v>*</v>
      </c>
      <c r="I227" s="101" t="str">
        <f>IF(FN_MC!AC209="","*",FN_MC!AC209)</f>
        <v>*</v>
      </c>
      <c r="J227" s="102" t="str">
        <f>IF(FN_MC!AA209="","*",FN_MC!AA209)</f>
        <v>*</v>
      </c>
      <c r="K227" s="112" t="str">
        <f>IF(FN_MC!AD209="","*",FN_MC!AD209)</f>
        <v>*</v>
      </c>
    </row>
    <row r="228" spans="2:11">
      <c r="B228" s="100" t="str">
        <f>IF(FN_MC!Y210="","*",FN_MC!Y210)</f>
        <v>*</v>
      </c>
      <c r="C228" s="101" t="str">
        <f>IF(FN_MC!B210="","*",FN_MC!B210)</f>
        <v>*</v>
      </c>
      <c r="D228" s="101" t="str">
        <f>IF(FN_MC!D210="","*",FN_MC!D210)</f>
        <v>*</v>
      </c>
      <c r="E228" s="101" t="str">
        <f>IF(FN_MC!H210="","*",FN_MC!H210)</f>
        <v>*</v>
      </c>
      <c r="F228" s="114" t="str">
        <f>IF(FN_MC!M210="","*",FN_MC!M210)</f>
        <v>-</v>
      </c>
      <c r="G228" s="101" t="str">
        <f>IF(FN_MC!I210="","*",FN_MC!I210)</f>
        <v>*</v>
      </c>
      <c r="H228" s="101" t="str">
        <f>IF(FN_MC!AB210="","*",FN_MC!AB210)</f>
        <v>*</v>
      </c>
      <c r="I228" s="101" t="str">
        <f>IF(FN_MC!AC210="","*",FN_MC!AC210)</f>
        <v>*</v>
      </c>
      <c r="J228" s="102" t="str">
        <f>IF(FN_MC!AA210="","*",FN_MC!AA210)</f>
        <v>*</v>
      </c>
      <c r="K228" s="112" t="str">
        <f>IF(FN_MC!AD210="","*",FN_MC!AD210)</f>
        <v>*</v>
      </c>
    </row>
    <row r="229" spans="2:11">
      <c r="B229" s="100" t="str">
        <f>IF(FN_MC!Y211="","*",FN_MC!Y211)</f>
        <v>*</v>
      </c>
      <c r="C229" s="101" t="str">
        <f>IF(FN_MC!B211="","*",FN_MC!B211)</f>
        <v>*</v>
      </c>
      <c r="D229" s="101" t="str">
        <f>IF(FN_MC!D211="","*",FN_MC!D211)</f>
        <v>*</v>
      </c>
      <c r="E229" s="101" t="str">
        <f>IF(FN_MC!H211="","*",FN_MC!H211)</f>
        <v>*</v>
      </c>
      <c r="F229" s="114" t="str">
        <f>IF(FN_MC!M211="","*",FN_MC!M211)</f>
        <v>-</v>
      </c>
      <c r="G229" s="101" t="str">
        <f>IF(FN_MC!I211="","*",FN_MC!I211)</f>
        <v>*</v>
      </c>
      <c r="H229" s="101" t="str">
        <f>IF(FN_MC!AB211="","*",FN_MC!AB211)</f>
        <v>*</v>
      </c>
      <c r="I229" s="101" t="str">
        <f>IF(FN_MC!AC211="","*",FN_MC!AC211)</f>
        <v>*</v>
      </c>
      <c r="J229" s="102" t="str">
        <f>IF(FN_MC!AA211="","*",FN_MC!AA211)</f>
        <v>*</v>
      </c>
      <c r="K229" s="112" t="str">
        <f>IF(FN_MC!AD211="","*",FN_MC!AD211)</f>
        <v>*</v>
      </c>
    </row>
    <row r="230" spans="2:11">
      <c r="B230" s="100" t="str">
        <f>IF(FN_MC!Y212="","*",FN_MC!Y212)</f>
        <v>*</v>
      </c>
      <c r="C230" s="101" t="str">
        <f>IF(FN_MC!B212="","*",FN_MC!B212)</f>
        <v>*</v>
      </c>
      <c r="D230" s="101" t="str">
        <f>IF(FN_MC!D212="","*",FN_MC!D212)</f>
        <v>*</v>
      </c>
      <c r="E230" s="101" t="str">
        <f>IF(FN_MC!H212="","*",FN_MC!H212)</f>
        <v>*</v>
      </c>
      <c r="F230" s="114" t="str">
        <f>IF(FN_MC!M212="","*",FN_MC!M212)</f>
        <v>-</v>
      </c>
      <c r="G230" s="101" t="str">
        <f>IF(FN_MC!I212="","*",FN_MC!I212)</f>
        <v>*</v>
      </c>
      <c r="H230" s="101" t="str">
        <f>IF(FN_MC!AB212="","*",FN_MC!AB212)</f>
        <v>*</v>
      </c>
      <c r="I230" s="101" t="str">
        <f>IF(FN_MC!AC212="","*",FN_MC!AC212)</f>
        <v>*</v>
      </c>
      <c r="J230" s="102" t="str">
        <f>IF(FN_MC!AA212="","*",FN_MC!AA212)</f>
        <v>*</v>
      </c>
      <c r="K230" s="112" t="str">
        <f>IF(FN_MC!AD212="","*",FN_MC!AD212)</f>
        <v>*</v>
      </c>
    </row>
    <row r="231" spans="2:11">
      <c r="B231" s="100" t="str">
        <f>IF(FN_MC!Y213="","*",FN_MC!Y213)</f>
        <v>*</v>
      </c>
      <c r="C231" s="101" t="str">
        <f>IF(FN_MC!B213="","*",FN_MC!B213)</f>
        <v>*</v>
      </c>
      <c r="D231" s="101" t="str">
        <f>IF(FN_MC!D213="","*",FN_MC!D213)</f>
        <v>*</v>
      </c>
      <c r="E231" s="101" t="str">
        <f>IF(FN_MC!H213="","*",FN_MC!H213)</f>
        <v>*</v>
      </c>
      <c r="F231" s="114" t="str">
        <f>IF(FN_MC!M213="","*",FN_MC!M213)</f>
        <v>-</v>
      </c>
      <c r="G231" s="101" t="str">
        <f>IF(FN_MC!I213="","*",FN_MC!I213)</f>
        <v>*</v>
      </c>
      <c r="H231" s="101" t="str">
        <f>IF(FN_MC!AB213="","*",FN_MC!AB213)</f>
        <v>*</v>
      </c>
      <c r="I231" s="101" t="str">
        <f>IF(FN_MC!AC213="","*",FN_MC!AC213)</f>
        <v>*</v>
      </c>
      <c r="J231" s="102" t="str">
        <f>IF(FN_MC!AA213="","*",FN_MC!AA213)</f>
        <v>*</v>
      </c>
      <c r="K231" s="112" t="str">
        <f>IF(FN_MC!AD213="","*",FN_MC!AD213)</f>
        <v>*</v>
      </c>
    </row>
    <row r="232" spans="2:11">
      <c r="B232" s="100" t="str">
        <f>IF(FN_MC!Y214="","*",FN_MC!Y214)</f>
        <v>*</v>
      </c>
      <c r="C232" s="101" t="str">
        <f>IF(FN_MC!B214="","*",FN_MC!B214)</f>
        <v>*</v>
      </c>
      <c r="D232" s="101" t="str">
        <f>IF(FN_MC!D214="","*",FN_MC!D214)</f>
        <v>*</v>
      </c>
      <c r="E232" s="101" t="str">
        <f>IF(FN_MC!H214="","*",FN_MC!H214)</f>
        <v>*</v>
      </c>
      <c r="F232" s="114" t="str">
        <f>IF(FN_MC!M214="","*",FN_MC!M214)</f>
        <v>-</v>
      </c>
      <c r="G232" s="101" t="str">
        <f>IF(FN_MC!I214="","*",FN_MC!I214)</f>
        <v>*</v>
      </c>
      <c r="H232" s="101" t="str">
        <f>IF(FN_MC!AB214="","*",FN_MC!AB214)</f>
        <v>*</v>
      </c>
      <c r="I232" s="101" t="str">
        <f>IF(FN_MC!AC214="","*",FN_MC!AC214)</f>
        <v>*</v>
      </c>
      <c r="J232" s="102" t="str">
        <f>IF(FN_MC!AA214="","*",FN_MC!AA214)</f>
        <v>*</v>
      </c>
      <c r="K232" s="112" t="str">
        <f>IF(FN_MC!AD214="","*",FN_MC!AD214)</f>
        <v>*</v>
      </c>
    </row>
    <row r="233" spans="2:11">
      <c r="B233" s="100" t="str">
        <f>IF(FN_MC!Y215="","*",FN_MC!Y215)</f>
        <v>*</v>
      </c>
      <c r="C233" s="101" t="str">
        <f>IF(FN_MC!B215="","*",FN_MC!B215)</f>
        <v>*</v>
      </c>
      <c r="D233" s="101" t="str">
        <f>IF(FN_MC!D215="","*",FN_MC!D215)</f>
        <v>*</v>
      </c>
      <c r="E233" s="101" t="str">
        <f>IF(FN_MC!H215="","*",FN_MC!H215)</f>
        <v>*</v>
      </c>
      <c r="F233" s="114" t="str">
        <f>IF(FN_MC!M215="","*",FN_MC!M215)</f>
        <v>-</v>
      </c>
      <c r="G233" s="101" t="str">
        <f>IF(FN_MC!I215="","*",FN_MC!I215)</f>
        <v>*</v>
      </c>
      <c r="H233" s="101" t="str">
        <f>IF(FN_MC!AB215="","*",FN_MC!AB215)</f>
        <v>*</v>
      </c>
      <c r="I233" s="101" t="str">
        <f>IF(FN_MC!AC215="","*",FN_MC!AC215)</f>
        <v>*</v>
      </c>
      <c r="J233" s="102" t="str">
        <f>IF(FN_MC!AA215="","*",FN_MC!AA215)</f>
        <v>*</v>
      </c>
      <c r="K233" s="112" t="str">
        <f>IF(FN_MC!AD215="","*",FN_MC!AD215)</f>
        <v>*</v>
      </c>
    </row>
    <row r="234" spans="2:11">
      <c r="B234" s="100" t="str">
        <f>IF(FN_MC!Y216="","*",FN_MC!Y216)</f>
        <v>*</v>
      </c>
      <c r="C234" s="101" t="str">
        <f>IF(FN_MC!B216="","*",FN_MC!B216)</f>
        <v>*</v>
      </c>
      <c r="D234" s="101" t="str">
        <f>IF(FN_MC!D216="","*",FN_MC!D216)</f>
        <v>*</v>
      </c>
      <c r="E234" s="101" t="str">
        <f>IF(FN_MC!H216="","*",FN_MC!H216)</f>
        <v>*</v>
      </c>
      <c r="F234" s="114" t="str">
        <f>IF(FN_MC!M216="","*",FN_MC!M216)</f>
        <v>-</v>
      </c>
      <c r="G234" s="101" t="str">
        <f>IF(FN_MC!I216="","*",FN_MC!I216)</f>
        <v>*</v>
      </c>
      <c r="H234" s="101" t="str">
        <f>IF(FN_MC!AB216="","*",FN_MC!AB216)</f>
        <v>*</v>
      </c>
      <c r="I234" s="101" t="str">
        <f>IF(FN_MC!AC216="","*",FN_MC!AC216)</f>
        <v>*</v>
      </c>
      <c r="J234" s="102" t="str">
        <f>IF(FN_MC!AA216="","*",FN_MC!AA216)</f>
        <v>*</v>
      </c>
      <c r="K234" s="112" t="str">
        <f>IF(FN_MC!AD216="","*",FN_MC!AD216)</f>
        <v>*</v>
      </c>
    </row>
    <row r="235" spans="2:11">
      <c r="B235" s="100" t="str">
        <f>IF(FN_MC!Y217="","*",FN_MC!Y217)</f>
        <v>*</v>
      </c>
      <c r="C235" s="101" t="str">
        <f>IF(FN_MC!B217="","*",FN_MC!B217)</f>
        <v>*</v>
      </c>
      <c r="D235" s="101" t="str">
        <f>IF(FN_MC!D217="","*",FN_MC!D217)</f>
        <v>*</v>
      </c>
      <c r="E235" s="101" t="str">
        <f>IF(FN_MC!H217="","*",FN_MC!H217)</f>
        <v>*</v>
      </c>
      <c r="F235" s="114" t="str">
        <f>IF(FN_MC!M217="","*",FN_MC!M217)</f>
        <v>-</v>
      </c>
      <c r="G235" s="101" t="str">
        <f>IF(FN_MC!I217="","*",FN_MC!I217)</f>
        <v>*</v>
      </c>
      <c r="H235" s="101" t="str">
        <f>IF(FN_MC!AB217="","*",FN_MC!AB217)</f>
        <v>*</v>
      </c>
      <c r="I235" s="101" t="str">
        <f>IF(FN_MC!AC217="","*",FN_MC!AC217)</f>
        <v>*</v>
      </c>
      <c r="J235" s="102" t="str">
        <f>IF(FN_MC!AA217="","*",FN_MC!AA217)</f>
        <v>*</v>
      </c>
      <c r="K235" s="112" t="str">
        <f>IF(FN_MC!AD217="","*",FN_MC!AD217)</f>
        <v>*</v>
      </c>
    </row>
    <row r="236" spans="2:11">
      <c r="B236" s="100" t="str">
        <f>IF(FN_MC!Y218="","*",FN_MC!Y218)</f>
        <v>*</v>
      </c>
      <c r="C236" s="101" t="str">
        <f>IF(FN_MC!B218="","*",FN_MC!B218)</f>
        <v>*</v>
      </c>
      <c r="D236" s="101" t="str">
        <f>IF(FN_MC!D218="","*",FN_MC!D218)</f>
        <v>*</v>
      </c>
      <c r="E236" s="101" t="str">
        <f>IF(FN_MC!H218="","*",FN_MC!H218)</f>
        <v>*</v>
      </c>
      <c r="F236" s="114" t="str">
        <f>IF(FN_MC!M218="","*",FN_MC!M218)</f>
        <v>-</v>
      </c>
      <c r="G236" s="101" t="str">
        <f>IF(FN_MC!I218="","*",FN_MC!I218)</f>
        <v>*</v>
      </c>
      <c r="H236" s="101" t="str">
        <f>IF(FN_MC!AB218="","*",FN_MC!AB218)</f>
        <v>*</v>
      </c>
      <c r="I236" s="101" t="str">
        <f>IF(FN_MC!AC218="","*",FN_MC!AC218)</f>
        <v>*</v>
      </c>
      <c r="J236" s="102" t="str">
        <f>IF(FN_MC!AA218="","*",FN_MC!AA218)</f>
        <v>*</v>
      </c>
      <c r="K236" s="112" t="str">
        <f>IF(FN_MC!AD218="","*",FN_MC!AD218)</f>
        <v>*</v>
      </c>
    </row>
    <row r="237" spans="2:11">
      <c r="B237" s="100" t="str">
        <f>IF(FN_MC!Y219="","*",FN_MC!Y219)</f>
        <v>*</v>
      </c>
      <c r="C237" s="101" t="str">
        <f>IF(FN_MC!B219="","*",FN_MC!B219)</f>
        <v>*</v>
      </c>
      <c r="D237" s="101" t="str">
        <f>IF(FN_MC!D219="","*",FN_MC!D219)</f>
        <v>*</v>
      </c>
      <c r="E237" s="101" t="str">
        <f>IF(FN_MC!H219="","*",FN_MC!H219)</f>
        <v>*</v>
      </c>
      <c r="F237" s="114" t="str">
        <f>IF(FN_MC!M219="","*",FN_MC!M219)</f>
        <v>-</v>
      </c>
      <c r="G237" s="101" t="str">
        <f>IF(FN_MC!I219="","*",FN_MC!I219)</f>
        <v>*</v>
      </c>
      <c r="H237" s="101" t="str">
        <f>IF(FN_MC!AB219="","*",FN_MC!AB219)</f>
        <v>*</v>
      </c>
      <c r="I237" s="101" t="str">
        <f>IF(FN_MC!AC219="","*",FN_MC!AC219)</f>
        <v>*</v>
      </c>
      <c r="J237" s="102" t="str">
        <f>IF(FN_MC!AA219="","*",FN_MC!AA219)</f>
        <v>*</v>
      </c>
      <c r="K237" s="112" t="str">
        <f>IF(FN_MC!AD219="","*",FN_MC!AD219)</f>
        <v>*</v>
      </c>
    </row>
    <row r="238" spans="2:11">
      <c r="B238" s="100" t="str">
        <f>IF(FN_MC!Y220="","*",FN_MC!Y220)</f>
        <v>*</v>
      </c>
      <c r="C238" s="101" t="str">
        <f>IF(FN_MC!B220="","*",FN_MC!B220)</f>
        <v>*</v>
      </c>
      <c r="D238" s="101" t="str">
        <f>IF(FN_MC!D220="","*",FN_MC!D220)</f>
        <v>*</v>
      </c>
      <c r="E238" s="101" t="str">
        <f>IF(FN_MC!H220="","*",FN_MC!H220)</f>
        <v>*</v>
      </c>
      <c r="F238" s="114" t="str">
        <f>IF(FN_MC!M220="","*",FN_MC!M220)</f>
        <v>-</v>
      </c>
      <c r="G238" s="101" t="str">
        <f>IF(FN_MC!I220="","*",FN_MC!I220)</f>
        <v>*</v>
      </c>
      <c r="H238" s="101" t="str">
        <f>IF(FN_MC!AB220="","*",FN_MC!AB220)</f>
        <v>*</v>
      </c>
      <c r="I238" s="101" t="str">
        <f>IF(FN_MC!AC220="","*",FN_MC!AC220)</f>
        <v>*</v>
      </c>
      <c r="J238" s="102" t="str">
        <f>IF(FN_MC!AA220="","*",FN_MC!AA220)</f>
        <v>*</v>
      </c>
      <c r="K238" s="112" t="str">
        <f>IF(FN_MC!AD220="","*",FN_MC!AD220)</f>
        <v>*</v>
      </c>
    </row>
    <row r="239" spans="2:11">
      <c r="B239" s="100" t="str">
        <f>IF(FN_MC!Y221="","*",FN_MC!Y221)</f>
        <v>*</v>
      </c>
      <c r="C239" s="101" t="str">
        <f>IF(FN_MC!B221="","*",FN_MC!B221)</f>
        <v>*</v>
      </c>
      <c r="D239" s="101" t="str">
        <f>IF(FN_MC!D221="","*",FN_MC!D221)</f>
        <v>*</v>
      </c>
      <c r="E239" s="101" t="str">
        <f>IF(FN_MC!H221="","*",FN_MC!H221)</f>
        <v>*</v>
      </c>
      <c r="F239" s="114" t="str">
        <f>IF(FN_MC!M221="","*",FN_MC!M221)</f>
        <v>-</v>
      </c>
      <c r="G239" s="101" t="str">
        <f>IF(FN_MC!I221="","*",FN_MC!I221)</f>
        <v>*</v>
      </c>
      <c r="H239" s="101" t="str">
        <f>IF(FN_MC!AB221="","*",FN_MC!AB221)</f>
        <v>*</v>
      </c>
      <c r="I239" s="101" t="str">
        <f>IF(FN_MC!AC221="","*",FN_MC!AC221)</f>
        <v>*</v>
      </c>
      <c r="J239" s="102" t="str">
        <f>IF(FN_MC!AA221="","*",FN_MC!AA221)</f>
        <v>*</v>
      </c>
      <c r="K239" s="112" t="str">
        <f>IF(FN_MC!AD221="","*",FN_MC!AD221)</f>
        <v>*</v>
      </c>
    </row>
    <row r="240" spans="2:11">
      <c r="B240" s="100" t="str">
        <f>IF(FN_MC!Y222="","*",FN_MC!Y222)</f>
        <v>*</v>
      </c>
      <c r="C240" s="101" t="str">
        <f>IF(FN_MC!B222="","*",FN_MC!B222)</f>
        <v>*</v>
      </c>
      <c r="D240" s="101" t="str">
        <f>IF(FN_MC!D222="","*",FN_MC!D222)</f>
        <v>*</v>
      </c>
      <c r="E240" s="101" t="str">
        <f>IF(FN_MC!H222="","*",FN_MC!H222)</f>
        <v>*</v>
      </c>
      <c r="F240" s="114" t="str">
        <f>IF(FN_MC!M222="","*",FN_MC!M222)</f>
        <v>-</v>
      </c>
      <c r="G240" s="101" t="str">
        <f>IF(FN_MC!I222="","*",FN_MC!I222)</f>
        <v>*</v>
      </c>
      <c r="H240" s="101" t="str">
        <f>IF(FN_MC!AB222="","*",FN_MC!AB222)</f>
        <v>*</v>
      </c>
      <c r="I240" s="101" t="str">
        <f>IF(FN_MC!AC222="","*",FN_MC!AC222)</f>
        <v>*</v>
      </c>
      <c r="J240" s="102" t="str">
        <f>IF(FN_MC!AA222="","*",FN_MC!AA222)</f>
        <v>*</v>
      </c>
      <c r="K240" s="112" t="str">
        <f>IF(FN_MC!AD222="","*",FN_MC!AD222)</f>
        <v>*</v>
      </c>
    </row>
    <row r="241" spans="2:11">
      <c r="B241" s="100" t="str">
        <f>IF(FN_MC!Y223="","*",FN_MC!Y223)</f>
        <v>*</v>
      </c>
      <c r="C241" s="101" t="str">
        <f>IF(FN_MC!B223="","*",FN_MC!B223)</f>
        <v>*</v>
      </c>
      <c r="D241" s="101" t="str">
        <f>IF(FN_MC!D223="","*",FN_MC!D223)</f>
        <v>*</v>
      </c>
      <c r="E241" s="101" t="str">
        <f>IF(FN_MC!H223="","*",FN_MC!H223)</f>
        <v>*</v>
      </c>
      <c r="F241" s="114" t="str">
        <f>IF(FN_MC!M223="","*",FN_MC!M223)</f>
        <v>-</v>
      </c>
      <c r="G241" s="101" t="str">
        <f>IF(FN_MC!I223="","*",FN_MC!I223)</f>
        <v>*</v>
      </c>
      <c r="H241" s="101" t="str">
        <f>IF(FN_MC!AB223="","*",FN_MC!AB223)</f>
        <v>*</v>
      </c>
      <c r="I241" s="101" t="str">
        <f>IF(FN_MC!AC223="","*",FN_MC!AC223)</f>
        <v>*</v>
      </c>
      <c r="J241" s="102" t="str">
        <f>IF(FN_MC!AA223="","*",FN_MC!AA223)</f>
        <v>*</v>
      </c>
      <c r="K241" s="112" t="str">
        <f>IF(FN_MC!AD223="","*",FN_MC!AD223)</f>
        <v>*</v>
      </c>
    </row>
    <row r="242" spans="2:11">
      <c r="B242" s="100" t="str">
        <f>IF(FN_MC!Y224="","*",FN_MC!Y224)</f>
        <v>*</v>
      </c>
      <c r="C242" s="101" t="str">
        <f>IF(FN_MC!B224="","*",FN_MC!B224)</f>
        <v>*</v>
      </c>
      <c r="D242" s="101" t="str">
        <f>IF(FN_MC!D224="","*",FN_MC!D224)</f>
        <v>*</v>
      </c>
      <c r="E242" s="101" t="str">
        <f>IF(FN_MC!H224="","*",FN_MC!H224)</f>
        <v>*</v>
      </c>
      <c r="F242" s="114" t="str">
        <f>IF(FN_MC!M224="","*",FN_MC!M224)</f>
        <v>-</v>
      </c>
      <c r="G242" s="101" t="str">
        <f>IF(FN_MC!I224="","*",FN_MC!I224)</f>
        <v>*</v>
      </c>
      <c r="H242" s="101" t="str">
        <f>IF(FN_MC!AB224="","*",FN_MC!AB224)</f>
        <v>*</v>
      </c>
      <c r="I242" s="101" t="str">
        <f>IF(FN_MC!AC224="","*",FN_MC!AC224)</f>
        <v>*</v>
      </c>
      <c r="J242" s="102" t="str">
        <f>IF(FN_MC!AA224="","*",FN_MC!AA224)</f>
        <v>*</v>
      </c>
      <c r="K242" s="112" t="str">
        <f>IF(FN_MC!AD224="","*",FN_MC!AD224)</f>
        <v>*</v>
      </c>
    </row>
    <row r="243" spans="2:11">
      <c r="B243" s="100" t="str">
        <f>IF(FN_MC!Y225="","*",FN_MC!Y225)</f>
        <v>*</v>
      </c>
      <c r="C243" s="101" t="str">
        <f>IF(FN_MC!B225="","*",FN_MC!B225)</f>
        <v>*</v>
      </c>
      <c r="D243" s="101" t="str">
        <f>IF(FN_MC!D225="","*",FN_MC!D225)</f>
        <v>*</v>
      </c>
      <c r="E243" s="101" t="str">
        <f>IF(FN_MC!H225="","*",FN_MC!H225)</f>
        <v>*</v>
      </c>
      <c r="F243" s="114" t="str">
        <f>IF(FN_MC!M225="","*",FN_MC!M225)</f>
        <v>-</v>
      </c>
      <c r="G243" s="101" t="str">
        <f>IF(FN_MC!I225="","*",FN_MC!I225)</f>
        <v>*</v>
      </c>
      <c r="H243" s="101" t="str">
        <f>IF(FN_MC!AB225="","*",FN_MC!AB225)</f>
        <v>*</v>
      </c>
      <c r="I243" s="101" t="str">
        <f>IF(FN_MC!AC225="","*",FN_MC!AC225)</f>
        <v>*</v>
      </c>
      <c r="J243" s="102" t="str">
        <f>IF(FN_MC!AA225="","*",FN_MC!AA225)</f>
        <v>*</v>
      </c>
      <c r="K243" s="112" t="str">
        <f>IF(FN_MC!AD225="","*",FN_MC!AD225)</f>
        <v>*</v>
      </c>
    </row>
    <row r="244" spans="2:11">
      <c r="B244" s="100" t="str">
        <f>IF(FN_MC!Y226="","*",FN_MC!Y226)</f>
        <v>*</v>
      </c>
      <c r="C244" s="101" t="str">
        <f>IF(FN_MC!B226="","*",FN_MC!B226)</f>
        <v>*</v>
      </c>
      <c r="D244" s="101" t="str">
        <f>IF(FN_MC!D226="","*",FN_MC!D226)</f>
        <v>*</v>
      </c>
      <c r="E244" s="101" t="str">
        <f>IF(FN_MC!H226="","*",FN_MC!H226)</f>
        <v>*</v>
      </c>
      <c r="F244" s="114" t="str">
        <f>IF(FN_MC!M226="","*",FN_MC!M226)</f>
        <v>-</v>
      </c>
      <c r="G244" s="101" t="str">
        <f>IF(FN_MC!I226="","*",FN_MC!I226)</f>
        <v>*</v>
      </c>
      <c r="H244" s="101" t="str">
        <f>IF(FN_MC!AB226="","*",FN_MC!AB226)</f>
        <v>*</v>
      </c>
      <c r="I244" s="101" t="str">
        <f>IF(FN_MC!AC226="","*",FN_MC!AC226)</f>
        <v>*</v>
      </c>
      <c r="J244" s="102" t="str">
        <f>IF(FN_MC!AA226="","*",FN_MC!AA226)</f>
        <v>*</v>
      </c>
      <c r="K244" s="112" t="str">
        <f>IF(FN_MC!AD226="","*",FN_MC!AD226)</f>
        <v>*</v>
      </c>
    </row>
    <row r="245" spans="2:11">
      <c r="B245" s="100" t="str">
        <f>IF(FN_MC!Y227="","*",FN_MC!Y227)</f>
        <v>*</v>
      </c>
      <c r="C245" s="101" t="str">
        <f>IF(FN_MC!B227="","*",FN_MC!B227)</f>
        <v>*</v>
      </c>
      <c r="D245" s="101" t="str">
        <f>IF(FN_MC!D227="","*",FN_MC!D227)</f>
        <v>*</v>
      </c>
      <c r="E245" s="101" t="str">
        <f>IF(FN_MC!H227="","*",FN_MC!H227)</f>
        <v>*</v>
      </c>
      <c r="F245" s="114" t="str">
        <f>IF(FN_MC!M227="","*",FN_MC!M227)</f>
        <v>-</v>
      </c>
      <c r="G245" s="101" t="str">
        <f>IF(FN_MC!I227="","*",FN_MC!I227)</f>
        <v>*</v>
      </c>
      <c r="H245" s="101" t="str">
        <f>IF(FN_MC!AB227="","*",FN_MC!AB227)</f>
        <v>*</v>
      </c>
      <c r="I245" s="101" t="str">
        <f>IF(FN_MC!AC227="","*",FN_MC!AC227)</f>
        <v>*</v>
      </c>
      <c r="J245" s="102" t="str">
        <f>IF(FN_MC!AA227="","*",FN_MC!AA227)</f>
        <v>*</v>
      </c>
      <c r="K245" s="112" t="str">
        <f>IF(FN_MC!AD227="","*",FN_MC!AD227)</f>
        <v>*</v>
      </c>
    </row>
    <row r="246" spans="2:11">
      <c r="B246" s="100" t="str">
        <f>IF(FN_MC!Y228="","*",FN_MC!Y228)</f>
        <v>*</v>
      </c>
      <c r="C246" s="101" t="str">
        <f>IF(FN_MC!B228="","*",FN_MC!B228)</f>
        <v>*</v>
      </c>
      <c r="D246" s="101" t="str">
        <f>IF(FN_MC!D228="","*",FN_MC!D228)</f>
        <v>*</v>
      </c>
      <c r="E246" s="101" t="str">
        <f>IF(FN_MC!H228="","*",FN_MC!H228)</f>
        <v>*</v>
      </c>
      <c r="F246" s="114" t="str">
        <f>IF(FN_MC!M228="","*",FN_MC!M228)</f>
        <v>-</v>
      </c>
      <c r="G246" s="101" t="str">
        <f>IF(FN_MC!I228="","*",FN_MC!I228)</f>
        <v>*</v>
      </c>
      <c r="H246" s="101" t="str">
        <f>IF(FN_MC!AB228="","*",FN_MC!AB228)</f>
        <v>*</v>
      </c>
      <c r="I246" s="101" t="str">
        <f>IF(FN_MC!AC228="","*",FN_MC!AC228)</f>
        <v>*</v>
      </c>
      <c r="J246" s="102" t="str">
        <f>IF(FN_MC!AA228="","*",FN_MC!AA228)</f>
        <v>*</v>
      </c>
      <c r="K246" s="112" t="str">
        <f>IF(FN_MC!AD228="","*",FN_MC!AD228)</f>
        <v>*</v>
      </c>
    </row>
    <row r="247" spans="2:11">
      <c r="B247" s="100" t="str">
        <f>IF(FN_MC!Y229="","*",FN_MC!Y229)</f>
        <v>*</v>
      </c>
      <c r="C247" s="101" t="str">
        <f>IF(FN_MC!B229="","*",FN_MC!B229)</f>
        <v>*</v>
      </c>
      <c r="D247" s="101" t="str">
        <f>IF(FN_MC!D229="","*",FN_MC!D229)</f>
        <v>*</v>
      </c>
      <c r="E247" s="101" t="str">
        <f>IF(FN_MC!H229="","*",FN_MC!H229)</f>
        <v>*</v>
      </c>
      <c r="F247" s="114" t="str">
        <f>IF(FN_MC!M229="","*",FN_MC!M229)</f>
        <v>-</v>
      </c>
      <c r="G247" s="101" t="str">
        <f>IF(FN_MC!I229="","*",FN_MC!I229)</f>
        <v>*</v>
      </c>
      <c r="H247" s="101" t="str">
        <f>IF(FN_MC!AB229="","*",FN_MC!AB229)</f>
        <v>*</v>
      </c>
      <c r="I247" s="101" t="str">
        <f>IF(FN_MC!AC229="","*",FN_MC!AC229)</f>
        <v>*</v>
      </c>
      <c r="J247" s="102" t="str">
        <f>IF(FN_MC!AA229="","*",FN_MC!AA229)</f>
        <v>*</v>
      </c>
      <c r="K247" s="112" t="str">
        <f>IF(FN_MC!AD229="","*",FN_MC!AD229)</f>
        <v>*</v>
      </c>
    </row>
    <row r="248" spans="2:11">
      <c r="B248" s="100" t="str">
        <f>IF(FN_MC!Y230="","*",FN_MC!Y230)</f>
        <v>*</v>
      </c>
      <c r="C248" s="101" t="str">
        <f>IF(FN_MC!B230="","*",FN_MC!B230)</f>
        <v>*</v>
      </c>
      <c r="D248" s="101" t="str">
        <f>IF(FN_MC!D230="","*",FN_MC!D230)</f>
        <v>*</v>
      </c>
      <c r="E248" s="101" t="str">
        <f>IF(FN_MC!H230="","*",FN_MC!H230)</f>
        <v>*</v>
      </c>
      <c r="F248" s="114" t="str">
        <f>IF(FN_MC!M230="","*",FN_MC!M230)</f>
        <v>-</v>
      </c>
      <c r="G248" s="101" t="str">
        <f>IF(FN_MC!I230="","*",FN_MC!I230)</f>
        <v>*</v>
      </c>
      <c r="H248" s="101" t="str">
        <f>IF(FN_MC!AB230="","*",FN_MC!AB230)</f>
        <v>*</v>
      </c>
      <c r="I248" s="101" t="str">
        <f>IF(FN_MC!AC230="","*",FN_MC!AC230)</f>
        <v>*</v>
      </c>
      <c r="J248" s="102" t="str">
        <f>IF(FN_MC!AA230="","*",FN_MC!AA230)</f>
        <v>*</v>
      </c>
      <c r="K248" s="112" t="str">
        <f>IF(FN_MC!AD230="","*",FN_MC!AD230)</f>
        <v>*</v>
      </c>
    </row>
    <row r="249" spans="2:11">
      <c r="B249" s="100" t="str">
        <f>IF(FN_MC!Y231="","*",FN_MC!Y231)</f>
        <v>*</v>
      </c>
      <c r="C249" s="101" t="str">
        <f>IF(FN_MC!B231="","*",FN_MC!B231)</f>
        <v>*</v>
      </c>
      <c r="D249" s="101" t="str">
        <f>IF(FN_MC!D231="","*",FN_MC!D231)</f>
        <v>*</v>
      </c>
      <c r="E249" s="101" t="str">
        <f>IF(FN_MC!H231="","*",FN_MC!H231)</f>
        <v>*</v>
      </c>
      <c r="F249" s="114" t="str">
        <f>IF(FN_MC!M231="","*",FN_MC!M231)</f>
        <v>-</v>
      </c>
      <c r="G249" s="101" t="str">
        <f>IF(FN_MC!I231="","*",FN_MC!I231)</f>
        <v>*</v>
      </c>
      <c r="H249" s="101" t="str">
        <f>IF(FN_MC!AB231="","*",FN_MC!AB231)</f>
        <v>*</v>
      </c>
      <c r="I249" s="101" t="str">
        <f>IF(FN_MC!AC231="","*",FN_MC!AC231)</f>
        <v>*</v>
      </c>
      <c r="J249" s="102" t="str">
        <f>IF(FN_MC!AA231="","*",FN_MC!AA231)</f>
        <v>*</v>
      </c>
      <c r="K249" s="112" t="str">
        <f>IF(FN_MC!AD231="","*",FN_MC!AD231)</f>
        <v>*</v>
      </c>
    </row>
    <row r="250" spans="2:11">
      <c r="B250" s="100" t="str">
        <f>IF(FN_MC!Y232="","*",FN_MC!Y232)</f>
        <v>*</v>
      </c>
      <c r="C250" s="101" t="str">
        <f>IF(FN_MC!B232="","*",FN_MC!B232)</f>
        <v>*</v>
      </c>
      <c r="D250" s="101" t="str">
        <f>IF(FN_MC!D232="","*",FN_MC!D232)</f>
        <v>*</v>
      </c>
      <c r="E250" s="101" t="str">
        <f>IF(FN_MC!H232="","*",FN_MC!H232)</f>
        <v>*</v>
      </c>
      <c r="F250" s="114" t="str">
        <f>IF(FN_MC!M232="","*",FN_MC!M232)</f>
        <v>-</v>
      </c>
      <c r="G250" s="101" t="str">
        <f>IF(FN_MC!I232="","*",FN_MC!I232)</f>
        <v>*</v>
      </c>
      <c r="H250" s="101" t="str">
        <f>IF(FN_MC!AB232="","*",FN_MC!AB232)</f>
        <v>*</v>
      </c>
      <c r="I250" s="101" t="str">
        <f>IF(FN_MC!AC232="","*",FN_MC!AC232)</f>
        <v>*</v>
      </c>
      <c r="J250" s="102" t="str">
        <f>IF(FN_MC!AA232="","*",FN_MC!AA232)</f>
        <v>*</v>
      </c>
      <c r="K250" s="112" t="str">
        <f>IF(FN_MC!AD232="","*",FN_MC!AD232)</f>
        <v>*</v>
      </c>
    </row>
    <row r="251" spans="2:11">
      <c r="B251" s="100" t="str">
        <f>IF(FN_MC!Y233="","*",FN_MC!Y233)</f>
        <v>*</v>
      </c>
      <c r="C251" s="101" t="str">
        <f>IF(FN_MC!B233="","*",FN_MC!B233)</f>
        <v>*</v>
      </c>
      <c r="D251" s="101" t="str">
        <f>IF(FN_MC!D233="","*",FN_MC!D233)</f>
        <v>*</v>
      </c>
      <c r="E251" s="101" t="str">
        <f>IF(FN_MC!H233="","*",FN_MC!H233)</f>
        <v>*</v>
      </c>
      <c r="F251" s="114" t="str">
        <f>IF(FN_MC!M233="","*",FN_MC!M233)</f>
        <v>-</v>
      </c>
      <c r="G251" s="101" t="str">
        <f>IF(FN_MC!I233="","*",FN_MC!I233)</f>
        <v>*</v>
      </c>
      <c r="H251" s="101" t="str">
        <f>IF(FN_MC!AB233="","*",FN_MC!AB233)</f>
        <v>*</v>
      </c>
      <c r="I251" s="101" t="str">
        <f>IF(FN_MC!AC233="","*",FN_MC!AC233)</f>
        <v>*</v>
      </c>
      <c r="J251" s="102" t="str">
        <f>IF(FN_MC!AA233="","*",FN_MC!AA233)</f>
        <v>*</v>
      </c>
      <c r="K251" s="112" t="str">
        <f>IF(FN_MC!AD233="","*",FN_MC!AD233)</f>
        <v>*</v>
      </c>
    </row>
    <row r="252" spans="2:11">
      <c r="B252" s="100" t="str">
        <f>IF(FN_MC!Y234="","*",FN_MC!Y234)</f>
        <v>*</v>
      </c>
      <c r="C252" s="101" t="str">
        <f>IF(FN_MC!B234="","*",FN_MC!B234)</f>
        <v>*</v>
      </c>
      <c r="D252" s="101" t="str">
        <f>IF(FN_MC!D234="","*",FN_MC!D234)</f>
        <v>*</v>
      </c>
      <c r="E252" s="101" t="str">
        <f>IF(FN_MC!H234="","*",FN_MC!H234)</f>
        <v>*</v>
      </c>
      <c r="F252" s="114" t="str">
        <f>IF(FN_MC!M234="","*",FN_MC!M234)</f>
        <v>-</v>
      </c>
      <c r="G252" s="101" t="str">
        <f>IF(FN_MC!I234="","*",FN_MC!I234)</f>
        <v>*</v>
      </c>
      <c r="H252" s="101" t="str">
        <f>IF(FN_MC!AB234="","*",FN_MC!AB234)</f>
        <v>*</v>
      </c>
      <c r="I252" s="101" t="str">
        <f>IF(FN_MC!AC234="","*",FN_MC!AC234)</f>
        <v>*</v>
      </c>
      <c r="J252" s="102" t="str">
        <f>IF(FN_MC!AA234="","*",FN_MC!AA234)</f>
        <v>*</v>
      </c>
      <c r="K252" s="112" t="str">
        <f>IF(FN_MC!AD234="","*",FN_MC!AD234)</f>
        <v>*</v>
      </c>
    </row>
    <row r="253" spans="2:11">
      <c r="B253" s="100" t="str">
        <f>IF(FN_MC!Y235="","*",FN_MC!Y235)</f>
        <v>*</v>
      </c>
      <c r="C253" s="101" t="str">
        <f>IF(FN_MC!B235="","*",FN_MC!B235)</f>
        <v>*</v>
      </c>
      <c r="D253" s="101" t="str">
        <f>IF(FN_MC!D235="","*",FN_MC!D235)</f>
        <v>*</v>
      </c>
      <c r="E253" s="101" t="str">
        <f>IF(FN_MC!H235="","*",FN_MC!H235)</f>
        <v>*</v>
      </c>
      <c r="F253" s="114" t="str">
        <f>IF(FN_MC!M235="","*",FN_MC!M235)</f>
        <v>-</v>
      </c>
      <c r="G253" s="101" t="str">
        <f>IF(FN_MC!I235="","*",FN_MC!I235)</f>
        <v>*</v>
      </c>
      <c r="H253" s="101" t="str">
        <f>IF(FN_MC!AB235="","*",FN_MC!AB235)</f>
        <v>*</v>
      </c>
      <c r="I253" s="101" t="str">
        <f>IF(FN_MC!AC235="","*",FN_MC!AC235)</f>
        <v>*</v>
      </c>
      <c r="J253" s="102" t="str">
        <f>IF(FN_MC!AA235="","*",FN_MC!AA235)</f>
        <v>*</v>
      </c>
      <c r="K253" s="112" t="str">
        <f>IF(FN_MC!AD235="","*",FN_MC!AD235)</f>
        <v>*</v>
      </c>
    </row>
    <row r="254" spans="2:11">
      <c r="B254" s="100" t="str">
        <f>IF(FN_MC!Y236="","*",FN_MC!Y236)</f>
        <v>*</v>
      </c>
      <c r="C254" s="101" t="str">
        <f>IF(FN_MC!B236="","*",FN_MC!B236)</f>
        <v>*</v>
      </c>
      <c r="D254" s="101" t="str">
        <f>IF(FN_MC!D236="","*",FN_MC!D236)</f>
        <v>*</v>
      </c>
      <c r="E254" s="101" t="str">
        <f>IF(FN_MC!H236="","*",FN_MC!H236)</f>
        <v>*</v>
      </c>
      <c r="F254" s="114" t="str">
        <f>IF(FN_MC!M236="","*",FN_MC!M236)</f>
        <v>-</v>
      </c>
      <c r="G254" s="101" t="str">
        <f>IF(FN_MC!I236="","*",FN_MC!I236)</f>
        <v>*</v>
      </c>
      <c r="H254" s="101" t="str">
        <f>IF(FN_MC!AB236="","*",FN_MC!AB236)</f>
        <v>*</v>
      </c>
      <c r="I254" s="101" t="str">
        <f>IF(FN_MC!AC236="","*",FN_MC!AC236)</f>
        <v>*</v>
      </c>
      <c r="J254" s="102" t="str">
        <f>IF(FN_MC!AA236="","*",FN_MC!AA236)</f>
        <v>*</v>
      </c>
      <c r="K254" s="112" t="str">
        <f>IF(FN_MC!AD236="","*",FN_MC!AD236)</f>
        <v>*</v>
      </c>
    </row>
    <row r="255" spans="2:11">
      <c r="B255" s="100" t="str">
        <f>IF(FN_MC!Y237="","*",FN_MC!Y237)</f>
        <v>*</v>
      </c>
      <c r="C255" s="101" t="str">
        <f>IF(FN_MC!B237="","*",FN_MC!B237)</f>
        <v>*</v>
      </c>
      <c r="D255" s="101" t="str">
        <f>IF(FN_MC!D237="","*",FN_MC!D237)</f>
        <v>*</v>
      </c>
      <c r="E255" s="101" t="str">
        <f>IF(FN_MC!H237="","*",FN_MC!H237)</f>
        <v>*</v>
      </c>
      <c r="F255" s="114" t="str">
        <f>IF(FN_MC!M237="","*",FN_MC!M237)</f>
        <v>-</v>
      </c>
      <c r="G255" s="101" t="str">
        <f>IF(FN_MC!I237="","*",FN_MC!I237)</f>
        <v>*</v>
      </c>
      <c r="H255" s="101" t="str">
        <f>IF(FN_MC!AB237="","*",FN_MC!AB237)</f>
        <v>*</v>
      </c>
      <c r="I255" s="101" t="str">
        <f>IF(FN_MC!AC237="","*",FN_MC!AC237)</f>
        <v>*</v>
      </c>
      <c r="J255" s="102" t="str">
        <f>IF(FN_MC!AA237="","*",FN_MC!AA237)</f>
        <v>*</v>
      </c>
      <c r="K255" s="112" t="str">
        <f>IF(FN_MC!AD237="","*",FN_MC!AD237)</f>
        <v>*</v>
      </c>
    </row>
    <row r="256" spans="2:11">
      <c r="B256" s="100" t="str">
        <f>IF(FN_MC!Y238="","*",FN_MC!Y238)</f>
        <v>*</v>
      </c>
      <c r="C256" s="101" t="str">
        <f>IF(FN_MC!B238="","*",FN_MC!B238)</f>
        <v>*</v>
      </c>
      <c r="D256" s="101" t="str">
        <f>IF(FN_MC!D238="","*",FN_MC!D238)</f>
        <v>*</v>
      </c>
      <c r="E256" s="101" t="str">
        <f>IF(FN_MC!H238="","*",FN_MC!H238)</f>
        <v>*</v>
      </c>
      <c r="F256" s="114" t="str">
        <f>IF(FN_MC!M238="","*",FN_MC!M238)</f>
        <v>-</v>
      </c>
      <c r="G256" s="101" t="str">
        <f>IF(FN_MC!I238="","*",FN_MC!I238)</f>
        <v>*</v>
      </c>
      <c r="H256" s="101" t="str">
        <f>IF(FN_MC!AB238="","*",FN_MC!AB238)</f>
        <v>*</v>
      </c>
      <c r="I256" s="101" t="str">
        <f>IF(FN_MC!AC238="","*",FN_MC!AC238)</f>
        <v>*</v>
      </c>
      <c r="J256" s="102" t="str">
        <f>IF(FN_MC!AA238="","*",FN_MC!AA238)</f>
        <v>*</v>
      </c>
      <c r="K256" s="112" t="str">
        <f>IF(FN_MC!AD238="","*",FN_MC!AD238)</f>
        <v>*</v>
      </c>
    </row>
    <row r="257" spans="2:11">
      <c r="B257" s="100" t="str">
        <f>IF(FN_MC!Y239="","*",FN_MC!Y239)</f>
        <v>*</v>
      </c>
      <c r="C257" s="101" t="str">
        <f>IF(FN_MC!B239="","*",FN_MC!B239)</f>
        <v>*</v>
      </c>
      <c r="D257" s="101" t="str">
        <f>IF(FN_MC!D239="","*",FN_MC!D239)</f>
        <v>*</v>
      </c>
      <c r="E257" s="101" t="str">
        <f>IF(FN_MC!H239="","*",FN_MC!H239)</f>
        <v>*</v>
      </c>
      <c r="F257" s="114" t="str">
        <f>IF(FN_MC!M239="","*",FN_MC!M239)</f>
        <v>-</v>
      </c>
      <c r="G257" s="101" t="str">
        <f>IF(FN_MC!I239="","*",FN_MC!I239)</f>
        <v>*</v>
      </c>
      <c r="H257" s="101" t="str">
        <f>IF(FN_MC!AB239="","*",FN_MC!AB239)</f>
        <v>*</v>
      </c>
      <c r="I257" s="101" t="str">
        <f>IF(FN_MC!AC239="","*",FN_MC!AC239)</f>
        <v>*</v>
      </c>
      <c r="J257" s="102" t="str">
        <f>IF(FN_MC!AA239="","*",FN_MC!AA239)</f>
        <v>*</v>
      </c>
      <c r="K257" s="112" t="str">
        <f>IF(FN_MC!AD239="","*",FN_MC!AD239)</f>
        <v>*</v>
      </c>
    </row>
    <row r="258" spans="2:11">
      <c r="B258" s="100" t="str">
        <f>IF(FN_MC!Y240="","*",FN_MC!Y240)</f>
        <v>*</v>
      </c>
      <c r="C258" s="101" t="str">
        <f>IF(FN_MC!B240="","*",FN_MC!B240)</f>
        <v>*</v>
      </c>
      <c r="D258" s="101" t="str">
        <f>IF(FN_MC!D240="","*",FN_MC!D240)</f>
        <v>*</v>
      </c>
      <c r="E258" s="101" t="str">
        <f>IF(FN_MC!H240="","*",FN_MC!H240)</f>
        <v>*</v>
      </c>
      <c r="F258" s="114" t="str">
        <f>IF(FN_MC!M240="","*",FN_MC!M240)</f>
        <v>-</v>
      </c>
      <c r="G258" s="101" t="str">
        <f>IF(FN_MC!I240="","*",FN_MC!I240)</f>
        <v>*</v>
      </c>
      <c r="H258" s="101" t="str">
        <f>IF(FN_MC!AB240="","*",FN_MC!AB240)</f>
        <v>*</v>
      </c>
      <c r="I258" s="101" t="str">
        <f>IF(FN_MC!AC240="","*",FN_MC!AC240)</f>
        <v>*</v>
      </c>
      <c r="J258" s="102" t="str">
        <f>IF(FN_MC!AA240="","*",FN_MC!AA240)</f>
        <v>*</v>
      </c>
      <c r="K258" s="112" t="str">
        <f>IF(FN_MC!AD240="","*",FN_MC!AD240)</f>
        <v>*</v>
      </c>
    </row>
    <row r="259" spans="2:11">
      <c r="B259" s="100" t="str">
        <f>IF(FN_MC!Y241="","*",FN_MC!Y241)</f>
        <v>*</v>
      </c>
      <c r="C259" s="101" t="str">
        <f>IF(FN_MC!B241="","*",FN_MC!B241)</f>
        <v>*</v>
      </c>
      <c r="D259" s="101" t="str">
        <f>IF(FN_MC!D241="","*",FN_MC!D241)</f>
        <v>*</v>
      </c>
      <c r="E259" s="101" t="str">
        <f>IF(FN_MC!H241="","*",FN_MC!H241)</f>
        <v>*</v>
      </c>
      <c r="F259" s="114" t="str">
        <f>IF(FN_MC!M241="","*",FN_MC!M241)</f>
        <v>-</v>
      </c>
      <c r="G259" s="101" t="str">
        <f>IF(FN_MC!I241="","*",FN_MC!I241)</f>
        <v>*</v>
      </c>
      <c r="H259" s="101" t="str">
        <f>IF(FN_MC!AB241="","*",FN_MC!AB241)</f>
        <v>*</v>
      </c>
      <c r="I259" s="101" t="str">
        <f>IF(FN_MC!AC241="","*",FN_MC!AC241)</f>
        <v>*</v>
      </c>
      <c r="J259" s="102" t="str">
        <f>IF(FN_MC!AA241="","*",FN_MC!AA241)</f>
        <v>*</v>
      </c>
      <c r="K259" s="112" t="str">
        <f>IF(FN_MC!AD241="","*",FN_MC!AD241)</f>
        <v>*</v>
      </c>
    </row>
    <row r="260" spans="2:11">
      <c r="B260" s="100" t="str">
        <f>IF(FN_MC!Y242="","*",FN_MC!Y242)</f>
        <v>*</v>
      </c>
      <c r="C260" s="101" t="str">
        <f>IF(FN_MC!B242="","*",FN_MC!B242)</f>
        <v>*</v>
      </c>
      <c r="D260" s="101" t="str">
        <f>IF(FN_MC!D242="","*",FN_MC!D242)</f>
        <v>*</v>
      </c>
      <c r="E260" s="101" t="str">
        <f>IF(FN_MC!H242="","*",FN_MC!H242)</f>
        <v>*</v>
      </c>
      <c r="F260" s="114" t="str">
        <f>IF(FN_MC!M242="","*",FN_MC!M242)</f>
        <v>-</v>
      </c>
      <c r="G260" s="101" t="str">
        <f>IF(FN_MC!I242="","*",FN_MC!I242)</f>
        <v>*</v>
      </c>
      <c r="H260" s="101" t="str">
        <f>IF(FN_MC!AB242="","*",FN_MC!AB242)</f>
        <v>*</v>
      </c>
      <c r="I260" s="101" t="str">
        <f>IF(FN_MC!AC242="","*",FN_MC!AC242)</f>
        <v>*</v>
      </c>
      <c r="J260" s="102" t="str">
        <f>IF(FN_MC!AA242="","*",FN_MC!AA242)</f>
        <v>*</v>
      </c>
      <c r="K260" s="112" t="str">
        <f>IF(FN_MC!AD242="","*",FN_MC!AD242)</f>
        <v>*</v>
      </c>
    </row>
    <row r="261" spans="2:11">
      <c r="B261" s="100" t="str">
        <f>IF(FN_MC!Y243="","*",FN_MC!Y243)</f>
        <v>*</v>
      </c>
      <c r="C261" s="101" t="str">
        <f>IF(FN_MC!B243="","*",FN_MC!B243)</f>
        <v>*</v>
      </c>
      <c r="D261" s="101" t="str">
        <f>IF(FN_MC!D243="","*",FN_MC!D243)</f>
        <v>*</v>
      </c>
      <c r="E261" s="101" t="str">
        <f>IF(FN_MC!H243="","*",FN_MC!H243)</f>
        <v>*</v>
      </c>
      <c r="F261" s="114" t="str">
        <f>IF(FN_MC!M243="","*",FN_MC!M243)</f>
        <v>-</v>
      </c>
      <c r="G261" s="101" t="str">
        <f>IF(FN_MC!I243="","*",FN_MC!I243)</f>
        <v>*</v>
      </c>
      <c r="H261" s="101" t="str">
        <f>IF(FN_MC!AB243="","*",FN_MC!AB243)</f>
        <v>*</v>
      </c>
      <c r="I261" s="101" t="str">
        <f>IF(FN_MC!AC243="","*",FN_MC!AC243)</f>
        <v>*</v>
      </c>
      <c r="J261" s="102" t="str">
        <f>IF(FN_MC!AA243="","*",FN_MC!AA243)</f>
        <v>*</v>
      </c>
      <c r="K261" s="112" t="str">
        <f>IF(FN_MC!AD243="","*",FN_MC!AD243)</f>
        <v>*</v>
      </c>
    </row>
    <row r="262" spans="2:11">
      <c r="B262" s="100" t="str">
        <f>IF(FN_MC!Y244="","*",FN_MC!Y244)</f>
        <v>*</v>
      </c>
      <c r="C262" s="101" t="str">
        <f>IF(FN_MC!B244="","*",FN_MC!B244)</f>
        <v>*</v>
      </c>
      <c r="D262" s="101" t="str">
        <f>IF(FN_MC!D244="","*",FN_MC!D244)</f>
        <v>*</v>
      </c>
      <c r="E262" s="101" t="str">
        <f>IF(FN_MC!H244="","*",FN_MC!H244)</f>
        <v>*</v>
      </c>
      <c r="F262" s="114" t="str">
        <f>IF(FN_MC!M244="","*",FN_MC!M244)</f>
        <v>-</v>
      </c>
      <c r="G262" s="101" t="str">
        <f>IF(FN_MC!I244="","*",FN_MC!I244)</f>
        <v>*</v>
      </c>
      <c r="H262" s="101" t="str">
        <f>IF(FN_MC!AB244="","*",FN_MC!AB244)</f>
        <v>*</v>
      </c>
      <c r="I262" s="101" t="str">
        <f>IF(FN_MC!AC244="","*",FN_MC!AC244)</f>
        <v>*</v>
      </c>
      <c r="J262" s="102" t="str">
        <f>IF(FN_MC!AA244="","*",FN_MC!AA244)</f>
        <v>*</v>
      </c>
      <c r="K262" s="112" t="str">
        <f>IF(FN_MC!AD244="","*",FN_MC!AD244)</f>
        <v>*</v>
      </c>
    </row>
    <row r="263" spans="2:11">
      <c r="B263" s="100" t="str">
        <f>IF(FN_MC!Y245="","*",FN_MC!Y245)</f>
        <v>*</v>
      </c>
      <c r="C263" s="101" t="str">
        <f>IF(FN_MC!B245="","*",FN_MC!B245)</f>
        <v>*</v>
      </c>
      <c r="D263" s="101" t="str">
        <f>IF(FN_MC!D245="","*",FN_MC!D245)</f>
        <v>*</v>
      </c>
      <c r="E263" s="101" t="str">
        <f>IF(FN_MC!H245="","*",FN_MC!H245)</f>
        <v>*</v>
      </c>
      <c r="F263" s="114" t="str">
        <f>IF(FN_MC!M245="","*",FN_MC!M245)</f>
        <v>-</v>
      </c>
      <c r="G263" s="101" t="str">
        <f>IF(FN_MC!I245="","*",FN_MC!I245)</f>
        <v>*</v>
      </c>
      <c r="H263" s="101" t="str">
        <f>IF(FN_MC!AB245="","*",FN_MC!AB245)</f>
        <v>*</v>
      </c>
      <c r="I263" s="101" t="str">
        <f>IF(FN_MC!AC245="","*",FN_MC!AC245)</f>
        <v>*</v>
      </c>
      <c r="J263" s="102" t="str">
        <f>IF(FN_MC!AA245="","*",FN_MC!AA245)</f>
        <v>*</v>
      </c>
      <c r="K263" s="112" t="str">
        <f>IF(FN_MC!AD245="","*",FN_MC!AD245)</f>
        <v>*</v>
      </c>
    </row>
    <row r="264" spans="2:11">
      <c r="B264" s="100" t="str">
        <f>IF(FN_MC!Y246="","*",FN_MC!Y246)</f>
        <v>*</v>
      </c>
      <c r="C264" s="101" t="str">
        <f>IF(FN_MC!B246="","*",FN_MC!B246)</f>
        <v>*</v>
      </c>
      <c r="D264" s="101" t="str">
        <f>IF(FN_MC!D246="","*",FN_MC!D246)</f>
        <v>*</v>
      </c>
      <c r="E264" s="101" t="str">
        <f>IF(FN_MC!H246="","*",FN_MC!H246)</f>
        <v>*</v>
      </c>
      <c r="F264" s="114" t="str">
        <f>IF(FN_MC!M246="","*",FN_MC!M246)</f>
        <v>-</v>
      </c>
      <c r="G264" s="101" t="str">
        <f>IF(FN_MC!I246="","*",FN_MC!I246)</f>
        <v>*</v>
      </c>
      <c r="H264" s="101" t="str">
        <f>IF(FN_MC!AB246="","*",FN_MC!AB246)</f>
        <v>*</v>
      </c>
      <c r="I264" s="101" t="str">
        <f>IF(FN_MC!AC246="","*",FN_MC!AC246)</f>
        <v>*</v>
      </c>
      <c r="J264" s="102" t="str">
        <f>IF(FN_MC!AA246="","*",FN_MC!AA246)</f>
        <v>*</v>
      </c>
      <c r="K264" s="112" t="str">
        <f>IF(FN_MC!AD246="","*",FN_MC!AD246)</f>
        <v>*</v>
      </c>
    </row>
    <row r="265" spans="2:11">
      <c r="B265" s="100" t="str">
        <f>IF(FN_MC!Y247="","*",FN_MC!Y247)</f>
        <v>*</v>
      </c>
      <c r="C265" s="101" t="str">
        <f>IF(FN_MC!B247="","*",FN_MC!B247)</f>
        <v>*</v>
      </c>
      <c r="D265" s="101" t="str">
        <f>IF(FN_MC!D247="","*",FN_MC!D247)</f>
        <v>*</v>
      </c>
      <c r="E265" s="101" t="str">
        <f>IF(FN_MC!H247="","*",FN_MC!H247)</f>
        <v>*</v>
      </c>
      <c r="F265" s="114" t="str">
        <f>IF(FN_MC!M247="","*",FN_MC!M247)</f>
        <v>-</v>
      </c>
      <c r="G265" s="101" t="str">
        <f>IF(FN_MC!I247="","*",FN_MC!I247)</f>
        <v>*</v>
      </c>
      <c r="H265" s="101" t="str">
        <f>IF(FN_MC!AB247="","*",FN_MC!AB247)</f>
        <v>*</v>
      </c>
      <c r="I265" s="101" t="str">
        <f>IF(FN_MC!AC247="","*",FN_MC!AC247)</f>
        <v>*</v>
      </c>
      <c r="J265" s="102" t="str">
        <f>IF(FN_MC!AA247="","*",FN_MC!AA247)</f>
        <v>*</v>
      </c>
      <c r="K265" s="112" t="str">
        <f>IF(FN_MC!AD247="","*",FN_MC!AD247)</f>
        <v>*</v>
      </c>
    </row>
    <row r="266" spans="2:11">
      <c r="B266" s="100" t="str">
        <f>IF(FN_MC!Y248="","*",FN_MC!Y248)</f>
        <v>*</v>
      </c>
      <c r="C266" s="101" t="str">
        <f>IF(FN_MC!B248="","*",FN_MC!B248)</f>
        <v>*</v>
      </c>
      <c r="D266" s="101" t="str">
        <f>IF(FN_MC!D248="","*",FN_MC!D248)</f>
        <v>*</v>
      </c>
      <c r="E266" s="101" t="str">
        <f>IF(FN_MC!H248="","*",FN_MC!H248)</f>
        <v>*</v>
      </c>
      <c r="F266" s="114" t="str">
        <f>IF(FN_MC!M248="","*",FN_MC!M248)</f>
        <v>-</v>
      </c>
      <c r="G266" s="101" t="str">
        <f>IF(FN_MC!I248="","*",FN_MC!I248)</f>
        <v>*</v>
      </c>
      <c r="H266" s="101" t="str">
        <f>IF(FN_MC!AB248="","*",FN_MC!AB248)</f>
        <v>*</v>
      </c>
      <c r="I266" s="101" t="str">
        <f>IF(FN_MC!AC248="","*",FN_MC!AC248)</f>
        <v>*</v>
      </c>
      <c r="J266" s="102" t="str">
        <f>IF(FN_MC!AA248="","*",FN_MC!AA248)</f>
        <v>*</v>
      </c>
      <c r="K266" s="112" t="str">
        <f>IF(FN_MC!AD248="","*",FN_MC!AD248)</f>
        <v>*</v>
      </c>
    </row>
    <row r="267" spans="2:11">
      <c r="B267" s="100" t="str">
        <f>IF(FN_MC!Y249="","*",FN_MC!Y249)</f>
        <v>*</v>
      </c>
      <c r="C267" s="101" t="str">
        <f>IF(FN_MC!B249="","*",FN_MC!B249)</f>
        <v>*</v>
      </c>
      <c r="D267" s="101" t="str">
        <f>IF(FN_MC!D249="","*",FN_MC!D249)</f>
        <v>*</v>
      </c>
      <c r="E267" s="101" t="str">
        <f>IF(FN_MC!H249="","*",FN_MC!H249)</f>
        <v>*</v>
      </c>
      <c r="F267" s="114" t="str">
        <f>IF(FN_MC!M249="","*",FN_MC!M249)</f>
        <v>-</v>
      </c>
      <c r="G267" s="101" t="str">
        <f>IF(FN_MC!I249="","*",FN_MC!I249)</f>
        <v>*</v>
      </c>
      <c r="H267" s="101" t="str">
        <f>IF(FN_MC!AB249="","*",FN_MC!AB249)</f>
        <v>*</v>
      </c>
      <c r="I267" s="101" t="str">
        <f>IF(FN_MC!AC249="","*",FN_MC!AC249)</f>
        <v>*</v>
      </c>
      <c r="J267" s="102" t="str">
        <f>IF(FN_MC!AA249="","*",FN_MC!AA249)</f>
        <v>*</v>
      </c>
      <c r="K267" s="112" t="str">
        <f>IF(FN_MC!AD249="","*",FN_MC!AD249)</f>
        <v>*</v>
      </c>
    </row>
    <row r="268" spans="2:11">
      <c r="B268" s="100" t="str">
        <f>IF(FN_MC!Y250="","*",FN_MC!Y250)</f>
        <v>*</v>
      </c>
      <c r="C268" s="101" t="str">
        <f>IF(FN_MC!B250="","*",FN_MC!B250)</f>
        <v>*</v>
      </c>
      <c r="D268" s="101" t="str">
        <f>IF(FN_MC!D250="","*",FN_MC!D250)</f>
        <v>*</v>
      </c>
      <c r="E268" s="101" t="str">
        <f>IF(FN_MC!H250="","*",FN_MC!H250)</f>
        <v>*</v>
      </c>
      <c r="F268" s="114" t="str">
        <f>IF(FN_MC!M250="","*",FN_MC!M250)</f>
        <v>-</v>
      </c>
      <c r="G268" s="101" t="str">
        <f>IF(FN_MC!I250="","*",FN_MC!I250)</f>
        <v>*</v>
      </c>
      <c r="H268" s="101" t="str">
        <f>IF(FN_MC!AB250="","*",FN_MC!AB250)</f>
        <v>*</v>
      </c>
      <c r="I268" s="101" t="str">
        <f>IF(FN_MC!AC250="","*",FN_MC!AC250)</f>
        <v>*</v>
      </c>
      <c r="J268" s="102" t="str">
        <f>IF(FN_MC!AA250="","*",FN_MC!AA250)</f>
        <v>*</v>
      </c>
      <c r="K268" s="112" t="str">
        <f>IF(FN_MC!AD250="","*",FN_MC!AD250)</f>
        <v>*</v>
      </c>
    </row>
    <row r="269" spans="2:11">
      <c r="B269" s="100" t="str">
        <f>IF(FN_MC!Y251="","*",FN_MC!Y251)</f>
        <v>*</v>
      </c>
      <c r="C269" s="101" t="str">
        <f>IF(FN_MC!B251="","*",FN_MC!B251)</f>
        <v>*</v>
      </c>
      <c r="D269" s="101" t="str">
        <f>IF(FN_MC!D251="","*",FN_MC!D251)</f>
        <v>*</v>
      </c>
      <c r="E269" s="101" t="str">
        <f>IF(FN_MC!H251="","*",FN_MC!H251)</f>
        <v>*</v>
      </c>
      <c r="F269" s="114" t="str">
        <f>IF(FN_MC!M251="","*",FN_MC!M251)</f>
        <v>-</v>
      </c>
      <c r="G269" s="101" t="str">
        <f>IF(FN_MC!I251="","*",FN_MC!I251)</f>
        <v>*</v>
      </c>
      <c r="H269" s="101" t="str">
        <f>IF(FN_MC!AB251="","*",FN_MC!AB251)</f>
        <v>*</v>
      </c>
      <c r="I269" s="101" t="str">
        <f>IF(FN_MC!AC251="","*",FN_MC!AC251)</f>
        <v>*</v>
      </c>
      <c r="J269" s="102" t="str">
        <f>IF(FN_MC!AA251="","*",FN_MC!AA251)</f>
        <v>*</v>
      </c>
      <c r="K269" s="112" t="str">
        <f>IF(FN_MC!AD251="","*",FN_MC!AD251)</f>
        <v>*</v>
      </c>
    </row>
    <row r="270" spans="2:11">
      <c r="B270" s="100" t="str">
        <f>IF(FN_MC!Y252="","*",FN_MC!Y252)</f>
        <v>*</v>
      </c>
      <c r="C270" s="101" t="str">
        <f>IF(FN_MC!B252="","*",FN_MC!B252)</f>
        <v>*</v>
      </c>
      <c r="D270" s="101" t="str">
        <f>IF(FN_MC!D252="","*",FN_MC!D252)</f>
        <v>*</v>
      </c>
      <c r="E270" s="101" t="str">
        <f>IF(FN_MC!H252="","*",FN_MC!H252)</f>
        <v>*</v>
      </c>
      <c r="F270" s="114" t="str">
        <f>IF(FN_MC!M252="","*",FN_MC!M252)</f>
        <v>-</v>
      </c>
      <c r="G270" s="101" t="str">
        <f>IF(FN_MC!I252="","*",FN_MC!I252)</f>
        <v>*</v>
      </c>
      <c r="H270" s="101" t="str">
        <f>IF(FN_MC!AB252="","*",FN_MC!AB252)</f>
        <v>*</v>
      </c>
      <c r="I270" s="101" t="str">
        <f>IF(FN_MC!AC252="","*",FN_MC!AC252)</f>
        <v>*</v>
      </c>
      <c r="J270" s="102" t="str">
        <f>IF(FN_MC!AA252="","*",FN_MC!AA252)</f>
        <v>*</v>
      </c>
      <c r="K270" s="112" t="str">
        <f>IF(FN_MC!AD252="","*",FN_MC!AD252)</f>
        <v>*</v>
      </c>
    </row>
    <row r="271" spans="2:11">
      <c r="B271" s="100" t="str">
        <f>IF(FN_MC!Y253="","*",FN_MC!Y253)</f>
        <v>*</v>
      </c>
      <c r="C271" s="101" t="str">
        <f>IF(FN_MC!B253="","*",FN_MC!B253)</f>
        <v>*</v>
      </c>
      <c r="D271" s="101" t="str">
        <f>IF(FN_MC!D253="","*",FN_MC!D253)</f>
        <v>*</v>
      </c>
      <c r="E271" s="101" t="str">
        <f>IF(FN_MC!H253="","*",FN_MC!H253)</f>
        <v>*</v>
      </c>
      <c r="F271" s="114" t="str">
        <f>IF(FN_MC!M253="","*",FN_MC!M253)</f>
        <v>-</v>
      </c>
      <c r="G271" s="101" t="str">
        <f>IF(FN_MC!I253="","*",FN_MC!I253)</f>
        <v>*</v>
      </c>
      <c r="H271" s="101" t="str">
        <f>IF(FN_MC!AB253="","*",FN_MC!AB253)</f>
        <v>*</v>
      </c>
      <c r="I271" s="101" t="str">
        <f>IF(FN_MC!AC253="","*",FN_MC!AC253)</f>
        <v>*</v>
      </c>
      <c r="J271" s="102" t="str">
        <f>IF(FN_MC!AA253="","*",FN_MC!AA253)</f>
        <v>*</v>
      </c>
      <c r="K271" s="112" t="str">
        <f>IF(FN_MC!AD253="","*",FN_MC!AD253)</f>
        <v>*</v>
      </c>
    </row>
    <row r="272" spans="2:11">
      <c r="B272" s="100" t="str">
        <f>IF(FN_MC!Y254="","*",FN_MC!Y254)</f>
        <v>*</v>
      </c>
      <c r="C272" s="101" t="str">
        <f>IF(FN_MC!B254="","*",FN_MC!B254)</f>
        <v>*</v>
      </c>
      <c r="D272" s="101" t="str">
        <f>IF(FN_MC!D254="","*",FN_MC!D254)</f>
        <v>*</v>
      </c>
      <c r="E272" s="101" t="str">
        <f>IF(FN_MC!H254="","*",FN_MC!H254)</f>
        <v>*</v>
      </c>
      <c r="F272" s="114" t="str">
        <f>IF(FN_MC!M254="","*",FN_MC!M254)</f>
        <v>-</v>
      </c>
      <c r="G272" s="101" t="str">
        <f>IF(FN_MC!I254="","*",FN_MC!I254)</f>
        <v>*</v>
      </c>
      <c r="H272" s="101" t="str">
        <f>IF(FN_MC!AB254="","*",FN_MC!AB254)</f>
        <v>*</v>
      </c>
      <c r="I272" s="101" t="str">
        <f>IF(FN_MC!AC254="","*",FN_MC!AC254)</f>
        <v>*</v>
      </c>
      <c r="J272" s="102" t="str">
        <f>IF(FN_MC!AA254="","*",FN_MC!AA254)</f>
        <v>*</v>
      </c>
      <c r="K272" s="112" t="str">
        <f>IF(FN_MC!AD254="","*",FN_MC!AD254)</f>
        <v>*</v>
      </c>
    </row>
    <row r="273" spans="2:11">
      <c r="B273" s="100" t="str">
        <f>IF(FN_MC!Y255="","*",FN_MC!Y255)</f>
        <v>*</v>
      </c>
      <c r="C273" s="101" t="str">
        <f>IF(FN_MC!B255="","*",FN_MC!B255)</f>
        <v>*</v>
      </c>
      <c r="D273" s="101" t="str">
        <f>IF(FN_MC!D255="","*",FN_MC!D255)</f>
        <v>*</v>
      </c>
      <c r="E273" s="101" t="str">
        <f>IF(FN_MC!H255="","*",FN_MC!H255)</f>
        <v>*</v>
      </c>
      <c r="F273" s="114" t="str">
        <f>IF(FN_MC!M255="","*",FN_MC!M255)</f>
        <v>-</v>
      </c>
      <c r="G273" s="101" t="str">
        <f>IF(FN_MC!I255="","*",FN_MC!I255)</f>
        <v>*</v>
      </c>
      <c r="H273" s="101" t="str">
        <f>IF(FN_MC!AB255="","*",FN_MC!AB255)</f>
        <v>*</v>
      </c>
      <c r="I273" s="101" t="str">
        <f>IF(FN_MC!AC255="","*",FN_MC!AC255)</f>
        <v>*</v>
      </c>
      <c r="J273" s="102" t="str">
        <f>IF(FN_MC!AA255="","*",FN_MC!AA255)</f>
        <v>*</v>
      </c>
      <c r="K273" s="112" t="str">
        <f>IF(FN_MC!AD255="","*",FN_MC!AD255)</f>
        <v>*</v>
      </c>
    </row>
    <row r="274" spans="2:11">
      <c r="B274" s="100" t="str">
        <f>IF(FN_MC!Y256="","*",FN_MC!Y256)</f>
        <v>*</v>
      </c>
      <c r="C274" s="101" t="str">
        <f>IF(FN_MC!B256="","*",FN_MC!B256)</f>
        <v>*</v>
      </c>
      <c r="D274" s="101" t="str">
        <f>IF(FN_MC!D256="","*",FN_MC!D256)</f>
        <v>*</v>
      </c>
      <c r="E274" s="101" t="str">
        <f>IF(FN_MC!H256="","*",FN_MC!H256)</f>
        <v>*</v>
      </c>
      <c r="F274" s="114" t="str">
        <f>IF(FN_MC!M256="","*",FN_MC!M256)</f>
        <v>-</v>
      </c>
      <c r="G274" s="101" t="str">
        <f>IF(FN_MC!I256="","*",FN_MC!I256)</f>
        <v>*</v>
      </c>
      <c r="H274" s="101" t="str">
        <f>IF(FN_MC!AB256="","*",FN_MC!AB256)</f>
        <v>*</v>
      </c>
      <c r="I274" s="101" t="str">
        <f>IF(FN_MC!AC256="","*",FN_MC!AC256)</f>
        <v>*</v>
      </c>
      <c r="J274" s="102" t="str">
        <f>IF(FN_MC!AA256="","*",FN_MC!AA256)</f>
        <v>*</v>
      </c>
      <c r="K274" s="112" t="str">
        <f>IF(FN_MC!AD256="","*",FN_MC!AD256)</f>
        <v>*</v>
      </c>
    </row>
    <row r="275" spans="2:11">
      <c r="B275" s="100" t="str">
        <f>IF(FN_MC!Y257="","*",FN_MC!Y257)</f>
        <v>*</v>
      </c>
      <c r="C275" s="101" t="str">
        <f>IF(FN_MC!B257="","*",FN_MC!B257)</f>
        <v>*</v>
      </c>
      <c r="D275" s="101" t="str">
        <f>IF(FN_MC!D257="","*",FN_MC!D257)</f>
        <v>*</v>
      </c>
      <c r="E275" s="101" t="str">
        <f>IF(FN_MC!H257="","*",FN_MC!H257)</f>
        <v>*</v>
      </c>
      <c r="F275" s="114" t="str">
        <f>IF(FN_MC!M257="","*",FN_MC!M257)</f>
        <v>-</v>
      </c>
      <c r="G275" s="101" t="str">
        <f>IF(FN_MC!I257="","*",FN_MC!I257)</f>
        <v>*</v>
      </c>
      <c r="H275" s="101" t="str">
        <f>IF(FN_MC!AB257="","*",FN_MC!AB257)</f>
        <v>*</v>
      </c>
      <c r="I275" s="101" t="str">
        <f>IF(FN_MC!AC257="","*",FN_MC!AC257)</f>
        <v>*</v>
      </c>
      <c r="J275" s="102" t="str">
        <f>IF(FN_MC!AA257="","*",FN_MC!AA257)</f>
        <v>*</v>
      </c>
      <c r="K275" s="112" t="str">
        <f>IF(FN_MC!AD257="","*",FN_MC!AD257)</f>
        <v>*</v>
      </c>
    </row>
    <row r="276" spans="2:11">
      <c r="B276" s="100" t="str">
        <f>IF(FN_MC!Y258="","*",FN_MC!Y258)</f>
        <v>*</v>
      </c>
      <c r="C276" s="101" t="str">
        <f>IF(FN_MC!B258="","*",FN_MC!B258)</f>
        <v>*</v>
      </c>
      <c r="D276" s="101" t="str">
        <f>IF(FN_MC!D258="","*",FN_MC!D258)</f>
        <v>*</v>
      </c>
      <c r="E276" s="101" t="str">
        <f>IF(FN_MC!H258="","*",FN_MC!H258)</f>
        <v>*</v>
      </c>
      <c r="F276" s="114" t="str">
        <f>IF(FN_MC!M258="","*",FN_MC!M258)</f>
        <v>-</v>
      </c>
      <c r="G276" s="101" t="str">
        <f>IF(FN_MC!I258="","*",FN_MC!I258)</f>
        <v>*</v>
      </c>
      <c r="H276" s="101" t="str">
        <f>IF(FN_MC!AB258="","*",FN_MC!AB258)</f>
        <v>*</v>
      </c>
      <c r="I276" s="101" t="str">
        <f>IF(FN_MC!AC258="","*",FN_MC!AC258)</f>
        <v>*</v>
      </c>
      <c r="J276" s="102" t="str">
        <f>IF(FN_MC!AA258="","*",FN_MC!AA258)</f>
        <v>*</v>
      </c>
      <c r="K276" s="112" t="str">
        <f>IF(FN_MC!AD258="","*",FN_MC!AD258)</f>
        <v>*</v>
      </c>
    </row>
    <row r="277" spans="2:11">
      <c r="B277" s="100" t="str">
        <f>IF(FN_MC!Y259="","*",FN_MC!Y259)</f>
        <v>*</v>
      </c>
      <c r="C277" s="101" t="str">
        <f>IF(FN_MC!B259="","*",FN_MC!B259)</f>
        <v>*</v>
      </c>
      <c r="D277" s="101" t="str">
        <f>IF(FN_MC!D259="","*",FN_MC!D259)</f>
        <v>*</v>
      </c>
      <c r="E277" s="101" t="str">
        <f>IF(FN_MC!H259="","*",FN_MC!H259)</f>
        <v>*</v>
      </c>
      <c r="F277" s="114" t="str">
        <f>IF(FN_MC!M259="","*",FN_MC!M259)</f>
        <v>-</v>
      </c>
      <c r="G277" s="101" t="str">
        <f>IF(FN_MC!I259="","*",FN_MC!I259)</f>
        <v>*</v>
      </c>
      <c r="H277" s="101" t="str">
        <f>IF(FN_MC!AB259="","*",FN_MC!AB259)</f>
        <v>*</v>
      </c>
      <c r="I277" s="101" t="str">
        <f>IF(FN_MC!AC259="","*",FN_MC!AC259)</f>
        <v>*</v>
      </c>
      <c r="J277" s="102" t="str">
        <f>IF(FN_MC!AA259="","*",FN_MC!AA259)</f>
        <v>*</v>
      </c>
      <c r="K277" s="112" t="str">
        <f>IF(FN_MC!AD259="","*",FN_MC!AD259)</f>
        <v>*</v>
      </c>
    </row>
    <row r="278" spans="2:11">
      <c r="B278" s="100" t="str">
        <f>IF(FN_MC!Y260="","*",FN_MC!Y260)</f>
        <v>*</v>
      </c>
      <c r="C278" s="101" t="str">
        <f>IF(FN_MC!B260="","*",FN_MC!B260)</f>
        <v>*</v>
      </c>
      <c r="D278" s="101" t="str">
        <f>IF(FN_MC!D260="","*",FN_MC!D260)</f>
        <v>*</v>
      </c>
      <c r="E278" s="101" t="str">
        <f>IF(FN_MC!H260="","*",FN_MC!H260)</f>
        <v>*</v>
      </c>
      <c r="F278" s="114" t="str">
        <f>IF(FN_MC!M260="","*",FN_MC!M260)</f>
        <v>-</v>
      </c>
      <c r="G278" s="101" t="str">
        <f>IF(FN_MC!I260="","*",FN_MC!I260)</f>
        <v>*</v>
      </c>
      <c r="H278" s="101" t="str">
        <f>IF(FN_MC!AB260="","*",FN_MC!AB260)</f>
        <v>*</v>
      </c>
      <c r="I278" s="101" t="str">
        <f>IF(FN_MC!AC260="","*",FN_MC!AC260)</f>
        <v>*</v>
      </c>
      <c r="J278" s="102" t="str">
        <f>IF(FN_MC!AA260="","*",FN_MC!AA260)</f>
        <v>*</v>
      </c>
      <c r="K278" s="112" t="str">
        <f>IF(FN_MC!AD260="","*",FN_MC!AD260)</f>
        <v>*</v>
      </c>
    </row>
    <row r="279" spans="2:11">
      <c r="B279" s="100" t="str">
        <f>IF(FN_MC!Y261="","*",FN_MC!Y261)</f>
        <v>*</v>
      </c>
      <c r="C279" s="101" t="str">
        <f>IF(FN_MC!B261="","*",FN_MC!B261)</f>
        <v>*</v>
      </c>
      <c r="D279" s="101" t="str">
        <f>IF(FN_MC!D261="","*",FN_MC!D261)</f>
        <v>*</v>
      </c>
      <c r="E279" s="101" t="str">
        <f>IF(FN_MC!H261="","*",FN_MC!H261)</f>
        <v>*</v>
      </c>
      <c r="F279" s="114" t="str">
        <f>IF(FN_MC!M261="","*",FN_MC!M261)</f>
        <v>-</v>
      </c>
      <c r="G279" s="101" t="str">
        <f>IF(FN_MC!I261="","*",FN_MC!I261)</f>
        <v>*</v>
      </c>
      <c r="H279" s="101" t="str">
        <f>IF(FN_MC!AB261="","*",FN_MC!AB261)</f>
        <v>*</v>
      </c>
      <c r="I279" s="101" t="str">
        <f>IF(FN_MC!AC261="","*",FN_MC!AC261)</f>
        <v>*</v>
      </c>
      <c r="J279" s="102" t="str">
        <f>IF(FN_MC!AA261="","*",FN_MC!AA261)</f>
        <v>*</v>
      </c>
      <c r="K279" s="112" t="str">
        <f>IF(FN_MC!AD261="","*",FN_MC!AD261)</f>
        <v>*</v>
      </c>
    </row>
    <row r="280" spans="2:11">
      <c r="B280" s="100" t="str">
        <f>IF(FN_MC!Y262="","*",FN_MC!Y262)</f>
        <v>*</v>
      </c>
      <c r="C280" s="101" t="str">
        <f>IF(FN_MC!B262="","*",FN_MC!B262)</f>
        <v>*</v>
      </c>
      <c r="D280" s="101" t="str">
        <f>IF(FN_MC!D262="","*",FN_MC!D262)</f>
        <v>*</v>
      </c>
      <c r="E280" s="101" t="str">
        <f>IF(FN_MC!H262="","*",FN_MC!H262)</f>
        <v>*</v>
      </c>
      <c r="F280" s="114" t="str">
        <f>IF(FN_MC!M262="","*",FN_MC!M262)</f>
        <v>-</v>
      </c>
      <c r="G280" s="101" t="str">
        <f>IF(FN_MC!I262="","*",FN_MC!I262)</f>
        <v>*</v>
      </c>
      <c r="H280" s="101" t="str">
        <f>IF(FN_MC!AB262="","*",FN_MC!AB262)</f>
        <v>*</v>
      </c>
      <c r="I280" s="101" t="str">
        <f>IF(FN_MC!AC262="","*",FN_MC!AC262)</f>
        <v>*</v>
      </c>
      <c r="J280" s="102" t="str">
        <f>IF(FN_MC!AA262="","*",FN_MC!AA262)</f>
        <v>*</v>
      </c>
      <c r="K280" s="112" t="str">
        <f>IF(FN_MC!AD262="","*",FN_MC!AD262)</f>
        <v>*</v>
      </c>
    </row>
    <row r="281" spans="2:11">
      <c r="B281" s="100" t="str">
        <f>IF(FN_MC!Y263="","*",FN_MC!Y263)</f>
        <v>*</v>
      </c>
      <c r="C281" s="101" t="str">
        <f>IF(FN_MC!B263="","*",FN_MC!B263)</f>
        <v>*</v>
      </c>
      <c r="D281" s="101" t="str">
        <f>IF(FN_MC!D263="","*",FN_MC!D263)</f>
        <v>*</v>
      </c>
      <c r="E281" s="101" t="str">
        <f>IF(FN_MC!H263="","*",FN_MC!H263)</f>
        <v>*</v>
      </c>
      <c r="F281" s="114" t="str">
        <f>IF(FN_MC!M263="","*",FN_MC!M263)</f>
        <v>-</v>
      </c>
      <c r="G281" s="101" t="str">
        <f>IF(FN_MC!I263="","*",FN_MC!I263)</f>
        <v>*</v>
      </c>
      <c r="H281" s="101" t="str">
        <f>IF(FN_MC!AB263="","*",FN_MC!AB263)</f>
        <v>*</v>
      </c>
      <c r="I281" s="101" t="str">
        <f>IF(FN_MC!AC263="","*",FN_MC!AC263)</f>
        <v>*</v>
      </c>
      <c r="J281" s="102" t="str">
        <f>IF(FN_MC!AA263="","*",FN_MC!AA263)</f>
        <v>*</v>
      </c>
      <c r="K281" s="112" t="str">
        <f>IF(FN_MC!AD263="","*",FN_MC!AD263)</f>
        <v>*</v>
      </c>
    </row>
    <row r="282" spans="2:11">
      <c r="B282" s="100" t="str">
        <f>IF(FN_MC!Y264="","*",FN_MC!Y264)</f>
        <v>*</v>
      </c>
      <c r="C282" s="101" t="str">
        <f>IF(FN_MC!B264="","*",FN_MC!B264)</f>
        <v>*</v>
      </c>
      <c r="D282" s="101" t="str">
        <f>IF(FN_MC!D264="","*",FN_MC!D264)</f>
        <v>*</v>
      </c>
      <c r="E282" s="101" t="str">
        <f>IF(FN_MC!H264="","*",FN_MC!H264)</f>
        <v>*</v>
      </c>
      <c r="F282" s="114" t="str">
        <f>IF(FN_MC!M264="","*",FN_MC!M264)</f>
        <v>-</v>
      </c>
      <c r="G282" s="101" t="str">
        <f>IF(FN_MC!I264="","*",FN_MC!I264)</f>
        <v>*</v>
      </c>
      <c r="H282" s="101" t="str">
        <f>IF(FN_MC!AB264="","*",FN_MC!AB264)</f>
        <v>*</v>
      </c>
      <c r="I282" s="101" t="str">
        <f>IF(FN_MC!AC264="","*",FN_MC!AC264)</f>
        <v>*</v>
      </c>
      <c r="J282" s="102" t="str">
        <f>IF(FN_MC!AA264="","*",FN_MC!AA264)</f>
        <v>*</v>
      </c>
      <c r="K282" s="112" t="str">
        <f>IF(FN_MC!AD264="","*",FN_MC!AD264)</f>
        <v>*</v>
      </c>
    </row>
    <row r="283" spans="2:11">
      <c r="B283" s="100" t="str">
        <f>IF(FN_MC!Y265="","*",FN_MC!Y265)</f>
        <v>*</v>
      </c>
      <c r="C283" s="101" t="str">
        <f>IF(FN_MC!B265="","*",FN_MC!B265)</f>
        <v>*</v>
      </c>
      <c r="D283" s="101" t="str">
        <f>IF(FN_MC!D265="","*",FN_MC!D265)</f>
        <v>*</v>
      </c>
      <c r="E283" s="101" t="str">
        <f>IF(FN_MC!H265="","*",FN_MC!H265)</f>
        <v>*</v>
      </c>
      <c r="F283" s="114" t="str">
        <f>IF(FN_MC!M265="","*",FN_MC!M265)</f>
        <v>-</v>
      </c>
      <c r="G283" s="101" t="str">
        <f>IF(FN_MC!I265="","*",FN_MC!I265)</f>
        <v>*</v>
      </c>
      <c r="H283" s="101" t="str">
        <f>IF(FN_MC!AB265="","*",FN_MC!AB265)</f>
        <v>*</v>
      </c>
      <c r="I283" s="101" t="str">
        <f>IF(FN_MC!AC265="","*",FN_MC!AC265)</f>
        <v>*</v>
      </c>
      <c r="J283" s="102" t="str">
        <f>IF(FN_MC!AA265="","*",FN_MC!AA265)</f>
        <v>*</v>
      </c>
      <c r="K283" s="112" t="str">
        <f>IF(FN_MC!AD265="","*",FN_MC!AD265)</f>
        <v>*</v>
      </c>
    </row>
    <row r="284" spans="2:11">
      <c r="B284" s="100" t="str">
        <f>IF(FN_MC!Y266="","*",FN_MC!Y266)</f>
        <v>*</v>
      </c>
      <c r="C284" s="101" t="str">
        <f>IF(FN_MC!B266="","*",FN_MC!B266)</f>
        <v>*</v>
      </c>
      <c r="D284" s="101" t="str">
        <f>IF(FN_MC!D266="","*",FN_MC!D266)</f>
        <v>*</v>
      </c>
      <c r="E284" s="101" t="str">
        <f>IF(FN_MC!H266="","*",FN_MC!H266)</f>
        <v>*</v>
      </c>
      <c r="F284" s="114" t="str">
        <f>IF(FN_MC!M266="","*",FN_MC!M266)</f>
        <v>-</v>
      </c>
      <c r="G284" s="101" t="str">
        <f>IF(FN_MC!I266="","*",FN_MC!I266)</f>
        <v>*</v>
      </c>
      <c r="H284" s="101" t="str">
        <f>IF(FN_MC!AB266="","*",FN_MC!AB266)</f>
        <v>*</v>
      </c>
      <c r="I284" s="101" t="str">
        <f>IF(FN_MC!AC266="","*",FN_MC!AC266)</f>
        <v>*</v>
      </c>
      <c r="J284" s="102" t="str">
        <f>IF(FN_MC!AA266="","*",FN_MC!AA266)</f>
        <v>*</v>
      </c>
      <c r="K284" s="112" t="str">
        <f>IF(FN_MC!AD266="","*",FN_MC!AD266)</f>
        <v>*</v>
      </c>
    </row>
    <row r="285" spans="2:11">
      <c r="B285" s="100" t="str">
        <f>IF(FN_MC!Y267="","*",FN_MC!Y267)</f>
        <v>*</v>
      </c>
      <c r="C285" s="101" t="str">
        <f>IF(FN_MC!B267="","*",FN_MC!B267)</f>
        <v>*</v>
      </c>
      <c r="D285" s="101" t="str">
        <f>IF(FN_MC!D267="","*",FN_MC!D267)</f>
        <v>*</v>
      </c>
      <c r="E285" s="101" t="str">
        <f>IF(FN_MC!H267="","*",FN_MC!H267)</f>
        <v>*</v>
      </c>
      <c r="F285" s="114" t="str">
        <f>IF(FN_MC!M267="","*",FN_MC!M267)</f>
        <v>-</v>
      </c>
      <c r="G285" s="101" t="str">
        <f>IF(FN_MC!I267="","*",FN_MC!I267)</f>
        <v>*</v>
      </c>
      <c r="H285" s="101" t="str">
        <f>IF(FN_MC!AB267="","*",FN_MC!AB267)</f>
        <v>*</v>
      </c>
      <c r="I285" s="101" t="str">
        <f>IF(FN_MC!AC267="","*",FN_MC!AC267)</f>
        <v>*</v>
      </c>
      <c r="J285" s="102" t="str">
        <f>IF(FN_MC!AA267="","*",FN_MC!AA267)</f>
        <v>*</v>
      </c>
      <c r="K285" s="112" t="str">
        <f>IF(FN_MC!AD267="","*",FN_MC!AD267)</f>
        <v>*</v>
      </c>
    </row>
    <row r="286" spans="2:11">
      <c r="B286" s="100" t="str">
        <f>IF(FN_MC!Y268="","*",FN_MC!Y268)</f>
        <v>*</v>
      </c>
      <c r="C286" s="101" t="str">
        <f>IF(FN_MC!B268="","*",FN_MC!B268)</f>
        <v>*</v>
      </c>
      <c r="D286" s="101" t="str">
        <f>IF(FN_MC!D268="","*",FN_MC!D268)</f>
        <v>*</v>
      </c>
      <c r="E286" s="101" t="str">
        <f>IF(FN_MC!H268="","*",FN_MC!H268)</f>
        <v>*</v>
      </c>
      <c r="F286" s="114" t="str">
        <f>IF(FN_MC!M268="","*",FN_MC!M268)</f>
        <v>-</v>
      </c>
      <c r="G286" s="101" t="str">
        <f>IF(FN_MC!I268="","*",FN_MC!I268)</f>
        <v>*</v>
      </c>
      <c r="H286" s="101" t="str">
        <f>IF(FN_MC!AB268="","*",FN_MC!AB268)</f>
        <v>*</v>
      </c>
      <c r="I286" s="101" t="str">
        <f>IF(FN_MC!AC268="","*",FN_MC!AC268)</f>
        <v>*</v>
      </c>
      <c r="J286" s="102" t="str">
        <f>IF(FN_MC!AA268="","*",FN_MC!AA268)</f>
        <v>*</v>
      </c>
      <c r="K286" s="112" t="str">
        <f>IF(FN_MC!AD268="","*",FN_MC!AD268)</f>
        <v>*</v>
      </c>
    </row>
    <row r="287" spans="2:11">
      <c r="B287" s="100" t="str">
        <f>IF(FN_MC!Y269="","*",FN_MC!Y269)</f>
        <v>*</v>
      </c>
      <c r="C287" s="101" t="str">
        <f>IF(FN_MC!B269="","*",FN_MC!B269)</f>
        <v>*</v>
      </c>
      <c r="D287" s="101" t="str">
        <f>IF(FN_MC!D269="","*",FN_MC!D269)</f>
        <v>*</v>
      </c>
      <c r="E287" s="101" t="str">
        <f>IF(FN_MC!H269="","*",FN_MC!H269)</f>
        <v>*</v>
      </c>
      <c r="F287" s="114" t="str">
        <f>IF(FN_MC!M269="","*",FN_MC!M269)</f>
        <v>-</v>
      </c>
      <c r="G287" s="101" t="str">
        <f>IF(FN_MC!I269="","*",FN_MC!I269)</f>
        <v>*</v>
      </c>
      <c r="H287" s="101" t="str">
        <f>IF(FN_MC!AB269="","*",FN_MC!AB269)</f>
        <v>*</v>
      </c>
      <c r="I287" s="101" t="str">
        <f>IF(FN_MC!AC269="","*",FN_MC!AC269)</f>
        <v>*</v>
      </c>
      <c r="J287" s="102" t="str">
        <f>IF(FN_MC!AA269="","*",FN_MC!AA269)</f>
        <v>*</v>
      </c>
      <c r="K287" s="112" t="str">
        <f>IF(FN_MC!AD269="","*",FN_MC!AD269)</f>
        <v>*</v>
      </c>
    </row>
    <row r="288" spans="2:11">
      <c r="B288" s="100" t="str">
        <f>IF(FN_MC!Y270="","*",FN_MC!Y270)</f>
        <v>*</v>
      </c>
      <c r="C288" s="101" t="str">
        <f>IF(FN_MC!B270="","*",FN_MC!B270)</f>
        <v>*</v>
      </c>
      <c r="D288" s="101" t="str">
        <f>IF(FN_MC!D270="","*",FN_MC!D270)</f>
        <v>*</v>
      </c>
      <c r="E288" s="101" t="str">
        <f>IF(FN_MC!H270="","*",FN_MC!H270)</f>
        <v>*</v>
      </c>
      <c r="F288" s="114" t="str">
        <f>IF(FN_MC!M270="","*",FN_MC!M270)</f>
        <v>-</v>
      </c>
      <c r="G288" s="101" t="str">
        <f>IF(FN_MC!I270="","*",FN_MC!I270)</f>
        <v>*</v>
      </c>
      <c r="H288" s="101" t="str">
        <f>IF(FN_MC!AB270="","*",FN_MC!AB270)</f>
        <v>*</v>
      </c>
      <c r="I288" s="101" t="str">
        <f>IF(FN_MC!AC270="","*",FN_MC!AC270)</f>
        <v>*</v>
      </c>
      <c r="J288" s="102" t="str">
        <f>IF(FN_MC!AA270="","*",FN_MC!AA270)</f>
        <v>*</v>
      </c>
      <c r="K288" s="112" t="str">
        <f>IF(FN_MC!AD270="","*",FN_MC!AD270)</f>
        <v>*</v>
      </c>
    </row>
    <row r="289" spans="2:11">
      <c r="B289" s="100" t="str">
        <f>IF(FN_MC!Y271="","*",FN_MC!Y271)</f>
        <v>*</v>
      </c>
      <c r="C289" s="101" t="str">
        <f>IF(FN_MC!B271="","*",FN_MC!B271)</f>
        <v>*</v>
      </c>
      <c r="D289" s="101" t="str">
        <f>IF(FN_MC!D271="","*",FN_MC!D271)</f>
        <v>*</v>
      </c>
      <c r="E289" s="101" t="str">
        <f>IF(FN_MC!H271="","*",FN_MC!H271)</f>
        <v>*</v>
      </c>
      <c r="F289" s="114" t="str">
        <f>IF(FN_MC!M271="","*",FN_MC!M271)</f>
        <v>-</v>
      </c>
      <c r="G289" s="101" t="str">
        <f>IF(FN_MC!I271="","*",FN_MC!I271)</f>
        <v>*</v>
      </c>
      <c r="H289" s="101" t="str">
        <f>IF(FN_MC!AB271="","*",FN_MC!AB271)</f>
        <v>*</v>
      </c>
      <c r="I289" s="101" t="str">
        <f>IF(FN_MC!AC271="","*",FN_MC!AC271)</f>
        <v>*</v>
      </c>
      <c r="J289" s="102" t="str">
        <f>IF(FN_MC!AA271="","*",FN_MC!AA271)</f>
        <v>*</v>
      </c>
      <c r="K289" s="112" t="str">
        <f>IF(FN_MC!AD271="","*",FN_MC!AD271)</f>
        <v>*</v>
      </c>
    </row>
    <row r="290" spans="2:11">
      <c r="B290" s="100" t="str">
        <f>IF(FN_MC!Y272="","*",FN_MC!Y272)</f>
        <v>*</v>
      </c>
      <c r="C290" s="101" t="str">
        <f>IF(FN_MC!B272="","*",FN_MC!B272)</f>
        <v>*</v>
      </c>
      <c r="D290" s="101" t="str">
        <f>IF(FN_MC!D272="","*",FN_MC!D272)</f>
        <v>*</v>
      </c>
      <c r="E290" s="101" t="str">
        <f>IF(FN_MC!H272="","*",FN_MC!H272)</f>
        <v>*</v>
      </c>
      <c r="F290" s="114" t="str">
        <f>IF(FN_MC!M272="","*",FN_MC!M272)</f>
        <v>-</v>
      </c>
      <c r="G290" s="101" t="str">
        <f>IF(FN_MC!I272="","*",FN_MC!I272)</f>
        <v>*</v>
      </c>
      <c r="H290" s="101" t="str">
        <f>IF(FN_MC!AB272="","*",FN_MC!AB272)</f>
        <v>*</v>
      </c>
      <c r="I290" s="101" t="str">
        <f>IF(FN_MC!AC272="","*",FN_MC!AC272)</f>
        <v>*</v>
      </c>
      <c r="J290" s="102" t="str">
        <f>IF(FN_MC!AA272="","*",FN_MC!AA272)</f>
        <v>*</v>
      </c>
      <c r="K290" s="112" t="str">
        <f>IF(FN_MC!AD272="","*",FN_MC!AD272)</f>
        <v>*</v>
      </c>
    </row>
    <row r="291" spans="2:11">
      <c r="B291" s="100" t="str">
        <f>IF(FN_MC!Y273="","*",FN_MC!Y273)</f>
        <v>*</v>
      </c>
      <c r="C291" s="101" t="str">
        <f>IF(FN_MC!B273="","*",FN_MC!B273)</f>
        <v>*</v>
      </c>
      <c r="D291" s="101" t="str">
        <f>IF(FN_MC!D273="","*",FN_MC!D273)</f>
        <v>*</v>
      </c>
      <c r="E291" s="101" t="str">
        <f>IF(FN_MC!H273="","*",FN_MC!H273)</f>
        <v>*</v>
      </c>
      <c r="F291" s="114" t="str">
        <f>IF(FN_MC!M273="","*",FN_MC!M273)</f>
        <v>-</v>
      </c>
      <c r="G291" s="101" t="str">
        <f>IF(FN_MC!I273="","*",FN_MC!I273)</f>
        <v>*</v>
      </c>
      <c r="H291" s="101" t="str">
        <f>IF(FN_MC!AB273="","*",FN_MC!AB273)</f>
        <v>*</v>
      </c>
      <c r="I291" s="101" t="str">
        <f>IF(FN_MC!AC273="","*",FN_MC!AC273)</f>
        <v>*</v>
      </c>
      <c r="J291" s="102" t="str">
        <f>IF(FN_MC!AA273="","*",FN_MC!AA273)</f>
        <v>*</v>
      </c>
      <c r="K291" s="112" t="str">
        <f>IF(FN_MC!AD273="","*",FN_MC!AD273)</f>
        <v>*</v>
      </c>
    </row>
    <row r="292" spans="2:11">
      <c r="B292" s="100" t="str">
        <f>IF(FN_MC!Y274="","*",FN_MC!Y274)</f>
        <v>*</v>
      </c>
      <c r="C292" s="101" t="str">
        <f>IF(FN_MC!B274="","*",FN_MC!B274)</f>
        <v>*</v>
      </c>
      <c r="D292" s="101" t="str">
        <f>IF(FN_MC!D274="","*",FN_MC!D274)</f>
        <v>*</v>
      </c>
      <c r="E292" s="101" t="str">
        <f>IF(FN_MC!H274="","*",FN_MC!H274)</f>
        <v>*</v>
      </c>
      <c r="F292" s="114" t="str">
        <f>IF(FN_MC!M274="","*",FN_MC!M274)</f>
        <v>-</v>
      </c>
      <c r="G292" s="101" t="str">
        <f>IF(FN_MC!I274="","*",FN_MC!I274)</f>
        <v>*</v>
      </c>
      <c r="H292" s="101" t="str">
        <f>IF(FN_MC!AB274="","*",FN_MC!AB274)</f>
        <v>*</v>
      </c>
      <c r="I292" s="101" t="str">
        <f>IF(FN_MC!AC274="","*",FN_MC!AC274)</f>
        <v>*</v>
      </c>
      <c r="J292" s="102" t="str">
        <f>IF(FN_MC!AA274="","*",FN_MC!AA274)</f>
        <v>*</v>
      </c>
      <c r="K292" s="112" t="str">
        <f>IF(FN_MC!AD274="","*",FN_MC!AD274)</f>
        <v>*</v>
      </c>
    </row>
    <row r="293" spans="2:11">
      <c r="B293" s="100" t="str">
        <f>IF(FN_MC!Y275="","*",FN_MC!Y275)</f>
        <v>*</v>
      </c>
      <c r="C293" s="101" t="str">
        <f>IF(FN_MC!B275="","*",FN_MC!B275)</f>
        <v>*</v>
      </c>
      <c r="D293" s="101" t="str">
        <f>IF(FN_MC!D275="","*",FN_MC!D275)</f>
        <v>*</v>
      </c>
      <c r="E293" s="101" t="str">
        <f>IF(FN_MC!H275="","*",FN_MC!H275)</f>
        <v>*</v>
      </c>
      <c r="F293" s="114" t="str">
        <f>IF(FN_MC!M275="","*",FN_MC!M275)</f>
        <v>-</v>
      </c>
      <c r="G293" s="101" t="str">
        <f>IF(FN_MC!I275="","*",FN_MC!I275)</f>
        <v>*</v>
      </c>
      <c r="H293" s="101" t="str">
        <f>IF(FN_MC!AB275="","*",FN_MC!AB275)</f>
        <v>*</v>
      </c>
      <c r="I293" s="101" t="str">
        <f>IF(FN_MC!AC275="","*",FN_MC!AC275)</f>
        <v>*</v>
      </c>
      <c r="J293" s="102" t="str">
        <f>IF(FN_MC!AA275="","*",FN_MC!AA275)</f>
        <v>*</v>
      </c>
      <c r="K293" s="112" t="str">
        <f>IF(FN_MC!AD275="","*",FN_MC!AD275)</f>
        <v>*</v>
      </c>
    </row>
    <row r="294" spans="2:11">
      <c r="B294" s="100" t="str">
        <f>IF(FN_MC!Y276="","*",FN_MC!Y276)</f>
        <v>*</v>
      </c>
      <c r="C294" s="101" t="str">
        <f>IF(FN_MC!B276="","*",FN_MC!B276)</f>
        <v>*</v>
      </c>
      <c r="D294" s="101" t="str">
        <f>IF(FN_MC!D276="","*",FN_MC!D276)</f>
        <v>*</v>
      </c>
      <c r="E294" s="101" t="str">
        <f>IF(FN_MC!H276="","*",FN_MC!H276)</f>
        <v>*</v>
      </c>
      <c r="F294" s="114" t="str">
        <f>IF(FN_MC!M276="","*",FN_MC!M276)</f>
        <v>-</v>
      </c>
      <c r="G294" s="101" t="str">
        <f>IF(FN_MC!I276="","*",FN_MC!I276)</f>
        <v>*</v>
      </c>
      <c r="H294" s="101" t="str">
        <f>IF(FN_MC!AB276="","*",FN_MC!AB276)</f>
        <v>*</v>
      </c>
      <c r="I294" s="101" t="str">
        <f>IF(FN_MC!AC276="","*",FN_MC!AC276)</f>
        <v>*</v>
      </c>
      <c r="J294" s="102" t="str">
        <f>IF(FN_MC!AA276="","*",FN_MC!AA276)</f>
        <v>*</v>
      </c>
      <c r="K294" s="112" t="str">
        <f>IF(FN_MC!AD276="","*",FN_MC!AD276)</f>
        <v>*</v>
      </c>
    </row>
    <row r="295" spans="2:11">
      <c r="B295" s="100" t="str">
        <f>IF(FN_MC!Y277="","*",FN_MC!Y277)</f>
        <v>*</v>
      </c>
      <c r="C295" s="101" t="str">
        <f>IF(FN_MC!B277="","*",FN_MC!B277)</f>
        <v>*</v>
      </c>
      <c r="D295" s="101" t="str">
        <f>IF(FN_MC!D277="","*",FN_MC!D277)</f>
        <v>*</v>
      </c>
      <c r="E295" s="101" t="str">
        <f>IF(FN_MC!H277="","*",FN_MC!H277)</f>
        <v>*</v>
      </c>
      <c r="F295" s="114" t="str">
        <f>IF(FN_MC!M277="","*",FN_MC!M277)</f>
        <v>-</v>
      </c>
      <c r="G295" s="101" t="str">
        <f>IF(FN_MC!I277="","*",FN_MC!I277)</f>
        <v>*</v>
      </c>
      <c r="H295" s="101" t="str">
        <f>IF(FN_MC!AB277="","*",FN_MC!AB277)</f>
        <v>*</v>
      </c>
      <c r="I295" s="101" t="str">
        <f>IF(FN_MC!AC277="","*",FN_MC!AC277)</f>
        <v>*</v>
      </c>
      <c r="J295" s="102" t="str">
        <f>IF(FN_MC!AA277="","*",FN_MC!AA277)</f>
        <v>*</v>
      </c>
      <c r="K295" s="112" t="str">
        <f>IF(FN_MC!AD277="","*",FN_MC!AD277)</f>
        <v>*</v>
      </c>
    </row>
    <row r="296" spans="2:11">
      <c r="B296" s="100" t="str">
        <f>IF(FN_MC!Y278="","*",FN_MC!Y278)</f>
        <v>*</v>
      </c>
      <c r="C296" s="101" t="str">
        <f>IF(FN_MC!B278="","*",FN_MC!B278)</f>
        <v>*</v>
      </c>
      <c r="D296" s="101" t="str">
        <f>IF(FN_MC!D278="","*",FN_MC!D278)</f>
        <v>*</v>
      </c>
      <c r="E296" s="101" t="str">
        <f>IF(FN_MC!H278="","*",FN_MC!H278)</f>
        <v>*</v>
      </c>
      <c r="F296" s="114" t="str">
        <f>IF(FN_MC!M278="","*",FN_MC!M278)</f>
        <v>-</v>
      </c>
      <c r="G296" s="101" t="str">
        <f>IF(FN_MC!I278="","*",FN_MC!I278)</f>
        <v>*</v>
      </c>
      <c r="H296" s="101" t="str">
        <f>IF(FN_MC!AB278="","*",FN_MC!AB278)</f>
        <v>*</v>
      </c>
      <c r="I296" s="101" t="str">
        <f>IF(FN_MC!AC278="","*",FN_MC!AC278)</f>
        <v>*</v>
      </c>
      <c r="J296" s="102" t="str">
        <f>IF(FN_MC!AA278="","*",FN_MC!AA278)</f>
        <v>*</v>
      </c>
      <c r="K296" s="112" t="str">
        <f>IF(FN_MC!AD278="","*",FN_MC!AD278)</f>
        <v>*</v>
      </c>
    </row>
    <row r="297" spans="2:11">
      <c r="B297" s="100" t="str">
        <f>IF(FN_MC!Y279="","*",FN_MC!Y279)</f>
        <v>*</v>
      </c>
      <c r="C297" s="101" t="str">
        <f>IF(FN_MC!B279="","*",FN_MC!B279)</f>
        <v>*</v>
      </c>
      <c r="D297" s="101" t="str">
        <f>IF(FN_MC!D279="","*",FN_MC!D279)</f>
        <v>*</v>
      </c>
      <c r="E297" s="101" t="str">
        <f>IF(FN_MC!H279="","*",FN_MC!H279)</f>
        <v>*</v>
      </c>
      <c r="F297" s="114" t="str">
        <f>IF(FN_MC!M279="","*",FN_MC!M279)</f>
        <v>-</v>
      </c>
      <c r="G297" s="101" t="str">
        <f>IF(FN_MC!I279="","*",FN_MC!I279)</f>
        <v>*</v>
      </c>
      <c r="H297" s="101" t="str">
        <f>IF(FN_MC!AB279="","*",FN_MC!AB279)</f>
        <v>*</v>
      </c>
      <c r="I297" s="101" t="str">
        <f>IF(FN_MC!AC279="","*",FN_MC!AC279)</f>
        <v>*</v>
      </c>
      <c r="J297" s="102" t="str">
        <f>IF(FN_MC!AA279="","*",FN_MC!AA279)</f>
        <v>*</v>
      </c>
      <c r="K297" s="112" t="str">
        <f>IF(FN_MC!AD279="","*",FN_MC!AD279)</f>
        <v>*</v>
      </c>
    </row>
    <row r="298" spans="2:11">
      <c r="B298" s="100" t="str">
        <f>IF(FN_MC!Y280="","*",FN_MC!Y280)</f>
        <v>*</v>
      </c>
      <c r="C298" s="101" t="str">
        <f>IF(FN_MC!B280="","*",FN_MC!B280)</f>
        <v>*</v>
      </c>
      <c r="D298" s="101" t="str">
        <f>IF(FN_MC!D280="","*",FN_MC!D280)</f>
        <v>*</v>
      </c>
      <c r="E298" s="101" t="str">
        <f>IF(FN_MC!H280="","*",FN_MC!H280)</f>
        <v>*</v>
      </c>
      <c r="F298" s="114" t="str">
        <f>IF(FN_MC!M280="","*",FN_MC!M280)</f>
        <v>-</v>
      </c>
      <c r="G298" s="101" t="str">
        <f>IF(FN_MC!I280="","*",FN_MC!I280)</f>
        <v>*</v>
      </c>
      <c r="H298" s="101" t="str">
        <f>IF(FN_MC!AB280="","*",FN_MC!AB280)</f>
        <v>*</v>
      </c>
      <c r="I298" s="101" t="str">
        <f>IF(FN_MC!AC280="","*",FN_MC!AC280)</f>
        <v>*</v>
      </c>
      <c r="J298" s="102" t="str">
        <f>IF(FN_MC!AA280="","*",FN_MC!AA280)</f>
        <v>*</v>
      </c>
      <c r="K298" s="112" t="str">
        <f>IF(FN_MC!AD280="","*",FN_MC!AD280)</f>
        <v>*</v>
      </c>
    </row>
    <row r="299" spans="2:11">
      <c r="B299" s="100" t="str">
        <f>IF(FN_MC!Y281="","*",FN_MC!Y281)</f>
        <v>*</v>
      </c>
      <c r="C299" s="101" t="str">
        <f>IF(FN_MC!B281="","*",FN_MC!B281)</f>
        <v>*</v>
      </c>
      <c r="D299" s="101" t="str">
        <f>IF(FN_MC!D281="","*",FN_MC!D281)</f>
        <v>*</v>
      </c>
      <c r="E299" s="101" t="str">
        <f>IF(FN_MC!H281="","*",FN_MC!H281)</f>
        <v>*</v>
      </c>
      <c r="F299" s="114" t="str">
        <f>IF(FN_MC!M281="","*",FN_MC!M281)</f>
        <v>-</v>
      </c>
      <c r="G299" s="101" t="str">
        <f>IF(FN_MC!I281="","*",FN_MC!I281)</f>
        <v>*</v>
      </c>
      <c r="H299" s="101" t="str">
        <f>IF(FN_MC!AB281="","*",FN_MC!AB281)</f>
        <v>*</v>
      </c>
      <c r="I299" s="101" t="str">
        <f>IF(FN_MC!AC281="","*",FN_MC!AC281)</f>
        <v>*</v>
      </c>
      <c r="J299" s="102" t="str">
        <f>IF(FN_MC!AA281="","*",FN_MC!AA281)</f>
        <v>*</v>
      </c>
      <c r="K299" s="112" t="str">
        <f>IF(FN_MC!AD281="","*",FN_MC!AD281)</f>
        <v>*</v>
      </c>
    </row>
    <row r="300" spans="2:11">
      <c r="B300" s="100" t="str">
        <f>IF(FN_MC!Y282="","*",FN_MC!Y282)</f>
        <v>*</v>
      </c>
      <c r="C300" s="101" t="str">
        <f>IF(FN_MC!B282="","*",FN_MC!B282)</f>
        <v>*</v>
      </c>
      <c r="D300" s="101" t="str">
        <f>IF(FN_MC!D282="","*",FN_MC!D282)</f>
        <v>*</v>
      </c>
      <c r="E300" s="101" t="str">
        <f>IF(FN_MC!H282="","*",FN_MC!H282)</f>
        <v>*</v>
      </c>
      <c r="F300" s="114" t="str">
        <f>IF(FN_MC!M282="","*",FN_MC!M282)</f>
        <v>-</v>
      </c>
      <c r="G300" s="101" t="str">
        <f>IF(FN_MC!I282="","*",FN_MC!I282)</f>
        <v>*</v>
      </c>
      <c r="H300" s="101" t="str">
        <f>IF(FN_MC!AB282="","*",FN_MC!AB282)</f>
        <v>*</v>
      </c>
      <c r="I300" s="101" t="str">
        <f>IF(FN_MC!AC282="","*",FN_MC!AC282)</f>
        <v>*</v>
      </c>
      <c r="J300" s="102" t="str">
        <f>IF(FN_MC!AA282="","*",FN_MC!AA282)</f>
        <v>*</v>
      </c>
      <c r="K300" s="112" t="str">
        <f>IF(FN_MC!AD282="","*",FN_MC!AD282)</f>
        <v>*</v>
      </c>
    </row>
    <row r="301" spans="2:11">
      <c r="B301" s="100" t="str">
        <f>IF(FN_MC!Y283="","*",FN_MC!Y283)</f>
        <v>*</v>
      </c>
      <c r="C301" s="101" t="str">
        <f>IF(FN_MC!B283="","*",FN_MC!B283)</f>
        <v>*</v>
      </c>
      <c r="D301" s="101" t="str">
        <f>IF(FN_MC!D283="","*",FN_MC!D283)</f>
        <v>*</v>
      </c>
      <c r="E301" s="101" t="str">
        <f>IF(FN_MC!H283="","*",FN_MC!H283)</f>
        <v>*</v>
      </c>
      <c r="F301" s="114" t="str">
        <f>IF(FN_MC!M283="","*",FN_MC!M283)</f>
        <v>-</v>
      </c>
      <c r="G301" s="101" t="str">
        <f>IF(FN_MC!I283="","*",FN_MC!I283)</f>
        <v>*</v>
      </c>
      <c r="H301" s="101" t="str">
        <f>IF(FN_MC!AB283="","*",FN_MC!AB283)</f>
        <v>*</v>
      </c>
      <c r="I301" s="101" t="str">
        <f>IF(FN_MC!AC283="","*",FN_MC!AC283)</f>
        <v>*</v>
      </c>
      <c r="J301" s="102" t="str">
        <f>IF(FN_MC!AA283="","*",FN_MC!AA283)</f>
        <v>*</v>
      </c>
      <c r="K301" s="112" t="str">
        <f>IF(FN_MC!AD283="","*",FN_MC!AD283)</f>
        <v>*</v>
      </c>
    </row>
    <row r="302" spans="2:11">
      <c r="B302" s="100" t="str">
        <f>IF(FN_MC!Y284="","*",FN_MC!Y284)</f>
        <v>*</v>
      </c>
      <c r="C302" s="101" t="str">
        <f>IF(FN_MC!B284="","*",FN_MC!B284)</f>
        <v>*</v>
      </c>
      <c r="D302" s="101" t="str">
        <f>IF(FN_MC!D284="","*",FN_MC!D284)</f>
        <v>*</v>
      </c>
      <c r="E302" s="101" t="str">
        <f>IF(FN_MC!H284="","*",FN_MC!H284)</f>
        <v>*</v>
      </c>
      <c r="F302" s="114" t="str">
        <f>IF(FN_MC!M284="","*",FN_MC!M284)</f>
        <v>-</v>
      </c>
      <c r="G302" s="101" t="str">
        <f>IF(FN_MC!I284="","*",FN_MC!I284)</f>
        <v>*</v>
      </c>
      <c r="H302" s="101" t="str">
        <f>IF(FN_MC!AB284="","*",FN_MC!AB284)</f>
        <v>*</v>
      </c>
      <c r="I302" s="101" t="str">
        <f>IF(FN_MC!AC284="","*",FN_MC!AC284)</f>
        <v>*</v>
      </c>
      <c r="J302" s="102" t="str">
        <f>IF(FN_MC!AA284="","*",FN_MC!AA284)</f>
        <v>*</v>
      </c>
      <c r="K302" s="112" t="str">
        <f>IF(FN_MC!AD284="","*",FN_MC!AD284)</f>
        <v>*</v>
      </c>
    </row>
    <row r="303" spans="2:11">
      <c r="B303" s="100" t="str">
        <f>IF(FN_MC!Y285="","*",FN_MC!Y285)</f>
        <v>*</v>
      </c>
      <c r="C303" s="101" t="str">
        <f>IF(FN_MC!B285="","*",FN_MC!B285)</f>
        <v>*</v>
      </c>
      <c r="D303" s="101" t="str">
        <f>IF(FN_MC!D285="","*",FN_MC!D285)</f>
        <v>*</v>
      </c>
      <c r="E303" s="101" t="str">
        <f>IF(FN_MC!H285="","*",FN_MC!H285)</f>
        <v>*</v>
      </c>
      <c r="F303" s="114" t="str">
        <f>IF(FN_MC!M285="","*",FN_MC!M285)</f>
        <v>-</v>
      </c>
      <c r="G303" s="101" t="str">
        <f>IF(FN_MC!I285="","*",FN_MC!I285)</f>
        <v>*</v>
      </c>
      <c r="H303" s="101" t="str">
        <f>IF(FN_MC!AB285="","*",FN_MC!AB285)</f>
        <v>*</v>
      </c>
      <c r="I303" s="101" t="str">
        <f>IF(FN_MC!AC285="","*",FN_MC!AC285)</f>
        <v>*</v>
      </c>
      <c r="J303" s="102" t="str">
        <f>IF(FN_MC!AA285="","*",FN_MC!AA285)</f>
        <v>*</v>
      </c>
      <c r="K303" s="112" t="str">
        <f>IF(FN_MC!AD285="","*",FN_MC!AD285)</f>
        <v>*</v>
      </c>
    </row>
    <row r="304" spans="2:11">
      <c r="B304" s="100" t="str">
        <f>IF(FN_MC!Y286="","*",FN_MC!Y286)</f>
        <v>*</v>
      </c>
      <c r="C304" s="101" t="str">
        <f>IF(FN_MC!B286="","*",FN_MC!B286)</f>
        <v>*</v>
      </c>
      <c r="D304" s="101" t="str">
        <f>IF(FN_MC!D286="","*",FN_MC!D286)</f>
        <v>*</v>
      </c>
      <c r="E304" s="101" t="str">
        <f>IF(FN_MC!H286="","*",FN_MC!H286)</f>
        <v>*</v>
      </c>
      <c r="F304" s="114" t="str">
        <f>IF(FN_MC!M286="","*",FN_MC!M286)</f>
        <v>-</v>
      </c>
      <c r="G304" s="101" t="str">
        <f>IF(FN_MC!I286="","*",FN_MC!I286)</f>
        <v>*</v>
      </c>
      <c r="H304" s="101" t="str">
        <f>IF(FN_MC!AB286="","*",FN_MC!AB286)</f>
        <v>*</v>
      </c>
      <c r="I304" s="101" t="str">
        <f>IF(FN_MC!AC286="","*",FN_MC!AC286)</f>
        <v>*</v>
      </c>
      <c r="J304" s="102" t="str">
        <f>IF(FN_MC!AA286="","*",FN_MC!AA286)</f>
        <v>*</v>
      </c>
      <c r="K304" s="112" t="str">
        <f>IF(FN_MC!AD286="","*",FN_MC!AD286)</f>
        <v>*</v>
      </c>
    </row>
    <row r="305" spans="2:11">
      <c r="B305" s="100" t="str">
        <f>IF(FN_MC!Y287="","*",FN_MC!Y287)</f>
        <v>*</v>
      </c>
      <c r="C305" s="101" t="str">
        <f>IF(FN_MC!B287="","*",FN_MC!B287)</f>
        <v>*</v>
      </c>
      <c r="D305" s="101" t="str">
        <f>IF(FN_MC!D287="","*",FN_MC!D287)</f>
        <v>*</v>
      </c>
      <c r="E305" s="101" t="str">
        <f>IF(FN_MC!H287="","*",FN_MC!H287)</f>
        <v>*</v>
      </c>
      <c r="F305" s="114" t="str">
        <f>IF(FN_MC!M287="","*",FN_MC!M287)</f>
        <v>-</v>
      </c>
      <c r="G305" s="101" t="str">
        <f>IF(FN_MC!I287="","*",FN_MC!I287)</f>
        <v>*</v>
      </c>
      <c r="H305" s="101" t="str">
        <f>IF(FN_MC!AB287="","*",FN_MC!AB287)</f>
        <v>*</v>
      </c>
      <c r="I305" s="101" t="str">
        <f>IF(FN_MC!AC287="","*",FN_MC!AC287)</f>
        <v>*</v>
      </c>
      <c r="J305" s="102" t="str">
        <f>IF(FN_MC!AA287="","*",FN_MC!AA287)</f>
        <v>*</v>
      </c>
      <c r="K305" s="112" t="str">
        <f>IF(FN_MC!AD287="","*",FN_MC!AD287)</f>
        <v>*</v>
      </c>
    </row>
    <row r="306" spans="2:11">
      <c r="B306" s="100" t="str">
        <f>IF(FN_MC!Y288="","*",FN_MC!Y288)</f>
        <v>*</v>
      </c>
      <c r="C306" s="101" t="str">
        <f>IF(FN_MC!B288="","*",FN_MC!B288)</f>
        <v>*</v>
      </c>
      <c r="D306" s="101" t="str">
        <f>IF(FN_MC!D288="","*",FN_MC!D288)</f>
        <v>*</v>
      </c>
      <c r="E306" s="101" t="str">
        <f>IF(FN_MC!H288="","*",FN_MC!H288)</f>
        <v>*</v>
      </c>
      <c r="F306" s="114" t="str">
        <f>IF(FN_MC!M288="","*",FN_MC!M288)</f>
        <v>-</v>
      </c>
      <c r="G306" s="101" t="str">
        <f>IF(FN_MC!I288="","*",FN_MC!I288)</f>
        <v>*</v>
      </c>
      <c r="H306" s="101" t="str">
        <f>IF(FN_MC!AB288="","*",FN_MC!AB288)</f>
        <v>*</v>
      </c>
      <c r="I306" s="101" t="str">
        <f>IF(FN_MC!AC288="","*",FN_MC!AC288)</f>
        <v>*</v>
      </c>
      <c r="J306" s="102" t="str">
        <f>IF(FN_MC!AA288="","*",FN_MC!AA288)</f>
        <v>*</v>
      </c>
      <c r="K306" s="112" t="str">
        <f>IF(FN_MC!AD288="","*",FN_MC!AD288)</f>
        <v>*</v>
      </c>
    </row>
    <row r="307" spans="2:11">
      <c r="B307" s="100" t="str">
        <f>IF(FN_MC!Y289="","*",FN_MC!Y289)</f>
        <v>*</v>
      </c>
      <c r="C307" s="101" t="str">
        <f>IF(FN_MC!B289="","*",FN_MC!B289)</f>
        <v>*</v>
      </c>
      <c r="D307" s="101" t="str">
        <f>IF(FN_MC!D289="","*",FN_MC!D289)</f>
        <v>*</v>
      </c>
      <c r="E307" s="101" t="str">
        <f>IF(FN_MC!H289="","*",FN_MC!H289)</f>
        <v>*</v>
      </c>
      <c r="F307" s="114" t="str">
        <f>IF(FN_MC!M289="","*",FN_MC!M289)</f>
        <v>-</v>
      </c>
      <c r="G307" s="101" t="str">
        <f>IF(FN_MC!I289="","*",FN_MC!I289)</f>
        <v>*</v>
      </c>
      <c r="H307" s="101" t="str">
        <f>IF(FN_MC!AB289="","*",FN_MC!AB289)</f>
        <v>*</v>
      </c>
      <c r="I307" s="101" t="str">
        <f>IF(FN_MC!AC289="","*",FN_MC!AC289)</f>
        <v>*</v>
      </c>
      <c r="J307" s="102" t="str">
        <f>IF(FN_MC!AA289="","*",FN_MC!AA289)</f>
        <v>*</v>
      </c>
      <c r="K307" s="112" t="str">
        <f>IF(FN_MC!AD289="","*",FN_MC!AD289)</f>
        <v>*</v>
      </c>
    </row>
    <row r="308" spans="2:11">
      <c r="B308" s="100" t="str">
        <f>IF(FN_MC!Y290="","*",FN_MC!Y290)</f>
        <v>*</v>
      </c>
      <c r="C308" s="101" t="str">
        <f>IF(FN_MC!B290="","*",FN_MC!B290)</f>
        <v>*</v>
      </c>
      <c r="D308" s="101" t="str">
        <f>IF(FN_MC!D290="","*",FN_MC!D290)</f>
        <v>*</v>
      </c>
      <c r="E308" s="101" t="str">
        <f>IF(FN_MC!H290="","*",FN_MC!H290)</f>
        <v>*</v>
      </c>
      <c r="F308" s="114" t="str">
        <f>IF(FN_MC!M290="","*",FN_MC!M290)</f>
        <v>-</v>
      </c>
      <c r="G308" s="101" t="str">
        <f>IF(FN_MC!I290="","*",FN_MC!I290)</f>
        <v>*</v>
      </c>
      <c r="H308" s="101" t="str">
        <f>IF(FN_MC!AB290="","*",FN_MC!AB290)</f>
        <v>*</v>
      </c>
      <c r="I308" s="101" t="str">
        <f>IF(FN_MC!AC290="","*",FN_MC!AC290)</f>
        <v>*</v>
      </c>
      <c r="J308" s="102" t="str">
        <f>IF(FN_MC!AA290="","*",FN_MC!AA290)</f>
        <v>*</v>
      </c>
      <c r="K308" s="112" t="str">
        <f>IF(FN_MC!AD290="","*",FN_MC!AD290)</f>
        <v>*</v>
      </c>
    </row>
    <row r="309" spans="2:11">
      <c r="B309" s="100" t="str">
        <f>IF(FN_MC!Y291="","*",FN_MC!Y291)</f>
        <v>*</v>
      </c>
      <c r="C309" s="101" t="str">
        <f>IF(FN_MC!B291="","*",FN_MC!B291)</f>
        <v>*</v>
      </c>
      <c r="D309" s="101" t="str">
        <f>IF(FN_MC!D291="","*",FN_MC!D291)</f>
        <v>*</v>
      </c>
      <c r="E309" s="101" t="str">
        <f>IF(FN_MC!H291="","*",FN_MC!H291)</f>
        <v>*</v>
      </c>
      <c r="F309" s="114" t="str">
        <f>IF(FN_MC!M291="","*",FN_MC!M291)</f>
        <v>-</v>
      </c>
      <c r="G309" s="101" t="str">
        <f>IF(FN_MC!I291="","*",FN_MC!I291)</f>
        <v>*</v>
      </c>
      <c r="H309" s="101" t="str">
        <f>IF(FN_MC!AB291="","*",FN_MC!AB291)</f>
        <v>*</v>
      </c>
      <c r="I309" s="101" t="str">
        <f>IF(FN_MC!AC291="","*",FN_MC!AC291)</f>
        <v>*</v>
      </c>
      <c r="J309" s="102" t="str">
        <f>IF(FN_MC!AA291="","*",FN_MC!AA291)</f>
        <v>*</v>
      </c>
      <c r="K309" s="112" t="str">
        <f>IF(FN_MC!AD291="","*",FN_MC!AD291)</f>
        <v>*</v>
      </c>
    </row>
    <row r="310" spans="2:11">
      <c r="B310" s="100" t="str">
        <f>IF(FN_MC!Y292="","*",FN_MC!Y292)</f>
        <v>*</v>
      </c>
      <c r="C310" s="101" t="str">
        <f>IF(FN_MC!B292="","*",FN_MC!B292)</f>
        <v>*</v>
      </c>
      <c r="D310" s="101" t="str">
        <f>IF(FN_MC!D292="","*",FN_MC!D292)</f>
        <v>*</v>
      </c>
      <c r="E310" s="101" t="str">
        <f>IF(FN_MC!H292="","*",FN_MC!H292)</f>
        <v>*</v>
      </c>
      <c r="F310" s="114" t="str">
        <f>IF(FN_MC!M292="","*",FN_MC!M292)</f>
        <v>-</v>
      </c>
      <c r="G310" s="101" t="str">
        <f>IF(FN_MC!I292="","*",FN_MC!I292)</f>
        <v>*</v>
      </c>
      <c r="H310" s="101" t="str">
        <f>IF(FN_MC!AB292="","*",FN_MC!AB292)</f>
        <v>*</v>
      </c>
      <c r="I310" s="101" t="str">
        <f>IF(FN_MC!AC292="","*",FN_MC!AC292)</f>
        <v>*</v>
      </c>
      <c r="J310" s="102" t="str">
        <f>IF(FN_MC!AA292="","*",FN_MC!AA292)</f>
        <v>*</v>
      </c>
      <c r="K310" s="112" t="str">
        <f>IF(FN_MC!AD292="","*",FN_MC!AD292)</f>
        <v>*</v>
      </c>
    </row>
    <row r="311" spans="2:11">
      <c r="B311" s="100" t="str">
        <f>IF(FN_MC!Y293="","*",FN_MC!Y293)</f>
        <v>*</v>
      </c>
      <c r="C311" s="101" t="str">
        <f>IF(FN_MC!B293="","*",FN_MC!B293)</f>
        <v>*</v>
      </c>
      <c r="D311" s="101" t="str">
        <f>IF(FN_MC!D293="","*",FN_MC!D293)</f>
        <v>*</v>
      </c>
      <c r="E311" s="101" t="str">
        <f>IF(FN_MC!H293="","*",FN_MC!H293)</f>
        <v>*</v>
      </c>
      <c r="F311" s="114" t="str">
        <f>IF(FN_MC!M293="","*",FN_MC!M293)</f>
        <v>-</v>
      </c>
      <c r="G311" s="101" t="str">
        <f>IF(FN_MC!I293="","*",FN_MC!I293)</f>
        <v>*</v>
      </c>
      <c r="H311" s="101" t="str">
        <f>IF(FN_MC!AB293="","*",FN_MC!AB293)</f>
        <v>*</v>
      </c>
      <c r="I311" s="101" t="str">
        <f>IF(FN_MC!AC293="","*",FN_MC!AC293)</f>
        <v>*</v>
      </c>
      <c r="J311" s="102" t="str">
        <f>IF(FN_MC!AA293="","*",FN_MC!AA293)</f>
        <v>*</v>
      </c>
      <c r="K311" s="112" t="str">
        <f>IF(FN_MC!AD293="","*",FN_MC!AD293)</f>
        <v>*</v>
      </c>
    </row>
    <row r="312" spans="2:11">
      <c r="B312" s="100" t="str">
        <f>IF(FN_MC!Y294="","*",FN_MC!Y294)</f>
        <v>*</v>
      </c>
      <c r="C312" s="101" t="str">
        <f>IF(FN_MC!B294="","*",FN_MC!B294)</f>
        <v>*</v>
      </c>
      <c r="D312" s="101" t="str">
        <f>IF(FN_MC!D294="","*",FN_MC!D294)</f>
        <v>*</v>
      </c>
      <c r="E312" s="101" t="str">
        <f>IF(FN_MC!H294="","*",FN_MC!H294)</f>
        <v>*</v>
      </c>
      <c r="F312" s="114" t="str">
        <f>IF(FN_MC!M294="","*",FN_MC!M294)</f>
        <v>-</v>
      </c>
      <c r="G312" s="101" t="str">
        <f>IF(FN_MC!I294="","*",FN_MC!I294)</f>
        <v>*</v>
      </c>
      <c r="H312" s="101" t="str">
        <f>IF(FN_MC!AB294="","*",FN_MC!AB294)</f>
        <v>*</v>
      </c>
      <c r="I312" s="101" t="str">
        <f>IF(FN_MC!AC294="","*",FN_MC!AC294)</f>
        <v>*</v>
      </c>
      <c r="J312" s="102" t="str">
        <f>IF(FN_MC!AA294="","*",FN_MC!AA294)</f>
        <v>*</v>
      </c>
      <c r="K312" s="112" t="str">
        <f>IF(FN_MC!AD294="","*",FN_MC!AD294)</f>
        <v>*</v>
      </c>
    </row>
    <row r="313" spans="2:11">
      <c r="B313" s="100" t="str">
        <f>IF(FN_MC!Y295="","*",FN_MC!Y295)</f>
        <v>*</v>
      </c>
      <c r="C313" s="101" t="str">
        <f>IF(FN_MC!B295="","*",FN_MC!B295)</f>
        <v>*</v>
      </c>
      <c r="D313" s="101" t="str">
        <f>IF(FN_MC!D295="","*",FN_MC!D295)</f>
        <v>*</v>
      </c>
      <c r="E313" s="101" t="str">
        <f>IF(FN_MC!H295="","*",FN_MC!H295)</f>
        <v>*</v>
      </c>
      <c r="F313" s="114" t="str">
        <f>IF(FN_MC!M295="","*",FN_MC!M295)</f>
        <v>-</v>
      </c>
      <c r="G313" s="101" t="str">
        <f>IF(FN_MC!I295="","*",FN_MC!I295)</f>
        <v>*</v>
      </c>
      <c r="H313" s="101" t="str">
        <f>IF(FN_MC!AB295="","*",FN_MC!AB295)</f>
        <v>*</v>
      </c>
      <c r="I313" s="101" t="str">
        <f>IF(FN_MC!AC295="","*",FN_MC!AC295)</f>
        <v>*</v>
      </c>
      <c r="J313" s="102" t="str">
        <f>IF(FN_MC!AA295="","*",FN_MC!AA295)</f>
        <v>*</v>
      </c>
      <c r="K313" s="112" t="str">
        <f>IF(FN_MC!AD295="","*",FN_MC!AD295)</f>
        <v>*</v>
      </c>
    </row>
    <row r="314" spans="2:11">
      <c r="B314" s="100" t="str">
        <f>IF(FN_MC!Y296="","*",FN_MC!Y296)</f>
        <v>*</v>
      </c>
      <c r="C314" s="101" t="str">
        <f>IF(FN_MC!B296="","*",FN_MC!B296)</f>
        <v>*</v>
      </c>
      <c r="D314" s="101" t="str">
        <f>IF(FN_MC!D296="","*",FN_MC!D296)</f>
        <v>*</v>
      </c>
      <c r="E314" s="101" t="str">
        <f>IF(FN_MC!H296="","*",FN_MC!H296)</f>
        <v>*</v>
      </c>
      <c r="F314" s="114" t="str">
        <f>IF(FN_MC!M296="","*",FN_MC!M296)</f>
        <v>-</v>
      </c>
      <c r="G314" s="101" t="str">
        <f>IF(FN_MC!I296="","*",FN_MC!I296)</f>
        <v>*</v>
      </c>
      <c r="H314" s="101" t="str">
        <f>IF(FN_MC!AB296="","*",FN_MC!AB296)</f>
        <v>*</v>
      </c>
      <c r="I314" s="101" t="str">
        <f>IF(FN_MC!AC296="","*",FN_MC!AC296)</f>
        <v>*</v>
      </c>
      <c r="J314" s="102" t="str">
        <f>IF(FN_MC!AA296="","*",FN_MC!AA296)</f>
        <v>*</v>
      </c>
      <c r="K314" s="112" t="str">
        <f>IF(FN_MC!AD296="","*",FN_MC!AD296)</f>
        <v>*</v>
      </c>
    </row>
    <row r="315" spans="2:11">
      <c r="B315" s="100" t="str">
        <f>IF(FN_MC!Y297="","*",FN_MC!Y297)</f>
        <v>*</v>
      </c>
      <c r="C315" s="101" t="str">
        <f>IF(FN_MC!B297="","*",FN_MC!B297)</f>
        <v>*</v>
      </c>
      <c r="D315" s="101" t="str">
        <f>IF(FN_MC!D297="","*",FN_MC!D297)</f>
        <v>*</v>
      </c>
      <c r="E315" s="101" t="str">
        <f>IF(FN_MC!H297="","*",FN_MC!H297)</f>
        <v>*</v>
      </c>
      <c r="F315" s="114" t="str">
        <f>IF(FN_MC!M297="","*",FN_MC!M297)</f>
        <v>-</v>
      </c>
      <c r="G315" s="101" t="str">
        <f>IF(FN_MC!I297="","*",FN_MC!I297)</f>
        <v>*</v>
      </c>
      <c r="H315" s="101" t="str">
        <f>IF(FN_MC!AB297="","*",FN_MC!AB297)</f>
        <v>*</v>
      </c>
      <c r="I315" s="101" t="str">
        <f>IF(FN_MC!AC297="","*",FN_MC!AC297)</f>
        <v>*</v>
      </c>
      <c r="J315" s="102" t="str">
        <f>IF(FN_MC!AA297="","*",FN_MC!AA297)</f>
        <v>*</v>
      </c>
      <c r="K315" s="112" t="str">
        <f>IF(FN_MC!AD297="","*",FN_MC!AD297)</f>
        <v>*</v>
      </c>
    </row>
    <row r="316" spans="2:11">
      <c r="B316" s="100" t="str">
        <f>IF(FN_MC!Y298="","*",FN_MC!Y298)</f>
        <v>*</v>
      </c>
      <c r="C316" s="101" t="str">
        <f>IF(FN_MC!B298="","*",FN_MC!B298)</f>
        <v>*</v>
      </c>
      <c r="D316" s="101" t="str">
        <f>IF(FN_MC!D298="","*",FN_MC!D298)</f>
        <v>*</v>
      </c>
      <c r="E316" s="101" t="str">
        <f>IF(FN_MC!H298="","*",FN_MC!H298)</f>
        <v>*</v>
      </c>
      <c r="F316" s="114" t="str">
        <f>IF(FN_MC!M298="","*",FN_MC!M298)</f>
        <v>-</v>
      </c>
      <c r="G316" s="101" t="str">
        <f>IF(FN_MC!I298="","*",FN_MC!I298)</f>
        <v>*</v>
      </c>
      <c r="H316" s="101" t="str">
        <f>IF(FN_MC!AB298="","*",FN_MC!AB298)</f>
        <v>*</v>
      </c>
      <c r="I316" s="101" t="str">
        <f>IF(FN_MC!AC298="","*",FN_MC!AC298)</f>
        <v>*</v>
      </c>
      <c r="J316" s="102" t="str">
        <f>IF(FN_MC!AA298="","*",FN_MC!AA298)</f>
        <v>*</v>
      </c>
      <c r="K316" s="112" t="str">
        <f>IF(FN_MC!AD298="","*",FN_MC!AD298)</f>
        <v>*</v>
      </c>
    </row>
    <row r="317" spans="2:11">
      <c r="B317" s="100" t="str">
        <f>IF(FN_MC!Y299="","*",FN_MC!Y299)</f>
        <v>*</v>
      </c>
      <c r="C317" s="101" t="str">
        <f>IF(FN_MC!B299="","*",FN_MC!B299)</f>
        <v>*</v>
      </c>
      <c r="D317" s="101" t="str">
        <f>IF(FN_MC!D299="","*",FN_MC!D299)</f>
        <v>*</v>
      </c>
      <c r="E317" s="101" t="str">
        <f>IF(FN_MC!H299="","*",FN_MC!H299)</f>
        <v>*</v>
      </c>
      <c r="F317" s="114" t="str">
        <f>IF(FN_MC!M299="","*",FN_MC!M299)</f>
        <v>-</v>
      </c>
      <c r="G317" s="101" t="str">
        <f>IF(FN_MC!I299="","*",FN_MC!I299)</f>
        <v>*</v>
      </c>
      <c r="H317" s="101" t="str">
        <f>IF(FN_MC!AB299="","*",FN_MC!AB299)</f>
        <v>*</v>
      </c>
      <c r="I317" s="101" t="str">
        <f>IF(FN_MC!AC299="","*",FN_MC!AC299)</f>
        <v>*</v>
      </c>
      <c r="J317" s="102" t="str">
        <f>IF(FN_MC!AA299="","*",FN_MC!AA299)</f>
        <v>*</v>
      </c>
      <c r="K317" s="112" t="str">
        <f>IF(FN_MC!AD299="","*",FN_MC!AD299)</f>
        <v>*</v>
      </c>
    </row>
    <row r="318" spans="2:11">
      <c r="B318" s="100" t="str">
        <f>IF(FN_MC!Y300="","*",FN_MC!Y300)</f>
        <v>*</v>
      </c>
      <c r="C318" s="101" t="str">
        <f>IF(FN_MC!B300="","*",FN_MC!B300)</f>
        <v>*</v>
      </c>
      <c r="D318" s="101" t="str">
        <f>IF(FN_MC!D300="","*",FN_MC!D300)</f>
        <v>*</v>
      </c>
      <c r="E318" s="101" t="str">
        <f>IF(FN_MC!H300="","*",FN_MC!H300)</f>
        <v>*</v>
      </c>
      <c r="F318" s="114" t="str">
        <f>IF(FN_MC!M300="","*",FN_MC!M300)</f>
        <v>-</v>
      </c>
      <c r="G318" s="101" t="str">
        <f>IF(FN_MC!I300="","*",FN_MC!I300)</f>
        <v>*</v>
      </c>
      <c r="H318" s="101" t="str">
        <f>IF(FN_MC!AB300="","*",FN_MC!AB300)</f>
        <v>*</v>
      </c>
      <c r="I318" s="101" t="str">
        <f>IF(FN_MC!AC300="","*",FN_MC!AC300)</f>
        <v>*</v>
      </c>
      <c r="J318" s="102" t="str">
        <f>IF(FN_MC!AA300="","*",FN_MC!AA300)</f>
        <v>*</v>
      </c>
      <c r="K318" s="112" t="str">
        <f>IF(FN_MC!AD300="","*",FN_MC!AD300)</f>
        <v>*</v>
      </c>
    </row>
    <row r="319" spans="2:11">
      <c r="B319" s="100" t="str">
        <f>IF(FN_MC!Y301="","*",FN_MC!Y301)</f>
        <v>*</v>
      </c>
      <c r="C319" s="101" t="str">
        <f>IF(FN_MC!B301="","*",FN_MC!B301)</f>
        <v>*</v>
      </c>
      <c r="D319" s="101" t="str">
        <f>IF(FN_MC!D301="","*",FN_MC!D301)</f>
        <v>*</v>
      </c>
      <c r="E319" s="101" t="str">
        <f>IF(FN_MC!H301="","*",FN_MC!H301)</f>
        <v>*</v>
      </c>
      <c r="F319" s="114" t="str">
        <f>IF(FN_MC!M301="","*",FN_MC!M301)</f>
        <v>-</v>
      </c>
      <c r="G319" s="101" t="str">
        <f>IF(FN_MC!I301="","*",FN_MC!I301)</f>
        <v>*</v>
      </c>
      <c r="H319" s="101" t="str">
        <f>IF(FN_MC!AB301="","*",FN_MC!AB301)</f>
        <v>*</v>
      </c>
      <c r="I319" s="101" t="str">
        <f>IF(FN_MC!AC301="","*",FN_MC!AC301)</f>
        <v>*</v>
      </c>
      <c r="J319" s="102" t="str">
        <f>IF(FN_MC!AA301="","*",FN_MC!AA301)</f>
        <v>*</v>
      </c>
      <c r="K319" s="112" t="str">
        <f>IF(FN_MC!AD301="","*",FN_MC!AD301)</f>
        <v>*</v>
      </c>
    </row>
    <row r="320" spans="2:11">
      <c r="B320" s="100" t="str">
        <f>IF(FN_MC!Y302="","*",FN_MC!Y302)</f>
        <v>*</v>
      </c>
      <c r="C320" s="101" t="str">
        <f>IF(FN_MC!B302="","*",FN_MC!B302)</f>
        <v>*</v>
      </c>
      <c r="D320" s="101" t="str">
        <f>IF(FN_MC!D302="","*",FN_MC!D302)</f>
        <v>*</v>
      </c>
      <c r="E320" s="101" t="str">
        <f>IF(FN_MC!H302="","*",FN_MC!H302)</f>
        <v>*</v>
      </c>
      <c r="F320" s="114" t="str">
        <f>IF(FN_MC!M302="","*",FN_MC!M302)</f>
        <v>-</v>
      </c>
      <c r="G320" s="101" t="str">
        <f>IF(FN_MC!I302="","*",FN_MC!I302)</f>
        <v>*</v>
      </c>
      <c r="H320" s="101" t="str">
        <f>IF(FN_MC!AB302="","*",FN_MC!AB302)</f>
        <v>*</v>
      </c>
      <c r="I320" s="101" t="str">
        <f>IF(FN_MC!AC302="","*",FN_MC!AC302)</f>
        <v>*</v>
      </c>
      <c r="J320" s="102" t="str">
        <f>IF(FN_MC!AA302="","*",FN_MC!AA302)</f>
        <v>*</v>
      </c>
      <c r="K320" s="112" t="str">
        <f>IF(FN_MC!AD302="","*",FN_MC!AD302)</f>
        <v>*</v>
      </c>
    </row>
    <row r="321" spans="2:11">
      <c r="B321" s="100" t="str">
        <f>IF(FN_MC!Y303="","*",FN_MC!Y303)</f>
        <v>*</v>
      </c>
      <c r="C321" s="101" t="str">
        <f>IF(FN_MC!B303="","*",FN_MC!B303)</f>
        <v>*</v>
      </c>
      <c r="D321" s="101" t="str">
        <f>IF(FN_MC!D303="","*",FN_MC!D303)</f>
        <v>*</v>
      </c>
      <c r="E321" s="101" t="str">
        <f>IF(FN_MC!H303="","*",FN_MC!H303)</f>
        <v>*</v>
      </c>
      <c r="F321" s="114" t="str">
        <f>IF(FN_MC!M303="","*",FN_MC!M303)</f>
        <v>-</v>
      </c>
      <c r="G321" s="101" t="str">
        <f>IF(FN_MC!I303="","*",FN_MC!I303)</f>
        <v>*</v>
      </c>
      <c r="H321" s="101" t="str">
        <f>IF(FN_MC!AB303="","*",FN_MC!AB303)</f>
        <v>*</v>
      </c>
      <c r="I321" s="101" t="str">
        <f>IF(FN_MC!AC303="","*",FN_MC!AC303)</f>
        <v>*</v>
      </c>
      <c r="J321" s="102" t="str">
        <f>IF(FN_MC!AA303="","*",FN_MC!AA303)</f>
        <v>*</v>
      </c>
      <c r="K321" s="112" t="str">
        <f>IF(FN_MC!AD303="","*",FN_MC!AD303)</f>
        <v>*</v>
      </c>
    </row>
    <row r="322" spans="2:11">
      <c r="B322" s="100" t="str">
        <f>IF(FN_MC!Y304="","*",FN_MC!Y304)</f>
        <v>*</v>
      </c>
      <c r="C322" s="101" t="str">
        <f>IF(FN_MC!B304="","*",FN_MC!B304)</f>
        <v>*</v>
      </c>
      <c r="D322" s="101" t="str">
        <f>IF(FN_MC!D304="","*",FN_MC!D304)</f>
        <v>*</v>
      </c>
      <c r="E322" s="101" t="str">
        <f>IF(FN_MC!H304="","*",FN_MC!H304)</f>
        <v>*</v>
      </c>
      <c r="F322" s="114" t="str">
        <f>IF(FN_MC!M304="","*",FN_MC!M304)</f>
        <v>-</v>
      </c>
      <c r="G322" s="101" t="str">
        <f>IF(FN_MC!I304="","*",FN_MC!I304)</f>
        <v>*</v>
      </c>
      <c r="H322" s="101" t="str">
        <f>IF(FN_MC!AB304="","*",FN_MC!AB304)</f>
        <v>*</v>
      </c>
      <c r="I322" s="101" t="str">
        <f>IF(FN_MC!AC304="","*",FN_MC!AC304)</f>
        <v>*</v>
      </c>
      <c r="J322" s="102" t="str">
        <f>IF(FN_MC!AA304="","*",FN_MC!AA304)</f>
        <v>*</v>
      </c>
      <c r="K322" s="112" t="str">
        <f>IF(FN_MC!AD304="","*",FN_MC!AD304)</f>
        <v>*</v>
      </c>
    </row>
    <row r="323" spans="2:11">
      <c r="B323" s="100" t="str">
        <f>IF(FN_MC!Y305="","*",FN_MC!Y305)</f>
        <v>*</v>
      </c>
      <c r="C323" s="101" t="str">
        <f>IF(FN_MC!B305="","*",FN_MC!B305)</f>
        <v>*</v>
      </c>
      <c r="D323" s="101" t="str">
        <f>IF(FN_MC!D305="","*",FN_MC!D305)</f>
        <v>*</v>
      </c>
      <c r="E323" s="101" t="str">
        <f>IF(FN_MC!H305="","*",FN_MC!H305)</f>
        <v>*</v>
      </c>
      <c r="F323" s="114" t="str">
        <f>IF(FN_MC!M305="","*",FN_MC!M305)</f>
        <v>-</v>
      </c>
      <c r="G323" s="101" t="str">
        <f>IF(FN_MC!I305="","*",FN_MC!I305)</f>
        <v>*</v>
      </c>
      <c r="H323" s="101" t="str">
        <f>IF(FN_MC!AB305="","*",FN_MC!AB305)</f>
        <v>*</v>
      </c>
      <c r="I323" s="101" t="str">
        <f>IF(FN_MC!AC305="","*",FN_MC!AC305)</f>
        <v>*</v>
      </c>
      <c r="J323" s="102" t="str">
        <f>IF(FN_MC!AA305="","*",FN_MC!AA305)</f>
        <v>*</v>
      </c>
      <c r="K323" s="112" t="str">
        <f>IF(FN_MC!AD305="","*",FN_MC!AD305)</f>
        <v>*</v>
      </c>
    </row>
    <row r="324" spans="2:11">
      <c r="B324" s="100" t="str">
        <f>IF(FN_MC!Y306="","*",FN_MC!Y306)</f>
        <v>*</v>
      </c>
      <c r="C324" s="101" t="str">
        <f>IF(FN_MC!B306="","*",FN_MC!B306)</f>
        <v>*</v>
      </c>
      <c r="D324" s="101" t="str">
        <f>IF(FN_MC!D306="","*",FN_MC!D306)</f>
        <v>*</v>
      </c>
      <c r="E324" s="101" t="str">
        <f>IF(FN_MC!H306="","*",FN_MC!H306)</f>
        <v>*</v>
      </c>
      <c r="F324" s="114" t="str">
        <f>IF(FN_MC!M306="","*",FN_MC!M306)</f>
        <v>-</v>
      </c>
      <c r="G324" s="101" t="str">
        <f>IF(FN_MC!I306="","*",FN_MC!I306)</f>
        <v>*</v>
      </c>
      <c r="H324" s="101" t="str">
        <f>IF(FN_MC!AB306="","*",FN_MC!AB306)</f>
        <v>*</v>
      </c>
      <c r="I324" s="101" t="str">
        <f>IF(FN_MC!AC306="","*",FN_MC!AC306)</f>
        <v>*</v>
      </c>
      <c r="J324" s="102" t="str">
        <f>IF(FN_MC!AA306="","*",FN_MC!AA306)</f>
        <v>*</v>
      </c>
      <c r="K324" s="112" t="str">
        <f>IF(FN_MC!AD306="","*",FN_MC!AD306)</f>
        <v>*</v>
      </c>
    </row>
    <row r="325" spans="2:11">
      <c r="B325" s="100" t="str">
        <f>IF(FN_MC!Y307="","*",FN_MC!Y307)</f>
        <v>*</v>
      </c>
      <c r="C325" s="101" t="str">
        <f>IF(FN_MC!B307="","*",FN_MC!B307)</f>
        <v>*</v>
      </c>
      <c r="D325" s="101" t="str">
        <f>IF(FN_MC!D307="","*",FN_MC!D307)</f>
        <v>*</v>
      </c>
      <c r="E325" s="101" t="str">
        <f>IF(FN_MC!H307="","*",FN_MC!H307)</f>
        <v>*</v>
      </c>
      <c r="F325" s="114" t="str">
        <f>IF(FN_MC!M307="","*",FN_MC!M307)</f>
        <v>-</v>
      </c>
      <c r="G325" s="101" t="str">
        <f>IF(FN_MC!I307="","*",FN_MC!I307)</f>
        <v>*</v>
      </c>
      <c r="H325" s="101" t="str">
        <f>IF(FN_MC!AB307="","*",FN_MC!AB307)</f>
        <v>*</v>
      </c>
      <c r="I325" s="101" t="str">
        <f>IF(FN_MC!AC307="","*",FN_MC!AC307)</f>
        <v>*</v>
      </c>
      <c r="J325" s="102" t="str">
        <f>IF(FN_MC!AA307="","*",FN_MC!AA307)</f>
        <v>*</v>
      </c>
      <c r="K325" s="112" t="str">
        <f>IF(FN_MC!AD307="","*",FN_MC!AD307)</f>
        <v>*</v>
      </c>
    </row>
    <row r="326" spans="2:11">
      <c r="B326" s="100" t="str">
        <f>IF(FN_MC!Y308="","*",FN_MC!Y308)</f>
        <v>*</v>
      </c>
      <c r="C326" s="101" t="str">
        <f>IF(FN_MC!B308="","*",FN_MC!B308)</f>
        <v>*</v>
      </c>
      <c r="D326" s="101" t="str">
        <f>IF(FN_MC!D308="","*",FN_MC!D308)</f>
        <v>*</v>
      </c>
      <c r="E326" s="101" t="str">
        <f>IF(FN_MC!H308="","*",FN_MC!H308)</f>
        <v>*</v>
      </c>
      <c r="F326" s="114" t="str">
        <f>IF(FN_MC!M308="","*",FN_MC!M308)</f>
        <v>-</v>
      </c>
      <c r="G326" s="101" t="str">
        <f>IF(FN_MC!I308="","*",FN_MC!I308)</f>
        <v>*</v>
      </c>
      <c r="H326" s="101" t="str">
        <f>IF(FN_MC!AB308="","*",FN_MC!AB308)</f>
        <v>*</v>
      </c>
      <c r="I326" s="101" t="str">
        <f>IF(FN_MC!AC308="","*",FN_MC!AC308)</f>
        <v>*</v>
      </c>
      <c r="J326" s="102" t="str">
        <f>IF(FN_MC!AA308="","*",FN_MC!AA308)</f>
        <v>*</v>
      </c>
      <c r="K326" s="112" t="str">
        <f>IF(FN_MC!AD308="","*",FN_MC!AD308)</f>
        <v>*</v>
      </c>
    </row>
    <row r="327" spans="2:11">
      <c r="B327" s="100" t="str">
        <f>IF(FN_MC!Y309="","*",FN_MC!Y309)</f>
        <v>*</v>
      </c>
      <c r="C327" s="101" t="str">
        <f>IF(FN_MC!B309="","*",FN_MC!B309)</f>
        <v>*</v>
      </c>
      <c r="D327" s="101" t="str">
        <f>IF(FN_MC!D309="","*",FN_MC!D309)</f>
        <v>*</v>
      </c>
      <c r="E327" s="101" t="str">
        <f>IF(FN_MC!H309="","*",FN_MC!H309)</f>
        <v>*</v>
      </c>
      <c r="F327" s="114" t="str">
        <f>IF(FN_MC!M309="","*",FN_MC!M309)</f>
        <v>-</v>
      </c>
      <c r="G327" s="101" t="str">
        <f>IF(FN_MC!I309="","*",FN_MC!I309)</f>
        <v>*</v>
      </c>
      <c r="H327" s="101" t="str">
        <f>IF(FN_MC!AB309="","*",FN_MC!AB309)</f>
        <v>*</v>
      </c>
      <c r="I327" s="101" t="str">
        <f>IF(FN_MC!AC309="","*",FN_MC!AC309)</f>
        <v>*</v>
      </c>
      <c r="J327" s="102" t="str">
        <f>IF(FN_MC!AA309="","*",FN_MC!AA309)</f>
        <v>*</v>
      </c>
      <c r="K327" s="112" t="str">
        <f>IF(FN_MC!AD309="","*",FN_MC!AD309)</f>
        <v>*</v>
      </c>
    </row>
    <row r="328" spans="2:11">
      <c r="B328" s="100" t="str">
        <f>IF(FN_MC!Y310="","*",FN_MC!Y310)</f>
        <v>*</v>
      </c>
      <c r="C328" s="101" t="str">
        <f>IF(FN_MC!B310="","*",FN_MC!B310)</f>
        <v>*</v>
      </c>
      <c r="D328" s="101" t="str">
        <f>IF(FN_MC!D310="","*",FN_MC!D310)</f>
        <v>*</v>
      </c>
      <c r="E328" s="101" t="str">
        <f>IF(FN_MC!H310="","*",FN_MC!H310)</f>
        <v>*</v>
      </c>
      <c r="F328" s="114" t="str">
        <f>IF(FN_MC!M310="","*",FN_MC!M310)</f>
        <v>-</v>
      </c>
      <c r="G328" s="101" t="str">
        <f>IF(FN_MC!I310="","*",FN_MC!I310)</f>
        <v>*</v>
      </c>
      <c r="H328" s="101" t="str">
        <f>IF(FN_MC!AB310="","*",FN_MC!AB310)</f>
        <v>*</v>
      </c>
      <c r="I328" s="101" t="str">
        <f>IF(FN_MC!AC310="","*",FN_MC!AC310)</f>
        <v>*</v>
      </c>
      <c r="J328" s="102" t="str">
        <f>IF(FN_MC!AA310="","*",FN_MC!AA310)</f>
        <v>*</v>
      </c>
      <c r="K328" s="112" t="str">
        <f>IF(FN_MC!AD310="","*",FN_MC!AD310)</f>
        <v>*</v>
      </c>
    </row>
    <row r="329" spans="2:11">
      <c r="B329" s="100" t="str">
        <f>IF(FN_MC!Y311="","*",FN_MC!Y311)</f>
        <v>*</v>
      </c>
      <c r="C329" s="101" t="str">
        <f>IF(FN_MC!B311="","*",FN_MC!B311)</f>
        <v>*</v>
      </c>
      <c r="D329" s="101" t="str">
        <f>IF(FN_MC!D311="","*",FN_MC!D311)</f>
        <v>*</v>
      </c>
      <c r="E329" s="101" t="str">
        <f>IF(FN_MC!H311="","*",FN_MC!H311)</f>
        <v>*</v>
      </c>
      <c r="F329" s="114" t="str">
        <f>IF(FN_MC!M311="","*",FN_MC!M311)</f>
        <v>-</v>
      </c>
      <c r="G329" s="101" t="str">
        <f>IF(FN_MC!I311="","*",FN_MC!I311)</f>
        <v>*</v>
      </c>
      <c r="H329" s="101" t="str">
        <f>IF(FN_MC!AB311="","*",FN_MC!AB311)</f>
        <v>*</v>
      </c>
      <c r="I329" s="101" t="str">
        <f>IF(FN_MC!AC311="","*",FN_MC!AC311)</f>
        <v>*</v>
      </c>
      <c r="J329" s="102" t="str">
        <f>IF(FN_MC!AA311="","*",FN_MC!AA311)</f>
        <v>*</v>
      </c>
      <c r="K329" s="112" t="str">
        <f>IF(FN_MC!AD311="","*",FN_MC!AD311)</f>
        <v>*</v>
      </c>
    </row>
    <row r="330" spans="2:11">
      <c r="B330" s="100" t="str">
        <f>IF(FN_MC!Y312="","*",FN_MC!Y312)</f>
        <v>*</v>
      </c>
      <c r="C330" s="101" t="str">
        <f>IF(FN_MC!B312="","*",FN_MC!B312)</f>
        <v>*</v>
      </c>
      <c r="D330" s="101" t="str">
        <f>IF(FN_MC!D312="","*",FN_MC!D312)</f>
        <v>*</v>
      </c>
      <c r="E330" s="101" t="str">
        <f>IF(FN_MC!H312="","*",FN_MC!H312)</f>
        <v>*</v>
      </c>
      <c r="F330" s="114" t="str">
        <f>IF(FN_MC!M312="","*",FN_MC!M312)</f>
        <v>-</v>
      </c>
      <c r="G330" s="101" t="str">
        <f>IF(FN_MC!I312="","*",FN_MC!I312)</f>
        <v>*</v>
      </c>
      <c r="H330" s="101" t="str">
        <f>IF(FN_MC!AB312="","*",FN_MC!AB312)</f>
        <v>*</v>
      </c>
      <c r="I330" s="101" t="str">
        <f>IF(FN_MC!AC312="","*",FN_MC!AC312)</f>
        <v>*</v>
      </c>
      <c r="J330" s="102" t="str">
        <f>IF(FN_MC!AA312="","*",FN_MC!AA312)</f>
        <v>*</v>
      </c>
      <c r="K330" s="112" t="str">
        <f>IF(FN_MC!AD312="","*",FN_MC!AD312)</f>
        <v>*</v>
      </c>
    </row>
    <row r="331" spans="2:11">
      <c r="B331" s="100" t="str">
        <f>IF(FN_MC!Y313="","*",FN_MC!Y313)</f>
        <v>*</v>
      </c>
      <c r="C331" s="101" t="str">
        <f>IF(FN_MC!B313="","*",FN_MC!B313)</f>
        <v>*</v>
      </c>
      <c r="D331" s="101" t="str">
        <f>IF(FN_MC!D313="","*",FN_MC!D313)</f>
        <v>*</v>
      </c>
      <c r="E331" s="101" t="str">
        <f>IF(FN_MC!H313="","*",FN_MC!H313)</f>
        <v>*</v>
      </c>
      <c r="F331" s="114" t="str">
        <f>IF(FN_MC!M313="","*",FN_MC!M313)</f>
        <v>-</v>
      </c>
      <c r="G331" s="101" t="str">
        <f>IF(FN_MC!I313="","*",FN_MC!I313)</f>
        <v>*</v>
      </c>
      <c r="H331" s="101" t="str">
        <f>IF(FN_MC!AB313="","*",FN_MC!AB313)</f>
        <v>*</v>
      </c>
      <c r="I331" s="101" t="str">
        <f>IF(FN_MC!AC313="","*",FN_MC!AC313)</f>
        <v>*</v>
      </c>
      <c r="J331" s="102" t="str">
        <f>IF(FN_MC!AA313="","*",FN_MC!AA313)</f>
        <v>*</v>
      </c>
      <c r="K331" s="112" t="str">
        <f>IF(FN_MC!AD313="","*",FN_MC!AD313)</f>
        <v>*</v>
      </c>
    </row>
    <row r="332" spans="2:11">
      <c r="B332" s="100" t="str">
        <f>IF(FN_MC!Y314="","*",FN_MC!Y314)</f>
        <v>*</v>
      </c>
      <c r="C332" s="101" t="str">
        <f>IF(FN_MC!B314="","*",FN_MC!B314)</f>
        <v>*</v>
      </c>
      <c r="D332" s="101" t="str">
        <f>IF(FN_MC!D314="","*",FN_MC!D314)</f>
        <v>*</v>
      </c>
      <c r="E332" s="101" t="str">
        <f>IF(FN_MC!H314="","*",FN_MC!H314)</f>
        <v>*</v>
      </c>
      <c r="F332" s="114" t="str">
        <f>IF(FN_MC!M314="","*",FN_MC!M314)</f>
        <v>-</v>
      </c>
      <c r="G332" s="101" t="str">
        <f>IF(FN_MC!I314="","*",FN_MC!I314)</f>
        <v>*</v>
      </c>
      <c r="H332" s="101" t="str">
        <f>IF(FN_MC!AB314="","*",FN_MC!AB314)</f>
        <v>*</v>
      </c>
      <c r="I332" s="101" t="str">
        <f>IF(FN_MC!AC314="","*",FN_MC!AC314)</f>
        <v>*</v>
      </c>
      <c r="J332" s="102" t="str">
        <f>IF(FN_MC!AA314="","*",FN_MC!AA314)</f>
        <v>*</v>
      </c>
      <c r="K332" s="112" t="str">
        <f>IF(FN_MC!AD314="","*",FN_MC!AD314)</f>
        <v>*</v>
      </c>
    </row>
    <row r="333" spans="2:11">
      <c r="B333" s="100" t="str">
        <f>IF(FN_MC!Y315="","*",FN_MC!Y315)</f>
        <v>*</v>
      </c>
      <c r="C333" s="101" t="str">
        <f>IF(FN_MC!B315="","*",FN_MC!B315)</f>
        <v>*</v>
      </c>
      <c r="D333" s="101" t="str">
        <f>IF(FN_MC!D315="","*",FN_MC!D315)</f>
        <v>*</v>
      </c>
      <c r="E333" s="101" t="str">
        <f>IF(FN_MC!H315="","*",FN_MC!H315)</f>
        <v>*</v>
      </c>
      <c r="F333" s="114" t="str">
        <f>IF(FN_MC!M315="","*",FN_MC!M315)</f>
        <v>-</v>
      </c>
      <c r="G333" s="101" t="str">
        <f>IF(FN_MC!I315="","*",FN_MC!I315)</f>
        <v>*</v>
      </c>
      <c r="H333" s="101" t="str">
        <f>IF(FN_MC!AB315="","*",FN_MC!AB315)</f>
        <v>*</v>
      </c>
      <c r="I333" s="101" t="str">
        <f>IF(FN_MC!AC315="","*",FN_MC!AC315)</f>
        <v>*</v>
      </c>
      <c r="J333" s="102" t="str">
        <f>IF(FN_MC!AA315="","*",FN_MC!AA315)</f>
        <v>*</v>
      </c>
      <c r="K333" s="112" t="str">
        <f>IF(FN_MC!AD315="","*",FN_MC!AD315)</f>
        <v>*</v>
      </c>
    </row>
    <row r="334" spans="2:11">
      <c r="B334" s="100" t="str">
        <f>IF(FN_MC!Y316="","*",FN_MC!Y316)</f>
        <v>*</v>
      </c>
      <c r="C334" s="101" t="str">
        <f>IF(FN_MC!B316="","*",FN_MC!B316)</f>
        <v>*</v>
      </c>
      <c r="D334" s="101" t="str">
        <f>IF(FN_MC!D316="","*",FN_MC!D316)</f>
        <v>*</v>
      </c>
      <c r="E334" s="101" t="str">
        <f>IF(FN_MC!H316="","*",FN_MC!H316)</f>
        <v>*</v>
      </c>
      <c r="F334" s="114" t="str">
        <f>IF(FN_MC!M316="","*",FN_MC!M316)</f>
        <v>-</v>
      </c>
      <c r="G334" s="101" t="str">
        <f>IF(FN_MC!I316="","*",FN_MC!I316)</f>
        <v>*</v>
      </c>
      <c r="H334" s="101" t="str">
        <f>IF(FN_MC!AB316="","*",FN_MC!AB316)</f>
        <v>*</v>
      </c>
      <c r="I334" s="101" t="str">
        <f>IF(FN_MC!AC316="","*",FN_MC!AC316)</f>
        <v>*</v>
      </c>
      <c r="J334" s="102" t="str">
        <f>IF(FN_MC!AA316="","*",FN_MC!AA316)</f>
        <v>*</v>
      </c>
      <c r="K334" s="112" t="str">
        <f>IF(FN_MC!AD316="","*",FN_MC!AD316)</f>
        <v>*</v>
      </c>
    </row>
    <row r="335" spans="2:11">
      <c r="B335" s="100" t="str">
        <f>IF(FN_MC!Y317="","*",FN_MC!Y317)</f>
        <v>*</v>
      </c>
      <c r="C335" s="101" t="str">
        <f>IF(FN_MC!B317="","*",FN_MC!B317)</f>
        <v>*</v>
      </c>
      <c r="D335" s="101" t="str">
        <f>IF(FN_MC!D317="","*",FN_MC!D317)</f>
        <v>*</v>
      </c>
      <c r="E335" s="101" t="str">
        <f>IF(FN_MC!H317="","*",FN_MC!H317)</f>
        <v>*</v>
      </c>
      <c r="F335" s="114" t="str">
        <f>IF(FN_MC!M317="","*",FN_MC!M317)</f>
        <v>-</v>
      </c>
      <c r="G335" s="101" t="str">
        <f>IF(FN_MC!I317="","*",FN_MC!I317)</f>
        <v>*</v>
      </c>
      <c r="H335" s="101" t="str">
        <f>IF(FN_MC!AB317="","*",FN_MC!AB317)</f>
        <v>*</v>
      </c>
      <c r="I335" s="101" t="str">
        <f>IF(FN_MC!AC317="","*",FN_MC!AC317)</f>
        <v>*</v>
      </c>
      <c r="J335" s="102" t="str">
        <f>IF(FN_MC!AA317="","*",FN_MC!AA317)</f>
        <v>*</v>
      </c>
      <c r="K335" s="112" t="str">
        <f>IF(FN_MC!AD317="","*",FN_MC!AD317)</f>
        <v>*</v>
      </c>
    </row>
    <row r="336" spans="2:11">
      <c r="B336" s="100" t="str">
        <f>IF(FN_MC!Y318="","*",FN_MC!Y318)</f>
        <v>*</v>
      </c>
      <c r="C336" s="101" t="str">
        <f>IF(FN_MC!B318="","*",FN_MC!B318)</f>
        <v>*</v>
      </c>
      <c r="D336" s="101" t="str">
        <f>IF(FN_MC!D318="","*",FN_MC!D318)</f>
        <v>*</v>
      </c>
      <c r="E336" s="101" t="str">
        <f>IF(FN_MC!H318="","*",FN_MC!H318)</f>
        <v>*</v>
      </c>
      <c r="F336" s="114" t="str">
        <f>IF(FN_MC!M318="","*",FN_MC!M318)</f>
        <v>-</v>
      </c>
      <c r="G336" s="101" t="str">
        <f>IF(FN_MC!I318="","*",FN_MC!I318)</f>
        <v>*</v>
      </c>
      <c r="H336" s="101" t="str">
        <f>IF(FN_MC!AB318="","*",FN_MC!AB318)</f>
        <v>*</v>
      </c>
      <c r="I336" s="101" t="str">
        <f>IF(FN_MC!AC318="","*",FN_MC!AC318)</f>
        <v>*</v>
      </c>
      <c r="J336" s="102" t="str">
        <f>IF(FN_MC!AA318="","*",FN_MC!AA318)</f>
        <v>*</v>
      </c>
      <c r="K336" s="112" t="str">
        <f>IF(FN_MC!AD318="","*",FN_MC!AD318)</f>
        <v>*</v>
      </c>
    </row>
    <row r="337" spans="2:11">
      <c r="B337" s="100" t="str">
        <f>IF(FN_MC!Y319="","*",FN_MC!Y319)</f>
        <v>*</v>
      </c>
      <c r="C337" s="101" t="str">
        <f>IF(FN_MC!B319="","*",FN_MC!B319)</f>
        <v>*</v>
      </c>
      <c r="D337" s="101" t="str">
        <f>IF(FN_MC!D319="","*",FN_MC!D319)</f>
        <v>*</v>
      </c>
      <c r="E337" s="101" t="str">
        <f>IF(FN_MC!H319="","*",FN_MC!H319)</f>
        <v>*</v>
      </c>
      <c r="F337" s="114" t="str">
        <f>IF(FN_MC!M319="","*",FN_MC!M319)</f>
        <v>-</v>
      </c>
      <c r="G337" s="101" t="str">
        <f>IF(FN_MC!I319="","*",FN_MC!I319)</f>
        <v>*</v>
      </c>
      <c r="H337" s="101" t="str">
        <f>IF(FN_MC!AB319="","*",FN_MC!AB319)</f>
        <v>*</v>
      </c>
      <c r="I337" s="101" t="str">
        <f>IF(FN_MC!AC319="","*",FN_MC!AC319)</f>
        <v>*</v>
      </c>
      <c r="J337" s="102" t="str">
        <f>IF(FN_MC!AA319="","*",FN_MC!AA319)</f>
        <v>*</v>
      </c>
      <c r="K337" s="112" t="str">
        <f>IF(FN_MC!AD319="","*",FN_MC!AD319)</f>
        <v>*</v>
      </c>
    </row>
    <row r="338" spans="2:11">
      <c r="B338" s="100" t="str">
        <f>IF(FN_MC!Y320="","*",FN_MC!Y320)</f>
        <v>*</v>
      </c>
      <c r="C338" s="101" t="str">
        <f>IF(FN_MC!B320="","*",FN_MC!B320)</f>
        <v>*</v>
      </c>
      <c r="D338" s="101" t="str">
        <f>IF(FN_MC!D320="","*",FN_MC!D320)</f>
        <v>*</v>
      </c>
      <c r="E338" s="101" t="str">
        <f>IF(FN_MC!H320="","*",FN_MC!H320)</f>
        <v>*</v>
      </c>
      <c r="F338" s="114" t="str">
        <f>IF(FN_MC!M320="","*",FN_MC!M320)</f>
        <v>-</v>
      </c>
      <c r="G338" s="101" t="str">
        <f>IF(FN_MC!I320="","*",FN_MC!I320)</f>
        <v>*</v>
      </c>
      <c r="H338" s="101" t="str">
        <f>IF(FN_MC!AB320="","*",FN_MC!AB320)</f>
        <v>*</v>
      </c>
      <c r="I338" s="101" t="str">
        <f>IF(FN_MC!AC320="","*",FN_MC!AC320)</f>
        <v>*</v>
      </c>
      <c r="J338" s="102" t="str">
        <f>IF(FN_MC!AA320="","*",FN_MC!AA320)</f>
        <v>*</v>
      </c>
      <c r="K338" s="112" t="str">
        <f>IF(FN_MC!AD320="","*",FN_MC!AD320)</f>
        <v>*</v>
      </c>
    </row>
    <row r="339" spans="2:11">
      <c r="B339" s="100" t="str">
        <f>IF(FN_MC!Y321="","*",FN_MC!Y321)</f>
        <v>*</v>
      </c>
      <c r="C339" s="101" t="str">
        <f>IF(FN_MC!B321="","*",FN_MC!B321)</f>
        <v>*</v>
      </c>
      <c r="D339" s="101" t="str">
        <f>IF(FN_MC!D321="","*",FN_MC!D321)</f>
        <v>*</v>
      </c>
      <c r="E339" s="101" t="str">
        <f>IF(FN_MC!H321="","*",FN_MC!H321)</f>
        <v>*</v>
      </c>
      <c r="F339" s="114" t="str">
        <f>IF(FN_MC!M321="","*",FN_MC!M321)</f>
        <v>-</v>
      </c>
      <c r="G339" s="101" t="str">
        <f>IF(FN_MC!I321="","*",FN_MC!I321)</f>
        <v>*</v>
      </c>
      <c r="H339" s="101" t="str">
        <f>IF(FN_MC!AB321="","*",FN_MC!AB321)</f>
        <v>*</v>
      </c>
      <c r="I339" s="101" t="str">
        <f>IF(FN_MC!AC321="","*",FN_MC!AC321)</f>
        <v>*</v>
      </c>
      <c r="J339" s="102" t="str">
        <f>IF(FN_MC!AA321="","*",FN_MC!AA321)</f>
        <v>*</v>
      </c>
      <c r="K339" s="112" t="str">
        <f>IF(FN_MC!AD321="","*",FN_MC!AD321)</f>
        <v>*</v>
      </c>
    </row>
    <row r="340" spans="2:11">
      <c r="B340" s="100" t="str">
        <f>IF(FN_MC!Y322="","*",FN_MC!Y322)</f>
        <v>*</v>
      </c>
      <c r="C340" s="101" t="str">
        <f>IF(FN_MC!B322="","*",FN_MC!B322)</f>
        <v>*</v>
      </c>
      <c r="D340" s="101" t="str">
        <f>IF(FN_MC!D322="","*",FN_MC!D322)</f>
        <v>*</v>
      </c>
      <c r="E340" s="101" t="str">
        <f>IF(FN_MC!H322="","*",FN_MC!H322)</f>
        <v>*</v>
      </c>
      <c r="F340" s="114" t="str">
        <f>IF(FN_MC!M322="","*",FN_MC!M322)</f>
        <v>-</v>
      </c>
      <c r="G340" s="101" t="str">
        <f>IF(FN_MC!I322="","*",FN_MC!I322)</f>
        <v>*</v>
      </c>
      <c r="H340" s="101" t="str">
        <f>IF(FN_MC!AB322="","*",FN_MC!AB322)</f>
        <v>*</v>
      </c>
      <c r="I340" s="101" t="str">
        <f>IF(FN_MC!AC322="","*",FN_MC!AC322)</f>
        <v>*</v>
      </c>
      <c r="J340" s="102" t="str">
        <f>IF(FN_MC!AA322="","*",FN_MC!AA322)</f>
        <v>*</v>
      </c>
      <c r="K340" s="112" t="str">
        <f>IF(FN_MC!AD322="","*",FN_MC!AD322)</f>
        <v>*</v>
      </c>
    </row>
    <row r="341" spans="2:11">
      <c r="B341" s="100" t="str">
        <f>IF(FN_MC!Y323="","*",FN_MC!Y323)</f>
        <v>*</v>
      </c>
      <c r="C341" s="101" t="str">
        <f>IF(FN_MC!B323="","*",FN_MC!B323)</f>
        <v>*</v>
      </c>
      <c r="D341" s="101" t="str">
        <f>IF(FN_MC!D323="","*",FN_MC!D323)</f>
        <v>*</v>
      </c>
      <c r="E341" s="101" t="str">
        <f>IF(FN_MC!H323="","*",FN_MC!H323)</f>
        <v>*</v>
      </c>
      <c r="F341" s="114" t="str">
        <f>IF(FN_MC!M323="","*",FN_MC!M323)</f>
        <v>-</v>
      </c>
      <c r="G341" s="101" t="str">
        <f>IF(FN_MC!I323="","*",FN_MC!I323)</f>
        <v>*</v>
      </c>
      <c r="H341" s="101" t="str">
        <f>IF(FN_MC!AB323="","*",FN_MC!AB323)</f>
        <v>*</v>
      </c>
      <c r="I341" s="101" t="str">
        <f>IF(FN_MC!AC323="","*",FN_MC!AC323)</f>
        <v>*</v>
      </c>
      <c r="J341" s="102" t="str">
        <f>IF(FN_MC!AA323="","*",FN_MC!AA323)</f>
        <v>*</v>
      </c>
      <c r="K341" s="112" t="str">
        <f>IF(FN_MC!AD323="","*",FN_MC!AD323)</f>
        <v>*</v>
      </c>
    </row>
    <row r="342" spans="2:11">
      <c r="B342" s="100" t="str">
        <f>IF(FN_MC!Y324="","*",FN_MC!Y324)</f>
        <v>*</v>
      </c>
      <c r="C342" s="101" t="str">
        <f>IF(FN_MC!B324="","*",FN_MC!B324)</f>
        <v>*</v>
      </c>
      <c r="D342" s="101" t="str">
        <f>IF(FN_MC!D324="","*",FN_MC!D324)</f>
        <v>*</v>
      </c>
      <c r="E342" s="101" t="str">
        <f>IF(FN_MC!H324="","*",FN_MC!H324)</f>
        <v>*</v>
      </c>
      <c r="F342" s="114" t="str">
        <f>IF(FN_MC!M324="","*",FN_MC!M324)</f>
        <v>-</v>
      </c>
      <c r="G342" s="101" t="str">
        <f>IF(FN_MC!I324="","*",FN_MC!I324)</f>
        <v>*</v>
      </c>
      <c r="H342" s="101" t="str">
        <f>IF(FN_MC!AB324="","*",FN_MC!AB324)</f>
        <v>*</v>
      </c>
      <c r="I342" s="101" t="str">
        <f>IF(FN_MC!AC324="","*",FN_MC!AC324)</f>
        <v>*</v>
      </c>
      <c r="J342" s="102" t="str">
        <f>IF(FN_MC!AA324="","*",FN_MC!AA324)</f>
        <v>*</v>
      </c>
      <c r="K342" s="112" t="str">
        <f>IF(FN_MC!AD324="","*",FN_MC!AD324)</f>
        <v>*</v>
      </c>
    </row>
    <row r="343" spans="2:11">
      <c r="B343" s="100" t="str">
        <f>IF(FN_MC!Y325="","*",FN_MC!Y325)</f>
        <v>*</v>
      </c>
      <c r="C343" s="101" t="str">
        <f>IF(FN_MC!B325="","*",FN_MC!B325)</f>
        <v>*</v>
      </c>
      <c r="D343" s="101" t="str">
        <f>IF(FN_MC!D325="","*",FN_MC!D325)</f>
        <v>*</v>
      </c>
      <c r="E343" s="101" t="str">
        <f>IF(FN_MC!H325="","*",FN_MC!H325)</f>
        <v>*</v>
      </c>
      <c r="F343" s="114" t="str">
        <f>IF(FN_MC!M325="","*",FN_MC!M325)</f>
        <v>-</v>
      </c>
      <c r="G343" s="101" t="str">
        <f>IF(FN_MC!I325="","*",FN_MC!I325)</f>
        <v>*</v>
      </c>
      <c r="H343" s="101" t="str">
        <f>IF(FN_MC!AB325="","*",FN_MC!AB325)</f>
        <v>*</v>
      </c>
      <c r="I343" s="101" t="str">
        <f>IF(FN_MC!AC325="","*",FN_MC!AC325)</f>
        <v>*</v>
      </c>
      <c r="J343" s="102" t="str">
        <f>IF(FN_MC!AA325="","*",FN_MC!AA325)</f>
        <v>*</v>
      </c>
      <c r="K343" s="112" t="str">
        <f>IF(FN_MC!AD325="","*",FN_MC!AD325)</f>
        <v>*</v>
      </c>
    </row>
    <row r="344" spans="2:11">
      <c r="B344" s="100" t="str">
        <f>IF(FN_MC!Y326="","*",FN_MC!Y326)</f>
        <v>*</v>
      </c>
      <c r="C344" s="101" t="str">
        <f>IF(FN_MC!B326="","*",FN_MC!B326)</f>
        <v>*</v>
      </c>
      <c r="D344" s="101" t="str">
        <f>IF(FN_MC!D326="","*",FN_MC!D326)</f>
        <v>*</v>
      </c>
      <c r="E344" s="101" t="str">
        <f>IF(FN_MC!H326="","*",FN_MC!H326)</f>
        <v>*</v>
      </c>
      <c r="F344" s="114" t="str">
        <f>IF(FN_MC!M326="","*",FN_MC!M326)</f>
        <v>-</v>
      </c>
      <c r="G344" s="101" t="str">
        <f>IF(FN_MC!I326="","*",FN_MC!I326)</f>
        <v>*</v>
      </c>
      <c r="H344" s="101" t="str">
        <f>IF(FN_MC!AB326="","*",FN_MC!AB326)</f>
        <v>*</v>
      </c>
      <c r="I344" s="101" t="str">
        <f>IF(FN_MC!AC326="","*",FN_MC!AC326)</f>
        <v>*</v>
      </c>
      <c r="J344" s="102" t="str">
        <f>IF(FN_MC!AA326="","*",FN_MC!AA326)</f>
        <v>*</v>
      </c>
      <c r="K344" s="112" t="str">
        <f>IF(FN_MC!AD326="","*",FN_MC!AD326)</f>
        <v>*</v>
      </c>
    </row>
    <row r="345" spans="2:11">
      <c r="B345" s="100" t="str">
        <f>IF(FN_MC!Y327="","*",FN_MC!Y327)</f>
        <v>*</v>
      </c>
      <c r="C345" s="101" t="str">
        <f>IF(FN_MC!B327="","*",FN_MC!B327)</f>
        <v>*</v>
      </c>
      <c r="D345" s="101" t="str">
        <f>IF(FN_MC!D327="","*",FN_MC!D327)</f>
        <v>*</v>
      </c>
      <c r="E345" s="101" t="str">
        <f>IF(FN_MC!H327="","*",FN_MC!H327)</f>
        <v>*</v>
      </c>
      <c r="F345" s="114" t="str">
        <f>IF(FN_MC!M327="","*",FN_MC!M327)</f>
        <v>-</v>
      </c>
      <c r="G345" s="101" t="str">
        <f>IF(FN_MC!I327="","*",FN_MC!I327)</f>
        <v>*</v>
      </c>
      <c r="H345" s="101" t="str">
        <f>IF(FN_MC!AB327="","*",FN_MC!AB327)</f>
        <v>*</v>
      </c>
      <c r="I345" s="101" t="str">
        <f>IF(FN_MC!AC327="","*",FN_MC!AC327)</f>
        <v>*</v>
      </c>
      <c r="J345" s="102" t="str">
        <f>IF(FN_MC!AA327="","*",FN_MC!AA327)</f>
        <v>*</v>
      </c>
      <c r="K345" s="112" t="str">
        <f>IF(FN_MC!AD327="","*",FN_MC!AD327)</f>
        <v>*</v>
      </c>
    </row>
    <row r="346" spans="2:11">
      <c r="B346" s="100" t="str">
        <f>IF(FN_MC!Y328="","*",FN_MC!Y328)</f>
        <v>*</v>
      </c>
      <c r="C346" s="101" t="str">
        <f>IF(FN_MC!B328="","*",FN_MC!B328)</f>
        <v>*</v>
      </c>
      <c r="D346" s="101" t="str">
        <f>IF(FN_MC!D328="","*",FN_MC!D328)</f>
        <v>*</v>
      </c>
      <c r="E346" s="101" t="str">
        <f>IF(FN_MC!H328="","*",FN_MC!H328)</f>
        <v>*</v>
      </c>
      <c r="F346" s="114" t="str">
        <f>IF(FN_MC!M328="","*",FN_MC!M328)</f>
        <v>-</v>
      </c>
      <c r="G346" s="101" t="str">
        <f>IF(FN_MC!I328="","*",FN_MC!I328)</f>
        <v>*</v>
      </c>
      <c r="H346" s="101" t="str">
        <f>IF(FN_MC!AB328="","*",FN_MC!AB328)</f>
        <v>*</v>
      </c>
      <c r="I346" s="101" t="str">
        <f>IF(FN_MC!AC328="","*",FN_MC!AC328)</f>
        <v>*</v>
      </c>
      <c r="J346" s="102" t="str">
        <f>IF(FN_MC!AA328="","*",FN_MC!AA328)</f>
        <v>*</v>
      </c>
      <c r="K346" s="112" t="str">
        <f>IF(FN_MC!AD328="","*",FN_MC!AD328)</f>
        <v>*</v>
      </c>
    </row>
    <row r="347" spans="2:11">
      <c r="B347" s="100" t="str">
        <f>IF(FN_MC!Y329="","*",FN_MC!Y329)</f>
        <v>*</v>
      </c>
      <c r="C347" s="101" t="str">
        <f>IF(FN_MC!B329="","*",FN_MC!B329)</f>
        <v>*</v>
      </c>
      <c r="D347" s="101" t="str">
        <f>IF(FN_MC!D329="","*",FN_MC!D329)</f>
        <v>*</v>
      </c>
      <c r="E347" s="101" t="str">
        <f>IF(FN_MC!H329="","*",FN_MC!H329)</f>
        <v>*</v>
      </c>
      <c r="F347" s="114" t="str">
        <f>IF(FN_MC!M329="","*",FN_MC!M329)</f>
        <v>-</v>
      </c>
      <c r="G347" s="101" t="str">
        <f>IF(FN_MC!I329="","*",FN_MC!I329)</f>
        <v>*</v>
      </c>
      <c r="H347" s="101" t="str">
        <f>IF(FN_MC!AB329="","*",FN_MC!AB329)</f>
        <v>*</v>
      </c>
      <c r="I347" s="101" t="str">
        <f>IF(FN_MC!AC329="","*",FN_MC!AC329)</f>
        <v>*</v>
      </c>
      <c r="J347" s="102" t="str">
        <f>IF(FN_MC!AA329="","*",FN_MC!AA329)</f>
        <v>*</v>
      </c>
      <c r="K347" s="112" t="str">
        <f>IF(FN_MC!AD329="","*",FN_MC!AD329)</f>
        <v>*</v>
      </c>
    </row>
    <row r="348" spans="2:11">
      <c r="B348" s="100" t="str">
        <f>IF(FN_MC!Y330="","*",FN_MC!Y330)</f>
        <v>*</v>
      </c>
      <c r="C348" s="101" t="str">
        <f>IF(FN_MC!B330="","*",FN_MC!B330)</f>
        <v>*</v>
      </c>
      <c r="D348" s="101" t="str">
        <f>IF(FN_MC!D330="","*",FN_MC!D330)</f>
        <v>*</v>
      </c>
      <c r="E348" s="101" t="str">
        <f>IF(FN_MC!H330="","*",FN_MC!H330)</f>
        <v>*</v>
      </c>
      <c r="F348" s="114" t="str">
        <f>IF(FN_MC!M330="","*",FN_MC!M330)</f>
        <v>-</v>
      </c>
      <c r="G348" s="101" t="str">
        <f>IF(FN_MC!I330="","*",FN_MC!I330)</f>
        <v>*</v>
      </c>
      <c r="H348" s="101" t="str">
        <f>IF(FN_MC!AB330="","*",FN_MC!AB330)</f>
        <v>*</v>
      </c>
      <c r="I348" s="101" t="str">
        <f>IF(FN_MC!AC330="","*",FN_MC!AC330)</f>
        <v>*</v>
      </c>
      <c r="J348" s="102" t="str">
        <f>IF(FN_MC!AA330="","*",FN_MC!AA330)</f>
        <v>*</v>
      </c>
      <c r="K348" s="112" t="str">
        <f>IF(FN_MC!AD330="","*",FN_MC!AD330)</f>
        <v>*</v>
      </c>
    </row>
    <row r="349" spans="2:11">
      <c r="B349" s="100" t="str">
        <f>IF(FN_MC!Y331="","*",FN_MC!Y331)</f>
        <v>*</v>
      </c>
      <c r="C349" s="101" t="str">
        <f>IF(FN_MC!B331="","*",FN_MC!B331)</f>
        <v>*</v>
      </c>
      <c r="D349" s="101" t="str">
        <f>IF(FN_MC!D331="","*",FN_MC!D331)</f>
        <v>*</v>
      </c>
      <c r="E349" s="101" t="str">
        <f>IF(FN_MC!H331="","*",FN_MC!H331)</f>
        <v>*</v>
      </c>
      <c r="F349" s="114" t="str">
        <f>IF(FN_MC!M331="","*",FN_MC!M331)</f>
        <v>-</v>
      </c>
      <c r="G349" s="101" t="str">
        <f>IF(FN_MC!I331="","*",FN_MC!I331)</f>
        <v>*</v>
      </c>
      <c r="H349" s="101" t="str">
        <f>IF(FN_MC!AB331="","*",FN_MC!AB331)</f>
        <v>*</v>
      </c>
      <c r="I349" s="101" t="str">
        <f>IF(FN_MC!AC331="","*",FN_MC!AC331)</f>
        <v>*</v>
      </c>
      <c r="J349" s="102" t="str">
        <f>IF(FN_MC!AA331="","*",FN_MC!AA331)</f>
        <v>*</v>
      </c>
      <c r="K349" s="112" t="str">
        <f>IF(FN_MC!AD331="","*",FN_MC!AD331)</f>
        <v>*</v>
      </c>
    </row>
    <row r="350" spans="2:11">
      <c r="B350" s="100" t="str">
        <f>IF(FN_MC!Y332="","*",FN_MC!Y332)</f>
        <v>*</v>
      </c>
      <c r="C350" s="101" t="str">
        <f>IF(FN_MC!B332="","*",FN_MC!B332)</f>
        <v>*</v>
      </c>
      <c r="D350" s="101" t="str">
        <f>IF(FN_MC!D332="","*",FN_MC!D332)</f>
        <v>*</v>
      </c>
      <c r="E350" s="101" t="str">
        <f>IF(FN_MC!H332="","*",FN_MC!H332)</f>
        <v>*</v>
      </c>
      <c r="F350" s="114" t="str">
        <f>IF(FN_MC!M332="","*",FN_MC!M332)</f>
        <v>-</v>
      </c>
      <c r="G350" s="101" t="str">
        <f>IF(FN_MC!I332="","*",FN_MC!I332)</f>
        <v>*</v>
      </c>
      <c r="H350" s="101" t="str">
        <f>IF(FN_MC!AB332="","*",FN_MC!AB332)</f>
        <v>*</v>
      </c>
      <c r="I350" s="101" t="str">
        <f>IF(FN_MC!AC332="","*",FN_MC!AC332)</f>
        <v>*</v>
      </c>
      <c r="J350" s="102" t="str">
        <f>IF(FN_MC!AA332="","*",FN_MC!AA332)</f>
        <v>*</v>
      </c>
      <c r="K350" s="112" t="str">
        <f>IF(FN_MC!AD332="","*",FN_MC!AD332)</f>
        <v>*</v>
      </c>
    </row>
    <row r="351" spans="2:11">
      <c r="B351" s="100" t="str">
        <f>IF(FN_MC!Y333="","*",FN_MC!Y333)</f>
        <v>*</v>
      </c>
      <c r="C351" s="101" t="str">
        <f>IF(FN_MC!B333="","*",FN_MC!B333)</f>
        <v>*</v>
      </c>
      <c r="D351" s="101" t="str">
        <f>IF(FN_MC!D333="","*",FN_MC!D333)</f>
        <v>*</v>
      </c>
      <c r="E351" s="101" t="str">
        <f>IF(FN_MC!H333="","*",FN_MC!H333)</f>
        <v>*</v>
      </c>
      <c r="F351" s="114" t="str">
        <f>IF(FN_MC!M333="","*",FN_MC!M333)</f>
        <v>-</v>
      </c>
      <c r="G351" s="101" t="str">
        <f>IF(FN_MC!I333="","*",FN_MC!I333)</f>
        <v>*</v>
      </c>
      <c r="H351" s="101" t="str">
        <f>IF(FN_MC!AB333="","*",FN_MC!AB333)</f>
        <v>*</v>
      </c>
      <c r="I351" s="101" t="str">
        <f>IF(FN_MC!AC333="","*",FN_MC!AC333)</f>
        <v>*</v>
      </c>
      <c r="J351" s="102" t="str">
        <f>IF(FN_MC!AA333="","*",FN_MC!AA333)</f>
        <v>*</v>
      </c>
      <c r="K351" s="112" t="str">
        <f>IF(FN_MC!AD333="","*",FN_MC!AD333)</f>
        <v>*</v>
      </c>
    </row>
    <row r="352" spans="2:11">
      <c r="B352" s="100" t="str">
        <f>IF(FN_MC!Y334="","*",FN_MC!Y334)</f>
        <v>*</v>
      </c>
      <c r="C352" s="101" t="str">
        <f>IF(FN_MC!B334="","*",FN_MC!B334)</f>
        <v>*</v>
      </c>
      <c r="D352" s="101" t="str">
        <f>IF(FN_MC!D334="","*",FN_MC!D334)</f>
        <v>*</v>
      </c>
      <c r="E352" s="101" t="str">
        <f>IF(FN_MC!H334="","*",FN_MC!H334)</f>
        <v>*</v>
      </c>
      <c r="F352" s="114" t="str">
        <f>IF(FN_MC!M334="","*",FN_MC!M334)</f>
        <v>-</v>
      </c>
      <c r="G352" s="101" t="str">
        <f>IF(FN_MC!I334="","*",FN_MC!I334)</f>
        <v>*</v>
      </c>
      <c r="H352" s="101" t="str">
        <f>IF(FN_MC!AB334="","*",FN_MC!AB334)</f>
        <v>*</v>
      </c>
      <c r="I352" s="101" t="str">
        <f>IF(FN_MC!AC334="","*",FN_MC!AC334)</f>
        <v>*</v>
      </c>
      <c r="J352" s="102" t="str">
        <f>IF(FN_MC!AA334="","*",FN_MC!AA334)</f>
        <v>*</v>
      </c>
      <c r="K352" s="112" t="str">
        <f>IF(FN_MC!AD334="","*",FN_MC!AD334)</f>
        <v>*</v>
      </c>
    </row>
    <row r="353" spans="2:11">
      <c r="B353" s="100" t="str">
        <f>IF(FN_MC!Y335="","*",FN_MC!Y335)</f>
        <v>*</v>
      </c>
      <c r="C353" s="101" t="str">
        <f>IF(FN_MC!B335="","*",FN_MC!B335)</f>
        <v>*</v>
      </c>
      <c r="D353" s="101" t="str">
        <f>IF(FN_MC!D335="","*",FN_MC!D335)</f>
        <v>*</v>
      </c>
      <c r="E353" s="101" t="str">
        <f>IF(FN_MC!H335="","*",FN_MC!H335)</f>
        <v>*</v>
      </c>
      <c r="F353" s="114" t="str">
        <f>IF(FN_MC!M335="","*",FN_MC!M335)</f>
        <v>-</v>
      </c>
      <c r="G353" s="101" t="str">
        <f>IF(FN_MC!I335="","*",FN_MC!I335)</f>
        <v>*</v>
      </c>
      <c r="H353" s="101" t="str">
        <f>IF(FN_MC!AB335="","*",FN_MC!AB335)</f>
        <v>*</v>
      </c>
      <c r="I353" s="101" t="str">
        <f>IF(FN_MC!AC335="","*",FN_MC!AC335)</f>
        <v>*</v>
      </c>
      <c r="J353" s="102" t="str">
        <f>IF(FN_MC!AA335="","*",FN_MC!AA335)</f>
        <v>*</v>
      </c>
      <c r="K353" s="112" t="str">
        <f>IF(FN_MC!AD335="","*",FN_MC!AD335)</f>
        <v>*</v>
      </c>
    </row>
    <row r="354" spans="2:11">
      <c r="B354" s="100" t="str">
        <f>IF(FN_MC!Y336="","*",FN_MC!Y336)</f>
        <v>*</v>
      </c>
      <c r="C354" s="101" t="str">
        <f>IF(FN_MC!B336="","*",FN_MC!B336)</f>
        <v>*</v>
      </c>
      <c r="D354" s="101" t="str">
        <f>IF(FN_MC!D336="","*",FN_MC!D336)</f>
        <v>*</v>
      </c>
      <c r="E354" s="101" t="str">
        <f>IF(FN_MC!H336="","*",FN_MC!H336)</f>
        <v>*</v>
      </c>
      <c r="F354" s="114" t="str">
        <f>IF(FN_MC!M336="","*",FN_MC!M336)</f>
        <v>-</v>
      </c>
      <c r="G354" s="101" t="str">
        <f>IF(FN_MC!I336="","*",FN_MC!I336)</f>
        <v>*</v>
      </c>
      <c r="H354" s="101" t="str">
        <f>IF(FN_MC!AB336="","*",FN_MC!AB336)</f>
        <v>*</v>
      </c>
      <c r="I354" s="101" t="str">
        <f>IF(FN_MC!AC336="","*",FN_MC!AC336)</f>
        <v>*</v>
      </c>
      <c r="J354" s="102" t="str">
        <f>IF(FN_MC!AA336="","*",FN_MC!AA336)</f>
        <v>*</v>
      </c>
      <c r="K354" s="112" t="str">
        <f>IF(FN_MC!AD336="","*",FN_MC!AD336)</f>
        <v>*</v>
      </c>
    </row>
    <row r="355" spans="2:11">
      <c r="B355" s="100" t="str">
        <f>IF(FN_MC!Y337="","*",FN_MC!Y337)</f>
        <v>*</v>
      </c>
      <c r="C355" s="101" t="str">
        <f>IF(FN_MC!B337="","*",FN_MC!B337)</f>
        <v>*</v>
      </c>
      <c r="D355" s="101" t="str">
        <f>IF(FN_MC!D337="","*",FN_MC!D337)</f>
        <v>*</v>
      </c>
      <c r="E355" s="101" t="str">
        <f>IF(FN_MC!H337="","*",FN_MC!H337)</f>
        <v>*</v>
      </c>
      <c r="F355" s="114" t="str">
        <f>IF(FN_MC!M337="","*",FN_MC!M337)</f>
        <v>-</v>
      </c>
      <c r="G355" s="101" t="str">
        <f>IF(FN_MC!I337="","*",FN_MC!I337)</f>
        <v>*</v>
      </c>
      <c r="H355" s="101" t="str">
        <f>IF(FN_MC!AB337="","*",FN_MC!AB337)</f>
        <v>*</v>
      </c>
      <c r="I355" s="101" t="str">
        <f>IF(FN_MC!AC337="","*",FN_MC!AC337)</f>
        <v>*</v>
      </c>
      <c r="J355" s="102" t="str">
        <f>IF(FN_MC!AA337="","*",FN_MC!AA337)</f>
        <v>*</v>
      </c>
      <c r="K355" s="112" t="str">
        <f>IF(FN_MC!AD337="","*",FN_MC!AD337)</f>
        <v>*</v>
      </c>
    </row>
    <row r="356" spans="2:11">
      <c r="B356" s="100" t="str">
        <f>IF(FN_MC!Y338="","*",FN_MC!Y338)</f>
        <v>*</v>
      </c>
      <c r="C356" s="101" t="str">
        <f>IF(FN_MC!B338="","*",FN_MC!B338)</f>
        <v>*</v>
      </c>
      <c r="D356" s="101" t="str">
        <f>IF(FN_MC!D338="","*",FN_MC!D338)</f>
        <v>*</v>
      </c>
      <c r="E356" s="101" t="str">
        <f>IF(FN_MC!H338="","*",FN_MC!H338)</f>
        <v>*</v>
      </c>
      <c r="F356" s="114" t="str">
        <f>IF(FN_MC!M338="","*",FN_MC!M338)</f>
        <v>-</v>
      </c>
      <c r="G356" s="101" t="str">
        <f>IF(FN_MC!I338="","*",FN_MC!I338)</f>
        <v>*</v>
      </c>
      <c r="H356" s="101" t="str">
        <f>IF(FN_MC!AB338="","*",FN_MC!AB338)</f>
        <v>*</v>
      </c>
      <c r="I356" s="101" t="str">
        <f>IF(FN_MC!AC338="","*",FN_MC!AC338)</f>
        <v>*</v>
      </c>
      <c r="J356" s="102" t="str">
        <f>IF(FN_MC!AA338="","*",FN_MC!AA338)</f>
        <v>*</v>
      </c>
      <c r="K356" s="112" t="str">
        <f>IF(FN_MC!AD338="","*",FN_MC!AD338)</f>
        <v>*</v>
      </c>
    </row>
    <row r="357" spans="2:11">
      <c r="B357" s="100" t="str">
        <f>IF(FN_MC!Y339="","*",FN_MC!Y339)</f>
        <v>*</v>
      </c>
      <c r="C357" s="101" t="str">
        <f>IF(FN_MC!B339="","*",FN_MC!B339)</f>
        <v>*</v>
      </c>
      <c r="D357" s="101" t="str">
        <f>IF(FN_MC!D339="","*",FN_MC!D339)</f>
        <v>*</v>
      </c>
      <c r="E357" s="101" t="str">
        <f>IF(FN_MC!H339="","*",FN_MC!H339)</f>
        <v>*</v>
      </c>
      <c r="F357" s="114" t="str">
        <f>IF(FN_MC!M339="","*",FN_MC!M339)</f>
        <v>-</v>
      </c>
      <c r="G357" s="101" t="str">
        <f>IF(FN_MC!I339="","*",FN_MC!I339)</f>
        <v>*</v>
      </c>
      <c r="H357" s="101" t="str">
        <f>IF(FN_MC!AB339="","*",FN_MC!AB339)</f>
        <v>*</v>
      </c>
      <c r="I357" s="101" t="str">
        <f>IF(FN_MC!AC339="","*",FN_MC!AC339)</f>
        <v>*</v>
      </c>
      <c r="J357" s="102" t="str">
        <f>IF(FN_MC!AA339="","*",FN_MC!AA339)</f>
        <v>*</v>
      </c>
      <c r="K357" s="112" t="str">
        <f>IF(FN_MC!AD339="","*",FN_MC!AD339)</f>
        <v>*</v>
      </c>
    </row>
    <row r="358" spans="2:11">
      <c r="B358" s="100" t="str">
        <f>IF(FN_MC!Y340="","*",FN_MC!Y340)</f>
        <v>*</v>
      </c>
      <c r="C358" s="101" t="str">
        <f>IF(FN_MC!B340="","*",FN_MC!B340)</f>
        <v>*</v>
      </c>
      <c r="D358" s="101" t="str">
        <f>IF(FN_MC!D340="","*",FN_MC!D340)</f>
        <v>*</v>
      </c>
      <c r="E358" s="101" t="str">
        <f>IF(FN_MC!H340="","*",FN_MC!H340)</f>
        <v>*</v>
      </c>
      <c r="F358" s="114" t="str">
        <f>IF(FN_MC!M340="","*",FN_MC!M340)</f>
        <v>-</v>
      </c>
      <c r="G358" s="101" t="str">
        <f>IF(FN_MC!I340="","*",FN_MC!I340)</f>
        <v>*</v>
      </c>
      <c r="H358" s="101" t="str">
        <f>IF(FN_MC!AB340="","*",FN_MC!AB340)</f>
        <v>*</v>
      </c>
      <c r="I358" s="101" t="str">
        <f>IF(FN_MC!AC340="","*",FN_MC!AC340)</f>
        <v>*</v>
      </c>
      <c r="J358" s="102" t="str">
        <f>IF(FN_MC!AA340="","*",FN_MC!AA340)</f>
        <v>*</v>
      </c>
      <c r="K358" s="112" t="str">
        <f>IF(FN_MC!AD340="","*",FN_MC!AD340)</f>
        <v>*</v>
      </c>
    </row>
    <row r="359" spans="2:11">
      <c r="B359" s="100" t="str">
        <f>IF(FN_MC!Y341="","*",FN_MC!Y341)</f>
        <v>*</v>
      </c>
      <c r="C359" s="101" t="str">
        <f>IF(FN_MC!B341="","*",FN_MC!B341)</f>
        <v>*</v>
      </c>
      <c r="D359" s="101" t="str">
        <f>IF(FN_MC!D341="","*",FN_MC!D341)</f>
        <v>*</v>
      </c>
      <c r="E359" s="101" t="str">
        <f>IF(FN_MC!H341="","*",FN_MC!H341)</f>
        <v>*</v>
      </c>
      <c r="F359" s="114" t="str">
        <f>IF(FN_MC!M341="","*",FN_MC!M341)</f>
        <v>-</v>
      </c>
      <c r="G359" s="101" t="str">
        <f>IF(FN_MC!I341="","*",FN_MC!I341)</f>
        <v>*</v>
      </c>
      <c r="H359" s="101" t="str">
        <f>IF(FN_MC!AB341="","*",FN_MC!AB341)</f>
        <v>*</v>
      </c>
      <c r="I359" s="101" t="str">
        <f>IF(FN_MC!AC341="","*",FN_MC!AC341)</f>
        <v>*</v>
      </c>
      <c r="J359" s="102" t="str">
        <f>IF(FN_MC!AA341="","*",FN_MC!AA341)</f>
        <v>*</v>
      </c>
      <c r="K359" s="112" t="str">
        <f>IF(FN_MC!AD341="","*",FN_MC!AD341)</f>
        <v>*</v>
      </c>
    </row>
    <row r="360" spans="2:11">
      <c r="B360" s="100" t="str">
        <f>IF(FN_MC!Y342="","*",FN_MC!Y342)</f>
        <v>*</v>
      </c>
      <c r="C360" s="101" t="str">
        <f>IF(FN_MC!B342="","*",FN_MC!B342)</f>
        <v>*</v>
      </c>
      <c r="D360" s="101" t="str">
        <f>IF(FN_MC!D342="","*",FN_MC!D342)</f>
        <v>*</v>
      </c>
      <c r="E360" s="101" t="str">
        <f>IF(FN_MC!H342="","*",FN_MC!H342)</f>
        <v>*</v>
      </c>
      <c r="F360" s="114" t="str">
        <f>IF(FN_MC!M342="","*",FN_MC!M342)</f>
        <v>-</v>
      </c>
      <c r="G360" s="101" t="str">
        <f>IF(FN_MC!I342="","*",FN_MC!I342)</f>
        <v>*</v>
      </c>
      <c r="H360" s="101" t="str">
        <f>IF(FN_MC!AB342="","*",FN_MC!AB342)</f>
        <v>*</v>
      </c>
      <c r="I360" s="101" t="str">
        <f>IF(FN_MC!AC342="","*",FN_MC!AC342)</f>
        <v>*</v>
      </c>
      <c r="J360" s="102" t="str">
        <f>IF(FN_MC!AA342="","*",FN_MC!AA342)</f>
        <v>*</v>
      </c>
      <c r="K360" s="112" t="str">
        <f>IF(FN_MC!AD342="","*",FN_MC!AD342)</f>
        <v>*</v>
      </c>
    </row>
    <row r="361" spans="2:11">
      <c r="B361" s="100" t="str">
        <f>IF(FN_MC!Y343="","*",FN_MC!Y343)</f>
        <v>*</v>
      </c>
      <c r="C361" s="101" t="str">
        <f>IF(FN_MC!B343="","*",FN_MC!B343)</f>
        <v>*</v>
      </c>
      <c r="D361" s="101" t="str">
        <f>IF(FN_MC!D343="","*",FN_MC!D343)</f>
        <v>*</v>
      </c>
      <c r="E361" s="101" t="str">
        <f>IF(FN_MC!H343="","*",FN_MC!H343)</f>
        <v>*</v>
      </c>
      <c r="F361" s="114" t="str">
        <f>IF(FN_MC!M343="","*",FN_MC!M343)</f>
        <v>-</v>
      </c>
      <c r="G361" s="101" t="str">
        <f>IF(FN_MC!I343="","*",FN_MC!I343)</f>
        <v>*</v>
      </c>
      <c r="H361" s="101" t="str">
        <f>IF(FN_MC!AB343="","*",FN_MC!AB343)</f>
        <v>*</v>
      </c>
      <c r="I361" s="101" t="str">
        <f>IF(FN_MC!AC343="","*",FN_MC!AC343)</f>
        <v>*</v>
      </c>
      <c r="J361" s="102" t="str">
        <f>IF(FN_MC!AA343="","*",FN_MC!AA343)</f>
        <v>*</v>
      </c>
      <c r="K361" s="112" t="str">
        <f>IF(FN_MC!AD343="","*",FN_MC!AD343)</f>
        <v>*</v>
      </c>
    </row>
    <row r="362" spans="2:11">
      <c r="B362" s="100" t="str">
        <f>IF(FN_MC!Y344="","*",FN_MC!Y344)</f>
        <v>*</v>
      </c>
      <c r="C362" s="101" t="str">
        <f>IF(FN_MC!B344="","*",FN_MC!B344)</f>
        <v>*</v>
      </c>
      <c r="D362" s="101" t="str">
        <f>IF(FN_MC!D344="","*",FN_MC!D344)</f>
        <v>*</v>
      </c>
      <c r="E362" s="101" t="str">
        <f>IF(FN_MC!H344="","*",FN_MC!H344)</f>
        <v>*</v>
      </c>
      <c r="F362" s="114" t="str">
        <f>IF(FN_MC!M344="","*",FN_MC!M344)</f>
        <v>-</v>
      </c>
      <c r="G362" s="101" t="str">
        <f>IF(FN_MC!I344="","*",FN_MC!I344)</f>
        <v>*</v>
      </c>
      <c r="H362" s="101" t="str">
        <f>IF(FN_MC!AB344="","*",FN_MC!AB344)</f>
        <v>*</v>
      </c>
      <c r="I362" s="101" t="str">
        <f>IF(FN_MC!AC344="","*",FN_MC!AC344)</f>
        <v>*</v>
      </c>
      <c r="J362" s="102" t="str">
        <f>IF(FN_MC!AA344="","*",FN_MC!AA344)</f>
        <v>*</v>
      </c>
      <c r="K362" s="112" t="str">
        <f>IF(FN_MC!AD344="","*",FN_MC!AD344)</f>
        <v>*</v>
      </c>
    </row>
    <row r="363" spans="2:11">
      <c r="B363" s="100" t="str">
        <f>IF(FN_MC!Y345="","*",FN_MC!Y345)</f>
        <v>*</v>
      </c>
      <c r="C363" s="101" t="str">
        <f>IF(FN_MC!B345="","*",FN_MC!B345)</f>
        <v>*</v>
      </c>
      <c r="D363" s="101" t="str">
        <f>IF(FN_MC!D345="","*",FN_MC!D345)</f>
        <v>*</v>
      </c>
      <c r="E363" s="101" t="str">
        <f>IF(FN_MC!H345="","*",FN_MC!H345)</f>
        <v>*</v>
      </c>
      <c r="F363" s="114" t="str">
        <f>IF(FN_MC!M345="","*",FN_MC!M345)</f>
        <v>-</v>
      </c>
      <c r="G363" s="101" t="str">
        <f>IF(FN_MC!I345="","*",FN_MC!I345)</f>
        <v>*</v>
      </c>
      <c r="H363" s="101" t="str">
        <f>IF(FN_MC!AB345="","*",FN_MC!AB345)</f>
        <v>*</v>
      </c>
      <c r="I363" s="101" t="str">
        <f>IF(FN_MC!AC345="","*",FN_MC!AC345)</f>
        <v>*</v>
      </c>
      <c r="J363" s="102" t="str">
        <f>IF(FN_MC!AA345="","*",FN_MC!AA345)</f>
        <v>*</v>
      </c>
      <c r="K363" s="112" t="str">
        <f>IF(FN_MC!AD345="","*",FN_MC!AD345)</f>
        <v>*</v>
      </c>
    </row>
    <row r="364" spans="2:11">
      <c r="B364" s="100" t="str">
        <f>IF(FN_MC!Y346="","*",FN_MC!Y346)</f>
        <v>*</v>
      </c>
      <c r="C364" s="101" t="str">
        <f>IF(FN_MC!B346="","*",FN_MC!B346)</f>
        <v>*</v>
      </c>
      <c r="D364" s="101" t="str">
        <f>IF(FN_MC!D346="","*",FN_MC!D346)</f>
        <v>*</v>
      </c>
      <c r="E364" s="101" t="str">
        <f>IF(FN_MC!H346="","*",FN_MC!H346)</f>
        <v>*</v>
      </c>
      <c r="F364" s="114" t="str">
        <f>IF(FN_MC!M346="","*",FN_MC!M346)</f>
        <v>-</v>
      </c>
      <c r="G364" s="101" t="str">
        <f>IF(FN_MC!I346="","*",FN_MC!I346)</f>
        <v>*</v>
      </c>
      <c r="H364" s="101" t="str">
        <f>IF(FN_MC!AB346="","*",FN_MC!AB346)</f>
        <v>*</v>
      </c>
      <c r="I364" s="101" t="str">
        <f>IF(FN_MC!AC346="","*",FN_MC!AC346)</f>
        <v>*</v>
      </c>
      <c r="J364" s="102" t="str">
        <f>IF(FN_MC!AA346="","*",FN_MC!AA346)</f>
        <v>*</v>
      </c>
      <c r="K364" s="112" t="str">
        <f>IF(FN_MC!AD346="","*",FN_MC!AD346)</f>
        <v>*</v>
      </c>
    </row>
    <row r="365" spans="2:11">
      <c r="B365" s="100" t="str">
        <f>IF(FN_MC!Y347="","*",FN_MC!Y347)</f>
        <v>*</v>
      </c>
      <c r="C365" s="101" t="str">
        <f>IF(FN_MC!B347="","*",FN_MC!B347)</f>
        <v>*</v>
      </c>
      <c r="D365" s="101" t="str">
        <f>IF(FN_MC!D347="","*",FN_MC!D347)</f>
        <v>*</v>
      </c>
      <c r="E365" s="101" t="str">
        <f>IF(FN_MC!H347="","*",FN_MC!H347)</f>
        <v>*</v>
      </c>
      <c r="F365" s="114" t="str">
        <f>IF(FN_MC!M347="","*",FN_MC!M347)</f>
        <v>-</v>
      </c>
      <c r="G365" s="101" t="str">
        <f>IF(FN_MC!I347="","*",FN_MC!I347)</f>
        <v>*</v>
      </c>
      <c r="H365" s="101" t="str">
        <f>IF(FN_MC!AB347="","*",FN_MC!AB347)</f>
        <v>*</v>
      </c>
      <c r="I365" s="101" t="str">
        <f>IF(FN_MC!AC347="","*",FN_MC!AC347)</f>
        <v>*</v>
      </c>
      <c r="J365" s="102" t="str">
        <f>IF(FN_MC!AA347="","*",FN_MC!AA347)</f>
        <v>*</v>
      </c>
      <c r="K365" s="112" t="str">
        <f>IF(FN_MC!AD347="","*",FN_MC!AD347)</f>
        <v>*</v>
      </c>
    </row>
    <row r="366" spans="2:11">
      <c r="B366" s="100" t="str">
        <f>IF(FN_MC!Y348="","*",FN_MC!Y348)</f>
        <v>*</v>
      </c>
      <c r="C366" s="101" t="str">
        <f>IF(FN_MC!B348="","*",FN_MC!B348)</f>
        <v>*</v>
      </c>
      <c r="D366" s="101" t="str">
        <f>IF(FN_MC!D348="","*",FN_MC!D348)</f>
        <v>*</v>
      </c>
      <c r="E366" s="101" t="str">
        <f>IF(FN_MC!H348="","*",FN_MC!H348)</f>
        <v>*</v>
      </c>
      <c r="F366" s="114" t="str">
        <f>IF(FN_MC!M348="","*",FN_MC!M348)</f>
        <v>-</v>
      </c>
      <c r="G366" s="101" t="str">
        <f>IF(FN_MC!I348="","*",FN_MC!I348)</f>
        <v>*</v>
      </c>
      <c r="H366" s="101" t="str">
        <f>IF(FN_MC!AB348="","*",FN_MC!AB348)</f>
        <v>*</v>
      </c>
      <c r="I366" s="101" t="str">
        <f>IF(FN_MC!AC348="","*",FN_MC!AC348)</f>
        <v>*</v>
      </c>
      <c r="J366" s="102" t="str">
        <f>IF(FN_MC!AA348="","*",FN_MC!AA348)</f>
        <v>*</v>
      </c>
      <c r="K366" s="112" t="str">
        <f>IF(FN_MC!AD348="","*",FN_MC!AD348)</f>
        <v>*</v>
      </c>
    </row>
    <row r="367" spans="2:11">
      <c r="B367" s="100" t="str">
        <f>IF(FN_MC!Y349="","*",FN_MC!Y349)</f>
        <v>*</v>
      </c>
      <c r="C367" s="101" t="str">
        <f>IF(FN_MC!B349="","*",FN_MC!B349)</f>
        <v>*</v>
      </c>
      <c r="D367" s="101" t="str">
        <f>IF(FN_MC!D349="","*",FN_MC!D349)</f>
        <v>*</v>
      </c>
      <c r="E367" s="101" t="str">
        <f>IF(FN_MC!H349="","*",FN_MC!H349)</f>
        <v>*</v>
      </c>
      <c r="F367" s="114" t="str">
        <f>IF(FN_MC!M349="","*",FN_MC!M349)</f>
        <v>-</v>
      </c>
      <c r="G367" s="101" t="str">
        <f>IF(FN_MC!I349="","*",FN_MC!I349)</f>
        <v>*</v>
      </c>
      <c r="H367" s="101" t="str">
        <f>IF(FN_MC!AB349="","*",FN_MC!AB349)</f>
        <v>*</v>
      </c>
      <c r="I367" s="101" t="str">
        <f>IF(FN_MC!AC349="","*",FN_MC!AC349)</f>
        <v>*</v>
      </c>
      <c r="J367" s="102" t="str">
        <f>IF(FN_MC!AA349="","*",FN_MC!AA349)</f>
        <v>*</v>
      </c>
      <c r="K367" s="112" t="str">
        <f>IF(FN_MC!AD349="","*",FN_MC!AD349)</f>
        <v>*</v>
      </c>
    </row>
    <row r="368" spans="2:11">
      <c r="B368" s="100" t="str">
        <f>IF(FN_MC!Y350="","*",FN_MC!Y350)</f>
        <v>*</v>
      </c>
      <c r="C368" s="101" t="str">
        <f>IF(FN_MC!B350="","*",FN_MC!B350)</f>
        <v>*</v>
      </c>
      <c r="D368" s="101" t="str">
        <f>IF(FN_MC!D350="","*",FN_MC!D350)</f>
        <v>*</v>
      </c>
      <c r="E368" s="101" t="str">
        <f>IF(FN_MC!H350="","*",FN_MC!H350)</f>
        <v>*</v>
      </c>
      <c r="F368" s="114" t="str">
        <f>IF(FN_MC!M350="","*",FN_MC!M350)</f>
        <v>-</v>
      </c>
      <c r="G368" s="101" t="str">
        <f>IF(FN_MC!I350="","*",FN_MC!I350)</f>
        <v>*</v>
      </c>
      <c r="H368" s="101" t="str">
        <f>IF(FN_MC!AB350="","*",FN_MC!AB350)</f>
        <v>*</v>
      </c>
      <c r="I368" s="101" t="str">
        <f>IF(FN_MC!AC350="","*",FN_MC!AC350)</f>
        <v>*</v>
      </c>
      <c r="J368" s="102" t="str">
        <f>IF(FN_MC!AA350="","*",FN_MC!AA350)</f>
        <v>*</v>
      </c>
      <c r="K368" s="112" t="str">
        <f>IF(FN_MC!AD350="","*",FN_MC!AD350)</f>
        <v>*</v>
      </c>
    </row>
    <row r="369" spans="2:11">
      <c r="B369" s="100" t="str">
        <f>IF(FN_MC!Y351="","*",FN_MC!Y351)</f>
        <v>*</v>
      </c>
      <c r="C369" s="101" t="str">
        <f>IF(FN_MC!B351="","*",FN_MC!B351)</f>
        <v>*</v>
      </c>
      <c r="D369" s="101" t="str">
        <f>IF(FN_MC!D351="","*",FN_MC!D351)</f>
        <v>*</v>
      </c>
      <c r="E369" s="101" t="str">
        <f>IF(FN_MC!H351="","*",FN_MC!H351)</f>
        <v>*</v>
      </c>
      <c r="F369" s="114" t="str">
        <f>IF(FN_MC!M351="","*",FN_MC!M351)</f>
        <v>-</v>
      </c>
      <c r="G369" s="101" t="str">
        <f>IF(FN_MC!I351="","*",FN_MC!I351)</f>
        <v>*</v>
      </c>
      <c r="H369" s="101" t="str">
        <f>IF(FN_MC!AB351="","*",FN_MC!AB351)</f>
        <v>*</v>
      </c>
      <c r="I369" s="101" t="str">
        <f>IF(FN_MC!AC351="","*",FN_MC!AC351)</f>
        <v>*</v>
      </c>
      <c r="J369" s="102" t="str">
        <f>IF(FN_MC!AA351="","*",FN_MC!AA351)</f>
        <v>*</v>
      </c>
      <c r="K369" s="112" t="str">
        <f>IF(FN_MC!AD351="","*",FN_MC!AD351)</f>
        <v>*</v>
      </c>
    </row>
    <row r="370" spans="2:11">
      <c r="B370" s="100" t="str">
        <f>IF(FN_MC!Y352="","*",FN_MC!Y352)</f>
        <v>*</v>
      </c>
      <c r="C370" s="101" t="str">
        <f>IF(FN_MC!B352="","*",FN_MC!B352)</f>
        <v>*</v>
      </c>
      <c r="D370" s="101" t="str">
        <f>IF(FN_MC!D352="","*",FN_MC!D352)</f>
        <v>*</v>
      </c>
      <c r="E370" s="101" t="str">
        <f>IF(FN_MC!H352="","*",FN_MC!H352)</f>
        <v>*</v>
      </c>
      <c r="F370" s="114" t="str">
        <f>IF(FN_MC!M352="","*",FN_MC!M352)</f>
        <v>-</v>
      </c>
      <c r="G370" s="101" t="str">
        <f>IF(FN_MC!I352="","*",FN_MC!I352)</f>
        <v>*</v>
      </c>
      <c r="H370" s="101" t="str">
        <f>IF(FN_MC!AB352="","*",FN_MC!AB352)</f>
        <v>*</v>
      </c>
      <c r="I370" s="101" t="str">
        <f>IF(FN_MC!AC352="","*",FN_MC!AC352)</f>
        <v>*</v>
      </c>
      <c r="J370" s="102" t="str">
        <f>IF(FN_MC!AA352="","*",FN_MC!AA352)</f>
        <v>*</v>
      </c>
      <c r="K370" s="112" t="str">
        <f>IF(FN_MC!AD352="","*",FN_MC!AD352)</f>
        <v>*</v>
      </c>
    </row>
    <row r="371" spans="2:11">
      <c r="B371" s="100" t="str">
        <f>IF(FN_MC!Y353="","*",FN_MC!Y353)</f>
        <v>*</v>
      </c>
      <c r="C371" s="101" t="str">
        <f>IF(FN_MC!B353="","*",FN_MC!B353)</f>
        <v>*</v>
      </c>
      <c r="D371" s="101" t="str">
        <f>IF(FN_MC!D353="","*",FN_MC!D353)</f>
        <v>*</v>
      </c>
      <c r="E371" s="101" t="str">
        <f>IF(FN_MC!H353="","*",FN_MC!H353)</f>
        <v>*</v>
      </c>
      <c r="F371" s="114" t="str">
        <f>IF(FN_MC!M353="","*",FN_MC!M353)</f>
        <v>-</v>
      </c>
      <c r="G371" s="101" t="str">
        <f>IF(FN_MC!I353="","*",FN_MC!I353)</f>
        <v>*</v>
      </c>
      <c r="H371" s="101" t="str">
        <f>IF(FN_MC!AB353="","*",FN_MC!AB353)</f>
        <v>*</v>
      </c>
      <c r="I371" s="101" t="str">
        <f>IF(FN_MC!AC353="","*",FN_MC!AC353)</f>
        <v>*</v>
      </c>
      <c r="J371" s="102" t="str">
        <f>IF(FN_MC!AA353="","*",FN_MC!AA353)</f>
        <v>*</v>
      </c>
      <c r="K371" s="112" t="str">
        <f>IF(FN_MC!AD353="","*",FN_MC!AD353)</f>
        <v>*</v>
      </c>
    </row>
    <row r="372" spans="2:11">
      <c r="B372" s="100" t="str">
        <f>IF(FN_MC!Y354="","*",FN_MC!Y354)</f>
        <v>*</v>
      </c>
      <c r="C372" s="101" t="str">
        <f>IF(FN_MC!B354="","*",FN_MC!B354)</f>
        <v>*</v>
      </c>
      <c r="D372" s="101" t="str">
        <f>IF(FN_MC!D354="","*",FN_MC!D354)</f>
        <v>*</v>
      </c>
      <c r="E372" s="101" t="str">
        <f>IF(FN_MC!H354="","*",FN_MC!H354)</f>
        <v>*</v>
      </c>
      <c r="F372" s="114" t="str">
        <f>IF(FN_MC!M354="","*",FN_MC!M354)</f>
        <v>-</v>
      </c>
      <c r="G372" s="101" t="str">
        <f>IF(FN_MC!I354="","*",FN_MC!I354)</f>
        <v>*</v>
      </c>
      <c r="H372" s="101" t="str">
        <f>IF(FN_MC!AB354="","*",FN_MC!AB354)</f>
        <v>*</v>
      </c>
      <c r="I372" s="101" t="str">
        <f>IF(FN_MC!AC354="","*",FN_MC!AC354)</f>
        <v>*</v>
      </c>
      <c r="J372" s="102" t="str">
        <f>IF(FN_MC!AA354="","*",FN_MC!AA354)</f>
        <v>*</v>
      </c>
      <c r="K372" s="112" t="str">
        <f>IF(FN_MC!AD354="","*",FN_MC!AD354)</f>
        <v>*</v>
      </c>
    </row>
    <row r="373" spans="2:11">
      <c r="B373" s="100" t="str">
        <f>IF(FN_MC!Y355="","*",FN_MC!Y355)</f>
        <v>*</v>
      </c>
      <c r="C373" s="101" t="str">
        <f>IF(FN_MC!B355="","*",FN_MC!B355)</f>
        <v>*</v>
      </c>
      <c r="D373" s="101" t="str">
        <f>IF(FN_MC!D355="","*",FN_MC!D355)</f>
        <v>*</v>
      </c>
      <c r="E373" s="101" t="str">
        <f>IF(FN_MC!H355="","*",FN_MC!H355)</f>
        <v>*</v>
      </c>
      <c r="F373" s="114" t="str">
        <f>IF(FN_MC!M355="","*",FN_MC!M355)</f>
        <v>-</v>
      </c>
      <c r="G373" s="101" t="str">
        <f>IF(FN_MC!I355="","*",FN_MC!I355)</f>
        <v>*</v>
      </c>
      <c r="H373" s="101" t="str">
        <f>IF(FN_MC!AB355="","*",FN_MC!AB355)</f>
        <v>*</v>
      </c>
      <c r="I373" s="101" t="str">
        <f>IF(FN_MC!AC355="","*",FN_MC!AC355)</f>
        <v>*</v>
      </c>
      <c r="J373" s="102" t="str">
        <f>IF(FN_MC!AA355="","*",FN_MC!AA355)</f>
        <v>*</v>
      </c>
      <c r="K373" s="112" t="str">
        <f>IF(FN_MC!AD355="","*",FN_MC!AD355)</f>
        <v>*</v>
      </c>
    </row>
    <row r="374" spans="2:11">
      <c r="B374" s="100" t="str">
        <f>IF(FN_MC!Y356="","*",FN_MC!Y356)</f>
        <v>*</v>
      </c>
      <c r="C374" s="101" t="str">
        <f>IF(FN_MC!B356="","*",FN_MC!B356)</f>
        <v>*</v>
      </c>
      <c r="D374" s="101" t="str">
        <f>IF(FN_MC!D356="","*",FN_MC!D356)</f>
        <v>*</v>
      </c>
      <c r="E374" s="101" t="str">
        <f>IF(FN_MC!H356="","*",FN_MC!H356)</f>
        <v>*</v>
      </c>
      <c r="F374" s="114" t="str">
        <f>IF(FN_MC!M356="","*",FN_MC!M356)</f>
        <v>-</v>
      </c>
      <c r="G374" s="101" t="str">
        <f>IF(FN_MC!I356="","*",FN_MC!I356)</f>
        <v>*</v>
      </c>
      <c r="H374" s="101" t="str">
        <f>IF(FN_MC!AB356="","*",FN_MC!AB356)</f>
        <v>*</v>
      </c>
      <c r="I374" s="101" t="str">
        <f>IF(FN_MC!AC356="","*",FN_MC!AC356)</f>
        <v>*</v>
      </c>
      <c r="J374" s="102" t="str">
        <f>IF(FN_MC!AA356="","*",FN_MC!AA356)</f>
        <v>*</v>
      </c>
      <c r="K374" s="112" t="str">
        <f>IF(FN_MC!AD356="","*",FN_MC!AD356)</f>
        <v>*</v>
      </c>
    </row>
    <row r="375" spans="2:11">
      <c r="B375" s="100" t="str">
        <f>IF(FN_MC!Y357="","*",FN_MC!Y357)</f>
        <v>*</v>
      </c>
      <c r="C375" s="101" t="str">
        <f>IF(FN_MC!B357="","*",FN_MC!B357)</f>
        <v>*</v>
      </c>
      <c r="D375" s="101" t="str">
        <f>IF(FN_MC!D357="","*",FN_MC!D357)</f>
        <v>*</v>
      </c>
      <c r="E375" s="101" t="str">
        <f>IF(FN_MC!H357="","*",FN_MC!H357)</f>
        <v>*</v>
      </c>
      <c r="F375" s="114" t="str">
        <f>IF(FN_MC!M357="","*",FN_MC!M357)</f>
        <v>-</v>
      </c>
      <c r="G375" s="101" t="str">
        <f>IF(FN_MC!I357="","*",FN_MC!I357)</f>
        <v>*</v>
      </c>
      <c r="H375" s="101" t="str">
        <f>IF(FN_MC!AB357="","*",FN_MC!AB357)</f>
        <v>*</v>
      </c>
      <c r="I375" s="101" t="str">
        <f>IF(FN_MC!AC357="","*",FN_MC!AC357)</f>
        <v>*</v>
      </c>
      <c r="J375" s="102" t="str">
        <f>IF(FN_MC!AA357="","*",FN_MC!AA357)</f>
        <v>*</v>
      </c>
      <c r="K375" s="112" t="str">
        <f>IF(FN_MC!AD357="","*",FN_MC!AD357)</f>
        <v>*</v>
      </c>
    </row>
    <row r="376" spans="2:11">
      <c r="B376" s="100" t="str">
        <f>IF(FN_MC!Y358="","*",FN_MC!Y358)</f>
        <v>*</v>
      </c>
      <c r="C376" s="101" t="str">
        <f>IF(FN_MC!B358="","*",FN_MC!B358)</f>
        <v>*</v>
      </c>
      <c r="D376" s="101" t="str">
        <f>IF(FN_MC!D358="","*",FN_MC!D358)</f>
        <v>*</v>
      </c>
      <c r="E376" s="101" t="str">
        <f>IF(FN_MC!H358="","*",FN_MC!H358)</f>
        <v>*</v>
      </c>
      <c r="F376" s="114" t="str">
        <f>IF(FN_MC!M358="","*",FN_MC!M358)</f>
        <v>-</v>
      </c>
      <c r="G376" s="101" t="str">
        <f>IF(FN_MC!I358="","*",FN_MC!I358)</f>
        <v>*</v>
      </c>
      <c r="H376" s="101" t="str">
        <f>IF(FN_MC!AB358="","*",FN_MC!AB358)</f>
        <v>*</v>
      </c>
      <c r="I376" s="101" t="str">
        <f>IF(FN_MC!AC358="","*",FN_MC!AC358)</f>
        <v>*</v>
      </c>
      <c r="J376" s="102" t="str">
        <f>IF(FN_MC!AA358="","*",FN_MC!AA358)</f>
        <v>*</v>
      </c>
      <c r="K376" s="112" t="str">
        <f>IF(FN_MC!AD358="","*",FN_MC!AD358)</f>
        <v>*</v>
      </c>
    </row>
    <row r="377" spans="2:11">
      <c r="B377" s="100" t="str">
        <f>IF(FN_MC!Y359="","*",FN_MC!Y359)</f>
        <v>*</v>
      </c>
      <c r="C377" s="101" t="str">
        <f>IF(FN_MC!B359="","*",FN_MC!B359)</f>
        <v>*</v>
      </c>
      <c r="D377" s="101" t="str">
        <f>IF(FN_MC!D359="","*",FN_MC!D359)</f>
        <v>*</v>
      </c>
      <c r="E377" s="101" t="str">
        <f>IF(FN_MC!H359="","*",FN_MC!H359)</f>
        <v>*</v>
      </c>
      <c r="F377" s="114" t="str">
        <f>IF(FN_MC!M359="","*",FN_MC!M359)</f>
        <v>-</v>
      </c>
      <c r="G377" s="101" t="str">
        <f>IF(FN_MC!I359="","*",FN_MC!I359)</f>
        <v>*</v>
      </c>
      <c r="H377" s="101" t="str">
        <f>IF(FN_MC!AB359="","*",FN_MC!AB359)</f>
        <v>*</v>
      </c>
      <c r="I377" s="101" t="str">
        <f>IF(FN_MC!AC359="","*",FN_MC!AC359)</f>
        <v>*</v>
      </c>
      <c r="J377" s="102" t="str">
        <f>IF(FN_MC!AA359="","*",FN_MC!AA359)</f>
        <v>*</v>
      </c>
      <c r="K377" s="112" t="str">
        <f>IF(FN_MC!AD359="","*",FN_MC!AD359)</f>
        <v>*</v>
      </c>
    </row>
    <row r="378" spans="2:11">
      <c r="B378" s="100" t="str">
        <f>IF(FN_MC!Y360="","*",FN_MC!Y360)</f>
        <v>*</v>
      </c>
      <c r="C378" s="101" t="str">
        <f>IF(FN_MC!B360="","*",FN_MC!B360)</f>
        <v>*</v>
      </c>
      <c r="D378" s="101" t="str">
        <f>IF(FN_MC!D360="","*",FN_MC!D360)</f>
        <v>*</v>
      </c>
      <c r="E378" s="101" t="str">
        <f>IF(FN_MC!H360="","*",FN_MC!H360)</f>
        <v>*</v>
      </c>
      <c r="F378" s="114" t="str">
        <f>IF(FN_MC!M360="","*",FN_MC!M360)</f>
        <v>-</v>
      </c>
      <c r="G378" s="101" t="str">
        <f>IF(FN_MC!I360="","*",FN_MC!I360)</f>
        <v>*</v>
      </c>
      <c r="H378" s="101" t="str">
        <f>IF(FN_MC!AB360="","*",FN_MC!AB360)</f>
        <v>*</v>
      </c>
      <c r="I378" s="101" t="str">
        <f>IF(FN_MC!AC360="","*",FN_MC!AC360)</f>
        <v>*</v>
      </c>
      <c r="J378" s="102" t="str">
        <f>IF(FN_MC!AA360="","*",FN_MC!AA360)</f>
        <v>*</v>
      </c>
      <c r="K378" s="112" t="str">
        <f>IF(FN_MC!AD360="","*",FN_MC!AD360)</f>
        <v>*</v>
      </c>
    </row>
    <row r="379" spans="2:11">
      <c r="B379" s="100" t="str">
        <f>IF(FN_MC!Y361="","*",FN_MC!Y361)</f>
        <v>*</v>
      </c>
      <c r="C379" s="101" t="str">
        <f>IF(FN_MC!B361="","*",FN_MC!B361)</f>
        <v>*</v>
      </c>
      <c r="D379" s="101" t="str">
        <f>IF(FN_MC!D361="","*",FN_MC!D361)</f>
        <v>*</v>
      </c>
      <c r="E379" s="101" t="str">
        <f>IF(FN_MC!H361="","*",FN_MC!H361)</f>
        <v>*</v>
      </c>
      <c r="F379" s="114" t="str">
        <f>IF(FN_MC!M361="","*",FN_MC!M361)</f>
        <v>-</v>
      </c>
      <c r="G379" s="101" t="str">
        <f>IF(FN_MC!I361="","*",FN_MC!I361)</f>
        <v>*</v>
      </c>
      <c r="H379" s="101" t="str">
        <f>IF(FN_MC!AB361="","*",FN_MC!AB361)</f>
        <v>*</v>
      </c>
      <c r="I379" s="101" t="str">
        <f>IF(FN_MC!AC361="","*",FN_MC!AC361)</f>
        <v>*</v>
      </c>
      <c r="J379" s="102" t="str">
        <f>IF(FN_MC!AA361="","*",FN_MC!AA361)</f>
        <v>*</v>
      </c>
      <c r="K379" s="112" t="str">
        <f>IF(FN_MC!AD361="","*",FN_MC!AD361)</f>
        <v>*</v>
      </c>
    </row>
    <row r="380" spans="2:11">
      <c r="B380" s="100" t="str">
        <f>IF(FN_MC!Y362="","*",FN_MC!Y362)</f>
        <v>*</v>
      </c>
      <c r="C380" s="101" t="str">
        <f>IF(FN_MC!B362="","*",FN_MC!B362)</f>
        <v>*</v>
      </c>
      <c r="D380" s="101" t="str">
        <f>IF(FN_MC!D362="","*",FN_MC!D362)</f>
        <v>*</v>
      </c>
      <c r="E380" s="101" t="str">
        <f>IF(FN_MC!H362="","*",FN_MC!H362)</f>
        <v>*</v>
      </c>
      <c r="F380" s="114" t="str">
        <f>IF(FN_MC!M362="","*",FN_MC!M362)</f>
        <v>-</v>
      </c>
      <c r="G380" s="101" t="str">
        <f>IF(FN_MC!I362="","*",FN_MC!I362)</f>
        <v>*</v>
      </c>
      <c r="H380" s="101" t="str">
        <f>IF(FN_MC!AB362="","*",FN_MC!AB362)</f>
        <v>*</v>
      </c>
      <c r="I380" s="101" t="str">
        <f>IF(FN_MC!AC362="","*",FN_MC!AC362)</f>
        <v>*</v>
      </c>
      <c r="J380" s="102" t="str">
        <f>IF(FN_MC!AA362="","*",FN_MC!AA362)</f>
        <v>*</v>
      </c>
      <c r="K380" s="112" t="str">
        <f>IF(FN_MC!AD362="","*",FN_MC!AD362)</f>
        <v>*</v>
      </c>
    </row>
    <row r="381" spans="2:11">
      <c r="B381" s="100" t="str">
        <f>IF(FN_MC!Y363="","*",FN_MC!Y363)</f>
        <v>*</v>
      </c>
      <c r="C381" s="101" t="str">
        <f>IF(FN_MC!B363="","*",FN_MC!B363)</f>
        <v>*</v>
      </c>
      <c r="D381" s="101" t="str">
        <f>IF(FN_MC!D363="","*",FN_MC!D363)</f>
        <v>*</v>
      </c>
      <c r="E381" s="101" t="str">
        <f>IF(FN_MC!H363="","*",FN_MC!H363)</f>
        <v>*</v>
      </c>
      <c r="F381" s="114" t="str">
        <f>IF(FN_MC!M363="","*",FN_MC!M363)</f>
        <v>-</v>
      </c>
      <c r="G381" s="101" t="str">
        <f>IF(FN_MC!I363="","*",FN_MC!I363)</f>
        <v>*</v>
      </c>
      <c r="H381" s="101" t="str">
        <f>IF(FN_MC!AB363="","*",FN_MC!AB363)</f>
        <v>*</v>
      </c>
      <c r="I381" s="101" t="str">
        <f>IF(FN_MC!AC363="","*",FN_MC!AC363)</f>
        <v>*</v>
      </c>
      <c r="J381" s="102" t="str">
        <f>IF(FN_MC!AA363="","*",FN_MC!AA363)</f>
        <v>*</v>
      </c>
      <c r="K381" s="112" t="str">
        <f>IF(FN_MC!AD363="","*",FN_MC!AD363)</f>
        <v>*</v>
      </c>
    </row>
    <row r="382" spans="2:11">
      <c r="B382" s="100" t="str">
        <f>IF(FN_MC!Y364="","*",FN_MC!Y364)</f>
        <v>*</v>
      </c>
      <c r="C382" s="101" t="str">
        <f>IF(FN_MC!B364="","*",FN_MC!B364)</f>
        <v>*</v>
      </c>
      <c r="D382" s="101" t="str">
        <f>IF(FN_MC!D364="","*",FN_MC!D364)</f>
        <v>*</v>
      </c>
      <c r="E382" s="101" t="str">
        <f>IF(FN_MC!H364="","*",FN_MC!H364)</f>
        <v>*</v>
      </c>
      <c r="F382" s="114" t="str">
        <f>IF(FN_MC!M364="","*",FN_MC!M364)</f>
        <v>-</v>
      </c>
      <c r="G382" s="101" t="str">
        <f>IF(FN_MC!I364="","*",FN_MC!I364)</f>
        <v>*</v>
      </c>
      <c r="H382" s="101" t="str">
        <f>IF(FN_MC!AB364="","*",FN_MC!AB364)</f>
        <v>*</v>
      </c>
      <c r="I382" s="101" t="str">
        <f>IF(FN_MC!AC364="","*",FN_MC!AC364)</f>
        <v>*</v>
      </c>
      <c r="J382" s="102" t="str">
        <f>IF(FN_MC!AA364="","*",FN_MC!AA364)</f>
        <v>*</v>
      </c>
      <c r="K382" s="112" t="str">
        <f>IF(FN_MC!AD364="","*",FN_MC!AD364)</f>
        <v>*</v>
      </c>
    </row>
    <row r="383" spans="2:11">
      <c r="B383" s="100" t="str">
        <f>IF(FN_MC!Y365="","*",FN_MC!Y365)</f>
        <v>*</v>
      </c>
      <c r="C383" s="101" t="str">
        <f>IF(FN_MC!B365="","*",FN_MC!B365)</f>
        <v>*</v>
      </c>
      <c r="D383" s="101" t="str">
        <f>IF(FN_MC!D365="","*",FN_MC!D365)</f>
        <v>*</v>
      </c>
      <c r="E383" s="101" t="str">
        <f>IF(FN_MC!H365="","*",FN_MC!H365)</f>
        <v>*</v>
      </c>
      <c r="F383" s="114" t="str">
        <f>IF(FN_MC!M365="","*",FN_MC!M365)</f>
        <v>-</v>
      </c>
      <c r="G383" s="101" t="str">
        <f>IF(FN_MC!I365="","*",FN_MC!I365)</f>
        <v>*</v>
      </c>
      <c r="H383" s="101" t="str">
        <f>IF(FN_MC!AB365="","*",FN_MC!AB365)</f>
        <v>*</v>
      </c>
      <c r="I383" s="101" t="str">
        <f>IF(FN_MC!AC365="","*",FN_MC!AC365)</f>
        <v>*</v>
      </c>
      <c r="J383" s="102" t="str">
        <f>IF(FN_MC!AA365="","*",FN_MC!AA365)</f>
        <v>*</v>
      </c>
      <c r="K383" s="112" t="str">
        <f>IF(FN_MC!AD365="","*",FN_MC!AD365)</f>
        <v>*</v>
      </c>
    </row>
    <row r="384" spans="2:11">
      <c r="B384" s="100" t="str">
        <f>IF(FN_MC!Y366="","*",FN_MC!Y366)</f>
        <v>*</v>
      </c>
      <c r="C384" s="101" t="str">
        <f>IF(FN_MC!B366="","*",FN_MC!B366)</f>
        <v>*</v>
      </c>
      <c r="D384" s="101" t="str">
        <f>IF(FN_MC!D366="","*",FN_MC!D366)</f>
        <v>*</v>
      </c>
      <c r="E384" s="101" t="str">
        <f>IF(FN_MC!H366="","*",FN_MC!H366)</f>
        <v>*</v>
      </c>
      <c r="F384" s="114" t="str">
        <f>IF(FN_MC!M366="","*",FN_MC!M366)</f>
        <v>-</v>
      </c>
      <c r="G384" s="101" t="str">
        <f>IF(FN_MC!I366="","*",FN_MC!I366)</f>
        <v>*</v>
      </c>
      <c r="H384" s="101" t="str">
        <f>IF(FN_MC!AB366="","*",FN_MC!AB366)</f>
        <v>*</v>
      </c>
      <c r="I384" s="101" t="str">
        <f>IF(FN_MC!AC366="","*",FN_MC!AC366)</f>
        <v>*</v>
      </c>
      <c r="J384" s="102" t="str">
        <f>IF(FN_MC!AA366="","*",FN_MC!AA366)</f>
        <v>*</v>
      </c>
      <c r="K384" s="112" t="str">
        <f>IF(FN_MC!AD366="","*",FN_MC!AD366)</f>
        <v>*</v>
      </c>
    </row>
    <row r="385" spans="2:11">
      <c r="B385" s="100" t="str">
        <f>IF(FN_MC!Y367="","*",FN_MC!Y367)</f>
        <v>*</v>
      </c>
      <c r="C385" s="101" t="str">
        <f>IF(FN_MC!B367="","*",FN_MC!B367)</f>
        <v>*</v>
      </c>
      <c r="D385" s="101" t="str">
        <f>IF(FN_MC!D367="","*",FN_MC!D367)</f>
        <v>*</v>
      </c>
      <c r="E385" s="101" t="str">
        <f>IF(FN_MC!H367="","*",FN_MC!H367)</f>
        <v>*</v>
      </c>
      <c r="F385" s="114" t="str">
        <f>IF(FN_MC!M367="","*",FN_MC!M367)</f>
        <v>-</v>
      </c>
      <c r="G385" s="101" t="str">
        <f>IF(FN_MC!I367="","*",FN_MC!I367)</f>
        <v>*</v>
      </c>
      <c r="H385" s="101" t="str">
        <f>IF(FN_MC!AB367="","*",FN_MC!AB367)</f>
        <v>*</v>
      </c>
      <c r="I385" s="101" t="str">
        <f>IF(FN_MC!AC367="","*",FN_MC!AC367)</f>
        <v>*</v>
      </c>
      <c r="J385" s="102" t="str">
        <f>IF(FN_MC!AA367="","*",FN_MC!AA367)</f>
        <v>*</v>
      </c>
      <c r="K385" s="112" t="str">
        <f>IF(FN_MC!AD367="","*",FN_MC!AD367)</f>
        <v>*</v>
      </c>
    </row>
    <row r="386" spans="2:11">
      <c r="B386" s="100" t="str">
        <f>IF(FN_MC!Y368="","*",FN_MC!Y368)</f>
        <v>*</v>
      </c>
      <c r="C386" s="101" t="str">
        <f>IF(FN_MC!B368="","*",FN_MC!B368)</f>
        <v>*</v>
      </c>
      <c r="D386" s="101" t="str">
        <f>IF(FN_MC!D368="","*",FN_MC!D368)</f>
        <v>*</v>
      </c>
      <c r="E386" s="101" t="str">
        <f>IF(FN_MC!H368="","*",FN_MC!H368)</f>
        <v>*</v>
      </c>
      <c r="F386" s="114" t="str">
        <f>IF(FN_MC!M368="","*",FN_MC!M368)</f>
        <v>-</v>
      </c>
      <c r="G386" s="101" t="str">
        <f>IF(FN_MC!I368="","*",FN_MC!I368)</f>
        <v>*</v>
      </c>
      <c r="H386" s="101" t="str">
        <f>IF(FN_MC!AB368="","*",FN_MC!AB368)</f>
        <v>*</v>
      </c>
      <c r="I386" s="101" t="str">
        <f>IF(FN_MC!AC368="","*",FN_MC!AC368)</f>
        <v>*</v>
      </c>
      <c r="J386" s="102" t="str">
        <f>IF(FN_MC!AA368="","*",FN_MC!AA368)</f>
        <v>*</v>
      </c>
      <c r="K386" s="112" t="str">
        <f>IF(FN_MC!AD368="","*",FN_MC!AD368)</f>
        <v>*</v>
      </c>
    </row>
    <row r="387" spans="2:11">
      <c r="B387" s="100" t="str">
        <f>IF(FN_MC!Y369="","*",FN_MC!Y369)</f>
        <v>*</v>
      </c>
      <c r="C387" s="101" t="str">
        <f>IF(FN_MC!B369="","*",FN_MC!B369)</f>
        <v>*</v>
      </c>
      <c r="D387" s="101" t="str">
        <f>IF(FN_MC!D369="","*",FN_MC!D369)</f>
        <v>*</v>
      </c>
      <c r="E387" s="101" t="str">
        <f>IF(FN_MC!H369="","*",FN_MC!H369)</f>
        <v>*</v>
      </c>
      <c r="F387" s="114" t="str">
        <f>IF(FN_MC!M369="","*",FN_MC!M369)</f>
        <v>-</v>
      </c>
      <c r="G387" s="101" t="str">
        <f>IF(FN_MC!I369="","*",FN_MC!I369)</f>
        <v>*</v>
      </c>
      <c r="H387" s="101" t="str">
        <f>IF(FN_MC!AB369="","*",FN_MC!AB369)</f>
        <v>*</v>
      </c>
      <c r="I387" s="101" t="str">
        <f>IF(FN_MC!AC369="","*",FN_MC!AC369)</f>
        <v>*</v>
      </c>
      <c r="J387" s="102" t="str">
        <f>IF(FN_MC!AA369="","*",FN_MC!AA369)</f>
        <v>*</v>
      </c>
      <c r="K387" s="112" t="str">
        <f>IF(FN_MC!AD369="","*",FN_MC!AD369)</f>
        <v>*</v>
      </c>
    </row>
    <row r="388" spans="2:11">
      <c r="B388" s="100" t="str">
        <f>IF(FN_MC!Y370="","*",FN_MC!Y370)</f>
        <v>*</v>
      </c>
      <c r="C388" s="101" t="str">
        <f>IF(FN_MC!B370="","*",FN_MC!B370)</f>
        <v>*</v>
      </c>
      <c r="D388" s="101" t="str">
        <f>IF(FN_MC!D370="","*",FN_MC!D370)</f>
        <v>*</v>
      </c>
      <c r="E388" s="101" t="str">
        <f>IF(FN_MC!H370="","*",FN_MC!H370)</f>
        <v>*</v>
      </c>
      <c r="F388" s="114" t="str">
        <f>IF(FN_MC!M370="","*",FN_MC!M370)</f>
        <v>-</v>
      </c>
      <c r="G388" s="101" t="str">
        <f>IF(FN_MC!I370="","*",FN_MC!I370)</f>
        <v>*</v>
      </c>
      <c r="H388" s="101" t="str">
        <f>IF(FN_MC!AB370="","*",FN_MC!AB370)</f>
        <v>*</v>
      </c>
      <c r="I388" s="101" t="str">
        <f>IF(FN_MC!AC370="","*",FN_MC!AC370)</f>
        <v>*</v>
      </c>
      <c r="J388" s="102" t="str">
        <f>IF(FN_MC!AA370="","*",FN_MC!AA370)</f>
        <v>*</v>
      </c>
      <c r="K388" s="112" t="str">
        <f>IF(FN_MC!AD370="","*",FN_MC!AD370)</f>
        <v>*</v>
      </c>
    </row>
    <row r="389" spans="2:11">
      <c r="B389" s="100" t="str">
        <f>IF(FN_MC!Y371="","*",FN_MC!Y371)</f>
        <v>*</v>
      </c>
      <c r="C389" s="101" t="str">
        <f>IF(FN_MC!B371="","*",FN_MC!B371)</f>
        <v>*</v>
      </c>
      <c r="D389" s="101" t="str">
        <f>IF(FN_MC!D371="","*",FN_MC!D371)</f>
        <v>*</v>
      </c>
      <c r="E389" s="101" t="str">
        <f>IF(FN_MC!H371="","*",FN_MC!H371)</f>
        <v>*</v>
      </c>
      <c r="F389" s="114" t="str">
        <f>IF(FN_MC!M371="","*",FN_MC!M371)</f>
        <v>-</v>
      </c>
      <c r="G389" s="101" t="str">
        <f>IF(FN_MC!I371="","*",FN_MC!I371)</f>
        <v>*</v>
      </c>
      <c r="H389" s="101" t="str">
        <f>IF(FN_MC!AB371="","*",FN_MC!AB371)</f>
        <v>*</v>
      </c>
      <c r="I389" s="101" t="str">
        <f>IF(FN_MC!AC371="","*",FN_MC!AC371)</f>
        <v>*</v>
      </c>
      <c r="J389" s="102" t="str">
        <f>IF(FN_MC!AA371="","*",FN_MC!AA371)</f>
        <v>*</v>
      </c>
      <c r="K389" s="112" t="str">
        <f>IF(FN_MC!AD371="","*",FN_MC!AD371)</f>
        <v>*</v>
      </c>
    </row>
    <row r="390" spans="2:11">
      <c r="B390" s="100" t="str">
        <f>IF(FN_MC!Y372="","*",FN_MC!Y372)</f>
        <v>*</v>
      </c>
      <c r="C390" s="101" t="str">
        <f>IF(FN_MC!B372="","*",FN_MC!B372)</f>
        <v>*</v>
      </c>
      <c r="D390" s="101" t="str">
        <f>IF(FN_MC!D372="","*",FN_MC!D372)</f>
        <v>*</v>
      </c>
      <c r="E390" s="101" t="str">
        <f>IF(FN_MC!H372="","*",FN_MC!H372)</f>
        <v>*</v>
      </c>
      <c r="F390" s="114" t="str">
        <f>IF(FN_MC!M372="","*",FN_MC!M372)</f>
        <v>-</v>
      </c>
      <c r="G390" s="101" t="str">
        <f>IF(FN_MC!I372="","*",FN_MC!I372)</f>
        <v>*</v>
      </c>
      <c r="H390" s="101" t="str">
        <f>IF(FN_MC!AB372="","*",FN_MC!AB372)</f>
        <v>*</v>
      </c>
      <c r="I390" s="101" t="str">
        <f>IF(FN_MC!AC372="","*",FN_MC!AC372)</f>
        <v>*</v>
      </c>
      <c r="J390" s="102" t="str">
        <f>IF(FN_MC!AA372="","*",FN_MC!AA372)</f>
        <v>*</v>
      </c>
      <c r="K390" s="112" t="str">
        <f>IF(FN_MC!AD372="","*",FN_MC!AD372)</f>
        <v>*</v>
      </c>
    </row>
    <row r="391" spans="2:11">
      <c r="B391" s="100" t="str">
        <f>IF(FN_MC!Y373="","*",FN_MC!Y373)</f>
        <v>*</v>
      </c>
      <c r="C391" s="101" t="str">
        <f>IF(FN_MC!B373="","*",FN_MC!B373)</f>
        <v>*</v>
      </c>
      <c r="D391" s="101" t="str">
        <f>IF(FN_MC!D373="","*",FN_MC!D373)</f>
        <v>*</v>
      </c>
      <c r="E391" s="101" t="str">
        <f>IF(FN_MC!H373="","*",FN_MC!H373)</f>
        <v>*</v>
      </c>
      <c r="F391" s="114" t="str">
        <f>IF(FN_MC!M373="","*",FN_MC!M373)</f>
        <v>-</v>
      </c>
      <c r="G391" s="101" t="str">
        <f>IF(FN_MC!I373="","*",FN_MC!I373)</f>
        <v>*</v>
      </c>
      <c r="H391" s="101" t="str">
        <f>IF(FN_MC!AB373="","*",FN_MC!AB373)</f>
        <v>*</v>
      </c>
      <c r="I391" s="101" t="str">
        <f>IF(FN_MC!AC373="","*",FN_MC!AC373)</f>
        <v>*</v>
      </c>
      <c r="J391" s="102" t="str">
        <f>IF(FN_MC!AA373="","*",FN_MC!AA373)</f>
        <v>*</v>
      </c>
      <c r="K391" s="112" t="str">
        <f>IF(FN_MC!AD373="","*",FN_MC!AD373)</f>
        <v>*</v>
      </c>
    </row>
    <row r="392" spans="2:11">
      <c r="B392" s="100" t="str">
        <f>IF(FN_MC!Y374="","*",FN_MC!Y374)</f>
        <v>*</v>
      </c>
      <c r="C392" s="101" t="str">
        <f>IF(FN_MC!B374="","*",FN_MC!B374)</f>
        <v>*</v>
      </c>
      <c r="D392" s="101" t="str">
        <f>IF(FN_MC!D374="","*",FN_MC!D374)</f>
        <v>*</v>
      </c>
      <c r="E392" s="101" t="str">
        <f>IF(FN_MC!H374="","*",FN_MC!H374)</f>
        <v>*</v>
      </c>
      <c r="F392" s="114" t="str">
        <f>IF(FN_MC!M374="","*",FN_MC!M374)</f>
        <v>-</v>
      </c>
      <c r="G392" s="101" t="str">
        <f>IF(FN_MC!I374="","*",FN_MC!I374)</f>
        <v>*</v>
      </c>
      <c r="H392" s="101" t="str">
        <f>IF(FN_MC!AB374="","*",FN_MC!AB374)</f>
        <v>*</v>
      </c>
      <c r="I392" s="101" t="str">
        <f>IF(FN_MC!AC374="","*",FN_MC!AC374)</f>
        <v>*</v>
      </c>
      <c r="J392" s="102" t="str">
        <f>IF(FN_MC!AA374="","*",FN_MC!AA374)</f>
        <v>*</v>
      </c>
      <c r="K392" s="112" t="str">
        <f>IF(FN_MC!AD374="","*",FN_MC!AD374)</f>
        <v>*</v>
      </c>
    </row>
    <row r="393" spans="2:11">
      <c r="B393" s="100" t="str">
        <f>IF(FN_MC!Y375="","*",FN_MC!Y375)</f>
        <v>*</v>
      </c>
      <c r="C393" s="101" t="str">
        <f>IF(FN_MC!B375="","*",FN_MC!B375)</f>
        <v>*</v>
      </c>
      <c r="D393" s="101" t="str">
        <f>IF(FN_MC!D375="","*",FN_MC!D375)</f>
        <v>*</v>
      </c>
      <c r="E393" s="101" t="str">
        <f>IF(FN_MC!H375="","*",FN_MC!H375)</f>
        <v>*</v>
      </c>
      <c r="F393" s="114" t="str">
        <f>IF(FN_MC!M375="","*",FN_MC!M375)</f>
        <v>-</v>
      </c>
      <c r="G393" s="101" t="str">
        <f>IF(FN_MC!I375="","*",FN_MC!I375)</f>
        <v>*</v>
      </c>
      <c r="H393" s="101" t="str">
        <f>IF(FN_MC!AB375="","*",FN_MC!AB375)</f>
        <v>*</v>
      </c>
      <c r="I393" s="101" t="str">
        <f>IF(FN_MC!AC375="","*",FN_MC!AC375)</f>
        <v>*</v>
      </c>
      <c r="J393" s="102" t="str">
        <f>IF(FN_MC!AA375="","*",FN_MC!AA375)</f>
        <v>*</v>
      </c>
      <c r="K393" s="112" t="str">
        <f>IF(FN_MC!AD375="","*",FN_MC!AD375)</f>
        <v>*</v>
      </c>
    </row>
    <row r="394" spans="2:11">
      <c r="B394" s="100" t="str">
        <f>IF(FN_MC!Y376="","*",FN_MC!Y376)</f>
        <v>*</v>
      </c>
      <c r="C394" s="101" t="str">
        <f>IF(FN_MC!B376="","*",FN_MC!B376)</f>
        <v>*</v>
      </c>
      <c r="D394" s="101" t="str">
        <f>IF(FN_MC!D376="","*",FN_MC!D376)</f>
        <v>*</v>
      </c>
      <c r="E394" s="101" t="str">
        <f>IF(FN_MC!H376="","*",FN_MC!H376)</f>
        <v>*</v>
      </c>
      <c r="F394" s="114" t="str">
        <f>IF(FN_MC!M376="","*",FN_MC!M376)</f>
        <v>-</v>
      </c>
      <c r="G394" s="101" t="str">
        <f>IF(FN_MC!I376="","*",FN_MC!I376)</f>
        <v>*</v>
      </c>
      <c r="H394" s="101" t="str">
        <f>IF(FN_MC!AB376="","*",FN_MC!AB376)</f>
        <v>*</v>
      </c>
      <c r="I394" s="101" t="str">
        <f>IF(FN_MC!AC376="","*",FN_MC!AC376)</f>
        <v>*</v>
      </c>
      <c r="J394" s="102" t="str">
        <f>IF(FN_MC!AA376="","*",FN_MC!AA376)</f>
        <v>*</v>
      </c>
      <c r="K394" s="112" t="str">
        <f>IF(FN_MC!AD376="","*",FN_MC!AD376)</f>
        <v>*</v>
      </c>
    </row>
    <row r="395" spans="2:11">
      <c r="B395" s="100" t="str">
        <f>IF(FN_MC!Y377="","*",FN_MC!Y377)</f>
        <v>*</v>
      </c>
      <c r="C395" s="101" t="str">
        <f>IF(FN_MC!B377="","*",FN_MC!B377)</f>
        <v>*</v>
      </c>
      <c r="D395" s="101" t="str">
        <f>IF(FN_MC!D377="","*",FN_MC!D377)</f>
        <v>*</v>
      </c>
      <c r="E395" s="101" t="str">
        <f>IF(FN_MC!H377="","*",FN_MC!H377)</f>
        <v>*</v>
      </c>
      <c r="F395" s="114" t="str">
        <f>IF(FN_MC!M377="","*",FN_MC!M377)</f>
        <v>-</v>
      </c>
      <c r="G395" s="101" t="str">
        <f>IF(FN_MC!I377="","*",FN_MC!I377)</f>
        <v>*</v>
      </c>
      <c r="H395" s="101" t="str">
        <f>IF(FN_MC!AB377="","*",FN_MC!AB377)</f>
        <v>*</v>
      </c>
      <c r="I395" s="101" t="str">
        <f>IF(FN_MC!AC377="","*",FN_MC!AC377)</f>
        <v>*</v>
      </c>
      <c r="J395" s="102" t="str">
        <f>IF(FN_MC!AA377="","*",FN_MC!AA377)</f>
        <v>*</v>
      </c>
      <c r="K395" s="112" t="str">
        <f>IF(FN_MC!AD377="","*",FN_MC!AD377)</f>
        <v>*</v>
      </c>
    </row>
    <row r="396" spans="2:11">
      <c r="B396" s="100" t="str">
        <f>IF(FN_MC!Y378="","*",FN_MC!Y378)</f>
        <v>*</v>
      </c>
      <c r="C396" s="101" t="str">
        <f>IF(FN_MC!B378="","*",FN_MC!B378)</f>
        <v>*</v>
      </c>
      <c r="D396" s="101" t="str">
        <f>IF(FN_MC!D378="","*",FN_MC!D378)</f>
        <v>*</v>
      </c>
      <c r="E396" s="101" t="str">
        <f>IF(FN_MC!H378="","*",FN_MC!H378)</f>
        <v>*</v>
      </c>
      <c r="F396" s="114" t="str">
        <f>IF(FN_MC!M378="","*",FN_MC!M378)</f>
        <v>-</v>
      </c>
      <c r="G396" s="101" t="str">
        <f>IF(FN_MC!I378="","*",FN_MC!I378)</f>
        <v>*</v>
      </c>
      <c r="H396" s="101" t="str">
        <f>IF(FN_MC!AB378="","*",FN_MC!AB378)</f>
        <v>*</v>
      </c>
      <c r="I396" s="101" t="str">
        <f>IF(FN_MC!AC378="","*",FN_MC!AC378)</f>
        <v>*</v>
      </c>
      <c r="J396" s="102" t="str">
        <f>IF(FN_MC!AA378="","*",FN_MC!AA378)</f>
        <v>*</v>
      </c>
      <c r="K396" s="112" t="str">
        <f>IF(FN_MC!AD378="","*",FN_MC!AD378)</f>
        <v>*</v>
      </c>
    </row>
    <row r="397" spans="2:11">
      <c r="B397" s="100" t="str">
        <f>IF(FN_MC!Y379="","*",FN_MC!Y379)</f>
        <v>*</v>
      </c>
      <c r="C397" s="101" t="str">
        <f>IF(FN_MC!B379="","*",FN_MC!B379)</f>
        <v>*</v>
      </c>
      <c r="D397" s="101" t="str">
        <f>IF(FN_MC!D379="","*",FN_MC!D379)</f>
        <v>*</v>
      </c>
      <c r="E397" s="101" t="str">
        <f>IF(FN_MC!H379="","*",FN_MC!H379)</f>
        <v>*</v>
      </c>
      <c r="F397" s="114" t="str">
        <f>IF(FN_MC!M379="","*",FN_MC!M379)</f>
        <v>-</v>
      </c>
      <c r="G397" s="101" t="str">
        <f>IF(FN_MC!I379="","*",FN_MC!I379)</f>
        <v>*</v>
      </c>
      <c r="H397" s="101" t="str">
        <f>IF(FN_MC!AB379="","*",FN_MC!AB379)</f>
        <v>*</v>
      </c>
      <c r="I397" s="101" t="str">
        <f>IF(FN_MC!AC379="","*",FN_MC!AC379)</f>
        <v>*</v>
      </c>
      <c r="J397" s="102" t="str">
        <f>IF(FN_MC!AA379="","*",FN_MC!AA379)</f>
        <v>*</v>
      </c>
      <c r="K397" s="112" t="str">
        <f>IF(FN_MC!AD379="","*",FN_MC!AD379)</f>
        <v>*</v>
      </c>
    </row>
    <row r="398" spans="2:11">
      <c r="B398" s="100" t="str">
        <f>IF(FN_MC!Y380="","*",FN_MC!Y380)</f>
        <v>*</v>
      </c>
      <c r="C398" s="101" t="str">
        <f>IF(FN_MC!B380="","*",FN_MC!B380)</f>
        <v>*</v>
      </c>
      <c r="D398" s="101" t="str">
        <f>IF(FN_MC!D380="","*",FN_MC!D380)</f>
        <v>*</v>
      </c>
      <c r="E398" s="101" t="str">
        <f>IF(FN_MC!H380="","*",FN_MC!H380)</f>
        <v>*</v>
      </c>
      <c r="F398" s="114" t="str">
        <f>IF(FN_MC!M380="","*",FN_MC!M380)</f>
        <v>-</v>
      </c>
      <c r="G398" s="101" t="str">
        <f>IF(FN_MC!I380="","*",FN_MC!I380)</f>
        <v>*</v>
      </c>
      <c r="H398" s="101" t="str">
        <f>IF(FN_MC!AB380="","*",FN_MC!AB380)</f>
        <v>*</v>
      </c>
      <c r="I398" s="101" t="str">
        <f>IF(FN_MC!AC380="","*",FN_MC!AC380)</f>
        <v>*</v>
      </c>
      <c r="J398" s="102" t="str">
        <f>IF(FN_MC!AA380="","*",FN_MC!AA380)</f>
        <v>*</v>
      </c>
      <c r="K398" s="112" t="str">
        <f>IF(FN_MC!AD380="","*",FN_MC!AD380)</f>
        <v>*</v>
      </c>
    </row>
    <row r="399" spans="2:11">
      <c r="B399" s="100" t="str">
        <f>IF(FN_MC!Y381="","*",FN_MC!Y381)</f>
        <v>*</v>
      </c>
      <c r="C399" s="101" t="str">
        <f>IF(FN_MC!B381="","*",FN_MC!B381)</f>
        <v>*</v>
      </c>
      <c r="D399" s="101" t="str">
        <f>IF(FN_MC!D381="","*",FN_MC!D381)</f>
        <v>*</v>
      </c>
      <c r="E399" s="101" t="str">
        <f>IF(FN_MC!H381="","*",FN_MC!H381)</f>
        <v>*</v>
      </c>
      <c r="F399" s="114" t="str">
        <f>IF(FN_MC!M381="","*",FN_MC!M381)</f>
        <v>-</v>
      </c>
      <c r="G399" s="101" t="str">
        <f>IF(FN_MC!I381="","*",FN_MC!I381)</f>
        <v>*</v>
      </c>
      <c r="H399" s="101" t="str">
        <f>IF(FN_MC!AB381="","*",FN_MC!AB381)</f>
        <v>*</v>
      </c>
      <c r="I399" s="101" t="str">
        <f>IF(FN_MC!AC381="","*",FN_MC!AC381)</f>
        <v>*</v>
      </c>
      <c r="J399" s="102" t="str">
        <f>IF(FN_MC!AA381="","*",FN_MC!AA381)</f>
        <v>*</v>
      </c>
      <c r="K399" s="112" t="str">
        <f>IF(FN_MC!AD381="","*",FN_MC!AD381)</f>
        <v>*</v>
      </c>
    </row>
    <row r="400" spans="2:11">
      <c r="B400" s="100" t="str">
        <f>IF(FN_MC!Y382="","*",FN_MC!Y382)</f>
        <v>*</v>
      </c>
      <c r="C400" s="101" t="str">
        <f>IF(FN_MC!B382="","*",FN_MC!B382)</f>
        <v>*</v>
      </c>
      <c r="D400" s="101" t="str">
        <f>IF(FN_MC!D382="","*",FN_MC!D382)</f>
        <v>*</v>
      </c>
      <c r="E400" s="101" t="str">
        <f>IF(FN_MC!H382="","*",FN_MC!H382)</f>
        <v>*</v>
      </c>
      <c r="F400" s="114" t="str">
        <f>IF(FN_MC!M382="","*",FN_MC!M382)</f>
        <v>-</v>
      </c>
      <c r="G400" s="101" t="str">
        <f>IF(FN_MC!I382="","*",FN_MC!I382)</f>
        <v>*</v>
      </c>
      <c r="H400" s="101" t="str">
        <f>IF(FN_MC!AB382="","*",FN_MC!AB382)</f>
        <v>*</v>
      </c>
      <c r="I400" s="101" t="str">
        <f>IF(FN_MC!AC382="","*",FN_MC!AC382)</f>
        <v>*</v>
      </c>
      <c r="J400" s="102" t="str">
        <f>IF(FN_MC!AA382="","*",FN_MC!AA382)</f>
        <v>*</v>
      </c>
      <c r="K400" s="112" t="str">
        <f>IF(FN_MC!AD382="","*",FN_MC!AD382)</f>
        <v>*</v>
      </c>
    </row>
    <row r="401" spans="2:11">
      <c r="B401" s="100" t="str">
        <f>IF(FN_MC!Y383="","*",FN_MC!Y383)</f>
        <v>*</v>
      </c>
      <c r="C401" s="101" t="str">
        <f>IF(FN_MC!B383="","*",FN_MC!B383)</f>
        <v>*</v>
      </c>
      <c r="D401" s="101" t="str">
        <f>IF(FN_MC!D383="","*",FN_MC!D383)</f>
        <v>*</v>
      </c>
      <c r="E401" s="101" t="str">
        <f>IF(FN_MC!H383="","*",FN_MC!H383)</f>
        <v>*</v>
      </c>
      <c r="F401" s="114" t="str">
        <f>IF(FN_MC!M383="","*",FN_MC!M383)</f>
        <v>-</v>
      </c>
      <c r="G401" s="101" t="str">
        <f>IF(FN_MC!I383="","*",FN_MC!I383)</f>
        <v>*</v>
      </c>
      <c r="H401" s="101" t="str">
        <f>IF(FN_MC!AB383="","*",FN_MC!AB383)</f>
        <v>*</v>
      </c>
      <c r="I401" s="101" t="str">
        <f>IF(FN_MC!AC383="","*",FN_MC!AC383)</f>
        <v>*</v>
      </c>
      <c r="J401" s="102" t="str">
        <f>IF(FN_MC!AA383="","*",FN_MC!AA383)</f>
        <v>*</v>
      </c>
      <c r="K401" s="112" t="str">
        <f>IF(FN_MC!AD383="","*",FN_MC!AD383)</f>
        <v>*</v>
      </c>
    </row>
    <row r="402" spans="2:11">
      <c r="B402" s="100" t="str">
        <f>IF(FN_MC!Y384="","*",FN_MC!Y384)</f>
        <v>*</v>
      </c>
      <c r="C402" s="101" t="str">
        <f>IF(FN_MC!B384="","*",FN_MC!B384)</f>
        <v>*</v>
      </c>
      <c r="D402" s="101" t="str">
        <f>IF(FN_MC!D384="","*",FN_MC!D384)</f>
        <v>*</v>
      </c>
      <c r="E402" s="101" t="str">
        <f>IF(FN_MC!H384="","*",FN_MC!H384)</f>
        <v>*</v>
      </c>
      <c r="F402" s="114" t="str">
        <f>IF(FN_MC!M384="","*",FN_MC!M384)</f>
        <v>-</v>
      </c>
      <c r="G402" s="101" t="str">
        <f>IF(FN_MC!I384="","*",FN_MC!I384)</f>
        <v>*</v>
      </c>
      <c r="H402" s="101" t="str">
        <f>IF(FN_MC!AB384="","*",FN_MC!AB384)</f>
        <v>*</v>
      </c>
      <c r="I402" s="101" t="str">
        <f>IF(FN_MC!AC384="","*",FN_MC!AC384)</f>
        <v>*</v>
      </c>
      <c r="J402" s="102" t="str">
        <f>IF(FN_MC!AA384="","*",FN_MC!AA384)</f>
        <v>*</v>
      </c>
      <c r="K402" s="112" t="str">
        <f>IF(FN_MC!AD384="","*",FN_MC!AD384)</f>
        <v>*</v>
      </c>
    </row>
    <row r="403" spans="2:11">
      <c r="B403" s="100" t="str">
        <f>IF(FN_MC!Y385="","*",FN_MC!Y385)</f>
        <v>*</v>
      </c>
      <c r="C403" s="101" t="str">
        <f>IF(FN_MC!B385="","*",FN_MC!B385)</f>
        <v>*</v>
      </c>
      <c r="D403" s="101" t="str">
        <f>IF(FN_MC!D385="","*",FN_MC!D385)</f>
        <v>*</v>
      </c>
      <c r="E403" s="101" t="str">
        <f>IF(FN_MC!H385="","*",FN_MC!H385)</f>
        <v>*</v>
      </c>
      <c r="F403" s="114" t="str">
        <f>IF(FN_MC!M385="","*",FN_MC!M385)</f>
        <v>-</v>
      </c>
      <c r="G403" s="101" t="str">
        <f>IF(FN_MC!I385="","*",FN_MC!I385)</f>
        <v>*</v>
      </c>
      <c r="H403" s="101" t="str">
        <f>IF(FN_MC!AB385="","*",FN_MC!AB385)</f>
        <v>*</v>
      </c>
      <c r="I403" s="101" t="str">
        <f>IF(FN_MC!AC385="","*",FN_MC!AC385)</f>
        <v>*</v>
      </c>
      <c r="J403" s="102" t="str">
        <f>IF(FN_MC!AA385="","*",FN_MC!AA385)</f>
        <v>*</v>
      </c>
      <c r="K403" s="112" t="str">
        <f>IF(FN_MC!AD385="","*",FN_MC!AD385)</f>
        <v>*</v>
      </c>
    </row>
    <row r="404" spans="2:11">
      <c r="B404" s="100" t="str">
        <f>IF(FN_MC!Y386="","*",FN_MC!Y386)</f>
        <v>*</v>
      </c>
      <c r="C404" s="101" t="str">
        <f>IF(FN_MC!B386="","*",FN_MC!B386)</f>
        <v>*</v>
      </c>
      <c r="D404" s="101" t="str">
        <f>IF(FN_MC!D386="","*",FN_MC!D386)</f>
        <v>*</v>
      </c>
      <c r="E404" s="101" t="str">
        <f>IF(FN_MC!H386="","*",FN_MC!H386)</f>
        <v>*</v>
      </c>
      <c r="F404" s="114" t="str">
        <f>IF(FN_MC!M386="","*",FN_MC!M386)</f>
        <v>-</v>
      </c>
      <c r="G404" s="101" t="str">
        <f>IF(FN_MC!I386="","*",FN_MC!I386)</f>
        <v>*</v>
      </c>
      <c r="H404" s="101" t="str">
        <f>IF(FN_MC!AB386="","*",FN_MC!AB386)</f>
        <v>*</v>
      </c>
      <c r="I404" s="101" t="str">
        <f>IF(FN_MC!AC386="","*",FN_MC!AC386)</f>
        <v>*</v>
      </c>
      <c r="J404" s="102" t="str">
        <f>IF(FN_MC!AA386="","*",FN_MC!AA386)</f>
        <v>*</v>
      </c>
      <c r="K404" s="112" t="str">
        <f>IF(FN_MC!AD386="","*",FN_MC!AD386)</f>
        <v>*</v>
      </c>
    </row>
    <row r="405" spans="2:11">
      <c r="B405" s="100" t="str">
        <f>IF(FN_MC!Y387="","*",FN_MC!Y387)</f>
        <v>*</v>
      </c>
      <c r="C405" s="101" t="str">
        <f>IF(FN_MC!B387="","*",FN_MC!B387)</f>
        <v>*</v>
      </c>
      <c r="D405" s="101" t="str">
        <f>IF(FN_MC!D387="","*",FN_MC!D387)</f>
        <v>*</v>
      </c>
      <c r="E405" s="101" t="str">
        <f>IF(FN_MC!H387="","*",FN_MC!H387)</f>
        <v>*</v>
      </c>
      <c r="F405" s="114" t="str">
        <f>IF(FN_MC!M387="","*",FN_MC!M387)</f>
        <v>-</v>
      </c>
      <c r="G405" s="101" t="str">
        <f>IF(FN_MC!I387="","*",FN_MC!I387)</f>
        <v>*</v>
      </c>
      <c r="H405" s="101" t="str">
        <f>IF(FN_MC!AB387="","*",FN_MC!AB387)</f>
        <v>*</v>
      </c>
      <c r="I405" s="101" t="str">
        <f>IF(FN_MC!AC387="","*",FN_MC!AC387)</f>
        <v>*</v>
      </c>
      <c r="J405" s="102" t="str">
        <f>IF(FN_MC!AA387="","*",FN_MC!AA387)</f>
        <v>*</v>
      </c>
      <c r="K405" s="112" t="str">
        <f>IF(FN_MC!AD387="","*",FN_MC!AD387)</f>
        <v>*</v>
      </c>
    </row>
    <row r="406" spans="2:11">
      <c r="B406" s="100" t="str">
        <f>IF(FN_MC!Y388="","*",FN_MC!Y388)</f>
        <v>*</v>
      </c>
      <c r="C406" s="101" t="str">
        <f>IF(FN_MC!B388="","*",FN_MC!B388)</f>
        <v>*</v>
      </c>
      <c r="D406" s="101" t="str">
        <f>IF(FN_MC!D388="","*",FN_MC!D388)</f>
        <v>*</v>
      </c>
      <c r="E406" s="101" t="str">
        <f>IF(FN_MC!H388="","*",FN_MC!H388)</f>
        <v>*</v>
      </c>
      <c r="F406" s="114" t="str">
        <f>IF(FN_MC!M388="","*",FN_MC!M388)</f>
        <v>-</v>
      </c>
      <c r="G406" s="101" t="str">
        <f>IF(FN_MC!I388="","*",FN_MC!I388)</f>
        <v>*</v>
      </c>
      <c r="H406" s="101" t="str">
        <f>IF(FN_MC!AB388="","*",FN_MC!AB388)</f>
        <v>*</v>
      </c>
      <c r="I406" s="101" t="str">
        <f>IF(FN_MC!AC388="","*",FN_MC!AC388)</f>
        <v>*</v>
      </c>
      <c r="J406" s="102" t="str">
        <f>IF(FN_MC!AA388="","*",FN_MC!AA388)</f>
        <v>*</v>
      </c>
      <c r="K406" s="112" t="str">
        <f>IF(FN_MC!AD388="","*",FN_MC!AD388)</f>
        <v>*</v>
      </c>
    </row>
    <row r="407" spans="2:11">
      <c r="B407" s="100" t="str">
        <f>IF(FN_MC!Y389="","*",FN_MC!Y389)</f>
        <v>*</v>
      </c>
      <c r="C407" s="101" t="str">
        <f>IF(FN_MC!B389="","*",FN_MC!B389)</f>
        <v>*</v>
      </c>
      <c r="D407" s="101" t="str">
        <f>IF(FN_MC!D389="","*",FN_MC!D389)</f>
        <v>*</v>
      </c>
      <c r="E407" s="101" t="str">
        <f>IF(FN_MC!H389="","*",FN_MC!H389)</f>
        <v>*</v>
      </c>
      <c r="F407" s="114" t="str">
        <f>IF(FN_MC!M389="","*",FN_MC!M389)</f>
        <v>-</v>
      </c>
      <c r="G407" s="101" t="str">
        <f>IF(FN_MC!I389="","*",FN_MC!I389)</f>
        <v>*</v>
      </c>
      <c r="H407" s="101" t="str">
        <f>IF(FN_MC!AB389="","*",FN_MC!AB389)</f>
        <v>*</v>
      </c>
      <c r="I407" s="101" t="str">
        <f>IF(FN_MC!AC389="","*",FN_MC!AC389)</f>
        <v>*</v>
      </c>
      <c r="J407" s="102" t="str">
        <f>IF(FN_MC!AA389="","*",FN_MC!AA389)</f>
        <v>*</v>
      </c>
      <c r="K407" s="112" t="str">
        <f>IF(FN_MC!AD389="","*",FN_MC!AD389)</f>
        <v>*</v>
      </c>
    </row>
    <row r="408" spans="2:11">
      <c r="B408" s="100" t="str">
        <f>IF(FN_MC!Y390="","*",FN_MC!Y390)</f>
        <v>*</v>
      </c>
      <c r="C408" s="101" t="str">
        <f>IF(FN_MC!B390="","*",FN_MC!B390)</f>
        <v>*</v>
      </c>
      <c r="D408" s="101" t="str">
        <f>IF(FN_MC!D390="","*",FN_MC!D390)</f>
        <v>*</v>
      </c>
      <c r="E408" s="101" t="str">
        <f>IF(FN_MC!H390="","*",FN_MC!H390)</f>
        <v>*</v>
      </c>
      <c r="F408" s="114" t="str">
        <f>IF(FN_MC!M390="","*",FN_MC!M390)</f>
        <v>-</v>
      </c>
      <c r="G408" s="101" t="str">
        <f>IF(FN_MC!I390="","*",FN_MC!I390)</f>
        <v>*</v>
      </c>
      <c r="H408" s="101" t="str">
        <f>IF(FN_MC!AB390="","*",FN_MC!AB390)</f>
        <v>*</v>
      </c>
      <c r="I408" s="101" t="str">
        <f>IF(FN_MC!AC390="","*",FN_MC!AC390)</f>
        <v>*</v>
      </c>
      <c r="J408" s="102" t="str">
        <f>IF(FN_MC!AA390="","*",FN_MC!AA390)</f>
        <v>*</v>
      </c>
      <c r="K408" s="112" t="str">
        <f>IF(FN_MC!AD390="","*",FN_MC!AD390)</f>
        <v>*</v>
      </c>
    </row>
    <row r="409" spans="2:11">
      <c r="B409" s="100" t="str">
        <f>IF(FN_MC!Y391="","*",FN_MC!Y391)</f>
        <v>*</v>
      </c>
      <c r="C409" s="101" t="str">
        <f>IF(FN_MC!B391="","*",FN_MC!B391)</f>
        <v>*</v>
      </c>
      <c r="D409" s="101" t="str">
        <f>IF(FN_MC!D391="","*",FN_MC!D391)</f>
        <v>*</v>
      </c>
      <c r="E409" s="101" t="str">
        <f>IF(FN_MC!H391="","*",FN_MC!H391)</f>
        <v>*</v>
      </c>
      <c r="F409" s="114" t="str">
        <f>IF(FN_MC!M391="","*",FN_MC!M391)</f>
        <v>-</v>
      </c>
      <c r="G409" s="101" t="str">
        <f>IF(FN_MC!I391="","*",FN_MC!I391)</f>
        <v>*</v>
      </c>
      <c r="H409" s="101" t="str">
        <f>IF(FN_MC!AB391="","*",FN_MC!AB391)</f>
        <v>*</v>
      </c>
      <c r="I409" s="101" t="str">
        <f>IF(FN_MC!AC391="","*",FN_MC!AC391)</f>
        <v>*</v>
      </c>
      <c r="J409" s="102" t="str">
        <f>IF(FN_MC!AA391="","*",FN_MC!AA391)</f>
        <v>*</v>
      </c>
      <c r="K409" s="112" t="str">
        <f>IF(FN_MC!AD391="","*",FN_MC!AD391)</f>
        <v>*</v>
      </c>
    </row>
    <row r="410" spans="2:11">
      <c r="B410" s="100" t="str">
        <f>IF(FN_MC!Y392="","*",FN_MC!Y392)</f>
        <v>*</v>
      </c>
      <c r="C410" s="101" t="str">
        <f>IF(FN_MC!B392="","*",FN_MC!B392)</f>
        <v>*</v>
      </c>
      <c r="D410" s="101" t="str">
        <f>IF(FN_MC!D392="","*",FN_MC!D392)</f>
        <v>*</v>
      </c>
      <c r="E410" s="101" t="str">
        <f>IF(FN_MC!H392="","*",FN_MC!H392)</f>
        <v>*</v>
      </c>
      <c r="F410" s="114" t="str">
        <f>IF(FN_MC!M392="","*",FN_MC!M392)</f>
        <v>-</v>
      </c>
      <c r="G410" s="101" t="str">
        <f>IF(FN_MC!I392="","*",FN_MC!I392)</f>
        <v>*</v>
      </c>
      <c r="H410" s="101" t="str">
        <f>IF(FN_MC!AB392="","*",FN_MC!AB392)</f>
        <v>*</v>
      </c>
      <c r="I410" s="101" t="str">
        <f>IF(FN_MC!AC392="","*",FN_MC!AC392)</f>
        <v>*</v>
      </c>
      <c r="J410" s="102" t="str">
        <f>IF(FN_MC!AA392="","*",FN_MC!AA392)</f>
        <v>*</v>
      </c>
      <c r="K410" s="112" t="str">
        <f>IF(FN_MC!AD392="","*",FN_MC!AD392)</f>
        <v>*</v>
      </c>
    </row>
    <row r="411" spans="2:11">
      <c r="B411" s="100" t="str">
        <f>IF(FN_MC!Y393="","*",FN_MC!Y393)</f>
        <v>*</v>
      </c>
      <c r="C411" s="101" t="str">
        <f>IF(FN_MC!B393="","*",FN_MC!B393)</f>
        <v>*</v>
      </c>
      <c r="D411" s="101" t="str">
        <f>IF(FN_MC!D393="","*",FN_MC!D393)</f>
        <v>*</v>
      </c>
      <c r="E411" s="101" t="str">
        <f>IF(FN_MC!H393="","*",FN_MC!H393)</f>
        <v>*</v>
      </c>
      <c r="F411" s="114" t="str">
        <f>IF(FN_MC!M393="","*",FN_MC!M393)</f>
        <v>-</v>
      </c>
      <c r="G411" s="101" t="str">
        <f>IF(FN_MC!I393="","*",FN_MC!I393)</f>
        <v>*</v>
      </c>
      <c r="H411" s="101" t="str">
        <f>IF(FN_MC!AB393="","*",FN_MC!AB393)</f>
        <v>*</v>
      </c>
      <c r="I411" s="101" t="str">
        <f>IF(FN_MC!AC393="","*",FN_MC!AC393)</f>
        <v>*</v>
      </c>
      <c r="J411" s="102" t="str">
        <f>IF(FN_MC!AA393="","*",FN_MC!AA393)</f>
        <v>*</v>
      </c>
      <c r="K411" s="112" t="str">
        <f>IF(FN_MC!AD393="","*",FN_MC!AD393)</f>
        <v>*</v>
      </c>
    </row>
    <row r="412" spans="2:11">
      <c r="B412" s="100" t="str">
        <f>IF(FN_MC!Y394="","*",FN_MC!Y394)</f>
        <v>*</v>
      </c>
      <c r="C412" s="101" t="str">
        <f>IF(FN_MC!B394="","*",FN_MC!B394)</f>
        <v>*</v>
      </c>
      <c r="D412" s="101" t="str">
        <f>IF(FN_MC!D394="","*",FN_MC!D394)</f>
        <v>*</v>
      </c>
      <c r="E412" s="101" t="str">
        <f>IF(FN_MC!H394="","*",FN_MC!H394)</f>
        <v>*</v>
      </c>
      <c r="F412" s="114" t="str">
        <f>IF(FN_MC!M394="","*",FN_MC!M394)</f>
        <v>-</v>
      </c>
      <c r="G412" s="101" t="str">
        <f>IF(FN_MC!I394="","*",FN_MC!I394)</f>
        <v>*</v>
      </c>
      <c r="H412" s="101" t="str">
        <f>IF(FN_MC!AB394="","*",FN_MC!AB394)</f>
        <v>*</v>
      </c>
      <c r="I412" s="101" t="str">
        <f>IF(FN_MC!AC394="","*",FN_MC!AC394)</f>
        <v>*</v>
      </c>
      <c r="J412" s="102" t="str">
        <f>IF(FN_MC!AA394="","*",FN_MC!AA394)</f>
        <v>*</v>
      </c>
      <c r="K412" s="112" t="str">
        <f>IF(FN_MC!AD394="","*",FN_MC!AD394)</f>
        <v>*</v>
      </c>
    </row>
    <row r="413" spans="2:11">
      <c r="B413" s="100" t="str">
        <f>IF(FN_MC!Y395="","*",FN_MC!Y395)</f>
        <v>*</v>
      </c>
      <c r="C413" s="101" t="str">
        <f>IF(FN_MC!B395="","*",FN_MC!B395)</f>
        <v>*</v>
      </c>
      <c r="D413" s="101" t="str">
        <f>IF(FN_MC!D395="","*",FN_MC!D395)</f>
        <v>*</v>
      </c>
      <c r="E413" s="101" t="str">
        <f>IF(FN_MC!H395="","*",FN_MC!H395)</f>
        <v>*</v>
      </c>
      <c r="F413" s="114" t="str">
        <f>IF(FN_MC!M395="","*",FN_MC!M395)</f>
        <v>-</v>
      </c>
      <c r="G413" s="101" t="str">
        <f>IF(FN_MC!I395="","*",FN_MC!I395)</f>
        <v>*</v>
      </c>
      <c r="H413" s="101" t="str">
        <f>IF(FN_MC!AB395="","*",FN_MC!AB395)</f>
        <v>*</v>
      </c>
      <c r="I413" s="101" t="str">
        <f>IF(FN_MC!AC395="","*",FN_MC!AC395)</f>
        <v>*</v>
      </c>
      <c r="J413" s="102" t="str">
        <f>IF(FN_MC!AA395="","*",FN_MC!AA395)</f>
        <v>*</v>
      </c>
      <c r="K413" s="112" t="str">
        <f>IF(FN_MC!AD395="","*",FN_MC!AD395)</f>
        <v>*</v>
      </c>
    </row>
    <row r="414" spans="2:11">
      <c r="B414" s="100" t="str">
        <f>IF(FN_MC!Y396="","*",FN_MC!Y396)</f>
        <v>*</v>
      </c>
      <c r="C414" s="101" t="str">
        <f>IF(FN_MC!B396="","*",FN_MC!B396)</f>
        <v>*</v>
      </c>
      <c r="D414" s="101" t="str">
        <f>IF(FN_MC!D396="","*",FN_MC!D396)</f>
        <v>*</v>
      </c>
      <c r="E414" s="101" t="str">
        <f>IF(FN_MC!H396="","*",FN_MC!H396)</f>
        <v>*</v>
      </c>
      <c r="F414" s="114" t="str">
        <f>IF(FN_MC!M396="","*",FN_MC!M396)</f>
        <v>-</v>
      </c>
      <c r="G414" s="101" t="str">
        <f>IF(FN_MC!I396="","*",FN_MC!I396)</f>
        <v>*</v>
      </c>
      <c r="H414" s="101" t="str">
        <f>IF(FN_MC!AB396="","*",FN_MC!AB396)</f>
        <v>*</v>
      </c>
      <c r="I414" s="101" t="str">
        <f>IF(FN_MC!AC396="","*",FN_MC!AC396)</f>
        <v>*</v>
      </c>
      <c r="J414" s="102" t="str">
        <f>IF(FN_MC!AA396="","*",FN_MC!AA396)</f>
        <v>*</v>
      </c>
      <c r="K414" s="112" t="str">
        <f>IF(FN_MC!AD396="","*",FN_MC!AD396)</f>
        <v>*</v>
      </c>
    </row>
    <row r="415" spans="2:11">
      <c r="B415" s="100" t="str">
        <f>IF(FN_MC!Y397="","*",FN_MC!Y397)</f>
        <v>*</v>
      </c>
      <c r="C415" s="101" t="str">
        <f>IF(FN_MC!B397="","*",FN_MC!B397)</f>
        <v>*</v>
      </c>
      <c r="D415" s="101" t="str">
        <f>IF(FN_MC!D397="","*",FN_MC!D397)</f>
        <v>*</v>
      </c>
      <c r="E415" s="101" t="str">
        <f>IF(FN_MC!H397="","*",FN_MC!H397)</f>
        <v>*</v>
      </c>
      <c r="F415" s="114" t="str">
        <f>IF(FN_MC!M397="","*",FN_MC!M397)</f>
        <v>-</v>
      </c>
      <c r="G415" s="101" t="str">
        <f>IF(FN_MC!I397="","*",FN_MC!I397)</f>
        <v>*</v>
      </c>
      <c r="H415" s="101" t="str">
        <f>IF(FN_MC!AB397="","*",FN_MC!AB397)</f>
        <v>*</v>
      </c>
      <c r="I415" s="101" t="str">
        <f>IF(FN_MC!AC397="","*",FN_MC!AC397)</f>
        <v>*</v>
      </c>
      <c r="J415" s="102" t="str">
        <f>IF(FN_MC!AA397="","*",FN_MC!AA397)</f>
        <v>*</v>
      </c>
      <c r="K415" s="112" t="str">
        <f>IF(FN_MC!AD397="","*",FN_MC!AD397)</f>
        <v>*</v>
      </c>
    </row>
    <row r="416" spans="2:11">
      <c r="B416" s="100" t="str">
        <f>IF(FN_MC!Y398="","*",FN_MC!Y398)</f>
        <v>*</v>
      </c>
      <c r="C416" s="101" t="str">
        <f>IF(FN_MC!B398="","*",FN_MC!B398)</f>
        <v>*</v>
      </c>
      <c r="D416" s="101" t="str">
        <f>IF(FN_MC!D398="","*",FN_MC!D398)</f>
        <v>*</v>
      </c>
      <c r="E416" s="101" t="str">
        <f>IF(FN_MC!H398="","*",FN_MC!H398)</f>
        <v>*</v>
      </c>
      <c r="F416" s="114" t="str">
        <f>IF(FN_MC!M398="","*",FN_MC!M398)</f>
        <v>-</v>
      </c>
      <c r="G416" s="101" t="str">
        <f>IF(FN_MC!I398="","*",FN_MC!I398)</f>
        <v>*</v>
      </c>
      <c r="H416" s="101" t="str">
        <f>IF(FN_MC!AB398="","*",FN_MC!AB398)</f>
        <v>*</v>
      </c>
      <c r="I416" s="101" t="str">
        <f>IF(FN_MC!AC398="","*",FN_MC!AC398)</f>
        <v>*</v>
      </c>
      <c r="J416" s="102" t="str">
        <f>IF(FN_MC!AA398="","*",FN_MC!AA398)</f>
        <v>*</v>
      </c>
      <c r="K416" s="112" t="str">
        <f>IF(FN_MC!AD398="","*",FN_MC!AD398)</f>
        <v>*</v>
      </c>
    </row>
    <row r="417" spans="2:11">
      <c r="B417" s="100" t="str">
        <f>IF(FN_MC!Y399="","*",FN_MC!Y399)</f>
        <v>*</v>
      </c>
      <c r="C417" s="101" t="str">
        <f>IF(FN_MC!B399="","*",FN_MC!B399)</f>
        <v>*</v>
      </c>
      <c r="D417" s="101" t="str">
        <f>IF(FN_MC!D399="","*",FN_MC!D399)</f>
        <v>*</v>
      </c>
      <c r="E417" s="101" t="str">
        <f>IF(FN_MC!H399="","*",FN_MC!H399)</f>
        <v>*</v>
      </c>
      <c r="F417" s="114" t="str">
        <f>IF(FN_MC!M399="","*",FN_MC!M399)</f>
        <v>-</v>
      </c>
      <c r="G417" s="101" t="str">
        <f>IF(FN_MC!I399="","*",FN_MC!I399)</f>
        <v>*</v>
      </c>
      <c r="H417" s="101" t="str">
        <f>IF(FN_MC!AB399="","*",FN_MC!AB399)</f>
        <v>*</v>
      </c>
      <c r="I417" s="101" t="str">
        <f>IF(FN_MC!AC399="","*",FN_MC!AC399)</f>
        <v>*</v>
      </c>
      <c r="J417" s="102" t="str">
        <f>IF(FN_MC!AA399="","*",FN_MC!AA399)</f>
        <v>*</v>
      </c>
      <c r="K417" s="112" t="str">
        <f>IF(FN_MC!AD399="","*",FN_MC!AD399)</f>
        <v>*</v>
      </c>
    </row>
    <row r="418" spans="2:11">
      <c r="B418" s="100" t="str">
        <f>IF(FN_MC!Y400="","*",FN_MC!Y400)</f>
        <v>*</v>
      </c>
      <c r="C418" s="101" t="str">
        <f>IF(FN_MC!B400="","*",FN_MC!B400)</f>
        <v>*</v>
      </c>
      <c r="D418" s="101" t="str">
        <f>IF(FN_MC!D400="","*",FN_MC!D400)</f>
        <v>*</v>
      </c>
      <c r="E418" s="101" t="str">
        <f>IF(FN_MC!H400="","*",FN_MC!H400)</f>
        <v>*</v>
      </c>
      <c r="F418" s="114" t="str">
        <f>IF(FN_MC!M400="","*",FN_MC!M400)</f>
        <v>-</v>
      </c>
      <c r="G418" s="101" t="str">
        <f>IF(FN_MC!I400="","*",FN_MC!I400)</f>
        <v>*</v>
      </c>
      <c r="H418" s="101" t="str">
        <f>IF(FN_MC!AB400="","*",FN_MC!AB400)</f>
        <v>*</v>
      </c>
      <c r="I418" s="101" t="str">
        <f>IF(FN_MC!AC400="","*",FN_MC!AC400)</f>
        <v>*</v>
      </c>
      <c r="J418" s="102" t="str">
        <f>IF(FN_MC!AA400="","*",FN_MC!AA400)</f>
        <v>*</v>
      </c>
      <c r="K418" s="112" t="str">
        <f>IF(FN_MC!AD400="","*",FN_MC!AD400)</f>
        <v>*</v>
      </c>
    </row>
    <row r="419" spans="2:11">
      <c r="B419" s="100" t="str">
        <f>IF(FN_MC!Y401="","*",FN_MC!Y401)</f>
        <v>*</v>
      </c>
      <c r="C419" s="101" t="str">
        <f>IF(FN_MC!B401="","*",FN_MC!B401)</f>
        <v>*</v>
      </c>
      <c r="D419" s="101" t="str">
        <f>IF(FN_MC!D401="","*",FN_MC!D401)</f>
        <v>*</v>
      </c>
      <c r="E419" s="101" t="str">
        <f>IF(FN_MC!H401="","*",FN_MC!H401)</f>
        <v>*</v>
      </c>
      <c r="F419" s="114" t="str">
        <f>IF(FN_MC!M401="","*",FN_MC!M401)</f>
        <v>-</v>
      </c>
      <c r="G419" s="101" t="str">
        <f>IF(FN_MC!I401="","*",FN_MC!I401)</f>
        <v>*</v>
      </c>
      <c r="H419" s="101" t="str">
        <f>IF(FN_MC!AB401="","*",FN_MC!AB401)</f>
        <v>*</v>
      </c>
      <c r="I419" s="101" t="str">
        <f>IF(FN_MC!AC401="","*",FN_MC!AC401)</f>
        <v>*</v>
      </c>
      <c r="J419" s="102" t="str">
        <f>IF(FN_MC!AA401="","*",FN_MC!AA401)</f>
        <v>*</v>
      </c>
      <c r="K419" s="112" t="str">
        <f>IF(FN_MC!AD401="","*",FN_MC!AD401)</f>
        <v>*</v>
      </c>
    </row>
    <row r="420" spans="2:11">
      <c r="B420" s="100" t="str">
        <f>IF(FN_MC!Y402="","*",FN_MC!Y402)</f>
        <v>*</v>
      </c>
      <c r="C420" s="101" t="str">
        <f>IF(FN_MC!B402="","*",FN_MC!B402)</f>
        <v>*</v>
      </c>
      <c r="D420" s="101" t="str">
        <f>IF(FN_MC!D402="","*",FN_MC!D402)</f>
        <v>*</v>
      </c>
      <c r="E420" s="101" t="str">
        <f>IF(FN_MC!H402="","*",FN_MC!H402)</f>
        <v>*</v>
      </c>
      <c r="F420" s="114" t="str">
        <f>IF(FN_MC!M402="","*",FN_MC!M402)</f>
        <v>-</v>
      </c>
      <c r="G420" s="101" t="str">
        <f>IF(FN_MC!I402="","*",FN_MC!I402)</f>
        <v>*</v>
      </c>
      <c r="H420" s="101" t="str">
        <f>IF(FN_MC!AB402="","*",FN_MC!AB402)</f>
        <v>*</v>
      </c>
      <c r="I420" s="101" t="str">
        <f>IF(FN_MC!AC402="","*",FN_MC!AC402)</f>
        <v>*</v>
      </c>
      <c r="J420" s="102" t="str">
        <f>IF(FN_MC!AA402="","*",FN_MC!AA402)</f>
        <v>*</v>
      </c>
      <c r="K420" s="112" t="str">
        <f>IF(FN_MC!AD402="","*",FN_MC!AD402)</f>
        <v>*</v>
      </c>
    </row>
    <row r="421" spans="2:11">
      <c r="B421" s="100" t="str">
        <f>IF(FN_MC!Y403="","*",FN_MC!Y403)</f>
        <v>*</v>
      </c>
      <c r="C421" s="101" t="str">
        <f>IF(FN_MC!B403="","*",FN_MC!B403)</f>
        <v>*</v>
      </c>
      <c r="D421" s="101" t="str">
        <f>IF(FN_MC!D403="","*",FN_MC!D403)</f>
        <v>*</v>
      </c>
      <c r="E421" s="101" t="str">
        <f>IF(FN_MC!H403="","*",FN_MC!H403)</f>
        <v>*</v>
      </c>
      <c r="F421" s="114" t="str">
        <f>IF(FN_MC!M403="","*",FN_MC!M403)</f>
        <v>-</v>
      </c>
      <c r="G421" s="101" t="str">
        <f>IF(FN_MC!I403="","*",FN_MC!I403)</f>
        <v>*</v>
      </c>
      <c r="H421" s="101" t="str">
        <f>IF(FN_MC!AB403="","*",FN_MC!AB403)</f>
        <v>*</v>
      </c>
      <c r="I421" s="101" t="str">
        <f>IF(FN_MC!AC403="","*",FN_MC!AC403)</f>
        <v>*</v>
      </c>
      <c r="J421" s="102" t="str">
        <f>IF(FN_MC!AA403="","*",FN_MC!AA403)</f>
        <v>*</v>
      </c>
      <c r="K421" s="112" t="str">
        <f>IF(FN_MC!AD403="","*",FN_MC!AD403)</f>
        <v>*</v>
      </c>
    </row>
    <row r="422" spans="2:11">
      <c r="B422" s="100" t="str">
        <f>IF(FN_MC!Y404="","*",FN_MC!Y404)</f>
        <v>*</v>
      </c>
      <c r="C422" s="101" t="str">
        <f>IF(FN_MC!B404="","*",FN_MC!B404)</f>
        <v>*</v>
      </c>
      <c r="D422" s="101" t="str">
        <f>IF(FN_MC!D404="","*",FN_MC!D404)</f>
        <v>*</v>
      </c>
      <c r="E422" s="101" t="str">
        <f>IF(FN_MC!H404="","*",FN_MC!H404)</f>
        <v>*</v>
      </c>
      <c r="F422" s="114" t="str">
        <f>IF(FN_MC!M404="","*",FN_MC!M404)</f>
        <v>-</v>
      </c>
      <c r="G422" s="101" t="str">
        <f>IF(FN_MC!I404="","*",FN_MC!I404)</f>
        <v>*</v>
      </c>
      <c r="H422" s="101" t="str">
        <f>IF(FN_MC!AB404="","*",FN_MC!AB404)</f>
        <v>*</v>
      </c>
      <c r="I422" s="101" t="str">
        <f>IF(FN_MC!AC404="","*",FN_MC!AC404)</f>
        <v>*</v>
      </c>
      <c r="J422" s="102" t="str">
        <f>IF(FN_MC!AA404="","*",FN_MC!AA404)</f>
        <v>*</v>
      </c>
      <c r="K422" s="112" t="str">
        <f>IF(FN_MC!AD404="","*",FN_MC!AD404)</f>
        <v>*</v>
      </c>
    </row>
    <row r="423" spans="2:11">
      <c r="B423" s="100" t="str">
        <f>IF(FN_MC!Y405="","*",FN_MC!Y405)</f>
        <v>*</v>
      </c>
      <c r="C423" s="101" t="str">
        <f>IF(FN_MC!B405="","*",FN_MC!B405)</f>
        <v>*</v>
      </c>
      <c r="D423" s="101" t="str">
        <f>IF(FN_MC!D405="","*",FN_MC!D405)</f>
        <v>*</v>
      </c>
      <c r="E423" s="101" t="str">
        <f>IF(FN_MC!H405="","*",FN_MC!H405)</f>
        <v>*</v>
      </c>
      <c r="F423" s="114" t="str">
        <f>IF(FN_MC!M405="","*",FN_MC!M405)</f>
        <v>-</v>
      </c>
      <c r="G423" s="101" t="str">
        <f>IF(FN_MC!I405="","*",FN_MC!I405)</f>
        <v>*</v>
      </c>
      <c r="H423" s="101" t="str">
        <f>IF(FN_MC!AB405="","*",FN_MC!AB405)</f>
        <v>*</v>
      </c>
      <c r="I423" s="101" t="str">
        <f>IF(FN_MC!AC405="","*",FN_MC!AC405)</f>
        <v>*</v>
      </c>
      <c r="J423" s="102" t="str">
        <f>IF(FN_MC!AA405="","*",FN_MC!AA405)</f>
        <v>*</v>
      </c>
      <c r="K423" s="112" t="str">
        <f>IF(FN_MC!AD405="","*",FN_MC!AD405)</f>
        <v>*</v>
      </c>
    </row>
    <row r="424" spans="2:11">
      <c r="B424" s="100" t="str">
        <f>IF(FN_MC!Y406="","*",FN_MC!Y406)</f>
        <v>*</v>
      </c>
      <c r="C424" s="101" t="str">
        <f>IF(FN_MC!B406="","*",FN_MC!B406)</f>
        <v>*</v>
      </c>
      <c r="D424" s="101" t="str">
        <f>IF(FN_MC!D406="","*",FN_MC!D406)</f>
        <v>*</v>
      </c>
      <c r="E424" s="101" t="str">
        <f>IF(FN_MC!H406="","*",FN_MC!H406)</f>
        <v>*</v>
      </c>
      <c r="F424" s="114" t="str">
        <f>IF(FN_MC!M406="","*",FN_MC!M406)</f>
        <v>-</v>
      </c>
      <c r="G424" s="101" t="str">
        <f>IF(FN_MC!I406="","*",FN_MC!I406)</f>
        <v>*</v>
      </c>
      <c r="H424" s="101" t="str">
        <f>IF(FN_MC!AB406="","*",FN_MC!AB406)</f>
        <v>*</v>
      </c>
      <c r="I424" s="101" t="str">
        <f>IF(FN_MC!AC406="","*",FN_MC!AC406)</f>
        <v>*</v>
      </c>
      <c r="J424" s="102" t="str">
        <f>IF(FN_MC!AA406="","*",FN_MC!AA406)</f>
        <v>*</v>
      </c>
      <c r="K424" s="112" t="str">
        <f>IF(FN_MC!AD406="","*",FN_MC!AD406)</f>
        <v>*</v>
      </c>
    </row>
    <row r="425" spans="2:11">
      <c r="B425" s="100" t="str">
        <f>IF(FN_MC!Y407="","*",FN_MC!Y407)</f>
        <v>*</v>
      </c>
      <c r="C425" s="101" t="str">
        <f>IF(FN_MC!B407="","*",FN_MC!B407)</f>
        <v>*</v>
      </c>
      <c r="D425" s="101" t="str">
        <f>IF(FN_MC!D407="","*",FN_MC!D407)</f>
        <v>*</v>
      </c>
      <c r="E425" s="101" t="str">
        <f>IF(FN_MC!H407="","*",FN_MC!H407)</f>
        <v>*</v>
      </c>
      <c r="F425" s="114" t="str">
        <f>IF(FN_MC!M407="","*",FN_MC!M407)</f>
        <v>-</v>
      </c>
      <c r="G425" s="101" t="str">
        <f>IF(FN_MC!I407="","*",FN_MC!I407)</f>
        <v>*</v>
      </c>
      <c r="H425" s="101" t="str">
        <f>IF(FN_MC!AB407="","*",FN_MC!AB407)</f>
        <v>*</v>
      </c>
      <c r="I425" s="101" t="str">
        <f>IF(FN_MC!AC407="","*",FN_MC!AC407)</f>
        <v>*</v>
      </c>
      <c r="J425" s="102" t="str">
        <f>IF(FN_MC!AA407="","*",FN_MC!AA407)</f>
        <v>*</v>
      </c>
      <c r="K425" s="112" t="str">
        <f>IF(FN_MC!AD407="","*",FN_MC!AD407)</f>
        <v>*</v>
      </c>
    </row>
    <row r="426" spans="2:11">
      <c r="B426" s="100" t="str">
        <f>IF(FN_MC!Y408="","*",FN_MC!Y408)</f>
        <v>*</v>
      </c>
      <c r="C426" s="101" t="str">
        <f>IF(FN_MC!B408="","*",FN_MC!B408)</f>
        <v>*</v>
      </c>
      <c r="D426" s="101" t="str">
        <f>IF(FN_MC!D408="","*",FN_MC!D408)</f>
        <v>*</v>
      </c>
      <c r="E426" s="101" t="str">
        <f>IF(FN_MC!H408="","*",FN_MC!H408)</f>
        <v>*</v>
      </c>
      <c r="F426" s="114" t="str">
        <f>IF(FN_MC!M408="","*",FN_MC!M408)</f>
        <v>-</v>
      </c>
      <c r="G426" s="101" t="str">
        <f>IF(FN_MC!I408="","*",FN_MC!I408)</f>
        <v>*</v>
      </c>
      <c r="H426" s="101" t="str">
        <f>IF(FN_MC!AB408="","*",FN_MC!AB408)</f>
        <v>*</v>
      </c>
      <c r="I426" s="101" t="str">
        <f>IF(FN_MC!AC408="","*",FN_MC!AC408)</f>
        <v>*</v>
      </c>
      <c r="J426" s="102" t="str">
        <f>IF(FN_MC!AA408="","*",FN_MC!AA408)</f>
        <v>*</v>
      </c>
      <c r="K426" s="112" t="str">
        <f>IF(FN_MC!AD408="","*",FN_MC!AD408)</f>
        <v>*</v>
      </c>
    </row>
    <row r="427" spans="2:11">
      <c r="B427" s="100" t="str">
        <f>IF(FN_MC!Y409="","*",FN_MC!Y409)</f>
        <v>*</v>
      </c>
      <c r="C427" s="101" t="str">
        <f>IF(FN_MC!B409="","*",FN_MC!B409)</f>
        <v>*</v>
      </c>
      <c r="D427" s="101" t="str">
        <f>IF(FN_MC!D409="","*",FN_MC!D409)</f>
        <v>*</v>
      </c>
      <c r="E427" s="101" t="str">
        <f>IF(FN_MC!H409="","*",FN_MC!H409)</f>
        <v>*</v>
      </c>
      <c r="F427" s="114" t="str">
        <f>IF(FN_MC!M409="","*",FN_MC!M409)</f>
        <v>-</v>
      </c>
      <c r="G427" s="101" t="str">
        <f>IF(FN_MC!I409="","*",FN_MC!I409)</f>
        <v>*</v>
      </c>
      <c r="H427" s="101" t="str">
        <f>IF(FN_MC!AB409="","*",FN_MC!AB409)</f>
        <v>*</v>
      </c>
      <c r="I427" s="101" t="str">
        <f>IF(FN_MC!AC409="","*",FN_MC!AC409)</f>
        <v>*</v>
      </c>
      <c r="J427" s="102" t="str">
        <f>IF(FN_MC!AA409="","*",FN_MC!AA409)</f>
        <v>*</v>
      </c>
      <c r="K427" s="112" t="str">
        <f>IF(FN_MC!AD409="","*",FN_MC!AD409)</f>
        <v>*</v>
      </c>
    </row>
    <row r="428" spans="2:11">
      <c r="B428" s="100" t="str">
        <f>IF(FN_MC!Y410="","*",FN_MC!Y410)</f>
        <v>*</v>
      </c>
      <c r="C428" s="101" t="str">
        <f>IF(FN_MC!B410="","*",FN_MC!B410)</f>
        <v>*</v>
      </c>
      <c r="D428" s="101" t="str">
        <f>IF(FN_MC!D410="","*",FN_MC!D410)</f>
        <v>*</v>
      </c>
      <c r="E428" s="101" t="str">
        <f>IF(FN_MC!H410="","*",FN_MC!H410)</f>
        <v>*</v>
      </c>
      <c r="F428" s="114" t="str">
        <f>IF(FN_MC!M410="","*",FN_MC!M410)</f>
        <v>-</v>
      </c>
      <c r="G428" s="101" t="str">
        <f>IF(FN_MC!I410="","*",FN_MC!I410)</f>
        <v>*</v>
      </c>
      <c r="H428" s="101" t="str">
        <f>IF(FN_MC!AB410="","*",FN_MC!AB410)</f>
        <v>*</v>
      </c>
      <c r="I428" s="101" t="str">
        <f>IF(FN_MC!AC410="","*",FN_MC!AC410)</f>
        <v>*</v>
      </c>
      <c r="J428" s="102" t="str">
        <f>IF(FN_MC!AA410="","*",FN_MC!AA410)</f>
        <v>*</v>
      </c>
      <c r="K428" s="112" t="str">
        <f>IF(FN_MC!AD410="","*",FN_MC!AD410)</f>
        <v>*</v>
      </c>
    </row>
    <row r="429" spans="2:11">
      <c r="B429" s="100" t="str">
        <f>IF(FN_MC!Y411="","*",FN_MC!Y411)</f>
        <v>*</v>
      </c>
      <c r="C429" s="101" t="str">
        <f>IF(FN_MC!B411="","*",FN_MC!B411)</f>
        <v>*</v>
      </c>
      <c r="D429" s="101" t="str">
        <f>IF(FN_MC!D411="","*",FN_MC!D411)</f>
        <v>*</v>
      </c>
      <c r="E429" s="101" t="str">
        <f>IF(FN_MC!H411="","*",FN_MC!H411)</f>
        <v>*</v>
      </c>
      <c r="F429" s="114" t="str">
        <f>IF(FN_MC!M411="","*",FN_MC!M411)</f>
        <v>-</v>
      </c>
      <c r="G429" s="101" t="str">
        <f>IF(FN_MC!I411="","*",FN_MC!I411)</f>
        <v>*</v>
      </c>
      <c r="H429" s="101" t="str">
        <f>IF(FN_MC!AB411="","*",FN_MC!AB411)</f>
        <v>*</v>
      </c>
      <c r="I429" s="101" t="str">
        <f>IF(FN_MC!AC411="","*",FN_MC!AC411)</f>
        <v>*</v>
      </c>
      <c r="J429" s="102" t="str">
        <f>IF(FN_MC!AA411="","*",FN_MC!AA411)</f>
        <v>*</v>
      </c>
      <c r="K429" s="112" t="str">
        <f>IF(FN_MC!AD411="","*",FN_MC!AD411)</f>
        <v>*</v>
      </c>
    </row>
    <row r="430" spans="2:11">
      <c r="B430" s="100" t="str">
        <f>IF(FN_MC!Y412="","*",FN_MC!Y412)</f>
        <v>*</v>
      </c>
      <c r="C430" s="101" t="str">
        <f>IF(FN_MC!B412="","*",FN_MC!B412)</f>
        <v>*</v>
      </c>
      <c r="D430" s="101" t="str">
        <f>IF(FN_MC!D412="","*",FN_MC!D412)</f>
        <v>*</v>
      </c>
      <c r="E430" s="101" t="str">
        <f>IF(FN_MC!H412="","*",FN_MC!H412)</f>
        <v>*</v>
      </c>
      <c r="F430" s="114" t="str">
        <f>IF(FN_MC!M412="","*",FN_MC!M412)</f>
        <v>-</v>
      </c>
      <c r="G430" s="101" t="str">
        <f>IF(FN_MC!I412="","*",FN_MC!I412)</f>
        <v>*</v>
      </c>
      <c r="H430" s="101" t="str">
        <f>IF(FN_MC!AB412="","*",FN_MC!AB412)</f>
        <v>*</v>
      </c>
      <c r="I430" s="101" t="str">
        <f>IF(FN_MC!AC412="","*",FN_MC!AC412)</f>
        <v>*</v>
      </c>
      <c r="J430" s="102" t="str">
        <f>IF(FN_MC!AA412="","*",FN_MC!AA412)</f>
        <v>*</v>
      </c>
      <c r="K430" s="112" t="str">
        <f>IF(FN_MC!AD412="","*",FN_MC!AD412)</f>
        <v>*</v>
      </c>
    </row>
    <row r="431" spans="2:11">
      <c r="B431" s="100" t="str">
        <f>IF(FN_MC!Y413="","*",FN_MC!Y413)</f>
        <v>*</v>
      </c>
      <c r="C431" s="101" t="str">
        <f>IF(FN_MC!B413="","*",FN_MC!B413)</f>
        <v>*</v>
      </c>
      <c r="D431" s="101" t="str">
        <f>IF(FN_MC!D413="","*",FN_MC!D413)</f>
        <v>*</v>
      </c>
      <c r="E431" s="101" t="str">
        <f>IF(FN_MC!H413="","*",FN_MC!H413)</f>
        <v>*</v>
      </c>
      <c r="F431" s="114" t="str">
        <f>IF(FN_MC!M413="","*",FN_MC!M413)</f>
        <v>-</v>
      </c>
      <c r="G431" s="101" t="str">
        <f>IF(FN_MC!I413="","*",FN_MC!I413)</f>
        <v>*</v>
      </c>
      <c r="H431" s="101" t="str">
        <f>IF(FN_MC!AB413="","*",FN_MC!AB413)</f>
        <v>*</v>
      </c>
      <c r="I431" s="101" t="str">
        <f>IF(FN_MC!AC413="","*",FN_MC!AC413)</f>
        <v>*</v>
      </c>
      <c r="J431" s="102" t="str">
        <f>IF(FN_MC!AA413="","*",FN_MC!AA413)</f>
        <v>*</v>
      </c>
      <c r="K431" s="112" t="str">
        <f>IF(FN_MC!AD413="","*",FN_MC!AD413)</f>
        <v>*</v>
      </c>
    </row>
    <row r="432" spans="2:11">
      <c r="B432" s="100" t="str">
        <f>IF(FN_MC!Y414="","*",FN_MC!Y414)</f>
        <v>*</v>
      </c>
      <c r="C432" s="101" t="str">
        <f>IF(FN_MC!B414="","*",FN_MC!B414)</f>
        <v>*</v>
      </c>
      <c r="D432" s="101" t="str">
        <f>IF(FN_MC!D414="","*",FN_MC!D414)</f>
        <v>*</v>
      </c>
      <c r="E432" s="101" t="str">
        <f>IF(FN_MC!H414="","*",FN_MC!H414)</f>
        <v>*</v>
      </c>
      <c r="F432" s="114" t="str">
        <f>IF(FN_MC!M414="","*",FN_MC!M414)</f>
        <v>-</v>
      </c>
      <c r="G432" s="101" t="str">
        <f>IF(FN_MC!I414="","*",FN_MC!I414)</f>
        <v>*</v>
      </c>
      <c r="H432" s="101" t="str">
        <f>IF(FN_MC!AB414="","*",FN_MC!AB414)</f>
        <v>*</v>
      </c>
      <c r="I432" s="101" t="str">
        <f>IF(FN_MC!AC414="","*",FN_MC!AC414)</f>
        <v>*</v>
      </c>
      <c r="J432" s="102" t="str">
        <f>IF(FN_MC!AA414="","*",FN_MC!AA414)</f>
        <v>*</v>
      </c>
      <c r="K432" s="112" t="str">
        <f>IF(FN_MC!AD414="","*",FN_MC!AD414)</f>
        <v>*</v>
      </c>
    </row>
    <row r="433" spans="2:11">
      <c r="B433" s="100" t="str">
        <f>IF(FN_MC!Y415="","*",FN_MC!Y415)</f>
        <v>*</v>
      </c>
      <c r="C433" s="101" t="str">
        <f>IF(FN_MC!B415="","*",FN_MC!B415)</f>
        <v>*</v>
      </c>
      <c r="D433" s="101" t="str">
        <f>IF(FN_MC!D415="","*",FN_MC!D415)</f>
        <v>*</v>
      </c>
      <c r="E433" s="101" t="str">
        <f>IF(FN_MC!H415="","*",FN_MC!H415)</f>
        <v>*</v>
      </c>
      <c r="F433" s="114" t="str">
        <f>IF(FN_MC!M415="","*",FN_MC!M415)</f>
        <v>-</v>
      </c>
      <c r="G433" s="101" t="str">
        <f>IF(FN_MC!I415="","*",FN_MC!I415)</f>
        <v>*</v>
      </c>
      <c r="H433" s="101" t="str">
        <f>IF(FN_MC!AB415="","*",FN_MC!AB415)</f>
        <v>*</v>
      </c>
      <c r="I433" s="101" t="str">
        <f>IF(FN_MC!AC415="","*",FN_MC!AC415)</f>
        <v>*</v>
      </c>
      <c r="J433" s="102" t="str">
        <f>IF(FN_MC!AA415="","*",FN_MC!AA415)</f>
        <v>*</v>
      </c>
      <c r="K433" s="112" t="str">
        <f>IF(FN_MC!AD415="","*",FN_MC!AD415)</f>
        <v>*</v>
      </c>
    </row>
    <row r="434" spans="2:11">
      <c r="B434" s="100" t="str">
        <f>IF(FN_MC!Y416="","*",FN_MC!Y416)</f>
        <v>*</v>
      </c>
      <c r="C434" s="101" t="str">
        <f>IF(FN_MC!B416="","*",FN_MC!B416)</f>
        <v>*</v>
      </c>
      <c r="D434" s="101" t="str">
        <f>IF(FN_MC!D416="","*",FN_MC!D416)</f>
        <v>*</v>
      </c>
      <c r="E434" s="101" t="str">
        <f>IF(FN_MC!H416="","*",FN_MC!H416)</f>
        <v>*</v>
      </c>
      <c r="F434" s="114" t="str">
        <f>IF(FN_MC!M416="","*",FN_MC!M416)</f>
        <v>-</v>
      </c>
      <c r="G434" s="101" t="str">
        <f>IF(FN_MC!I416="","*",FN_MC!I416)</f>
        <v>*</v>
      </c>
      <c r="H434" s="101" t="str">
        <f>IF(FN_MC!AB416="","*",FN_MC!AB416)</f>
        <v>*</v>
      </c>
      <c r="I434" s="101" t="str">
        <f>IF(FN_MC!AC416="","*",FN_MC!AC416)</f>
        <v>*</v>
      </c>
      <c r="J434" s="102" t="str">
        <f>IF(FN_MC!AA416="","*",FN_MC!AA416)</f>
        <v>*</v>
      </c>
      <c r="K434" s="112" t="str">
        <f>IF(FN_MC!AD416="","*",FN_MC!AD416)</f>
        <v>*</v>
      </c>
    </row>
    <row r="435" spans="2:11">
      <c r="B435" s="100" t="str">
        <f>IF(FN_MC!Y417="","*",FN_MC!Y417)</f>
        <v>*</v>
      </c>
      <c r="C435" s="101" t="str">
        <f>IF(FN_MC!B417="","*",FN_MC!B417)</f>
        <v>*</v>
      </c>
      <c r="D435" s="101" t="str">
        <f>IF(FN_MC!D417="","*",FN_MC!D417)</f>
        <v>*</v>
      </c>
      <c r="E435" s="101" t="str">
        <f>IF(FN_MC!H417="","*",FN_MC!H417)</f>
        <v>*</v>
      </c>
      <c r="F435" s="114" t="str">
        <f>IF(FN_MC!M417="","*",FN_MC!M417)</f>
        <v>-</v>
      </c>
      <c r="G435" s="101" t="str">
        <f>IF(FN_MC!I417="","*",FN_MC!I417)</f>
        <v>*</v>
      </c>
      <c r="H435" s="101" t="str">
        <f>IF(FN_MC!AB417="","*",FN_MC!AB417)</f>
        <v>*</v>
      </c>
      <c r="I435" s="101" t="str">
        <f>IF(FN_MC!AC417="","*",FN_MC!AC417)</f>
        <v>*</v>
      </c>
      <c r="J435" s="102" t="str">
        <f>IF(FN_MC!AA417="","*",FN_MC!AA417)</f>
        <v>*</v>
      </c>
      <c r="K435" s="112" t="str">
        <f>IF(FN_MC!AD417="","*",FN_MC!AD417)</f>
        <v>*</v>
      </c>
    </row>
    <row r="436" spans="2:11">
      <c r="B436" s="100" t="str">
        <f>IF(FN_MC!Y418="","*",FN_MC!Y418)</f>
        <v>*</v>
      </c>
      <c r="C436" s="101" t="str">
        <f>IF(FN_MC!B418="","*",FN_MC!B418)</f>
        <v>*</v>
      </c>
      <c r="D436" s="101" t="str">
        <f>IF(FN_MC!D418="","*",FN_MC!D418)</f>
        <v>*</v>
      </c>
      <c r="E436" s="101" t="str">
        <f>IF(FN_MC!H418="","*",FN_MC!H418)</f>
        <v>*</v>
      </c>
      <c r="F436" s="114" t="str">
        <f>IF(FN_MC!M418="","*",FN_MC!M418)</f>
        <v>-</v>
      </c>
      <c r="G436" s="101" t="str">
        <f>IF(FN_MC!I418="","*",FN_MC!I418)</f>
        <v>*</v>
      </c>
      <c r="H436" s="101" t="str">
        <f>IF(FN_MC!AB418="","*",FN_MC!AB418)</f>
        <v>*</v>
      </c>
      <c r="I436" s="101" t="str">
        <f>IF(FN_MC!AC418="","*",FN_MC!AC418)</f>
        <v>*</v>
      </c>
      <c r="J436" s="102" t="str">
        <f>IF(FN_MC!AA418="","*",FN_MC!AA418)</f>
        <v>*</v>
      </c>
      <c r="K436" s="112" t="str">
        <f>IF(FN_MC!AD418="","*",FN_MC!AD418)</f>
        <v>*</v>
      </c>
    </row>
    <row r="437" spans="2:11">
      <c r="B437" s="100" t="str">
        <f>IF(FN_MC!Y419="","*",FN_MC!Y419)</f>
        <v>*</v>
      </c>
      <c r="C437" s="101" t="str">
        <f>IF(FN_MC!B419="","*",FN_MC!B419)</f>
        <v>*</v>
      </c>
      <c r="D437" s="101" t="str">
        <f>IF(FN_MC!D419="","*",FN_MC!D419)</f>
        <v>*</v>
      </c>
      <c r="E437" s="101" t="str">
        <f>IF(FN_MC!H419="","*",FN_MC!H419)</f>
        <v>*</v>
      </c>
      <c r="F437" s="114" t="str">
        <f>IF(FN_MC!M419="","*",FN_MC!M419)</f>
        <v>-</v>
      </c>
      <c r="G437" s="101" t="str">
        <f>IF(FN_MC!I419="","*",FN_MC!I419)</f>
        <v>*</v>
      </c>
      <c r="H437" s="101" t="str">
        <f>IF(FN_MC!AB419="","*",FN_MC!AB419)</f>
        <v>*</v>
      </c>
      <c r="I437" s="101" t="str">
        <f>IF(FN_MC!AC419="","*",FN_MC!AC419)</f>
        <v>*</v>
      </c>
      <c r="J437" s="102" t="str">
        <f>IF(FN_MC!AA419="","*",FN_MC!AA419)</f>
        <v>*</v>
      </c>
      <c r="K437" s="112" t="str">
        <f>IF(FN_MC!AD419="","*",FN_MC!AD419)</f>
        <v>*</v>
      </c>
    </row>
    <row r="438" spans="2:11">
      <c r="B438" s="100" t="str">
        <f>IF(FN_MC!Y420="","*",FN_MC!Y420)</f>
        <v>*</v>
      </c>
      <c r="C438" s="101" t="str">
        <f>IF(FN_MC!B420="","*",FN_MC!B420)</f>
        <v>*</v>
      </c>
      <c r="D438" s="101" t="str">
        <f>IF(FN_MC!D420="","*",FN_MC!D420)</f>
        <v>*</v>
      </c>
      <c r="E438" s="101" t="str">
        <f>IF(FN_MC!H420="","*",FN_MC!H420)</f>
        <v>*</v>
      </c>
      <c r="F438" s="114" t="str">
        <f>IF(FN_MC!M420="","*",FN_MC!M420)</f>
        <v>-</v>
      </c>
      <c r="G438" s="101" t="str">
        <f>IF(FN_MC!I420="","*",FN_MC!I420)</f>
        <v>*</v>
      </c>
      <c r="H438" s="101" t="str">
        <f>IF(FN_MC!AB420="","*",FN_MC!AB420)</f>
        <v>*</v>
      </c>
      <c r="I438" s="101" t="str">
        <f>IF(FN_MC!AC420="","*",FN_MC!AC420)</f>
        <v>*</v>
      </c>
      <c r="J438" s="102" t="str">
        <f>IF(FN_MC!AA420="","*",FN_MC!AA420)</f>
        <v>*</v>
      </c>
      <c r="K438" s="112" t="str">
        <f>IF(FN_MC!AD420="","*",FN_MC!AD420)</f>
        <v>*</v>
      </c>
    </row>
    <row r="439" spans="2:11">
      <c r="B439" s="100" t="str">
        <f>IF(FN_MC!Y421="","*",FN_MC!Y421)</f>
        <v>*</v>
      </c>
      <c r="C439" s="101" t="str">
        <f>IF(FN_MC!B421="","*",FN_MC!B421)</f>
        <v>*</v>
      </c>
      <c r="D439" s="101" t="str">
        <f>IF(FN_MC!D421="","*",FN_MC!D421)</f>
        <v>*</v>
      </c>
      <c r="E439" s="101" t="str">
        <f>IF(FN_MC!H421="","*",FN_MC!H421)</f>
        <v>*</v>
      </c>
      <c r="F439" s="114" t="str">
        <f>IF(FN_MC!M421="","*",FN_MC!M421)</f>
        <v>-</v>
      </c>
      <c r="G439" s="101" t="str">
        <f>IF(FN_MC!I421="","*",FN_MC!I421)</f>
        <v>*</v>
      </c>
      <c r="H439" s="101" t="str">
        <f>IF(FN_MC!AB421="","*",FN_MC!AB421)</f>
        <v>*</v>
      </c>
      <c r="I439" s="101" t="str">
        <f>IF(FN_MC!AC421="","*",FN_MC!AC421)</f>
        <v>*</v>
      </c>
      <c r="J439" s="102" t="str">
        <f>IF(FN_MC!AA421="","*",FN_MC!AA421)</f>
        <v>*</v>
      </c>
      <c r="K439" s="112" t="str">
        <f>IF(FN_MC!AD421="","*",FN_MC!AD421)</f>
        <v>*</v>
      </c>
    </row>
    <row r="440" spans="2:11">
      <c r="B440" s="100" t="str">
        <f>IF(FN_MC!Y422="","*",FN_MC!Y422)</f>
        <v>*</v>
      </c>
      <c r="C440" s="101" t="str">
        <f>IF(FN_MC!B422="","*",FN_MC!B422)</f>
        <v>*</v>
      </c>
      <c r="D440" s="101" t="str">
        <f>IF(FN_MC!D422="","*",FN_MC!D422)</f>
        <v>*</v>
      </c>
      <c r="E440" s="101" t="str">
        <f>IF(FN_MC!H422="","*",FN_MC!H422)</f>
        <v>*</v>
      </c>
      <c r="F440" s="114" t="str">
        <f>IF(FN_MC!M422="","*",FN_MC!M422)</f>
        <v>-</v>
      </c>
      <c r="G440" s="101" t="str">
        <f>IF(FN_MC!I422="","*",FN_MC!I422)</f>
        <v>*</v>
      </c>
      <c r="H440" s="101" t="str">
        <f>IF(FN_MC!AB422="","*",FN_MC!AB422)</f>
        <v>*</v>
      </c>
      <c r="I440" s="101" t="str">
        <f>IF(FN_MC!AC422="","*",FN_MC!AC422)</f>
        <v>*</v>
      </c>
      <c r="J440" s="102" t="str">
        <f>IF(FN_MC!AA422="","*",FN_MC!AA422)</f>
        <v>*</v>
      </c>
      <c r="K440" s="112" t="str">
        <f>IF(FN_MC!AD422="","*",FN_MC!AD422)</f>
        <v>*</v>
      </c>
    </row>
    <row r="441" spans="2:11">
      <c r="B441" s="100" t="str">
        <f>IF(FN_MC!Y423="","*",FN_MC!Y423)</f>
        <v>*</v>
      </c>
      <c r="C441" s="101" t="str">
        <f>IF(FN_MC!B423="","*",FN_MC!B423)</f>
        <v>*</v>
      </c>
      <c r="D441" s="101" t="str">
        <f>IF(FN_MC!D423="","*",FN_MC!D423)</f>
        <v>*</v>
      </c>
      <c r="E441" s="101" t="str">
        <f>IF(FN_MC!H423="","*",FN_MC!H423)</f>
        <v>*</v>
      </c>
      <c r="F441" s="114" t="str">
        <f>IF(FN_MC!M423="","*",FN_MC!M423)</f>
        <v>-</v>
      </c>
      <c r="G441" s="101" t="str">
        <f>IF(FN_MC!I423="","*",FN_MC!I423)</f>
        <v>*</v>
      </c>
      <c r="H441" s="101" t="str">
        <f>IF(FN_MC!AB423="","*",FN_MC!AB423)</f>
        <v>*</v>
      </c>
      <c r="I441" s="101" t="str">
        <f>IF(FN_MC!AC423="","*",FN_MC!AC423)</f>
        <v>*</v>
      </c>
      <c r="J441" s="102" t="str">
        <f>IF(FN_MC!AA423="","*",FN_MC!AA423)</f>
        <v>*</v>
      </c>
      <c r="K441" s="112" t="str">
        <f>IF(FN_MC!AD423="","*",FN_MC!AD423)</f>
        <v>*</v>
      </c>
    </row>
    <row r="442" spans="2:11">
      <c r="B442" s="100" t="str">
        <f>IF(FN_MC!Y424="","*",FN_MC!Y424)</f>
        <v>*</v>
      </c>
      <c r="C442" s="101" t="str">
        <f>IF(FN_MC!B424="","*",FN_MC!B424)</f>
        <v>*</v>
      </c>
      <c r="D442" s="101" t="str">
        <f>IF(FN_MC!D424="","*",FN_MC!D424)</f>
        <v>*</v>
      </c>
      <c r="E442" s="101" t="str">
        <f>IF(FN_MC!H424="","*",FN_MC!H424)</f>
        <v>*</v>
      </c>
      <c r="F442" s="114" t="str">
        <f>IF(FN_MC!M424="","*",FN_MC!M424)</f>
        <v>-</v>
      </c>
      <c r="G442" s="101" t="str">
        <f>IF(FN_MC!I424="","*",FN_MC!I424)</f>
        <v>*</v>
      </c>
      <c r="H442" s="101" t="str">
        <f>IF(FN_MC!AB424="","*",FN_MC!AB424)</f>
        <v>*</v>
      </c>
      <c r="I442" s="101" t="str">
        <f>IF(FN_MC!AC424="","*",FN_MC!AC424)</f>
        <v>*</v>
      </c>
      <c r="J442" s="102" t="str">
        <f>IF(FN_MC!AA424="","*",FN_MC!AA424)</f>
        <v>*</v>
      </c>
      <c r="K442" s="112" t="str">
        <f>IF(FN_MC!AD424="","*",FN_MC!AD424)</f>
        <v>*</v>
      </c>
    </row>
    <row r="443" spans="2:11">
      <c r="B443" s="100" t="str">
        <f>IF(FN_MC!Y425="","*",FN_MC!Y425)</f>
        <v>*</v>
      </c>
      <c r="C443" s="101" t="str">
        <f>IF(FN_MC!B425="","*",FN_MC!B425)</f>
        <v>*</v>
      </c>
      <c r="D443" s="101" t="str">
        <f>IF(FN_MC!D425="","*",FN_MC!D425)</f>
        <v>*</v>
      </c>
      <c r="E443" s="101" t="str">
        <f>IF(FN_MC!H425="","*",FN_MC!H425)</f>
        <v>*</v>
      </c>
      <c r="F443" s="114" t="str">
        <f>IF(FN_MC!M425="","*",FN_MC!M425)</f>
        <v>-</v>
      </c>
      <c r="G443" s="101" t="str">
        <f>IF(FN_MC!I425="","*",FN_MC!I425)</f>
        <v>*</v>
      </c>
      <c r="H443" s="101" t="str">
        <f>IF(FN_MC!AB425="","*",FN_MC!AB425)</f>
        <v>*</v>
      </c>
      <c r="I443" s="101" t="str">
        <f>IF(FN_MC!AC425="","*",FN_MC!AC425)</f>
        <v>*</v>
      </c>
      <c r="J443" s="102" t="str">
        <f>IF(FN_MC!AA425="","*",FN_MC!AA425)</f>
        <v>*</v>
      </c>
      <c r="K443" s="112" t="str">
        <f>IF(FN_MC!AD425="","*",FN_MC!AD425)</f>
        <v>*</v>
      </c>
    </row>
    <row r="444" spans="2:11">
      <c r="B444" s="100" t="str">
        <f>IF(FN_MC!Y426="","*",FN_MC!Y426)</f>
        <v>*</v>
      </c>
      <c r="C444" s="101" t="str">
        <f>IF(FN_MC!B426="","*",FN_MC!B426)</f>
        <v>*</v>
      </c>
      <c r="D444" s="101" t="str">
        <f>IF(FN_MC!D426="","*",FN_MC!D426)</f>
        <v>*</v>
      </c>
      <c r="E444" s="101" t="str">
        <f>IF(FN_MC!H426="","*",FN_MC!H426)</f>
        <v>*</v>
      </c>
      <c r="F444" s="114" t="str">
        <f>IF(FN_MC!M426="","*",FN_MC!M426)</f>
        <v>-</v>
      </c>
      <c r="G444" s="101" t="str">
        <f>IF(FN_MC!I426="","*",FN_MC!I426)</f>
        <v>*</v>
      </c>
      <c r="H444" s="101" t="str">
        <f>IF(FN_MC!AB426="","*",FN_MC!AB426)</f>
        <v>*</v>
      </c>
      <c r="I444" s="101" t="str">
        <f>IF(FN_MC!AC426="","*",FN_MC!AC426)</f>
        <v>*</v>
      </c>
      <c r="J444" s="102" t="str">
        <f>IF(FN_MC!AA426="","*",FN_MC!AA426)</f>
        <v>*</v>
      </c>
      <c r="K444" s="112" t="str">
        <f>IF(FN_MC!AD426="","*",FN_MC!AD426)</f>
        <v>*</v>
      </c>
    </row>
    <row r="445" spans="2:11">
      <c r="B445" s="100" t="str">
        <f>IF(FN_MC!Y427="","*",FN_MC!Y427)</f>
        <v>*</v>
      </c>
      <c r="C445" s="101" t="str">
        <f>IF(FN_MC!B427="","*",FN_MC!B427)</f>
        <v>*</v>
      </c>
      <c r="D445" s="101" t="str">
        <f>IF(FN_MC!D427="","*",FN_MC!D427)</f>
        <v>*</v>
      </c>
      <c r="E445" s="101" t="str">
        <f>IF(FN_MC!H427="","*",FN_MC!H427)</f>
        <v>*</v>
      </c>
      <c r="F445" s="114" t="str">
        <f>IF(FN_MC!M427="","*",FN_MC!M427)</f>
        <v>-</v>
      </c>
      <c r="G445" s="101" t="str">
        <f>IF(FN_MC!I427="","*",FN_MC!I427)</f>
        <v>*</v>
      </c>
      <c r="H445" s="101" t="str">
        <f>IF(FN_MC!AB427="","*",FN_MC!AB427)</f>
        <v>*</v>
      </c>
      <c r="I445" s="101" t="str">
        <f>IF(FN_MC!AC427="","*",FN_MC!AC427)</f>
        <v>*</v>
      </c>
      <c r="J445" s="102" t="str">
        <f>IF(FN_MC!AA427="","*",FN_MC!AA427)</f>
        <v>*</v>
      </c>
      <c r="K445" s="112" t="str">
        <f>IF(FN_MC!AD427="","*",FN_MC!AD427)</f>
        <v>*</v>
      </c>
    </row>
    <row r="446" spans="2:11">
      <c r="B446" s="100" t="str">
        <f>IF(FN_MC!Y428="","*",FN_MC!Y428)</f>
        <v>*</v>
      </c>
      <c r="C446" s="101" t="str">
        <f>IF(FN_MC!B428="","*",FN_MC!B428)</f>
        <v>*</v>
      </c>
      <c r="D446" s="101" t="str">
        <f>IF(FN_MC!D428="","*",FN_MC!D428)</f>
        <v>*</v>
      </c>
      <c r="E446" s="101" t="str">
        <f>IF(FN_MC!H428="","*",FN_MC!H428)</f>
        <v>*</v>
      </c>
      <c r="F446" s="114" t="str">
        <f>IF(FN_MC!M428="","*",FN_MC!M428)</f>
        <v>-</v>
      </c>
      <c r="G446" s="101" t="str">
        <f>IF(FN_MC!I428="","*",FN_MC!I428)</f>
        <v>*</v>
      </c>
      <c r="H446" s="101" t="str">
        <f>IF(FN_MC!AB428="","*",FN_MC!AB428)</f>
        <v>*</v>
      </c>
      <c r="I446" s="101" t="str">
        <f>IF(FN_MC!AC428="","*",FN_MC!AC428)</f>
        <v>*</v>
      </c>
      <c r="J446" s="102" t="str">
        <f>IF(FN_MC!AA428="","*",FN_MC!AA428)</f>
        <v>*</v>
      </c>
      <c r="K446" s="112" t="str">
        <f>IF(FN_MC!AD428="","*",FN_MC!AD428)</f>
        <v>*</v>
      </c>
    </row>
    <row r="447" spans="2:11">
      <c r="B447" s="100" t="str">
        <f>IF(FN_MC!Y429="","*",FN_MC!Y429)</f>
        <v>*</v>
      </c>
      <c r="C447" s="101" t="str">
        <f>IF(FN_MC!B429="","*",FN_MC!B429)</f>
        <v>*</v>
      </c>
      <c r="D447" s="101" t="str">
        <f>IF(FN_MC!D429="","*",FN_MC!D429)</f>
        <v>*</v>
      </c>
      <c r="E447" s="101" t="str">
        <f>IF(FN_MC!H429="","*",FN_MC!H429)</f>
        <v>*</v>
      </c>
      <c r="F447" s="114" t="str">
        <f>IF(FN_MC!M429="","*",FN_MC!M429)</f>
        <v>-</v>
      </c>
      <c r="G447" s="101" t="str">
        <f>IF(FN_MC!I429="","*",FN_MC!I429)</f>
        <v>*</v>
      </c>
      <c r="H447" s="101" t="str">
        <f>IF(FN_MC!AB429="","*",FN_MC!AB429)</f>
        <v>*</v>
      </c>
      <c r="I447" s="101" t="str">
        <f>IF(FN_MC!AC429="","*",FN_MC!AC429)</f>
        <v>*</v>
      </c>
      <c r="J447" s="102" t="str">
        <f>IF(FN_MC!AA429="","*",FN_MC!AA429)</f>
        <v>*</v>
      </c>
      <c r="K447" s="112" t="str">
        <f>IF(FN_MC!AD429="","*",FN_MC!AD429)</f>
        <v>*</v>
      </c>
    </row>
    <row r="448" spans="2:11">
      <c r="B448" s="100" t="str">
        <f>IF(FN_MC!Y430="","*",FN_MC!Y430)</f>
        <v>*</v>
      </c>
      <c r="C448" s="101" t="str">
        <f>IF(FN_MC!B430="","*",FN_MC!B430)</f>
        <v>*</v>
      </c>
      <c r="D448" s="101" t="str">
        <f>IF(FN_MC!D430="","*",FN_MC!D430)</f>
        <v>*</v>
      </c>
      <c r="E448" s="101" t="str">
        <f>IF(FN_MC!H430="","*",FN_MC!H430)</f>
        <v>*</v>
      </c>
      <c r="F448" s="114" t="str">
        <f>IF(FN_MC!M430="","*",FN_MC!M430)</f>
        <v>-</v>
      </c>
      <c r="G448" s="101" t="str">
        <f>IF(FN_MC!I430="","*",FN_MC!I430)</f>
        <v>*</v>
      </c>
      <c r="H448" s="101" t="str">
        <f>IF(FN_MC!AB430="","*",FN_MC!AB430)</f>
        <v>*</v>
      </c>
      <c r="I448" s="101" t="str">
        <f>IF(FN_MC!AC430="","*",FN_MC!AC430)</f>
        <v>*</v>
      </c>
      <c r="J448" s="102" t="str">
        <f>IF(FN_MC!AA430="","*",FN_MC!AA430)</f>
        <v>*</v>
      </c>
      <c r="K448" s="112" t="str">
        <f>IF(FN_MC!AD430="","*",FN_MC!AD430)</f>
        <v>*</v>
      </c>
    </row>
    <row r="449" spans="2:11">
      <c r="B449" s="100" t="str">
        <f>IF(FN_MC!Y431="","*",FN_MC!Y431)</f>
        <v>*</v>
      </c>
      <c r="C449" s="101" t="str">
        <f>IF(FN_MC!B431="","*",FN_MC!B431)</f>
        <v>*</v>
      </c>
      <c r="D449" s="101" t="str">
        <f>IF(FN_MC!D431="","*",FN_MC!D431)</f>
        <v>*</v>
      </c>
      <c r="E449" s="101" t="str">
        <f>IF(FN_MC!H431="","*",FN_MC!H431)</f>
        <v>*</v>
      </c>
      <c r="F449" s="114" t="str">
        <f>IF(FN_MC!M431="","*",FN_MC!M431)</f>
        <v>-</v>
      </c>
      <c r="G449" s="101" t="str">
        <f>IF(FN_MC!I431="","*",FN_MC!I431)</f>
        <v>*</v>
      </c>
      <c r="H449" s="101" t="str">
        <f>IF(FN_MC!AB431="","*",FN_MC!AB431)</f>
        <v>*</v>
      </c>
      <c r="I449" s="101" t="str">
        <f>IF(FN_MC!AC431="","*",FN_MC!AC431)</f>
        <v>*</v>
      </c>
      <c r="J449" s="102" t="str">
        <f>IF(FN_MC!AA431="","*",FN_MC!AA431)</f>
        <v>*</v>
      </c>
      <c r="K449" s="112" t="str">
        <f>IF(FN_MC!AD431="","*",FN_MC!AD431)</f>
        <v>*</v>
      </c>
    </row>
    <row r="450" spans="2:11">
      <c r="B450" s="100" t="str">
        <f>IF(FN_MC!Y432="","*",FN_MC!Y432)</f>
        <v>*</v>
      </c>
      <c r="C450" s="101" t="str">
        <f>IF(FN_MC!B432="","*",FN_MC!B432)</f>
        <v>*</v>
      </c>
      <c r="D450" s="101" t="str">
        <f>IF(FN_MC!D432="","*",FN_MC!D432)</f>
        <v>*</v>
      </c>
      <c r="E450" s="101" t="str">
        <f>IF(FN_MC!H432="","*",FN_MC!H432)</f>
        <v>*</v>
      </c>
      <c r="F450" s="114" t="str">
        <f>IF(FN_MC!M432="","*",FN_MC!M432)</f>
        <v>-</v>
      </c>
      <c r="G450" s="101" t="str">
        <f>IF(FN_MC!I432="","*",FN_MC!I432)</f>
        <v>*</v>
      </c>
      <c r="H450" s="101" t="str">
        <f>IF(FN_MC!AB432="","*",FN_MC!AB432)</f>
        <v>*</v>
      </c>
      <c r="I450" s="101" t="str">
        <f>IF(FN_MC!AC432="","*",FN_MC!AC432)</f>
        <v>*</v>
      </c>
      <c r="J450" s="102" t="str">
        <f>IF(FN_MC!AA432="","*",FN_MC!AA432)</f>
        <v>*</v>
      </c>
      <c r="K450" s="112" t="str">
        <f>IF(FN_MC!AD432="","*",FN_MC!AD432)</f>
        <v>*</v>
      </c>
    </row>
    <row r="451" spans="2:11">
      <c r="B451" s="100" t="str">
        <f>IF(FN_MC!Y433="","*",FN_MC!Y433)</f>
        <v>*</v>
      </c>
      <c r="C451" s="101" t="str">
        <f>IF(FN_MC!B433="","*",FN_MC!B433)</f>
        <v>*</v>
      </c>
      <c r="D451" s="101" t="str">
        <f>IF(FN_MC!D433="","*",FN_MC!D433)</f>
        <v>*</v>
      </c>
      <c r="E451" s="101" t="str">
        <f>IF(FN_MC!H433="","*",FN_MC!H433)</f>
        <v>*</v>
      </c>
      <c r="F451" s="114" t="str">
        <f>IF(FN_MC!M433="","*",FN_MC!M433)</f>
        <v>-</v>
      </c>
      <c r="G451" s="101" t="str">
        <f>IF(FN_MC!I433="","*",FN_MC!I433)</f>
        <v>*</v>
      </c>
      <c r="H451" s="101" t="str">
        <f>IF(FN_MC!AB433="","*",FN_MC!AB433)</f>
        <v>*</v>
      </c>
      <c r="I451" s="101" t="str">
        <f>IF(FN_MC!AC433="","*",FN_MC!AC433)</f>
        <v>*</v>
      </c>
      <c r="J451" s="102" t="str">
        <f>IF(FN_MC!AA433="","*",FN_MC!AA433)</f>
        <v>*</v>
      </c>
      <c r="K451" s="112" t="str">
        <f>IF(FN_MC!AD433="","*",FN_MC!AD433)</f>
        <v>*</v>
      </c>
    </row>
    <row r="452" spans="2:11">
      <c r="B452" s="100" t="str">
        <f>IF(FN_MC!Y434="","*",FN_MC!Y434)</f>
        <v>*</v>
      </c>
      <c r="C452" s="101" t="str">
        <f>IF(FN_MC!B434="","*",FN_MC!B434)</f>
        <v>*</v>
      </c>
      <c r="D452" s="101" t="str">
        <f>IF(FN_MC!D434="","*",FN_MC!D434)</f>
        <v>*</v>
      </c>
      <c r="E452" s="101" t="str">
        <f>IF(FN_MC!H434="","*",FN_MC!H434)</f>
        <v>*</v>
      </c>
      <c r="F452" s="114" t="str">
        <f>IF(FN_MC!M434="","*",FN_MC!M434)</f>
        <v>-</v>
      </c>
      <c r="G452" s="101" t="str">
        <f>IF(FN_MC!I434="","*",FN_MC!I434)</f>
        <v>*</v>
      </c>
      <c r="H452" s="101" t="str">
        <f>IF(FN_MC!AB434="","*",FN_MC!AB434)</f>
        <v>*</v>
      </c>
      <c r="I452" s="101" t="str">
        <f>IF(FN_MC!AC434="","*",FN_MC!AC434)</f>
        <v>*</v>
      </c>
      <c r="J452" s="102" t="str">
        <f>IF(FN_MC!AA434="","*",FN_MC!AA434)</f>
        <v>*</v>
      </c>
      <c r="K452" s="112" t="str">
        <f>IF(FN_MC!AD434="","*",FN_MC!AD434)</f>
        <v>*</v>
      </c>
    </row>
    <row r="453" spans="2:11">
      <c r="B453" s="100" t="str">
        <f>IF(FN_MC!Y435="","*",FN_MC!Y435)</f>
        <v>*</v>
      </c>
      <c r="C453" s="101" t="str">
        <f>IF(FN_MC!B435="","*",FN_MC!B435)</f>
        <v>*</v>
      </c>
      <c r="D453" s="101" t="str">
        <f>IF(FN_MC!D435="","*",FN_MC!D435)</f>
        <v>*</v>
      </c>
      <c r="E453" s="101" t="str">
        <f>IF(FN_MC!H435="","*",FN_MC!H435)</f>
        <v>*</v>
      </c>
      <c r="F453" s="114" t="str">
        <f>IF(FN_MC!M435="","*",FN_MC!M435)</f>
        <v>-</v>
      </c>
      <c r="G453" s="101" t="str">
        <f>IF(FN_MC!I435="","*",FN_MC!I435)</f>
        <v>*</v>
      </c>
      <c r="H453" s="101" t="str">
        <f>IF(FN_MC!AB435="","*",FN_MC!AB435)</f>
        <v>*</v>
      </c>
      <c r="I453" s="101" t="str">
        <f>IF(FN_MC!AC435="","*",FN_MC!AC435)</f>
        <v>*</v>
      </c>
      <c r="J453" s="102" t="str">
        <f>IF(FN_MC!AA435="","*",FN_MC!AA435)</f>
        <v>*</v>
      </c>
      <c r="K453" s="112" t="str">
        <f>IF(FN_MC!AD435="","*",FN_MC!AD435)</f>
        <v>*</v>
      </c>
    </row>
    <row r="454" spans="2:11">
      <c r="B454" s="100" t="str">
        <f>IF(FN_MC!Y436="","*",FN_MC!Y436)</f>
        <v>*</v>
      </c>
      <c r="C454" s="101" t="str">
        <f>IF(FN_MC!B436="","*",FN_MC!B436)</f>
        <v>*</v>
      </c>
      <c r="D454" s="101" t="str">
        <f>IF(FN_MC!D436="","*",FN_MC!D436)</f>
        <v>*</v>
      </c>
      <c r="E454" s="101" t="str">
        <f>IF(FN_MC!H436="","*",FN_MC!H436)</f>
        <v>*</v>
      </c>
      <c r="F454" s="114" t="str">
        <f>IF(FN_MC!M436="","*",FN_MC!M436)</f>
        <v>-</v>
      </c>
      <c r="G454" s="101" t="str">
        <f>IF(FN_MC!I436="","*",FN_MC!I436)</f>
        <v>*</v>
      </c>
      <c r="H454" s="101" t="str">
        <f>IF(FN_MC!AB436="","*",FN_MC!AB436)</f>
        <v>*</v>
      </c>
      <c r="I454" s="101" t="str">
        <f>IF(FN_MC!AC436="","*",FN_MC!AC436)</f>
        <v>*</v>
      </c>
      <c r="J454" s="102" t="str">
        <f>IF(FN_MC!AA436="","*",FN_MC!AA436)</f>
        <v>*</v>
      </c>
      <c r="K454" s="112" t="str">
        <f>IF(FN_MC!AD436="","*",FN_MC!AD436)</f>
        <v>*</v>
      </c>
    </row>
    <row r="455" spans="2:11">
      <c r="B455" s="100" t="str">
        <f>IF(FN_MC!Y437="","*",FN_MC!Y437)</f>
        <v>*</v>
      </c>
      <c r="C455" s="101" t="str">
        <f>IF(FN_MC!B437="","*",FN_MC!B437)</f>
        <v>*</v>
      </c>
      <c r="D455" s="101" t="str">
        <f>IF(FN_MC!D437="","*",FN_MC!D437)</f>
        <v>*</v>
      </c>
      <c r="E455" s="101" t="str">
        <f>IF(FN_MC!H437="","*",FN_MC!H437)</f>
        <v>*</v>
      </c>
      <c r="F455" s="114" t="str">
        <f>IF(FN_MC!M437="","*",FN_MC!M437)</f>
        <v>-</v>
      </c>
      <c r="G455" s="101" t="str">
        <f>IF(FN_MC!I437="","*",FN_MC!I437)</f>
        <v>*</v>
      </c>
      <c r="H455" s="101" t="str">
        <f>IF(FN_MC!AB437="","*",FN_MC!AB437)</f>
        <v>*</v>
      </c>
      <c r="I455" s="101" t="str">
        <f>IF(FN_MC!AC437="","*",FN_MC!AC437)</f>
        <v>*</v>
      </c>
      <c r="J455" s="102" t="str">
        <f>IF(FN_MC!AA437="","*",FN_MC!AA437)</f>
        <v>*</v>
      </c>
      <c r="K455" s="112" t="str">
        <f>IF(FN_MC!AD437="","*",FN_MC!AD437)</f>
        <v>*</v>
      </c>
    </row>
    <row r="456" spans="2:11">
      <c r="B456" s="100" t="str">
        <f>IF(FN_MC!Y438="","*",FN_MC!Y438)</f>
        <v>*</v>
      </c>
      <c r="C456" s="101" t="str">
        <f>IF(FN_MC!B438="","*",FN_MC!B438)</f>
        <v>*</v>
      </c>
      <c r="D456" s="101" t="str">
        <f>IF(FN_MC!D438="","*",FN_MC!D438)</f>
        <v>*</v>
      </c>
      <c r="E456" s="101" t="str">
        <f>IF(FN_MC!H438="","*",FN_MC!H438)</f>
        <v>*</v>
      </c>
      <c r="F456" s="114" t="str">
        <f>IF(FN_MC!M438="","*",FN_MC!M438)</f>
        <v>-</v>
      </c>
      <c r="G456" s="101" t="str">
        <f>IF(FN_MC!I438="","*",FN_MC!I438)</f>
        <v>*</v>
      </c>
      <c r="H456" s="101" t="str">
        <f>IF(FN_MC!AB438="","*",FN_MC!AB438)</f>
        <v>*</v>
      </c>
      <c r="I456" s="101" t="str">
        <f>IF(FN_MC!AC438="","*",FN_MC!AC438)</f>
        <v>*</v>
      </c>
      <c r="J456" s="102" t="str">
        <f>IF(FN_MC!AA438="","*",FN_MC!AA438)</f>
        <v>*</v>
      </c>
      <c r="K456" s="112" t="str">
        <f>IF(FN_MC!AD438="","*",FN_MC!AD438)</f>
        <v>*</v>
      </c>
    </row>
    <row r="457" spans="2:11">
      <c r="B457" s="100" t="str">
        <f>IF(FN_MC!Y439="","*",FN_MC!Y439)</f>
        <v>*</v>
      </c>
      <c r="C457" s="101" t="str">
        <f>IF(FN_MC!B439="","*",FN_MC!B439)</f>
        <v>*</v>
      </c>
      <c r="D457" s="101" t="str">
        <f>IF(FN_MC!D439="","*",FN_MC!D439)</f>
        <v>*</v>
      </c>
      <c r="E457" s="101" t="str">
        <f>IF(FN_MC!H439="","*",FN_MC!H439)</f>
        <v>*</v>
      </c>
      <c r="F457" s="114" t="str">
        <f>IF(FN_MC!M439="","*",FN_MC!M439)</f>
        <v>-</v>
      </c>
      <c r="G457" s="101" t="str">
        <f>IF(FN_MC!I439="","*",FN_MC!I439)</f>
        <v>*</v>
      </c>
      <c r="H457" s="101" t="str">
        <f>IF(FN_MC!AB439="","*",FN_MC!AB439)</f>
        <v>*</v>
      </c>
      <c r="I457" s="101" t="str">
        <f>IF(FN_MC!AC439="","*",FN_MC!AC439)</f>
        <v>*</v>
      </c>
      <c r="J457" s="102" t="str">
        <f>IF(FN_MC!AA439="","*",FN_MC!AA439)</f>
        <v>*</v>
      </c>
      <c r="K457" s="112" t="str">
        <f>IF(FN_MC!AD439="","*",FN_MC!AD439)</f>
        <v>*</v>
      </c>
    </row>
    <row r="458" spans="2:11">
      <c r="B458" s="100" t="str">
        <f>IF(FN_MC!Y440="","*",FN_MC!Y440)</f>
        <v>*</v>
      </c>
      <c r="C458" s="101" t="str">
        <f>IF(FN_MC!B440="","*",FN_MC!B440)</f>
        <v>*</v>
      </c>
      <c r="D458" s="101" t="str">
        <f>IF(FN_MC!D440="","*",FN_MC!D440)</f>
        <v>*</v>
      </c>
      <c r="E458" s="101" t="str">
        <f>IF(FN_MC!H440="","*",FN_MC!H440)</f>
        <v>*</v>
      </c>
      <c r="F458" s="114" t="str">
        <f>IF(FN_MC!M440="","*",FN_MC!M440)</f>
        <v>-</v>
      </c>
      <c r="G458" s="101" t="str">
        <f>IF(FN_MC!I440="","*",FN_MC!I440)</f>
        <v>*</v>
      </c>
      <c r="H458" s="101" t="str">
        <f>IF(FN_MC!AB440="","*",FN_MC!AB440)</f>
        <v>*</v>
      </c>
      <c r="I458" s="101" t="str">
        <f>IF(FN_MC!AC440="","*",FN_MC!AC440)</f>
        <v>*</v>
      </c>
      <c r="J458" s="102" t="str">
        <f>IF(FN_MC!AA440="","*",FN_MC!AA440)</f>
        <v>*</v>
      </c>
      <c r="K458" s="112" t="str">
        <f>IF(FN_MC!AD440="","*",FN_MC!AD440)</f>
        <v>*</v>
      </c>
    </row>
    <row r="459" spans="2:11">
      <c r="B459" s="100" t="str">
        <f>IF(FN_MC!Y441="","*",FN_MC!Y441)</f>
        <v>*</v>
      </c>
      <c r="C459" s="101" t="str">
        <f>IF(FN_MC!B441="","*",FN_MC!B441)</f>
        <v>*</v>
      </c>
      <c r="D459" s="101" t="str">
        <f>IF(FN_MC!D441="","*",FN_MC!D441)</f>
        <v>*</v>
      </c>
      <c r="E459" s="101" t="str">
        <f>IF(FN_MC!H441="","*",FN_MC!H441)</f>
        <v>*</v>
      </c>
      <c r="F459" s="114" t="str">
        <f>IF(FN_MC!M441="","*",FN_MC!M441)</f>
        <v>-</v>
      </c>
      <c r="G459" s="101" t="str">
        <f>IF(FN_MC!I441="","*",FN_MC!I441)</f>
        <v>*</v>
      </c>
      <c r="H459" s="101" t="str">
        <f>IF(FN_MC!AB441="","*",FN_MC!AB441)</f>
        <v>*</v>
      </c>
      <c r="I459" s="101" t="str">
        <f>IF(FN_MC!AC441="","*",FN_MC!AC441)</f>
        <v>*</v>
      </c>
      <c r="J459" s="102" t="str">
        <f>IF(FN_MC!AA441="","*",FN_MC!AA441)</f>
        <v>*</v>
      </c>
      <c r="K459" s="112" t="str">
        <f>IF(FN_MC!AD441="","*",FN_MC!AD441)</f>
        <v>*</v>
      </c>
    </row>
    <row r="460" spans="2:11">
      <c r="B460" s="100" t="str">
        <f>IF(FN_MC!Y442="","*",FN_MC!Y442)</f>
        <v>*</v>
      </c>
      <c r="C460" s="101" t="str">
        <f>IF(FN_MC!B442="","*",FN_MC!B442)</f>
        <v>*</v>
      </c>
      <c r="D460" s="101" t="str">
        <f>IF(FN_MC!D442="","*",FN_MC!D442)</f>
        <v>*</v>
      </c>
      <c r="E460" s="101" t="str">
        <f>IF(FN_MC!H442="","*",FN_MC!H442)</f>
        <v>*</v>
      </c>
      <c r="F460" s="114" t="str">
        <f>IF(FN_MC!M442="","*",FN_MC!M442)</f>
        <v>-</v>
      </c>
      <c r="G460" s="101" t="str">
        <f>IF(FN_MC!I442="","*",FN_MC!I442)</f>
        <v>*</v>
      </c>
      <c r="H460" s="101" t="str">
        <f>IF(FN_MC!AB442="","*",FN_MC!AB442)</f>
        <v>*</v>
      </c>
      <c r="I460" s="101" t="str">
        <f>IF(FN_MC!AC442="","*",FN_MC!AC442)</f>
        <v>*</v>
      </c>
      <c r="J460" s="102" t="str">
        <f>IF(FN_MC!AA442="","*",FN_MC!AA442)</f>
        <v>*</v>
      </c>
      <c r="K460" s="112" t="str">
        <f>IF(FN_MC!AD442="","*",FN_MC!AD442)</f>
        <v>*</v>
      </c>
    </row>
    <row r="461" spans="2:11">
      <c r="B461" s="100" t="str">
        <f>IF(FN_MC!Y443="","*",FN_MC!Y443)</f>
        <v>*</v>
      </c>
      <c r="C461" s="101" t="str">
        <f>IF(FN_MC!B443="","*",FN_MC!B443)</f>
        <v>*</v>
      </c>
      <c r="D461" s="101" t="str">
        <f>IF(FN_MC!D443="","*",FN_MC!D443)</f>
        <v>*</v>
      </c>
      <c r="E461" s="101" t="str">
        <f>IF(FN_MC!H443="","*",FN_MC!H443)</f>
        <v>*</v>
      </c>
      <c r="F461" s="114" t="str">
        <f>IF(FN_MC!M443="","*",FN_MC!M443)</f>
        <v>-</v>
      </c>
      <c r="G461" s="101" t="str">
        <f>IF(FN_MC!I443="","*",FN_MC!I443)</f>
        <v>*</v>
      </c>
      <c r="H461" s="101" t="str">
        <f>IF(FN_MC!AB443="","*",FN_MC!AB443)</f>
        <v>*</v>
      </c>
      <c r="I461" s="101" t="str">
        <f>IF(FN_MC!AC443="","*",FN_MC!AC443)</f>
        <v>*</v>
      </c>
      <c r="J461" s="102" t="str">
        <f>IF(FN_MC!AA443="","*",FN_MC!AA443)</f>
        <v>*</v>
      </c>
      <c r="K461" s="112" t="str">
        <f>IF(FN_MC!AD443="","*",FN_MC!AD443)</f>
        <v>*</v>
      </c>
    </row>
    <row r="462" spans="2:11">
      <c r="B462" s="100" t="str">
        <f>IF(FN_MC!Y444="","*",FN_MC!Y444)</f>
        <v>*</v>
      </c>
      <c r="C462" s="101" t="str">
        <f>IF(FN_MC!B444="","*",FN_MC!B444)</f>
        <v>*</v>
      </c>
      <c r="D462" s="101" t="str">
        <f>IF(FN_MC!D444="","*",FN_MC!D444)</f>
        <v>*</v>
      </c>
      <c r="E462" s="101" t="str">
        <f>IF(FN_MC!H444="","*",FN_MC!H444)</f>
        <v>*</v>
      </c>
      <c r="F462" s="114" t="str">
        <f>IF(FN_MC!M444="","*",FN_MC!M444)</f>
        <v>-</v>
      </c>
      <c r="G462" s="101" t="str">
        <f>IF(FN_MC!I444="","*",FN_MC!I444)</f>
        <v>*</v>
      </c>
      <c r="H462" s="101" t="str">
        <f>IF(FN_MC!AB444="","*",FN_MC!AB444)</f>
        <v>*</v>
      </c>
      <c r="I462" s="101" t="str">
        <f>IF(FN_MC!AC444="","*",FN_MC!AC444)</f>
        <v>*</v>
      </c>
      <c r="J462" s="102" t="str">
        <f>IF(FN_MC!AA444="","*",FN_MC!AA444)</f>
        <v>*</v>
      </c>
      <c r="K462" s="112" t="str">
        <f>IF(FN_MC!AD444="","*",FN_MC!AD444)</f>
        <v>*</v>
      </c>
    </row>
    <row r="463" spans="2:11">
      <c r="B463" s="100" t="str">
        <f>IF(FN_MC!Y445="","*",FN_MC!Y445)</f>
        <v>*</v>
      </c>
      <c r="C463" s="101" t="str">
        <f>IF(FN_MC!B445="","*",FN_MC!B445)</f>
        <v>*</v>
      </c>
      <c r="D463" s="101" t="str">
        <f>IF(FN_MC!D445="","*",FN_MC!D445)</f>
        <v>*</v>
      </c>
      <c r="E463" s="101" t="str">
        <f>IF(FN_MC!H445="","*",FN_MC!H445)</f>
        <v>*</v>
      </c>
      <c r="F463" s="114" t="str">
        <f>IF(FN_MC!M445="","*",FN_MC!M445)</f>
        <v>-</v>
      </c>
      <c r="G463" s="101" t="str">
        <f>IF(FN_MC!I445="","*",FN_MC!I445)</f>
        <v>*</v>
      </c>
      <c r="H463" s="101" t="str">
        <f>IF(FN_MC!AB445="","*",FN_MC!AB445)</f>
        <v>*</v>
      </c>
      <c r="I463" s="101" t="str">
        <f>IF(FN_MC!AC445="","*",FN_MC!AC445)</f>
        <v>*</v>
      </c>
      <c r="J463" s="102" t="str">
        <f>IF(FN_MC!AA445="","*",FN_MC!AA445)</f>
        <v>*</v>
      </c>
      <c r="K463" s="112" t="str">
        <f>IF(FN_MC!AD445="","*",FN_MC!AD445)</f>
        <v>*</v>
      </c>
    </row>
    <row r="464" spans="2:11">
      <c r="B464" s="100" t="str">
        <f>IF(FN_MC!Y446="","*",FN_MC!Y446)</f>
        <v>*</v>
      </c>
      <c r="C464" s="101" t="str">
        <f>IF(FN_MC!B446="","*",FN_MC!B446)</f>
        <v>*</v>
      </c>
      <c r="D464" s="101" t="str">
        <f>IF(FN_MC!D446="","*",FN_MC!D446)</f>
        <v>*</v>
      </c>
      <c r="E464" s="101" t="str">
        <f>IF(FN_MC!H446="","*",FN_MC!H446)</f>
        <v>*</v>
      </c>
      <c r="F464" s="114" t="str">
        <f>IF(FN_MC!M446="","*",FN_MC!M446)</f>
        <v>-</v>
      </c>
      <c r="G464" s="101" t="str">
        <f>IF(FN_MC!I446="","*",FN_MC!I446)</f>
        <v>*</v>
      </c>
      <c r="H464" s="101" t="str">
        <f>IF(FN_MC!AB446="","*",FN_MC!AB446)</f>
        <v>*</v>
      </c>
      <c r="I464" s="101" t="str">
        <f>IF(FN_MC!AC446="","*",FN_MC!AC446)</f>
        <v>*</v>
      </c>
      <c r="J464" s="102" t="str">
        <f>IF(FN_MC!AA446="","*",FN_MC!AA446)</f>
        <v>*</v>
      </c>
      <c r="K464" s="112" t="str">
        <f>IF(FN_MC!AD446="","*",FN_MC!AD446)</f>
        <v>*</v>
      </c>
    </row>
    <row r="465" spans="2:11">
      <c r="B465" s="100" t="str">
        <f>IF(FN_MC!Y447="","*",FN_MC!Y447)</f>
        <v>*</v>
      </c>
      <c r="C465" s="101" t="str">
        <f>IF(FN_MC!B447="","*",FN_MC!B447)</f>
        <v>*</v>
      </c>
      <c r="D465" s="101" t="str">
        <f>IF(FN_MC!D447="","*",FN_MC!D447)</f>
        <v>*</v>
      </c>
      <c r="E465" s="101" t="str">
        <f>IF(FN_MC!H447="","*",FN_MC!H447)</f>
        <v>*</v>
      </c>
      <c r="F465" s="114" t="str">
        <f>IF(FN_MC!M447="","*",FN_MC!M447)</f>
        <v>-</v>
      </c>
      <c r="G465" s="101" t="str">
        <f>IF(FN_MC!I447="","*",FN_MC!I447)</f>
        <v>*</v>
      </c>
      <c r="H465" s="101" t="str">
        <f>IF(FN_MC!AB447="","*",FN_MC!AB447)</f>
        <v>*</v>
      </c>
      <c r="I465" s="101" t="str">
        <f>IF(FN_MC!AC447="","*",FN_MC!AC447)</f>
        <v>*</v>
      </c>
      <c r="J465" s="102" t="str">
        <f>IF(FN_MC!AA447="","*",FN_MC!AA447)</f>
        <v>*</v>
      </c>
      <c r="K465" s="112" t="str">
        <f>IF(FN_MC!AD447="","*",FN_MC!AD447)</f>
        <v>*</v>
      </c>
    </row>
    <row r="466" spans="2:11">
      <c r="B466" s="100" t="str">
        <f>IF(FN_MC!Y448="","*",FN_MC!Y448)</f>
        <v>*</v>
      </c>
      <c r="C466" s="101" t="str">
        <f>IF(FN_MC!B448="","*",FN_MC!B448)</f>
        <v>*</v>
      </c>
      <c r="D466" s="101" t="str">
        <f>IF(FN_MC!D448="","*",FN_MC!D448)</f>
        <v>*</v>
      </c>
      <c r="E466" s="101" t="str">
        <f>IF(FN_MC!H448="","*",FN_MC!H448)</f>
        <v>*</v>
      </c>
      <c r="F466" s="114" t="str">
        <f>IF(FN_MC!M448="","*",FN_MC!M448)</f>
        <v>-</v>
      </c>
      <c r="G466" s="101" t="str">
        <f>IF(FN_MC!I448="","*",FN_MC!I448)</f>
        <v>*</v>
      </c>
      <c r="H466" s="101" t="str">
        <f>IF(FN_MC!AB448="","*",FN_MC!AB448)</f>
        <v>*</v>
      </c>
      <c r="I466" s="101" t="str">
        <f>IF(FN_MC!AC448="","*",FN_MC!AC448)</f>
        <v>*</v>
      </c>
      <c r="J466" s="102" t="str">
        <f>IF(FN_MC!AA448="","*",FN_MC!AA448)</f>
        <v>*</v>
      </c>
      <c r="K466" s="112" t="str">
        <f>IF(FN_MC!AD448="","*",FN_MC!AD448)</f>
        <v>*</v>
      </c>
    </row>
    <row r="467" spans="2:11">
      <c r="B467" s="100" t="str">
        <f>IF(FN_MC!Y449="","*",FN_MC!Y449)</f>
        <v>*</v>
      </c>
      <c r="C467" s="101" t="str">
        <f>IF(FN_MC!B449="","*",FN_MC!B449)</f>
        <v>*</v>
      </c>
      <c r="D467" s="101" t="str">
        <f>IF(FN_MC!D449="","*",FN_MC!D449)</f>
        <v>*</v>
      </c>
      <c r="E467" s="101" t="str">
        <f>IF(FN_MC!H449="","*",FN_MC!H449)</f>
        <v>*</v>
      </c>
      <c r="F467" s="114" t="str">
        <f>IF(FN_MC!M449="","*",FN_MC!M449)</f>
        <v>-</v>
      </c>
      <c r="G467" s="101" t="str">
        <f>IF(FN_MC!I449="","*",FN_MC!I449)</f>
        <v>*</v>
      </c>
      <c r="H467" s="101" t="str">
        <f>IF(FN_MC!AB449="","*",FN_MC!AB449)</f>
        <v>*</v>
      </c>
      <c r="I467" s="101" t="str">
        <f>IF(FN_MC!AC449="","*",FN_MC!AC449)</f>
        <v>*</v>
      </c>
      <c r="J467" s="102" t="str">
        <f>IF(FN_MC!AA449="","*",FN_MC!AA449)</f>
        <v>*</v>
      </c>
      <c r="K467" s="112" t="str">
        <f>IF(FN_MC!AD449="","*",FN_MC!AD449)</f>
        <v>*</v>
      </c>
    </row>
    <row r="468" spans="2:11">
      <c r="B468" s="100" t="str">
        <f>IF(FN_MC!Y450="","*",FN_MC!Y450)</f>
        <v>*</v>
      </c>
      <c r="C468" s="101" t="str">
        <f>IF(FN_MC!B450="","*",FN_MC!B450)</f>
        <v>*</v>
      </c>
      <c r="D468" s="101" t="str">
        <f>IF(FN_MC!D450="","*",FN_MC!D450)</f>
        <v>*</v>
      </c>
      <c r="E468" s="101" t="str">
        <f>IF(FN_MC!H450="","*",FN_MC!H450)</f>
        <v>*</v>
      </c>
      <c r="F468" s="114" t="str">
        <f>IF(FN_MC!M450="","*",FN_MC!M450)</f>
        <v>-</v>
      </c>
      <c r="G468" s="101" t="str">
        <f>IF(FN_MC!I450="","*",FN_MC!I450)</f>
        <v>*</v>
      </c>
      <c r="H468" s="101" t="str">
        <f>IF(FN_MC!AB450="","*",FN_MC!AB450)</f>
        <v>*</v>
      </c>
      <c r="I468" s="101" t="str">
        <f>IF(FN_MC!AC450="","*",FN_MC!AC450)</f>
        <v>*</v>
      </c>
      <c r="J468" s="102" t="str">
        <f>IF(FN_MC!AA450="","*",FN_MC!AA450)</f>
        <v>*</v>
      </c>
      <c r="K468" s="112" t="str">
        <f>IF(FN_MC!AD450="","*",FN_MC!AD450)</f>
        <v>*</v>
      </c>
    </row>
    <row r="469" spans="2:11">
      <c r="B469" s="100" t="str">
        <f>IF(FN_MC!Y451="","*",FN_MC!Y451)</f>
        <v>*</v>
      </c>
      <c r="C469" s="101" t="str">
        <f>IF(FN_MC!B451="","*",FN_MC!B451)</f>
        <v>*</v>
      </c>
      <c r="D469" s="101" t="str">
        <f>IF(FN_MC!D451="","*",FN_MC!D451)</f>
        <v>*</v>
      </c>
      <c r="E469" s="101" t="str">
        <f>IF(FN_MC!H451="","*",FN_MC!H451)</f>
        <v>*</v>
      </c>
      <c r="F469" s="114" t="str">
        <f>IF(FN_MC!M451="","*",FN_MC!M451)</f>
        <v>-</v>
      </c>
      <c r="G469" s="101" t="str">
        <f>IF(FN_MC!I451="","*",FN_MC!I451)</f>
        <v>*</v>
      </c>
      <c r="H469" s="101" t="str">
        <f>IF(FN_MC!AB451="","*",FN_MC!AB451)</f>
        <v>*</v>
      </c>
      <c r="I469" s="101" t="str">
        <f>IF(FN_MC!AC451="","*",FN_MC!AC451)</f>
        <v>*</v>
      </c>
      <c r="J469" s="102" t="str">
        <f>IF(FN_MC!AA451="","*",FN_MC!AA451)</f>
        <v>*</v>
      </c>
      <c r="K469" s="112" t="str">
        <f>IF(FN_MC!AD451="","*",FN_MC!AD451)</f>
        <v>*</v>
      </c>
    </row>
    <row r="470" spans="2:11">
      <c r="B470" s="100" t="str">
        <f>IF(FN_MC!Y452="","*",FN_MC!Y452)</f>
        <v>*</v>
      </c>
      <c r="C470" s="101" t="str">
        <f>IF(FN_MC!B452="","*",FN_MC!B452)</f>
        <v>*</v>
      </c>
      <c r="D470" s="101" t="str">
        <f>IF(FN_MC!D452="","*",FN_MC!D452)</f>
        <v>*</v>
      </c>
      <c r="E470" s="101" t="str">
        <f>IF(FN_MC!H452="","*",FN_MC!H452)</f>
        <v>*</v>
      </c>
      <c r="F470" s="114" t="str">
        <f>IF(FN_MC!M452="","*",FN_MC!M452)</f>
        <v>-</v>
      </c>
      <c r="G470" s="101" t="str">
        <f>IF(FN_MC!I452="","*",FN_MC!I452)</f>
        <v>*</v>
      </c>
      <c r="H470" s="101" t="str">
        <f>IF(FN_MC!AB452="","*",FN_MC!AB452)</f>
        <v>*</v>
      </c>
      <c r="I470" s="101" t="str">
        <f>IF(FN_MC!AC452="","*",FN_MC!AC452)</f>
        <v>*</v>
      </c>
      <c r="J470" s="102" t="str">
        <f>IF(FN_MC!AA452="","*",FN_MC!AA452)</f>
        <v>*</v>
      </c>
      <c r="K470" s="112" t="str">
        <f>IF(FN_MC!AD452="","*",FN_MC!AD452)</f>
        <v>*</v>
      </c>
    </row>
    <row r="471" spans="2:11">
      <c r="B471" s="100" t="str">
        <f>IF(FN_MC!Y453="","*",FN_MC!Y453)</f>
        <v>*</v>
      </c>
      <c r="C471" s="101" t="str">
        <f>IF(FN_MC!B453="","*",FN_MC!B453)</f>
        <v>*</v>
      </c>
      <c r="D471" s="101" t="str">
        <f>IF(FN_MC!D453="","*",FN_MC!D453)</f>
        <v>*</v>
      </c>
      <c r="E471" s="101" t="str">
        <f>IF(FN_MC!H453="","*",FN_MC!H453)</f>
        <v>*</v>
      </c>
      <c r="F471" s="114" t="str">
        <f>IF(FN_MC!M453="","*",FN_MC!M453)</f>
        <v>-</v>
      </c>
      <c r="G471" s="101" t="str">
        <f>IF(FN_MC!I453="","*",FN_MC!I453)</f>
        <v>*</v>
      </c>
      <c r="H471" s="101" t="str">
        <f>IF(FN_MC!AB453="","*",FN_MC!AB453)</f>
        <v>*</v>
      </c>
      <c r="I471" s="101" t="str">
        <f>IF(FN_MC!AC453="","*",FN_MC!AC453)</f>
        <v>*</v>
      </c>
      <c r="J471" s="102" t="str">
        <f>IF(FN_MC!AA453="","*",FN_MC!AA453)</f>
        <v>*</v>
      </c>
      <c r="K471" s="112" t="str">
        <f>IF(FN_MC!AD453="","*",FN_MC!AD453)</f>
        <v>*</v>
      </c>
    </row>
    <row r="472" spans="2:11">
      <c r="B472" s="100" t="str">
        <f>IF(FN_MC!Y454="","*",FN_MC!Y454)</f>
        <v>*</v>
      </c>
      <c r="C472" s="101" t="str">
        <f>IF(FN_MC!B454="","*",FN_MC!B454)</f>
        <v>*</v>
      </c>
      <c r="D472" s="101" t="str">
        <f>IF(FN_MC!D454="","*",FN_MC!D454)</f>
        <v>*</v>
      </c>
      <c r="E472" s="101" t="str">
        <f>IF(FN_MC!H454="","*",FN_MC!H454)</f>
        <v>*</v>
      </c>
      <c r="F472" s="114" t="str">
        <f>IF(FN_MC!M454="","*",FN_MC!M454)</f>
        <v>-</v>
      </c>
      <c r="G472" s="101" t="str">
        <f>IF(FN_MC!I454="","*",FN_MC!I454)</f>
        <v>*</v>
      </c>
      <c r="H472" s="101" t="str">
        <f>IF(FN_MC!AB454="","*",FN_MC!AB454)</f>
        <v>*</v>
      </c>
      <c r="I472" s="101" t="str">
        <f>IF(FN_MC!AC454="","*",FN_MC!AC454)</f>
        <v>*</v>
      </c>
      <c r="J472" s="102" t="str">
        <f>IF(FN_MC!AA454="","*",FN_MC!AA454)</f>
        <v>*</v>
      </c>
      <c r="K472" s="112" t="str">
        <f>IF(FN_MC!AD454="","*",FN_MC!AD454)</f>
        <v>*</v>
      </c>
    </row>
    <row r="473" spans="2:11">
      <c r="B473" s="100" t="str">
        <f>IF(FN_MC!Y455="","*",FN_MC!Y455)</f>
        <v>*</v>
      </c>
      <c r="C473" s="101" t="str">
        <f>IF(FN_MC!B455="","*",FN_MC!B455)</f>
        <v>*</v>
      </c>
      <c r="D473" s="101" t="str">
        <f>IF(FN_MC!D455="","*",FN_MC!D455)</f>
        <v>*</v>
      </c>
      <c r="E473" s="101" t="str">
        <f>IF(FN_MC!H455="","*",FN_MC!H455)</f>
        <v>*</v>
      </c>
      <c r="F473" s="114" t="str">
        <f>IF(FN_MC!M455="","*",FN_MC!M455)</f>
        <v>-</v>
      </c>
      <c r="G473" s="101" t="str">
        <f>IF(FN_MC!I455="","*",FN_MC!I455)</f>
        <v>*</v>
      </c>
      <c r="H473" s="101" t="str">
        <f>IF(FN_MC!AB455="","*",FN_MC!AB455)</f>
        <v>*</v>
      </c>
      <c r="I473" s="101" t="str">
        <f>IF(FN_MC!AC455="","*",FN_MC!AC455)</f>
        <v>*</v>
      </c>
      <c r="J473" s="102" t="str">
        <f>IF(FN_MC!AA455="","*",FN_MC!AA455)</f>
        <v>*</v>
      </c>
      <c r="K473" s="112" t="str">
        <f>IF(FN_MC!AD455="","*",FN_MC!AD455)</f>
        <v>*</v>
      </c>
    </row>
    <row r="474" spans="2:11">
      <c r="B474" s="100" t="str">
        <f>IF(FN_MC!Y456="","*",FN_MC!Y456)</f>
        <v>*</v>
      </c>
      <c r="C474" s="101" t="str">
        <f>IF(FN_MC!B456="","*",FN_MC!B456)</f>
        <v>*</v>
      </c>
      <c r="D474" s="101" t="str">
        <f>IF(FN_MC!D456="","*",FN_MC!D456)</f>
        <v>*</v>
      </c>
      <c r="E474" s="101" t="str">
        <f>IF(FN_MC!H456="","*",FN_MC!H456)</f>
        <v>*</v>
      </c>
      <c r="F474" s="114" t="str">
        <f>IF(FN_MC!M456="","*",FN_MC!M456)</f>
        <v>-</v>
      </c>
      <c r="G474" s="101" t="str">
        <f>IF(FN_MC!I456="","*",FN_MC!I456)</f>
        <v>*</v>
      </c>
      <c r="H474" s="101" t="str">
        <f>IF(FN_MC!AB456="","*",FN_MC!AB456)</f>
        <v>*</v>
      </c>
      <c r="I474" s="101" t="str">
        <f>IF(FN_MC!AC456="","*",FN_MC!AC456)</f>
        <v>*</v>
      </c>
      <c r="J474" s="102" t="str">
        <f>IF(FN_MC!AA456="","*",FN_MC!AA456)</f>
        <v>*</v>
      </c>
      <c r="K474" s="112" t="str">
        <f>IF(FN_MC!AD456="","*",FN_MC!AD456)</f>
        <v>*</v>
      </c>
    </row>
    <row r="475" spans="2:11">
      <c r="B475" s="100" t="str">
        <f>IF(FN_MC!Y457="","*",FN_MC!Y457)</f>
        <v>*</v>
      </c>
      <c r="C475" s="101" t="str">
        <f>IF(FN_MC!B457="","*",FN_MC!B457)</f>
        <v>*</v>
      </c>
      <c r="D475" s="101" t="str">
        <f>IF(FN_MC!D457="","*",FN_MC!D457)</f>
        <v>*</v>
      </c>
      <c r="E475" s="101" t="str">
        <f>IF(FN_MC!H457="","*",FN_MC!H457)</f>
        <v>*</v>
      </c>
      <c r="F475" s="114" t="str">
        <f>IF(FN_MC!M457="","*",FN_MC!M457)</f>
        <v>-</v>
      </c>
      <c r="G475" s="101" t="str">
        <f>IF(FN_MC!I457="","*",FN_MC!I457)</f>
        <v>*</v>
      </c>
      <c r="H475" s="101" t="str">
        <f>IF(FN_MC!AB457="","*",FN_MC!AB457)</f>
        <v>*</v>
      </c>
      <c r="I475" s="101" t="str">
        <f>IF(FN_MC!AC457="","*",FN_MC!AC457)</f>
        <v>*</v>
      </c>
      <c r="J475" s="102" t="str">
        <f>IF(FN_MC!AA457="","*",FN_MC!AA457)</f>
        <v>*</v>
      </c>
      <c r="K475" s="112" t="str">
        <f>IF(FN_MC!AD457="","*",FN_MC!AD457)</f>
        <v>*</v>
      </c>
    </row>
    <row r="476" spans="2:11">
      <c r="B476" s="100" t="str">
        <f>IF(FN_MC!Y458="","*",FN_MC!Y458)</f>
        <v>*</v>
      </c>
      <c r="C476" s="101" t="str">
        <f>IF(FN_MC!B458="","*",FN_MC!B458)</f>
        <v>*</v>
      </c>
      <c r="D476" s="101" t="str">
        <f>IF(FN_MC!D458="","*",FN_MC!D458)</f>
        <v>*</v>
      </c>
      <c r="E476" s="101" t="str">
        <f>IF(FN_MC!H458="","*",FN_MC!H458)</f>
        <v>*</v>
      </c>
      <c r="F476" s="114" t="str">
        <f>IF(FN_MC!M458="","*",FN_MC!M458)</f>
        <v>-</v>
      </c>
      <c r="G476" s="101" t="str">
        <f>IF(FN_MC!I458="","*",FN_MC!I458)</f>
        <v>*</v>
      </c>
      <c r="H476" s="101" t="str">
        <f>IF(FN_MC!AB458="","*",FN_MC!AB458)</f>
        <v>*</v>
      </c>
      <c r="I476" s="101" t="str">
        <f>IF(FN_MC!AC458="","*",FN_MC!AC458)</f>
        <v>*</v>
      </c>
      <c r="J476" s="102" t="str">
        <f>IF(FN_MC!AA458="","*",FN_MC!AA458)</f>
        <v>*</v>
      </c>
      <c r="K476" s="112" t="str">
        <f>IF(FN_MC!AD458="","*",FN_MC!AD458)</f>
        <v>*</v>
      </c>
    </row>
    <row r="477" spans="2:11">
      <c r="B477" s="100" t="str">
        <f>IF(FN_MC!Y459="","*",FN_MC!Y459)</f>
        <v>*</v>
      </c>
      <c r="C477" s="101" t="str">
        <f>IF(FN_MC!B459="","*",FN_MC!B459)</f>
        <v>*</v>
      </c>
      <c r="D477" s="101" t="str">
        <f>IF(FN_MC!D459="","*",FN_MC!D459)</f>
        <v>*</v>
      </c>
      <c r="E477" s="101" t="str">
        <f>IF(FN_MC!H459="","*",FN_MC!H459)</f>
        <v>*</v>
      </c>
      <c r="F477" s="114" t="str">
        <f>IF(FN_MC!M459="","*",FN_MC!M459)</f>
        <v>-</v>
      </c>
      <c r="G477" s="101" t="str">
        <f>IF(FN_MC!I459="","*",FN_MC!I459)</f>
        <v>*</v>
      </c>
      <c r="H477" s="101" t="str">
        <f>IF(FN_MC!AB459="","*",FN_MC!AB459)</f>
        <v>*</v>
      </c>
      <c r="I477" s="101" t="str">
        <f>IF(FN_MC!AC459="","*",FN_MC!AC459)</f>
        <v>*</v>
      </c>
      <c r="J477" s="102" t="str">
        <f>IF(FN_MC!AA459="","*",FN_MC!AA459)</f>
        <v>*</v>
      </c>
      <c r="K477" s="112" t="str">
        <f>IF(FN_MC!AD459="","*",FN_MC!AD459)</f>
        <v>*</v>
      </c>
    </row>
    <row r="478" spans="2:11">
      <c r="B478" s="100" t="str">
        <f>IF(FN_MC!Y460="","*",FN_MC!Y460)</f>
        <v>*</v>
      </c>
      <c r="C478" s="101" t="str">
        <f>IF(FN_MC!B460="","*",FN_MC!B460)</f>
        <v>*</v>
      </c>
      <c r="D478" s="101" t="str">
        <f>IF(FN_MC!D460="","*",FN_MC!D460)</f>
        <v>*</v>
      </c>
      <c r="E478" s="101" t="str">
        <f>IF(FN_MC!H460="","*",FN_MC!H460)</f>
        <v>*</v>
      </c>
      <c r="F478" s="114" t="str">
        <f>IF(FN_MC!M460="","*",FN_MC!M460)</f>
        <v>-</v>
      </c>
      <c r="G478" s="101" t="str">
        <f>IF(FN_MC!I460="","*",FN_MC!I460)</f>
        <v>*</v>
      </c>
      <c r="H478" s="101" t="str">
        <f>IF(FN_MC!AB460="","*",FN_MC!AB460)</f>
        <v>*</v>
      </c>
      <c r="I478" s="101" t="str">
        <f>IF(FN_MC!AC460="","*",FN_MC!AC460)</f>
        <v>*</v>
      </c>
      <c r="J478" s="102" t="str">
        <f>IF(FN_MC!AA460="","*",FN_MC!AA460)</f>
        <v>*</v>
      </c>
      <c r="K478" s="112" t="str">
        <f>IF(FN_MC!AD460="","*",FN_MC!AD460)</f>
        <v>*</v>
      </c>
    </row>
    <row r="479" spans="2:11">
      <c r="B479" s="100" t="str">
        <f>IF(FN_MC!Y461="","*",FN_MC!Y461)</f>
        <v>*</v>
      </c>
      <c r="C479" s="101" t="str">
        <f>IF(FN_MC!B461="","*",FN_MC!B461)</f>
        <v>*</v>
      </c>
      <c r="D479" s="101" t="str">
        <f>IF(FN_MC!D461="","*",FN_MC!D461)</f>
        <v>*</v>
      </c>
      <c r="E479" s="101" t="str">
        <f>IF(FN_MC!H461="","*",FN_MC!H461)</f>
        <v>*</v>
      </c>
      <c r="F479" s="114" t="str">
        <f>IF(FN_MC!M461="","*",FN_MC!M461)</f>
        <v>-</v>
      </c>
      <c r="G479" s="101" t="str">
        <f>IF(FN_MC!I461="","*",FN_MC!I461)</f>
        <v>*</v>
      </c>
      <c r="H479" s="101" t="str">
        <f>IF(FN_MC!AB461="","*",FN_MC!AB461)</f>
        <v>*</v>
      </c>
      <c r="I479" s="101" t="str">
        <f>IF(FN_MC!AC461="","*",FN_MC!AC461)</f>
        <v>*</v>
      </c>
      <c r="J479" s="102" t="str">
        <f>IF(FN_MC!AA461="","*",FN_MC!AA461)</f>
        <v>*</v>
      </c>
      <c r="K479" s="112" t="str">
        <f>IF(FN_MC!AD461="","*",FN_MC!AD461)</f>
        <v>*</v>
      </c>
    </row>
    <row r="480" spans="2:11">
      <c r="B480" s="100" t="str">
        <f>IF(FN_MC!Y462="","*",FN_MC!Y462)</f>
        <v>*</v>
      </c>
      <c r="C480" s="101" t="str">
        <f>IF(FN_MC!B462="","*",FN_MC!B462)</f>
        <v>*</v>
      </c>
      <c r="D480" s="101" t="str">
        <f>IF(FN_MC!D462="","*",FN_MC!D462)</f>
        <v>*</v>
      </c>
      <c r="E480" s="101" t="str">
        <f>IF(FN_MC!H462="","*",FN_MC!H462)</f>
        <v>*</v>
      </c>
      <c r="F480" s="114" t="str">
        <f>IF(FN_MC!M462="","*",FN_MC!M462)</f>
        <v>-</v>
      </c>
      <c r="G480" s="101" t="str">
        <f>IF(FN_MC!I462="","*",FN_MC!I462)</f>
        <v>*</v>
      </c>
      <c r="H480" s="101" t="str">
        <f>IF(FN_MC!AB462="","*",FN_MC!AB462)</f>
        <v>*</v>
      </c>
      <c r="I480" s="101" t="str">
        <f>IF(FN_MC!AC462="","*",FN_MC!AC462)</f>
        <v>*</v>
      </c>
      <c r="J480" s="102" t="str">
        <f>IF(FN_MC!AA462="","*",FN_MC!AA462)</f>
        <v>*</v>
      </c>
      <c r="K480" s="112" t="str">
        <f>IF(FN_MC!AD462="","*",FN_MC!AD462)</f>
        <v>*</v>
      </c>
    </row>
    <row r="481" spans="2:11">
      <c r="B481" s="100" t="str">
        <f>IF(FN_MC!Y463="","*",FN_MC!Y463)</f>
        <v>*</v>
      </c>
      <c r="C481" s="101" t="str">
        <f>IF(FN_MC!B463="","*",FN_MC!B463)</f>
        <v>*</v>
      </c>
      <c r="D481" s="101" t="str">
        <f>IF(FN_MC!D463="","*",FN_MC!D463)</f>
        <v>*</v>
      </c>
      <c r="E481" s="101" t="str">
        <f>IF(FN_MC!H463="","*",FN_MC!H463)</f>
        <v>*</v>
      </c>
      <c r="F481" s="114" t="str">
        <f>IF(FN_MC!M463="","*",FN_MC!M463)</f>
        <v>-</v>
      </c>
      <c r="G481" s="101" t="str">
        <f>IF(FN_MC!I463="","*",FN_MC!I463)</f>
        <v>*</v>
      </c>
      <c r="H481" s="101" t="str">
        <f>IF(FN_MC!AB463="","*",FN_MC!AB463)</f>
        <v>*</v>
      </c>
      <c r="I481" s="101" t="str">
        <f>IF(FN_MC!AC463="","*",FN_MC!AC463)</f>
        <v>*</v>
      </c>
      <c r="J481" s="102" t="str">
        <f>IF(FN_MC!AA463="","*",FN_MC!AA463)</f>
        <v>*</v>
      </c>
      <c r="K481" s="112" t="str">
        <f>IF(FN_MC!AD463="","*",FN_MC!AD463)</f>
        <v>*</v>
      </c>
    </row>
    <row r="482" spans="2:11">
      <c r="B482" s="100" t="str">
        <f>IF(FN_MC!Y464="","*",FN_MC!Y464)</f>
        <v>*</v>
      </c>
      <c r="C482" s="101" t="str">
        <f>IF(FN_MC!B464="","*",FN_MC!B464)</f>
        <v>*</v>
      </c>
      <c r="D482" s="101" t="str">
        <f>IF(FN_MC!D464="","*",FN_MC!D464)</f>
        <v>*</v>
      </c>
      <c r="E482" s="101" t="str">
        <f>IF(FN_MC!H464="","*",FN_MC!H464)</f>
        <v>*</v>
      </c>
      <c r="F482" s="114" t="str">
        <f>IF(FN_MC!M464="","*",FN_MC!M464)</f>
        <v>-</v>
      </c>
      <c r="G482" s="101" t="str">
        <f>IF(FN_MC!I464="","*",FN_MC!I464)</f>
        <v>*</v>
      </c>
      <c r="H482" s="101" t="str">
        <f>IF(FN_MC!AB464="","*",FN_MC!AB464)</f>
        <v>*</v>
      </c>
      <c r="I482" s="101" t="str">
        <f>IF(FN_MC!AC464="","*",FN_MC!AC464)</f>
        <v>*</v>
      </c>
      <c r="J482" s="102" t="str">
        <f>IF(FN_MC!AA464="","*",FN_MC!AA464)</f>
        <v>*</v>
      </c>
      <c r="K482" s="112" t="str">
        <f>IF(FN_MC!AD464="","*",FN_MC!AD464)</f>
        <v>*</v>
      </c>
    </row>
    <row r="483" spans="2:11">
      <c r="B483" s="100" t="str">
        <f>IF(FN_MC!Y465="","*",FN_MC!Y465)</f>
        <v>*</v>
      </c>
      <c r="C483" s="101" t="str">
        <f>IF(FN_MC!B465="","*",FN_MC!B465)</f>
        <v>*</v>
      </c>
      <c r="D483" s="101" t="str">
        <f>IF(FN_MC!D465="","*",FN_MC!D465)</f>
        <v>*</v>
      </c>
      <c r="E483" s="101" t="str">
        <f>IF(FN_MC!H465="","*",FN_MC!H465)</f>
        <v>*</v>
      </c>
      <c r="F483" s="114" t="str">
        <f>IF(FN_MC!M465="","*",FN_MC!M465)</f>
        <v>-</v>
      </c>
      <c r="G483" s="101" t="str">
        <f>IF(FN_MC!I465="","*",FN_MC!I465)</f>
        <v>*</v>
      </c>
      <c r="H483" s="101" t="str">
        <f>IF(FN_MC!AB465="","*",FN_MC!AB465)</f>
        <v>*</v>
      </c>
      <c r="I483" s="101" t="str">
        <f>IF(FN_MC!AC465="","*",FN_MC!AC465)</f>
        <v>*</v>
      </c>
      <c r="J483" s="102" t="str">
        <f>IF(FN_MC!AA465="","*",FN_MC!AA465)</f>
        <v>*</v>
      </c>
      <c r="K483" s="112" t="str">
        <f>IF(FN_MC!AD465="","*",FN_MC!AD465)</f>
        <v>*</v>
      </c>
    </row>
    <row r="484" spans="2:11">
      <c r="B484" s="100" t="str">
        <f>IF(FN_MC!Y466="","*",FN_MC!Y466)</f>
        <v>*</v>
      </c>
      <c r="C484" s="101" t="str">
        <f>IF(FN_MC!B466="","*",FN_MC!B466)</f>
        <v>*</v>
      </c>
      <c r="D484" s="101" t="str">
        <f>IF(FN_MC!D466="","*",FN_MC!D466)</f>
        <v>*</v>
      </c>
      <c r="E484" s="101" t="str">
        <f>IF(FN_MC!H466="","*",FN_MC!H466)</f>
        <v>*</v>
      </c>
      <c r="F484" s="114" t="str">
        <f>IF(FN_MC!M466="","*",FN_MC!M466)</f>
        <v>-</v>
      </c>
      <c r="G484" s="101" t="str">
        <f>IF(FN_MC!I466="","*",FN_MC!I466)</f>
        <v>*</v>
      </c>
      <c r="H484" s="101" t="str">
        <f>IF(FN_MC!AB466="","*",FN_MC!AB466)</f>
        <v>*</v>
      </c>
      <c r="I484" s="101" t="str">
        <f>IF(FN_MC!AC466="","*",FN_MC!AC466)</f>
        <v>*</v>
      </c>
      <c r="J484" s="102" t="str">
        <f>IF(FN_MC!AA466="","*",FN_MC!AA466)</f>
        <v>*</v>
      </c>
      <c r="K484" s="112" t="str">
        <f>IF(FN_MC!AD466="","*",FN_MC!AD466)</f>
        <v>*</v>
      </c>
    </row>
    <row r="485" spans="2:11">
      <c r="B485" s="100" t="str">
        <f>IF(FN_MC!Y467="","*",FN_MC!Y467)</f>
        <v>*</v>
      </c>
      <c r="C485" s="101" t="str">
        <f>IF(FN_MC!B467="","*",FN_MC!B467)</f>
        <v>*</v>
      </c>
      <c r="D485" s="101" t="str">
        <f>IF(FN_MC!D467="","*",FN_MC!D467)</f>
        <v>*</v>
      </c>
      <c r="E485" s="101" t="str">
        <f>IF(FN_MC!H467="","*",FN_MC!H467)</f>
        <v>*</v>
      </c>
      <c r="F485" s="114" t="str">
        <f>IF(FN_MC!M467="","*",FN_MC!M467)</f>
        <v>-</v>
      </c>
      <c r="G485" s="101" t="str">
        <f>IF(FN_MC!I467="","*",FN_MC!I467)</f>
        <v>*</v>
      </c>
      <c r="H485" s="101" t="str">
        <f>IF(FN_MC!AB467="","*",FN_MC!AB467)</f>
        <v>*</v>
      </c>
      <c r="I485" s="101" t="str">
        <f>IF(FN_MC!AC467="","*",FN_MC!AC467)</f>
        <v>*</v>
      </c>
      <c r="J485" s="102" t="str">
        <f>IF(FN_MC!AA467="","*",FN_MC!AA467)</f>
        <v>*</v>
      </c>
      <c r="K485" s="112" t="str">
        <f>IF(FN_MC!AD467="","*",FN_MC!AD467)</f>
        <v>*</v>
      </c>
    </row>
    <row r="486" spans="2:11">
      <c r="B486" s="100" t="str">
        <f>IF(FN_MC!Y468="","*",FN_MC!Y468)</f>
        <v>*</v>
      </c>
      <c r="C486" s="101" t="str">
        <f>IF(FN_MC!B468="","*",FN_MC!B468)</f>
        <v>*</v>
      </c>
      <c r="D486" s="101" t="str">
        <f>IF(FN_MC!D468="","*",FN_MC!D468)</f>
        <v>*</v>
      </c>
      <c r="E486" s="101" t="str">
        <f>IF(FN_MC!H468="","*",FN_MC!H468)</f>
        <v>*</v>
      </c>
      <c r="F486" s="114" t="str">
        <f>IF(FN_MC!M468="","*",FN_MC!M468)</f>
        <v>-</v>
      </c>
      <c r="G486" s="101" t="str">
        <f>IF(FN_MC!I468="","*",FN_MC!I468)</f>
        <v>*</v>
      </c>
      <c r="H486" s="101" t="str">
        <f>IF(FN_MC!AB468="","*",FN_MC!AB468)</f>
        <v>*</v>
      </c>
      <c r="I486" s="101" t="str">
        <f>IF(FN_MC!AC468="","*",FN_MC!AC468)</f>
        <v>*</v>
      </c>
      <c r="J486" s="102" t="str">
        <f>IF(FN_MC!AA468="","*",FN_MC!AA468)</f>
        <v>*</v>
      </c>
      <c r="K486" s="112" t="str">
        <f>IF(FN_MC!AD468="","*",FN_MC!AD468)</f>
        <v>*</v>
      </c>
    </row>
    <row r="487" spans="2:11">
      <c r="B487" s="100" t="str">
        <f>IF(FN_MC!Y469="","*",FN_MC!Y469)</f>
        <v>*</v>
      </c>
      <c r="C487" s="101" t="str">
        <f>IF(FN_MC!B469="","*",FN_MC!B469)</f>
        <v>*</v>
      </c>
      <c r="D487" s="101" t="str">
        <f>IF(FN_MC!D469="","*",FN_MC!D469)</f>
        <v>*</v>
      </c>
      <c r="E487" s="101" t="str">
        <f>IF(FN_MC!H469="","*",FN_MC!H469)</f>
        <v>*</v>
      </c>
      <c r="F487" s="114" t="str">
        <f>IF(FN_MC!M469="","*",FN_MC!M469)</f>
        <v>-</v>
      </c>
      <c r="G487" s="101" t="str">
        <f>IF(FN_MC!I469="","*",FN_MC!I469)</f>
        <v>*</v>
      </c>
      <c r="H487" s="101" t="str">
        <f>IF(FN_MC!AB469="","*",FN_MC!AB469)</f>
        <v>*</v>
      </c>
      <c r="I487" s="101" t="str">
        <f>IF(FN_MC!AC469="","*",FN_MC!AC469)</f>
        <v>*</v>
      </c>
      <c r="J487" s="102" t="str">
        <f>IF(FN_MC!AA469="","*",FN_MC!AA469)</f>
        <v>*</v>
      </c>
      <c r="K487" s="112" t="str">
        <f>IF(FN_MC!AD469="","*",FN_MC!AD469)</f>
        <v>*</v>
      </c>
    </row>
    <row r="488" spans="2:11">
      <c r="B488" s="100" t="str">
        <f>IF(FN_MC!Y470="","*",FN_MC!Y470)</f>
        <v>*</v>
      </c>
      <c r="C488" s="101" t="str">
        <f>IF(FN_MC!B470="","*",FN_MC!B470)</f>
        <v>*</v>
      </c>
      <c r="D488" s="101" t="str">
        <f>IF(FN_MC!D470="","*",FN_MC!D470)</f>
        <v>*</v>
      </c>
      <c r="E488" s="101" t="str">
        <f>IF(FN_MC!H470="","*",FN_MC!H470)</f>
        <v>*</v>
      </c>
      <c r="F488" s="114" t="str">
        <f>IF(FN_MC!M470="","*",FN_MC!M470)</f>
        <v>-</v>
      </c>
      <c r="G488" s="101" t="str">
        <f>IF(FN_MC!I470="","*",FN_MC!I470)</f>
        <v>*</v>
      </c>
      <c r="H488" s="101" t="str">
        <f>IF(FN_MC!AB470="","*",FN_MC!AB470)</f>
        <v>*</v>
      </c>
      <c r="I488" s="101" t="str">
        <f>IF(FN_MC!AC470="","*",FN_MC!AC470)</f>
        <v>*</v>
      </c>
      <c r="J488" s="102" t="str">
        <f>IF(FN_MC!AA470="","*",FN_MC!AA470)</f>
        <v>*</v>
      </c>
      <c r="K488" s="112" t="str">
        <f>IF(FN_MC!AD470="","*",FN_MC!AD470)</f>
        <v>*</v>
      </c>
    </row>
    <row r="489" spans="2:11">
      <c r="B489" s="100" t="str">
        <f>IF(FN_MC!Y471="","*",FN_MC!Y471)</f>
        <v>*</v>
      </c>
      <c r="C489" s="101" t="str">
        <f>IF(FN_MC!B471="","*",FN_MC!B471)</f>
        <v>*</v>
      </c>
      <c r="D489" s="101" t="str">
        <f>IF(FN_MC!D471="","*",FN_MC!D471)</f>
        <v>*</v>
      </c>
      <c r="E489" s="101" t="str">
        <f>IF(FN_MC!H471="","*",FN_MC!H471)</f>
        <v>*</v>
      </c>
      <c r="F489" s="114" t="str">
        <f>IF(FN_MC!M471="","*",FN_MC!M471)</f>
        <v>-</v>
      </c>
      <c r="G489" s="101" t="str">
        <f>IF(FN_MC!I471="","*",FN_MC!I471)</f>
        <v>*</v>
      </c>
      <c r="H489" s="101" t="str">
        <f>IF(FN_MC!AB471="","*",FN_MC!AB471)</f>
        <v>*</v>
      </c>
      <c r="I489" s="101" t="str">
        <f>IF(FN_MC!AC471="","*",FN_MC!AC471)</f>
        <v>*</v>
      </c>
      <c r="J489" s="102" t="str">
        <f>IF(FN_MC!AA471="","*",FN_MC!AA471)</f>
        <v>*</v>
      </c>
      <c r="K489" s="112" t="str">
        <f>IF(FN_MC!AD471="","*",FN_MC!AD471)</f>
        <v>*</v>
      </c>
    </row>
    <row r="490" spans="2:11">
      <c r="B490" s="100" t="str">
        <f>IF(FN_MC!Y472="","*",FN_MC!Y472)</f>
        <v>*</v>
      </c>
      <c r="C490" s="101" t="str">
        <f>IF(FN_MC!B472="","*",FN_MC!B472)</f>
        <v>*</v>
      </c>
      <c r="D490" s="101" t="str">
        <f>IF(FN_MC!D472="","*",FN_MC!D472)</f>
        <v>*</v>
      </c>
      <c r="E490" s="101" t="str">
        <f>IF(FN_MC!H472="","*",FN_MC!H472)</f>
        <v>*</v>
      </c>
      <c r="F490" s="114" t="str">
        <f>IF(FN_MC!M472="","*",FN_MC!M472)</f>
        <v>-</v>
      </c>
      <c r="G490" s="101" t="str">
        <f>IF(FN_MC!I472="","*",FN_MC!I472)</f>
        <v>*</v>
      </c>
      <c r="H490" s="101" t="str">
        <f>IF(FN_MC!AB472="","*",FN_MC!AB472)</f>
        <v>*</v>
      </c>
      <c r="I490" s="101" t="str">
        <f>IF(FN_MC!AC472="","*",FN_MC!AC472)</f>
        <v>*</v>
      </c>
      <c r="J490" s="102" t="str">
        <f>IF(FN_MC!AA472="","*",FN_MC!AA472)</f>
        <v>*</v>
      </c>
      <c r="K490" s="112" t="str">
        <f>IF(FN_MC!AD472="","*",FN_MC!AD472)</f>
        <v>*</v>
      </c>
    </row>
    <row r="491" spans="2:11">
      <c r="B491" s="100" t="str">
        <f>IF(FN_MC!Y473="","*",FN_MC!Y473)</f>
        <v>*</v>
      </c>
      <c r="C491" s="101" t="str">
        <f>IF(FN_MC!B473="","*",FN_MC!B473)</f>
        <v>*</v>
      </c>
      <c r="D491" s="101" t="str">
        <f>IF(FN_MC!D473="","*",FN_MC!D473)</f>
        <v>*</v>
      </c>
      <c r="E491" s="101" t="str">
        <f>IF(FN_MC!H473="","*",FN_MC!H473)</f>
        <v>*</v>
      </c>
      <c r="F491" s="114" t="str">
        <f>IF(FN_MC!M473="","*",FN_MC!M473)</f>
        <v>-</v>
      </c>
      <c r="G491" s="101" t="str">
        <f>IF(FN_MC!I473="","*",FN_MC!I473)</f>
        <v>*</v>
      </c>
      <c r="H491" s="101" t="str">
        <f>IF(FN_MC!AB473="","*",FN_MC!AB473)</f>
        <v>*</v>
      </c>
      <c r="I491" s="101" t="str">
        <f>IF(FN_MC!AC473="","*",FN_MC!AC473)</f>
        <v>*</v>
      </c>
      <c r="J491" s="102" t="str">
        <f>IF(FN_MC!AA473="","*",FN_MC!AA473)</f>
        <v>*</v>
      </c>
      <c r="K491" s="112" t="str">
        <f>IF(FN_MC!AD473="","*",FN_MC!AD473)</f>
        <v>*</v>
      </c>
    </row>
    <row r="492" spans="2:11">
      <c r="B492" s="100" t="str">
        <f>IF(FN_MC!Y474="","*",FN_MC!Y474)</f>
        <v>*</v>
      </c>
      <c r="C492" s="101" t="str">
        <f>IF(FN_MC!B474="","*",FN_MC!B474)</f>
        <v>*</v>
      </c>
      <c r="D492" s="101" t="str">
        <f>IF(FN_MC!D474="","*",FN_MC!D474)</f>
        <v>*</v>
      </c>
      <c r="E492" s="101" t="str">
        <f>IF(FN_MC!H474="","*",FN_MC!H474)</f>
        <v>*</v>
      </c>
      <c r="F492" s="114" t="str">
        <f>IF(FN_MC!M474="","*",FN_MC!M474)</f>
        <v>-</v>
      </c>
      <c r="G492" s="101" t="str">
        <f>IF(FN_MC!I474="","*",FN_MC!I474)</f>
        <v>*</v>
      </c>
      <c r="H492" s="101" t="str">
        <f>IF(FN_MC!AB474="","*",FN_MC!AB474)</f>
        <v>*</v>
      </c>
      <c r="I492" s="101" t="str">
        <f>IF(FN_MC!AC474="","*",FN_MC!AC474)</f>
        <v>*</v>
      </c>
      <c r="J492" s="102" t="str">
        <f>IF(FN_MC!AA474="","*",FN_MC!AA474)</f>
        <v>*</v>
      </c>
      <c r="K492" s="112" t="str">
        <f>IF(FN_MC!AD474="","*",FN_MC!AD474)</f>
        <v>*</v>
      </c>
    </row>
    <row r="493" spans="2:11">
      <c r="B493" s="100" t="str">
        <f>IF(FN_MC!Y475="","*",FN_MC!Y475)</f>
        <v>*</v>
      </c>
      <c r="C493" s="101" t="str">
        <f>IF(FN_MC!B475="","*",FN_MC!B475)</f>
        <v>*</v>
      </c>
      <c r="D493" s="101" t="str">
        <f>IF(FN_MC!D475="","*",FN_MC!D475)</f>
        <v>*</v>
      </c>
      <c r="E493" s="101" t="str">
        <f>IF(FN_MC!H475="","*",FN_MC!H475)</f>
        <v>*</v>
      </c>
      <c r="F493" s="114" t="str">
        <f>IF(FN_MC!M475="","*",FN_MC!M475)</f>
        <v>-</v>
      </c>
      <c r="G493" s="101" t="str">
        <f>IF(FN_MC!I475="","*",FN_MC!I475)</f>
        <v>*</v>
      </c>
      <c r="H493" s="101" t="str">
        <f>IF(FN_MC!AB475="","*",FN_MC!AB475)</f>
        <v>*</v>
      </c>
      <c r="I493" s="101" t="str">
        <f>IF(FN_MC!AC475="","*",FN_MC!AC475)</f>
        <v>*</v>
      </c>
      <c r="J493" s="102" t="str">
        <f>IF(FN_MC!AA475="","*",FN_MC!AA475)</f>
        <v>*</v>
      </c>
      <c r="K493" s="112" t="str">
        <f>IF(FN_MC!AD475="","*",FN_MC!AD475)</f>
        <v>*</v>
      </c>
    </row>
    <row r="494" spans="2:11">
      <c r="B494" s="100" t="str">
        <f>IF(FN_MC!Y476="","*",FN_MC!Y476)</f>
        <v>*</v>
      </c>
      <c r="C494" s="101" t="str">
        <f>IF(FN_MC!B476="","*",FN_MC!B476)</f>
        <v>*</v>
      </c>
      <c r="D494" s="101" t="str">
        <f>IF(FN_MC!D476="","*",FN_MC!D476)</f>
        <v>*</v>
      </c>
      <c r="E494" s="101" t="str">
        <f>IF(FN_MC!H476="","*",FN_MC!H476)</f>
        <v>*</v>
      </c>
      <c r="F494" s="114" t="str">
        <f>IF(FN_MC!M476="","*",FN_MC!M476)</f>
        <v>-</v>
      </c>
      <c r="G494" s="101" t="str">
        <f>IF(FN_MC!I476="","*",FN_MC!I476)</f>
        <v>*</v>
      </c>
      <c r="H494" s="101" t="str">
        <f>IF(FN_MC!AB476="","*",FN_MC!AB476)</f>
        <v>*</v>
      </c>
      <c r="I494" s="101" t="str">
        <f>IF(FN_MC!AC476="","*",FN_MC!AC476)</f>
        <v>*</v>
      </c>
      <c r="J494" s="102" t="str">
        <f>IF(FN_MC!AA476="","*",FN_MC!AA476)</f>
        <v>*</v>
      </c>
      <c r="K494" s="112" t="str">
        <f>IF(FN_MC!AD476="","*",FN_MC!AD476)</f>
        <v>*</v>
      </c>
    </row>
    <row r="495" spans="2:11">
      <c r="B495" s="100" t="str">
        <f>IF(FN_MC!Y477="","*",FN_MC!Y477)</f>
        <v>*</v>
      </c>
      <c r="C495" s="101" t="str">
        <f>IF(FN_MC!B477="","*",FN_MC!B477)</f>
        <v>*</v>
      </c>
      <c r="D495" s="101" t="str">
        <f>IF(FN_MC!D477="","*",FN_MC!D477)</f>
        <v>*</v>
      </c>
      <c r="E495" s="101" t="str">
        <f>IF(FN_MC!H477="","*",FN_MC!H477)</f>
        <v>*</v>
      </c>
      <c r="F495" s="114" t="str">
        <f>IF(FN_MC!M477="","*",FN_MC!M477)</f>
        <v>-</v>
      </c>
      <c r="G495" s="101" t="str">
        <f>IF(FN_MC!I477="","*",FN_MC!I477)</f>
        <v>*</v>
      </c>
      <c r="H495" s="101" t="str">
        <f>IF(FN_MC!AB477="","*",FN_MC!AB477)</f>
        <v>*</v>
      </c>
      <c r="I495" s="101" t="str">
        <f>IF(FN_MC!AC477="","*",FN_MC!AC477)</f>
        <v>*</v>
      </c>
      <c r="J495" s="102" t="str">
        <f>IF(FN_MC!AA477="","*",FN_MC!AA477)</f>
        <v>*</v>
      </c>
      <c r="K495" s="112" t="str">
        <f>IF(FN_MC!AD477="","*",FN_MC!AD477)</f>
        <v>*</v>
      </c>
    </row>
    <row r="496" spans="2:11">
      <c r="B496" s="100" t="str">
        <f>IF(FN_MC!Y478="","*",FN_MC!Y478)</f>
        <v>*</v>
      </c>
      <c r="C496" s="101" t="str">
        <f>IF(FN_MC!B478="","*",FN_MC!B478)</f>
        <v>*</v>
      </c>
      <c r="D496" s="101" t="str">
        <f>IF(FN_MC!D478="","*",FN_MC!D478)</f>
        <v>*</v>
      </c>
      <c r="E496" s="101" t="str">
        <f>IF(FN_MC!H478="","*",FN_MC!H478)</f>
        <v>*</v>
      </c>
      <c r="F496" s="114" t="str">
        <f>IF(FN_MC!M478="","*",FN_MC!M478)</f>
        <v>-</v>
      </c>
      <c r="G496" s="101" t="str">
        <f>IF(FN_MC!I478="","*",FN_MC!I478)</f>
        <v>*</v>
      </c>
      <c r="H496" s="101" t="str">
        <f>IF(FN_MC!AB478="","*",FN_MC!AB478)</f>
        <v>*</v>
      </c>
      <c r="I496" s="101" t="str">
        <f>IF(FN_MC!AC478="","*",FN_MC!AC478)</f>
        <v>*</v>
      </c>
      <c r="J496" s="102" t="str">
        <f>IF(FN_MC!AA478="","*",FN_MC!AA478)</f>
        <v>*</v>
      </c>
      <c r="K496" s="112" t="str">
        <f>IF(FN_MC!AD478="","*",FN_MC!AD478)</f>
        <v>*</v>
      </c>
    </row>
    <row r="497" spans="2:11">
      <c r="B497" s="100" t="str">
        <f>IF(FN_MC!Y479="","*",FN_MC!Y479)</f>
        <v>*</v>
      </c>
      <c r="C497" s="101" t="str">
        <f>IF(FN_MC!B479="","*",FN_MC!B479)</f>
        <v>*</v>
      </c>
      <c r="D497" s="101" t="str">
        <f>IF(FN_MC!D479="","*",FN_MC!D479)</f>
        <v>*</v>
      </c>
      <c r="E497" s="101" t="str">
        <f>IF(FN_MC!H479="","*",FN_MC!H479)</f>
        <v>*</v>
      </c>
      <c r="F497" s="114" t="str">
        <f>IF(FN_MC!M479="","*",FN_MC!M479)</f>
        <v>-</v>
      </c>
      <c r="G497" s="101" t="str">
        <f>IF(FN_MC!I479="","*",FN_MC!I479)</f>
        <v>*</v>
      </c>
      <c r="H497" s="101" t="str">
        <f>IF(FN_MC!AB479="","*",FN_MC!AB479)</f>
        <v>*</v>
      </c>
      <c r="I497" s="101" t="str">
        <f>IF(FN_MC!AC479="","*",FN_MC!AC479)</f>
        <v>*</v>
      </c>
      <c r="J497" s="102" t="str">
        <f>IF(FN_MC!AA479="","*",FN_MC!AA479)</f>
        <v>*</v>
      </c>
      <c r="K497" s="112" t="str">
        <f>IF(FN_MC!AD479="","*",FN_MC!AD479)</f>
        <v>*</v>
      </c>
    </row>
    <row r="498" spans="2:11">
      <c r="B498" s="100" t="str">
        <f>IF(FN_MC!Y480="","*",FN_MC!Y480)</f>
        <v>*</v>
      </c>
      <c r="C498" s="101" t="str">
        <f>IF(FN_MC!B480="","*",FN_MC!B480)</f>
        <v>*</v>
      </c>
      <c r="D498" s="101" t="str">
        <f>IF(FN_MC!D480="","*",FN_MC!D480)</f>
        <v>*</v>
      </c>
      <c r="E498" s="101" t="str">
        <f>IF(FN_MC!H480="","*",FN_MC!H480)</f>
        <v>*</v>
      </c>
      <c r="F498" s="114" t="str">
        <f>IF(FN_MC!M480="","*",FN_MC!M480)</f>
        <v>-</v>
      </c>
      <c r="G498" s="101" t="str">
        <f>IF(FN_MC!I480="","*",FN_MC!I480)</f>
        <v>*</v>
      </c>
      <c r="H498" s="101" t="str">
        <f>IF(FN_MC!AB480="","*",FN_MC!AB480)</f>
        <v>*</v>
      </c>
      <c r="I498" s="101" t="str">
        <f>IF(FN_MC!AC480="","*",FN_MC!AC480)</f>
        <v>*</v>
      </c>
      <c r="J498" s="102" t="str">
        <f>IF(FN_MC!AA480="","*",FN_MC!AA480)</f>
        <v>*</v>
      </c>
      <c r="K498" s="112" t="str">
        <f>IF(FN_MC!AD480="","*",FN_MC!AD480)</f>
        <v>*</v>
      </c>
    </row>
    <row r="499" spans="2:11">
      <c r="B499" s="100" t="str">
        <f>IF(FN_MC!Y481="","*",FN_MC!Y481)</f>
        <v>*</v>
      </c>
      <c r="C499" s="101" t="str">
        <f>IF(FN_MC!B481="","*",FN_MC!B481)</f>
        <v>*</v>
      </c>
      <c r="D499" s="101" t="str">
        <f>IF(FN_MC!D481="","*",FN_MC!D481)</f>
        <v>*</v>
      </c>
      <c r="E499" s="101" t="str">
        <f>IF(FN_MC!H481="","*",FN_MC!H481)</f>
        <v>*</v>
      </c>
      <c r="F499" s="114" t="str">
        <f>IF(FN_MC!M481="","*",FN_MC!M481)</f>
        <v>-</v>
      </c>
      <c r="G499" s="101" t="str">
        <f>IF(FN_MC!I481="","*",FN_MC!I481)</f>
        <v>*</v>
      </c>
      <c r="H499" s="101" t="str">
        <f>IF(FN_MC!AB481="","*",FN_MC!AB481)</f>
        <v>*</v>
      </c>
      <c r="I499" s="101" t="str">
        <f>IF(FN_MC!AC481="","*",FN_MC!AC481)</f>
        <v>*</v>
      </c>
      <c r="J499" s="102" t="str">
        <f>IF(FN_MC!AA481="","*",FN_MC!AA481)</f>
        <v>*</v>
      </c>
      <c r="K499" s="112" t="str">
        <f>IF(FN_MC!AD481="","*",FN_MC!AD481)</f>
        <v>*</v>
      </c>
    </row>
    <row r="500" spans="2:11">
      <c r="B500" s="100" t="str">
        <f>IF(FN_MC!Y482="","*",FN_MC!Y482)</f>
        <v>*</v>
      </c>
      <c r="C500" s="101" t="str">
        <f>IF(FN_MC!B482="","*",FN_MC!B482)</f>
        <v>*</v>
      </c>
      <c r="D500" s="101" t="str">
        <f>IF(FN_MC!D482="","*",FN_MC!D482)</f>
        <v>*</v>
      </c>
      <c r="E500" s="101" t="str">
        <f>IF(FN_MC!H482="","*",FN_MC!H482)</f>
        <v>*</v>
      </c>
      <c r="F500" s="114" t="str">
        <f>IF(FN_MC!M482="","*",FN_MC!M482)</f>
        <v>-</v>
      </c>
      <c r="G500" s="101" t="str">
        <f>IF(FN_MC!I482="","*",FN_MC!I482)</f>
        <v>*</v>
      </c>
      <c r="H500" s="101" t="str">
        <f>IF(FN_MC!AB482="","*",FN_MC!AB482)</f>
        <v>*</v>
      </c>
      <c r="I500" s="101" t="str">
        <f>IF(FN_MC!AC482="","*",FN_MC!AC482)</f>
        <v>*</v>
      </c>
      <c r="J500" s="102" t="str">
        <f>IF(FN_MC!AA482="","*",FN_MC!AA482)</f>
        <v>*</v>
      </c>
      <c r="K500" s="112" t="str">
        <f>IF(FN_MC!AD482="","*",FN_MC!AD482)</f>
        <v>*</v>
      </c>
    </row>
    <row r="501" spans="2:11">
      <c r="B501" s="100" t="str">
        <f>IF(FN_MC!Y483="","*",FN_MC!Y483)</f>
        <v>*</v>
      </c>
      <c r="C501" s="101" t="str">
        <f>IF(FN_MC!B483="","*",FN_MC!B483)</f>
        <v>*</v>
      </c>
      <c r="D501" s="101" t="str">
        <f>IF(FN_MC!D483="","*",FN_MC!D483)</f>
        <v>*</v>
      </c>
      <c r="E501" s="101" t="str">
        <f>IF(FN_MC!H483="","*",FN_MC!H483)</f>
        <v>*</v>
      </c>
      <c r="F501" s="114" t="str">
        <f>IF(FN_MC!M483="","*",FN_MC!M483)</f>
        <v>-</v>
      </c>
      <c r="G501" s="101" t="str">
        <f>IF(FN_MC!I483="","*",FN_MC!I483)</f>
        <v>*</v>
      </c>
      <c r="H501" s="101" t="str">
        <f>IF(FN_MC!AB483="","*",FN_MC!AB483)</f>
        <v>*</v>
      </c>
      <c r="I501" s="101" t="str">
        <f>IF(FN_MC!AC483="","*",FN_MC!AC483)</f>
        <v>*</v>
      </c>
      <c r="J501" s="102" t="str">
        <f>IF(FN_MC!AA483="","*",FN_MC!AA483)</f>
        <v>*</v>
      </c>
      <c r="K501" s="112" t="str">
        <f>IF(FN_MC!AD483="","*",FN_MC!AD483)</f>
        <v>*</v>
      </c>
    </row>
    <row r="502" spans="2:11">
      <c r="B502" s="100" t="str">
        <f>IF(FN_MC!Y484="","*",FN_MC!Y484)</f>
        <v>*</v>
      </c>
      <c r="C502" s="101" t="str">
        <f>IF(FN_MC!B484="","*",FN_MC!B484)</f>
        <v>*</v>
      </c>
      <c r="D502" s="101" t="str">
        <f>IF(FN_MC!D484="","*",FN_MC!D484)</f>
        <v>*</v>
      </c>
      <c r="E502" s="101" t="str">
        <f>IF(FN_MC!H484="","*",FN_MC!H484)</f>
        <v>*</v>
      </c>
      <c r="F502" s="114" t="str">
        <f>IF(FN_MC!M484="","*",FN_MC!M484)</f>
        <v>-</v>
      </c>
      <c r="G502" s="101" t="str">
        <f>IF(FN_MC!I484="","*",FN_MC!I484)</f>
        <v>*</v>
      </c>
      <c r="H502" s="101" t="str">
        <f>IF(FN_MC!AB484="","*",FN_MC!AB484)</f>
        <v>*</v>
      </c>
      <c r="I502" s="101" t="str">
        <f>IF(FN_MC!AC484="","*",FN_MC!AC484)</f>
        <v>*</v>
      </c>
      <c r="J502" s="102" t="str">
        <f>IF(FN_MC!AA484="","*",FN_MC!AA484)</f>
        <v>*</v>
      </c>
      <c r="K502" s="112" t="str">
        <f>IF(FN_MC!AD484="","*",FN_MC!AD484)</f>
        <v>*</v>
      </c>
    </row>
    <row r="503" spans="2:11">
      <c r="B503" s="100" t="str">
        <f>IF(FN_MC!Y485="","*",FN_MC!Y485)</f>
        <v>*</v>
      </c>
      <c r="C503" s="101" t="str">
        <f>IF(FN_MC!B485="","*",FN_MC!B485)</f>
        <v>*</v>
      </c>
      <c r="D503" s="101" t="str">
        <f>IF(FN_MC!D485="","*",FN_MC!D485)</f>
        <v>*</v>
      </c>
      <c r="E503" s="101" t="str">
        <f>IF(FN_MC!H485="","*",FN_MC!H485)</f>
        <v>*</v>
      </c>
      <c r="F503" s="114" t="str">
        <f>IF(FN_MC!M485="","*",FN_MC!M485)</f>
        <v>-</v>
      </c>
      <c r="G503" s="101" t="str">
        <f>IF(FN_MC!I485="","*",FN_MC!I485)</f>
        <v>*</v>
      </c>
      <c r="H503" s="101" t="str">
        <f>IF(FN_MC!AB485="","*",FN_MC!AB485)</f>
        <v>*</v>
      </c>
      <c r="I503" s="101" t="str">
        <f>IF(FN_MC!AC485="","*",FN_MC!AC485)</f>
        <v>*</v>
      </c>
      <c r="J503" s="102" t="str">
        <f>IF(FN_MC!AA485="","*",FN_MC!AA485)</f>
        <v>*</v>
      </c>
      <c r="K503" s="112" t="str">
        <f>IF(FN_MC!AD485="","*",FN_MC!AD485)</f>
        <v>*</v>
      </c>
    </row>
    <row r="504" spans="2:11">
      <c r="B504" s="100" t="str">
        <f>IF(FN_MC!Y486="","*",FN_MC!Y486)</f>
        <v>*</v>
      </c>
      <c r="C504" s="101" t="str">
        <f>IF(FN_MC!B486="","*",FN_MC!B486)</f>
        <v>*</v>
      </c>
      <c r="D504" s="101" t="str">
        <f>IF(FN_MC!D486="","*",FN_MC!D486)</f>
        <v>*</v>
      </c>
      <c r="E504" s="101" t="str">
        <f>IF(FN_MC!H486="","*",FN_MC!H486)</f>
        <v>*</v>
      </c>
      <c r="F504" s="114" t="str">
        <f>IF(FN_MC!M486="","*",FN_MC!M486)</f>
        <v>-</v>
      </c>
      <c r="G504" s="101" t="str">
        <f>IF(FN_MC!I486="","*",FN_MC!I486)</f>
        <v>*</v>
      </c>
      <c r="H504" s="101" t="str">
        <f>IF(FN_MC!AB486="","*",FN_MC!AB486)</f>
        <v>*</v>
      </c>
      <c r="I504" s="101" t="str">
        <f>IF(FN_MC!AC486="","*",FN_MC!AC486)</f>
        <v>*</v>
      </c>
      <c r="J504" s="102" t="str">
        <f>IF(FN_MC!AA486="","*",FN_MC!AA486)</f>
        <v>*</v>
      </c>
      <c r="K504" s="112" t="str">
        <f>IF(FN_MC!AD486="","*",FN_MC!AD486)</f>
        <v>*</v>
      </c>
    </row>
    <row r="505" spans="2:11">
      <c r="B505" s="100" t="str">
        <f>IF(FN_MC!Y487="","*",FN_MC!Y487)</f>
        <v>*</v>
      </c>
      <c r="C505" s="101" t="str">
        <f>IF(FN_MC!B487="","*",FN_MC!B487)</f>
        <v>*</v>
      </c>
      <c r="D505" s="101" t="str">
        <f>IF(FN_MC!D487="","*",FN_MC!D487)</f>
        <v>*</v>
      </c>
      <c r="E505" s="101" t="str">
        <f>IF(FN_MC!H487="","*",FN_MC!H487)</f>
        <v>*</v>
      </c>
      <c r="F505" s="114" t="str">
        <f>IF(FN_MC!M487="","*",FN_MC!M487)</f>
        <v>-</v>
      </c>
      <c r="G505" s="101" t="str">
        <f>IF(FN_MC!I487="","*",FN_MC!I487)</f>
        <v>*</v>
      </c>
      <c r="H505" s="101" t="str">
        <f>IF(FN_MC!AB487="","*",FN_MC!AB487)</f>
        <v>*</v>
      </c>
      <c r="I505" s="101" t="str">
        <f>IF(FN_MC!AC487="","*",FN_MC!AC487)</f>
        <v>*</v>
      </c>
      <c r="J505" s="102" t="str">
        <f>IF(FN_MC!AA487="","*",FN_MC!AA487)</f>
        <v>*</v>
      </c>
      <c r="K505" s="112" t="str">
        <f>IF(FN_MC!AD487="","*",FN_MC!AD487)</f>
        <v>*</v>
      </c>
    </row>
    <row r="506" spans="2:11">
      <c r="B506" s="100" t="str">
        <f>IF(FN_MC!Y488="","*",FN_MC!Y488)</f>
        <v>*</v>
      </c>
      <c r="C506" s="101" t="str">
        <f>IF(FN_MC!B488="","*",FN_MC!B488)</f>
        <v>*</v>
      </c>
      <c r="D506" s="101" t="str">
        <f>IF(FN_MC!D488="","*",FN_MC!D488)</f>
        <v>*</v>
      </c>
      <c r="E506" s="101" t="str">
        <f>IF(FN_MC!H488="","*",FN_MC!H488)</f>
        <v>*</v>
      </c>
      <c r="F506" s="114" t="str">
        <f>IF(FN_MC!M488="","*",FN_MC!M488)</f>
        <v>-</v>
      </c>
      <c r="G506" s="101" t="str">
        <f>IF(FN_MC!I488="","*",FN_MC!I488)</f>
        <v>*</v>
      </c>
      <c r="H506" s="101" t="str">
        <f>IF(FN_MC!AB488="","*",FN_MC!AB488)</f>
        <v>*</v>
      </c>
      <c r="I506" s="101" t="str">
        <f>IF(FN_MC!AC488="","*",FN_MC!AC488)</f>
        <v>*</v>
      </c>
      <c r="J506" s="102" t="str">
        <f>IF(FN_MC!AA488="","*",FN_MC!AA488)</f>
        <v>*</v>
      </c>
      <c r="K506" s="112" t="str">
        <f>IF(FN_MC!AD488="","*",FN_MC!AD488)</f>
        <v>*</v>
      </c>
    </row>
    <row r="507" spans="2:11">
      <c r="B507" s="100" t="str">
        <f>IF(FN_MC!Y489="","*",FN_MC!Y489)</f>
        <v>*</v>
      </c>
      <c r="C507" s="101" t="str">
        <f>IF(FN_MC!B489="","*",FN_MC!B489)</f>
        <v>*</v>
      </c>
      <c r="D507" s="101" t="str">
        <f>IF(FN_MC!D489="","*",FN_MC!D489)</f>
        <v>*</v>
      </c>
      <c r="E507" s="101" t="str">
        <f>IF(FN_MC!H489="","*",FN_MC!H489)</f>
        <v>*</v>
      </c>
      <c r="F507" s="114" t="str">
        <f>IF(FN_MC!M489="","*",FN_MC!M489)</f>
        <v>-</v>
      </c>
      <c r="G507" s="101" t="str">
        <f>IF(FN_MC!I489="","*",FN_MC!I489)</f>
        <v>*</v>
      </c>
      <c r="H507" s="101" t="str">
        <f>IF(FN_MC!AB489="","*",FN_MC!AB489)</f>
        <v>*</v>
      </c>
      <c r="I507" s="101" t="str">
        <f>IF(FN_MC!AC489="","*",FN_MC!AC489)</f>
        <v>*</v>
      </c>
      <c r="J507" s="102" t="str">
        <f>IF(FN_MC!AA489="","*",FN_MC!AA489)</f>
        <v>*</v>
      </c>
      <c r="K507" s="112" t="str">
        <f>IF(FN_MC!AD489="","*",FN_MC!AD489)</f>
        <v>*</v>
      </c>
    </row>
    <row r="508" spans="2:11">
      <c r="B508" s="100" t="str">
        <f>IF(FN_MC!Y490="","*",FN_MC!Y490)</f>
        <v>*</v>
      </c>
      <c r="C508" s="101" t="str">
        <f>IF(FN_MC!B490="","*",FN_MC!B490)</f>
        <v>*</v>
      </c>
      <c r="D508" s="101" t="str">
        <f>IF(FN_MC!D490="","*",FN_MC!D490)</f>
        <v>*</v>
      </c>
      <c r="E508" s="101" t="str">
        <f>IF(FN_MC!H490="","*",FN_MC!H490)</f>
        <v>*</v>
      </c>
      <c r="F508" s="114" t="str">
        <f>IF(FN_MC!M490="","*",FN_MC!M490)</f>
        <v>-</v>
      </c>
      <c r="G508" s="101" t="str">
        <f>IF(FN_MC!I490="","*",FN_MC!I490)</f>
        <v>*</v>
      </c>
      <c r="H508" s="101" t="str">
        <f>IF(FN_MC!AB490="","*",FN_MC!AB490)</f>
        <v>*</v>
      </c>
      <c r="I508" s="101" t="str">
        <f>IF(FN_MC!AC490="","*",FN_MC!AC490)</f>
        <v>*</v>
      </c>
      <c r="J508" s="102" t="str">
        <f>IF(FN_MC!AA490="","*",FN_MC!AA490)</f>
        <v>*</v>
      </c>
      <c r="K508" s="112" t="str">
        <f>IF(FN_MC!AD490="","*",FN_MC!AD490)</f>
        <v>*</v>
      </c>
    </row>
    <row r="509" spans="2:11">
      <c r="B509" s="100" t="str">
        <f>IF(FN_MC!Y491="","*",FN_MC!Y491)</f>
        <v>*</v>
      </c>
      <c r="C509" s="101" t="str">
        <f>IF(FN_MC!B491="","*",FN_MC!B491)</f>
        <v>*</v>
      </c>
      <c r="D509" s="101" t="str">
        <f>IF(FN_MC!D491="","*",FN_MC!D491)</f>
        <v>*</v>
      </c>
      <c r="E509" s="101" t="str">
        <f>IF(FN_MC!H491="","*",FN_MC!H491)</f>
        <v>*</v>
      </c>
      <c r="F509" s="114" t="str">
        <f>IF(FN_MC!M491="","*",FN_MC!M491)</f>
        <v>-</v>
      </c>
      <c r="G509" s="101" t="str">
        <f>IF(FN_MC!I491="","*",FN_MC!I491)</f>
        <v>*</v>
      </c>
      <c r="H509" s="101" t="str">
        <f>IF(FN_MC!AB491="","*",FN_MC!AB491)</f>
        <v>*</v>
      </c>
      <c r="I509" s="101" t="str">
        <f>IF(FN_MC!AC491="","*",FN_MC!AC491)</f>
        <v>*</v>
      </c>
      <c r="J509" s="102" t="str">
        <f>IF(FN_MC!AA491="","*",FN_MC!AA491)</f>
        <v>*</v>
      </c>
      <c r="K509" s="112" t="str">
        <f>IF(FN_MC!AD491="","*",FN_MC!AD491)</f>
        <v>*</v>
      </c>
    </row>
    <row r="510" spans="2:11">
      <c r="B510" s="100" t="str">
        <f>IF(FN_MC!Y492="","*",FN_MC!Y492)</f>
        <v>*</v>
      </c>
      <c r="C510" s="101" t="str">
        <f>IF(FN_MC!B492="","*",FN_MC!B492)</f>
        <v>*</v>
      </c>
      <c r="D510" s="101" t="str">
        <f>IF(FN_MC!D492="","*",FN_MC!D492)</f>
        <v>*</v>
      </c>
      <c r="E510" s="101" t="str">
        <f>IF(FN_MC!H492="","*",FN_MC!H492)</f>
        <v>*</v>
      </c>
      <c r="F510" s="114" t="str">
        <f>IF(FN_MC!M492="","*",FN_MC!M492)</f>
        <v>-</v>
      </c>
      <c r="G510" s="101" t="str">
        <f>IF(FN_MC!I492="","*",FN_MC!I492)</f>
        <v>*</v>
      </c>
      <c r="H510" s="101" t="str">
        <f>IF(FN_MC!AB492="","*",FN_MC!AB492)</f>
        <v>*</v>
      </c>
      <c r="I510" s="101" t="str">
        <f>IF(FN_MC!AC492="","*",FN_MC!AC492)</f>
        <v>*</v>
      </c>
      <c r="J510" s="102" t="str">
        <f>IF(FN_MC!AA492="","*",FN_MC!AA492)</f>
        <v>*</v>
      </c>
      <c r="K510" s="112" t="str">
        <f>IF(FN_MC!AD492="","*",FN_MC!AD492)</f>
        <v>*</v>
      </c>
    </row>
    <row r="511" spans="2:11">
      <c r="B511" s="100" t="str">
        <f>IF(FN_MC!Y493="","*",FN_MC!Y493)</f>
        <v>*</v>
      </c>
      <c r="C511" s="101" t="str">
        <f>IF(FN_MC!B493="","*",FN_MC!B493)</f>
        <v>*</v>
      </c>
      <c r="D511" s="101" t="str">
        <f>IF(FN_MC!D493="","*",FN_MC!D493)</f>
        <v>*</v>
      </c>
      <c r="E511" s="101" t="str">
        <f>IF(FN_MC!H493="","*",FN_MC!H493)</f>
        <v>*</v>
      </c>
      <c r="F511" s="114" t="str">
        <f>IF(FN_MC!M493="","*",FN_MC!M493)</f>
        <v>-</v>
      </c>
      <c r="G511" s="101" t="str">
        <f>IF(FN_MC!I493="","*",FN_MC!I493)</f>
        <v>*</v>
      </c>
      <c r="H511" s="101" t="str">
        <f>IF(FN_MC!AB493="","*",FN_MC!AB493)</f>
        <v>*</v>
      </c>
      <c r="I511" s="101" t="str">
        <f>IF(FN_MC!AC493="","*",FN_MC!AC493)</f>
        <v>*</v>
      </c>
      <c r="J511" s="102" t="str">
        <f>IF(FN_MC!AA493="","*",FN_MC!AA493)</f>
        <v>*</v>
      </c>
      <c r="K511" s="112" t="str">
        <f>IF(FN_MC!AD493="","*",FN_MC!AD493)</f>
        <v>*</v>
      </c>
    </row>
    <row r="512" spans="2:11">
      <c r="B512" s="100" t="str">
        <f>IF(FN_MC!Y494="","*",FN_MC!Y494)</f>
        <v>*</v>
      </c>
      <c r="C512" s="101" t="str">
        <f>IF(FN_MC!B494="","*",FN_MC!B494)</f>
        <v>*</v>
      </c>
      <c r="D512" s="101" t="str">
        <f>IF(FN_MC!D494="","*",FN_MC!D494)</f>
        <v>*</v>
      </c>
      <c r="E512" s="101" t="str">
        <f>IF(FN_MC!H494="","*",FN_MC!H494)</f>
        <v>*</v>
      </c>
      <c r="F512" s="114" t="str">
        <f>IF(FN_MC!M494="","*",FN_MC!M494)</f>
        <v>-</v>
      </c>
      <c r="G512" s="101" t="str">
        <f>IF(FN_MC!I494="","*",FN_MC!I494)</f>
        <v>*</v>
      </c>
      <c r="H512" s="101" t="str">
        <f>IF(FN_MC!AB494="","*",FN_MC!AB494)</f>
        <v>*</v>
      </c>
      <c r="I512" s="101" t="str">
        <f>IF(FN_MC!AC494="","*",FN_MC!AC494)</f>
        <v>*</v>
      </c>
      <c r="J512" s="102" t="str">
        <f>IF(FN_MC!AA494="","*",FN_MC!AA494)</f>
        <v>*</v>
      </c>
      <c r="K512" s="112" t="str">
        <f>IF(FN_MC!AD494="","*",FN_MC!AD494)</f>
        <v>*</v>
      </c>
    </row>
    <row r="513" spans="2:11">
      <c r="B513" s="100" t="str">
        <f>IF(FN_MC!Y495="","*",FN_MC!Y495)</f>
        <v>*</v>
      </c>
      <c r="C513" s="101" t="str">
        <f>IF(FN_MC!B495="","*",FN_MC!B495)</f>
        <v>*</v>
      </c>
      <c r="D513" s="101" t="str">
        <f>IF(FN_MC!D495="","*",FN_MC!D495)</f>
        <v>*</v>
      </c>
      <c r="E513" s="101" t="str">
        <f>IF(FN_MC!H495="","*",FN_MC!H495)</f>
        <v>*</v>
      </c>
      <c r="F513" s="114" t="str">
        <f>IF(FN_MC!M495="","*",FN_MC!M495)</f>
        <v>-</v>
      </c>
      <c r="G513" s="101" t="str">
        <f>IF(FN_MC!I495="","*",FN_MC!I495)</f>
        <v>*</v>
      </c>
      <c r="H513" s="101" t="str">
        <f>IF(FN_MC!AB495="","*",FN_MC!AB495)</f>
        <v>*</v>
      </c>
      <c r="I513" s="101" t="str">
        <f>IF(FN_MC!AC495="","*",FN_MC!AC495)</f>
        <v>*</v>
      </c>
      <c r="J513" s="102" t="str">
        <f>IF(FN_MC!AA495="","*",FN_MC!AA495)</f>
        <v>*</v>
      </c>
      <c r="K513" s="112" t="str">
        <f>IF(FN_MC!AD495="","*",FN_MC!AD495)</f>
        <v>*</v>
      </c>
    </row>
    <row r="514" spans="2:11">
      <c r="B514" s="100" t="str">
        <f>IF(FN_MC!Y496="","*",FN_MC!Y496)</f>
        <v>*</v>
      </c>
      <c r="C514" s="101" t="str">
        <f>IF(FN_MC!B496="","*",FN_MC!B496)</f>
        <v>*</v>
      </c>
      <c r="D514" s="101" t="str">
        <f>IF(FN_MC!D496="","*",FN_MC!D496)</f>
        <v>*</v>
      </c>
      <c r="E514" s="101" t="str">
        <f>IF(FN_MC!H496="","*",FN_MC!H496)</f>
        <v>*</v>
      </c>
      <c r="F514" s="114" t="str">
        <f>IF(FN_MC!M496="","*",FN_MC!M496)</f>
        <v>-</v>
      </c>
      <c r="G514" s="101" t="str">
        <f>IF(FN_MC!I496="","*",FN_MC!I496)</f>
        <v>*</v>
      </c>
      <c r="H514" s="101" t="str">
        <f>IF(FN_MC!AB496="","*",FN_MC!AB496)</f>
        <v>*</v>
      </c>
      <c r="I514" s="101" t="str">
        <f>IF(FN_MC!AC496="","*",FN_MC!AC496)</f>
        <v>*</v>
      </c>
      <c r="J514" s="102" t="str">
        <f>IF(FN_MC!AA496="","*",FN_MC!AA496)</f>
        <v>*</v>
      </c>
      <c r="K514" s="112" t="str">
        <f>IF(FN_MC!AD496="","*",FN_MC!AD496)</f>
        <v>*</v>
      </c>
    </row>
    <row r="515" spans="2:11">
      <c r="B515" s="100" t="str">
        <f>IF(FN_MC!Y497="","*",FN_MC!Y497)</f>
        <v>*</v>
      </c>
      <c r="C515" s="101" t="str">
        <f>IF(FN_MC!B497="","*",FN_MC!B497)</f>
        <v>*</v>
      </c>
      <c r="D515" s="101" t="str">
        <f>IF(FN_MC!D497="","*",FN_MC!D497)</f>
        <v>*</v>
      </c>
      <c r="E515" s="101" t="str">
        <f>IF(FN_MC!H497="","*",FN_MC!H497)</f>
        <v>*</v>
      </c>
      <c r="F515" s="114" t="str">
        <f>IF(FN_MC!M497="","*",FN_MC!M497)</f>
        <v>-</v>
      </c>
      <c r="G515" s="101" t="str">
        <f>IF(FN_MC!I497="","*",FN_MC!I497)</f>
        <v>*</v>
      </c>
      <c r="H515" s="101" t="str">
        <f>IF(FN_MC!AB497="","*",FN_MC!AB497)</f>
        <v>*</v>
      </c>
      <c r="I515" s="101" t="str">
        <f>IF(FN_MC!AC497="","*",FN_MC!AC497)</f>
        <v>*</v>
      </c>
      <c r="J515" s="102" t="str">
        <f>IF(FN_MC!AA497="","*",FN_MC!AA497)</f>
        <v>*</v>
      </c>
      <c r="K515" s="112" t="str">
        <f>IF(FN_MC!AD497="","*",FN_MC!AD497)</f>
        <v>*</v>
      </c>
    </row>
    <row r="516" spans="2:11">
      <c r="B516" s="100" t="str">
        <f>IF(FN_MC!Y498="","*",FN_MC!Y498)</f>
        <v>*</v>
      </c>
      <c r="C516" s="101" t="str">
        <f>IF(FN_MC!B498="","*",FN_MC!B498)</f>
        <v>*</v>
      </c>
      <c r="D516" s="101" t="str">
        <f>IF(FN_MC!D498="","*",FN_MC!D498)</f>
        <v>*</v>
      </c>
      <c r="E516" s="101" t="str">
        <f>IF(FN_MC!H498="","*",FN_MC!H498)</f>
        <v>*</v>
      </c>
      <c r="F516" s="114" t="str">
        <f>IF(FN_MC!M498="","*",FN_MC!M498)</f>
        <v>-</v>
      </c>
      <c r="G516" s="101" t="str">
        <f>IF(FN_MC!I498="","*",FN_MC!I498)</f>
        <v>*</v>
      </c>
      <c r="H516" s="101" t="str">
        <f>IF(FN_MC!AB498="","*",FN_MC!AB498)</f>
        <v>*</v>
      </c>
      <c r="I516" s="101" t="str">
        <f>IF(FN_MC!AC498="","*",FN_MC!AC498)</f>
        <v>*</v>
      </c>
      <c r="J516" s="102" t="str">
        <f>IF(FN_MC!AA498="","*",FN_MC!AA498)</f>
        <v>*</v>
      </c>
      <c r="K516" s="112" t="str">
        <f>IF(FN_MC!AD498="","*",FN_MC!AD498)</f>
        <v>*</v>
      </c>
    </row>
    <row r="517" spans="2:11">
      <c r="B517" s="100" t="str">
        <f>IF(FN_MC!Y499="","*",FN_MC!Y499)</f>
        <v>*</v>
      </c>
      <c r="C517" s="101" t="str">
        <f>IF(FN_MC!B499="","*",FN_MC!B499)</f>
        <v>*</v>
      </c>
      <c r="D517" s="101" t="str">
        <f>IF(FN_MC!D499="","*",FN_MC!D499)</f>
        <v>*</v>
      </c>
      <c r="E517" s="101" t="str">
        <f>IF(FN_MC!H499="","*",FN_MC!H499)</f>
        <v>*</v>
      </c>
      <c r="F517" s="114" t="str">
        <f>IF(FN_MC!M499="","*",FN_MC!M499)</f>
        <v>-</v>
      </c>
      <c r="G517" s="101" t="str">
        <f>IF(FN_MC!I499="","*",FN_MC!I499)</f>
        <v>*</v>
      </c>
      <c r="H517" s="101" t="str">
        <f>IF(FN_MC!AB499="","*",FN_MC!AB499)</f>
        <v>*</v>
      </c>
      <c r="I517" s="101" t="str">
        <f>IF(FN_MC!AC499="","*",FN_MC!AC499)</f>
        <v>*</v>
      </c>
      <c r="J517" s="102" t="str">
        <f>IF(FN_MC!AA499="","*",FN_MC!AA499)</f>
        <v>*</v>
      </c>
      <c r="K517" s="112" t="str">
        <f>IF(FN_MC!AD499="","*",FN_MC!AD499)</f>
        <v>*</v>
      </c>
    </row>
    <row r="518" spans="2:11">
      <c r="B518" s="100" t="str">
        <f>IF(FN_MC!Y500="","*",FN_MC!Y500)</f>
        <v>*</v>
      </c>
      <c r="C518" s="101" t="str">
        <f>IF(FN_MC!B500="","*",FN_MC!B500)</f>
        <v>*</v>
      </c>
      <c r="D518" s="101" t="str">
        <f>IF(FN_MC!D500="","*",FN_MC!D500)</f>
        <v>*</v>
      </c>
      <c r="E518" s="101" t="str">
        <f>IF(FN_MC!H500="","*",FN_MC!H500)</f>
        <v>*</v>
      </c>
      <c r="F518" s="114" t="str">
        <f>IF(FN_MC!M500="","*",FN_MC!M500)</f>
        <v>-</v>
      </c>
      <c r="G518" s="101" t="str">
        <f>IF(FN_MC!I500="","*",FN_MC!I500)</f>
        <v>*</v>
      </c>
      <c r="H518" s="101" t="str">
        <f>IF(FN_MC!AB500="","*",FN_MC!AB500)</f>
        <v>*</v>
      </c>
      <c r="I518" s="101" t="str">
        <f>IF(FN_MC!AC500="","*",FN_MC!AC500)</f>
        <v>*</v>
      </c>
      <c r="J518" s="102" t="str">
        <f>IF(FN_MC!AA500="","*",FN_MC!AA500)</f>
        <v>*</v>
      </c>
      <c r="K518" s="112" t="str">
        <f>IF(FN_MC!AD500="","*",FN_MC!AD500)</f>
        <v>*</v>
      </c>
    </row>
    <row r="519" spans="2:11">
      <c r="B519" s="100" t="str">
        <f>IF(FN_MC!Y501="","*",FN_MC!Y501)</f>
        <v>*</v>
      </c>
      <c r="C519" s="101" t="str">
        <f>IF(FN_MC!B501="","*",FN_MC!B501)</f>
        <v>*</v>
      </c>
      <c r="D519" s="101" t="str">
        <f>IF(FN_MC!D501="","*",FN_MC!D501)</f>
        <v>*</v>
      </c>
      <c r="E519" s="101" t="str">
        <f>IF(FN_MC!H501="","*",FN_MC!H501)</f>
        <v>*</v>
      </c>
      <c r="F519" s="114" t="str">
        <f>IF(FN_MC!M501="","*",FN_MC!M501)</f>
        <v>-</v>
      </c>
      <c r="G519" s="101" t="str">
        <f>IF(FN_MC!I501="","*",FN_MC!I501)</f>
        <v>*</v>
      </c>
      <c r="H519" s="101" t="str">
        <f>IF(FN_MC!AB501="","*",FN_MC!AB501)</f>
        <v>*</v>
      </c>
      <c r="I519" s="101" t="str">
        <f>IF(FN_MC!AC501="","*",FN_MC!AC501)</f>
        <v>*</v>
      </c>
      <c r="J519" s="102" t="str">
        <f>IF(FN_MC!AA501="","*",FN_MC!AA501)</f>
        <v>*</v>
      </c>
      <c r="K519" s="112" t="str">
        <f>IF(FN_MC!AD501="","*",FN_MC!AD501)</f>
        <v>*</v>
      </c>
    </row>
    <row r="520" spans="2:11">
      <c r="B520" s="100" t="str">
        <f>IF(FN_MC!Y502="","*",FN_MC!Y502)</f>
        <v>*</v>
      </c>
      <c r="C520" s="101" t="str">
        <f>IF(FN_MC!B502="","*",FN_MC!B502)</f>
        <v>*</v>
      </c>
      <c r="D520" s="101" t="str">
        <f>IF(FN_MC!D502="","*",FN_MC!D502)</f>
        <v>*</v>
      </c>
      <c r="E520" s="101" t="str">
        <f>IF(FN_MC!H502="","*",FN_MC!H502)</f>
        <v>*</v>
      </c>
      <c r="F520" s="114" t="str">
        <f>IF(FN_MC!M502="","*",FN_MC!M502)</f>
        <v>-</v>
      </c>
      <c r="G520" s="101" t="str">
        <f>IF(FN_MC!I502="","*",FN_MC!I502)</f>
        <v>*</v>
      </c>
      <c r="H520" s="101" t="str">
        <f>IF(FN_MC!AB502="","*",FN_MC!AB502)</f>
        <v>*</v>
      </c>
      <c r="I520" s="101" t="str">
        <f>IF(FN_MC!AC502="","*",FN_MC!AC502)</f>
        <v>*</v>
      </c>
      <c r="J520" s="102" t="str">
        <f>IF(FN_MC!AA502="","*",FN_MC!AA502)</f>
        <v>*</v>
      </c>
      <c r="K520" s="112" t="str">
        <f>IF(FN_MC!AD502="","*",FN_MC!AD502)</f>
        <v>*</v>
      </c>
    </row>
    <row r="521" spans="2:11">
      <c r="B521" s="100" t="str">
        <f>IF(FN_MC!Y503="","*",FN_MC!Y503)</f>
        <v>*</v>
      </c>
      <c r="C521" s="101" t="str">
        <f>IF(FN_MC!B503="","*",FN_MC!B503)</f>
        <v>*</v>
      </c>
      <c r="D521" s="101" t="str">
        <f>IF(FN_MC!D503="","*",FN_MC!D503)</f>
        <v>*</v>
      </c>
      <c r="E521" s="101" t="str">
        <f>IF(FN_MC!H503="","*",FN_MC!H503)</f>
        <v>*</v>
      </c>
      <c r="F521" s="114" t="str">
        <f>IF(FN_MC!M503="","*",FN_MC!M503)</f>
        <v>-</v>
      </c>
      <c r="G521" s="101" t="str">
        <f>IF(FN_MC!I503="","*",FN_MC!I503)</f>
        <v>*</v>
      </c>
      <c r="H521" s="101" t="str">
        <f>IF(FN_MC!AB503="","*",FN_MC!AB503)</f>
        <v>*</v>
      </c>
      <c r="I521" s="101" t="str">
        <f>IF(FN_MC!AC503="","*",FN_MC!AC503)</f>
        <v>*</v>
      </c>
      <c r="J521" s="102" t="str">
        <f>IF(FN_MC!AA503="","*",FN_MC!AA503)</f>
        <v>*</v>
      </c>
      <c r="K521" s="112" t="str">
        <f>IF(FN_MC!AD503="","*",FN_MC!AD503)</f>
        <v>*</v>
      </c>
    </row>
    <row r="522" spans="2:11">
      <c r="B522" s="100" t="str">
        <f>IF(FN_MC!Y504="","*",FN_MC!Y504)</f>
        <v>*</v>
      </c>
      <c r="C522" s="101" t="str">
        <f>IF(FN_MC!B504="","*",FN_MC!B504)</f>
        <v>*</v>
      </c>
      <c r="D522" s="101" t="str">
        <f>IF(FN_MC!D504="","*",FN_MC!D504)</f>
        <v>*</v>
      </c>
      <c r="E522" s="101" t="str">
        <f>IF(FN_MC!H504="","*",FN_MC!H504)</f>
        <v>*</v>
      </c>
      <c r="F522" s="114" t="str">
        <f>IF(FN_MC!M504="","*",FN_MC!M504)</f>
        <v>-</v>
      </c>
      <c r="G522" s="101" t="str">
        <f>IF(FN_MC!I504="","*",FN_MC!I504)</f>
        <v>*</v>
      </c>
      <c r="H522" s="101" t="str">
        <f>IF(FN_MC!AB504="","*",FN_MC!AB504)</f>
        <v>*</v>
      </c>
      <c r="I522" s="101" t="str">
        <f>IF(FN_MC!AC504="","*",FN_MC!AC504)</f>
        <v>*</v>
      </c>
      <c r="J522" s="102" t="str">
        <f>IF(FN_MC!AA504="","*",FN_MC!AA504)</f>
        <v>*</v>
      </c>
      <c r="K522" s="112" t="str">
        <f>IF(FN_MC!AD504="","*",FN_MC!AD504)</f>
        <v>*</v>
      </c>
    </row>
    <row r="523" spans="2:11">
      <c r="B523" s="100" t="str">
        <f>IF(FN_MC!Y505="","*",FN_MC!Y505)</f>
        <v>*</v>
      </c>
      <c r="C523" s="101" t="str">
        <f>IF(FN_MC!B505="","*",FN_MC!B505)</f>
        <v>*</v>
      </c>
      <c r="D523" s="101" t="str">
        <f>IF(FN_MC!D505="","*",FN_MC!D505)</f>
        <v>*</v>
      </c>
      <c r="E523" s="101" t="str">
        <f>IF(FN_MC!H505="","*",FN_MC!H505)</f>
        <v>*</v>
      </c>
      <c r="F523" s="114" t="str">
        <f>IF(FN_MC!M505="","*",FN_MC!M505)</f>
        <v>-</v>
      </c>
      <c r="G523" s="101" t="str">
        <f>IF(FN_MC!I505="","*",FN_MC!I505)</f>
        <v>*</v>
      </c>
      <c r="H523" s="101" t="str">
        <f>IF(FN_MC!AB505="","*",FN_MC!AB505)</f>
        <v>*</v>
      </c>
      <c r="I523" s="101" t="str">
        <f>IF(FN_MC!AC505="","*",FN_MC!AC505)</f>
        <v>*</v>
      </c>
      <c r="J523" s="102" t="str">
        <f>IF(FN_MC!AA505="","*",FN_MC!AA505)</f>
        <v>*</v>
      </c>
      <c r="K523" s="112" t="str">
        <f>IF(FN_MC!AD505="","*",FN_MC!AD505)</f>
        <v>*</v>
      </c>
    </row>
    <row r="524" spans="2:11">
      <c r="B524" s="100" t="str">
        <f>IF(FN_MC!Y506="","*",FN_MC!Y506)</f>
        <v>*</v>
      </c>
      <c r="C524" s="101" t="str">
        <f>IF(FN_MC!B506="","*",FN_MC!B506)</f>
        <v>*</v>
      </c>
      <c r="D524" s="101" t="str">
        <f>IF(FN_MC!D506="","*",FN_MC!D506)</f>
        <v>*</v>
      </c>
      <c r="E524" s="101" t="str">
        <f>IF(FN_MC!H506="","*",FN_MC!H506)</f>
        <v>*</v>
      </c>
      <c r="F524" s="114" t="str">
        <f>IF(FN_MC!M506="","*",FN_MC!M506)</f>
        <v>-</v>
      </c>
      <c r="G524" s="101" t="str">
        <f>IF(FN_MC!I506="","*",FN_MC!I506)</f>
        <v>*</v>
      </c>
      <c r="H524" s="101" t="str">
        <f>IF(FN_MC!AB506="","*",FN_MC!AB506)</f>
        <v>*</v>
      </c>
      <c r="I524" s="101" t="str">
        <f>IF(FN_MC!AC506="","*",FN_MC!AC506)</f>
        <v>*</v>
      </c>
      <c r="J524" s="102" t="str">
        <f>IF(FN_MC!AA506="","*",FN_MC!AA506)</f>
        <v>*</v>
      </c>
      <c r="K524" s="112" t="str">
        <f>IF(FN_MC!AD506="","*",FN_MC!AD506)</f>
        <v>*</v>
      </c>
    </row>
    <row r="525" spans="2:11">
      <c r="B525" s="100" t="str">
        <f>IF(FN_MC!Y507="","*",FN_MC!Y507)</f>
        <v>*</v>
      </c>
      <c r="C525" s="101" t="str">
        <f>IF(FN_MC!B507="","*",FN_MC!B507)</f>
        <v>*</v>
      </c>
      <c r="D525" s="101" t="str">
        <f>IF(FN_MC!D507="","*",FN_MC!D507)</f>
        <v>*</v>
      </c>
      <c r="E525" s="101" t="str">
        <f>IF(FN_MC!H507="","*",FN_MC!H507)</f>
        <v>*</v>
      </c>
      <c r="F525" s="114" t="str">
        <f>IF(FN_MC!M507="","*",FN_MC!M507)</f>
        <v>-</v>
      </c>
      <c r="G525" s="101" t="str">
        <f>IF(FN_MC!I507="","*",FN_MC!I507)</f>
        <v>*</v>
      </c>
      <c r="H525" s="101" t="str">
        <f>IF(FN_MC!AB507="","*",FN_MC!AB507)</f>
        <v>*</v>
      </c>
      <c r="I525" s="101" t="str">
        <f>IF(FN_MC!AC507="","*",FN_MC!AC507)</f>
        <v>*</v>
      </c>
      <c r="J525" s="102" t="str">
        <f>IF(FN_MC!AA507="","*",FN_MC!AA507)</f>
        <v>*</v>
      </c>
      <c r="K525" s="112" t="str">
        <f>IF(FN_MC!AD507="","*",FN_MC!AD507)</f>
        <v>*</v>
      </c>
    </row>
    <row r="526" spans="2:11">
      <c r="B526" s="100" t="str">
        <f>IF(FN_MC!Y508="","*",FN_MC!Y508)</f>
        <v>*</v>
      </c>
      <c r="C526" s="101" t="str">
        <f>IF(FN_MC!B508="","*",FN_MC!B508)</f>
        <v>*</v>
      </c>
      <c r="D526" s="101" t="str">
        <f>IF(FN_MC!D508="","*",FN_MC!D508)</f>
        <v>*</v>
      </c>
      <c r="E526" s="101" t="str">
        <f>IF(FN_MC!H508="","*",FN_MC!H508)</f>
        <v>*</v>
      </c>
      <c r="F526" s="114" t="str">
        <f>IF(FN_MC!M508="","*",FN_MC!M508)</f>
        <v>-</v>
      </c>
      <c r="G526" s="101" t="str">
        <f>IF(FN_MC!I508="","*",FN_MC!I508)</f>
        <v>*</v>
      </c>
      <c r="H526" s="101" t="str">
        <f>IF(FN_MC!AB508="","*",FN_MC!AB508)</f>
        <v>*</v>
      </c>
      <c r="I526" s="101" t="str">
        <f>IF(FN_MC!AC508="","*",FN_MC!AC508)</f>
        <v>*</v>
      </c>
      <c r="J526" s="102" t="str">
        <f>IF(FN_MC!AA508="","*",FN_MC!AA508)</f>
        <v>*</v>
      </c>
      <c r="K526" s="112" t="str">
        <f>IF(FN_MC!AD508="","*",FN_MC!AD508)</f>
        <v>*</v>
      </c>
    </row>
    <row r="527" spans="2:11">
      <c r="B527" s="100" t="str">
        <f>IF(FN_MC!Y509="","*",FN_MC!Y509)</f>
        <v>*</v>
      </c>
      <c r="C527" s="101" t="str">
        <f>IF(FN_MC!B509="","*",FN_MC!B509)</f>
        <v>*</v>
      </c>
      <c r="D527" s="101" t="str">
        <f>IF(FN_MC!D509="","*",FN_MC!D509)</f>
        <v>*</v>
      </c>
      <c r="E527" s="101" t="str">
        <f>IF(FN_MC!H509="","*",FN_MC!H509)</f>
        <v>*</v>
      </c>
      <c r="F527" s="114" t="str">
        <f>IF(FN_MC!M509="","*",FN_MC!M509)</f>
        <v>-</v>
      </c>
      <c r="G527" s="101" t="str">
        <f>IF(FN_MC!I509="","*",FN_MC!I509)</f>
        <v>*</v>
      </c>
      <c r="H527" s="101" t="str">
        <f>IF(FN_MC!AB509="","*",FN_MC!AB509)</f>
        <v>*</v>
      </c>
      <c r="I527" s="101" t="str">
        <f>IF(FN_MC!AC509="","*",FN_MC!AC509)</f>
        <v>*</v>
      </c>
      <c r="J527" s="102" t="str">
        <f>IF(FN_MC!AA509="","*",FN_MC!AA509)</f>
        <v>*</v>
      </c>
      <c r="K527" s="112" t="str">
        <f>IF(FN_MC!AD509="","*",FN_MC!AD509)</f>
        <v>*</v>
      </c>
    </row>
    <row r="528" spans="2:11">
      <c r="B528" s="100" t="str">
        <f>IF(FN_MC!Y510="","*",FN_MC!Y510)</f>
        <v>*</v>
      </c>
      <c r="C528" s="101" t="str">
        <f>IF(FN_MC!B510="","*",FN_MC!B510)</f>
        <v>*</v>
      </c>
      <c r="D528" s="101" t="str">
        <f>IF(FN_MC!D510="","*",FN_MC!D510)</f>
        <v>*</v>
      </c>
      <c r="E528" s="101" t="str">
        <f>IF(FN_MC!H510="","*",FN_MC!H510)</f>
        <v>*</v>
      </c>
      <c r="F528" s="114" t="str">
        <f>IF(FN_MC!M510="","*",FN_MC!M510)</f>
        <v>-</v>
      </c>
      <c r="G528" s="101" t="str">
        <f>IF(FN_MC!I510="","*",FN_MC!I510)</f>
        <v>*</v>
      </c>
      <c r="H528" s="101" t="str">
        <f>IF(FN_MC!AB510="","*",FN_MC!AB510)</f>
        <v>*</v>
      </c>
      <c r="I528" s="101" t="str">
        <f>IF(FN_MC!AC510="","*",FN_MC!AC510)</f>
        <v>*</v>
      </c>
      <c r="J528" s="102" t="str">
        <f>IF(FN_MC!AA510="","*",FN_MC!AA510)</f>
        <v>*</v>
      </c>
      <c r="K528" s="112" t="str">
        <f>IF(FN_MC!AD510="","*",FN_MC!AD510)</f>
        <v>*</v>
      </c>
    </row>
    <row r="529" spans="2:11">
      <c r="B529" s="100" t="str">
        <f>IF(FN_MC!Y511="","*",FN_MC!Y511)</f>
        <v>*</v>
      </c>
      <c r="C529" s="101" t="str">
        <f>IF(FN_MC!B511="","*",FN_MC!B511)</f>
        <v>*</v>
      </c>
      <c r="D529" s="101" t="str">
        <f>IF(FN_MC!D511="","*",FN_MC!D511)</f>
        <v>*</v>
      </c>
      <c r="E529" s="101" t="str">
        <f>IF(FN_MC!H511="","*",FN_MC!H511)</f>
        <v>*</v>
      </c>
      <c r="F529" s="114" t="str">
        <f>IF(FN_MC!M511="","*",FN_MC!M511)</f>
        <v>-</v>
      </c>
      <c r="G529" s="101" t="str">
        <f>IF(FN_MC!I511="","*",FN_MC!I511)</f>
        <v>*</v>
      </c>
      <c r="H529" s="101" t="str">
        <f>IF(FN_MC!AB511="","*",FN_MC!AB511)</f>
        <v>*</v>
      </c>
      <c r="I529" s="101" t="str">
        <f>IF(FN_MC!AC511="","*",FN_MC!AC511)</f>
        <v>*</v>
      </c>
      <c r="J529" s="102" t="str">
        <f>IF(FN_MC!AA511="","*",FN_MC!AA511)</f>
        <v>*</v>
      </c>
      <c r="K529" s="112" t="str">
        <f>IF(FN_MC!AD511="","*",FN_MC!AD511)</f>
        <v>*</v>
      </c>
    </row>
    <row r="530" spans="2:11">
      <c r="B530" s="100" t="str">
        <f>IF(FN_MC!Y512="","*",FN_MC!Y512)</f>
        <v>*</v>
      </c>
      <c r="C530" s="101" t="str">
        <f>IF(FN_MC!B512="","*",FN_MC!B512)</f>
        <v>*</v>
      </c>
      <c r="D530" s="101" t="str">
        <f>IF(FN_MC!D512="","*",FN_MC!D512)</f>
        <v>*</v>
      </c>
      <c r="E530" s="101" t="str">
        <f>IF(FN_MC!H512="","*",FN_MC!H512)</f>
        <v>*</v>
      </c>
      <c r="F530" s="114" t="str">
        <f>IF(FN_MC!M512="","*",FN_MC!M512)</f>
        <v>-</v>
      </c>
      <c r="G530" s="101" t="str">
        <f>IF(FN_MC!I512="","*",FN_MC!I512)</f>
        <v>*</v>
      </c>
      <c r="H530" s="101" t="str">
        <f>IF(FN_MC!AB512="","*",FN_MC!AB512)</f>
        <v>*</v>
      </c>
      <c r="I530" s="101" t="str">
        <f>IF(FN_MC!AC512="","*",FN_MC!AC512)</f>
        <v>*</v>
      </c>
      <c r="J530" s="102" t="str">
        <f>IF(FN_MC!AA512="","*",FN_MC!AA512)</f>
        <v>*</v>
      </c>
      <c r="K530" s="112" t="str">
        <f>IF(FN_MC!AD512="","*",FN_MC!AD512)</f>
        <v>*</v>
      </c>
    </row>
    <row r="531" spans="2:11">
      <c r="B531" s="100" t="str">
        <f>IF(FN_MC!Y513="","*",FN_MC!Y513)</f>
        <v>*</v>
      </c>
      <c r="C531" s="101" t="str">
        <f>IF(FN_MC!B513="","*",FN_MC!B513)</f>
        <v>*</v>
      </c>
      <c r="D531" s="101" t="str">
        <f>IF(FN_MC!D513="","*",FN_MC!D513)</f>
        <v>*</v>
      </c>
      <c r="E531" s="101" t="str">
        <f>IF(FN_MC!H513="","*",FN_MC!H513)</f>
        <v>*</v>
      </c>
      <c r="F531" s="114" t="str">
        <f>IF(FN_MC!M513="","*",FN_MC!M513)</f>
        <v>-</v>
      </c>
      <c r="G531" s="101" t="str">
        <f>IF(FN_MC!I513="","*",FN_MC!I513)</f>
        <v>*</v>
      </c>
      <c r="H531" s="101" t="str">
        <f>IF(FN_MC!AB513="","*",FN_MC!AB513)</f>
        <v>*</v>
      </c>
      <c r="I531" s="101" t="str">
        <f>IF(FN_MC!AC513="","*",FN_MC!AC513)</f>
        <v>*</v>
      </c>
      <c r="J531" s="102" t="str">
        <f>IF(FN_MC!AA513="","*",FN_MC!AA513)</f>
        <v>*</v>
      </c>
      <c r="K531" s="112" t="str">
        <f>IF(FN_MC!AD513="","*",FN_MC!AD513)</f>
        <v>*</v>
      </c>
    </row>
    <row r="532" spans="2:11">
      <c r="B532" s="100" t="str">
        <f>IF(FN_MC!Y514="","*",FN_MC!Y514)</f>
        <v>*</v>
      </c>
      <c r="C532" s="101" t="str">
        <f>IF(FN_MC!B514="","*",FN_MC!B514)</f>
        <v>*</v>
      </c>
      <c r="D532" s="101" t="str">
        <f>IF(FN_MC!D514="","*",FN_MC!D514)</f>
        <v>*</v>
      </c>
      <c r="E532" s="101" t="str">
        <f>IF(FN_MC!H514="","*",FN_MC!H514)</f>
        <v>*</v>
      </c>
      <c r="F532" s="114" t="str">
        <f>IF(FN_MC!M514="","*",FN_MC!M514)</f>
        <v>-</v>
      </c>
      <c r="G532" s="101" t="str">
        <f>IF(FN_MC!I514="","*",FN_MC!I514)</f>
        <v>*</v>
      </c>
      <c r="H532" s="101" t="str">
        <f>IF(FN_MC!AB514="","*",FN_MC!AB514)</f>
        <v>*</v>
      </c>
      <c r="I532" s="101" t="str">
        <f>IF(FN_MC!AC514="","*",FN_MC!AC514)</f>
        <v>*</v>
      </c>
      <c r="J532" s="102" t="str">
        <f>IF(FN_MC!AA514="","*",FN_MC!AA514)</f>
        <v>*</v>
      </c>
      <c r="K532" s="112" t="str">
        <f>IF(FN_MC!AD514="","*",FN_MC!AD514)</f>
        <v>*</v>
      </c>
    </row>
    <row r="533" spans="2:11">
      <c r="B533" s="100" t="str">
        <f>IF(FN_MC!Y515="","*",FN_MC!Y515)</f>
        <v>*</v>
      </c>
      <c r="C533" s="101" t="str">
        <f>IF(FN_MC!B515="","*",FN_MC!B515)</f>
        <v>*</v>
      </c>
      <c r="D533" s="101" t="str">
        <f>IF(FN_MC!D515="","*",FN_MC!D515)</f>
        <v>*</v>
      </c>
      <c r="E533" s="101" t="str">
        <f>IF(FN_MC!H515="","*",FN_MC!H515)</f>
        <v>*</v>
      </c>
      <c r="F533" s="114" t="str">
        <f>IF(FN_MC!M515="","*",FN_MC!M515)</f>
        <v>-</v>
      </c>
      <c r="G533" s="101" t="str">
        <f>IF(FN_MC!I515="","*",FN_MC!I515)</f>
        <v>*</v>
      </c>
      <c r="H533" s="101" t="str">
        <f>IF(FN_MC!AB515="","*",FN_MC!AB515)</f>
        <v>*</v>
      </c>
      <c r="I533" s="101" t="str">
        <f>IF(FN_MC!AC515="","*",FN_MC!AC515)</f>
        <v>*</v>
      </c>
      <c r="J533" s="102" t="str">
        <f>IF(FN_MC!AA515="","*",FN_MC!AA515)</f>
        <v>*</v>
      </c>
      <c r="K533" s="112" t="str">
        <f>IF(FN_MC!AD515="","*",FN_MC!AD515)</f>
        <v>*</v>
      </c>
    </row>
    <row r="534" spans="2:11">
      <c r="B534" s="100" t="str">
        <f>IF(FN_MC!Y516="","*",FN_MC!Y516)</f>
        <v>*</v>
      </c>
      <c r="C534" s="101" t="str">
        <f>IF(FN_MC!B516="","*",FN_MC!B516)</f>
        <v>*</v>
      </c>
      <c r="D534" s="101" t="str">
        <f>IF(FN_MC!D516="","*",FN_MC!D516)</f>
        <v>*</v>
      </c>
      <c r="E534" s="101" t="str">
        <f>IF(FN_MC!H516="","*",FN_MC!H516)</f>
        <v>*</v>
      </c>
      <c r="F534" s="114" t="str">
        <f>IF(FN_MC!M516="","*",FN_MC!M516)</f>
        <v>-</v>
      </c>
      <c r="G534" s="101" t="str">
        <f>IF(FN_MC!I516="","*",FN_MC!I516)</f>
        <v>*</v>
      </c>
      <c r="H534" s="101" t="str">
        <f>IF(FN_MC!AB516="","*",FN_MC!AB516)</f>
        <v>*</v>
      </c>
      <c r="I534" s="101" t="str">
        <f>IF(FN_MC!AC516="","*",FN_MC!AC516)</f>
        <v>*</v>
      </c>
      <c r="J534" s="102" t="str">
        <f>IF(FN_MC!AA516="","*",FN_MC!AA516)</f>
        <v>*</v>
      </c>
      <c r="K534" s="112" t="str">
        <f>IF(FN_MC!AD516="","*",FN_MC!AD516)</f>
        <v>*</v>
      </c>
    </row>
    <row r="535" spans="2:11">
      <c r="B535" s="100" t="str">
        <f>IF(FN_MC!Y517="","*",FN_MC!Y517)</f>
        <v>*</v>
      </c>
      <c r="C535" s="101" t="str">
        <f>IF(FN_MC!B517="","*",FN_MC!B517)</f>
        <v>*</v>
      </c>
      <c r="D535" s="101" t="str">
        <f>IF(FN_MC!D517="","*",FN_MC!D517)</f>
        <v>*</v>
      </c>
      <c r="E535" s="101" t="str">
        <f>IF(FN_MC!H517="","*",FN_MC!H517)</f>
        <v>*</v>
      </c>
      <c r="F535" s="114" t="str">
        <f>IF(FN_MC!M517="","*",FN_MC!M517)</f>
        <v>-</v>
      </c>
      <c r="G535" s="101" t="str">
        <f>IF(FN_MC!I517="","*",FN_MC!I517)</f>
        <v>*</v>
      </c>
      <c r="H535" s="101" t="str">
        <f>IF(FN_MC!AB517="","*",FN_MC!AB517)</f>
        <v>*</v>
      </c>
      <c r="I535" s="101" t="str">
        <f>IF(FN_MC!AC517="","*",FN_MC!AC517)</f>
        <v>*</v>
      </c>
      <c r="J535" s="102" t="str">
        <f>IF(FN_MC!AA517="","*",FN_MC!AA517)</f>
        <v>*</v>
      </c>
      <c r="K535" s="112" t="str">
        <f>IF(FN_MC!AD517="","*",FN_MC!AD517)</f>
        <v>*</v>
      </c>
    </row>
    <row r="536" spans="2:11">
      <c r="B536" s="100" t="str">
        <f>IF(FN_MC!Y518="","*",FN_MC!Y518)</f>
        <v>*</v>
      </c>
      <c r="C536" s="101" t="str">
        <f>IF(FN_MC!B518="","*",FN_MC!B518)</f>
        <v>*</v>
      </c>
      <c r="D536" s="101" t="str">
        <f>IF(FN_MC!D518="","*",FN_MC!D518)</f>
        <v>*</v>
      </c>
      <c r="E536" s="101" t="str">
        <f>IF(FN_MC!H518="","*",FN_MC!H518)</f>
        <v>*</v>
      </c>
      <c r="F536" s="114" t="str">
        <f>IF(FN_MC!M518="","*",FN_MC!M518)</f>
        <v>-</v>
      </c>
      <c r="G536" s="101" t="str">
        <f>IF(FN_MC!I518="","*",FN_MC!I518)</f>
        <v>*</v>
      </c>
      <c r="H536" s="101" t="str">
        <f>IF(FN_MC!AB518="","*",FN_MC!AB518)</f>
        <v>*</v>
      </c>
      <c r="I536" s="101" t="str">
        <f>IF(FN_MC!AC518="","*",FN_MC!AC518)</f>
        <v>*</v>
      </c>
      <c r="J536" s="102" t="str">
        <f>IF(FN_MC!AA518="","*",FN_MC!AA518)</f>
        <v>*</v>
      </c>
      <c r="K536" s="112" t="str">
        <f>IF(FN_MC!AD518="","*",FN_MC!AD518)</f>
        <v>*</v>
      </c>
    </row>
    <row r="537" spans="2:11">
      <c r="B537" s="100" t="str">
        <f>IF(FN_MC!Y519="","*",FN_MC!Y519)</f>
        <v>*</v>
      </c>
      <c r="C537" s="101" t="str">
        <f>IF(FN_MC!B519="","*",FN_MC!B519)</f>
        <v>*</v>
      </c>
      <c r="D537" s="101" t="str">
        <f>IF(FN_MC!D519="","*",FN_MC!D519)</f>
        <v>*</v>
      </c>
      <c r="E537" s="101" t="str">
        <f>IF(FN_MC!H519="","*",FN_MC!H519)</f>
        <v>*</v>
      </c>
      <c r="F537" s="114" t="str">
        <f>IF(FN_MC!M519="","*",FN_MC!M519)</f>
        <v>-</v>
      </c>
      <c r="G537" s="101" t="str">
        <f>IF(FN_MC!I519="","*",FN_MC!I519)</f>
        <v>*</v>
      </c>
      <c r="H537" s="101" t="str">
        <f>IF(FN_MC!AB519="","*",FN_MC!AB519)</f>
        <v>*</v>
      </c>
      <c r="I537" s="101" t="str">
        <f>IF(FN_MC!AC519="","*",FN_MC!AC519)</f>
        <v>*</v>
      </c>
      <c r="J537" s="102" t="str">
        <f>IF(FN_MC!AA519="","*",FN_MC!AA519)</f>
        <v>*</v>
      </c>
      <c r="K537" s="112" t="str">
        <f>IF(FN_MC!AD519="","*",FN_MC!AD519)</f>
        <v>*</v>
      </c>
    </row>
    <row r="538" spans="2:11">
      <c r="B538" s="100" t="str">
        <f>IF(FN_MC!Y520="","*",FN_MC!Y520)</f>
        <v>*</v>
      </c>
      <c r="C538" s="101" t="str">
        <f>IF(FN_MC!B520="","*",FN_MC!B520)</f>
        <v>*</v>
      </c>
      <c r="D538" s="101" t="str">
        <f>IF(FN_MC!D520="","*",FN_MC!D520)</f>
        <v>*</v>
      </c>
      <c r="E538" s="101" t="str">
        <f>IF(FN_MC!H520="","*",FN_MC!H520)</f>
        <v>*</v>
      </c>
      <c r="F538" s="114" t="str">
        <f>IF(FN_MC!M520="","*",FN_MC!M520)</f>
        <v>-</v>
      </c>
      <c r="G538" s="101" t="str">
        <f>IF(FN_MC!I520="","*",FN_MC!I520)</f>
        <v>*</v>
      </c>
      <c r="H538" s="101" t="str">
        <f>IF(FN_MC!AB520="","*",FN_MC!AB520)</f>
        <v>*</v>
      </c>
      <c r="I538" s="101" t="str">
        <f>IF(FN_MC!AC520="","*",FN_MC!AC520)</f>
        <v>*</v>
      </c>
      <c r="J538" s="102" t="str">
        <f>IF(FN_MC!AA520="","*",FN_MC!AA520)</f>
        <v>*</v>
      </c>
      <c r="K538" s="112" t="str">
        <f>IF(FN_MC!AD520="","*",FN_MC!AD520)</f>
        <v>*</v>
      </c>
    </row>
    <row r="539" spans="2:11">
      <c r="B539" s="100" t="str">
        <f>IF(FN_MC!Y521="","*",FN_MC!Y521)</f>
        <v>*</v>
      </c>
      <c r="C539" s="101" t="str">
        <f>IF(FN_MC!B521="","*",FN_MC!B521)</f>
        <v>*</v>
      </c>
      <c r="D539" s="101" t="str">
        <f>IF(FN_MC!D521="","*",FN_MC!D521)</f>
        <v>*</v>
      </c>
      <c r="E539" s="101" t="str">
        <f>IF(FN_MC!H521="","*",FN_MC!H521)</f>
        <v>*</v>
      </c>
      <c r="F539" s="114" t="str">
        <f>IF(FN_MC!M521="","*",FN_MC!M521)</f>
        <v>-</v>
      </c>
      <c r="G539" s="101" t="str">
        <f>IF(FN_MC!I521="","*",FN_MC!I521)</f>
        <v>*</v>
      </c>
      <c r="H539" s="101" t="str">
        <f>IF(FN_MC!AB521="","*",FN_MC!AB521)</f>
        <v>*</v>
      </c>
      <c r="I539" s="101" t="str">
        <f>IF(FN_MC!AC521="","*",FN_MC!AC521)</f>
        <v>*</v>
      </c>
      <c r="J539" s="102" t="str">
        <f>IF(FN_MC!AA521="","*",FN_MC!AA521)</f>
        <v>*</v>
      </c>
      <c r="K539" s="112" t="str">
        <f>IF(FN_MC!AD521="","*",FN_MC!AD521)</f>
        <v>*</v>
      </c>
    </row>
    <row r="540" spans="2:11">
      <c r="B540" s="100" t="str">
        <f>IF(FN_MC!Y522="","*",FN_MC!Y522)</f>
        <v>*</v>
      </c>
      <c r="C540" s="101" t="str">
        <f>IF(FN_MC!B522="","*",FN_MC!B522)</f>
        <v>*</v>
      </c>
      <c r="D540" s="101" t="str">
        <f>IF(FN_MC!D522="","*",FN_MC!D522)</f>
        <v>*</v>
      </c>
      <c r="E540" s="101" t="str">
        <f>IF(FN_MC!H522="","*",FN_MC!H522)</f>
        <v>*</v>
      </c>
      <c r="F540" s="114" t="str">
        <f>IF(FN_MC!M522="","*",FN_MC!M522)</f>
        <v>-</v>
      </c>
      <c r="G540" s="101" t="str">
        <f>IF(FN_MC!I522="","*",FN_MC!I522)</f>
        <v>*</v>
      </c>
      <c r="H540" s="101" t="str">
        <f>IF(FN_MC!AB522="","*",FN_MC!AB522)</f>
        <v>*</v>
      </c>
      <c r="I540" s="101" t="str">
        <f>IF(FN_MC!AC522="","*",FN_MC!AC522)</f>
        <v>*</v>
      </c>
      <c r="J540" s="102" t="str">
        <f>IF(FN_MC!AA522="","*",FN_MC!AA522)</f>
        <v>*</v>
      </c>
      <c r="K540" s="112" t="str">
        <f>IF(FN_MC!AD522="","*",FN_MC!AD522)</f>
        <v>*</v>
      </c>
    </row>
    <row r="541" spans="2:11">
      <c r="B541" s="100" t="str">
        <f>IF(FN_MC!Y523="","*",FN_MC!Y523)</f>
        <v>*</v>
      </c>
      <c r="C541" s="101" t="str">
        <f>IF(FN_MC!B523="","*",FN_MC!B523)</f>
        <v>*</v>
      </c>
      <c r="D541" s="101" t="str">
        <f>IF(FN_MC!D523="","*",FN_MC!D523)</f>
        <v>*</v>
      </c>
      <c r="E541" s="101" t="str">
        <f>IF(FN_MC!H523="","*",FN_MC!H523)</f>
        <v>*</v>
      </c>
      <c r="F541" s="114" t="str">
        <f>IF(FN_MC!M523="","*",FN_MC!M523)</f>
        <v>-</v>
      </c>
      <c r="G541" s="101" t="str">
        <f>IF(FN_MC!I523="","*",FN_MC!I523)</f>
        <v>*</v>
      </c>
      <c r="H541" s="101" t="str">
        <f>IF(FN_MC!AB523="","*",FN_MC!AB523)</f>
        <v>*</v>
      </c>
      <c r="I541" s="101" t="str">
        <f>IF(FN_MC!AC523="","*",FN_MC!AC523)</f>
        <v>*</v>
      </c>
      <c r="J541" s="102" t="str">
        <f>IF(FN_MC!AA523="","*",FN_MC!AA523)</f>
        <v>*</v>
      </c>
      <c r="K541" s="112" t="str">
        <f>IF(FN_MC!AD523="","*",FN_MC!AD523)</f>
        <v>*</v>
      </c>
    </row>
    <row r="542" spans="2:11">
      <c r="B542" s="100" t="str">
        <f>IF(FN_MC!Y524="","*",FN_MC!Y524)</f>
        <v>*</v>
      </c>
      <c r="C542" s="101" t="str">
        <f>IF(FN_MC!B524="","*",FN_MC!B524)</f>
        <v>*</v>
      </c>
      <c r="D542" s="101" t="str">
        <f>IF(FN_MC!D524="","*",FN_MC!D524)</f>
        <v>*</v>
      </c>
      <c r="E542" s="101" t="str">
        <f>IF(FN_MC!H524="","*",FN_MC!H524)</f>
        <v>*</v>
      </c>
      <c r="F542" s="114" t="str">
        <f>IF(FN_MC!M524="","*",FN_MC!M524)</f>
        <v>-</v>
      </c>
      <c r="G542" s="101" t="str">
        <f>IF(FN_MC!I524="","*",FN_MC!I524)</f>
        <v>*</v>
      </c>
      <c r="H542" s="101" t="str">
        <f>IF(FN_MC!AB524="","*",FN_MC!AB524)</f>
        <v>*</v>
      </c>
      <c r="I542" s="101" t="str">
        <f>IF(FN_MC!AC524="","*",FN_MC!AC524)</f>
        <v>*</v>
      </c>
      <c r="J542" s="102" t="str">
        <f>IF(FN_MC!AA524="","*",FN_MC!AA524)</f>
        <v>*</v>
      </c>
      <c r="K542" s="112" t="str">
        <f>IF(FN_MC!AD524="","*",FN_MC!AD524)</f>
        <v>*</v>
      </c>
    </row>
    <row r="543" spans="2:11">
      <c r="B543" s="100" t="str">
        <f>IF(FN_MC!Y525="","*",FN_MC!Y525)</f>
        <v>*</v>
      </c>
      <c r="C543" s="101" t="str">
        <f>IF(FN_MC!B525="","*",FN_MC!B525)</f>
        <v>*</v>
      </c>
      <c r="D543" s="101" t="str">
        <f>IF(FN_MC!D525="","*",FN_MC!D525)</f>
        <v>*</v>
      </c>
      <c r="E543" s="101" t="str">
        <f>IF(FN_MC!H525="","*",FN_MC!H525)</f>
        <v>*</v>
      </c>
      <c r="F543" s="114" t="str">
        <f>IF(FN_MC!M525="","*",FN_MC!M525)</f>
        <v>-</v>
      </c>
      <c r="G543" s="101" t="str">
        <f>IF(FN_MC!I525="","*",FN_MC!I525)</f>
        <v>*</v>
      </c>
      <c r="H543" s="101" t="str">
        <f>IF(FN_MC!AB525="","*",FN_MC!AB525)</f>
        <v>*</v>
      </c>
      <c r="I543" s="101" t="str">
        <f>IF(FN_MC!AC525="","*",FN_MC!AC525)</f>
        <v>*</v>
      </c>
      <c r="J543" s="102" t="str">
        <f>IF(FN_MC!AA525="","*",FN_MC!AA525)</f>
        <v>*</v>
      </c>
      <c r="K543" s="112" t="str">
        <f>IF(FN_MC!AD525="","*",FN_MC!AD525)</f>
        <v>*</v>
      </c>
    </row>
    <row r="544" spans="2:11">
      <c r="B544" s="100" t="str">
        <f>IF(FN_MC!Y526="","*",FN_MC!Y526)</f>
        <v>*</v>
      </c>
      <c r="C544" s="101" t="str">
        <f>IF(FN_MC!B526="","*",FN_MC!B526)</f>
        <v>*</v>
      </c>
      <c r="D544" s="101" t="str">
        <f>IF(FN_MC!D526="","*",FN_MC!D526)</f>
        <v>*</v>
      </c>
      <c r="E544" s="101" t="str">
        <f>IF(FN_MC!H526="","*",FN_MC!H526)</f>
        <v>*</v>
      </c>
      <c r="F544" s="114" t="str">
        <f>IF(FN_MC!M526="","*",FN_MC!M526)</f>
        <v>-</v>
      </c>
      <c r="G544" s="101" t="str">
        <f>IF(FN_MC!I526="","*",FN_MC!I526)</f>
        <v>*</v>
      </c>
      <c r="H544" s="101" t="str">
        <f>IF(FN_MC!AB526="","*",FN_MC!AB526)</f>
        <v>*</v>
      </c>
      <c r="I544" s="101" t="str">
        <f>IF(FN_MC!AC526="","*",FN_MC!AC526)</f>
        <v>*</v>
      </c>
      <c r="J544" s="102" t="str">
        <f>IF(FN_MC!AA526="","*",FN_MC!AA526)</f>
        <v>*</v>
      </c>
      <c r="K544" s="112" t="str">
        <f>IF(FN_MC!AD526="","*",FN_MC!AD526)</f>
        <v>*</v>
      </c>
    </row>
    <row r="545" spans="2:11">
      <c r="B545" s="100" t="str">
        <f>IF(FN_MC!Y527="","*",FN_MC!Y527)</f>
        <v>*</v>
      </c>
      <c r="C545" s="101" t="str">
        <f>IF(FN_MC!B527="","*",FN_MC!B527)</f>
        <v>*</v>
      </c>
      <c r="D545" s="101" t="str">
        <f>IF(FN_MC!D527="","*",FN_MC!D527)</f>
        <v>*</v>
      </c>
      <c r="E545" s="101" t="str">
        <f>IF(FN_MC!H527="","*",FN_MC!H527)</f>
        <v>*</v>
      </c>
      <c r="F545" s="114" t="str">
        <f>IF(FN_MC!M527="","*",FN_MC!M527)</f>
        <v>-</v>
      </c>
      <c r="G545" s="101" t="str">
        <f>IF(FN_MC!I527="","*",FN_MC!I527)</f>
        <v>*</v>
      </c>
      <c r="H545" s="101" t="str">
        <f>IF(FN_MC!AB527="","*",FN_MC!AB527)</f>
        <v>*</v>
      </c>
      <c r="I545" s="101" t="str">
        <f>IF(FN_MC!AC527="","*",FN_MC!AC527)</f>
        <v>*</v>
      </c>
      <c r="J545" s="102" t="str">
        <f>IF(FN_MC!AA527="","*",FN_MC!AA527)</f>
        <v>*</v>
      </c>
      <c r="K545" s="112" t="str">
        <f>IF(FN_MC!AD527="","*",FN_MC!AD527)</f>
        <v>*</v>
      </c>
    </row>
    <row r="546" spans="2:11">
      <c r="B546" s="100" t="str">
        <f>IF(FN_MC!Y528="","*",FN_MC!Y528)</f>
        <v>*</v>
      </c>
      <c r="C546" s="101" t="str">
        <f>IF(FN_MC!B528="","*",FN_MC!B528)</f>
        <v>*</v>
      </c>
      <c r="D546" s="101" t="str">
        <f>IF(FN_MC!D528="","*",FN_MC!D528)</f>
        <v>*</v>
      </c>
      <c r="E546" s="101" t="str">
        <f>IF(FN_MC!H528="","*",FN_MC!H528)</f>
        <v>*</v>
      </c>
      <c r="F546" s="114" t="str">
        <f>IF(FN_MC!M528="","*",FN_MC!M528)</f>
        <v>-</v>
      </c>
      <c r="G546" s="101" t="str">
        <f>IF(FN_MC!I528="","*",FN_MC!I528)</f>
        <v>*</v>
      </c>
      <c r="H546" s="101" t="str">
        <f>IF(FN_MC!AB528="","*",FN_MC!AB528)</f>
        <v>*</v>
      </c>
      <c r="I546" s="101" t="str">
        <f>IF(FN_MC!AC528="","*",FN_MC!AC528)</f>
        <v>*</v>
      </c>
      <c r="J546" s="102" t="str">
        <f>IF(FN_MC!AA528="","*",FN_MC!AA528)</f>
        <v>*</v>
      </c>
      <c r="K546" s="112" t="str">
        <f>IF(FN_MC!AD528="","*",FN_MC!AD528)</f>
        <v>*</v>
      </c>
    </row>
    <row r="547" spans="2:11">
      <c r="B547" s="100" t="str">
        <f>IF(FN_MC!Y529="","*",FN_MC!Y529)</f>
        <v>*</v>
      </c>
      <c r="C547" s="101" t="str">
        <f>IF(FN_MC!B529="","*",FN_MC!B529)</f>
        <v>*</v>
      </c>
      <c r="D547" s="101" t="str">
        <f>IF(FN_MC!D529="","*",FN_MC!D529)</f>
        <v>*</v>
      </c>
      <c r="E547" s="101" t="str">
        <f>IF(FN_MC!H529="","*",FN_MC!H529)</f>
        <v>*</v>
      </c>
      <c r="F547" s="114" t="str">
        <f>IF(FN_MC!M529="","*",FN_MC!M529)</f>
        <v>-</v>
      </c>
      <c r="G547" s="101" t="str">
        <f>IF(FN_MC!I529="","*",FN_MC!I529)</f>
        <v>*</v>
      </c>
      <c r="H547" s="101" t="str">
        <f>IF(FN_MC!AB529="","*",FN_MC!AB529)</f>
        <v>*</v>
      </c>
      <c r="I547" s="101" t="str">
        <f>IF(FN_MC!AC529="","*",FN_MC!AC529)</f>
        <v>*</v>
      </c>
      <c r="J547" s="102" t="str">
        <f>IF(FN_MC!AA529="","*",FN_MC!AA529)</f>
        <v>*</v>
      </c>
      <c r="K547" s="112" t="str">
        <f>IF(FN_MC!AD529="","*",FN_MC!AD529)</f>
        <v>*</v>
      </c>
    </row>
    <row r="548" spans="2:11">
      <c r="B548" s="100" t="str">
        <f>IF(FN_MC!Y530="","*",FN_MC!Y530)</f>
        <v>*</v>
      </c>
      <c r="C548" s="101" t="str">
        <f>IF(FN_MC!B530="","*",FN_MC!B530)</f>
        <v>*</v>
      </c>
      <c r="D548" s="101" t="str">
        <f>IF(FN_MC!D530="","*",FN_MC!D530)</f>
        <v>*</v>
      </c>
      <c r="E548" s="101" t="str">
        <f>IF(FN_MC!H530="","*",FN_MC!H530)</f>
        <v>*</v>
      </c>
      <c r="F548" s="114" t="str">
        <f>IF(FN_MC!M530="","*",FN_MC!M530)</f>
        <v>-</v>
      </c>
      <c r="G548" s="101" t="str">
        <f>IF(FN_MC!I530="","*",FN_MC!I530)</f>
        <v>*</v>
      </c>
      <c r="H548" s="101" t="str">
        <f>IF(FN_MC!AB530="","*",FN_MC!AB530)</f>
        <v>*</v>
      </c>
      <c r="I548" s="101" t="str">
        <f>IF(FN_MC!AC530="","*",FN_MC!AC530)</f>
        <v>*</v>
      </c>
      <c r="J548" s="102" t="str">
        <f>IF(FN_MC!AA530="","*",FN_MC!AA530)</f>
        <v>*</v>
      </c>
      <c r="K548" s="112" t="str">
        <f>IF(FN_MC!AD530="","*",FN_MC!AD530)</f>
        <v>*</v>
      </c>
    </row>
    <row r="549" spans="2:11">
      <c r="B549" s="100" t="str">
        <f>IF(FN_MC!Y531="","*",FN_MC!Y531)</f>
        <v>*</v>
      </c>
      <c r="C549" s="101" t="str">
        <f>IF(FN_MC!B531="","*",FN_MC!B531)</f>
        <v>*</v>
      </c>
      <c r="D549" s="101" t="str">
        <f>IF(FN_MC!D531="","*",FN_MC!D531)</f>
        <v>*</v>
      </c>
      <c r="E549" s="101" t="str">
        <f>IF(FN_MC!H531="","*",FN_MC!H531)</f>
        <v>*</v>
      </c>
      <c r="F549" s="114" t="str">
        <f>IF(FN_MC!M531="","*",FN_MC!M531)</f>
        <v>-</v>
      </c>
      <c r="G549" s="101" t="str">
        <f>IF(FN_MC!I531="","*",FN_MC!I531)</f>
        <v>*</v>
      </c>
      <c r="H549" s="101" t="str">
        <f>IF(FN_MC!AB531="","*",FN_MC!AB531)</f>
        <v>*</v>
      </c>
      <c r="I549" s="101" t="str">
        <f>IF(FN_MC!AC531="","*",FN_MC!AC531)</f>
        <v>*</v>
      </c>
      <c r="J549" s="102" t="str">
        <f>IF(FN_MC!AA531="","*",FN_MC!AA531)</f>
        <v>*</v>
      </c>
      <c r="K549" s="112" t="str">
        <f>IF(FN_MC!AD531="","*",FN_MC!AD531)</f>
        <v>*</v>
      </c>
    </row>
    <row r="550" spans="2:11">
      <c r="B550" s="100" t="str">
        <f>IF(FN_MC!Y532="","*",FN_MC!Y532)</f>
        <v>*</v>
      </c>
      <c r="C550" s="101" t="str">
        <f>IF(FN_MC!B532="","*",FN_MC!B532)</f>
        <v>*</v>
      </c>
      <c r="D550" s="101" t="str">
        <f>IF(FN_MC!D532="","*",FN_MC!D532)</f>
        <v>*</v>
      </c>
      <c r="E550" s="101" t="str">
        <f>IF(FN_MC!H532="","*",FN_MC!H532)</f>
        <v>*</v>
      </c>
      <c r="F550" s="114" t="str">
        <f>IF(FN_MC!M532="","*",FN_MC!M532)</f>
        <v>-</v>
      </c>
      <c r="G550" s="101" t="str">
        <f>IF(FN_MC!I532="","*",FN_MC!I532)</f>
        <v>*</v>
      </c>
      <c r="H550" s="101" t="str">
        <f>IF(FN_MC!AB532="","*",FN_MC!AB532)</f>
        <v>*</v>
      </c>
      <c r="I550" s="101" t="str">
        <f>IF(FN_MC!AC532="","*",FN_MC!AC532)</f>
        <v>*</v>
      </c>
      <c r="J550" s="102" t="str">
        <f>IF(FN_MC!AA532="","*",FN_MC!AA532)</f>
        <v>*</v>
      </c>
      <c r="K550" s="112" t="str">
        <f>IF(FN_MC!AD532="","*",FN_MC!AD532)</f>
        <v>*</v>
      </c>
    </row>
    <row r="551" spans="2:11">
      <c r="B551" s="100" t="str">
        <f>IF(FN_MC!Y533="","*",FN_MC!Y533)</f>
        <v>*</v>
      </c>
      <c r="C551" s="101" t="str">
        <f>IF(FN_MC!B533="","*",FN_MC!B533)</f>
        <v>*</v>
      </c>
      <c r="D551" s="101" t="str">
        <f>IF(FN_MC!D533="","*",FN_MC!D533)</f>
        <v>*</v>
      </c>
      <c r="E551" s="101" t="str">
        <f>IF(FN_MC!H533="","*",FN_MC!H533)</f>
        <v>*</v>
      </c>
      <c r="F551" s="114" t="str">
        <f>IF(FN_MC!M533="","*",FN_MC!M533)</f>
        <v>-</v>
      </c>
      <c r="G551" s="101" t="str">
        <f>IF(FN_MC!I533="","*",FN_MC!I533)</f>
        <v>*</v>
      </c>
      <c r="H551" s="101" t="str">
        <f>IF(FN_MC!AB533="","*",FN_MC!AB533)</f>
        <v>*</v>
      </c>
      <c r="I551" s="101" t="str">
        <f>IF(FN_MC!AC533="","*",FN_MC!AC533)</f>
        <v>*</v>
      </c>
      <c r="J551" s="102" t="str">
        <f>IF(FN_MC!AA533="","*",FN_MC!AA533)</f>
        <v>*</v>
      </c>
      <c r="K551" s="112" t="str">
        <f>IF(FN_MC!AD533="","*",FN_MC!AD533)</f>
        <v>*</v>
      </c>
    </row>
    <row r="552" spans="2:11">
      <c r="B552" s="100" t="str">
        <f>IF(FN_MC!Y534="","*",FN_MC!Y534)</f>
        <v>*</v>
      </c>
      <c r="C552" s="101" t="str">
        <f>IF(FN_MC!B534="","*",FN_MC!B534)</f>
        <v>*</v>
      </c>
      <c r="D552" s="101" t="str">
        <f>IF(FN_MC!D534="","*",FN_MC!D534)</f>
        <v>*</v>
      </c>
      <c r="E552" s="101" t="str">
        <f>IF(FN_MC!H534="","*",FN_MC!H534)</f>
        <v>*</v>
      </c>
      <c r="F552" s="114" t="str">
        <f>IF(FN_MC!M534="","*",FN_MC!M534)</f>
        <v>-</v>
      </c>
      <c r="G552" s="101" t="str">
        <f>IF(FN_MC!I534="","*",FN_MC!I534)</f>
        <v>*</v>
      </c>
      <c r="H552" s="101" t="str">
        <f>IF(FN_MC!AB534="","*",FN_MC!AB534)</f>
        <v>*</v>
      </c>
      <c r="I552" s="101" t="str">
        <f>IF(FN_MC!AC534="","*",FN_MC!AC534)</f>
        <v>*</v>
      </c>
      <c r="J552" s="102" t="str">
        <f>IF(FN_MC!AA534="","*",FN_MC!AA534)</f>
        <v>*</v>
      </c>
      <c r="K552" s="112" t="str">
        <f>IF(FN_MC!AD534="","*",FN_MC!AD534)</f>
        <v>*</v>
      </c>
    </row>
    <row r="553" spans="2:11">
      <c r="B553" s="100" t="str">
        <f>IF(FN_MC!Y535="","*",FN_MC!Y535)</f>
        <v>*</v>
      </c>
      <c r="C553" s="101" t="str">
        <f>IF(FN_MC!B535="","*",FN_MC!B535)</f>
        <v>*</v>
      </c>
      <c r="D553" s="101" t="str">
        <f>IF(FN_MC!D535="","*",FN_MC!D535)</f>
        <v>*</v>
      </c>
      <c r="E553" s="101" t="str">
        <f>IF(FN_MC!H535="","*",FN_MC!H535)</f>
        <v>*</v>
      </c>
      <c r="F553" s="114" t="str">
        <f>IF(FN_MC!M535="","*",FN_MC!M535)</f>
        <v>-</v>
      </c>
      <c r="G553" s="101" t="str">
        <f>IF(FN_MC!I535="","*",FN_MC!I535)</f>
        <v>*</v>
      </c>
      <c r="H553" s="101" t="str">
        <f>IF(FN_MC!AB535="","*",FN_MC!AB535)</f>
        <v>*</v>
      </c>
      <c r="I553" s="101" t="str">
        <f>IF(FN_MC!AC535="","*",FN_MC!AC535)</f>
        <v>*</v>
      </c>
      <c r="J553" s="102" t="str">
        <f>IF(FN_MC!AA535="","*",FN_MC!AA535)</f>
        <v>*</v>
      </c>
      <c r="K553" s="112" t="str">
        <f>IF(FN_MC!AD535="","*",FN_MC!AD535)</f>
        <v>*</v>
      </c>
    </row>
    <row r="554" spans="2:11">
      <c r="B554" s="100" t="str">
        <f>IF(FN_MC!Y536="","*",FN_MC!Y536)</f>
        <v>*</v>
      </c>
      <c r="C554" s="101" t="str">
        <f>IF(FN_MC!B536="","*",FN_MC!B536)</f>
        <v>*</v>
      </c>
      <c r="D554" s="101" t="str">
        <f>IF(FN_MC!D536="","*",FN_MC!D536)</f>
        <v>*</v>
      </c>
      <c r="E554" s="101" t="str">
        <f>IF(FN_MC!H536="","*",FN_MC!H536)</f>
        <v>*</v>
      </c>
      <c r="F554" s="114" t="str">
        <f>IF(FN_MC!M536="","*",FN_MC!M536)</f>
        <v>-</v>
      </c>
      <c r="G554" s="101" t="str">
        <f>IF(FN_MC!I536="","*",FN_MC!I536)</f>
        <v>*</v>
      </c>
      <c r="H554" s="101" t="str">
        <f>IF(FN_MC!AB536="","*",FN_MC!AB536)</f>
        <v>*</v>
      </c>
      <c r="I554" s="101" t="str">
        <f>IF(FN_MC!AC536="","*",FN_MC!AC536)</f>
        <v>*</v>
      </c>
      <c r="J554" s="102" t="str">
        <f>IF(FN_MC!AA536="","*",FN_MC!AA536)</f>
        <v>*</v>
      </c>
      <c r="K554" s="112" t="str">
        <f>IF(FN_MC!AD536="","*",FN_MC!AD536)</f>
        <v>*</v>
      </c>
    </row>
    <row r="555" spans="2:11">
      <c r="B555" s="100" t="str">
        <f>IF(FN_MC!Y537="","*",FN_MC!Y537)</f>
        <v>*</v>
      </c>
      <c r="C555" s="101" t="str">
        <f>IF(FN_MC!B537="","*",FN_MC!B537)</f>
        <v>*</v>
      </c>
      <c r="D555" s="101" t="str">
        <f>IF(FN_MC!D537="","*",FN_MC!D537)</f>
        <v>*</v>
      </c>
      <c r="E555" s="101" t="str">
        <f>IF(FN_MC!H537="","*",FN_MC!H537)</f>
        <v>*</v>
      </c>
      <c r="F555" s="114" t="str">
        <f>IF(FN_MC!M537="","*",FN_MC!M537)</f>
        <v>-</v>
      </c>
      <c r="G555" s="101" t="str">
        <f>IF(FN_MC!I537="","*",FN_MC!I537)</f>
        <v>*</v>
      </c>
      <c r="H555" s="101" t="str">
        <f>IF(FN_MC!AB537="","*",FN_MC!AB537)</f>
        <v>*</v>
      </c>
      <c r="I555" s="101" t="str">
        <f>IF(FN_MC!AC537="","*",FN_MC!AC537)</f>
        <v>*</v>
      </c>
      <c r="J555" s="102" t="str">
        <f>IF(FN_MC!AA537="","*",FN_MC!AA537)</f>
        <v>*</v>
      </c>
      <c r="K555" s="112" t="str">
        <f>IF(FN_MC!AD537="","*",FN_MC!AD537)</f>
        <v>*</v>
      </c>
    </row>
    <row r="556" spans="2:11">
      <c r="B556" s="100" t="str">
        <f>IF(FN_MC!Y538="","*",FN_MC!Y538)</f>
        <v>*</v>
      </c>
      <c r="C556" s="101" t="str">
        <f>IF(FN_MC!B538="","*",FN_MC!B538)</f>
        <v>*</v>
      </c>
      <c r="D556" s="101" t="str">
        <f>IF(FN_MC!D538="","*",FN_MC!D538)</f>
        <v>*</v>
      </c>
      <c r="E556" s="101" t="str">
        <f>IF(FN_MC!H538="","*",FN_MC!H538)</f>
        <v>*</v>
      </c>
      <c r="F556" s="114" t="str">
        <f>IF(FN_MC!M538="","*",FN_MC!M538)</f>
        <v>-</v>
      </c>
      <c r="G556" s="101" t="str">
        <f>IF(FN_MC!I538="","*",FN_MC!I538)</f>
        <v>*</v>
      </c>
      <c r="H556" s="101" t="str">
        <f>IF(FN_MC!AB538="","*",FN_MC!AB538)</f>
        <v>*</v>
      </c>
      <c r="I556" s="101" t="str">
        <f>IF(FN_MC!AC538="","*",FN_MC!AC538)</f>
        <v>*</v>
      </c>
      <c r="J556" s="102" t="str">
        <f>IF(FN_MC!AA538="","*",FN_MC!AA538)</f>
        <v>*</v>
      </c>
      <c r="K556" s="112" t="str">
        <f>IF(FN_MC!AD538="","*",FN_MC!AD538)</f>
        <v>*</v>
      </c>
    </row>
    <row r="557" spans="2:11">
      <c r="B557" s="100" t="str">
        <f>IF(FN_MC!Y539="","*",FN_MC!Y539)</f>
        <v>*</v>
      </c>
      <c r="C557" s="101" t="str">
        <f>IF(FN_MC!B539="","*",FN_MC!B539)</f>
        <v>*</v>
      </c>
      <c r="D557" s="101" t="str">
        <f>IF(FN_MC!D539="","*",FN_MC!D539)</f>
        <v>*</v>
      </c>
      <c r="E557" s="101" t="str">
        <f>IF(FN_MC!H539="","*",FN_MC!H539)</f>
        <v>*</v>
      </c>
      <c r="F557" s="114" t="str">
        <f>IF(FN_MC!M539="","*",FN_MC!M539)</f>
        <v>-</v>
      </c>
      <c r="G557" s="101" t="str">
        <f>IF(FN_MC!I539="","*",FN_MC!I539)</f>
        <v>*</v>
      </c>
      <c r="H557" s="101" t="str">
        <f>IF(FN_MC!AB539="","*",FN_MC!AB539)</f>
        <v>*</v>
      </c>
      <c r="I557" s="101" t="str">
        <f>IF(FN_MC!AC539="","*",FN_MC!AC539)</f>
        <v>*</v>
      </c>
      <c r="J557" s="102" t="str">
        <f>IF(FN_MC!AA539="","*",FN_MC!AA539)</f>
        <v>*</v>
      </c>
      <c r="K557" s="112" t="str">
        <f>IF(FN_MC!AD539="","*",FN_MC!AD539)</f>
        <v>*</v>
      </c>
    </row>
    <row r="558" spans="2:11">
      <c r="B558" s="100" t="str">
        <f>IF(FN_MC!Y540="","*",FN_MC!Y540)</f>
        <v>*</v>
      </c>
      <c r="C558" s="101" t="str">
        <f>IF(FN_MC!B540="","*",FN_MC!B540)</f>
        <v>*</v>
      </c>
      <c r="D558" s="101" t="str">
        <f>IF(FN_MC!D540="","*",FN_MC!D540)</f>
        <v>*</v>
      </c>
      <c r="E558" s="101" t="str">
        <f>IF(FN_MC!H540="","*",FN_MC!H540)</f>
        <v>*</v>
      </c>
      <c r="F558" s="114" t="str">
        <f>IF(FN_MC!M540="","*",FN_MC!M540)</f>
        <v>-</v>
      </c>
      <c r="G558" s="101" t="str">
        <f>IF(FN_MC!I540="","*",FN_MC!I540)</f>
        <v>*</v>
      </c>
      <c r="H558" s="101" t="str">
        <f>IF(FN_MC!AB540="","*",FN_MC!AB540)</f>
        <v>*</v>
      </c>
      <c r="I558" s="101" t="str">
        <f>IF(FN_MC!AC540="","*",FN_MC!AC540)</f>
        <v>*</v>
      </c>
      <c r="J558" s="102" t="str">
        <f>IF(FN_MC!AA540="","*",FN_MC!AA540)</f>
        <v>*</v>
      </c>
      <c r="K558" s="112" t="str">
        <f>IF(FN_MC!AD540="","*",FN_MC!AD540)</f>
        <v>*</v>
      </c>
    </row>
    <row r="559" spans="2:11">
      <c r="B559" s="100" t="str">
        <f>IF(FN_MC!Y541="","*",FN_MC!Y541)</f>
        <v>*</v>
      </c>
      <c r="C559" s="101" t="str">
        <f>IF(FN_MC!B541="","*",FN_MC!B541)</f>
        <v>*</v>
      </c>
      <c r="D559" s="101" t="str">
        <f>IF(FN_MC!D541="","*",FN_MC!D541)</f>
        <v>*</v>
      </c>
      <c r="E559" s="101" t="str">
        <f>IF(FN_MC!H541="","*",FN_MC!H541)</f>
        <v>*</v>
      </c>
      <c r="F559" s="114" t="str">
        <f>IF(FN_MC!M541="","*",FN_MC!M541)</f>
        <v>-</v>
      </c>
      <c r="G559" s="101" t="str">
        <f>IF(FN_MC!I541="","*",FN_MC!I541)</f>
        <v>*</v>
      </c>
      <c r="H559" s="101" t="str">
        <f>IF(FN_MC!AB541="","*",FN_MC!AB541)</f>
        <v>*</v>
      </c>
      <c r="I559" s="101" t="str">
        <f>IF(FN_MC!AC541="","*",FN_MC!AC541)</f>
        <v>*</v>
      </c>
      <c r="J559" s="102" t="str">
        <f>IF(FN_MC!AA541="","*",FN_MC!AA541)</f>
        <v>*</v>
      </c>
      <c r="K559" s="112" t="str">
        <f>IF(FN_MC!AD541="","*",FN_MC!AD541)</f>
        <v>*</v>
      </c>
    </row>
    <row r="560" spans="2:11">
      <c r="B560" s="100" t="str">
        <f>IF(FN_MC!Y542="","*",FN_MC!Y542)</f>
        <v>*</v>
      </c>
      <c r="C560" s="101" t="str">
        <f>IF(FN_MC!B542="","*",FN_MC!B542)</f>
        <v>*</v>
      </c>
      <c r="D560" s="101" t="str">
        <f>IF(FN_MC!D542="","*",FN_MC!D542)</f>
        <v>*</v>
      </c>
      <c r="E560" s="101" t="str">
        <f>IF(FN_MC!H542="","*",FN_MC!H542)</f>
        <v>*</v>
      </c>
      <c r="F560" s="114" t="str">
        <f>IF(FN_MC!M542="","*",FN_MC!M542)</f>
        <v>-</v>
      </c>
      <c r="G560" s="101" t="str">
        <f>IF(FN_MC!I542="","*",FN_MC!I542)</f>
        <v>*</v>
      </c>
      <c r="H560" s="101" t="str">
        <f>IF(FN_MC!AB542="","*",FN_MC!AB542)</f>
        <v>*</v>
      </c>
      <c r="I560" s="101" t="str">
        <f>IF(FN_MC!AC542="","*",FN_MC!AC542)</f>
        <v>*</v>
      </c>
      <c r="J560" s="102" t="str">
        <f>IF(FN_MC!AA542="","*",FN_MC!AA542)</f>
        <v>*</v>
      </c>
      <c r="K560" s="112" t="str">
        <f>IF(FN_MC!AD542="","*",FN_MC!AD542)</f>
        <v>*</v>
      </c>
    </row>
    <row r="561" spans="2:11">
      <c r="B561" s="100" t="str">
        <f>IF(FN_MC!Y543="","*",FN_MC!Y543)</f>
        <v>*</v>
      </c>
      <c r="C561" s="101" t="str">
        <f>IF(FN_MC!B543="","*",FN_MC!B543)</f>
        <v>*</v>
      </c>
      <c r="D561" s="101" t="str">
        <f>IF(FN_MC!D543="","*",FN_MC!D543)</f>
        <v>*</v>
      </c>
      <c r="E561" s="101" t="str">
        <f>IF(FN_MC!H543="","*",FN_MC!H543)</f>
        <v>*</v>
      </c>
      <c r="F561" s="114" t="str">
        <f>IF(FN_MC!M543="","*",FN_MC!M543)</f>
        <v>-</v>
      </c>
      <c r="G561" s="101" t="str">
        <f>IF(FN_MC!I543="","*",FN_MC!I543)</f>
        <v>*</v>
      </c>
      <c r="H561" s="101" t="str">
        <f>IF(FN_MC!AB543="","*",FN_MC!AB543)</f>
        <v>*</v>
      </c>
      <c r="I561" s="101" t="str">
        <f>IF(FN_MC!AC543="","*",FN_MC!AC543)</f>
        <v>*</v>
      </c>
      <c r="J561" s="102" t="str">
        <f>IF(FN_MC!AA543="","*",FN_MC!AA543)</f>
        <v>*</v>
      </c>
      <c r="K561" s="112" t="str">
        <f>IF(FN_MC!AD543="","*",FN_MC!AD543)</f>
        <v>*</v>
      </c>
    </row>
    <row r="562" spans="2:11">
      <c r="B562" s="100" t="str">
        <f>IF(FN_MC!Y544="","*",FN_MC!Y544)</f>
        <v>*</v>
      </c>
      <c r="C562" s="101" t="str">
        <f>IF(FN_MC!B544="","*",FN_MC!B544)</f>
        <v>*</v>
      </c>
      <c r="D562" s="101" t="str">
        <f>IF(FN_MC!D544="","*",FN_MC!D544)</f>
        <v>*</v>
      </c>
      <c r="E562" s="101" t="str">
        <f>IF(FN_MC!H544="","*",FN_MC!H544)</f>
        <v>*</v>
      </c>
      <c r="F562" s="114" t="str">
        <f>IF(FN_MC!M544="","*",FN_MC!M544)</f>
        <v>-</v>
      </c>
      <c r="G562" s="101" t="str">
        <f>IF(FN_MC!I544="","*",FN_MC!I544)</f>
        <v>*</v>
      </c>
      <c r="H562" s="101" t="str">
        <f>IF(FN_MC!AB544="","*",FN_MC!AB544)</f>
        <v>*</v>
      </c>
      <c r="I562" s="101" t="str">
        <f>IF(FN_MC!AC544="","*",FN_MC!AC544)</f>
        <v>*</v>
      </c>
      <c r="J562" s="102" t="str">
        <f>IF(FN_MC!AA544="","*",FN_MC!AA544)</f>
        <v>*</v>
      </c>
      <c r="K562" s="112" t="str">
        <f>IF(FN_MC!AD544="","*",FN_MC!AD544)</f>
        <v>*</v>
      </c>
    </row>
    <row r="563" spans="2:11">
      <c r="B563" s="100" t="str">
        <f>IF(FN_MC!Y545="","*",FN_MC!Y545)</f>
        <v>*</v>
      </c>
      <c r="C563" s="101" t="str">
        <f>IF(FN_MC!B545="","*",FN_MC!B545)</f>
        <v>*</v>
      </c>
      <c r="D563" s="101" t="str">
        <f>IF(FN_MC!D545="","*",FN_MC!D545)</f>
        <v>*</v>
      </c>
      <c r="E563" s="101" t="str">
        <f>IF(FN_MC!H545="","*",FN_MC!H545)</f>
        <v>*</v>
      </c>
      <c r="F563" s="114" t="str">
        <f>IF(FN_MC!M545="","*",FN_MC!M545)</f>
        <v>-</v>
      </c>
      <c r="G563" s="101" t="str">
        <f>IF(FN_MC!I545="","*",FN_MC!I545)</f>
        <v>*</v>
      </c>
      <c r="H563" s="101" t="str">
        <f>IF(FN_MC!AB545="","*",FN_MC!AB545)</f>
        <v>*</v>
      </c>
      <c r="I563" s="101" t="str">
        <f>IF(FN_MC!AC545="","*",FN_MC!AC545)</f>
        <v>*</v>
      </c>
      <c r="J563" s="102" t="str">
        <f>IF(FN_MC!AA545="","*",FN_MC!AA545)</f>
        <v>*</v>
      </c>
      <c r="K563" s="112" t="str">
        <f>IF(FN_MC!AD545="","*",FN_MC!AD545)</f>
        <v>*</v>
      </c>
    </row>
    <row r="564" spans="2:11">
      <c r="B564" s="100" t="str">
        <f>IF(FN_MC!Y546="","*",FN_MC!Y546)</f>
        <v>*</v>
      </c>
      <c r="C564" s="101" t="str">
        <f>IF(FN_MC!B546="","*",FN_MC!B546)</f>
        <v>*</v>
      </c>
      <c r="D564" s="101" t="str">
        <f>IF(FN_MC!D546="","*",FN_MC!D546)</f>
        <v>*</v>
      </c>
      <c r="E564" s="101" t="str">
        <f>IF(FN_MC!H546="","*",FN_MC!H546)</f>
        <v>*</v>
      </c>
      <c r="F564" s="114" t="str">
        <f>IF(FN_MC!M546="","*",FN_MC!M546)</f>
        <v>-</v>
      </c>
      <c r="G564" s="101" t="str">
        <f>IF(FN_MC!I546="","*",FN_MC!I546)</f>
        <v>*</v>
      </c>
      <c r="H564" s="101" t="str">
        <f>IF(FN_MC!AB546="","*",FN_MC!AB546)</f>
        <v>*</v>
      </c>
      <c r="I564" s="101" t="str">
        <f>IF(FN_MC!AC546="","*",FN_MC!AC546)</f>
        <v>*</v>
      </c>
      <c r="J564" s="102" t="str">
        <f>IF(FN_MC!AA546="","*",FN_MC!AA546)</f>
        <v>*</v>
      </c>
      <c r="K564" s="112" t="str">
        <f>IF(FN_MC!AD546="","*",FN_MC!AD546)</f>
        <v>*</v>
      </c>
    </row>
    <row r="565" spans="2:11">
      <c r="B565" s="100" t="str">
        <f>IF(FN_MC!Y547="","*",FN_MC!Y547)</f>
        <v>*</v>
      </c>
      <c r="C565" s="101" t="str">
        <f>IF(FN_MC!B547="","*",FN_MC!B547)</f>
        <v>*</v>
      </c>
      <c r="D565" s="101" t="str">
        <f>IF(FN_MC!D547="","*",FN_MC!D547)</f>
        <v>*</v>
      </c>
      <c r="E565" s="101" t="str">
        <f>IF(FN_MC!H547="","*",FN_MC!H547)</f>
        <v>*</v>
      </c>
      <c r="F565" s="114" t="str">
        <f>IF(FN_MC!M547="","*",FN_MC!M547)</f>
        <v>-</v>
      </c>
      <c r="G565" s="101" t="str">
        <f>IF(FN_MC!I547="","*",FN_MC!I547)</f>
        <v>*</v>
      </c>
      <c r="H565" s="101" t="str">
        <f>IF(FN_MC!AB547="","*",FN_MC!AB547)</f>
        <v>*</v>
      </c>
      <c r="I565" s="101" t="str">
        <f>IF(FN_MC!AC547="","*",FN_MC!AC547)</f>
        <v>*</v>
      </c>
      <c r="J565" s="102" t="str">
        <f>IF(FN_MC!AA547="","*",FN_MC!AA547)</f>
        <v>*</v>
      </c>
      <c r="K565" s="112" t="str">
        <f>IF(FN_MC!AD547="","*",FN_MC!AD547)</f>
        <v>*</v>
      </c>
    </row>
    <row r="566" spans="2:11">
      <c r="B566" s="100" t="str">
        <f>IF(FN_MC!Y548="","*",FN_MC!Y548)</f>
        <v>*</v>
      </c>
      <c r="C566" s="101" t="str">
        <f>IF(FN_MC!B548="","*",FN_MC!B548)</f>
        <v>*</v>
      </c>
      <c r="D566" s="101" t="str">
        <f>IF(FN_MC!D548="","*",FN_MC!D548)</f>
        <v>*</v>
      </c>
      <c r="E566" s="101" t="str">
        <f>IF(FN_MC!H548="","*",FN_MC!H548)</f>
        <v>*</v>
      </c>
      <c r="F566" s="114" t="str">
        <f>IF(FN_MC!M548="","*",FN_MC!M548)</f>
        <v>-</v>
      </c>
      <c r="G566" s="101" t="str">
        <f>IF(FN_MC!I548="","*",FN_MC!I548)</f>
        <v>*</v>
      </c>
      <c r="H566" s="101" t="str">
        <f>IF(FN_MC!AB548="","*",FN_MC!AB548)</f>
        <v>*</v>
      </c>
      <c r="I566" s="101" t="str">
        <f>IF(FN_MC!AC548="","*",FN_MC!AC548)</f>
        <v>*</v>
      </c>
      <c r="J566" s="102" t="str">
        <f>IF(FN_MC!AA548="","*",FN_MC!AA548)</f>
        <v>*</v>
      </c>
      <c r="K566" s="112" t="str">
        <f>IF(FN_MC!AD548="","*",FN_MC!AD548)</f>
        <v>*</v>
      </c>
    </row>
    <row r="567" spans="2:11">
      <c r="B567" s="100" t="str">
        <f>IF(FN_MC!Y549="","*",FN_MC!Y549)</f>
        <v>*</v>
      </c>
      <c r="C567" s="101" t="str">
        <f>IF(FN_MC!B549="","*",FN_MC!B549)</f>
        <v>*</v>
      </c>
      <c r="D567" s="101" t="str">
        <f>IF(FN_MC!D549="","*",FN_MC!D549)</f>
        <v>*</v>
      </c>
      <c r="E567" s="101" t="str">
        <f>IF(FN_MC!H549="","*",FN_MC!H549)</f>
        <v>*</v>
      </c>
      <c r="F567" s="114" t="str">
        <f>IF(FN_MC!M549="","*",FN_MC!M549)</f>
        <v>-</v>
      </c>
      <c r="G567" s="101" t="str">
        <f>IF(FN_MC!I549="","*",FN_MC!I549)</f>
        <v>*</v>
      </c>
      <c r="H567" s="101" t="str">
        <f>IF(FN_MC!AB549="","*",FN_MC!AB549)</f>
        <v>*</v>
      </c>
      <c r="I567" s="101" t="str">
        <f>IF(FN_MC!AC549="","*",FN_MC!AC549)</f>
        <v>*</v>
      </c>
      <c r="J567" s="102" t="str">
        <f>IF(FN_MC!AA549="","*",FN_MC!AA549)</f>
        <v>*</v>
      </c>
      <c r="K567" s="112" t="str">
        <f>IF(FN_MC!AD549="","*",FN_MC!AD549)</f>
        <v>*</v>
      </c>
    </row>
    <row r="568" spans="2:11">
      <c r="B568" s="100" t="str">
        <f>IF(FN_MC!Y550="","*",FN_MC!Y550)</f>
        <v>*</v>
      </c>
      <c r="C568" s="101" t="str">
        <f>IF(FN_MC!B550="","*",FN_MC!B550)</f>
        <v>*</v>
      </c>
      <c r="D568" s="101" t="str">
        <f>IF(FN_MC!D550="","*",FN_MC!D550)</f>
        <v>*</v>
      </c>
      <c r="E568" s="101" t="str">
        <f>IF(FN_MC!H550="","*",FN_MC!H550)</f>
        <v>*</v>
      </c>
      <c r="F568" s="114" t="str">
        <f>IF(FN_MC!M550="","*",FN_MC!M550)</f>
        <v>-</v>
      </c>
      <c r="G568" s="101" t="str">
        <f>IF(FN_MC!I550="","*",FN_MC!I550)</f>
        <v>*</v>
      </c>
      <c r="H568" s="101" t="str">
        <f>IF(FN_MC!AB550="","*",FN_MC!AB550)</f>
        <v>*</v>
      </c>
      <c r="I568" s="101" t="str">
        <f>IF(FN_MC!AC550="","*",FN_MC!AC550)</f>
        <v>*</v>
      </c>
      <c r="J568" s="102" t="str">
        <f>IF(FN_MC!AA550="","*",FN_MC!AA550)</f>
        <v>*</v>
      </c>
      <c r="K568" s="112" t="str">
        <f>IF(FN_MC!AD550="","*",FN_MC!AD550)</f>
        <v>*</v>
      </c>
    </row>
    <row r="569" spans="2:11">
      <c r="B569" s="100" t="str">
        <f>IF(FN_MC!Y551="","*",FN_MC!Y551)</f>
        <v>*</v>
      </c>
      <c r="C569" s="101" t="str">
        <f>IF(FN_MC!B551="","*",FN_MC!B551)</f>
        <v>*</v>
      </c>
      <c r="D569" s="101" t="str">
        <f>IF(FN_MC!D551="","*",FN_MC!D551)</f>
        <v>*</v>
      </c>
      <c r="E569" s="101" t="str">
        <f>IF(FN_MC!H551="","*",FN_MC!H551)</f>
        <v>*</v>
      </c>
      <c r="F569" s="114" t="str">
        <f>IF(FN_MC!M551="","*",FN_MC!M551)</f>
        <v>-</v>
      </c>
      <c r="G569" s="101" t="str">
        <f>IF(FN_MC!I551="","*",FN_MC!I551)</f>
        <v>*</v>
      </c>
      <c r="H569" s="101" t="str">
        <f>IF(FN_MC!AB551="","*",FN_MC!AB551)</f>
        <v>*</v>
      </c>
      <c r="I569" s="101" t="str">
        <f>IF(FN_MC!AC551="","*",FN_MC!AC551)</f>
        <v>*</v>
      </c>
      <c r="J569" s="102" t="str">
        <f>IF(FN_MC!AA551="","*",FN_MC!AA551)</f>
        <v>*</v>
      </c>
      <c r="K569" s="112" t="str">
        <f>IF(FN_MC!AD551="","*",FN_MC!AD551)</f>
        <v>*</v>
      </c>
    </row>
    <row r="570" spans="2:11">
      <c r="B570" s="100" t="str">
        <f>IF(FN_MC!Y552="","*",FN_MC!Y552)</f>
        <v>*</v>
      </c>
      <c r="C570" s="101" t="str">
        <f>IF(FN_MC!B552="","*",FN_MC!B552)</f>
        <v>*</v>
      </c>
      <c r="D570" s="101" t="str">
        <f>IF(FN_MC!D552="","*",FN_MC!D552)</f>
        <v>*</v>
      </c>
      <c r="E570" s="101" t="str">
        <f>IF(FN_MC!H552="","*",FN_MC!H552)</f>
        <v>*</v>
      </c>
      <c r="F570" s="114" t="str">
        <f>IF(FN_MC!M552="","*",FN_MC!M552)</f>
        <v>-</v>
      </c>
      <c r="G570" s="101" t="str">
        <f>IF(FN_MC!I552="","*",FN_MC!I552)</f>
        <v>*</v>
      </c>
      <c r="H570" s="101" t="str">
        <f>IF(FN_MC!AB552="","*",FN_MC!AB552)</f>
        <v>*</v>
      </c>
      <c r="I570" s="101" t="str">
        <f>IF(FN_MC!AC552="","*",FN_MC!AC552)</f>
        <v>*</v>
      </c>
      <c r="J570" s="102" t="str">
        <f>IF(FN_MC!AA552="","*",FN_MC!AA552)</f>
        <v>*</v>
      </c>
      <c r="K570" s="112" t="str">
        <f>IF(FN_MC!AD552="","*",FN_MC!AD552)</f>
        <v>*</v>
      </c>
    </row>
    <row r="571" spans="2:11">
      <c r="B571" s="100" t="str">
        <f>IF(FN_MC!Y553="","*",FN_MC!Y553)</f>
        <v>*</v>
      </c>
      <c r="C571" s="101" t="str">
        <f>IF(FN_MC!B553="","*",FN_MC!B553)</f>
        <v>*</v>
      </c>
      <c r="D571" s="101" t="str">
        <f>IF(FN_MC!D553="","*",FN_MC!D553)</f>
        <v>*</v>
      </c>
      <c r="E571" s="101" t="str">
        <f>IF(FN_MC!H553="","*",FN_MC!H553)</f>
        <v>*</v>
      </c>
      <c r="F571" s="114" t="str">
        <f>IF(FN_MC!M553="","*",FN_MC!M553)</f>
        <v>-</v>
      </c>
      <c r="G571" s="101" t="str">
        <f>IF(FN_MC!I553="","*",FN_MC!I553)</f>
        <v>*</v>
      </c>
      <c r="H571" s="101" t="str">
        <f>IF(FN_MC!AB553="","*",FN_MC!AB553)</f>
        <v>*</v>
      </c>
      <c r="I571" s="101" t="str">
        <f>IF(FN_MC!AC553="","*",FN_MC!AC553)</f>
        <v>*</v>
      </c>
      <c r="J571" s="102" t="str">
        <f>IF(FN_MC!AA553="","*",FN_MC!AA553)</f>
        <v>*</v>
      </c>
      <c r="K571" s="112" t="str">
        <f>IF(FN_MC!AD553="","*",FN_MC!AD553)</f>
        <v>*</v>
      </c>
    </row>
    <row r="572" spans="2:11">
      <c r="B572" s="100" t="str">
        <f>IF(FN_MC!Y554="","*",FN_MC!Y554)</f>
        <v>*</v>
      </c>
      <c r="C572" s="101" t="str">
        <f>IF(FN_MC!B554="","*",FN_MC!B554)</f>
        <v>*</v>
      </c>
      <c r="D572" s="101" t="str">
        <f>IF(FN_MC!D554="","*",FN_MC!D554)</f>
        <v>*</v>
      </c>
      <c r="E572" s="101" t="str">
        <f>IF(FN_MC!H554="","*",FN_MC!H554)</f>
        <v>*</v>
      </c>
      <c r="F572" s="114" t="str">
        <f>IF(FN_MC!M554="","*",FN_MC!M554)</f>
        <v>-</v>
      </c>
      <c r="G572" s="101" t="str">
        <f>IF(FN_MC!I554="","*",FN_MC!I554)</f>
        <v>*</v>
      </c>
      <c r="H572" s="101" t="str">
        <f>IF(FN_MC!AB554="","*",FN_MC!AB554)</f>
        <v>*</v>
      </c>
      <c r="I572" s="101" t="str">
        <f>IF(FN_MC!AC554="","*",FN_MC!AC554)</f>
        <v>*</v>
      </c>
      <c r="J572" s="102" t="str">
        <f>IF(FN_MC!AA554="","*",FN_MC!AA554)</f>
        <v>*</v>
      </c>
      <c r="K572" s="112" t="str">
        <f>IF(FN_MC!AD554="","*",FN_MC!AD554)</f>
        <v>*</v>
      </c>
    </row>
    <row r="573" spans="2:11">
      <c r="B573" s="100" t="str">
        <f>IF(FN_MC!Y555="","*",FN_MC!Y555)</f>
        <v>*</v>
      </c>
      <c r="C573" s="101" t="str">
        <f>IF(FN_MC!B555="","*",FN_MC!B555)</f>
        <v>*</v>
      </c>
      <c r="D573" s="101" t="str">
        <f>IF(FN_MC!D555="","*",FN_MC!D555)</f>
        <v>*</v>
      </c>
      <c r="E573" s="101" t="str">
        <f>IF(FN_MC!H555="","*",FN_MC!H555)</f>
        <v>*</v>
      </c>
      <c r="F573" s="114" t="str">
        <f>IF(FN_MC!M555="","*",FN_MC!M555)</f>
        <v>-</v>
      </c>
      <c r="G573" s="101" t="str">
        <f>IF(FN_MC!I555="","*",FN_MC!I555)</f>
        <v>*</v>
      </c>
      <c r="H573" s="101" t="str">
        <f>IF(FN_MC!AB555="","*",FN_MC!AB555)</f>
        <v>*</v>
      </c>
      <c r="I573" s="101" t="str">
        <f>IF(FN_MC!AC555="","*",FN_MC!AC555)</f>
        <v>*</v>
      </c>
      <c r="J573" s="102" t="str">
        <f>IF(FN_MC!AA555="","*",FN_MC!AA555)</f>
        <v>*</v>
      </c>
      <c r="K573" s="112" t="str">
        <f>IF(FN_MC!AD555="","*",FN_MC!AD555)</f>
        <v>*</v>
      </c>
    </row>
    <row r="574" spans="2:11">
      <c r="B574" s="100" t="str">
        <f>IF(FN_MC!Y556="","*",FN_MC!Y556)</f>
        <v>*</v>
      </c>
      <c r="C574" s="101" t="str">
        <f>IF(FN_MC!B556="","*",FN_MC!B556)</f>
        <v>*</v>
      </c>
      <c r="D574" s="101" t="str">
        <f>IF(FN_MC!D556="","*",FN_MC!D556)</f>
        <v>*</v>
      </c>
      <c r="E574" s="101" t="str">
        <f>IF(FN_MC!H556="","*",FN_MC!H556)</f>
        <v>*</v>
      </c>
      <c r="F574" s="114" t="str">
        <f>IF(FN_MC!M556="","*",FN_MC!M556)</f>
        <v>-</v>
      </c>
      <c r="G574" s="101" t="str">
        <f>IF(FN_MC!I556="","*",FN_MC!I556)</f>
        <v>*</v>
      </c>
      <c r="H574" s="101" t="str">
        <f>IF(FN_MC!AB556="","*",FN_MC!AB556)</f>
        <v>*</v>
      </c>
      <c r="I574" s="101" t="str">
        <f>IF(FN_MC!AC556="","*",FN_MC!AC556)</f>
        <v>*</v>
      </c>
      <c r="J574" s="102" t="str">
        <f>IF(FN_MC!AA556="","*",FN_MC!AA556)</f>
        <v>*</v>
      </c>
      <c r="K574" s="112" t="str">
        <f>IF(FN_MC!AD556="","*",FN_MC!AD556)</f>
        <v>*</v>
      </c>
    </row>
    <row r="575" spans="2:11">
      <c r="B575" s="100" t="str">
        <f>IF(FN_MC!Y557="","*",FN_MC!Y557)</f>
        <v>*</v>
      </c>
      <c r="C575" s="101" t="str">
        <f>IF(FN_MC!B557="","*",FN_MC!B557)</f>
        <v>*</v>
      </c>
      <c r="D575" s="101" t="str">
        <f>IF(FN_MC!D557="","*",FN_MC!D557)</f>
        <v>*</v>
      </c>
      <c r="E575" s="101" t="str">
        <f>IF(FN_MC!H557="","*",FN_MC!H557)</f>
        <v>*</v>
      </c>
      <c r="F575" s="114" t="str">
        <f>IF(FN_MC!M557="","*",FN_MC!M557)</f>
        <v>-</v>
      </c>
      <c r="G575" s="101" t="str">
        <f>IF(FN_MC!I557="","*",FN_MC!I557)</f>
        <v>*</v>
      </c>
      <c r="H575" s="101" t="str">
        <f>IF(FN_MC!AB557="","*",FN_MC!AB557)</f>
        <v>*</v>
      </c>
      <c r="I575" s="101" t="str">
        <f>IF(FN_MC!AC557="","*",FN_MC!AC557)</f>
        <v>*</v>
      </c>
      <c r="J575" s="102" t="str">
        <f>IF(FN_MC!AA557="","*",FN_MC!AA557)</f>
        <v>*</v>
      </c>
      <c r="K575" s="112" t="str">
        <f>IF(FN_MC!AD557="","*",FN_MC!AD557)</f>
        <v>*</v>
      </c>
    </row>
    <row r="576" spans="2:11">
      <c r="B576" s="100" t="str">
        <f>IF(FN_MC!Y558="","*",FN_MC!Y558)</f>
        <v>*</v>
      </c>
      <c r="C576" s="101" t="str">
        <f>IF(FN_MC!B558="","*",FN_MC!B558)</f>
        <v>*</v>
      </c>
      <c r="D576" s="101" t="str">
        <f>IF(FN_MC!D558="","*",FN_MC!D558)</f>
        <v>*</v>
      </c>
      <c r="E576" s="101" t="str">
        <f>IF(FN_MC!H558="","*",FN_MC!H558)</f>
        <v>*</v>
      </c>
      <c r="F576" s="114" t="str">
        <f>IF(FN_MC!M558="","*",FN_MC!M558)</f>
        <v>-</v>
      </c>
      <c r="G576" s="101" t="str">
        <f>IF(FN_MC!I558="","*",FN_MC!I558)</f>
        <v>*</v>
      </c>
      <c r="H576" s="101" t="str">
        <f>IF(FN_MC!AB558="","*",FN_MC!AB558)</f>
        <v>*</v>
      </c>
      <c r="I576" s="101" t="str">
        <f>IF(FN_MC!AC558="","*",FN_MC!AC558)</f>
        <v>*</v>
      </c>
      <c r="J576" s="102" t="str">
        <f>IF(FN_MC!AA558="","*",FN_MC!AA558)</f>
        <v>*</v>
      </c>
      <c r="K576" s="112" t="str">
        <f>IF(FN_MC!AD558="","*",FN_MC!AD558)</f>
        <v>*</v>
      </c>
    </row>
    <row r="577" spans="2:11">
      <c r="B577" s="100" t="str">
        <f>IF(FN_MC!Y559="","*",FN_MC!Y559)</f>
        <v>*</v>
      </c>
      <c r="C577" s="101" t="str">
        <f>IF(FN_MC!B559="","*",FN_MC!B559)</f>
        <v>*</v>
      </c>
      <c r="D577" s="101" t="str">
        <f>IF(FN_MC!D559="","*",FN_MC!D559)</f>
        <v>*</v>
      </c>
      <c r="E577" s="101" t="str">
        <f>IF(FN_MC!H559="","*",FN_MC!H559)</f>
        <v>*</v>
      </c>
      <c r="F577" s="114" t="str">
        <f>IF(FN_MC!M559="","*",FN_MC!M559)</f>
        <v>-</v>
      </c>
      <c r="G577" s="101" t="str">
        <f>IF(FN_MC!I559="","*",FN_MC!I559)</f>
        <v>*</v>
      </c>
      <c r="H577" s="101" t="str">
        <f>IF(FN_MC!AB559="","*",FN_MC!AB559)</f>
        <v>*</v>
      </c>
      <c r="I577" s="101" t="str">
        <f>IF(FN_MC!AC559="","*",FN_MC!AC559)</f>
        <v>*</v>
      </c>
      <c r="J577" s="102" t="str">
        <f>IF(FN_MC!AA559="","*",FN_MC!AA559)</f>
        <v>*</v>
      </c>
      <c r="K577" s="112" t="str">
        <f>IF(FN_MC!AD559="","*",FN_MC!AD559)</f>
        <v>*</v>
      </c>
    </row>
    <row r="578" spans="2:11">
      <c r="B578" s="100" t="str">
        <f>IF(FN_MC!Y560="","*",FN_MC!Y560)</f>
        <v>*</v>
      </c>
      <c r="C578" s="101" t="str">
        <f>IF(FN_MC!B560="","*",FN_MC!B560)</f>
        <v>*</v>
      </c>
      <c r="D578" s="101" t="str">
        <f>IF(FN_MC!D560="","*",FN_MC!D560)</f>
        <v>*</v>
      </c>
      <c r="E578" s="101" t="str">
        <f>IF(FN_MC!H560="","*",FN_MC!H560)</f>
        <v>*</v>
      </c>
      <c r="F578" s="114" t="str">
        <f>IF(FN_MC!M560="","*",FN_MC!M560)</f>
        <v>-</v>
      </c>
      <c r="G578" s="101" t="str">
        <f>IF(FN_MC!I560="","*",FN_MC!I560)</f>
        <v>*</v>
      </c>
      <c r="H578" s="101" t="str">
        <f>IF(FN_MC!AB560="","*",FN_MC!AB560)</f>
        <v>*</v>
      </c>
      <c r="I578" s="101" t="str">
        <f>IF(FN_MC!AC560="","*",FN_MC!AC560)</f>
        <v>*</v>
      </c>
      <c r="J578" s="102" t="str">
        <f>IF(FN_MC!AA560="","*",FN_MC!AA560)</f>
        <v>*</v>
      </c>
      <c r="K578" s="112" t="str">
        <f>IF(FN_MC!AD560="","*",FN_MC!AD560)</f>
        <v>*</v>
      </c>
    </row>
    <row r="579" spans="2:11">
      <c r="B579" s="100" t="str">
        <f>IF(FN_MC!Y561="","*",FN_MC!Y561)</f>
        <v>*</v>
      </c>
      <c r="C579" s="101" t="str">
        <f>IF(FN_MC!B561="","*",FN_MC!B561)</f>
        <v>*</v>
      </c>
      <c r="D579" s="101" t="str">
        <f>IF(FN_MC!D561="","*",FN_MC!D561)</f>
        <v>*</v>
      </c>
      <c r="E579" s="101" t="str">
        <f>IF(FN_MC!H561="","*",FN_MC!H561)</f>
        <v>*</v>
      </c>
      <c r="F579" s="114" t="str">
        <f>IF(FN_MC!M561="","*",FN_MC!M561)</f>
        <v>-</v>
      </c>
      <c r="G579" s="101" t="str">
        <f>IF(FN_MC!I561="","*",FN_MC!I561)</f>
        <v>*</v>
      </c>
      <c r="H579" s="101" t="str">
        <f>IF(FN_MC!AB561="","*",FN_MC!AB561)</f>
        <v>*</v>
      </c>
      <c r="I579" s="101" t="str">
        <f>IF(FN_MC!AC561="","*",FN_MC!AC561)</f>
        <v>*</v>
      </c>
      <c r="J579" s="102" t="str">
        <f>IF(FN_MC!AA561="","*",FN_MC!AA561)</f>
        <v>*</v>
      </c>
      <c r="K579" s="112" t="str">
        <f>IF(FN_MC!AD561="","*",FN_MC!AD561)</f>
        <v>*</v>
      </c>
    </row>
    <row r="580" spans="2:11">
      <c r="B580" s="100" t="str">
        <f>IF(FN_MC!Y562="","*",FN_MC!Y562)</f>
        <v>*</v>
      </c>
      <c r="C580" s="101" t="str">
        <f>IF(FN_MC!B562="","*",FN_MC!B562)</f>
        <v>*</v>
      </c>
      <c r="D580" s="101" t="str">
        <f>IF(FN_MC!D562="","*",FN_MC!D562)</f>
        <v>*</v>
      </c>
      <c r="E580" s="101" t="str">
        <f>IF(FN_MC!H562="","*",FN_MC!H562)</f>
        <v>*</v>
      </c>
      <c r="F580" s="114" t="str">
        <f>IF(FN_MC!M562="","*",FN_MC!M562)</f>
        <v>-</v>
      </c>
      <c r="G580" s="101" t="str">
        <f>IF(FN_MC!I562="","*",FN_MC!I562)</f>
        <v>*</v>
      </c>
      <c r="H580" s="101" t="str">
        <f>IF(FN_MC!AB562="","*",FN_MC!AB562)</f>
        <v>*</v>
      </c>
      <c r="I580" s="101" t="str">
        <f>IF(FN_MC!AC562="","*",FN_MC!AC562)</f>
        <v>*</v>
      </c>
      <c r="J580" s="102" t="str">
        <f>IF(FN_MC!AA562="","*",FN_MC!AA562)</f>
        <v>*</v>
      </c>
      <c r="K580" s="112" t="str">
        <f>IF(FN_MC!AD562="","*",FN_MC!AD562)</f>
        <v>*</v>
      </c>
    </row>
    <row r="581" spans="2:11">
      <c r="B581" s="100" t="str">
        <f>IF(FN_MC!Y563="","*",FN_MC!Y563)</f>
        <v>*</v>
      </c>
      <c r="C581" s="101" t="str">
        <f>IF(FN_MC!B563="","*",FN_MC!B563)</f>
        <v>*</v>
      </c>
      <c r="D581" s="101" t="str">
        <f>IF(FN_MC!D563="","*",FN_MC!D563)</f>
        <v>*</v>
      </c>
      <c r="E581" s="101" t="str">
        <f>IF(FN_MC!H563="","*",FN_MC!H563)</f>
        <v>*</v>
      </c>
      <c r="F581" s="114" t="str">
        <f>IF(FN_MC!M563="","*",FN_MC!M563)</f>
        <v>-</v>
      </c>
      <c r="G581" s="101" t="str">
        <f>IF(FN_MC!I563="","*",FN_MC!I563)</f>
        <v>*</v>
      </c>
      <c r="H581" s="101" t="str">
        <f>IF(FN_MC!AB563="","*",FN_MC!AB563)</f>
        <v>*</v>
      </c>
      <c r="I581" s="101" t="str">
        <f>IF(FN_MC!AC563="","*",FN_MC!AC563)</f>
        <v>*</v>
      </c>
      <c r="J581" s="102" t="str">
        <f>IF(FN_MC!AA563="","*",FN_MC!AA563)</f>
        <v>*</v>
      </c>
      <c r="K581" s="112" t="str">
        <f>IF(FN_MC!AD563="","*",FN_MC!AD563)</f>
        <v>*</v>
      </c>
    </row>
    <row r="582" spans="2:11">
      <c r="B582" s="100" t="str">
        <f>IF(FN_MC!Y564="","*",FN_MC!Y564)</f>
        <v>*</v>
      </c>
      <c r="C582" s="101" t="str">
        <f>IF(FN_MC!B564="","*",FN_MC!B564)</f>
        <v>*</v>
      </c>
      <c r="D582" s="101" t="str">
        <f>IF(FN_MC!D564="","*",FN_MC!D564)</f>
        <v>*</v>
      </c>
      <c r="E582" s="101" t="str">
        <f>IF(FN_MC!H564="","*",FN_MC!H564)</f>
        <v>*</v>
      </c>
      <c r="F582" s="114" t="str">
        <f>IF(FN_MC!M564="","*",FN_MC!M564)</f>
        <v>-</v>
      </c>
      <c r="G582" s="101" t="str">
        <f>IF(FN_MC!I564="","*",FN_MC!I564)</f>
        <v>*</v>
      </c>
      <c r="H582" s="101" t="str">
        <f>IF(FN_MC!AB564="","*",FN_MC!AB564)</f>
        <v>*</v>
      </c>
      <c r="I582" s="101" t="str">
        <f>IF(FN_MC!AC564="","*",FN_MC!AC564)</f>
        <v>*</v>
      </c>
      <c r="J582" s="102" t="str">
        <f>IF(FN_MC!AA564="","*",FN_MC!AA564)</f>
        <v>*</v>
      </c>
      <c r="K582" s="112" t="str">
        <f>IF(FN_MC!AD564="","*",FN_MC!AD564)</f>
        <v>*</v>
      </c>
    </row>
    <row r="583" spans="2:11">
      <c r="B583" s="100" t="str">
        <f>IF(FN_MC!Y565="","*",FN_MC!Y565)</f>
        <v>*</v>
      </c>
      <c r="C583" s="101" t="str">
        <f>IF(FN_MC!B565="","*",FN_MC!B565)</f>
        <v>*</v>
      </c>
      <c r="D583" s="101" t="str">
        <f>IF(FN_MC!D565="","*",FN_MC!D565)</f>
        <v>*</v>
      </c>
      <c r="E583" s="101" t="str">
        <f>IF(FN_MC!H565="","*",FN_MC!H565)</f>
        <v>*</v>
      </c>
      <c r="F583" s="114" t="str">
        <f>IF(FN_MC!M565="","*",FN_MC!M565)</f>
        <v>-</v>
      </c>
      <c r="G583" s="101" t="str">
        <f>IF(FN_MC!I565="","*",FN_MC!I565)</f>
        <v>*</v>
      </c>
      <c r="H583" s="101" t="str">
        <f>IF(FN_MC!AB565="","*",FN_MC!AB565)</f>
        <v>*</v>
      </c>
      <c r="I583" s="101" t="str">
        <f>IF(FN_MC!AC565="","*",FN_MC!AC565)</f>
        <v>*</v>
      </c>
      <c r="J583" s="102" t="str">
        <f>IF(FN_MC!AA565="","*",FN_MC!AA565)</f>
        <v>*</v>
      </c>
      <c r="K583" s="112" t="str">
        <f>IF(FN_MC!AD565="","*",FN_MC!AD565)</f>
        <v>*</v>
      </c>
    </row>
    <row r="584" spans="2:11">
      <c r="B584" s="100" t="str">
        <f>IF(FN_MC!Y566="","*",FN_MC!Y566)</f>
        <v>*</v>
      </c>
      <c r="C584" s="101" t="str">
        <f>IF(FN_MC!B566="","*",FN_MC!B566)</f>
        <v>*</v>
      </c>
      <c r="D584" s="101" t="str">
        <f>IF(FN_MC!D566="","*",FN_MC!D566)</f>
        <v>*</v>
      </c>
      <c r="E584" s="101" t="str">
        <f>IF(FN_MC!H566="","*",FN_MC!H566)</f>
        <v>*</v>
      </c>
      <c r="F584" s="114" t="str">
        <f>IF(FN_MC!M566="","*",FN_MC!M566)</f>
        <v>-</v>
      </c>
      <c r="G584" s="101" t="str">
        <f>IF(FN_MC!I566="","*",FN_MC!I566)</f>
        <v>*</v>
      </c>
      <c r="H584" s="101" t="str">
        <f>IF(FN_MC!AB566="","*",FN_MC!AB566)</f>
        <v>*</v>
      </c>
      <c r="I584" s="101" t="str">
        <f>IF(FN_MC!AC566="","*",FN_MC!AC566)</f>
        <v>*</v>
      </c>
      <c r="J584" s="102" t="str">
        <f>IF(FN_MC!AA566="","*",FN_MC!AA566)</f>
        <v>*</v>
      </c>
      <c r="K584" s="112" t="str">
        <f>IF(FN_MC!AD566="","*",FN_MC!AD566)</f>
        <v>*</v>
      </c>
    </row>
    <row r="585" spans="2:11">
      <c r="B585" s="100" t="str">
        <f>IF(FN_MC!Y567="","*",FN_MC!Y567)</f>
        <v>*</v>
      </c>
      <c r="C585" s="101" t="str">
        <f>IF(FN_MC!B567="","*",FN_MC!B567)</f>
        <v>*</v>
      </c>
      <c r="D585" s="101" t="str">
        <f>IF(FN_MC!D567="","*",FN_MC!D567)</f>
        <v>*</v>
      </c>
      <c r="E585" s="101" t="str">
        <f>IF(FN_MC!H567="","*",FN_MC!H567)</f>
        <v>*</v>
      </c>
      <c r="F585" s="114" t="str">
        <f>IF(FN_MC!M567="","*",FN_MC!M567)</f>
        <v>-</v>
      </c>
      <c r="G585" s="101" t="str">
        <f>IF(FN_MC!I567="","*",FN_MC!I567)</f>
        <v>*</v>
      </c>
      <c r="H585" s="101" t="str">
        <f>IF(FN_MC!AB567="","*",FN_MC!AB567)</f>
        <v>*</v>
      </c>
      <c r="I585" s="101" t="str">
        <f>IF(FN_MC!AC567="","*",FN_MC!AC567)</f>
        <v>*</v>
      </c>
      <c r="J585" s="102" t="str">
        <f>IF(FN_MC!AA567="","*",FN_MC!AA567)</f>
        <v>*</v>
      </c>
      <c r="K585" s="112" t="str">
        <f>IF(FN_MC!AD567="","*",FN_MC!AD567)</f>
        <v>*</v>
      </c>
    </row>
    <row r="586" spans="2:11">
      <c r="B586" s="100" t="str">
        <f>IF(FN_MC!Y568="","*",FN_MC!Y568)</f>
        <v>*</v>
      </c>
      <c r="C586" s="101" t="str">
        <f>IF(FN_MC!B568="","*",FN_MC!B568)</f>
        <v>*</v>
      </c>
      <c r="D586" s="101" t="str">
        <f>IF(FN_MC!D568="","*",FN_MC!D568)</f>
        <v>*</v>
      </c>
      <c r="E586" s="101" t="str">
        <f>IF(FN_MC!H568="","*",FN_MC!H568)</f>
        <v>*</v>
      </c>
      <c r="F586" s="114" t="str">
        <f>IF(FN_MC!M568="","*",FN_MC!M568)</f>
        <v>-</v>
      </c>
      <c r="G586" s="101" t="str">
        <f>IF(FN_MC!I568="","*",FN_MC!I568)</f>
        <v>*</v>
      </c>
      <c r="H586" s="101" t="str">
        <f>IF(FN_MC!AB568="","*",FN_MC!AB568)</f>
        <v>*</v>
      </c>
      <c r="I586" s="101" t="str">
        <f>IF(FN_MC!AC568="","*",FN_MC!AC568)</f>
        <v>*</v>
      </c>
      <c r="J586" s="102" t="str">
        <f>IF(FN_MC!AA568="","*",FN_MC!AA568)</f>
        <v>*</v>
      </c>
      <c r="K586" s="112" t="str">
        <f>IF(FN_MC!AD568="","*",FN_MC!AD568)</f>
        <v>*</v>
      </c>
    </row>
    <row r="587" spans="2:11">
      <c r="B587" s="100" t="str">
        <f>IF(FN_MC!Y569="","*",FN_MC!Y569)</f>
        <v>*</v>
      </c>
      <c r="C587" s="101" t="str">
        <f>IF(FN_MC!B569="","*",FN_MC!B569)</f>
        <v>*</v>
      </c>
      <c r="D587" s="101" t="str">
        <f>IF(FN_MC!D569="","*",FN_MC!D569)</f>
        <v>*</v>
      </c>
      <c r="E587" s="101" t="str">
        <f>IF(FN_MC!H569="","*",FN_MC!H569)</f>
        <v>*</v>
      </c>
      <c r="F587" s="114" t="str">
        <f>IF(FN_MC!M569="","*",FN_MC!M569)</f>
        <v>-</v>
      </c>
      <c r="G587" s="101" t="str">
        <f>IF(FN_MC!I569="","*",FN_MC!I569)</f>
        <v>*</v>
      </c>
      <c r="H587" s="101" t="str">
        <f>IF(FN_MC!AB569="","*",FN_MC!AB569)</f>
        <v>*</v>
      </c>
      <c r="I587" s="101" t="str">
        <f>IF(FN_MC!AC569="","*",FN_MC!AC569)</f>
        <v>*</v>
      </c>
      <c r="J587" s="102" t="str">
        <f>IF(FN_MC!AA569="","*",FN_MC!AA569)</f>
        <v>*</v>
      </c>
      <c r="K587" s="112" t="str">
        <f>IF(FN_MC!AD569="","*",FN_MC!AD569)</f>
        <v>*</v>
      </c>
    </row>
    <row r="588" spans="2:11">
      <c r="B588" s="100" t="str">
        <f>IF(FN_MC!Y570="","*",FN_MC!Y570)</f>
        <v>*</v>
      </c>
      <c r="C588" s="101" t="str">
        <f>IF(FN_MC!B570="","*",FN_MC!B570)</f>
        <v>*</v>
      </c>
      <c r="D588" s="101" t="str">
        <f>IF(FN_MC!D570="","*",FN_MC!D570)</f>
        <v>*</v>
      </c>
      <c r="E588" s="101" t="str">
        <f>IF(FN_MC!H570="","*",FN_MC!H570)</f>
        <v>*</v>
      </c>
      <c r="F588" s="114" t="str">
        <f>IF(FN_MC!M570="","*",FN_MC!M570)</f>
        <v>-</v>
      </c>
      <c r="G588" s="101" t="str">
        <f>IF(FN_MC!I570="","*",FN_MC!I570)</f>
        <v>*</v>
      </c>
      <c r="H588" s="101" t="str">
        <f>IF(FN_MC!AB570="","*",FN_MC!AB570)</f>
        <v>*</v>
      </c>
      <c r="I588" s="101" t="str">
        <f>IF(FN_MC!AC570="","*",FN_MC!AC570)</f>
        <v>*</v>
      </c>
      <c r="J588" s="102" t="str">
        <f>IF(FN_MC!AA570="","*",FN_MC!AA570)</f>
        <v>*</v>
      </c>
      <c r="K588" s="112" t="str">
        <f>IF(FN_MC!AD570="","*",FN_MC!AD570)</f>
        <v>*</v>
      </c>
    </row>
    <row r="589" spans="2:11">
      <c r="B589" s="100" t="str">
        <f>IF(FN_MC!Y571="","*",FN_MC!Y571)</f>
        <v>*</v>
      </c>
      <c r="C589" s="101" t="str">
        <f>IF(FN_MC!B571="","*",FN_MC!B571)</f>
        <v>*</v>
      </c>
      <c r="D589" s="101" t="str">
        <f>IF(FN_MC!D571="","*",FN_MC!D571)</f>
        <v>*</v>
      </c>
      <c r="E589" s="101" t="str">
        <f>IF(FN_MC!H571="","*",FN_MC!H571)</f>
        <v>*</v>
      </c>
      <c r="F589" s="114" t="str">
        <f>IF(FN_MC!M571="","*",FN_MC!M571)</f>
        <v>-</v>
      </c>
      <c r="G589" s="101" t="str">
        <f>IF(FN_MC!I571="","*",FN_MC!I571)</f>
        <v>*</v>
      </c>
      <c r="H589" s="101" t="str">
        <f>IF(FN_MC!AB571="","*",FN_MC!AB571)</f>
        <v>*</v>
      </c>
      <c r="I589" s="101" t="str">
        <f>IF(FN_MC!AC571="","*",FN_MC!AC571)</f>
        <v>*</v>
      </c>
      <c r="J589" s="102" t="str">
        <f>IF(FN_MC!AA571="","*",FN_MC!AA571)</f>
        <v>*</v>
      </c>
      <c r="K589" s="112" t="str">
        <f>IF(FN_MC!AD571="","*",FN_MC!AD571)</f>
        <v>*</v>
      </c>
    </row>
    <row r="590" spans="2:11">
      <c r="B590" s="100" t="str">
        <f>IF(FN_MC!Y572="","*",FN_MC!Y572)</f>
        <v>*</v>
      </c>
      <c r="C590" s="101" t="str">
        <f>IF(FN_MC!B572="","*",FN_MC!B572)</f>
        <v>*</v>
      </c>
      <c r="D590" s="101" t="str">
        <f>IF(FN_MC!D572="","*",FN_MC!D572)</f>
        <v>*</v>
      </c>
      <c r="E590" s="101" t="str">
        <f>IF(FN_MC!H572="","*",FN_MC!H572)</f>
        <v>*</v>
      </c>
      <c r="F590" s="114" t="str">
        <f>IF(FN_MC!M572="","*",FN_MC!M572)</f>
        <v>-</v>
      </c>
      <c r="G590" s="101" t="str">
        <f>IF(FN_MC!I572="","*",FN_MC!I572)</f>
        <v>*</v>
      </c>
      <c r="H590" s="101" t="str">
        <f>IF(FN_MC!AB572="","*",FN_MC!AB572)</f>
        <v>*</v>
      </c>
      <c r="I590" s="101" t="str">
        <f>IF(FN_MC!AC572="","*",FN_MC!AC572)</f>
        <v>*</v>
      </c>
      <c r="J590" s="102" t="str">
        <f>IF(FN_MC!AA572="","*",FN_MC!AA572)</f>
        <v>*</v>
      </c>
      <c r="K590" s="112" t="str">
        <f>IF(FN_MC!AD572="","*",FN_MC!AD572)</f>
        <v>*</v>
      </c>
    </row>
    <row r="591" spans="2:11">
      <c r="B591" s="100" t="str">
        <f>IF(FN_MC!Y573="","*",FN_MC!Y573)</f>
        <v>*</v>
      </c>
      <c r="C591" s="101" t="str">
        <f>IF(FN_MC!B573="","*",FN_MC!B573)</f>
        <v>*</v>
      </c>
      <c r="D591" s="101" t="str">
        <f>IF(FN_MC!D573="","*",FN_MC!D573)</f>
        <v>*</v>
      </c>
      <c r="E591" s="101" t="str">
        <f>IF(FN_MC!H573="","*",FN_MC!H573)</f>
        <v>*</v>
      </c>
      <c r="F591" s="114" t="str">
        <f>IF(FN_MC!M573="","*",FN_MC!M573)</f>
        <v>-</v>
      </c>
      <c r="G591" s="101" t="str">
        <f>IF(FN_MC!I573="","*",FN_MC!I573)</f>
        <v>*</v>
      </c>
      <c r="H591" s="101" t="str">
        <f>IF(FN_MC!AB573="","*",FN_MC!AB573)</f>
        <v>*</v>
      </c>
      <c r="I591" s="101" t="str">
        <f>IF(FN_MC!AC573="","*",FN_MC!AC573)</f>
        <v>*</v>
      </c>
      <c r="J591" s="102" t="str">
        <f>IF(FN_MC!AA573="","*",FN_MC!AA573)</f>
        <v>*</v>
      </c>
      <c r="K591" s="112" t="str">
        <f>IF(FN_MC!AD573="","*",FN_MC!AD573)</f>
        <v>*</v>
      </c>
    </row>
    <row r="592" spans="2:11">
      <c r="B592" s="100" t="str">
        <f>IF(FN_MC!Y574="","*",FN_MC!Y574)</f>
        <v>*</v>
      </c>
      <c r="C592" s="101" t="str">
        <f>IF(FN_MC!B574="","*",FN_MC!B574)</f>
        <v>*</v>
      </c>
      <c r="D592" s="101" t="str">
        <f>IF(FN_MC!D574="","*",FN_MC!D574)</f>
        <v>*</v>
      </c>
      <c r="E592" s="101" t="str">
        <f>IF(FN_MC!H574="","*",FN_MC!H574)</f>
        <v>*</v>
      </c>
      <c r="F592" s="114" t="str">
        <f>IF(FN_MC!M574="","*",FN_MC!M574)</f>
        <v>-</v>
      </c>
      <c r="G592" s="101" t="str">
        <f>IF(FN_MC!I574="","*",FN_MC!I574)</f>
        <v>*</v>
      </c>
      <c r="H592" s="101" t="str">
        <f>IF(FN_MC!AB574="","*",FN_MC!AB574)</f>
        <v>*</v>
      </c>
      <c r="I592" s="101" t="str">
        <f>IF(FN_MC!AC574="","*",FN_MC!AC574)</f>
        <v>*</v>
      </c>
      <c r="J592" s="102" t="str">
        <f>IF(FN_MC!AA574="","*",FN_MC!AA574)</f>
        <v>*</v>
      </c>
      <c r="K592" s="112" t="str">
        <f>IF(FN_MC!AD574="","*",FN_MC!AD574)</f>
        <v>*</v>
      </c>
    </row>
    <row r="593" spans="2:11">
      <c r="B593" s="100" t="str">
        <f>IF(FN_MC!Y575="","*",FN_MC!Y575)</f>
        <v>*</v>
      </c>
      <c r="C593" s="101" t="str">
        <f>IF(FN_MC!B575="","*",FN_MC!B575)</f>
        <v>*</v>
      </c>
      <c r="D593" s="101" t="str">
        <f>IF(FN_MC!D575="","*",FN_MC!D575)</f>
        <v>*</v>
      </c>
      <c r="E593" s="101" t="str">
        <f>IF(FN_MC!H575="","*",FN_MC!H575)</f>
        <v>*</v>
      </c>
      <c r="F593" s="114" t="str">
        <f>IF(FN_MC!M575="","*",FN_MC!M575)</f>
        <v>-</v>
      </c>
      <c r="G593" s="101" t="str">
        <f>IF(FN_MC!I575="","*",FN_MC!I575)</f>
        <v>*</v>
      </c>
      <c r="H593" s="101" t="str">
        <f>IF(FN_MC!AB575="","*",FN_MC!AB575)</f>
        <v>*</v>
      </c>
      <c r="I593" s="101" t="str">
        <f>IF(FN_MC!AC575="","*",FN_MC!AC575)</f>
        <v>*</v>
      </c>
      <c r="J593" s="102" t="str">
        <f>IF(FN_MC!AA575="","*",FN_MC!AA575)</f>
        <v>*</v>
      </c>
      <c r="K593" s="112" t="str">
        <f>IF(FN_MC!AD575="","*",FN_MC!AD575)</f>
        <v>*</v>
      </c>
    </row>
    <row r="594" spans="2:11">
      <c r="B594" s="100" t="str">
        <f>IF(FN_MC!Y576="","*",FN_MC!Y576)</f>
        <v>*</v>
      </c>
      <c r="C594" s="101" t="str">
        <f>IF(FN_MC!B576="","*",FN_MC!B576)</f>
        <v>*</v>
      </c>
      <c r="D594" s="101" t="str">
        <f>IF(FN_MC!D576="","*",FN_MC!D576)</f>
        <v>*</v>
      </c>
      <c r="E594" s="101" t="str">
        <f>IF(FN_MC!H576="","*",FN_MC!H576)</f>
        <v>*</v>
      </c>
      <c r="F594" s="114" t="str">
        <f>IF(FN_MC!M576="","*",FN_MC!M576)</f>
        <v>-</v>
      </c>
      <c r="G594" s="101" t="str">
        <f>IF(FN_MC!I576="","*",FN_MC!I576)</f>
        <v>*</v>
      </c>
      <c r="H594" s="101" t="str">
        <f>IF(FN_MC!AB576="","*",FN_MC!AB576)</f>
        <v>*</v>
      </c>
      <c r="I594" s="101" t="str">
        <f>IF(FN_MC!AC576="","*",FN_MC!AC576)</f>
        <v>*</v>
      </c>
      <c r="J594" s="102" t="str">
        <f>IF(FN_MC!AA576="","*",FN_MC!AA576)</f>
        <v>*</v>
      </c>
      <c r="K594" s="112" t="str">
        <f>IF(FN_MC!AD576="","*",FN_MC!AD576)</f>
        <v>*</v>
      </c>
    </row>
    <row r="595" spans="2:11">
      <c r="B595" s="100" t="str">
        <f>IF(FN_MC!Y577="","*",FN_MC!Y577)</f>
        <v>*</v>
      </c>
      <c r="C595" s="101" t="str">
        <f>IF(FN_MC!B577="","*",FN_MC!B577)</f>
        <v>*</v>
      </c>
      <c r="D595" s="101" t="str">
        <f>IF(FN_MC!D577="","*",FN_MC!D577)</f>
        <v>*</v>
      </c>
      <c r="E595" s="101" t="str">
        <f>IF(FN_MC!H577="","*",FN_MC!H577)</f>
        <v>*</v>
      </c>
      <c r="F595" s="114" t="str">
        <f>IF(FN_MC!M577="","*",FN_MC!M577)</f>
        <v>-</v>
      </c>
      <c r="G595" s="101" t="str">
        <f>IF(FN_MC!I577="","*",FN_MC!I577)</f>
        <v>*</v>
      </c>
      <c r="H595" s="101" t="str">
        <f>IF(FN_MC!AB577="","*",FN_MC!AB577)</f>
        <v>*</v>
      </c>
      <c r="I595" s="101" t="str">
        <f>IF(FN_MC!AC577="","*",FN_MC!AC577)</f>
        <v>*</v>
      </c>
      <c r="J595" s="102" t="str">
        <f>IF(FN_MC!AA577="","*",FN_MC!AA577)</f>
        <v>*</v>
      </c>
      <c r="K595" s="112" t="str">
        <f>IF(FN_MC!AD577="","*",FN_MC!AD577)</f>
        <v>*</v>
      </c>
    </row>
    <row r="596" spans="2:11">
      <c r="B596" s="100" t="str">
        <f>IF(FN_MC!Y578="","*",FN_MC!Y578)</f>
        <v>*</v>
      </c>
      <c r="C596" s="101" t="str">
        <f>IF(FN_MC!B578="","*",FN_MC!B578)</f>
        <v>*</v>
      </c>
      <c r="D596" s="101" t="str">
        <f>IF(FN_MC!D578="","*",FN_MC!D578)</f>
        <v>*</v>
      </c>
      <c r="E596" s="101" t="str">
        <f>IF(FN_MC!H578="","*",FN_MC!H578)</f>
        <v>*</v>
      </c>
      <c r="F596" s="114" t="str">
        <f>IF(FN_MC!M578="","*",FN_MC!M578)</f>
        <v>-</v>
      </c>
      <c r="G596" s="101" t="str">
        <f>IF(FN_MC!I578="","*",FN_MC!I578)</f>
        <v>*</v>
      </c>
      <c r="H596" s="101" t="str">
        <f>IF(FN_MC!AB578="","*",FN_MC!AB578)</f>
        <v>*</v>
      </c>
      <c r="I596" s="101" t="str">
        <f>IF(FN_MC!AC578="","*",FN_MC!AC578)</f>
        <v>*</v>
      </c>
      <c r="J596" s="102" t="str">
        <f>IF(FN_MC!AA578="","*",FN_MC!AA578)</f>
        <v>*</v>
      </c>
      <c r="K596" s="112" t="str">
        <f>IF(FN_MC!AD578="","*",FN_MC!AD578)</f>
        <v>*</v>
      </c>
    </row>
    <row r="597" spans="2:11">
      <c r="B597" s="100" t="str">
        <f>IF(FN_MC!Y579="","*",FN_MC!Y579)</f>
        <v>*</v>
      </c>
      <c r="C597" s="101" t="str">
        <f>IF(FN_MC!B579="","*",FN_MC!B579)</f>
        <v>*</v>
      </c>
      <c r="D597" s="101" t="str">
        <f>IF(FN_MC!D579="","*",FN_MC!D579)</f>
        <v>*</v>
      </c>
      <c r="E597" s="101" t="str">
        <f>IF(FN_MC!H579="","*",FN_MC!H579)</f>
        <v>*</v>
      </c>
      <c r="F597" s="114" t="str">
        <f>IF(FN_MC!M579="","*",FN_MC!M579)</f>
        <v>-</v>
      </c>
      <c r="G597" s="101" t="str">
        <f>IF(FN_MC!I579="","*",FN_MC!I579)</f>
        <v>*</v>
      </c>
      <c r="H597" s="101" t="str">
        <f>IF(FN_MC!AB579="","*",FN_MC!AB579)</f>
        <v>*</v>
      </c>
      <c r="I597" s="101" t="str">
        <f>IF(FN_MC!AC579="","*",FN_MC!AC579)</f>
        <v>*</v>
      </c>
      <c r="J597" s="102" t="str">
        <f>IF(FN_MC!AA579="","*",FN_MC!AA579)</f>
        <v>*</v>
      </c>
      <c r="K597" s="112" t="str">
        <f>IF(FN_MC!AD579="","*",FN_MC!AD579)</f>
        <v>*</v>
      </c>
    </row>
    <row r="598" spans="2:11">
      <c r="B598" s="100" t="str">
        <f>IF(FN_MC!Y580="","*",FN_MC!Y580)</f>
        <v>*</v>
      </c>
      <c r="C598" s="101" t="str">
        <f>IF(FN_MC!B580="","*",FN_MC!B580)</f>
        <v>*</v>
      </c>
      <c r="D598" s="101" t="str">
        <f>IF(FN_MC!D580="","*",FN_MC!D580)</f>
        <v>*</v>
      </c>
      <c r="E598" s="101" t="str">
        <f>IF(FN_MC!H580="","*",FN_MC!H580)</f>
        <v>*</v>
      </c>
      <c r="F598" s="114" t="str">
        <f>IF(FN_MC!M580="","*",FN_MC!M580)</f>
        <v>-</v>
      </c>
      <c r="G598" s="101" t="str">
        <f>IF(FN_MC!I580="","*",FN_MC!I580)</f>
        <v>*</v>
      </c>
      <c r="H598" s="101" t="str">
        <f>IF(FN_MC!AB580="","*",FN_MC!AB580)</f>
        <v>*</v>
      </c>
      <c r="I598" s="101" t="str">
        <f>IF(FN_MC!AC580="","*",FN_MC!AC580)</f>
        <v>*</v>
      </c>
      <c r="J598" s="102" t="str">
        <f>IF(FN_MC!AA580="","*",FN_MC!AA580)</f>
        <v>*</v>
      </c>
      <c r="K598" s="112" t="str">
        <f>IF(FN_MC!AD580="","*",FN_MC!AD580)</f>
        <v>*</v>
      </c>
    </row>
    <row r="599" spans="2:11">
      <c r="B599" s="100" t="str">
        <f>IF(FN_MC!Y581="","*",FN_MC!Y581)</f>
        <v>*</v>
      </c>
      <c r="C599" s="101" t="str">
        <f>IF(FN_MC!B581="","*",FN_MC!B581)</f>
        <v>*</v>
      </c>
      <c r="D599" s="101" t="str">
        <f>IF(FN_MC!D581="","*",FN_MC!D581)</f>
        <v>*</v>
      </c>
      <c r="E599" s="101" t="str">
        <f>IF(FN_MC!H581="","*",FN_MC!H581)</f>
        <v>*</v>
      </c>
      <c r="F599" s="114" t="str">
        <f>IF(FN_MC!M581="","*",FN_MC!M581)</f>
        <v>-</v>
      </c>
      <c r="G599" s="101" t="str">
        <f>IF(FN_MC!I581="","*",FN_MC!I581)</f>
        <v>*</v>
      </c>
      <c r="H599" s="101" t="str">
        <f>IF(FN_MC!AB581="","*",FN_MC!AB581)</f>
        <v>*</v>
      </c>
      <c r="I599" s="101" t="str">
        <f>IF(FN_MC!AC581="","*",FN_MC!AC581)</f>
        <v>*</v>
      </c>
      <c r="J599" s="102" t="str">
        <f>IF(FN_MC!AA581="","*",FN_MC!AA581)</f>
        <v>*</v>
      </c>
      <c r="K599" s="112" t="str">
        <f>IF(FN_MC!AD581="","*",FN_MC!AD581)</f>
        <v>*</v>
      </c>
    </row>
    <row r="600" spans="2:11">
      <c r="B600" s="100" t="str">
        <f>IF(FN_MC!Y582="","*",FN_MC!Y582)</f>
        <v>*</v>
      </c>
      <c r="C600" s="101" t="str">
        <f>IF(FN_MC!B582="","*",FN_MC!B582)</f>
        <v>*</v>
      </c>
      <c r="D600" s="101" t="str">
        <f>IF(FN_MC!D582="","*",FN_MC!D582)</f>
        <v>*</v>
      </c>
      <c r="E600" s="101" t="str">
        <f>IF(FN_MC!H582="","*",FN_MC!H582)</f>
        <v>*</v>
      </c>
      <c r="F600" s="114" t="str">
        <f>IF(FN_MC!M582="","*",FN_MC!M582)</f>
        <v>-</v>
      </c>
      <c r="G600" s="101" t="str">
        <f>IF(FN_MC!I582="","*",FN_MC!I582)</f>
        <v>*</v>
      </c>
      <c r="H600" s="101" t="str">
        <f>IF(FN_MC!AB582="","*",FN_MC!AB582)</f>
        <v>*</v>
      </c>
      <c r="I600" s="101" t="str">
        <f>IF(FN_MC!AC582="","*",FN_MC!AC582)</f>
        <v>*</v>
      </c>
      <c r="J600" s="102" t="str">
        <f>IF(FN_MC!AA582="","*",FN_MC!AA582)</f>
        <v>*</v>
      </c>
      <c r="K600" s="112" t="str">
        <f>IF(FN_MC!AD582="","*",FN_MC!AD582)</f>
        <v>*</v>
      </c>
    </row>
    <row r="601" spans="2:11">
      <c r="B601" s="100" t="str">
        <f>IF(FN_MC!Y583="","*",FN_MC!Y583)</f>
        <v>*</v>
      </c>
      <c r="C601" s="101" t="str">
        <f>IF(FN_MC!B583="","*",FN_MC!B583)</f>
        <v>*</v>
      </c>
      <c r="D601" s="101" t="str">
        <f>IF(FN_MC!D583="","*",FN_MC!D583)</f>
        <v>*</v>
      </c>
      <c r="E601" s="101" t="str">
        <f>IF(FN_MC!H583="","*",FN_MC!H583)</f>
        <v>*</v>
      </c>
      <c r="F601" s="114" t="str">
        <f>IF(FN_MC!M583="","*",FN_MC!M583)</f>
        <v>-</v>
      </c>
      <c r="G601" s="101" t="str">
        <f>IF(FN_MC!I583="","*",FN_MC!I583)</f>
        <v>*</v>
      </c>
      <c r="H601" s="101" t="str">
        <f>IF(FN_MC!AB583="","*",FN_MC!AB583)</f>
        <v>*</v>
      </c>
      <c r="I601" s="101" t="str">
        <f>IF(FN_MC!AC583="","*",FN_MC!AC583)</f>
        <v>*</v>
      </c>
      <c r="J601" s="102" t="str">
        <f>IF(FN_MC!AA583="","*",FN_MC!AA583)</f>
        <v>*</v>
      </c>
      <c r="K601" s="112" t="str">
        <f>IF(FN_MC!AD583="","*",FN_MC!AD583)</f>
        <v>*</v>
      </c>
    </row>
    <row r="602" spans="2:11">
      <c r="B602" s="100" t="str">
        <f>IF(FN_MC!Y584="","*",FN_MC!Y584)</f>
        <v>*</v>
      </c>
      <c r="C602" s="101" t="str">
        <f>IF(FN_MC!B584="","*",FN_MC!B584)</f>
        <v>*</v>
      </c>
      <c r="D602" s="101" t="str">
        <f>IF(FN_MC!D584="","*",FN_MC!D584)</f>
        <v>*</v>
      </c>
      <c r="E602" s="101" t="str">
        <f>IF(FN_MC!H584="","*",FN_MC!H584)</f>
        <v>*</v>
      </c>
      <c r="F602" s="114" t="str">
        <f>IF(FN_MC!M584="","*",FN_MC!M584)</f>
        <v>-</v>
      </c>
      <c r="G602" s="101" t="str">
        <f>IF(FN_MC!I584="","*",FN_MC!I584)</f>
        <v>*</v>
      </c>
      <c r="H602" s="101" t="str">
        <f>IF(FN_MC!AB584="","*",FN_MC!AB584)</f>
        <v>*</v>
      </c>
      <c r="I602" s="101" t="str">
        <f>IF(FN_MC!AC584="","*",FN_MC!AC584)</f>
        <v>*</v>
      </c>
      <c r="J602" s="102" t="str">
        <f>IF(FN_MC!AA584="","*",FN_MC!AA584)</f>
        <v>*</v>
      </c>
      <c r="K602" s="112" t="str">
        <f>IF(FN_MC!AD584="","*",FN_MC!AD584)</f>
        <v>*</v>
      </c>
    </row>
    <row r="603" spans="2:11">
      <c r="B603" s="100" t="str">
        <f>IF(FN_MC!Y585="","*",FN_MC!Y585)</f>
        <v>*</v>
      </c>
      <c r="C603" s="101" t="str">
        <f>IF(FN_MC!B585="","*",FN_MC!B585)</f>
        <v>*</v>
      </c>
      <c r="D603" s="101" t="str">
        <f>IF(FN_MC!D585="","*",FN_MC!D585)</f>
        <v>*</v>
      </c>
      <c r="E603" s="101" t="str">
        <f>IF(FN_MC!H585="","*",FN_MC!H585)</f>
        <v>*</v>
      </c>
      <c r="F603" s="114" t="str">
        <f>IF(FN_MC!M585="","*",FN_MC!M585)</f>
        <v>-</v>
      </c>
      <c r="G603" s="101" t="str">
        <f>IF(FN_MC!I585="","*",FN_MC!I585)</f>
        <v>*</v>
      </c>
      <c r="H603" s="101" t="str">
        <f>IF(FN_MC!AB585="","*",FN_MC!AB585)</f>
        <v>*</v>
      </c>
      <c r="I603" s="101" t="str">
        <f>IF(FN_MC!AC585="","*",FN_MC!AC585)</f>
        <v>*</v>
      </c>
      <c r="J603" s="102" t="str">
        <f>IF(FN_MC!AA585="","*",FN_MC!AA585)</f>
        <v>*</v>
      </c>
      <c r="K603" s="112" t="str">
        <f>IF(FN_MC!AD585="","*",FN_MC!AD585)</f>
        <v>*</v>
      </c>
    </row>
    <row r="604" spans="2:11">
      <c r="B604" s="100" t="str">
        <f>IF(FN_MC!Y586="","*",FN_MC!Y586)</f>
        <v>*</v>
      </c>
      <c r="C604" s="101" t="str">
        <f>IF(FN_MC!B586="","*",FN_MC!B586)</f>
        <v>*</v>
      </c>
      <c r="D604" s="101" t="str">
        <f>IF(FN_MC!D586="","*",FN_MC!D586)</f>
        <v>*</v>
      </c>
      <c r="E604" s="101" t="str">
        <f>IF(FN_MC!H586="","*",FN_MC!H586)</f>
        <v>*</v>
      </c>
      <c r="F604" s="114" t="str">
        <f>IF(FN_MC!M586="","*",FN_MC!M586)</f>
        <v>-</v>
      </c>
      <c r="G604" s="101" t="str">
        <f>IF(FN_MC!I586="","*",FN_MC!I586)</f>
        <v>*</v>
      </c>
      <c r="H604" s="101" t="str">
        <f>IF(FN_MC!AB586="","*",FN_MC!AB586)</f>
        <v>*</v>
      </c>
      <c r="I604" s="101" t="str">
        <f>IF(FN_MC!AC586="","*",FN_MC!AC586)</f>
        <v>*</v>
      </c>
      <c r="J604" s="102" t="str">
        <f>IF(FN_MC!AA586="","*",FN_MC!AA586)</f>
        <v>*</v>
      </c>
      <c r="K604" s="112" t="str">
        <f>IF(FN_MC!AD586="","*",FN_MC!AD586)</f>
        <v>*</v>
      </c>
    </row>
    <row r="605" spans="2:11">
      <c r="B605" s="100" t="str">
        <f>IF(FN_MC!Y587="","*",FN_MC!Y587)</f>
        <v>*</v>
      </c>
      <c r="C605" s="101" t="str">
        <f>IF(FN_MC!B587="","*",FN_MC!B587)</f>
        <v>*</v>
      </c>
      <c r="D605" s="101" t="str">
        <f>IF(FN_MC!D587="","*",FN_MC!D587)</f>
        <v>*</v>
      </c>
      <c r="E605" s="101" t="str">
        <f>IF(FN_MC!H587="","*",FN_MC!H587)</f>
        <v>*</v>
      </c>
      <c r="F605" s="114" t="str">
        <f>IF(FN_MC!M587="","*",FN_MC!M587)</f>
        <v>-</v>
      </c>
      <c r="G605" s="101" t="str">
        <f>IF(FN_MC!I587="","*",FN_MC!I587)</f>
        <v>*</v>
      </c>
      <c r="H605" s="101" t="str">
        <f>IF(FN_MC!AB587="","*",FN_MC!AB587)</f>
        <v>*</v>
      </c>
      <c r="I605" s="101" t="str">
        <f>IF(FN_MC!AC587="","*",FN_MC!AC587)</f>
        <v>*</v>
      </c>
      <c r="J605" s="102" t="str">
        <f>IF(FN_MC!AA587="","*",FN_MC!AA587)</f>
        <v>*</v>
      </c>
      <c r="K605" s="112" t="str">
        <f>IF(FN_MC!AD587="","*",FN_MC!AD587)</f>
        <v>*</v>
      </c>
    </row>
    <row r="606" spans="2:11">
      <c r="B606" s="100" t="str">
        <f>IF(FN_MC!Y588="","*",FN_MC!Y588)</f>
        <v>*</v>
      </c>
      <c r="C606" s="101" t="str">
        <f>IF(FN_MC!B588="","*",FN_MC!B588)</f>
        <v>*</v>
      </c>
      <c r="D606" s="101" t="str">
        <f>IF(FN_MC!D588="","*",FN_MC!D588)</f>
        <v>*</v>
      </c>
      <c r="E606" s="101" t="str">
        <f>IF(FN_MC!H588="","*",FN_MC!H588)</f>
        <v>*</v>
      </c>
      <c r="F606" s="114" t="str">
        <f>IF(FN_MC!M588="","*",FN_MC!M588)</f>
        <v>-</v>
      </c>
      <c r="G606" s="101" t="str">
        <f>IF(FN_MC!I588="","*",FN_MC!I588)</f>
        <v>*</v>
      </c>
      <c r="H606" s="101" t="str">
        <f>IF(FN_MC!AB588="","*",FN_MC!AB588)</f>
        <v>*</v>
      </c>
      <c r="I606" s="101" t="str">
        <f>IF(FN_MC!AC588="","*",FN_MC!AC588)</f>
        <v>*</v>
      </c>
      <c r="J606" s="102" t="str">
        <f>IF(FN_MC!AA588="","*",FN_MC!AA588)</f>
        <v>*</v>
      </c>
      <c r="K606" s="112" t="str">
        <f>IF(FN_MC!AD588="","*",FN_MC!AD588)</f>
        <v>*</v>
      </c>
    </row>
    <row r="607" spans="2:11">
      <c r="B607" s="100" t="str">
        <f>IF(FN_MC!Y589="","*",FN_MC!Y589)</f>
        <v>*</v>
      </c>
      <c r="C607" s="101" t="str">
        <f>IF(FN_MC!B589="","*",FN_MC!B589)</f>
        <v>*</v>
      </c>
      <c r="D607" s="101" t="str">
        <f>IF(FN_MC!D589="","*",FN_MC!D589)</f>
        <v>*</v>
      </c>
      <c r="E607" s="101" t="str">
        <f>IF(FN_MC!H589="","*",FN_MC!H589)</f>
        <v>*</v>
      </c>
      <c r="F607" s="114" t="str">
        <f>IF(FN_MC!M589="","*",FN_MC!M589)</f>
        <v>-</v>
      </c>
      <c r="G607" s="101" t="str">
        <f>IF(FN_MC!I589="","*",FN_MC!I589)</f>
        <v>*</v>
      </c>
      <c r="H607" s="101" t="str">
        <f>IF(FN_MC!AB589="","*",FN_MC!AB589)</f>
        <v>*</v>
      </c>
      <c r="I607" s="101" t="str">
        <f>IF(FN_MC!AC589="","*",FN_MC!AC589)</f>
        <v>*</v>
      </c>
      <c r="J607" s="102" t="str">
        <f>IF(FN_MC!AA589="","*",FN_MC!AA589)</f>
        <v>*</v>
      </c>
      <c r="K607" s="112" t="str">
        <f>IF(FN_MC!AD589="","*",FN_MC!AD589)</f>
        <v>*</v>
      </c>
    </row>
    <row r="608" spans="2:11">
      <c r="B608" s="100" t="str">
        <f>IF(FN_MC!Y590="","*",FN_MC!Y590)</f>
        <v>*</v>
      </c>
      <c r="C608" s="101" t="str">
        <f>IF(FN_MC!B590="","*",FN_MC!B590)</f>
        <v>*</v>
      </c>
      <c r="D608" s="101" t="str">
        <f>IF(FN_MC!D590="","*",FN_MC!D590)</f>
        <v>*</v>
      </c>
      <c r="E608" s="101" t="str">
        <f>IF(FN_MC!H590="","*",FN_MC!H590)</f>
        <v>*</v>
      </c>
      <c r="F608" s="114" t="str">
        <f>IF(FN_MC!M590="","*",FN_MC!M590)</f>
        <v>-</v>
      </c>
      <c r="G608" s="101" t="str">
        <f>IF(FN_MC!I590="","*",FN_MC!I590)</f>
        <v>*</v>
      </c>
      <c r="H608" s="101" t="str">
        <f>IF(FN_MC!AB590="","*",FN_MC!AB590)</f>
        <v>*</v>
      </c>
      <c r="I608" s="101" t="str">
        <f>IF(FN_MC!AC590="","*",FN_MC!AC590)</f>
        <v>*</v>
      </c>
      <c r="J608" s="102" t="str">
        <f>IF(FN_MC!AA590="","*",FN_MC!AA590)</f>
        <v>*</v>
      </c>
      <c r="K608" s="112" t="str">
        <f>IF(FN_MC!AD590="","*",FN_MC!AD590)</f>
        <v>*</v>
      </c>
    </row>
    <row r="609" spans="2:11">
      <c r="B609" s="100" t="str">
        <f>IF(FN_MC!Y591="","*",FN_MC!Y591)</f>
        <v>*</v>
      </c>
      <c r="C609" s="101" t="str">
        <f>IF(FN_MC!B591="","*",FN_MC!B591)</f>
        <v>*</v>
      </c>
      <c r="D609" s="101" t="str">
        <f>IF(FN_MC!D591="","*",FN_MC!D591)</f>
        <v>*</v>
      </c>
      <c r="E609" s="101" t="str">
        <f>IF(FN_MC!H591="","*",FN_MC!H591)</f>
        <v>*</v>
      </c>
      <c r="F609" s="114" t="str">
        <f>IF(FN_MC!M591="","*",FN_MC!M591)</f>
        <v>-</v>
      </c>
      <c r="G609" s="101" t="str">
        <f>IF(FN_MC!I591="","*",FN_MC!I591)</f>
        <v>*</v>
      </c>
      <c r="H609" s="101" t="str">
        <f>IF(FN_MC!AB591="","*",FN_MC!AB591)</f>
        <v>*</v>
      </c>
      <c r="I609" s="101" t="str">
        <f>IF(FN_MC!AC591="","*",FN_MC!AC591)</f>
        <v>*</v>
      </c>
      <c r="J609" s="102" t="str">
        <f>IF(FN_MC!AA591="","*",FN_MC!AA591)</f>
        <v>*</v>
      </c>
      <c r="K609" s="112" t="str">
        <f>IF(FN_MC!AD591="","*",FN_MC!AD591)</f>
        <v>*</v>
      </c>
    </row>
    <row r="610" spans="2:11">
      <c r="B610" s="100" t="str">
        <f>IF(FN_MC!Y592="","*",FN_MC!Y592)</f>
        <v>*</v>
      </c>
      <c r="C610" s="101" t="str">
        <f>IF(FN_MC!B592="","*",FN_MC!B592)</f>
        <v>*</v>
      </c>
      <c r="D610" s="101" t="str">
        <f>IF(FN_MC!D592="","*",FN_MC!D592)</f>
        <v>*</v>
      </c>
      <c r="E610" s="101" t="str">
        <f>IF(FN_MC!H592="","*",FN_MC!H592)</f>
        <v>*</v>
      </c>
      <c r="F610" s="114" t="str">
        <f>IF(FN_MC!M592="","*",FN_MC!M592)</f>
        <v>-</v>
      </c>
      <c r="G610" s="101" t="str">
        <f>IF(FN_MC!I592="","*",FN_MC!I592)</f>
        <v>*</v>
      </c>
      <c r="H610" s="101" t="str">
        <f>IF(FN_MC!AB592="","*",FN_MC!AB592)</f>
        <v>*</v>
      </c>
      <c r="I610" s="101" t="str">
        <f>IF(FN_MC!AC592="","*",FN_MC!AC592)</f>
        <v>*</v>
      </c>
      <c r="J610" s="102" t="str">
        <f>IF(FN_MC!AA592="","*",FN_MC!AA592)</f>
        <v>*</v>
      </c>
      <c r="K610" s="112" t="str">
        <f>IF(FN_MC!AD592="","*",FN_MC!AD592)</f>
        <v>*</v>
      </c>
    </row>
    <row r="611" spans="2:11">
      <c r="B611" s="100" t="str">
        <f>IF(FN_MC!Y593="","*",FN_MC!Y593)</f>
        <v>*</v>
      </c>
      <c r="C611" s="101" t="str">
        <f>IF(FN_MC!B593="","*",FN_MC!B593)</f>
        <v>*</v>
      </c>
      <c r="D611" s="101" t="str">
        <f>IF(FN_MC!D593="","*",FN_MC!D593)</f>
        <v>*</v>
      </c>
      <c r="E611" s="101" t="str">
        <f>IF(FN_MC!H593="","*",FN_MC!H593)</f>
        <v>*</v>
      </c>
      <c r="F611" s="114" t="str">
        <f>IF(FN_MC!M593="","*",FN_MC!M593)</f>
        <v>-</v>
      </c>
      <c r="G611" s="101" t="str">
        <f>IF(FN_MC!I593="","*",FN_MC!I593)</f>
        <v>*</v>
      </c>
      <c r="H611" s="101" t="str">
        <f>IF(FN_MC!AB593="","*",FN_MC!AB593)</f>
        <v>*</v>
      </c>
      <c r="I611" s="101" t="str">
        <f>IF(FN_MC!AC593="","*",FN_MC!AC593)</f>
        <v>*</v>
      </c>
      <c r="J611" s="102" t="str">
        <f>IF(FN_MC!AA593="","*",FN_MC!AA593)</f>
        <v>*</v>
      </c>
      <c r="K611" s="112" t="str">
        <f>IF(FN_MC!AD593="","*",FN_MC!AD593)</f>
        <v>*</v>
      </c>
    </row>
    <row r="612" spans="2:11">
      <c r="B612" s="100" t="str">
        <f>IF(FN_MC!Y594="","*",FN_MC!Y594)</f>
        <v>*</v>
      </c>
      <c r="C612" s="101" t="str">
        <f>IF(FN_MC!B594="","*",FN_MC!B594)</f>
        <v>*</v>
      </c>
      <c r="D612" s="101" t="str">
        <f>IF(FN_MC!D594="","*",FN_MC!D594)</f>
        <v>*</v>
      </c>
      <c r="E612" s="101" t="str">
        <f>IF(FN_MC!H594="","*",FN_MC!H594)</f>
        <v>*</v>
      </c>
      <c r="F612" s="114" t="str">
        <f>IF(FN_MC!M594="","*",FN_MC!M594)</f>
        <v>-</v>
      </c>
      <c r="G612" s="101" t="str">
        <f>IF(FN_MC!I594="","*",FN_MC!I594)</f>
        <v>*</v>
      </c>
      <c r="H612" s="101" t="str">
        <f>IF(FN_MC!AB594="","*",FN_MC!AB594)</f>
        <v>*</v>
      </c>
      <c r="I612" s="101" t="str">
        <f>IF(FN_MC!AC594="","*",FN_MC!AC594)</f>
        <v>*</v>
      </c>
      <c r="J612" s="102" t="str">
        <f>IF(FN_MC!AA594="","*",FN_MC!AA594)</f>
        <v>*</v>
      </c>
      <c r="K612" s="112" t="str">
        <f>IF(FN_MC!AD594="","*",FN_MC!AD594)</f>
        <v>*</v>
      </c>
    </row>
    <row r="613" spans="2:11">
      <c r="B613" s="100" t="str">
        <f>IF(FN_MC!Y595="","*",FN_MC!Y595)</f>
        <v>*</v>
      </c>
      <c r="C613" s="101" t="str">
        <f>IF(FN_MC!B595="","*",FN_MC!B595)</f>
        <v>*</v>
      </c>
      <c r="D613" s="101" t="str">
        <f>IF(FN_MC!D595="","*",FN_MC!D595)</f>
        <v>*</v>
      </c>
      <c r="E613" s="101" t="str">
        <f>IF(FN_MC!H595="","*",FN_MC!H595)</f>
        <v>*</v>
      </c>
      <c r="F613" s="114" t="str">
        <f>IF(FN_MC!M595="","*",FN_MC!M595)</f>
        <v>-</v>
      </c>
      <c r="G613" s="101" t="str">
        <f>IF(FN_MC!I595="","*",FN_MC!I595)</f>
        <v>*</v>
      </c>
      <c r="H613" s="101" t="str">
        <f>IF(FN_MC!AB595="","*",FN_MC!AB595)</f>
        <v>*</v>
      </c>
      <c r="I613" s="101" t="str">
        <f>IF(FN_MC!AC595="","*",FN_MC!AC595)</f>
        <v>*</v>
      </c>
      <c r="J613" s="102" t="str">
        <f>IF(FN_MC!AA595="","*",FN_MC!AA595)</f>
        <v>*</v>
      </c>
      <c r="K613" s="112" t="str">
        <f>IF(FN_MC!AD595="","*",FN_MC!AD595)</f>
        <v>*</v>
      </c>
    </row>
    <row r="614" spans="2:11">
      <c r="B614" s="100" t="str">
        <f>IF(FN_MC!Y596="","*",FN_MC!Y596)</f>
        <v>*</v>
      </c>
      <c r="C614" s="101" t="str">
        <f>IF(FN_MC!B596="","*",FN_MC!B596)</f>
        <v>*</v>
      </c>
      <c r="D614" s="101" t="str">
        <f>IF(FN_MC!D596="","*",FN_MC!D596)</f>
        <v>*</v>
      </c>
      <c r="E614" s="101" t="str">
        <f>IF(FN_MC!H596="","*",FN_MC!H596)</f>
        <v>*</v>
      </c>
      <c r="F614" s="114" t="str">
        <f>IF(FN_MC!M596="","*",FN_MC!M596)</f>
        <v>-</v>
      </c>
      <c r="G614" s="101" t="str">
        <f>IF(FN_MC!I596="","*",FN_MC!I596)</f>
        <v>*</v>
      </c>
      <c r="H614" s="101" t="str">
        <f>IF(FN_MC!AB596="","*",FN_MC!AB596)</f>
        <v>*</v>
      </c>
      <c r="I614" s="101" t="str">
        <f>IF(FN_MC!AC596="","*",FN_MC!AC596)</f>
        <v>*</v>
      </c>
      <c r="J614" s="102" t="str">
        <f>IF(FN_MC!AA596="","*",FN_MC!AA596)</f>
        <v>*</v>
      </c>
      <c r="K614" s="112" t="str">
        <f>IF(FN_MC!AD596="","*",FN_MC!AD596)</f>
        <v>*</v>
      </c>
    </row>
    <row r="615" spans="2:11">
      <c r="B615" s="100" t="str">
        <f>IF(FN_MC!Y597="","*",FN_MC!Y597)</f>
        <v>*</v>
      </c>
      <c r="C615" s="101" t="str">
        <f>IF(FN_MC!B597="","*",FN_MC!B597)</f>
        <v>*</v>
      </c>
      <c r="D615" s="101" t="str">
        <f>IF(FN_MC!D597="","*",FN_MC!D597)</f>
        <v>*</v>
      </c>
      <c r="E615" s="101" t="str">
        <f>IF(FN_MC!H597="","*",FN_MC!H597)</f>
        <v>*</v>
      </c>
      <c r="F615" s="114" t="str">
        <f>IF(FN_MC!M597="","*",FN_MC!M597)</f>
        <v>-</v>
      </c>
      <c r="G615" s="101" t="str">
        <f>IF(FN_MC!I597="","*",FN_MC!I597)</f>
        <v>*</v>
      </c>
      <c r="H615" s="101" t="str">
        <f>IF(FN_MC!AB597="","*",FN_MC!AB597)</f>
        <v>*</v>
      </c>
      <c r="I615" s="101" t="str">
        <f>IF(FN_MC!AC597="","*",FN_MC!AC597)</f>
        <v>*</v>
      </c>
      <c r="J615" s="102" t="str">
        <f>IF(FN_MC!AA597="","*",FN_MC!AA597)</f>
        <v>*</v>
      </c>
      <c r="K615" s="112" t="str">
        <f>IF(FN_MC!AD597="","*",FN_MC!AD597)</f>
        <v>*</v>
      </c>
    </row>
    <row r="616" spans="2:11">
      <c r="B616" s="100" t="str">
        <f>IF(FN_MC!Y598="","*",FN_MC!Y598)</f>
        <v>*</v>
      </c>
      <c r="C616" s="101" t="str">
        <f>IF(FN_MC!B598="","*",FN_MC!B598)</f>
        <v>*</v>
      </c>
      <c r="D616" s="101" t="str">
        <f>IF(FN_MC!D598="","*",FN_MC!D598)</f>
        <v>*</v>
      </c>
      <c r="E616" s="101" t="str">
        <f>IF(FN_MC!H598="","*",FN_MC!H598)</f>
        <v>*</v>
      </c>
      <c r="F616" s="114" t="str">
        <f>IF(FN_MC!M598="","*",FN_MC!M598)</f>
        <v>-</v>
      </c>
      <c r="G616" s="101" t="str">
        <f>IF(FN_MC!I598="","*",FN_MC!I598)</f>
        <v>*</v>
      </c>
      <c r="H616" s="101" t="str">
        <f>IF(FN_MC!AB598="","*",FN_MC!AB598)</f>
        <v>*</v>
      </c>
      <c r="I616" s="101" t="str">
        <f>IF(FN_MC!AC598="","*",FN_MC!AC598)</f>
        <v>*</v>
      </c>
      <c r="J616" s="102" t="str">
        <f>IF(FN_MC!AA598="","*",FN_MC!AA598)</f>
        <v>*</v>
      </c>
      <c r="K616" s="112" t="str">
        <f>IF(FN_MC!AD598="","*",FN_MC!AD598)</f>
        <v>*</v>
      </c>
    </row>
    <row r="617" spans="2:11">
      <c r="B617" s="100" t="str">
        <f>IF(FN_MC!Y599="","*",FN_MC!Y599)</f>
        <v>*</v>
      </c>
      <c r="C617" s="101" t="str">
        <f>IF(FN_MC!B599="","*",FN_MC!B599)</f>
        <v>*</v>
      </c>
      <c r="D617" s="101" t="str">
        <f>IF(FN_MC!D599="","*",FN_MC!D599)</f>
        <v>*</v>
      </c>
      <c r="E617" s="101" t="str">
        <f>IF(FN_MC!H599="","*",FN_MC!H599)</f>
        <v>*</v>
      </c>
      <c r="F617" s="114" t="str">
        <f>IF(FN_MC!M599="","*",FN_MC!M599)</f>
        <v>-</v>
      </c>
      <c r="G617" s="101" t="str">
        <f>IF(FN_MC!I599="","*",FN_MC!I599)</f>
        <v>*</v>
      </c>
      <c r="H617" s="101" t="str">
        <f>IF(FN_MC!AB599="","*",FN_MC!AB599)</f>
        <v>*</v>
      </c>
      <c r="I617" s="101" t="str">
        <f>IF(FN_MC!AC599="","*",FN_MC!AC599)</f>
        <v>*</v>
      </c>
      <c r="J617" s="102" t="str">
        <f>IF(FN_MC!AA599="","*",FN_MC!AA599)</f>
        <v>*</v>
      </c>
      <c r="K617" s="112" t="str">
        <f>IF(FN_MC!AD599="","*",FN_MC!AD599)</f>
        <v>*</v>
      </c>
    </row>
    <row r="618" spans="2:11">
      <c r="B618" s="100" t="str">
        <f>IF(FN_MC!Y600="","*",FN_MC!Y600)</f>
        <v>*</v>
      </c>
      <c r="C618" s="101" t="str">
        <f>IF(FN_MC!B600="","*",FN_MC!B600)</f>
        <v>*</v>
      </c>
      <c r="D618" s="101" t="str">
        <f>IF(FN_MC!D600="","*",FN_MC!D600)</f>
        <v>*</v>
      </c>
      <c r="E618" s="101" t="str">
        <f>IF(FN_MC!H600="","*",FN_MC!H600)</f>
        <v>*</v>
      </c>
      <c r="F618" s="114" t="str">
        <f>IF(FN_MC!M600="","*",FN_MC!M600)</f>
        <v>-</v>
      </c>
      <c r="G618" s="101" t="str">
        <f>IF(FN_MC!I600="","*",FN_MC!I600)</f>
        <v>*</v>
      </c>
      <c r="H618" s="101" t="str">
        <f>IF(FN_MC!AB600="","*",FN_MC!AB600)</f>
        <v>*</v>
      </c>
      <c r="I618" s="101" t="str">
        <f>IF(FN_MC!AC600="","*",FN_MC!AC600)</f>
        <v>*</v>
      </c>
      <c r="J618" s="102" t="str">
        <f>IF(FN_MC!AA600="","*",FN_MC!AA600)</f>
        <v>*</v>
      </c>
      <c r="K618" s="112" t="str">
        <f>IF(FN_MC!AD600="","*",FN_MC!AD600)</f>
        <v>*</v>
      </c>
    </row>
    <row r="619" spans="2:11">
      <c r="B619" s="100" t="str">
        <f>IF(FN_MC!Y601="","*",FN_MC!Y601)</f>
        <v>*</v>
      </c>
      <c r="C619" s="101" t="str">
        <f>IF(FN_MC!B601="","*",FN_MC!B601)</f>
        <v>*</v>
      </c>
      <c r="D619" s="101" t="str">
        <f>IF(FN_MC!D601="","*",FN_MC!D601)</f>
        <v>*</v>
      </c>
      <c r="E619" s="101" t="str">
        <f>IF(FN_MC!H601="","*",FN_MC!H601)</f>
        <v>*</v>
      </c>
      <c r="F619" s="114" t="str">
        <f>IF(FN_MC!M601="","*",FN_MC!M601)</f>
        <v>-</v>
      </c>
      <c r="G619" s="101" t="str">
        <f>IF(FN_MC!I601="","*",FN_MC!I601)</f>
        <v>*</v>
      </c>
      <c r="H619" s="101" t="str">
        <f>IF(FN_MC!AB601="","*",FN_MC!AB601)</f>
        <v>*</v>
      </c>
      <c r="I619" s="101" t="str">
        <f>IF(FN_MC!AC601="","*",FN_MC!AC601)</f>
        <v>*</v>
      </c>
      <c r="J619" s="102" t="str">
        <f>IF(FN_MC!AA601="","*",FN_MC!AA601)</f>
        <v>*</v>
      </c>
      <c r="K619" s="112" t="str">
        <f>IF(FN_MC!AD601="","*",FN_MC!AD601)</f>
        <v>*</v>
      </c>
    </row>
    <row r="620" spans="2:11">
      <c r="B620" s="100" t="str">
        <f>IF(FN_MC!Y602="","*",FN_MC!Y602)</f>
        <v>*</v>
      </c>
      <c r="C620" s="101" t="str">
        <f>IF(FN_MC!B602="","*",FN_MC!B602)</f>
        <v>*</v>
      </c>
      <c r="D620" s="101" t="str">
        <f>IF(FN_MC!D602="","*",FN_MC!D602)</f>
        <v>*</v>
      </c>
      <c r="E620" s="101" t="str">
        <f>IF(FN_MC!H602="","*",FN_MC!H602)</f>
        <v>*</v>
      </c>
      <c r="F620" s="114" t="str">
        <f>IF(FN_MC!M602="","*",FN_MC!M602)</f>
        <v>-</v>
      </c>
      <c r="G620" s="101" t="str">
        <f>IF(FN_MC!I602="","*",FN_MC!I602)</f>
        <v>*</v>
      </c>
      <c r="H620" s="101" t="str">
        <f>IF(FN_MC!AB602="","*",FN_MC!AB602)</f>
        <v>*</v>
      </c>
      <c r="I620" s="101" t="str">
        <f>IF(FN_MC!AC602="","*",FN_MC!AC602)</f>
        <v>*</v>
      </c>
      <c r="J620" s="102" t="str">
        <f>IF(FN_MC!AA602="","*",FN_MC!AA602)</f>
        <v>*</v>
      </c>
      <c r="K620" s="112" t="str">
        <f>IF(FN_MC!AD602="","*",FN_MC!AD602)</f>
        <v>*</v>
      </c>
    </row>
    <row r="621" spans="2:11">
      <c r="B621" s="100" t="str">
        <f>IF(FN_MC!Y603="","*",FN_MC!Y603)</f>
        <v>*</v>
      </c>
      <c r="C621" s="101" t="str">
        <f>IF(FN_MC!B603="","*",FN_MC!B603)</f>
        <v>*</v>
      </c>
      <c r="D621" s="101" t="str">
        <f>IF(FN_MC!D603="","*",FN_MC!D603)</f>
        <v>*</v>
      </c>
      <c r="E621" s="101" t="str">
        <f>IF(FN_MC!H603="","*",FN_MC!H603)</f>
        <v>*</v>
      </c>
      <c r="F621" s="114" t="str">
        <f>IF(FN_MC!M603="","*",FN_MC!M603)</f>
        <v>-</v>
      </c>
      <c r="G621" s="101" t="str">
        <f>IF(FN_MC!I603="","*",FN_MC!I603)</f>
        <v>*</v>
      </c>
      <c r="H621" s="101" t="str">
        <f>IF(FN_MC!AB603="","*",FN_MC!AB603)</f>
        <v>*</v>
      </c>
      <c r="I621" s="101" t="str">
        <f>IF(FN_MC!AC603="","*",FN_MC!AC603)</f>
        <v>*</v>
      </c>
      <c r="J621" s="102" t="str">
        <f>IF(FN_MC!AA603="","*",FN_MC!AA603)</f>
        <v>*</v>
      </c>
      <c r="K621" s="112" t="str">
        <f>IF(FN_MC!AD603="","*",FN_MC!AD603)</f>
        <v>*</v>
      </c>
    </row>
    <row r="622" spans="2:11">
      <c r="B622" s="100" t="str">
        <f>IF(FN_MC!Y604="","*",FN_MC!Y604)</f>
        <v>*</v>
      </c>
      <c r="C622" s="101" t="str">
        <f>IF(FN_MC!B604="","*",FN_MC!B604)</f>
        <v>*</v>
      </c>
      <c r="D622" s="101" t="str">
        <f>IF(FN_MC!D604="","*",FN_MC!D604)</f>
        <v>*</v>
      </c>
      <c r="E622" s="101" t="str">
        <f>IF(FN_MC!H604="","*",FN_MC!H604)</f>
        <v>*</v>
      </c>
      <c r="F622" s="114" t="str">
        <f>IF(FN_MC!M604="","*",FN_MC!M604)</f>
        <v>-</v>
      </c>
      <c r="G622" s="101" t="str">
        <f>IF(FN_MC!I604="","*",FN_MC!I604)</f>
        <v>*</v>
      </c>
      <c r="H622" s="101" t="str">
        <f>IF(FN_MC!AB604="","*",FN_MC!AB604)</f>
        <v>*</v>
      </c>
      <c r="I622" s="101" t="str">
        <f>IF(FN_MC!AC604="","*",FN_MC!AC604)</f>
        <v>*</v>
      </c>
      <c r="J622" s="102" t="str">
        <f>IF(FN_MC!AA604="","*",FN_MC!AA604)</f>
        <v>*</v>
      </c>
      <c r="K622" s="112" t="str">
        <f>IF(FN_MC!AD604="","*",FN_MC!AD604)</f>
        <v>*</v>
      </c>
    </row>
    <row r="623" spans="2:11">
      <c r="B623" s="100" t="str">
        <f>IF(FN_MC!Y605="","*",FN_MC!Y605)</f>
        <v>*</v>
      </c>
      <c r="C623" s="101" t="str">
        <f>IF(FN_MC!B605="","*",FN_MC!B605)</f>
        <v>*</v>
      </c>
      <c r="D623" s="101" t="str">
        <f>IF(FN_MC!D605="","*",FN_MC!D605)</f>
        <v>*</v>
      </c>
      <c r="E623" s="101" t="str">
        <f>IF(FN_MC!H605="","*",FN_MC!H605)</f>
        <v>*</v>
      </c>
      <c r="F623" s="114" t="str">
        <f>IF(FN_MC!M605="","*",FN_MC!M605)</f>
        <v>-</v>
      </c>
      <c r="G623" s="101" t="str">
        <f>IF(FN_MC!I605="","*",FN_MC!I605)</f>
        <v>*</v>
      </c>
      <c r="H623" s="101" t="str">
        <f>IF(FN_MC!AB605="","*",FN_MC!AB605)</f>
        <v>*</v>
      </c>
      <c r="I623" s="101" t="str">
        <f>IF(FN_MC!AC605="","*",FN_MC!AC605)</f>
        <v>*</v>
      </c>
      <c r="J623" s="102" t="str">
        <f>IF(FN_MC!AA605="","*",FN_MC!AA605)</f>
        <v>*</v>
      </c>
      <c r="K623" s="112" t="str">
        <f>IF(FN_MC!AD605="","*",FN_MC!AD605)</f>
        <v>*</v>
      </c>
    </row>
    <row r="624" spans="2:11">
      <c r="B624" s="100" t="str">
        <f>IF(FN_MC!Y606="","*",FN_MC!Y606)</f>
        <v>*</v>
      </c>
      <c r="C624" s="101" t="str">
        <f>IF(FN_MC!B606="","*",FN_MC!B606)</f>
        <v>*</v>
      </c>
      <c r="D624" s="101" t="str">
        <f>IF(FN_MC!D606="","*",FN_MC!D606)</f>
        <v>*</v>
      </c>
      <c r="E624" s="101" t="str">
        <f>IF(FN_MC!H606="","*",FN_MC!H606)</f>
        <v>*</v>
      </c>
      <c r="F624" s="114" t="str">
        <f>IF(FN_MC!M606="","*",FN_MC!M606)</f>
        <v>-</v>
      </c>
      <c r="G624" s="101" t="str">
        <f>IF(FN_MC!I606="","*",FN_MC!I606)</f>
        <v>*</v>
      </c>
      <c r="H624" s="101" t="str">
        <f>IF(FN_MC!AB606="","*",FN_MC!AB606)</f>
        <v>*</v>
      </c>
      <c r="I624" s="101" t="str">
        <f>IF(FN_MC!AC606="","*",FN_MC!AC606)</f>
        <v>*</v>
      </c>
      <c r="J624" s="102" t="str">
        <f>IF(FN_MC!AA606="","*",FN_MC!AA606)</f>
        <v>*</v>
      </c>
      <c r="K624" s="112" t="str">
        <f>IF(FN_MC!AD606="","*",FN_MC!AD606)</f>
        <v>*</v>
      </c>
    </row>
    <row r="625" spans="2:11">
      <c r="B625" s="100" t="str">
        <f>IF(FN_MC!Y607="","*",FN_MC!Y607)</f>
        <v>*</v>
      </c>
      <c r="C625" s="101" t="str">
        <f>IF(FN_MC!B607="","*",FN_MC!B607)</f>
        <v>*</v>
      </c>
      <c r="D625" s="101" t="str">
        <f>IF(FN_MC!D607="","*",FN_MC!D607)</f>
        <v>*</v>
      </c>
      <c r="E625" s="101" t="str">
        <f>IF(FN_MC!H607="","*",FN_MC!H607)</f>
        <v>*</v>
      </c>
      <c r="F625" s="114" t="str">
        <f>IF(FN_MC!M607="","*",FN_MC!M607)</f>
        <v>-</v>
      </c>
      <c r="G625" s="101" t="str">
        <f>IF(FN_MC!I607="","*",FN_MC!I607)</f>
        <v>*</v>
      </c>
      <c r="H625" s="101" t="str">
        <f>IF(FN_MC!AB607="","*",FN_MC!AB607)</f>
        <v>*</v>
      </c>
      <c r="I625" s="101" t="str">
        <f>IF(FN_MC!AC607="","*",FN_MC!AC607)</f>
        <v>*</v>
      </c>
      <c r="J625" s="102" t="str">
        <f>IF(FN_MC!AA607="","*",FN_MC!AA607)</f>
        <v>*</v>
      </c>
      <c r="K625" s="112" t="str">
        <f>IF(FN_MC!AD607="","*",FN_MC!AD607)</f>
        <v>*</v>
      </c>
    </row>
    <row r="626" spans="2:11">
      <c r="B626" s="100" t="str">
        <f>IF(FN_MC!Y608="","*",FN_MC!Y608)</f>
        <v>*</v>
      </c>
      <c r="C626" s="101" t="str">
        <f>IF(FN_MC!B608="","*",FN_MC!B608)</f>
        <v>*</v>
      </c>
      <c r="D626" s="101" t="str">
        <f>IF(FN_MC!D608="","*",FN_MC!D608)</f>
        <v>*</v>
      </c>
      <c r="E626" s="101" t="str">
        <f>IF(FN_MC!H608="","*",FN_MC!H608)</f>
        <v>*</v>
      </c>
      <c r="F626" s="114" t="str">
        <f>IF(FN_MC!M608="","*",FN_MC!M608)</f>
        <v>-</v>
      </c>
      <c r="G626" s="101" t="str">
        <f>IF(FN_MC!I608="","*",FN_MC!I608)</f>
        <v>*</v>
      </c>
      <c r="H626" s="101" t="str">
        <f>IF(FN_MC!AB608="","*",FN_MC!AB608)</f>
        <v>*</v>
      </c>
      <c r="I626" s="101" t="str">
        <f>IF(FN_MC!AC608="","*",FN_MC!AC608)</f>
        <v>*</v>
      </c>
      <c r="J626" s="102" t="str">
        <f>IF(FN_MC!AA608="","*",FN_MC!AA608)</f>
        <v>*</v>
      </c>
      <c r="K626" s="112" t="str">
        <f>IF(FN_MC!AD608="","*",FN_MC!AD608)</f>
        <v>*</v>
      </c>
    </row>
    <row r="627" spans="2:11">
      <c r="B627" s="100" t="str">
        <f>IF(FN_MC!Y609="","*",FN_MC!Y609)</f>
        <v>*</v>
      </c>
      <c r="C627" s="101" t="str">
        <f>IF(FN_MC!B609="","*",FN_MC!B609)</f>
        <v>*</v>
      </c>
      <c r="D627" s="101" t="str">
        <f>IF(FN_MC!D609="","*",FN_MC!D609)</f>
        <v>*</v>
      </c>
      <c r="E627" s="101" t="str">
        <f>IF(FN_MC!H609="","*",FN_MC!H609)</f>
        <v>*</v>
      </c>
      <c r="F627" s="114" t="str">
        <f>IF(FN_MC!M609="","*",FN_MC!M609)</f>
        <v>-</v>
      </c>
      <c r="G627" s="101" t="str">
        <f>IF(FN_MC!I609="","*",FN_MC!I609)</f>
        <v>*</v>
      </c>
      <c r="H627" s="101" t="str">
        <f>IF(FN_MC!AB609="","*",FN_MC!AB609)</f>
        <v>*</v>
      </c>
      <c r="I627" s="101" t="str">
        <f>IF(FN_MC!AC609="","*",FN_MC!AC609)</f>
        <v>*</v>
      </c>
      <c r="J627" s="102" t="str">
        <f>IF(FN_MC!AA609="","*",FN_MC!AA609)</f>
        <v>*</v>
      </c>
      <c r="K627" s="112" t="str">
        <f>IF(FN_MC!AD609="","*",FN_MC!AD609)</f>
        <v>*</v>
      </c>
    </row>
    <row r="628" spans="2:11">
      <c r="B628" s="100" t="str">
        <f>IF(FN_MC!Y610="","*",FN_MC!Y610)</f>
        <v>*</v>
      </c>
      <c r="C628" s="101" t="str">
        <f>IF(FN_MC!B610="","*",FN_MC!B610)</f>
        <v>*</v>
      </c>
      <c r="D628" s="101" t="str">
        <f>IF(FN_MC!D610="","*",FN_MC!D610)</f>
        <v>*</v>
      </c>
      <c r="E628" s="101" t="str">
        <f>IF(FN_MC!H610="","*",FN_MC!H610)</f>
        <v>*</v>
      </c>
      <c r="F628" s="114" t="str">
        <f>IF(FN_MC!M610="","*",FN_MC!M610)</f>
        <v>-</v>
      </c>
      <c r="G628" s="101" t="str">
        <f>IF(FN_MC!I610="","*",FN_MC!I610)</f>
        <v>*</v>
      </c>
      <c r="H628" s="101" t="str">
        <f>IF(FN_MC!AB610="","*",FN_MC!AB610)</f>
        <v>*</v>
      </c>
      <c r="I628" s="101" t="str">
        <f>IF(FN_MC!AC610="","*",FN_MC!AC610)</f>
        <v>*</v>
      </c>
      <c r="J628" s="102" t="str">
        <f>IF(FN_MC!AA610="","*",FN_MC!AA610)</f>
        <v>*</v>
      </c>
      <c r="K628" s="112" t="str">
        <f>IF(FN_MC!AD610="","*",FN_MC!AD610)</f>
        <v>*</v>
      </c>
    </row>
    <row r="629" spans="2:11">
      <c r="B629" s="100" t="str">
        <f>IF(FN_MC!Y611="","*",FN_MC!Y611)</f>
        <v>*</v>
      </c>
      <c r="C629" s="101" t="str">
        <f>IF(FN_MC!B611="","*",FN_MC!B611)</f>
        <v>*</v>
      </c>
      <c r="D629" s="101" t="str">
        <f>IF(FN_MC!D611="","*",FN_MC!D611)</f>
        <v>*</v>
      </c>
      <c r="E629" s="101" t="str">
        <f>IF(FN_MC!H611="","*",FN_MC!H611)</f>
        <v>*</v>
      </c>
      <c r="F629" s="114" t="str">
        <f>IF(FN_MC!M611="","*",FN_MC!M611)</f>
        <v>-</v>
      </c>
      <c r="G629" s="101" t="str">
        <f>IF(FN_MC!I611="","*",FN_MC!I611)</f>
        <v>*</v>
      </c>
      <c r="H629" s="101" t="str">
        <f>IF(FN_MC!AB611="","*",FN_MC!AB611)</f>
        <v>*</v>
      </c>
      <c r="I629" s="101" t="str">
        <f>IF(FN_MC!AC611="","*",FN_MC!AC611)</f>
        <v>*</v>
      </c>
      <c r="J629" s="102" t="str">
        <f>IF(FN_MC!AA611="","*",FN_MC!AA611)</f>
        <v>*</v>
      </c>
      <c r="K629" s="112" t="str">
        <f>IF(FN_MC!AD611="","*",FN_MC!AD611)</f>
        <v>*</v>
      </c>
    </row>
    <row r="630" spans="2:11">
      <c r="B630" s="100" t="str">
        <f>IF(FN_MC!Y612="","*",FN_MC!Y612)</f>
        <v>*</v>
      </c>
      <c r="C630" s="101" t="str">
        <f>IF(FN_MC!B612="","*",FN_MC!B612)</f>
        <v>*</v>
      </c>
      <c r="D630" s="101" t="str">
        <f>IF(FN_MC!D612="","*",FN_MC!D612)</f>
        <v>*</v>
      </c>
      <c r="E630" s="101" t="str">
        <f>IF(FN_MC!H612="","*",FN_MC!H612)</f>
        <v>*</v>
      </c>
      <c r="F630" s="114" t="str">
        <f>IF(FN_MC!M612="","*",FN_MC!M612)</f>
        <v>-</v>
      </c>
      <c r="G630" s="101" t="str">
        <f>IF(FN_MC!I612="","*",FN_MC!I612)</f>
        <v>*</v>
      </c>
      <c r="H630" s="101" t="str">
        <f>IF(FN_MC!AB612="","*",FN_MC!AB612)</f>
        <v>*</v>
      </c>
      <c r="I630" s="101" t="str">
        <f>IF(FN_MC!AC612="","*",FN_MC!AC612)</f>
        <v>*</v>
      </c>
      <c r="J630" s="102" t="str">
        <f>IF(FN_MC!AA612="","*",FN_MC!AA612)</f>
        <v>*</v>
      </c>
      <c r="K630" s="112" t="str">
        <f>IF(FN_MC!AD612="","*",FN_MC!AD612)</f>
        <v>*</v>
      </c>
    </row>
    <row r="631" spans="2:11">
      <c r="B631" s="100" t="str">
        <f>IF(FN_MC!Y613="","*",FN_MC!Y613)</f>
        <v>*</v>
      </c>
      <c r="C631" s="101" t="str">
        <f>IF(FN_MC!B613="","*",FN_MC!B613)</f>
        <v>*</v>
      </c>
      <c r="D631" s="101" t="str">
        <f>IF(FN_MC!D613="","*",FN_MC!D613)</f>
        <v>*</v>
      </c>
      <c r="E631" s="101" t="str">
        <f>IF(FN_MC!H613="","*",FN_MC!H613)</f>
        <v>*</v>
      </c>
      <c r="F631" s="114" t="str">
        <f>IF(FN_MC!M613="","*",FN_MC!M613)</f>
        <v>-</v>
      </c>
      <c r="G631" s="101" t="str">
        <f>IF(FN_MC!I613="","*",FN_MC!I613)</f>
        <v>*</v>
      </c>
      <c r="H631" s="101" t="str">
        <f>IF(FN_MC!AB613="","*",FN_MC!AB613)</f>
        <v>*</v>
      </c>
      <c r="I631" s="101" t="str">
        <f>IF(FN_MC!AC613="","*",FN_MC!AC613)</f>
        <v>*</v>
      </c>
      <c r="J631" s="102" t="str">
        <f>IF(FN_MC!AA613="","*",FN_MC!AA613)</f>
        <v>*</v>
      </c>
      <c r="K631" s="112" t="str">
        <f>IF(FN_MC!AD613="","*",FN_MC!AD613)</f>
        <v>*</v>
      </c>
    </row>
    <row r="632" spans="2:11">
      <c r="B632" s="100" t="str">
        <f>IF(FN_MC!Y614="","*",FN_MC!Y614)</f>
        <v>*</v>
      </c>
      <c r="C632" s="101" t="str">
        <f>IF(FN_MC!B614="","*",FN_MC!B614)</f>
        <v>*</v>
      </c>
      <c r="D632" s="101" t="str">
        <f>IF(FN_MC!D614="","*",FN_MC!D614)</f>
        <v>*</v>
      </c>
      <c r="E632" s="101" t="str">
        <f>IF(FN_MC!H614="","*",FN_MC!H614)</f>
        <v>*</v>
      </c>
      <c r="F632" s="114" t="str">
        <f>IF(FN_MC!M614="","*",FN_MC!M614)</f>
        <v>-</v>
      </c>
      <c r="G632" s="101" t="str">
        <f>IF(FN_MC!I614="","*",FN_MC!I614)</f>
        <v>*</v>
      </c>
      <c r="H632" s="101" t="str">
        <f>IF(FN_MC!AB614="","*",FN_MC!AB614)</f>
        <v>*</v>
      </c>
      <c r="I632" s="101" t="str">
        <f>IF(FN_MC!AC614="","*",FN_MC!AC614)</f>
        <v>*</v>
      </c>
      <c r="J632" s="102" t="str">
        <f>IF(FN_MC!AA614="","*",FN_MC!AA614)</f>
        <v>*</v>
      </c>
      <c r="K632" s="112" t="str">
        <f>IF(FN_MC!AD614="","*",FN_MC!AD614)</f>
        <v>*</v>
      </c>
    </row>
    <row r="633" spans="2:11">
      <c r="B633" s="100" t="str">
        <f>IF(FN_MC!Y615="","*",FN_MC!Y615)</f>
        <v>*</v>
      </c>
      <c r="C633" s="101" t="str">
        <f>IF(FN_MC!B615="","*",FN_MC!B615)</f>
        <v>*</v>
      </c>
      <c r="D633" s="101" t="str">
        <f>IF(FN_MC!D615="","*",FN_MC!D615)</f>
        <v>*</v>
      </c>
      <c r="E633" s="101" t="str">
        <f>IF(FN_MC!H615="","*",FN_MC!H615)</f>
        <v>*</v>
      </c>
      <c r="F633" s="114" t="str">
        <f>IF(FN_MC!M615="","*",FN_MC!M615)</f>
        <v>-</v>
      </c>
      <c r="G633" s="101" t="str">
        <f>IF(FN_MC!I615="","*",FN_MC!I615)</f>
        <v>*</v>
      </c>
      <c r="H633" s="101" t="str">
        <f>IF(FN_MC!AB615="","*",FN_MC!AB615)</f>
        <v>*</v>
      </c>
      <c r="I633" s="101" t="str">
        <f>IF(FN_MC!AC615="","*",FN_MC!AC615)</f>
        <v>*</v>
      </c>
      <c r="J633" s="102" t="str">
        <f>IF(FN_MC!AA615="","*",FN_MC!AA615)</f>
        <v>*</v>
      </c>
      <c r="K633" s="112" t="str">
        <f>IF(FN_MC!AD615="","*",FN_MC!AD615)</f>
        <v>*</v>
      </c>
    </row>
    <row r="634" spans="2:11">
      <c r="B634" s="100" t="str">
        <f>IF(FN_MC!Y616="","*",FN_MC!Y616)</f>
        <v>*</v>
      </c>
      <c r="C634" s="101" t="str">
        <f>IF(FN_MC!B616="","*",FN_MC!B616)</f>
        <v>*</v>
      </c>
      <c r="D634" s="101" t="str">
        <f>IF(FN_MC!D616="","*",FN_MC!D616)</f>
        <v>*</v>
      </c>
      <c r="E634" s="101" t="str">
        <f>IF(FN_MC!H616="","*",FN_MC!H616)</f>
        <v>*</v>
      </c>
      <c r="F634" s="114" t="str">
        <f>IF(FN_MC!M616="","*",FN_MC!M616)</f>
        <v>-</v>
      </c>
      <c r="G634" s="101" t="str">
        <f>IF(FN_MC!I616="","*",FN_MC!I616)</f>
        <v>*</v>
      </c>
      <c r="H634" s="101" t="str">
        <f>IF(FN_MC!AB616="","*",FN_MC!AB616)</f>
        <v>*</v>
      </c>
      <c r="I634" s="101" t="str">
        <f>IF(FN_MC!AC616="","*",FN_MC!AC616)</f>
        <v>*</v>
      </c>
      <c r="J634" s="102" t="str">
        <f>IF(FN_MC!AA616="","*",FN_MC!AA616)</f>
        <v>*</v>
      </c>
      <c r="K634" s="112" t="str">
        <f>IF(FN_MC!AD616="","*",FN_MC!AD616)</f>
        <v>*</v>
      </c>
    </row>
    <row r="635" spans="2:11">
      <c r="B635" s="100" t="str">
        <f>IF(FN_MC!Y617="","*",FN_MC!Y617)</f>
        <v>*</v>
      </c>
      <c r="C635" s="101" t="str">
        <f>IF(FN_MC!B617="","*",FN_MC!B617)</f>
        <v>*</v>
      </c>
      <c r="D635" s="101" t="str">
        <f>IF(FN_MC!D617="","*",FN_MC!D617)</f>
        <v>*</v>
      </c>
      <c r="E635" s="101" t="str">
        <f>IF(FN_MC!H617="","*",FN_MC!H617)</f>
        <v>*</v>
      </c>
      <c r="F635" s="114" t="str">
        <f>IF(FN_MC!M617="","*",FN_MC!M617)</f>
        <v>-</v>
      </c>
      <c r="G635" s="101" t="str">
        <f>IF(FN_MC!I617="","*",FN_MC!I617)</f>
        <v>*</v>
      </c>
      <c r="H635" s="101" t="str">
        <f>IF(FN_MC!AB617="","*",FN_MC!AB617)</f>
        <v>*</v>
      </c>
      <c r="I635" s="101" t="str">
        <f>IF(FN_MC!AC617="","*",FN_MC!AC617)</f>
        <v>*</v>
      </c>
      <c r="J635" s="102" t="str">
        <f>IF(FN_MC!AA617="","*",FN_MC!AA617)</f>
        <v>*</v>
      </c>
      <c r="K635" s="112" t="str">
        <f>IF(FN_MC!AD617="","*",FN_MC!AD617)</f>
        <v>*</v>
      </c>
    </row>
    <row r="636" spans="2:11">
      <c r="B636" s="100" t="str">
        <f>IF(FN_MC!Y618="","*",FN_MC!Y618)</f>
        <v>*</v>
      </c>
      <c r="C636" s="101" t="str">
        <f>IF(FN_MC!B618="","*",FN_MC!B618)</f>
        <v>*</v>
      </c>
      <c r="D636" s="101" t="str">
        <f>IF(FN_MC!D618="","*",FN_MC!D618)</f>
        <v>*</v>
      </c>
      <c r="E636" s="101" t="str">
        <f>IF(FN_MC!H618="","*",FN_MC!H618)</f>
        <v>*</v>
      </c>
      <c r="F636" s="114" t="str">
        <f>IF(FN_MC!M618="","*",FN_MC!M618)</f>
        <v>-</v>
      </c>
      <c r="G636" s="101" t="str">
        <f>IF(FN_MC!I618="","*",FN_MC!I618)</f>
        <v>*</v>
      </c>
      <c r="H636" s="101" t="str">
        <f>IF(FN_MC!AB618="","*",FN_MC!AB618)</f>
        <v>*</v>
      </c>
      <c r="I636" s="101" t="str">
        <f>IF(FN_MC!AC618="","*",FN_MC!AC618)</f>
        <v>*</v>
      </c>
      <c r="J636" s="102" t="str">
        <f>IF(FN_MC!AA618="","*",FN_MC!AA618)</f>
        <v>*</v>
      </c>
      <c r="K636" s="112" t="str">
        <f>IF(FN_MC!AD618="","*",FN_MC!AD618)</f>
        <v>*</v>
      </c>
    </row>
    <row r="637" spans="2:11">
      <c r="B637" s="100" t="str">
        <f>IF(FN_MC!Y619="","*",FN_MC!Y619)</f>
        <v>*</v>
      </c>
      <c r="C637" s="101" t="str">
        <f>IF(FN_MC!B619="","*",FN_MC!B619)</f>
        <v>*</v>
      </c>
      <c r="D637" s="101" t="str">
        <f>IF(FN_MC!D619="","*",FN_MC!D619)</f>
        <v>*</v>
      </c>
      <c r="E637" s="101" t="str">
        <f>IF(FN_MC!H619="","*",FN_MC!H619)</f>
        <v>*</v>
      </c>
      <c r="F637" s="114" t="str">
        <f>IF(FN_MC!M619="","*",FN_MC!M619)</f>
        <v>-</v>
      </c>
      <c r="G637" s="101" t="str">
        <f>IF(FN_MC!I619="","*",FN_MC!I619)</f>
        <v>*</v>
      </c>
      <c r="H637" s="101" t="str">
        <f>IF(FN_MC!AB619="","*",FN_MC!AB619)</f>
        <v>*</v>
      </c>
      <c r="I637" s="101" t="str">
        <f>IF(FN_MC!AC619="","*",FN_MC!AC619)</f>
        <v>*</v>
      </c>
      <c r="J637" s="102" t="str">
        <f>IF(FN_MC!AA619="","*",FN_MC!AA619)</f>
        <v>*</v>
      </c>
      <c r="K637" s="112" t="str">
        <f>IF(FN_MC!AD619="","*",FN_MC!AD619)</f>
        <v>*</v>
      </c>
    </row>
    <row r="638" spans="2:11">
      <c r="B638" s="100" t="str">
        <f>IF(FN_MC!Y620="","*",FN_MC!Y620)</f>
        <v>*</v>
      </c>
      <c r="C638" s="101" t="str">
        <f>IF(FN_MC!B620="","*",FN_MC!B620)</f>
        <v>*</v>
      </c>
      <c r="D638" s="101" t="str">
        <f>IF(FN_MC!D620="","*",FN_MC!D620)</f>
        <v>*</v>
      </c>
      <c r="E638" s="101" t="str">
        <f>IF(FN_MC!H620="","*",FN_MC!H620)</f>
        <v>*</v>
      </c>
      <c r="F638" s="114" t="str">
        <f>IF(FN_MC!M620="","*",FN_MC!M620)</f>
        <v>-</v>
      </c>
      <c r="G638" s="101" t="str">
        <f>IF(FN_MC!I620="","*",FN_MC!I620)</f>
        <v>*</v>
      </c>
      <c r="H638" s="101" t="str">
        <f>IF(FN_MC!AB620="","*",FN_MC!AB620)</f>
        <v>*</v>
      </c>
      <c r="I638" s="101" t="str">
        <f>IF(FN_MC!AC620="","*",FN_MC!AC620)</f>
        <v>*</v>
      </c>
      <c r="J638" s="102" t="str">
        <f>IF(FN_MC!AA620="","*",FN_MC!AA620)</f>
        <v>*</v>
      </c>
      <c r="K638" s="112" t="str">
        <f>IF(FN_MC!AD620="","*",FN_MC!AD620)</f>
        <v>*</v>
      </c>
    </row>
    <row r="639" spans="2:11">
      <c r="B639" s="100" t="str">
        <f>IF(FN_MC!Y621="","*",FN_MC!Y621)</f>
        <v>*</v>
      </c>
      <c r="C639" s="101" t="str">
        <f>IF(FN_MC!B621="","*",FN_MC!B621)</f>
        <v>*</v>
      </c>
      <c r="D639" s="101" t="str">
        <f>IF(FN_MC!D621="","*",FN_MC!D621)</f>
        <v>*</v>
      </c>
      <c r="E639" s="101" t="str">
        <f>IF(FN_MC!H621="","*",FN_MC!H621)</f>
        <v>*</v>
      </c>
      <c r="F639" s="114" t="str">
        <f>IF(FN_MC!M621="","*",FN_MC!M621)</f>
        <v>-</v>
      </c>
      <c r="G639" s="101" t="str">
        <f>IF(FN_MC!I621="","*",FN_MC!I621)</f>
        <v>*</v>
      </c>
      <c r="H639" s="101" t="str">
        <f>IF(FN_MC!AB621="","*",FN_MC!AB621)</f>
        <v>*</v>
      </c>
      <c r="I639" s="101" t="str">
        <f>IF(FN_MC!AC621="","*",FN_MC!AC621)</f>
        <v>*</v>
      </c>
      <c r="J639" s="102" t="str">
        <f>IF(FN_MC!AA621="","*",FN_MC!AA621)</f>
        <v>*</v>
      </c>
      <c r="K639" s="112" t="str">
        <f>IF(FN_MC!AD621="","*",FN_MC!AD621)</f>
        <v>*</v>
      </c>
    </row>
    <row r="640" spans="2:11">
      <c r="B640" s="100" t="str">
        <f>IF(FN_MC!Y622="","*",FN_MC!Y622)</f>
        <v>*</v>
      </c>
      <c r="C640" s="101" t="str">
        <f>IF(FN_MC!B622="","*",FN_MC!B622)</f>
        <v>*</v>
      </c>
      <c r="D640" s="101" t="str">
        <f>IF(FN_MC!D622="","*",FN_MC!D622)</f>
        <v>*</v>
      </c>
      <c r="E640" s="101" t="str">
        <f>IF(FN_MC!H622="","*",FN_MC!H622)</f>
        <v>*</v>
      </c>
      <c r="F640" s="114" t="str">
        <f>IF(FN_MC!M622="","*",FN_MC!M622)</f>
        <v>-</v>
      </c>
      <c r="G640" s="101" t="str">
        <f>IF(FN_MC!I622="","*",FN_MC!I622)</f>
        <v>*</v>
      </c>
      <c r="H640" s="101" t="str">
        <f>IF(FN_MC!AB622="","*",FN_MC!AB622)</f>
        <v>*</v>
      </c>
      <c r="I640" s="101" t="str">
        <f>IF(FN_MC!AC622="","*",FN_MC!AC622)</f>
        <v>*</v>
      </c>
      <c r="J640" s="102" t="str">
        <f>IF(FN_MC!AA622="","*",FN_MC!AA622)</f>
        <v>*</v>
      </c>
      <c r="K640" s="112" t="str">
        <f>IF(FN_MC!AD622="","*",FN_MC!AD622)</f>
        <v>*</v>
      </c>
    </row>
    <row r="641" spans="2:11">
      <c r="B641" s="100" t="str">
        <f>IF(FN_MC!Y623="","*",FN_MC!Y623)</f>
        <v>*</v>
      </c>
      <c r="C641" s="101" t="str">
        <f>IF(FN_MC!B623="","*",FN_MC!B623)</f>
        <v>*</v>
      </c>
      <c r="D641" s="101" t="str">
        <f>IF(FN_MC!D623="","*",FN_MC!D623)</f>
        <v>*</v>
      </c>
      <c r="E641" s="101" t="str">
        <f>IF(FN_MC!H623="","*",FN_MC!H623)</f>
        <v>*</v>
      </c>
      <c r="F641" s="114" t="str">
        <f>IF(FN_MC!M623="","*",FN_MC!M623)</f>
        <v>-</v>
      </c>
      <c r="G641" s="101" t="str">
        <f>IF(FN_MC!I623="","*",FN_MC!I623)</f>
        <v>*</v>
      </c>
      <c r="H641" s="101" t="str">
        <f>IF(FN_MC!AB623="","*",FN_MC!AB623)</f>
        <v>*</v>
      </c>
      <c r="I641" s="101" t="str">
        <f>IF(FN_MC!AC623="","*",FN_MC!AC623)</f>
        <v>*</v>
      </c>
      <c r="J641" s="102" t="str">
        <f>IF(FN_MC!AA623="","*",FN_MC!AA623)</f>
        <v>*</v>
      </c>
      <c r="K641" s="112" t="str">
        <f>IF(FN_MC!AD623="","*",FN_MC!AD623)</f>
        <v>*</v>
      </c>
    </row>
    <row r="642" spans="2:11">
      <c r="B642" s="100" t="str">
        <f>IF(FN_MC!Y624="","*",FN_MC!Y624)</f>
        <v>*</v>
      </c>
      <c r="C642" s="101" t="str">
        <f>IF(FN_MC!B624="","*",FN_MC!B624)</f>
        <v>*</v>
      </c>
      <c r="D642" s="101" t="str">
        <f>IF(FN_MC!D624="","*",FN_MC!D624)</f>
        <v>*</v>
      </c>
      <c r="E642" s="101" t="str">
        <f>IF(FN_MC!H624="","*",FN_MC!H624)</f>
        <v>*</v>
      </c>
      <c r="F642" s="114" t="str">
        <f>IF(FN_MC!M624="","*",FN_MC!M624)</f>
        <v>-</v>
      </c>
      <c r="G642" s="101" t="str">
        <f>IF(FN_MC!I624="","*",FN_MC!I624)</f>
        <v>*</v>
      </c>
      <c r="H642" s="101" t="str">
        <f>IF(FN_MC!AB624="","*",FN_MC!AB624)</f>
        <v>*</v>
      </c>
      <c r="I642" s="101" t="str">
        <f>IF(FN_MC!AC624="","*",FN_MC!AC624)</f>
        <v>*</v>
      </c>
      <c r="J642" s="102" t="str">
        <f>IF(FN_MC!AA624="","*",FN_MC!AA624)</f>
        <v>*</v>
      </c>
      <c r="K642" s="112" t="str">
        <f>IF(FN_MC!AD624="","*",FN_MC!AD624)</f>
        <v>*</v>
      </c>
    </row>
    <row r="643" spans="2:11">
      <c r="B643" s="100" t="str">
        <f>IF(FN_MC!Y625="","*",FN_MC!Y625)</f>
        <v>*</v>
      </c>
      <c r="C643" s="101" t="str">
        <f>IF(FN_MC!B625="","*",FN_MC!B625)</f>
        <v>*</v>
      </c>
      <c r="D643" s="101" t="str">
        <f>IF(FN_MC!D625="","*",FN_MC!D625)</f>
        <v>*</v>
      </c>
      <c r="E643" s="101" t="str">
        <f>IF(FN_MC!H625="","*",FN_MC!H625)</f>
        <v>*</v>
      </c>
      <c r="F643" s="114" t="str">
        <f>IF(FN_MC!M625="","*",FN_MC!M625)</f>
        <v>-</v>
      </c>
      <c r="G643" s="101" t="str">
        <f>IF(FN_MC!I625="","*",FN_MC!I625)</f>
        <v>*</v>
      </c>
      <c r="H643" s="101" t="str">
        <f>IF(FN_MC!AB625="","*",FN_MC!AB625)</f>
        <v>*</v>
      </c>
      <c r="I643" s="101" t="str">
        <f>IF(FN_MC!AC625="","*",FN_MC!AC625)</f>
        <v>*</v>
      </c>
      <c r="J643" s="102" t="str">
        <f>IF(FN_MC!AA625="","*",FN_MC!AA625)</f>
        <v>*</v>
      </c>
      <c r="K643" s="112" t="str">
        <f>IF(FN_MC!AD625="","*",FN_MC!AD625)</f>
        <v>*</v>
      </c>
    </row>
    <row r="644" spans="2:11">
      <c r="B644" s="100" t="str">
        <f>IF(FN_MC!Y626="","*",FN_MC!Y626)</f>
        <v>*</v>
      </c>
      <c r="C644" s="101" t="str">
        <f>IF(FN_MC!B626="","*",FN_MC!B626)</f>
        <v>*</v>
      </c>
      <c r="D644" s="101" t="str">
        <f>IF(FN_MC!D626="","*",FN_MC!D626)</f>
        <v>*</v>
      </c>
      <c r="E644" s="101" t="str">
        <f>IF(FN_MC!H626="","*",FN_MC!H626)</f>
        <v>*</v>
      </c>
      <c r="F644" s="114" t="str">
        <f>IF(FN_MC!M626="","*",FN_MC!M626)</f>
        <v>-</v>
      </c>
      <c r="G644" s="101" t="str">
        <f>IF(FN_MC!I626="","*",FN_MC!I626)</f>
        <v>*</v>
      </c>
      <c r="H644" s="101" t="str">
        <f>IF(FN_MC!AB626="","*",FN_MC!AB626)</f>
        <v>*</v>
      </c>
      <c r="I644" s="101" t="str">
        <f>IF(FN_MC!AC626="","*",FN_MC!AC626)</f>
        <v>*</v>
      </c>
      <c r="J644" s="102" t="str">
        <f>IF(FN_MC!AA626="","*",FN_MC!AA626)</f>
        <v>*</v>
      </c>
      <c r="K644" s="112" t="str">
        <f>IF(FN_MC!AD626="","*",FN_MC!AD626)</f>
        <v>*</v>
      </c>
    </row>
    <row r="645" spans="2:11">
      <c r="B645" s="100" t="str">
        <f>IF(FN_MC!Y627="","*",FN_MC!Y627)</f>
        <v>*</v>
      </c>
      <c r="C645" s="101" t="str">
        <f>IF(FN_MC!B627="","*",FN_MC!B627)</f>
        <v>*</v>
      </c>
      <c r="D645" s="101" t="str">
        <f>IF(FN_MC!D627="","*",FN_MC!D627)</f>
        <v>*</v>
      </c>
      <c r="E645" s="101" t="str">
        <f>IF(FN_MC!H627="","*",FN_MC!H627)</f>
        <v>*</v>
      </c>
      <c r="F645" s="114" t="str">
        <f>IF(FN_MC!M627="","*",FN_MC!M627)</f>
        <v>-</v>
      </c>
      <c r="G645" s="101" t="str">
        <f>IF(FN_MC!I627="","*",FN_MC!I627)</f>
        <v>*</v>
      </c>
      <c r="H645" s="101" t="str">
        <f>IF(FN_MC!AB627="","*",FN_MC!AB627)</f>
        <v>*</v>
      </c>
      <c r="I645" s="101" t="str">
        <f>IF(FN_MC!AC627="","*",FN_MC!AC627)</f>
        <v>*</v>
      </c>
      <c r="J645" s="102" t="str">
        <f>IF(FN_MC!AA627="","*",FN_MC!AA627)</f>
        <v>*</v>
      </c>
      <c r="K645" s="112" t="str">
        <f>IF(FN_MC!AD627="","*",FN_MC!AD627)</f>
        <v>*</v>
      </c>
    </row>
    <row r="646" spans="2:11">
      <c r="B646" s="100" t="str">
        <f>IF(FN_MC!Y628="","*",FN_MC!Y628)</f>
        <v>*</v>
      </c>
      <c r="C646" s="101" t="str">
        <f>IF(FN_MC!B628="","*",FN_MC!B628)</f>
        <v>*</v>
      </c>
      <c r="D646" s="101" t="str">
        <f>IF(FN_MC!D628="","*",FN_MC!D628)</f>
        <v>*</v>
      </c>
      <c r="E646" s="101" t="str">
        <f>IF(FN_MC!H628="","*",FN_MC!H628)</f>
        <v>*</v>
      </c>
      <c r="F646" s="114" t="str">
        <f>IF(FN_MC!M628="","*",FN_MC!M628)</f>
        <v>-</v>
      </c>
      <c r="G646" s="101" t="str">
        <f>IF(FN_MC!I628="","*",FN_MC!I628)</f>
        <v>*</v>
      </c>
      <c r="H646" s="101" t="str">
        <f>IF(FN_MC!AB628="","*",FN_MC!AB628)</f>
        <v>*</v>
      </c>
      <c r="I646" s="101" t="str">
        <f>IF(FN_MC!AC628="","*",FN_MC!AC628)</f>
        <v>*</v>
      </c>
      <c r="J646" s="102" t="str">
        <f>IF(FN_MC!AA628="","*",FN_MC!AA628)</f>
        <v>*</v>
      </c>
      <c r="K646" s="112" t="str">
        <f>IF(FN_MC!AD628="","*",FN_MC!AD628)</f>
        <v>*</v>
      </c>
    </row>
    <row r="647" spans="2:11">
      <c r="B647" s="100" t="str">
        <f>IF(FN_MC!Y629="","*",FN_MC!Y629)</f>
        <v>*</v>
      </c>
      <c r="C647" s="101" t="str">
        <f>IF(FN_MC!B629="","*",FN_MC!B629)</f>
        <v>*</v>
      </c>
      <c r="D647" s="101" t="str">
        <f>IF(FN_MC!D629="","*",FN_MC!D629)</f>
        <v>*</v>
      </c>
      <c r="E647" s="101" t="str">
        <f>IF(FN_MC!H629="","*",FN_MC!H629)</f>
        <v>*</v>
      </c>
      <c r="F647" s="114" t="str">
        <f>IF(FN_MC!M629="","*",FN_MC!M629)</f>
        <v>-</v>
      </c>
      <c r="G647" s="101" t="str">
        <f>IF(FN_MC!I629="","*",FN_MC!I629)</f>
        <v>*</v>
      </c>
      <c r="H647" s="101" t="str">
        <f>IF(FN_MC!AB629="","*",FN_MC!AB629)</f>
        <v>*</v>
      </c>
      <c r="I647" s="101" t="str">
        <f>IF(FN_MC!AC629="","*",FN_MC!AC629)</f>
        <v>*</v>
      </c>
      <c r="J647" s="102" t="str">
        <f>IF(FN_MC!AA629="","*",FN_MC!AA629)</f>
        <v>*</v>
      </c>
      <c r="K647" s="112" t="str">
        <f>IF(FN_MC!AD629="","*",FN_MC!AD629)</f>
        <v>*</v>
      </c>
    </row>
    <row r="648" spans="2:11">
      <c r="B648" s="100" t="str">
        <f>IF(FN_MC!Y630="","*",FN_MC!Y630)</f>
        <v>*</v>
      </c>
      <c r="C648" s="101" t="str">
        <f>IF(FN_MC!B630="","*",FN_MC!B630)</f>
        <v>*</v>
      </c>
      <c r="D648" s="101" t="str">
        <f>IF(FN_MC!D630="","*",FN_MC!D630)</f>
        <v>*</v>
      </c>
      <c r="E648" s="101" t="str">
        <f>IF(FN_MC!H630="","*",FN_MC!H630)</f>
        <v>*</v>
      </c>
      <c r="F648" s="114" t="str">
        <f>IF(FN_MC!M630="","*",FN_MC!M630)</f>
        <v>-</v>
      </c>
      <c r="G648" s="101" t="str">
        <f>IF(FN_MC!I630="","*",FN_MC!I630)</f>
        <v>*</v>
      </c>
      <c r="H648" s="101" t="str">
        <f>IF(FN_MC!AB630="","*",FN_MC!AB630)</f>
        <v>*</v>
      </c>
      <c r="I648" s="101" t="str">
        <f>IF(FN_MC!AC630="","*",FN_MC!AC630)</f>
        <v>*</v>
      </c>
      <c r="J648" s="102" t="str">
        <f>IF(FN_MC!AA630="","*",FN_MC!AA630)</f>
        <v>*</v>
      </c>
      <c r="K648" s="112" t="str">
        <f>IF(FN_MC!AD630="","*",FN_MC!AD630)</f>
        <v>*</v>
      </c>
    </row>
    <row r="649" spans="2:11">
      <c r="B649" s="100" t="str">
        <f>IF(FN_MC!Y631="","*",FN_MC!Y631)</f>
        <v>*</v>
      </c>
      <c r="C649" s="101" t="str">
        <f>IF(FN_MC!B631="","*",FN_MC!B631)</f>
        <v>*</v>
      </c>
      <c r="D649" s="101" t="str">
        <f>IF(FN_MC!D631="","*",FN_MC!D631)</f>
        <v>*</v>
      </c>
      <c r="E649" s="101" t="str">
        <f>IF(FN_MC!H631="","*",FN_MC!H631)</f>
        <v>*</v>
      </c>
      <c r="F649" s="114" t="str">
        <f>IF(FN_MC!M631="","*",FN_MC!M631)</f>
        <v>-</v>
      </c>
      <c r="G649" s="101" t="str">
        <f>IF(FN_MC!I631="","*",FN_MC!I631)</f>
        <v>*</v>
      </c>
      <c r="H649" s="101" t="str">
        <f>IF(FN_MC!AB631="","*",FN_MC!AB631)</f>
        <v>*</v>
      </c>
      <c r="I649" s="101" t="str">
        <f>IF(FN_MC!AC631="","*",FN_MC!AC631)</f>
        <v>*</v>
      </c>
      <c r="J649" s="102" t="str">
        <f>IF(FN_MC!AA631="","*",FN_MC!AA631)</f>
        <v>*</v>
      </c>
      <c r="K649" s="112" t="str">
        <f>IF(FN_MC!AD631="","*",FN_MC!AD631)</f>
        <v>*</v>
      </c>
    </row>
    <row r="650" spans="2:11">
      <c r="B650" s="100" t="str">
        <f>IF(FN_MC!Y632="","*",FN_MC!Y632)</f>
        <v>*</v>
      </c>
      <c r="C650" s="101" t="str">
        <f>IF(FN_MC!B632="","*",FN_MC!B632)</f>
        <v>*</v>
      </c>
      <c r="D650" s="101" t="str">
        <f>IF(FN_MC!D632="","*",FN_MC!D632)</f>
        <v>*</v>
      </c>
      <c r="E650" s="101" t="str">
        <f>IF(FN_MC!H632="","*",FN_MC!H632)</f>
        <v>*</v>
      </c>
      <c r="F650" s="114" t="str">
        <f>IF(FN_MC!M632="","*",FN_MC!M632)</f>
        <v>-</v>
      </c>
      <c r="G650" s="101" t="str">
        <f>IF(FN_MC!I632="","*",FN_MC!I632)</f>
        <v>*</v>
      </c>
      <c r="H650" s="101" t="str">
        <f>IF(FN_MC!AB632="","*",FN_MC!AB632)</f>
        <v>*</v>
      </c>
      <c r="I650" s="101" t="str">
        <f>IF(FN_MC!AC632="","*",FN_MC!AC632)</f>
        <v>*</v>
      </c>
      <c r="J650" s="102" t="str">
        <f>IF(FN_MC!AA632="","*",FN_MC!AA632)</f>
        <v>*</v>
      </c>
      <c r="K650" s="112" t="str">
        <f>IF(FN_MC!AD632="","*",FN_MC!AD632)</f>
        <v>*</v>
      </c>
    </row>
    <row r="651" spans="2:11">
      <c r="B651" s="100" t="str">
        <f>IF(FN_MC!Y633="","*",FN_MC!Y633)</f>
        <v>*</v>
      </c>
      <c r="C651" s="101" t="str">
        <f>IF(FN_MC!B633="","*",FN_MC!B633)</f>
        <v>*</v>
      </c>
      <c r="D651" s="101" t="str">
        <f>IF(FN_MC!D633="","*",FN_MC!D633)</f>
        <v>*</v>
      </c>
      <c r="E651" s="101" t="str">
        <f>IF(FN_MC!H633="","*",FN_MC!H633)</f>
        <v>*</v>
      </c>
      <c r="F651" s="114" t="str">
        <f>IF(FN_MC!M633="","*",FN_MC!M633)</f>
        <v>-</v>
      </c>
      <c r="G651" s="101" t="str">
        <f>IF(FN_MC!I633="","*",FN_MC!I633)</f>
        <v>*</v>
      </c>
      <c r="H651" s="101" t="str">
        <f>IF(FN_MC!AB633="","*",FN_MC!AB633)</f>
        <v>*</v>
      </c>
      <c r="I651" s="101" t="str">
        <f>IF(FN_MC!AC633="","*",FN_MC!AC633)</f>
        <v>*</v>
      </c>
      <c r="J651" s="102" t="str">
        <f>IF(FN_MC!AA633="","*",FN_MC!AA633)</f>
        <v>*</v>
      </c>
      <c r="K651" s="112" t="str">
        <f>IF(FN_MC!AD633="","*",FN_MC!AD633)</f>
        <v>*</v>
      </c>
    </row>
    <row r="652" spans="2:11">
      <c r="B652" s="100" t="str">
        <f>IF(FN_MC!Y634="","*",FN_MC!Y634)</f>
        <v>*</v>
      </c>
      <c r="C652" s="101" t="str">
        <f>IF(FN_MC!B634="","*",FN_MC!B634)</f>
        <v>*</v>
      </c>
      <c r="D652" s="101" t="str">
        <f>IF(FN_MC!D634="","*",FN_MC!D634)</f>
        <v>*</v>
      </c>
      <c r="E652" s="101" t="str">
        <f>IF(FN_MC!H634="","*",FN_MC!H634)</f>
        <v>*</v>
      </c>
      <c r="F652" s="114" t="str">
        <f>IF(FN_MC!M634="","*",FN_MC!M634)</f>
        <v>-</v>
      </c>
      <c r="G652" s="101" t="str">
        <f>IF(FN_MC!I634="","*",FN_MC!I634)</f>
        <v>*</v>
      </c>
      <c r="H652" s="101" t="str">
        <f>IF(FN_MC!AB634="","*",FN_MC!AB634)</f>
        <v>*</v>
      </c>
      <c r="I652" s="101" t="str">
        <f>IF(FN_MC!AC634="","*",FN_MC!AC634)</f>
        <v>*</v>
      </c>
      <c r="J652" s="102" t="str">
        <f>IF(FN_MC!AA634="","*",FN_MC!AA634)</f>
        <v>*</v>
      </c>
      <c r="K652" s="112" t="str">
        <f>IF(FN_MC!AD634="","*",FN_MC!AD634)</f>
        <v>*</v>
      </c>
    </row>
    <row r="653" spans="2:11">
      <c r="B653" s="100" t="str">
        <f>IF(FN_MC!Y635="","*",FN_MC!Y635)</f>
        <v>*</v>
      </c>
      <c r="C653" s="101" t="str">
        <f>IF(FN_MC!B635="","*",FN_MC!B635)</f>
        <v>*</v>
      </c>
      <c r="D653" s="101" t="str">
        <f>IF(FN_MC!D635="","*",FN_MC!D635)</f>
        <v>*</v>
      </c>
      <c r="E653" s="101" t="str">
        <f>IF(FN_MC!H635="","*",FN_MC!H635)</f>
        <v>*</v>
      </c>
      <c r="F653" s="114" t="str">
        <f>IF(FN_MC!M635="","*",FN_MC!M635)</f>
        <v>-</v>
      </c>
      <c r="G653" s="101" t="str">
        <f>IF(FN_MC!I635="","*",FN_MC!I635)</f>
        <v>*</v>
      </c>
      <c r="H653" s="101" t="str">
        <f>IF(FN_MC!AB635="","*",FN_MC!AB635)</f>
        <v>*</v>
      </c>
      <c r="I653" s="101" t="str">
        <f>IF(FN_MC!AC635="","*",FN_MC!AC635)</f>
        <v>*</v>
      </c>
      <c r="J653" s="102" t="str">
        <f>IF(FN_MC!AA635="","*",FN_MC!AA635)</f>
        <v>*</v>
      </c>
      <c r="K653" s="112" t="str">
        <f>IF(FN_MC!AD635="","*",FN_MC!AD635)</f>
        <v>*</v>
      </c>
    </row>
    <row r="654" spans="2:11">
      <c r="B654" s="100" t="str">
        <f>IF(FN_MC!Y636="","*",FN_MC!Y636)</f>
        <v>*</v>
      </c>
      <c r="C654" s="101" t="str">
        <f>IF(FN_MC!B636="","*",FN_MC!B636)</f>
        <v>*</v>
      </c>
      <c r="D654" s="101" t="str">
        <f>IF(FN_MC!D636="","*",FN_MC!D636)</f>
        <v>*</v>
      </c>
      <c r="E654" s="101" t="str">
        <f>IF(FN_MC!H636="","*",FN_MC!H636)</f>
        <v>*</v>
      </c>
      <c r="F654" s="114" t="str">
        <f>IF(FN_MC!M636="","*",FN_MC!M636)</f>
        <v>-</v>
      </c>
      <c r="G654" s="101" t="str">
        <f>IF(FN_MC!I636="","*",FN_MC!I636)</f>
        <v>*</v>
      </c>
      <c r="H654" s="101" t="str">
        <f>IF(FN_MC!AB636="","*",FN_MC!AB636)</f>
        <v>*</v>
      </c>
      <c r="I654" s="101" t="str">
        <f>IF(FN_MC!AC636="","*",FN_MC!AC636)</f>
        <v>*</v>
      </c>
      <c r="J654" s="102" t="str">
        <f>IF(FN_MC!AA636="","*",FN_MC!AA636)</f>
        <v>*</v>
      </c>
      <c r="K654" s="112" t="str">
        <f>IF(FN_MC!AD636="","*",FN_MC!AD636)</f>
        <v>*</v>
      </c>
    </row>
    <row r="655" spans="2:11">
      <c r="B655" s="100" t="str">
        <f>IF(FN_MC!Y637="","*",FN_MC!Y637)</f>
        <v>*</v>
      </c>
      <c r="C655" s="101" t="str">
        <f>IF(FN_MC!B637="","*",FN_MC!B637)</f>
        <v>*</v>
      </c>
      <c r="D655" s="101" t="str">
        <f>IF(FN_MC!D637="","*",FN_MC!D637)</f>
        <v>*</v>
      </c>
      <c r="E655" s="101" t="str">
        <f>IF(FN_MC!H637="","*",FN_MC!H637)</f>
        <v>*</v>
      </c>
      <c r="F655" s="114" t="str">
        <f>IF(FN_MC!M637="","*",FN_MC!M637)</f>
        <v>-</v>
      </c>
      <c r="G655" s="101" t="str">
        <f>IF(FN_MC!I637="","*",FN_MC!I637)</f>
        <v>*</v>
      </c>
      <c r="H655" s="101" t="str">
        <f>IF(FN_MC!AB637="","*",FN_MC!AB637)</f>
        <v>*</v>
      </c>
      <c r="I655" s="101" t="str">
        <f>IF(FN_MC!AC637="","*",FN_MC!AC637)</f>
        <v>*</v>
      </c>
      <c r="J655" s="102" t="str">
        <f>IF(FN_MC!AA637="","*",FN_MC!AA637)</f>
        <v>*</v>
      </c>
      <c r="K655" s="112" t="str">
        <f>IF(FN_MC!AD637="","*",FN_MC!AD637)</f>
        <v>*</v>
      </c>
    </row>
    <row r="656" spans="2:11">
      <c r="B656" s="100" t="str">
        <f>IF(FN_MC!Y638="","*",FN_MC!Y638)</f>
        <v>*</v>
      </c>
      <c r="C656" s="101" t="str">
        <f>IF(FN_MC!B638="","*",FN_MC!B638)</f>
        <v>*</v>
      </c>
      <c r="D656" s="101" t="str">
        <f>IF(FN_MC!D638="","*",FN_MC!D638)</f>
        <v>*</v>
      </c>
      <c r="E656" s="101" t="str">
        <f>IF(FN_MC!H638="","*",FN_MC!H638)</f>
        <v>*</v>
      </c>
      <c r="F656" s="114" t="str">
        <f>IF(FN_MC!M638="","*",FN_MC!M638)</f>
        <v>-</v>
      </c>
      <c r="G656" s="101" t="str">
        <f>IF(FN_MC!I638="","*",FN_MC!I638)</f>
        <v>*</v>
      </c>
      <c r="H656" s="101" t="str">
        <f>IF(FN_MC!AB638="","*",FN_MC!AB638)</f>
        <v>*</v>
      </c>
      <c r="I656" s="101" t="str">
        <f>IF(FN_MC!AC638="","*",FN_MC!AC638)</f>
        <v>*</v>
      </c>
      <c r="J656" s="102" t="str">
        <f>IF(FN_MC!AA638="","*",FN_MC!AA638)</f>
        <v>*</v>
      </c>
      <c r="K656" s="112" t="str">
        <f>IF(FN_MC!AD638="","*",FN_MC!AD638)</f>
        <v>*</v>
      </c>
    </row>
    <row r="657" spans="2:11">
      <c r="B657" s="100" t="str">
        <f>IF(FN_MC!Y639="","*",FN_MC!Y639)</f>
        <v>*</v>
      </c>
      <c r="C657" s="101" t="str">
        <f>IF(FN_MC!B639="","*",FN_MC!B639)</f>
        <v>*</v>
      </c>
      <c r="D657" s="101" t="str">
        <f>IF(FN_MC!D639="","*",FN_MC!D639)</f>
        <v>*</v>
      </c>
      <c r="E657" s="101" t="str">
        <f>IF(FN_MC!H639="","*",FN_MC!H639)</f>
        <v>*</v>
      </c>
      <c r="F657" s="114" t="str">
        <f>IF(FN_MC!M639="","*",FN_MC!M639)</f>
        <v>-</v>
      </c>
      <c r="G657" s="101" t="str">
        <f>IF(FN_MC!I639="","*",FN_MC!I639)</f>
        <v>*</v>
      </c>
      <c r="H657" s="101" t="str">
        <f>IF(FN_MC!AB639="","*",FN_MC!AB639)</f>
        <v>*</v>
      </c>
      <c r="I657" s="101" t="str">
        <f>IF(FN_MC!AC639="","*",FN_MC!AC639)</f>
        <v>*</v>
      </c>
      <c r="J657" s="102" t="str">
        <f>IF(FN_MC!AA639="","*",FN_MC!AA639)</f>
        <v>*</v>
      </c>
      <c r="K657" s="112" t="str">
        <f>IF(FN_MC!AD639="","*",FN_MC!AD639)</f>
        <v>*</v>
      </c>
    </row>
    <row r="658" spans="2:11">
      <c r="B658" s="100" t="str">
        <f>IF(FN_MC!Y640="","*",FN_MC!Y640)</f>
        <v>*</v>
      </c>
      <c r="C658" s="101" t="str">
        <f>IF(FN_MC!B640="","*",FN_MC!B640)</f>
        <v>*</v>
      </c>
      <c r="D658" s="101" t="str">
        <f>IF(FN_MC!D640="","*",FN_MC!D640)</f>
        <v>*</v>
      </c>
      <c r="E658" s="101" t="str">
        <f>IF(FN_MC!H640="","*",FN_MC!H640)</f>
        <v>*</v>
      </c>
      <c r="F658" s="114" t="str">
        <f>IF(FN_MC!M640="","*",FN_MC!M640)</f>
        <v>-</v>
      </c>
      <c r="G658" s="101" t="str">
        <f>IF(FN_MC!I640="","*",FN_MC!I640)</f>
        <v>*</v>
      </c>
      <c r="H658" s="101" t="str">
        <f>IF(FN_MC!AB640="","*",FN_MC!AB640)</f>
        <v>*</v>
      </c>
      <c r="I658" s="101" t="str">
        <f>IF(FN_MC!AC640="","*",FN_MC!AC640)</f>
        <v>*</v>
      </c>
      <c r="J658" s="102" t="str">
        <f>IF(FN_MC!AA640="","*",FN_MC!AA640)</f>
        <v>*</v>
      </c>
      <c r="K658" s="112" t="str">
        <f>IF(FN_MC!AD640="","*",FN_MC!AD640)</f>
        <v>*</v>
      </c>
    </row>
    <row r="659" spans="2:11">
      <c r="B659" s="100" t="str">
        <f>IF(FN_MC!Y641="","*",FN_MC!Y641)</f>
        <v>*</v>
      </c>
      <c r="C659" s="101" t="str">
        <f>IF(FN_MC!B641="","*",FN_MC!B641)</f>
        <v>*</v>
      </c>
      <c r="D659" s="101" t="str">
        <f>IF(FN_MC!D641="","*",FN_MC!D641)</f>
        <v>*</v>
      </c>
      <c r="E659" s="101" t="str">
        <f>IF(FN_MC!H641="","*",FN_MC!H641)</f>
        <v>*</v>
      </c>
      <c r="F659" s="114" t="str">
        <f>IF(FN_MC!M641="","*",FN_MC!M641)</f>
        <v>-</v>
      </c>
      <c r="G659" s="101" t="str">
        <f>IF(FN_MC!I641="","*",FN_MC!I641)</f>
        <v>*</v>
      </c>
      <c r="H659" s="101" t="str">
        <f>IF(FN_MC!AB641="","*",FN_MC!AB641)</f>
        <v>*</v>
      </c>
      <c r="I659" s="101" t="str">
        <f>IF(FN_MC!AC641="","*",FN_MC!AC641)</f>
        <v>*</v>
      </c>
      <c r="J659" s="102" t="str">
        <f>IF(FN_MC!AA641="","*",FN_MC!AA641)</f>
        <v>*</v>
      </c>
      <c r="K659" s="112" t="str">
        <f>IF(FN_MC!AD641="","*",FN_MC!AD641)</f>
        <v>*</v>
      </c>
    </row>
    <row r="660" spans="2:11">
      <c r="B660" s="100" t="str">
        <f>IF(FN_MC!Y642="","*",FN_MC!Y642)</f>
        <v>*</v>
      </c>
      <c r="C660" s="101" t="str">
        <f>IF(FN_MC!B642="","*",FN_MC!B642)</f>
        <v>*</v>
      </c>
      <c r="D660" s="101" t="str">
        <f>IF(FN_MC!D642="","*",FN_MC!D642)</f>
        <v>*</v>
      </c>
      <c r="E660" s="101" t="str">
        <f>IF(FN_MC!H642="","*",FN_MC!H642)</f>
        <v>*</v>
      </c>
      <c r="F660" s="114" t="str">
        <f>IF(FN_MC!M642="","*",FN_MC!M642)</f>
        <v>-</v>
      </c>
      <c r="G660" s="101" t="str">
        <f>IF(FN_MC!I642="","*",FN_MC!I642)</f>
        <v>*</v>
      </c>
      <c r="H660" s="101" t="str">
        <f>IF(FN_MC!AB642="","*",FN_MC!AB642)</f>
        <v>*</v>
      </c>
      <c r="I660" s="101" t="str">
        <f>IF(FN_MC!AC642="","*",FN_MC!AC642)</f>
        <v>*</v>
      </c>
      <c r="J660" s="102" t="str">
        <f>IF(FN_MC!AA642="","*",FN_MC!AA642)</f>
        <v>*</v>
      </c>
      <c r="K660" s="112" t="str">
        <f>IF(FN_MC!AD642="","*",FN_MC!AD642)</f>
        <v>*</v>
      </c>
    </row>
    <row r="661" spans="2:11">
      <c r="B661" s="100" t="str">
        <f>IF(FN_MC!Y643="","*",FN_MC!Y643)</f>
        <v>*</v>
      </c>
      <c r="C661" s="101" t="str">
        <f>IF(FN_MC!B643="","*",FN_MC!B643)</f>
        <v>*</v>
      </c>
      <c r="D661" s="101" t="str">
        <f>IF(FN_MC!D643="","*",FN_MC!D643)</f>
        <v>*</v>
      </c>
      <c r="E661" s="101" t="str">
        <f>IF(FN_MC!H643="","*",FN_MC!H643)</f>
        <v>*</v>
      </c>
      <c r="F661" s="114" t="str">
        <f>IF(FN_MC!M643="","*",FN_MC!M643)</f>
        <v>-</v>
      </c>
      <c r="G661" s="101" t="str">
        <f>IF(FN_MC!I643="","*",FN_MC!I643)</f>
        <v>*</v>
      </c>
      <c r="H661" s="101" t="str">
        <f>IF(FN_MC!AB643="","*",FN_MC!AB643)</f>
        <v>*</v>
      </c>
      <c r="I661" s="101" t="str">
        <f>IF(FN_MC!AC643="","*",FN_MC!AC643)</f>
        <v>*</v>
      </c>
      <c r="J661" s="102" t="str">
        <f>IF(FN_MC!AA643="","*",FN_MC!AA643)</f>
        <v>*</v>
      </c>
      <c r="K661" s="112" t="str">
        <f>IF(FN_MC!AD643="","*",FN_MC!AD643)</f>
        <v>*</v>
      </c>
    </row>
    <row r="662" spans="2:11">
      <c r="B662" s="100" t="str">
        <f>IF(FN_MC!Y644="","*",FN_MC!Y644)</f>
        <v>*</v>
      </c>
      <c r="C662" s="101" t="str">
        <f>IF(FN_MC!B644="","*",FN_MC!B644)</f>
        <v>*</v>
      </c>
      <c r="D662" s="101" t="str">
        <f>IF(FN_MC!D644="","*",FN_MC!D644)</f>
        <v>*</v>
      </c>
      <c r="E662" s="101" t="str">
        <f>IF(FN_MC!H644="","*",FN_MC!H644)</f>
        <v>*</v>
      </c>
      <c r="F662" s="114" t="str">
        <f>IF(FN_MC!M644="","*",FN_MC!M644)</f>
        <v>-</v>
      </c>
      <c r="G662" s="101" t="str">
        <f>IF(FN_MC!I644="","*",FN_MC!I644)</f>
        <v>*</v>
      </c>
      <c r="H662" s="101" t="str">
        <f>IF(FN_MC!AB644="","*",FN_MC!AB644)</f>
        <v>*</v>
      </c>
      <c r="I662" s="101" t="str">
        <f>IF(FN_MC!AC644="","*",FN_MC!AC644)</f>
        <v>*</v>
      </c>
      <c r="J662" s="102" t="str">
        <f>IF(FN_MC!AA644="","*",FN_MC!AA644)</f>
        <v>*</v>
      </c>
      <c r="K662" s="112" t="str">
        <f>IF(FN_MC!AD644="","*",FN_MC!AD644)</f>
        <v>*</v>
      </c>
    </row>
    <row r="663" spans="2:11">
      <c r="B663" s="100" t="str">
        <f>IF(FN_MC!Y645="","*",FN_MC!Y645)</f>
        <v>*</v>
      </c>
      <c r="C663" s="101" t="str">
        <f>IF(FN_MC!B645="","*",FN_MC!B645)</f>
        <v>*</v>
      </c>
      <c r="D663" s="101" t="str">
        <f>IF(FN_MC!D645="","*",FN_MC!D645)</f>
        <v>*</v>
      </c>
      <c r="E663" s="101" t="str">
        <f>IF(FN_MC!H645="","*",FN_MC!H645)</f>
        <v>*</v>
      </c>
      <c r="F663" s="114" t="str">
        <f>IF(FN_MC!M645="","*",FN_MC!M645)</f>
        <v>-</v>
      </c>
      <c r="G663" s="101" t="str">
        <f>IF(FN_MC!I645="","*",FN_MC!I645)</f>
        <v>*</v>
      </c>
      <c r="H663" s="101" t="str">
        <f>IF(FN_MC!AB645="","*",FN_MC!AB645)</f>
        <v>*</v>
      </c>
      <c r="I663" s="101" t="str">
        <f>IF(FN_MC!AC645="","*",FN_MC!AC645)</f>
        <v>*</v>
      </c>
      <c r="J663" s="102" t="str">
        <f>IF(FN_MC!AA645="","*",FN_MC!AA645)</f>
        <v>*</v>
      </c>
      <c r="K663" s="112" t="str">
        <f>IF(FN_MC!AD645="","*",FN_MC!AD645)</f>
        <v>*</v>
      </c>
    </row>
    <row r="664" spans="2:11">
      <c r="B664" s="100" t="str">
        <f>IF(FN_MC!Y646="","*",FN_MC!Y646)</f>
        <v>*</v>
      </c>
      <c r="C664" s="101" t="str">
        <f>IF(FN_MC!B646="","*",FN_MC!B646)</f>
        <v>*</v>
      </c>
      <c r="D664" s="101" t="str">
        <f>IF(FN_MC!D646="","*",FN_MC!D646)</f>
        <v>*</v>
      </c>
      <c r="E664" s="101" t="str">
        <f>IF(FN_MC!H646="","*",FN_MC!H646)</f>
        <v>*</v>
      </c>
      <c r="F664" s="114" t="str">
        <f>IF(FN_MC!M646="","*",FN_MC!M646)</f>
        <v>-</v>
      </c>
      <c r="G664" s="101" t="str">
        <f>IF(FN_MC!I646="","*",FN_MC!I646)</f>
        <v>*</v>
      </c>
      <c r="H664" s="101" t="str">
        <f>IF(FN_MC!AB646="","*",FN_MC!AB646)</f>
        <v>*</v>
      </c>
      <c r="I664" s="101" t="str">
        <f>IF(FN_MC!AC646="","*",FN_MC!AC646)</f>
        <v>*</v>
      </c>
      <c r="J664" s="102" t="str">
        <f>IF(FN_MC!AA646="","*",FN_MC!AA646)</f>
        <v>*</v>
      </c>
      <c r="K664" s="112" t="str">
        <f>IF(FN_MC!AD646="","*",FN_MC!AD646)</f>
        <v>*</v>
      </c>
    </row>
    <row r="665" spans="2:11">
      <c r="B665" s="100" t="str">
        <f>IF(FN_MC!Y647="","*",FN_MC!Y647)</f>
        <v>*</v>
      </c>
      <c r="C665" s="101" t="str">
        <f>IF(FN_MC!B647="","*",FN_MC!B647)</f>
        <v>*</v>
      </c>
      <c r="D665" s="101" t="str">
        <f>IF(FN_MC!D647="","*",FN_MC!D647)</f>
        <v>*</v>
      </c>
      <c r="E665" s="101" t="str">
        <f>IF(FN_MC!H647="","*",FN_MC!H647)</f>
        <v>*</v>
      </c>
      <c r="F665" s="114" t="str">
        <f>IF(FN_MC!M647="","*",FN_MC!M647)</f>
        <v>-</v>
      </c>
      <c r="G665" s="101" t="str">
        <f>IF(FN_MC!I647="","*",FN_MC!I647)</f>
        <v>*</v>
      </c>
      <c r="H665" s="101" t="str">
        <f>IF(FN_MC!AB647="","*",FN_MC!AB647)</f>
        <v>*</v>
      </c>
      <c r="I665" s="101" t="str">
        <f>IF(FN_MC!AC647="","*",FN_MC!AC647)</f>
        <v>*</v>
      </c>
      <c r="J665" s="102" t="str">
        <f>IF(FN_MC!AA647="","*",FN_MC!AA647)</f>
        <v>*</v>
      </c>
      <c r="K665" s="112" t="str">
        <f>IF(FN_MC!AD647="","*",FN_MC!AD647)</f>
        <v>*</v>
      </c>
    </row>
    <row r="666" spans="2:11">
      <c r="B666" s="100" t="str">
        <f>IF(FN_MC!Y648="","*",FN_MC!Y648)</f>
        <v>*</v>
      </c>
      <c r="C666" s="101" t="str">
        <f>IF(FN_MC!B648="","*",FN_MC!B648)</f>
        <v>*</v>
      </c>
      <c r="D666" s="101" t="str">
        <f>IF(FN_MC!D648="","*",FN_MC!D648)</f>
        <v>*</v>
      </c>
      <c r="E666" s="101" t="str">
        <f>IF(FN_MC!H648="","*",FN_MC!H648)</f>
        <v>*</v>
      </c>
      <c r="F666" s="114" t="str">
        <f>IF(FN_MC!M648="","*",FN_MC!M648)</f>
        <v>-</v>
      </c>
      <c r="G666" s="101" t="str">
        <f>IF(FN_MC!I648="","*",FN_MC!I648)</f>
        <v>*</v>
      </c>
      <c r="H666" s="101" t="str">
        <f>IF(FN_MC!AB648="","*",FN_MC!AB648)</f>
        <v>*</v>
      </c>
      <c r="I666" s="101" t="str">
        <f>IF(FN_MC!AC648="","*",FN_MC!AC648)</f>
        <v>*</v>
      </c>
      <c r="J666" s="102" t="str">
        <f>IF(FN_MC!AA648="","*",FN_MC!AA648)</f>
        <v>*</v>
      </c>
      <c r="K666" s="112" t="str">
        <f>IF(FN_MC!AD648="","*",FN_MC!AD648)</f>
        <v>*</v>
      </c>
    </row>
    <row r="667" spans="2:11">
      <c r="B667" s="100" t="str">
        <f>IF(FN_MC!Y649="","*",FN_MC!Y649)</f>
        <v>*</v>
      </c>
      <c r="C667" s="101" t="str">
        <f>IF(FN_MC!B649="","*",FN_MC!B649)</f>
        <v>*</v>
      </c>
      <c r="D667" s="101" t="str">
        <f>IF(FN_MC!D649="","*",FN_MC!D649)</f>
        <v>*</v>
      </c>
      <c r="E667" s="101" t="str">
        <f>IF(FN_MC!H649="","*",FN_MC!H649)</f>
        <v>*</v>
      </c>
      <c r="F667" s="114" t="str">
        <f>IF(FN_MC!M649="","*",FN_MC!M649)</f>
        <v>-</v>
      </c>
      <c r="G667" s="101" t="str">
        <f>IF(FN_MC!I649="","*",FN_MC!I649)</f>
        <v>*</v>
      </c>
      <c r="H667" s="101" t="str">
        <f>IF(FN_MC!AB649="","*",FN_MC!AB649)</f>
        <v>*</v>
      </c>
      <c r="I667" s="101" t="str">
        <f>IF(FN_MC!AC649="","*",FN_MC!AC649)</f>
        <v>*</v>
      </c>
      <c r="J667" s="102" t="str">
        <f>IF(FN_MC!AA649="","*",FN_MC!AA649)</f>
        <v>*</v>
      </c>
      <c r="K667" s="112" t="str">
        <f>IF(FN_MC!AD649="","*",FN_MC!AD649)</f>
        <v>*</v>
      </c>
    </row>
    <row r="668" spans="2:11">
      <c r="B668" s="100" t="str">
        <f>IF(FN_MC!Y650="","*",FN_MC!Y650)</f>
        <v>*</v>
      </c>
      <c r="C668" s="101" t="str">
        <f>IF(FN_MC!B650="","*",FN_MC!B650)</f>
        <v>*</v>
      </c>
      <c r="D668" s="101" t="str">
        <f>IF(FN_MC!D650="","*",FN_MC!D650)</f>
        <v>*</v>
      </c>
      <c r="E668" s="101" t="str">
        <f>IF(FN_MC!H650="","*",FN_MC!H650)</f>
        <v>*</v>
      </c>
      <c r="F668" s="114" t="str">
        <f>IF(FN_MC!M650="","*",FN_MC!M650)</f>
        <v>-</v>
      </c>
      <c r="G668" s="101" t="str">
        <f>IF(FN_MC!I650="","*",FN_MC!I650)</f>
        <v>*</v>
      </c>
      <c r="H668" s="101" t="str">
        <f>IF(FN_MC!AB650="","*",FN_MC!AB650)</f>
        <v>*</v>
      </c>
      <c r="I668" s="101" t="str">
        <f>IF(FN_MC!AC650="","*",FN_MC!AC650)</f>
        <v>*</v>
      </c>
      <c r="J668" s="102" t="str">
        <f>IF(FN_MC!AA650="","*",FN_MC!AA650)</f>
        <v>*</v>
      </c>
      <c r="K668" s="112" t="str">
        <f>IF(FN_MC!AD650="","*",FN_MC!AD650)</f>
        <v>*</v>
      </c>
    </row>
    <row r="669" spans="2:11">
      <c r="B669" s="100" t="str">
        <f>IF(FN_MC!Y651="","*",FN_MC!Y651)</f>
        <v>*</v>
      </c>
      <c r="C669" s="101" t="str">
        <f>IF(FN_MC!B651="","*",FN_MC!B651)</f>
        <v>*</v>
      </c>
      <c r="D669" s="101" t="str">
        <f>IF(FN_MC!D651="","*",FN_MC!D651)</f>
        <v>*</v>
      </c>
      <c r="E669" s="101" t="str">
        <f>IF(FN_MC!H651="","*",FN_MC!H651)</f>
        <v>*</v>
      </c>
      <c r="F669" s="114" t="str">
        <f>IF(FN_MC!M651="","*",FN_MC!M651)</f>
        <v>-</v>
      </c>
      <c r="G669" s="101" t="str">
        <f>IF(FN_MC!I651="","*",FN_MC!I651)</f>
        <v>*</v>
      </c>
      <c r="H669" s="101" t="str">
        <f>IF(FN_MC!AB651="","*",FN_MC!AB651)</f>
        <v>*</v>
      </c>
      <c r="I669" s="101" t="str">
        <f>IF(FN_MC!AC651="","*",FN_MC!AC651)</f>
        <v>*</v>
      </c>
      <c r="J669" s="102" t="str">
        <f>IF(FN_MC!AA651="","*",FN_MC!AA651)</f>
        <v>*</v>
      </c>
      <c r="K669" s="112" t="str">
        <f>IF(FN_MC!AD651="","*",FN_MC!AD651)</f>
        <v>*</v>
      </c>
    </row>
    <row r="670" spans="2:11">
      <c r="B670" s="100" t="str">
        <f>IF(FN_MC!Y652="","*",FN_MC!Y652)</f>
        <v>*</v>
      </c>
      <c r="C670" s="101" t="str">
        <f>IF(FN_MC!B652="","*",FN_MC!B652)</f>
        <v>*</v>
      </c>
      <c r="D670" s="101" t="str">
        <f>IF(FN_MC!D652="","*",FN_MC!D652)</f>
        <v>*</v>
      </c>
      <c r="E670" s="101" t="str">
        <f>IF(FN_MC!H652="","*",FN_MC!H652)</f>
        <v>*</v>
      </c>
      <c r="F670" s="114" t="str">
        <f>IF(FN_MC!M652="","*",FN_MC!M652)</f>
        <v>-</v>
      </c>
      <c r="G670" s="101" t="str">
        <f>IF(FN_MC!I652="","*",FN_MC!I652)</f>
        <v>*</v>
      </c>
      <c r="H670" s="101" t="str">
        <f>IF(FN_MC!AB652="","*",FN_MC!AB652)</f>
        <v>*</v>
      </c>
      <c r="I670" s="101" t="str">
        <f>IF(FN_MC!AC652="","*",FN_MC!AC652)</f>
        <v>*</v>
      </c>
      <c r="J670" s="102" t="str">
        <f>IF(FN_MC!AA652="","*",FN_MC!AA652)</f>
        <v>*</v>
      </c>
      <c r="K670" s="112" t="str">
        <f>IF(FN_MC!AD652="","*",FN_MC!AD652)</f>
        <v>*</v>
      </c>
    </row>
    <row r="671" spans="2:11">
      <c r="B671" s="100" t="str">
        <f>IF(FN_MC!Y653="","*",FN_MC!Y653)</f>
        <v>*</v>
      </c>
      <c r="C671" s="101" t="str">
        <f>IF(FN_MC!B653="","*",FN_MC!B653)</f>
        <v>*</v>
      </c>
      <c r="D671" s="101" t="str">
        <f>IF(FN_MC!D653="","*",FN_MC!D653)</f>
        <v>*</v>
      </c>
      <c r="E671" s="101" t="str">
        <f>IF(FN_MC!H653="","*",FN_MC!H653)</f>
        <v>*</v>
      </c>
      <c r="F671" s="114" t="str">
        <f>IF(FN_MC!M653="","*",FN_MC!M653)</f>
        <v>-</v>
      </c>
      <c r="G671" s="101" t="str">
        <f>IF(FN_MC!I653="","*",FN_MC!I653)</f>
        <v>*</v>
      </c>
      <c r="H671" s="101" t="str">
        <f>IF(FN_MC!AB653="","*",FN_MC!AB653)</f>
        <v>*</v>
      </c>
      <c r="I671" s="101" t="str">
        <f>IF(FN_MC!AC653="","*",FN_MC!AC653)</f>
        <v>*</v>
      </c>
      <c r="J671" s="102" t="str">
        <f>IF(FN_MC!AA653="","*",FN_MC!AA653)</f>
        <v>*</v>
      </c>
      <c r="K671" s="112" t="str">
        <f>IF(FN_MC!AD653="","*",FN_MC!AD653)</f>
        <v>*</v>
      </c>
    </row>
    <row r="672" spans="2:11">
      <c r="B672" s="100" t="str">
        <f>IF(FN_MC!Y654="","*",FN_MC!Y654)</f>
        <v>*</v>
      </c>
      <c r="C672" s="101" t="str">
        <f>IF(FN_MC!B654="","*",FN_MC!B654)</f>
        <v>*</v>
      </c>
      <c r="D672" s="101" t="str">
        <f>IF(FN_MC!D654="","*",FN_MC!D654)</f>
        <v>*</v>
      </c>
      <c r="E672" s="101" t="str">
        <f>IF(FN_MC!H654="","*",FN_MC!H654)</f>
        <v>*</v>
      </c>
      <c r="F672" s="114" t="str">
        <f>IF(FN_MC!M654="","*",FN_MC!M654)</f>
        <v>-</v>
      </c>
      <c r="G672" s="101" t="str">
        <f>IF(FN_MC!I654="","*",FN_MC!I654)</f>
        <v>*</v>
      </c>
      <c r="H672" s="101" t="str">
        <f>IF(FN_MC!AB654="","*",FN_MC!AB654)</f>
        <v>*</v>
      </c>
      <c r="I672" s="101" t="str">
        <f>IF(FN_MC!AC654="","*",FN_MC!AC654)</f>
        <v>*</v>
      </c>
      <c r="J672" s="102" t="str">
        <f>IF(FN_MC!AA654="","*",FN_MC!AA654)</f>
        <v>*</v>
      </c>
      <c r="K672" s="112" t="str">
        <f>IF(FN_MC!AD654="","*",FN_MC!AD654)</f>
        <v>*</v>
      </c>
    </row>
    <row r="673" spans="2:11">
      <c r="B673" s="100" t="str">
        <f>IF(FN_MC!Y655="","*",FN_MC!Y655)</f>
        <v>*</v>
      </c>
      <c r="C673" s="101" t="str">
        <f>IF(FN_MC!B655="","*",FN_MC!B655)</f>
        <v>*</v>
      </c>
      <c r="D673" s="101" t="str">
        <f>IF(FN_MC!D655="","*",FN_MC!D655)</f>
        <v>*</v>
      </c>
      <c r="E673" s="101" t="str">
        <f>IF(FN_MC!H655="","*",FN_MC!H655)</f>
        <v>*</v>
      </c>
      <c r="F673" s="114" t="str">
        <f>IF(FN_MC!M655="","*",FN_MC!M655)</f>
        <v>-</v>
      </c>
      <c r="G673" s="101" t="str">
        <f>IF(FN_MC!I655="","*",FN_MC!I655)</f>
        <v>*</v>
      </c>
      <c r="H673" s="101" t="str">
        <f>IF(FN_MC!AB655="","*",FN_MC!AB655)</f>
        <v>*</v>
      </c>
      <c r="I673" s="101" t="str">
        <f>IF(FN_MC!AC655="","*",FN_MC!AC655)</f>
        <v>*</v>
      </c>
      <c r="J673" s="102" t="str">
        <f>IF(FN_MC!AA655="","*",FN_MC!AA655)</f>
        <v>*</v>
      </c>
      <c r="K673" s="112" t="str">
        <f>IF(FN_MC!AD655="","*",FN_MC!AD655)</f>
        <v>*</v>
      </c>
    </row>
    <row r="674" spans="2:11">
      <c r="B674" s="100" t="str">
        <f>IF(FN_MC!Y656="","*",FN_MC!Y656)</f>
        <v>*</v>
      </c>
      <c r="C674" s="101" t="str">
        <f>IF(FN_MC!B656="","*",FN_MC!B656)</f>
        <v>*</v>
      </c>
      <c r="D674" s="101" t="str">
        <f>IF(FN_MC!D656="","*",FN_MC!D656)</f>
        <v>*</v>
      </c>
      <c r="E674" s="101" t="str">
        <f>IF(FN_MC!H656="","*",FN_MC!H656)</f>
        <v>*</v>
      </c>
      <c r="F674" s="114" t="str">
        <f>IF(FN_MC!M656="","*",FN_MC!M656)</f>
        <v>-</v>
      </c>
      <c r="G674" s="101" t="str">
        <f>IF(FN_MC!I656="","*",FN_MC!I656)</f>
        <v>*</v>
      </c>
      <c r="H674" s="101" t="str">
        <f>IF(FN_MC!AB656="","*",FN_MC!AB656)</f>
        <v>*</v>
      </c>
      <c r="I674" s="101" t="str">
        <f>IF(FN_MC!AC656="","*",FN_MC!AC656)</f>
        <v>*</v>
      </c>
      <c r="J674" s="102" t="str">
        <f>IF(FN_MC!AA656="","*",FN_MC!AA656)</f>
        <v>*</v>
      </c>
      <c r="K674" s="112" t="str">
        <f>IF(FN_MC!AD656="","*",FN_MC!AD656)</f>
        <v>*</v>
      </c>
    </row>
    <row r="675" spans="2:11">
      <c r="B675" s="100" t="str">
        <f>IF(FN_MC!Y657="","*",FN_MC!Y657)</f>
        <v>*</v>
      </c>
      <c r="C675" s="101" t="str">
        <f>IF(FN_MC!B657="","*",FN_MC!B657)</f>
        <v>*</v>
      </c>
      <c r="D675" s="101" t="str">
        <f>IF(FN_MC!D657="","*",FN_MC!D657)</f>
        <v>*</v>
      </c>
      <c r="E675" s="101" t="str">
        <f>IF(FN_MC!H657="","*",FN_MC!H657)</f>
        <v>*</v>
      </c>
      <c r="F675" s="114" t="str">
        <f>IF(FN_MC!M657="","*",FN_MC!M657)</f>
        <v>-</v>
      </c>
      <c r="G675" s="101" t="str">
        <f>IF(FN_MC!I657="","*",FN_MC!I657)</f>
        <v>*</v>
      </c>
      <c r="H675" s="101" t="str">
        <f>IF(FN_MC!AB657="","*",FN_MC!AB657)</f>
        <v>*</v>
      </c>
      <c r="I675" s="101" t="str">
        <f>IF(FN_MC!AC657="","*",FN_MC!AC657)</f>
        <v>*</v>
      </c>
      <c r="J675" s="102" t="str">
        <f>IF(FN_MC!AA657="","*",FN_MC!AA657)</f>
        <v>*</v>
      </c>
      <c r="K675" s="112" t="str">
        <f>IF(FN_MC!AD657="","*",FN_MC!AD657)</f>
        <v>*</v>
      </c>
    </row>
    <row r="676" spans="2:11">
      <c r="B676" s="100" t="str">
        <f>IF(FN_MC!Y658="","*",FN_MC!Y658)</f>
        <v>*</v>
      </c>
      <c r="C676" s="101" t="str">
        <f>IF(FN_MC!B658="","*",FN_MC!B658)</f>
        <v>*</v>
      </c>
      <c r="D676" s="101" t="str">
        <f>IF(FN_MC!D658="","*",FN_MC!D658)</f>
        <v>*</v>
      </c>
      <c r="E676" s="101" t="str">
        <f>IF(FN_MC!H658="","*",FN_MC!H658)</f>
        <v>*</v>
      </c>
      <c r="F676" s="114" t="str">
        <f>IF(FN_MC!M658="","*",FN_MC!M658)</f>
        <v>-</v>
      </c>
      <c r="G676" s="101" t="str">
        <f>IF(FN_MC!I658="","*",FN_MC!I658)</f>
        <v>*</v>
      </c>
      <c r="H676" s="101" t="str">
        <f>IF(FN_MC!AB658="","*",FN_MC!AB658)</f>
        <v>*</v>
      </c>
      <c r="I676" s="101" t="str">
        <f>IF(FN_MC!AC658="","*",FN_MC!AC658)</f>
        <v>*</v>
      </c>
      <c r="J676" s="102" t="str">
        <f>IF(FN_MC!AA658="","*",FN_MC!AA658)</f>
        <v>*</v>
      </c>
      <c r="K676" s="112" t="str">
        <f>IF(FN_MC!AD658="","*",FN_MC!AD658)</f>
        <v>*</v>
      </c>
    </row>
    <row r="677" spans="2:11">
      <c r="B677" s="100" t="str">
        <f>IF(FN_MC!Y659="","*",FN_MC!Y659)</f>
        <v>*</v>
      </c>
      <c r="C677" s="101" t="str">
        <f>IF(FN_MC!B659="","*",FN_MC!B659)</f>
        <v>*</v>
      </c>
      <c r="D677" s="101" t="str">
        <f>IF(FN_MC!D659="","*",FN_MC!D659)</f>
        <v>*</v>
      </c>
      <c r="E677" s="101" t="str">
        <f>IF(FN_MC!H659="","*",FN_MC!H659)</f>
        <v>*</v>
      </c>
      <c r="F677" s="114" t="str">
        <f>IF(FN_MC!M659="","*",FN_MC!M659)</f>
        <v>-</v>
      </c>
      <c r="G677" s="101" t="str">
        <f>IF(FN_MC!I659="","*",FN_MC!I659)</f>
        <v>*</v>
      </c>
      <c r="H677" s="101" t="str">
        <f>IF(FN_MC!AB659="","*",FN_MC!AB659)</f>
        <v>*</v>
      </c>
      <c r="I677" s="101" t="str">
        <f>IF(FN_MC!AC659="","*",FN_MC!AC659)</f>
        <v>*</v>
      </c>
      <c r="J677" s="102" t="str">
        <f>IF(FN_MC!AA659="","*",FN_MC!AA659)</f>
        <v>*</v>
      </c>
      <c r="K677" s="112" t="str">
        <f>IF(FN_MC!AD659="","*",FN_MC!AD659)</f>
        <v>*</v>
      </c>
    </row>
    <row r="678" spans="2:11">
      <c r="B678" s="100" t="str">
        <f>IF(FN_MC!Y660="","*",FN_MC!Y660)</f>
        <v>*</v>
      </c>
      <c r="C678" s="101" t="str">
        <f>IF(FN_MC!B660="","*",FN_MC!B660)</f>
        <v>*</v>
      </c>
      <c r="D678" s="101" t="str">
        <f>IF(FN_MC!D660="","*",FN_MC!D660)</f>
        <v>*</v>
      </c>
      <c r="E678" s="101" t="str">
        <f>IF(FN_MC!H660="","*",FN_MC!H660)</f>
        <v>*</v>
      </c>
      <c r="F678" s="114" t="str">
        <f>IF(FN_MC!M660="","*",FN_MC!M660)</f>
        <v>-</v>
      </c>
      <c r="G678" s="101" t="str">
        <f>IF(FN_MC!I660="","*",FN_MC!I660)</f>
        <v>*</v>
      </c>
      <c r="H678" s="101" t="str">
        <f>IF(FN_MC!AB660="","*",FN_MC!AB660)</f>
        <v>*</v>
      </c>
      <c r="I678" s="101" t="str">
        <f>IF(FN_MC!AC660="","*",FN_MC!AC660)</f>
        <v>*</v>
      </c>
      <c r="J678" s="102" t="str">
        <f>IF(FN_MC!AA660="","*",FN_MC!AA660)</f>
        <v>*</v>
      </c>
      <c r="K678" s="112" t="str">
        <f>IF(FN_MC!AD660="","*",FN_MC!AD660)</f>
        <v>*</v>
      </c>
    </row>
    <row r="679" spans="2:11">
      <c r="B679" s="100" t="str">
        <f>IF(FN_MC!Y661="","*",FN_MC!Y661)</f>
        <v>*</v>
      </c>
      <c r="C679" s="101" t="str">
        <f>IF(FN_MC!B661="","*",FN_MC!B661)</f>
        <v>*</v>
      </c>
      <c r="D679" s="101" t="str">
        <f>IF(FN_MC!D661="","*",FN_MC!D661)</f>
        <v>*</v>
      </c>
      <c r="E679" s="101" t="str">
        <f>IF(FN_MC!H661="","*",FN_MC!H661)</f>
        <v>*</v>
      </c>
      <c r="F679" s="114" t="str">
        <f>IF(FN_MC!M661="","*",FN_MC!M661)</f>
        <v>-</v>
      </c>
      <c r="G679" s="101" t="str">
        <f>IF(FN_MC!I661="","*",FN_MC!I661)</f>
        <v>*</v>
      </c>
      <c r="H679" s="101" t="str">
        <f>IF(FN_MC!AB661="","*",FN_MC!AB661)</f>
        <v>*</v>
      </c>
      <c r="I679" s="101" t="str">
        <f>IF(FN_MC!AC661="","*",FN_MC!AC661)</f>
        <v>*</v>
      </c>
      <c r="J679" s="102" t="str">
        <f>IF(FN_MC!AA661="","*",FN_MC!AA661)</f>
        <v>*</v>
      </c>
      <c r="K679" s="112" t="str">
        <f>IF(FN_MC!AD661="","*",FN_MC!AD661)</f>
        <v>*</v>
      </c>
    </row>
    <row r="680" spans="2:11">
      <c r="B680" s="100" t="str">
        <f>IF(FN_MC!Y662="","*",FN_MC!Y662)</f>
        <v>*</v>
      </c>
      <c r="C680" s="101" t="str">
        <f>IF(FN_MC!B662="","*",FN_MC!B662)</f>
        <v>*</v>
      </c>
      <c r="D680" s="101" t="str">
        <f>IF(FN_MC!D662="","*",FN_MC!D662)</f>
        <v>*</v>
      </c>
      <c r="E680" s="101" t="str">
        <f>IF(FN_MC!H662="","*",FN_MC!H662)</f>
        <v>*</v>
      </c>
      <c r="F680" s="114" t="str">
        <f>IF(FN_MC!M662="","*",FN_MC!M662)</f>
        <v>-</v>
      </c>
      <c r="G680" s="101" t="str">
        <f>IF(FN_MC!I662="","*",FN_MC!I662)</f>
        <v>*</v>
      </c>
      <c r="H680" s="101" t="str">
        <f>IF(FN_MC!AB662="","*",FN_MC!AB662)</f>
        <v>*</v>
      </c>
      <c r="I680" s="101" t="str">
        <f>IF(FN_MC!AC662="","*",FN_MC!AC662)</f>
        <v>*</v>
      </c>
      <c r="J680" s="102" t="str">
        <f>IF(FN_MC!AA662="","*",FN_MC!AA662)</f>
        <v>*</v>
      </c>
      <c r="K680" s="112" t="str">
        <f>IF(FN_MC!AD662="","*",FN_MC!AD662)</f>
        <v>*</v>
      </c>
    </row>
    <row r="681" spans="2:11">
      <c r="B681" s="100" t="str">
        <f>IF(FN_MC!Y663="","*",FN_MC!Y663)</f>
        <v>*</v>
      </c>
      <c r="C681" s="101" t="str">
        <f>IF(FN_MC!B663="","*",FN_MC!B663)</f>
        <v>*</v>
      </c>
      <c r="D681" s="101" t="str">
        <f>IF(FN_MC!D663="","*",FN_MC!D663)</f>
        <v>*</v>
      </c>
      <c r="E681" s="101" t="str">
        <f>IF(FN_MC!H663="","*",FN_MC!H663)</f>
        <v>*</v>
      </c>
      <c r="F681" s="114" t="str">
        <f>IF(FN_MC!M663="","*",FN_MC!M663)</f>
        <v>-</v>
      </c>
      <c r="G681" s="101" t="str">
        <f>IF(FN_MC!I663="","*",FN_MC!I663)</f>
        <v>*</v>
      </c>
      <c r="H681" s="101" t="str">
        <f>IF(FN_MC!AB663="","*",FN_MC!AB663)</f>
        <v>*</v>
      </c>
      <c r="I681" s="101" t="str">
        <f>IF(FN_MC!AC663="","*",FN_MC!AC663)</f>
        <v>*</v>
      </c>
      <c r="J681" s="102" t="str">
        <f>IF(FN_MC!AA663="","*",FN_MC!AA663)</f>
        <v>*</v>
      </c>
      <c r="K681" s="112" t="str">
        <f>IF(FN_MC!AD663="","*",FN_MC!AD663)</f>
        <v>*</v>
      </c>
    </row>
    <row r="682" spans="2:11">
      <c r="B682" s="100" t="str">
        <f>IF(FN_MC!Y664="","*",FN_MC!Y664)</f>
        <v>*</v>
      </c>
      <c r="C682" s="101" t="str">
        <f>IF(FN_MC!B664="","*",FN_MC!B664)</f>
        <v>*</v>
      </c>
      <c r="D682" s="101" t="str">
        <f>IF(FN_MC!D664="","*",FN_MC!D664)</f>
        <v>*</v>
      </c>
      <c r="E682" s="101" t="str">
        <f>IF(FN_MC!H664="","*",FN_MC!H664)</f>
        <v>*</v>
      </c>
      <c r="F682" s="114" t="str">
        <f>IF(FN_MC!M664="","*",FN_MC!M664)</f>
        <v>-</v>
      </c>
      <c r="G682" s="101" t="str">
        <f>IF(FN_MC!I664="","*",FN_MC!I664)</f>
        <v>*</v>
      </c>
      <c r="H682" s="101" t="str">
        <f>IF(FN_MC!AB664="","*",FN_MC!AB664)</f>
        <v>*</v>
      </c>
      <c r="I682" s="101" t="str">
        <f>IF(FN_MC!AC664="","*",FN_MC!AC664)</f>
        <v>*</v>
      </c>
      <c r="J682" s="102" t="str">
        <f>IF(FN_MC!AA664="","*",FN_MC!AA664)</f>
        <v>*</v>
      </c>
      <c r="K682" s="112" t="str">
        <f>IF(FN_MC!AD664="","*",FN_MC!AD664)</f>
        <v>*</v>
      </c>
    </row>
    <row r="683" spans="2:11">
      <c r="B683" s="100" t="str">
        <f>IF(FN_MC!Y665="","*",FN_MC!Y665)</f>
        <v>*</v>
      </c>
      <c r="C683" s="101" t="str">
        <f>IF(FN_MC!B665="","*",FN_MC!B665)</f>
        <v>*</v>
      </c>
      <c r="D683" s="101" t="str">
        <f>IF(FN_MC!D665="","*",FN_MC!D665)</f>
        <v>*</v>
      </c>
      <c r="E683" s="101" t="str">
        <f>IF(FN_MC!H665="","*",FN_MC!H665)</f>
        <v>*</v>
      </c>
      <c r="F683" s="114" t="str">
        <f>IF(FN_MC!M665="","*",FN_MC!M665)</f>
        <v>-</v>
      </c>
      <c r="G683" s="101" t="str">
        <f>IF(FN_MC!I665="","*",FN_MC!I665)</f>
        <v>*</v>
      </c>
      <c r="H683" s="101" t="str">
        <f>IF(FN_MC!AB665="","*",FN_MC!AB665)</f>
        <v>*</v>
      </c>
      <c r="I683" s="101" t="str">
        <f>IF(FN_MC!AC665="","*",FN_MC!AC665)</f>
        <v>*</v>
      </c>
      <c r="J683" s="102" t="str">
        <f>IF(FN_MC!AA665="","*",FN_MC!AA665)</f>
        <v>*</v>
      </c>
      <c r="K683" s="112" t="str">
        <f>IF(FN_MC!AD665="","*",FN_MC!AD665)</f>
        <v>*</v>
      </c>
    </row>
    <row r="684" spans="2:11">
      <c r="B684" s="100" t="str">
        <f>IF(FN_MC!Y666="","*",FN_MC!Y666)</f>
        <v>*</v>
      </c>
      <c r="C684" s="101" t="str">
        <f>IF(FN_MC!B666="","*",FN_MC!B666)</f>
        <v>*</v>
      </c>
      <c r="D684" s="101" t="str">
        <f>IF(FN_MC!D666="","*",FN_MC!D666)</f>
        <v>*</v>
      </c>
      <c r="E684" s="101" t="str">
        <f>IF(FN_MC!H666="","*",FN_MC!H666)</f>
        <v>*</v>
      </c>
      <c r="F684" s="114" t="str">
        <f>IF(FN_MC!M666="","*",FN_MC!M666)</f>
        <v>-</v>
      </c>
      <c r="G684" s="101" t="str">
        <f>IF(FN_MC!I666="","*",FN_MC!I666)</f>
        <v>*</v>
      </c>
      <c r="H684" s="101" t="str">
        <f>IF(FN_MC!AB666="","*",FN_MC!AB666)</f>
        <v>*</v>
      </c>
      <c r="I684" s="101" t="str">
        <f>IF(FN_MC!AC666="","*",FN_MC!AC666)</f>
        <v>*</v>
      </c>
      <c r="J684" s="102" t="str">
        <f>IF(FN_MC!AA666="","*",FN_MC!AA666)</f>
        <v>*</v>
      </c>
      <c r="K684" s="112" t="str">
        <f>IF(FN_MC!AD666="","*",FN_MC!AD666)</f>
        <v>*</v>
      </c>
    </row>
    <row r="685" spans="2:11">
      <c r="B685" s="100" t="str">
        <f>IF(FN_MC!Y667="","*",FN_MC!Y667)</f>
        <v>*</v>
      </c>
      <c r="C685" s="101" t="str">
        <f>IF(FN_MC!B667="","*",FN_MC!B667)</f>
        <v>*</v>
      </c>
      <c r="D685" s="101" t="str">
        <f>IF(FN_MC!D667="","*",FN_MC!D667)</f>
        <v>*</v>
      </c>
      <c r="E685" s="101" t="str">
        <f>IF(FN_MC!H667="","*",FN_MC!H667)</f>
        <v>*</v>
      </c>
      <c r="F685" s="114" t="str">
        <f>IF(FN_MC!M667="","*",FN_MC!M667)</f>
        <v>-</v>
      </c>
      <c r="G685" s="101" t="str">
        <f>IF(FN_MC!I667="","*",FN_MC!I667)</f>
        <v>*</v>
      </c>
      <c r="H685" s="101" t="str">
        <f>IF(FN_MC!AB667="","*",FN_MC!AB667)</f>
        <v>*</v>
      </c>
      <c r="I685" s="101" t="str">
        <f>IF(FN_MC!AC667="","*",FN_MC!AC667)</f>
        <v>*</v>
      </c>
      <c r="J685" s="102" t="str">
        <f>IF(FN_MC!AA667="","*",FN_MC!AA667)</f>
        <v>*</v>
      </c>
      <c r="K685" s="112" t="str">
        <f>IF(FN_MC!AD667="","*",FN_MC!AD667)</f>
        <v>*</v>
      </c>
    </row>
    <row r="686" spans="2:11">
      <c r="B686" s="100" t="str">
        <f>IF(FN_MC!Y668="","*",FN_MC!Y668)</f>
        <v>*</v>
      </c>
      <c r="C686" s="101" t="str">
        <f>IF(FN_MC!B668="","*",FN_MC!B668)</f>
        <v>*</v>
      </c>
      <c r="D686" s="101" t="str">
        <f>IF(FN_MC!D668="","*",FN_MC!D668)</f>
        <v>*</v>
      </c>
      <c r="E686" s="101" t="str">
        <f>IF(FN_MC!H668="","*",FN_MC!H668)</f>
        <v>*</v>
      </c>
      <c r="F686" s="114" t="str">
        <f>IF(FN_MC!M668="","*",FN_MC!M668)</f>
        <v>-</v>
      </c>
      <c r="G686" s="101" t="str">
        <f>IF(FN_MC!I668="","*",FN_MC!I668)</f>
        <v>*</v>
      </c>
      <c r="H686" s="101" t="str">
        <f>IF(FN_MC!AB668="","*",FN_MC!AB668)</f>
        <v>*</v>
      </c>
      <c r="I686" s="101" t="str">
        <f>IF(FN_MC!AC668="","*",FN_MC!AC668)</f>
        <v>*</v>
      </c>
      <c r="J686" s="102" t="str">
        <f>IF(FN_MC!AA668="","*",FN_MC!AA668)</f>
        <v>*</v>
      </c>
      <c r="K686" s="112" t="str">
        <f>IF(FN_MC!AD668="","*",FN_MC!AD668)</f>
        <v>*</v>
      </c>
    </row>
    <row r="687" spans="2:11">
      <c r="B687" s="100" t="str">
        <f>IF(FN_MC!Y669="","*",FN_MC!Y669)</f>
        <v>*</v>
      </c>
      <c r="C687" s="101" t="str">
        <f>IF(FN_MC!B669="","*",FN_MC!B669)</f>
        <v>*</v>
      </c>
      <c r="D687" s="101" t="str">
        <f>IF(FN_MC!D669="","*",FN_MC!D669)</f>
        <v>*</v>
      </c>
      <c r="E687" s="101" t="str">
        <f>IF(FN_MC!H669="","*",FN_MC!H669)</f>
        <v>*</v>
      </c>
      <c r="F687" s="114" t="str">
        <f>IF(FN_MC!M669="","*",FN_MC!M669)</f>
        <v>-</v>
      </c>
      <c r="G687" s="101" t="str">
        <f>IF(FN_MC!I669="","*",FN_MC!I669)</f>
        <v>*</v>
      </c>
      <c r="H687" s="101" t="str">
        <f>IF(FN_MC!AB669="","*",FN_MC!AB669)</f>
        <v>*</v>
      </c>
      <c r="I687" s="101" t="str">
        <f>IF(FN_MC!AC669="","*",FN_MC!AC669)</f>
        <v>*</v>
      </c>
      <c r="J687" s="102" t="str">
        <f>IF(FN_MC!AA669="","*",FN_MC!AA669)</f>
        <v>*</v>
      </c>
      <c r="K687" s="112" t="str">
        <f>IF(FN_MC!AD669="","*",FN_MC!AD669)</f>
        <v>*</v>
      </c>
    </row>
    <row r="688" spans="2:11">
      <c r="B688" s="100" t="str">
        <f>IF(FN_MC!Y670="","*",FN_MC!Y670)</f>
        <v>*</v>
      </c>
      <c r="C688" s="101" t="str">
        <f>IF(FN_MC!B670="","*",FN_MC!B670)</f>
        <v>*</v>
      </c>
      <c r="D688" s="101" t="str">
        <f>IF(FN_MC!D670="","*",FN_MC!D670)</f>
        <v>*</v>
      </c>
      <c r="E688" s="101" t="str">
        <f>IF(FN_MC!H670="","*",FN_MC!H670)</f>
        <v>*</v>
      </c>
      <c r="F688" s="114" t="str">
        <f>IF(FN_MC!M670="","*",FN_MC!M670)</f>
        <v>-</v>
      </c>
      <c r="G688" s="101" t="str">
        <f>IF(FN_MC!I670="","*",FN_MC!I670)</f>
        <v>*</v>
      </c>
      <c r="H688" s="101" t="str">
        <f>IF(FN_MC!AB670="","*",FN_MC!AB670)</f>
        <v>*</v>
      </c>
      <c r="I688" s="101" t="str">
        <f>IF(FN_MC!AC670="","*",FN_MC!AC670)</f>
        <v>*</v>
      </c>
      <c r="J688" s="102" t="str">
        <f>IF(FN_MC!AA670="","*",FN_MC!AA670)</f>
        <v>*</v>
      </c>
      <c r="K688" s="112" t="str">
        <f>IF(FN_MC!AD670="","*",FN_MC!AD670)</f>
        <v>*</v>
      </c>
    </row>
    <row r="689" spans="2:11">
      <c r="B689" s="100" t="str">
        <f>IF(FN_MC!Y671="","*",FN_MC!Y671)</f>
        <v>*</v>
      </c>
      <c r="C689" s="101" t="str">
        <f>IF(FN_MC!B671="","*",FN_MC!B671)</f>
        <v>*</v>
      </c>
      <c r="D689" s="101" t="str">
        <f>IF(FN_MC!D671="","*",FN_MC!D671)</f>
        <v>*</v>
      </c>
      <c r="E689" s="101" t="str">
        <f>IF(FN_MC!H671="","*",FN_MC!H671)</f>
        <v>*</v>
      </c>
      <c r="F689" s="114" t="str">
        <f>IF(FN_MC!M671="","*",FN_MC!M671)</f>
        <v>-</v>
      </c>
      <c r="G689" s="101" t="str">
        <f>IF(FN_MC!I671="","*",FN_MC!I671)</f>
        <v>*</v>
      </c>
      <c r="H689" s="101" t="str">
        <f>IF(FN_MC!AB671="","*",FN_MC!AB671)</f>
        <v>*</v>
      </c>
      <c r="I689" s="101" t="str">
        <f>IF(FN_MC!AC671="","*",FN_MC!AC671)</f>
        <v>*</v>
      </c>
      <c r="J689" s="102" t="str">
        <f>IF(FN_MC!AA671="","*",FN_MC!AA671)</f>
        <v>*</v>
      </c>
      <c r="K689" s="112" t="str">
        <f>IF(FN_MC!AD671="","*",FN_MC!AD671)</f>
        <v>*</v>
      </c>
    </row>
    <row r="690" spans="2:11">
      <c r="B690" s="100" t="str">
        <f>IF(FN_MC!Y672="","*",FN_MC!Y672)</f>
        <v>*</v>
      </c>
      <c r="C690" s="101" t="str">
        <f>IF(FN_MC!B672="","*",FN_MC!B672)</f>
        <v>*</v>
      </c>
      <c r="D690" s="101" t="str">
        <f>IF(FN_MC!D672="","*",FN_MC!D672)</f>
        <v>*</v>
      </c>
      <c r="E690" s="101" t="str">
        <f>IF(FN_MC!H672="","*",FN_MC!H672)</f>
        <v>*</v>
      </c>
      <c r="F690" s="114" t="str">
        <f>IF(FN_MC!M672="","*",FN_MC!M672)</f>
        <v>-</v>
      </c>
      <c r="G690" s="101" t="str">
        <f>IF(FN_MC!I672="","*",FN_MC!I672)</f>
        <v>*</v>
      </c>
      <c r="H690" s="101" t="str">
        <f>IF(FN_MC!AB672="","*",FN_MC!AB672)</f>
        <v>*</v>
      </c>
      <c r="I690" s="101" t="str">
        <f>IF(FN_MC!AC672="","*",FN_MC!AC672)</f>
        <v>*</v>
      </c>
      <c r="J690" s="102" t="str">
        <f>IF(FN_MC!AA672="","*",FN_MC!AA672)</f>
        <v>*</v>
      </c>
      <c r="K690" s="112" t="str">
        <f>IF(FN_MC!AD672="","*",FN_MC!AD672)</f>
        <v>*</v>
      </c>
    </row>
    <row r="691" spans="2:11">
      <c r="B691" s="100" t="str">
        <f>IF(FN_MC!Y673="","*",FN_MC!Y673)</f>
        <v>*</v>
      </c>
      <c r="C691" s="101" t="str">
        <f>IF(FN_MC!B673="","*",FN_MC!B673)</f>
        <v>*</v>
      </c>
      <c r="D691" s="101" t="str">
        <f>IF(FN_MC!D673="","*",FN_MC!D673)</f>
        <v>*</v>
      </c>
      <c r="E691" s="101" t="str">
        <f>IF(FN_MC!H673="","*",FN_MC!H673)</f>
        <v>*</v>
      </c>
      <c r="F691" s="114" t="str">
        <f>IF(FN_MC!M673="","*",FN_MC!M673)</f>
        <v>-</v>
      </c>
      <c r="G691" s="101" t="str">
        <f>IF(FN_MC!I673="","*",FN_MC!I673)</f>
        <v>*</v>
      </c>
      <c r="H691" s="101" t="str">
        <f>IF(FN_MC!AB673="","*",FN_MC!AB673)</f>
        <v>*</v>
      </c>
      <c r="I691" s="101" t="str">
        <f>IF(FN_MC!AC673="","*",FN_MC!AC673)</f>
        <v>*</v>
      </c>
      <c r="J691" s="102" t="str">
        <f>IF(FN_MC!AA673="","*",FN_MC!AA673)</f>
        <v>*</v>
      </c>
      <c r="K691" s="112" t="str">
        <f>IF(FN_MC!AD673="","*",FN_MC!AD673)</f>
        <v>*</v>
      </c>
    </row>
    <row r="692" spans="2:11">
      <c r="B692" s="100" t="str">
        <f>IF(FN_MC!Y674="","*",FN_MC!Y674)</f>
        <v>*</v>
      </c>
      <c r="C692" s="101" t="str">
        <f>IF(FN_MC!B674="","*",FN_MC!B674)</f>
        <v>*</v>
      </c>
      <c r="D692" s="101" t="str">
        <f>IF(FN_MC!D674="","*",FN_MC!D674)</f>
        <v>*</v>
      </c>
      <c r="E692" s="101" t="str">
        <f>IF(FN_MC!H674="","*",FN_MC!H674)</f>
        <v>*</v>
      </c>
      <c r="F692" s="114" t="str">
        <f>IF(FN_MC!M674="","*",FN_MC!M674)</f>
        <v>-</v>
      </c>
      <c r="G692" s="101" t="str">
        <f>IF(FN_MC!I674="","*",FN_MC!I674)</f>
        <v>*</v>
      </c>
      <c r="H692" s="101" t="str">
        <f>IF(FN_MC!AB674="","*",FN_MC!AB674)</f>
        <v>*</v>
      </c>
      <c r="I692" s="101" t="str">
        <f>IF(FN_MC!AC674="","*",FN_MC!AC674)</f>
        <v>*</v>
      </c>
      <c r="J692" s="102" t="str">
        <f>IF(FN_MC!AA674="","*",FN_MC!AA674)</f>
        <v>*</v>
      </c>
      <c r="K692" s="112" t="str">
        <f>IF(FN_MC!AD674="","*",FN_MC!AD674)</f>
        <v>*</v>
      </c>
    </row>
    <row r="693" spans="2:11">
      <c r="B693" s="100" t="str">
        <f>IF(FN_MC!Y675="","*",FN_MC!Y675)</f>
        <v>*</v>
      </c>
      <c r="C693" s="101" t="str">
        <f>IF(FN_MC!B675="","*",FN_MC!B675)</f>
        <v>*</v>
      </c>
      <c r="D693" s="101" t="str">
        <f>IF(FN_MC!D675="","*",FN_MC!D675)</f>
        <v>*</v>
      </c>
      <c r="E693" s="101" t="str">
        <f>IF(FN_MC!H675="","*",FN_MC!H675)</f>
        <v>*</v>
      </c>
      <c r="F693" s="114" t="str">
        <f>IF(FN_MC!M675="","*",FN_MC!M675)</f>
        <v>-</v>
      </c>
      <c r="G693" s="101" t="str">
        <f>IF(FN_MC!I675="","*",FN_MC!I675)</f>
        <v>*</v>
      </c>
      <c r="H693" s="101" t="str">
        <f>IF(FN_MC!AB675="","*",FN_MC!AB675)</f>
        <v>*</v>
      </c>
      <c r="I693" s="101" t="str">
        <f>IF(FN_MC!AC675="","*",FN_MC!AC675)</f>
        <v>*</v>
      </c>
      <c r="J693" s="102" t="str">
        <f>IF(FN_MC!AA675="","*",FN_MC!AA675)</f>
        <v>*</v>
      </c>
      <c r="K693" s="112" t="str">
        <f>IF(FN_MC!AD675="","*",FN_MC!AD675)</f>
        <v>*</v>
      </c>
    </row>
    <row r="694" spans="2:11">
      <c r="B694" s="100" t="str">
        <f>IF(FN_MC!Y676="","*",FN_MC!Y676)</f>
        <v>*</v>
      </c>
      <c r="C694" s="101" t="str">
        <f>IF(FN_MC!B676="","*",FN_MC!B676)</f>
        <v>*</v>
      </c>
      <c r="D694" s="101" t="str">
        <f>IF(FN_MC!D676="","*",FN_MC!D676)</f>
        <v>*</v>
      </c>
      <c r="E694" s="101" t="str">
        <f>IF(FN_MC!H676="","*",FN_MC!H676)</f>
        <v>*</v>
      </c>
      <c r="F694" s="114" t="str">
        <f>IF(FN_MC!M676="","*",FN_MC!M676)</f>
        <v>-</v>
      </c>
      <c r="G694" s="101" t="str">
        <f>IF(FN_MC!I676="","*",FN_MC!I676)</f>
        <v>*</v>
      </c>
      <c r="H694" s="101" t="str">
        <f>IF(FN_MC!AB676="","*",FN_MC!AB676)</f>
        <v>*</v>
      </c>
      <c r="I694" s="101" t="str">
        <f>IF(FN_MC!AC676="","*",FN_MC!AC676)</f>
        <v>*</v>
      </c>
      <c r="J694" s="102" t="str">
        <f>IF(FN_MC!AA676="","*",FN_MC!AA676)</f>
        <v>*</v>
      </c>
      <c r="K694" s="112" t="str">
        <f>IF(FN_MC!AD676="","*",FN_MC!AD676)</f>
        <v>*</v>
      </c>
    </row>
    <row r="695" spans="2:11">
      <c r="B695" s="100" t="str">
        <f>IF(FN_MC!Y677="","*",FN_MC!Y677)</f>
        <v>*</v>
      </c>
      <c r="C695" s="101" t="str">
        <f>IF(FN_MC!B677="","*",FN_MC!B677)</f>
        <v>*</v>
      </c>
      <c r="D695" s="101" t="str">
        <f>IF(FN_MC!D677="","*",FN_MC!D677)</f>
        <v>*</v>
      </c>
      <c r="E695" s="101" t="str">
        <f>IF(FN_MC!H677="","*",FN_MC!H677)</f>
        <v>*</v>
      </c>
      <c r="F695" s="114" t="str">
        <f>IF(FN_MC!M677="","*",FN_MC!M677)</f>
        <v>-</v>
      </c>
      <c r="G695" s="101" t="str">
        <f>IF(FN_MC!I677="","*",FN_MC!I677)</f>
        <v>*</v>
      </c>
      <c r="H695" s="101" t="str">
        <f>IF(FN_MC!AB677="","*",FN_MC!AB677)</f>
        <v>*</v>
      </c>
      <c r="I695" s="101" t="str">
        <f>IF(FN_MC!AC677="","*",FN_MC!AC677)</f>
        <v>*</v>
      </c>
      <c r="J695" s="102" t="str">
        <f>IF(FN_MC!AA677="","*",FN_MC!AA677)</f>
        <v>*</v>
      </c>
      <c r="K695" s="112" t="str">
        <f>IF(FN_MC!AD677="","*",FN_MC!AD677)</f>
        <v>*</v>
      </c>
    </row>
    <row r="696" spans="2:11">
      <c r="B696" s="100" t="str">
        <f>IF(FN_MC!Y678="","*",FN_MC!Y678)</f>
        <v>*</v>
      </c>
      <c r="C696" s="101" t="str">
        <f>IF(FN_MC!B678="","*",FN_MC!B678)</f>
        <v>*</v>
      </c>
      <c r="D696" s="101" t="str">
        <f>IF(FN_MC!D678="","*",FN_MC!D678)</f>
        <v>*</v>
      </c>
      <c r="E696" s="101" t="str">
        <f>IF(FN_MC!H678="","*",FN_MC!H678)</f>
        <v>*</v>
      </c>
      <c r="F696" s="114" t="str">
        <f>IF(FN_MC!M678="","*",FN_MC!M678)</f>
        <v>-</v>
      </c>
      <c r="G696" s="101" t="str">
        <f>IF(FN_MC!I678="","*",FN_MC!I678)</f>
        <v>*</v>
      </c>
      <c r="H696" s="101" t="str">
        <f>IF(FN_MC!AB678="","*",FN_MC!AB678)</f>
        <v>*</v>
      </c>
      <c r="I696" s="101" t="str">
        <f>IF(FN_MC!AC678="","*",FN_MC!AC678)</f>
        <v>*</v>
      </c>
      <c r="J696" s="102" t="str">
        <f>IF(FN_MC!AA678="","*",FN_MC!AA678)</f>
        <v>*</v>
      </c>
      <c r="K696" s="112" t="str">
        <f>IF(FN_MC!AD678="","*",FN_MC!AD678)</f>
        <v>*</v>
      </c>
    </row>
    <row r="697" spans="2:11">
      <c r="B697" s="100" t="str">
        <f>IF(FN_MC!Y679="","*",FN_MC!Y679)</f>
        <v>*</v>
      </c>
      <c r="C697" s="101" t="str">
        <f>IF(FN_MC!B679="","*",FN_MC!B679)</f>
        <v>*</v>
      </c>
      <c r="D697" s="101" t="str">
        <f>IF(FN_MC!D679="","*",FN_MC!D679)</f>
        <v>*</v>
      </c>
      <c r="E697" s="101" t="str">
        <f>IF(FN_MC!H679="","*",FN_MC!H679)</f>
        <v>*</v>
      </c>
      <c r="F697" s="114" t="str">
        <f>IF(FN_MC!M679="","*",FN_MC!M679)</f>
        <v>-</v>
      </c>
      <c r="G697" s="101" t="str">
        <f>IF(FN_MC!I679="","*",FN_MC!I679)</f>
        <v>*</v>
      </c>
      <c r="H697" s="101" t="str">
        <f>IF(FN_MC!AB679="","*",FN_MC!AB679)</f>
        <v>*</v>
      </c>
      <c r="I697" s="101" t="str">
        <f>IF(FN_MC!AC679="","*",FN_MC!AC679)</f>
        <v>*</v>
      </c>
      <c r="J697" s="102" t="str">
        <f>IF(FN_MC!AA679="","*",FN_MC!AA679)</f>
        <v>*</v>
      </c>
      <c r="K697" s="112" t="str">
        <f>IF(FN_MC!AD679="","*",FN_MC!AD679)</f>
        <v>*</v>
      </c>
    </row>
    <row r="698" spans="2:11">
      <c r="B698" s="100" t="str">
        <f>IF(FN_MC!Y680="","*",FN_MC!Y680)</f>
        <v>*</v>
      </c>
      <c r="C698" s="101" t="str">
        <f>IF(FN_MC!B680="","*",FN_MC!B680)</f>
        <v>*</v>
      </c>
      <c r="D698" s="101" t="str">
        <f>IF(FN_MC!D680="","*",FN_MC!D680)</f>
        <v>*</v>
      </c>
      <c r="E698" s="101" t="str">
        <f>IF(FN_MC!H680="","*",FN_MC!H680)</f>
        <v>*</v>
      </c>
      <c r="F698" s="114" t="str">
        <f>IF(FN_MC!M680="","*",FN_MC!M680)</f>
        <v>-</v>
      </c>
      <c r="G698" s="101" t="str">
        <f>IF(FN_MC!I680="","*",FN_MC!I680)</f>
        <v>*</v>
      </c>
      <c r="H698" s="101" t="str">
        <f>IF(FN_MC!AB680="","*",FN_MC!AB680)</f>
        <v>*</v>
      </c>
      <c r="I698" s="101" t="str">
        <f>IF(FN_MC!AC680="","*",FN_MC!AC680)</f>
        <v>*</v>
      </c>
      <c r="J698" s="102" t="str">
        <f>IF(FN_MC!AA680="","*",FN_MC!AA680)</f>
        <v>*</v>
      </c>
      <c r="K698" s="112" t="str">
        <f>IF(FN_MC!AD680="","*",FN_MC!AD680)</f>
        <v>*</v>
      </c>
    </row>
    <row r="699" spans="2:11">
      <c r="B699" s="100" t="str">
        <f>IF(FN_MC!Y681="","*",FN_MC!Y681)</f>
        <v>*</v>
      </c>
      <c r="C699" s="101" t="str">
        <f>IF(FN_MC!B681="","*",FN_MC!B681)</f>
        <v>*</v>
      </c>
      <c r="D699" s="101" t="str">
        <f>IF(FN_MC!D681="","*",FN_MC!D681)</f>
        <v>*</v>
      </c>
      <c r="E699" s="101" t="str">
        <f>IF(FN_MC!H681="","*",FN_MC!H681)</f>
        <v>*</v>
      </c>
      <c r="F699" s="114" t="str">
        <f>IF(FN_MC!M681="","*",FN_MC!M681)</f>
        <v>-</v>
      </c>
      <c r="G699" s="101" t="str">
        <f>IF(FN_MC!I681="","*",FN_MC!I681)</f>
        <v>*</v>
      </c>
      <c r="H699" s="101" t="str">
        <f>IF(FN_MC!AB681="","*",FN_MC!AB681)</f>
        <v>*</v>
      </c>
      <c r="I699" s="101" t="str">
        <f>IF(FN_MC!AC681="","*",FN_MC!AC681)</f>
        <v>*</v>
      </c>
      <c r="J699" s="102" t="str">
        <f>IF(FN_MC!AA681="","*",FN_MC!AA681)</f>
        <v>*</v>
      </c>
      <c r="K699" s="112" t="str">
        <f>IF(FN_MC!AD681="","*",FN_MC!AD681)</f>
        <v>*</v>
      </c>
    </row>
    <row r="700" spans="2:11">
      <c r="B700" s="100" t="str">
        <f>IF(FN_MC!Y682="","*",FN_MC!Y682)</f>
        <v>*</v>
      </c>
      <c r="C700" s="101" t="str">
        <f>IF(FN_MC!B682="","*",FN_MC!B682)</f>
        <v>*</v>
      </c>
      <c r="D700" s="101" t="str">
        <f>IF(FN_MC!D682="","*",FN_MC!D682)</f>
        <v>*</v>
      </c>
      <c r="E700" s="101" t="str">
        <f>IF(FN_MC!H682="","*",FN_MC!H682)</f>
        <v>*</v>
      </c>
      <c r="F700" s="114" t="str">
        <f>IF(FN_MC!M682="","*",FN_MC!M682)</f>
        <v>-</v>
      </c>
      <c r="G700" s="101" t="str">
        <f>IF(FN_MC!I682="","*",FN_MC!I682)</f>
        <v>*</v>
      </c>
      <c r="H700" s="101" t="str">
        <f>IF(FN_MC!AB682="","*",FN_MC!AB682)</f>
        <v>*</v>
      </c>
      <c r="I700" s="101" t="str">
        <f>IF(FN_MC!AC682="","*",FN_MC!AC682)</f>
        <v>*</v>
      </c>
      <c r="J700" s="102" t="str">
        <f>IF(FN_MC!AA682="","*",FN_MC!AA682)</f>
        <v>*</v>
      </c>
      <c r="K700" s="112" t="str">
        <f>IF(FN_MC!AD682="","*",FN_MC!AD682)</f>
        <v>*</v>
      </c>
    </row>
    <row r="701" spans="2:11">
      <c r="B701" s="100" t="str">
        <f>IF(FN_MC!Y683="","*",FN_MC!Y683)</f>
        <v>*</v>
      </c>
      <c r="C701" s="101" t="str">
        <f>IF(FN_MC!B683="","*",FN_MC!B683)</f>
        <v>*</v>
      </c>
      <c r="D701" s="101" t="str">
        <f>IF(FN_MC!D683="","*",FN_MC!D683)</f>
        <v>*</v>
      </c>
      <c r="E701" s="101" t="str">
        <f>IF(FN_MC!H683="","*",FN_MC!H683)</f>
        <v>*</v>
      </c>
      <c r="F701" s="114" t="str">
        <f>IF(FN_MC!M683="","*",FN_MC!M683)</f>
        <v>-</v>
      </c>
      <c r="G701" s="101" t="str">
        <f>IF(FN_MC!I683="","*",FN_MC!I683)</f>
        <v>*</v>
      </c>
      <c r="H701" s="101" t="str">
        <f>IF(FN_MC!AB683="","*",FN_MC!AB683)</f>
        <v>*</v>
      </c>
      <c r="I701" s="101" t="str">
        <f>IF(FN_MC!AC683="","*",FN_MC!AC683)</f>
        <v>*</v>
      </c>
      <c r="J701" s="102" t="str">
        <f>IF(FN_MC!AA683="","*",FN_MC!AA683)</f>
        <v>*</v>
      </c>
      <c r="K701" s="112" t="str">
        <f>IF(FN_MC!AD683="","*",FN_MC!AD683)</f>
        <v>*</v>
      </c>
    </row>
    <row r="702" spans="2:11">
      <c r="B702" s="100" t="str">
        <f>IF(FN_MC!Y684="","*",FN_MC!Y684)</f>
        <v>*</v>
      </c>
      <c r="C702" s="101" t="str">
        <f>IF(FN_MC!B684="","*",FN_MC!B684)</f>
        <v>*</v>
      </c>
      <c r="D702" s="101" t="str">
        <f>IF(FN_MC!D684="","*",FN_MC!D684)</f>
        <v>*</v>
      </c>
      <c r="E702" s="101" t="str">
        <f>IF(FN_MC!H684="","*",FN_MC!H684)</f>
        <v>*</v>
      </c>
      <c r="F702" s="114" t="str">
        <f>IF(FN_MC!M684="","*",FN_MC!M684)</f>
        <v>-</v>
      </c>
      <c r="G702" s="101" t="str">
        <f>IF(FN_MC!I684="","*",FN_MC!I684)</f>
        <v>*</v>
      </c>
      <c r="H702" s="101" t="str">
        <f>IF(FN_MC!AB684="","*",FN_MC!AB684)</f>
        <v>*</v>
      </c>
      <c r="I702" s="101" t="str">
        <f>IF(FN_MC!AC684="","*",FN_MC!AC684)</f>
        <v>*</v>
      </c>
      <c r="J702" s="102" t="str">
        <f>IF(FN_MC!AA684="","*",FN_MC!AA684)</f>
        <v>*</v>
      </c>
      <c r="K702" s="112" t="str">
        <f>IF(FN_MC!AD684="","*",FN_MC!AD684)</f>
        <v>*</v>
      </c>
    </row>
    <row r="703" spans="2:11">
      <c r="B703" s="100" t="str">
        <f>IF(FN_MC!Y685="","*",FN_MC!Y685)</f>
        <v>*</v>
      </c>
      <c r="C703" s="101" t="str">
        <f>IF(FN_MC!B685="","*",FN_MC!B685)</f>
        <v>*</v>
      </c>
      <c r="D703" s="101" t="str">
        <f>IF(FN_MC!D685="","*",FN_MC!D685)</f>
        <v>*</v>
      </c>
      <c r="E703" s="101" t="str">
        <f>IF(FN_MC!H685="","*",FN_MC!H685)</f>
        <v>*</v>
      </c>
      <c r="F703" s="114" t="str">
        <f>IF(FN_MC!M685="","*",FN_MC!M685)</f>
        <v>-</v>
      </c>
      <c r="G703" s="101" t="str">
        <f>IF(FN_MC!I685="","*",FN_MC!I685)</f>
        <v>*</v>
      </c>
      <c r="H703" s="101" t="str">
        <f>IF(FN_MC!AB685="","*",FN_MC!AB685)</f>
        <v>*</v>
      </c>
      <c r="I703" s="101" t="str">
        <f>IF(FN_MC!AC685="","*",FN_MC!AC685)</f>
        <v>*</v>
      </c>
      <c r="J703" s="102" t="str">
        <f>IF(FN_MC!AA685="","*",FN_MC!AA685)</f>
        <v>*</v>
      </c>
      <c r="K703" s="112" t="str">
        <f>IF(FN_MC!AD685="","*",FN_MC!AD685)</f>
        <v>*</v>
      </c>
    </row>
    <row r="704" spans="2:11">
      <c r="B704" s="100" t="str">
        <f>IF(FN_MC!Y686="","*",FN_MC!Y686)</f>
        <v>*</v>
      </c>
      <c r="C704" s="101" t="str">
        <f>IF(FN_MC!B686="","*",FN_MC!B686)</f>
        <v>*</v>
      </c>
      <c r="D704" s="101" t="str">
        <f>IF(FN_MC!D686="","*",FN_MC!D686)</f>
        <v>*</v>
      </c>
      <c r="E704" s="101" t="str">
        <f>IF(FN_MC!H686="","*",FN_MC!H686)</f>
        <v>*</v>
      </c>
      <c r="F704" s="114" t="str">
        <f>IF(FN_MC!M686="","*",FN_MC!M686)</f>
        <v>-</v>
      </c>
      <c r="G704" s="101" t="str">
        <f>IF(FN_MC!I686="","*",FN_MC!I686)</f>
        <v>*</v>
      </c>
      <c r="H704" s="101" t="str">
        <f>IF(FN_MC!AB686="","*",FN_MC!AB686)</f>
        <v>*</v>
      </c>
      <c r="I704" s="101" t="str">
        <f>IF(FN_MC!AC686="","*",FN_MC!AC686)</f>
        <v>*</v>
      </c>
      <c r="J704" s="102" t="str">
        <f>IF(FN_MC!AA686="","*",FN_MC!AA686)</f>
        <v>*</v>
      </c>
      <c r="K704" s="112" t="str">
        <f>IF(FN_MC!AD686="","*",FN_MC!AD686)</f>
        <v>*</v>
      </c>
    </row>
    <row r="705" spans="2:11">
      <c r="B705" s="100" t="str">
        <f>IF(FN_MC!Y687="","*",FN_MC!Y687)</f>
        <v>*</v>
      </c>
      <c r="C705" s="101" t="str">
        <f>IF(FN_MC!B687="","*",FN_MC!B687)</f>
        <v>*</v>
      </c>
      <c r="D705" s="101" t="str">
        <f>IF(FN_MC!D687="","*",FN_MC!D687)</f>
        <v>*</v>
      </c>
      <c r="E705" s="101" t="str">
        <f>IF(FN_MC!H687="","*",FN_MC!H687)</f>
        <v>*</v>
      </c>
      <c r="F705" s="114" t="str">
        <f>IF(FN_MC!M687="","*",FN_MC!M687)</f>
        <v>-</v>
      </c>
      <c r="G705" s="101" t="str">
        <f>IF(FN_MC!I687="","*",FN_MC!I687)</f>
        <v>*</v>
      </c>
      <c r="H705" s="101" t="str">
        <f>IF(FN_MC!AB687="","*",FN_MC!AB687)</f>
        <v>*</v>
      </c>
      <c r="I705" s="101" t="str">
        <f>IF(FN_MC!AC687="","*",FN_MC!AC687)</f>
        <v>*</v>
      </c>
      <c r="J705" s="102" t="str">
        <f>IF(FN_MC!AA687="","*",FN_MC!AA687)</f>
        <v>*</v>
      </c>
      <c r="K705" s="112" t="str">
        <f>IF(FN_MC!AD687="","*",FN_MC!AD687)</f>
        <v>*</v>
      </c>
    </row>
    <row r="706" spans="2:11">
      <c r="B706" s="100" t="str">
        <f>IF(FN_MC!Y688="","*",FN_MC!Y688)</f>
        <v>*</v>
      </c>
      <c r="C706" s="101" t="str">
        <f>IF(FN_MC!B688="","*",FN_MC!B688)</f>
        <v>*</v>
      </c>
      <c r="D706" s="101" t="str">
        <f>IF(FN_MC!D688="","*",FN_MC!D688)</f>
        <v>*</v>
      </c>
      <c r="E706" s="101" t="str">
        <f>IF(FN_MC!H688="","*",FN_MC!H688)</f>
        <v>*</v>
      </c>
      <c r="F706" s="114" t="str">
        <f>IF(FN_MC!M688="","*",FN_MC!M688)</f>
        <v>-</v>
      </c>
      <c r="G706" s="101" t="str">
        <f>IF(FN_MC!I688="","*",FN_MC!I688)</f>
        <v>*</v>
      </c>
      <c r="H706" s="101" t="str">
        <f>IF(FN_MC!AB688="","*",FN_MC!AB688)</f>
        <v>*</v>
      </c>
      <c r="I706" s="101" t="str">
        <f>IF(FN_MC!AC688="","*",FN_MC!AC688)</f>
        <v>*</v>
      </c>
      <c r="J706" s="102" t="str">
        <f>IF(FN_MC!AA688="","*",FN_MC!AA688)</f>
        <v>*</v>
      </c>
      <c r="K706" s="112" t="str">
        <f>IF(FN_MC!AD688="","*",FN_MC!AD688)</f>
        <v>*</v>
      </c>
    </row>
    <row r="707" spans="2:11">
      <c r="B707" s="100" t="str">
        <f>IF(FN_MC!Y689="","*",FN_MC!Y689)</f>
        <v>*</v>
      </c>
      <c r="C707" s="101" t="str">
        <f>IF(FN_MC!B689="","*",FN_MC!B689)</f>
        <v>*</v>
      </c>
      <c r="D707" s="101" t="str">
        <f>IF(FN_MC!D689="","*",FN_MC!D689)</f>
        <v>*</v>
      </c>
      <c r="E707" s="101" t="str">
        <f>IF(FN_MC!H689="","*",FN_MC!H689)</f>
        <v>*</v>
      </c>
      <c r="F707" s="114" t="str">
        <f>IF(FN_MC!M689="","*",FN_MC!M689)</f>
        <v>-</v>
      </c>
      <c r="G707" s="101" t="str">
        <f>IF(FN_MC!I689="","*",FN_MC!I689)</f>
        <v>*</v>
      </c>
      <c r="H707" s="101" t="str">
        <f>IF(FN_MC!AB689="","*",FN_MC!AB689)</f>
        <v>*</v>
      </c>
      <c r="I707" s="101" t="str">
        <f>IF(FN_MC!AC689="","*",FN_MC!AC689)</f>
        <v>*</v>
      </c>
      <c r="J707" s="102" t="str">
        <f>IF(FN_MC!AA689="","*",FN_MC!AA689)</f>
        <v>*</v>
      </c>
      <c r="K707" s="112" t="str">
        <f>IF(FN_MC!AD689="","*",FN_MC!AD689)</f>
        <v>*</v>
      </c>
    </row>
    <row r="708" spans="2:11">
      <c r="B708" s="100" t="str">
        <f>IF(FN_MC!Y690="","*",FN_MC!Y690)</f>
        <v>*</v>
      </c>
      <c r="C708" s="101" t="str">
        <f>IF(FN_MC!B690="","*",FN_MC!B690)</f>
        <v>*</v>
      </c>
      <c r="D708" s="101" t="str">
        <f>IF(FN_MC!D690="","*",FN_MC!D690)</f>
        <v>*</v>
      </c>
      <c r="E708" s="101" t="str">
        <f>IF(FN_MC!H690="","*",FN_MC!H690)</f>
        <v>*</v>
      </c>
      <c r="F708" s="114" t="str">
        <f>IF(FN_MC!M690="","*",FN_MC!M690)</f>
        <v>-</v>
      </c>
      <c r="G708" s="101" t="str">
        <f>IF(FN_MC!I690="","*",FN_MC!I690)</f>
        <v>*</v>
      </c>
      <c r="H708" s="101" t="str">
        <f>IF(FN_MC!AB690="","*",FN_MC!AB690)</f>
        <v>*</v>
      </c>
      <c r="I708" s="101" t="str">
        <f>IF(FN_MC!AC690="","*",FN_MC!AC690)</f>
        <v>*</v>
      </c>
      <c r="J708" s="102" t="str">
        <f>IF(FN_MC!AA690="","*",FN_MC!AA690)</f>
        <v>*</v>
      </c>
      <c r="K708" s="112" t="str">
        <f>IF(FN_MC!AD690="","*",FN_MC!AD690)</f>
        <v>*</v>
      </c>
    </row>
    <row r="709" spans="2:11">
      <c r="B709" s="100" t="str">
        <f>IF(FN_MC!Y691="","*",FN_MC!Y691)</f>
        <v>*</v>
      </c>
      <c r="C709" s="101" t="str">
        <f>IF(FN_MC!B691="","*",FN_MC!B691)</f>
        <v>*</v>
      </c>
      <c r="D709" s="101" t="str">
        <f>IF(FN_MC!D691="","*",FN_MC!D691)</f>
        <v>*</v>
      </c>
      <c r="E709" s="101" t="str">
        <f>IF(FN_MC!H691="","*",FN_MC!H691)</f>
        <v>*</v>
      </c>
      <c r="F709" s="114" t="str">
        <f>IF(FN_MC!M691="","*",FN_MC!M691)</f>
        <v>-</v>
      </c>
      <c r="G709" s="101" t="str">
        <f>IF(FN_MC!I691="","*",FN_MC!I691)</f>
        <v>*</v>
      </c>
      <c r="H709" s="101" t="str">
        <f>IF(FN_MC!AB691="","*",FN_MC!AB691)</f>
        <v>*</v>
      </c>
      <c r="I709" s="101" t="str">
        <f>IF(FN_MC!AC691="","*",FN_MC!AC691)</f>
        <v>*</v>
      </c>
      <c r="J709" s="102" t="str">
        <f>IF(FN_MC!AA691="","*",FN_MC!AA691)</f>
        <v>*</v>
      </c>
      <c r="K709" s="112" t="str">
        <f>IF(FN_MC!AD691="","*",FN_MC!AD691)</f>
        <v>*</v>
      </c>
    </row>
    <row r="710" spans="2:11">
      <c r="B710" s="100" t="str">
        <f>IF(FN_MC!Y692="","*",FN_MC!Y692)</f>
        <v>*</v>
      </c>
      <c r="C710" s="101" t="str">
        <f>IF(FN_MC!B692="","*",FN_MC!B692)</f>
        <v>*</v>
      </c>
      <c r="D710" s="101" t="str">
        <f>IF(FN_MC!D692="","*",FN_MC!D692)</f>
        <v>*</v>
      </c>
      <c r="E710" s="101" t="str">
        <f>IF(FN_MC!H692="","*",FN_MC!H692)</f>
        <v>*</v>
      </c>
      <c r="F710" s="114" t="str">
        <f>IF(FN_MC!M692="","*",FN_MC!M692)</f>
        <v>-</v>
      </c>
      <c r="G710" s="101" t="str">
        <f>IF(FN_MC!I692="","*",FN_MC!I692)</f>
        <v>*</v>
      </c>
      <c r="H710" s="101" t="str">
        <f>IF(FN_MC!AB692="","*",FN_MC!AB692)</f>
        <v>*</v>
      </c>
      <c r="I710" s="101" t="str">
        <f>IF(FN_MC!AC692="","*",FN_MC!AC692)</f>
        <v>*</v>
      </c>
      <c r="J710" s="102" t="str">
        <f>IF(FN_MC!AA692="","*",FN_MC!AA692)</f>
        <v>*</v>
      </c>
      <c r="K710" s="112" t="str">
        <f>IF(FN_MC!AD692="","*",FN_MC!AD692)</f>
        <v>*</v>
      </c>
    </row>
    <row r="711" spans="2:11">
      <c r="B711" s="100" t="str">
        <f>IF(FN_MC!Y693="","*",FN_MC!Y693)</f>
        <v>*</v>
      </c>
      <c r="C711" s="101" t="str">
        <f>IF(FN_MC!B693="","*",FN_MC!B693)</f>
        <v>*</v>
      </c>
      <c r="D711" s="101" t="str">
        <f>IF(FN_MC!D693="","*",FN_MC!D693)</f>
        <v>*</v>
      </c>
      <c r="E711" s="101" t="str">
        <f>IF(FN_MC!H693="","*",FN_MC!H693)</f>
        <v>*</v>
      </c>
      <c r="F711" s="114" t="str">
        <f>IF(FN_MC!M693="","*",FN_MC!M693)</f>
        <v>-</v>
      </c>
      <c r="G711" s="101" t="str">
        <f>IF(FN_MC!I693="","*",FN_MC!I693)</f>
        <v>*</v>
      </c>
      <c r="H711" s="101" t="str">
        <f>IF(FN_MC!AB693="","*",FN_MC!AB693)</f>
        <v>*</v>
      </c>
      <c r="I711" s="101" t="str">
        <f>IF(FN_MC!AC693="","*",FN_MC!AC693)</f>
        <v>*</v>
      </c>
      <c r="J711" s="102" t="str">
        <f>IF(FN_MC!AA693="","*",FN_MC!AA693)</f>
        <v>*</v>
      </c>
      <c r="K711" s="112" t="str">
        <f>IF(FN_MC!AD693="","*",FN_MC!AD693)</f>
        <v>*</v>
      </c>
    </row>
    <row r="712" spans="2:11">
      <c r="B712" s="100" t="str">
        <f>IF(FN_MC!Y694="","*",FN_MC!Y694)</f>
        <v>*</v>
      </c>
      <c r="C712" s="101" t="str">
        <f>IF(FN_MC!B694="","*",FN_MC!B694)</f>
        <v>*</v>
      </c>
      <c r="D712" s="101" t="str">
        <f>IF(FN_MC!D694="","*",FN_MC!D694)</f>
        <v>*</v>
      </c>
      <c r="E712" s="101" t="str">
        <f>IF(FN_MC!H694="","*",FN_MC!H694)</f>
        <v>*</v>
      </c>
      <c r="F712" s="114" t="str">
        <f>IF(FN_MC!M694="","*",FN_MC!M694)</f>
        <v>-</v>
      </c>
      <c r="G712" s="101" t="str">
        <f>IF(FN_MC!I694="","*",FN_MC!I694)</f>
        <v>*</v>
      </c>
      <c r="H712" s="101" t="str">
        <f>IF(FN_MC!AB694="","*",FN_MC!AB694)</f>
        <v>*</v>
      </c>
      <c r="I712" s="101" t="str">
        <f>IF(FN_MC!AC694="","*",FN_MC!AC694)</f>
        <v>*</v>
      </c>
      <c r="J712" s="102" t="str">
        <f>IF(FN_MC!AA694="","*",FN_MC!AA694)</f>
        <v>*</v>
      </c>
      <c r="K712" s="112" t="str">
        <f>IF(FN_MC!AD694="","*",FN_MC!AD694)</f>
        <v>*</v>
      </c>
    </row>
    <row r="713" spans="2:11">
      <c r="B713" s="100" t="str">
        <f>IF(FN_MC!Y695="","*",FN_MC!Y695)</f>
        <v>*</v>
      </c>
      <c r="C713" s="101" t="str">
        <f>IF(FN_MC!B695="","*",FN_MC!B695)</f>
        <v>*</v>
      </c>
      <c r="D713" s="101" t="str">
        <f>IF(FN_MC!D695="","*",FN_MC!D695)</f>
        <v>*</v>
      </c>
      <c r="E713" s="101" t="str">
        <f>IF(FN_MC!H695="","*",FN_MC!H695)</f>
        <v>*</v>
      </c>
      <c r="F713" s="114" t="str">
        <f>IF(FN_MC!M695="","*",FN_MC!M695)</f>
        <v>-</v>
      </c>
      <c r="G713" s="101" t="str">
        <f>IF(FN_MC!I695="","*",FN_MC!I695)</f>
        <v>*</v>
      </c>
      <c r="H713" s="101" t="str">
        <f>IF(FN_MC!AB695="","*",FN_MC!AB695)</f>
        <v>*</v>
      </c>
      <c r="I713" s="101" t="str">
        <f>IF(FN_MC!AC695="","*",FN_MC!AC695)</f>
        <v>*</v>
      </c>
      <c r="J713" s="102" t="str">
        <f>IF(FN_MC!AA695="","*",FN_MC!AA695)</f>
        <v>*</v>
      </c>
      <c r="K713" s="112" t="str">
        <f>IF(FN_MC!AD695="","*",FN_MC!AD695)</f>
        <v>*</v>
      </c>
    </row>
    <row r="714" spans="2:11">
      <c r="B714" s="100" t="str">
        <f>IF(FN_MC!Y696="","*",FN_MC!Y696)</f>
        <v>*</v>
      </c>
      <c r="C714" s="101" t="str">
        <f>IF(FN_MC!B696="","*",FN_MC!B696)</f>
        <v>*</v>
      </c>
      <c r="D714" s="101" t="str">
        <f>IF(FN_MC!D696="","*",FN_MC!D696)</f>
        <v>*</v>
      </c>
      <c r="E714" s="101" t="str">
        <f>IF(FN_MC!H696="","*",FN_MC!H696)</f>
        <v>*</v>
      </c>
      <c r="F714" s="114" t="str">
        <f>IF(FN_MC!M696="","*",FN_MC!M696)</f>
        <v>-</v>
      </c>
      <c r="G714" s="101" t="str">
        <f>IF(FN_MC!I696="","*",FN_MC!I696)</f>
        <v>*</v>
      </c>
      <c r="H714" s="101" t="str">
        <f>IF(FN_MC!AB696="","*",FN_MC!AB696)</f>
        <v>*</v>
      </c>
      <c r="I714" s="101" t="str">
        <f>IF(FN_MC!AC696="","*",FN_MC!AC696)</f>
        <v>*</v>
      </c>
      <c r="J714" s="102" t="str">
        <f>IF(FN_MC!AA696="","*",FN_MC!AA696)</f>
        <v>*</v>
      </c>
      <c r="K714" s="112" t="str">
        <f>IF(FN_MC!AD696="","*",FN_MC!AD696)</f>
        <v>*</v>
      </c>
    </row>
    <row r="715" spans="2:11">
      <c r="B715" s="100" t="str">
        <f>IF(FN_MC!Y697="","*",FN_MC!Y697)</f>
        <v>*</v>
      </c>
      <c r="C715" s="101" t="str">
        <f>IF(FN_MC!B697="","*",FN_MC!B697)</f>
        <v>*</v>
      </c>
      <c r="D715" s="101" t="str">
        <f>IF(FN_MC!D697="","*",FN_MC!D697)</f>
        <v>*</v>
      </c>
      <c r="E715" s="101" t="str">
        <f>IF(FN_MC!H697="","*",FN_MC!H697)</f>
        <v>*</v>
      </c>
      <c r="F715" s="114" t="str">
        <f>IF(FN_MC!M697="","*",FN_MC!M697)</f>
        <v>-</v>
      </c>
      <c r="G715" s="101" t="str">
        <f>IF(FN_MC!I697="","*",FN_MC!I697)</f>
        <v>*</v>
      </c>
      <c r="H715" s="101" t="str">
        <f>IF(FN_MC!AB697="","*",FN_MC!AB697)</f>
        <v>*</v>
      </c>
      <c r="I715" s="101" t="str">
        <f>IF(FN_MC!AC697="","*",FN_MC!AC697)</f>
        <v>*</v>
      </c>
      <c r="J715" s="102" t="str">
        <f>IF(FN_MC!AA697="","*",FN_MC!AA697)</f>
        <v>*</v>
      </c>
      <c r="K715" s="112" t="str">
        <f>IF(FN_MC!AD697="","*",FN_MC!AD697)</f>
        <v>*</v>
      </c>
    </row>
    <row r="716" spans="2:11">
      <c r="B716" s="100" t="str">
        <f>IF(FN_MC!Y698="","*",FN_MC!Y698)</f>
        <v>*</v>
      </c>
      <c r="C716" s="101" t="str">
        <f>IF(FN_MC!B698="","*",FN_MC!B698)</f>
        <v>*</v>
      </c>
      <c r="D716" s="101" t="str">
        <f>IF(FN_MC!D698="","*",FN_MC!D698)</f>
        <v>*</v>
      </c>
      <c r="E716" s="101" t="str">
        <f>IF(FN_MC!H698="","*",FN_MC!H698)</f>
        <v>*</v>
      </c>
      <c r="F716" s="114" t="str">
        <f>IF(FN_MC!M698="","*",FN_MC!M698)</f>
        <v>-</v>
      </c>
      <c r="G716" s="101" t="str">
        <f>IF(FN_MC!I698="","*",FN_MC!I698)</f>
        <v>*</v>
      </c>
      <c r="H716" s="101" t="str">
        <f>IF(FN_MC!AB698="","*",FN_MC!AB698)</f>
        <v>*</v>
      </c>
      <c r="I716" s="101" t="str">
        <f>IF(FN_MC!AC698="","*",FN_MC!AC698)</f>
        <v>*</v>
      </c>
      <c r="J716" s="102" t="str">
        <f>IF(FN_MC!AA698="","*",FN_MC!AA698)</f>
        <v>*</v>
      </c>
      <c r="K716" s="112" t="str">
        <f>IF(FN_MC!AD698="","*",FN_MC!AD698)</f>
        <v>*</v>
      </c>
    </row>
    <row r="717" spans="2:11">
      <c r="B717" s="100" t="str">
        <f>IF(FN_MC!Y699="","*",FN_MC!Y699)</f>
        <v>*</v>
      </c>
      <c r="C717" s="101" t="str">
        <f>IF(FN_MC!B699="","*",FN_MC!B699)</f>
        <v>*</v>
      </c>
      <c r="D717" s="101" t="str">
        <f>IF(FN_MC!D699="","*",FN_MC!D699)</f>
        <v>*</v>
      </c>
      <c r="E717" s="101" t="str">
        <f>IF(FN_MC!H699="","*",FN_MC!H699)</f>
        <v>*</v>
      </c>
      <c r="F717" s="114" t="str">
        <f>IF(FN_MC!M699="","*",FN_MC!M699)</f>
        <v>-</v>
      </c>
      <c r="G717" s="101" t="str">
        <f>IF(FN_MC!I699="","*",FN_MC!I699)</f>
        <v>*</v>
      </c>
      <c r="H717" s="101" t="str">
        <f>IF(FN_MC!AB699="","*",FN_MC!AB699)</f>
        <v>*</v>
      </c>
      <c r="I717" s="101" t="str">
        <f>IF(FN_MC!AC699="","*",FN_MC!AC699)</f>
        <v>*</v>
      </c>
      <c r="J717" s="102" t="str">
        <f>IF(FN_MC!AA699="","*",FN_MC!AA699)</f>
        <v>*</v>
      </c>
      <c r="K717" s="112" t="str">
        <f>IF(FN_MC!AD699="","*",FN_MC!AD699)</f>
        <v>*</v>
      </c>
    </row>
    <row r="718" spans="2:11">
      <c r="B718" s="100" t="str">
        <f>IF(FN_MC!Y700="","*",FN_MC!Y700)</f>
        <v>*</v>
      </c>
      <c r="C718" s="101" t="str">
        <f>IF(FN_MC!B700="","*",FN_MC!B700)</f>
        <v>*</v>
      </c>
      <c r="D718" s="101" t="str">
        <f>IF(FN_MC!D700="","*",FN_MC!D700)</f>
        <v>*</v>
      </c>
      <c r="E718" s="101" t="str">
        <f>IF(FN_MC!H700="","*",FN_MC!H700)</f>
        <v>*</v>
      </c>
      <c r="F718" s="114" t="str">
        <f>IF(FN_MC!M700="","*",FN_MC!M700)</f>
        <v>-</v>
      </c>
      <c r="G718" s="101" t="str">
        <f>IF(FN_MC!I700="","*",FN_MC!I700)</f>
        <v>*</v>
      </c>
      <c r="H718" s="101" t="str">
        <f>IF(FN_MC!AB700="","*",FN_MC!AB700)</f>
        <v>*</v>
      </c>
      <c r="I718" s="101" t="str">
        <f>IF(FN_MC!AC700="","*",FN_MC!AC700)</f>
        <v>*</v>
      </c>
      <c r="J718" s="102" t="str">
        <f>IF(FN_MC!AA700="","*",FN_MC!AA700)</f>
        <v>*</v>
      </c>
      <c r="K718" s="112" t="str">
        <f>IF(FN_MC!AD700="","*",FN_MC!AD700)</f>
        <v>*</v>
      </c>
    </row>
    <row r="719" spans="2:11">
      <c r="B719" s="100" t="str">
        <f>IF(FN_MC!Y701="","*",FN_MC!Y701)</f>
        <v>*</v>
      </c>
      <c r="C719" s="101" t="str">
        <f>IF(FN_MC!B701="","*",FN_MC!B701)</f>
        <v>*</v>
      </c>
      <c r="D719" s="101" t="str">
        <f>IF(FN_MC!D701="","*",FN_MC!D701)</f>
        <v>*</v>
      </c>
      <c r="E719" s="101" t="str">
        <f>IF(FN_MC!H701="","*",FN_MC!H701)</f>
        <v>*</v>
      </c>
      <c r="F719" s="114" t="str">
        <f>IF(FN_MC!M701="","*",FN_MC!M701)</f>
        <v>-</v>
      </c>
      <c r="G719" s="101" t="str">
        <f>IF(FN_MC!I701="","*",FN_MC!I701)</f>
        <v>*</v>
      </c>
      <c r="H719" s="101" t="str">
        <f>IF(FN_MC!AB701="","*",FN_MC!AB701)</f>
        <v>*</v>
      </c>
      <c r="I719" s="101" t="str">
        <f>IF(FN_MC!AC701="","*",FN_MC!AC701)</f>
        <v>*</v>
      </c>
      <c r="J719" s="102" t="str">
        <f>IF(FN_MC!AA701="","*",FN_MC!AA701)</f>
        <v>*</v>
      </c>
      <c r="K719" s="112" t="str">
        <f>IF(FN_MC!AD701="","*",FN_MC!AD701)</f>
        <v>*</v>
      </c>
    </row>
    <row r="720" spans="2:11">
      <c r="B720" s="100" t="str">
        <f>IF(FN_MC!Y702="","*",FN_MC!Y702)</f>
        <v>*</v>
      </c>
      <c r="C720" s="101" t="str">
        <f>IF(FN_MC!B702="","*",FN_MC!B702)</f>
        <v>*</v>
      </c>
      <c r="D720" s="101" t="str">
        <f>IF(FN_MC!D702="","*",FN_MC!D702)</f>
        <v>*</v>
      </c>
      <c r="E720" s="101" t="str">
        <f>IF(FN_MC!H702="","*",FN_MC!H702)</f>
        <v>*</v>
      </c>
      <c r="F720" s="114" t="str">
        <f>IF(FN_MC!M702="","*",FN_MC!M702)</f>
        <v>-</v>
      </c>
      <c r="G720" s="101" t="str">
        <f>IF(FN_MC!I702="","*",FN_MC!I702)</f>
        <v>*</v>
      </c>
      <c r="H720" s="101" t="str">
        <f>IF(FN_MC!AB702="","*",FN_MC!AB702)</f>
        <v>*</v>
      </c>
      <c r="I720" s="101" t="str">
        <f>IF(FN_MC!AC702="","*",FN_MC!AC702)</f>
        <v>*</v>
      </c>
      <c r="J720" s="102" t="str">
        <f>IF(FN_MC!AA702="","*",FN_MC!AA702)</f>
        <v>*</v>
      </c>
      <c r="K720" s="112" t="str">
        <f>IF(FN_MC!AD702="","*",FN_MC!AD702)</f>
        <v>*</v>
      </c>
    </row>
    <row r="721" spans="2:11">
      <c r="B721" s="100" t="str">
        <f>IF(FN_MC!Y703="","*",FN_MC!Y703)</f>
        <v>*</v>
      </c>
      <c r="C721" s="101" t="str">
        <f>IF(FN_MC!B703="","*",FN_MC!B703)</f>
        <v>*</v>
      </c>
      <c r="D721" s="101" t="str">
        <f>IF(FN_MC!D703="","*",FN_MC!D703)</f>
        <v>*</v>
      </c>
      <c r="E721" s="101" t="str">
        <f>IF(FN_MC!H703="","*",FN_MC!H703)</f>
        <v>*</v>
      </c>
      <c r="F721" s="114" t="str">
        <f>IF(FN_MC!M703="","*",FN_MC!M703)</f>
        <v>-</v>
      </c>
      <c r="G721" s="101" t="str">
        <f>IF(FN_MC!I703="","*",FN_MC!I703)</f>
        <v>*</v>
      </c>
      <c r="H721" s="101" t="str">
        <f>IF(FN_MC!AB703="","*",FN_MC!AB703)</f>
        <v>*</v>
      </c>
      <c r="I721" s="101" t="str">
        <f>IF(FN_MC!AC703="","*",FN_MC!AC703)</f>
        <v>*</v>
      </c>
      <c r="J721" s="102" t="str">
        <f>IF(FN_MC!AA703="","*",FN_MC!AA703)</f>
        <v>*</v>
      </c>
      <c r="K721" s="112" t="str">
        <f>IF(FN_MC!AD703="","*",FN_MC!AD703)</f>
        <v>*</v>
      </c>
    </row>
    <row r="722" spans="2:11">
      <c r="B722" s="100" t="str">
        <f>IF(FN_MC!Y704="","*",FN_MC!Y704)</f>
        <v>*</v>
      </c>
      <c r="C722" s="101" t="str">
        <f>IF(FN_MC!B704="","*",FN_MC!B704)</f>
        <v>*</v>
      </c>
      <c r="D722" s="101" t="str">
        <f>IF(FN_MC!D704="","*",FN_MC!D704)</f>
        <v>*</v>
      </c>
      <c r="E722" s="101" t="str">
        <f>IF(FN_MC!H704="","*",FN_MC!H704)</f>
        <v>*</v>
      </c>
      <c r="F722" s="114" t="str">
        <f>IF(FN_MC!M704="","*",FN_MC!M704)</f>
        <v>-</v>
      </c>
      <c r="G722" s="101" t="str">
        <f>IF(FN_MC!I704="","*",FN_MC!I704)</f>
        <v>*</v>
      </c>
      <c r="H722" s="101" t="str">
        <f>IF(FN_MC!AB704="","*",FN_MC!AB704)</f>
        <v>*</v>
      </c>
      <c r="I722" s="101" t="str">
        <f>IF(FN_MC!AC704="","*",FN_MC!AC704)</f>
        <v>*</v>
      </c>
      <c r="J722" s="102" t="str">
        <f>IF(FN_MC!AA704="","*",FN_MC!AA704)</f>
        <v>*</v>
      </c>
      <c r="K722" s="112" t="str">
        <f>IF(FN_MC!AD704="","*",FN_MC!AD704)</f>
        <v>*</v>
      </c>
    </row>
    <row r="723" spans="2:11">
      <c r="B723" s="100" t="str">
        <f>IF(FN_MC!Y705="","*",FN_MC!Y705)</f>
        <v>*</v>
      </c>
      <c r="C723" s="101" t="str">
        <f>IF(FN_MC!B705="","*",FN_MC!B705)</f>
        <v>*</v>
      </c>
      <c r="D723" s="101" t="str">
        <f>IF(FN_MC!D705="","*",FN_MC!D705)</f>
        <v>*</v>
      </c>
      <c r="E723" s="101" t="str">
        <f>IF(FN_MC!H705="","*",FN_MC!H705)</f>
        <v>*</v>
      </c>
      <c r="F723" s="114" t="str">
        <f>IF(FN_MC!M705="","*",FN_MC!M705)</f>
        <v>-</v>
      </c>
      <c r="G723" s="101" t="str">
        <f>IF(FN_MC!I705="","*",FN_MC!I705)</f>
        <v>*</v>
      </c>
      <c r="H723" s="101" t="str">
        <f>IF(FN_MC!AB705="","*",FN_MC!AB705)</f>
        <v>*</v>
      </c>
      <c r="I723" s="101" t="str">
        <f>IF(FN_MC!AC705="","*",FN_MC!AC705)</f>
        <v>*</v>
      </c>
      <c r="J723" s="102" t="str">
        <f>IF(FN_MC!AA705="","*",FN_MC!AA705)</f>
        <v>*</v>
      </c>
      <c r="K723" s="112" t="str">
        <f>IF(FN_MC!AD705="","*",FN_MC!AD705)</f>
        <v>*</v>
      </c>
    </row>
    <row r="724" spans="2:11">
      <c r="B724" s="100" t="str">
        <f>IF(FN_MC!Y706="","*",FN_MC!Y706)</f>
        <v>*</v>
      </c>
      <c r="C724" s="101" t="str">
        <f>IF(FN_MC!B706="","*",FN_MC!B706)</f>
        <v>*</v>
      </c>
      <c r="D724" s="101" t="str">
        <f>IF(FN_MC!D706="","*",FN_MC!D706)</f>
        <v>*</v>
      </c>
      <c r="E724" s="101" t="str">
        <f>IF(FN_MC!H706="","*",FN_MC!H706)</f>
        <v>*</v>
      </c>
      <c r="F724" s="114" t="str">
        <f>IF(FN_MC!M706="","*",FN_MC!M706)</f>
        <v>-</v>
      </c>
      <c r="G724" s="101" t="str">
        <f>IF(FN_MC!I706="","*",FN_MC!I706)</f>
        <v>*</v>
      </c>
      <c r="H724" s="101" t="str">
        <f>IF(FN_MC!AB706="","*",FN_MC!AB706)</f>
        <v>*</v>
      </c>
      <c r="I724" s="101" t="str">
        <f>IF(FN_MC!AC706="","*",FN_MC!AC706)</f>
        <v>*</v>
      </c>
      <c r="J724" s="102" t="str">
        <f>IF(FN_MC!AA706="","*",FN_MC!AA706)</f>
        <v>*</v>
      </c>
      <c r="K724" s="112" t="str">
        <f>IF(FN_MC!AD706="","*",FN_MC!AD706)</f>
        <v>*</v>
      </c>
    </row>
    <row r="725" spans="2:11">
      <c r="B725" s="100" t="str">
        <f>IF(FN_MC!Y707="","*",FN_MC!Y707)</f>
        <v>*</v>
      </c>
      <c r="C725" s="101" t="str">
        <f>IF(FN_MC!B707="","*",FN_MC!B707)</f>
        <v>*</v>
      </c>
      <c r="D725" s="101" t="str">
        <f>IF(FN_MC!D707="","*",FN_MC!D707)</f>
        <v>*</v>
      </c>
      <c r="E725" s="101" t="str">
        <f>IF(FN_MC!H707="","*",FN_MC!H707)</f>
        <v>*</v>
      </c>
      <c r="F725" s="114" t="str">
        <f>IF(FN_MC!M707="","*",FN_MC!M707)</f>
        <v>-</v>
      </c>
      <c r="G725" s="101" t="str">
        <f>IF(FN_MC!I707="","*",FN_MC!I707)</f>
        <v>*</v>
      </c>
      <c r="H725" s="101" t="str">
        <f>IF(FN_MC!AB707="","*",FN_MC!AB707)</f>
        <v>*</v>
      </c>
      <c r="I725" s="101" t="str">
        <f>IF(FN_MC!AC707="","*",FN_MC!AC707)</f>
        <v>*</v>
      </c>
      <c r="J725" s="102" t="str">
        <f>IF(FN_MC!AA707="","*",FN_MC!AA707)</f>
        <v>*</v>
      </c>
      <c r="K725" s="112" t="str">
        <f>IF(FN_MC!AD707="","*",FN_MC!AD707)</f>
        <v>*</v>
      </c>
    </row>
    <row r="726" spans="2:11">
      <c r="B726" s="100" t="str">
        <f>IF(FN_MC!Y708="","*",FN_MC!Y708)</f>
        <v>*</v>
      </c>
      <c r="C726" s="101" t="str">
        <f>IF(FN_MC!B708="","*",FN_MC!B708)</f>
        <v>*</v>
      </c>
      <c r="D726" s="101" t="str">
        <f>IF(FN_MC!D708="","*",FN_MC!D708)</f>
        <v>*</v>
      </c>
      <c r="E726" s="101" t="str">
        <f>IF(FN_MC!H708="","*",FN_MC!H708)</f>
        <v>*</v>
      </c>
      <c r="F726" s="114" t="str">
        <f>IF(FN_MC!M708="","*",FN_MC!M708)</f>
        <v>-</v>
      </c>
      <c r="G726" s="101" t="str">
        <f>IF(FN_MC!I708="","*",FN_MC!I708)</f>
        <v>*</v>
      </c>
      <c r="H726" s="101" t="str">
        <f>IF(FN_MC!AB708="","*",FN_MC!AB708)</f>
        <v>*</v>
      </c>
      <c r="I726" s="101" t="str">
        <f>IF(FN_MC!AC708="","*",FN_MC!AC708)</f>
        <v>*</v>
      </c>
      <c r="J726" s="102" t="str">
        <f>IF(FN_MC!AA708="","*",FN_MC!AA708)</f>
        <v>*</v>
      </c>
      <c r="K726" s="112" t="str">
        <f>IF(FN_MC!AD708="","*",FN_MC!AD708)</f>
        <v>*</v>
      </c>
    </row>
    <row r="727" spans="2:11">
      <c r="B727" s="100" t="str">
        <f>IF(FN_MC!Y709="","*",FN_MC!Y709)</f>
        <v>*</v>
      </c>
      <c r="C727" s="101" t="str">
        <f>IF(FN_MC!B709="","*",FN_MC!B709)</f>
        <v>*</v>
      </c>
      <c r="D727" s="101" t="str">
        <f>IF(FN_MC!D709="","*",FN_MC!D709)</f>
        <v>*</v>
      </c>
      <c r="E727" s="101" t="str">
        <f>IF(FN_MC!H709="","*",FN_MC!H709)</f>
        <v>*</v>
      </c>
      <c r="F727" s="114" t="str">
        <f>IF(FN_MC!M709="","*",FN_MC!M709)</f>
        <v>-</v>
      </c>
      <c r="G727" s="101" t="str">
        <f>IF(FN_MC!I709="","*",FN_MC!I709)</f>
        <v>*</v>
      </c>
      <c r="H727" s="101" t="str">
        <f>IF(FN_MC!AB709="","*",FN_MC!AB709)</f>
        <v>*</v>
      </c>
      <c r="I727" s="101" t="str">
        <f>IF(FN_MC!AC709="","*",FN_MC!AC709)</f>
        <v>*</v>
      </c>
      <c r="J727" s="102" t="str">
        <f>IF(FN_MC!AA709="","*",FN_MC!AA709)</f>
        <v>*</v>
      </c>
      <c r="K727" s="112" t="str">
        <f>IF(FN_MC!AD709="","*",FN_MC!AD709)</f>
        <v>*</v>
      </c>
    </row>
    <row r="728" spans="2:11">
      <c r="B728" s="100" t="str">
        <f>IF(FN_MC!Y710="","*",FN_MC!Y710)</f>
        <v>*</v>
      </c>
      <c r="C728" s="101" t="str">
        <f>IF(FN_MC!B710="","*",FN_MC!B710)</f>
        <v>*</v>
      </c>
      <c r="D728" s="101" t="str">
        <f>IF(FN_MC!D710="","*",FN_MC!D710)</f>
        <v>*</v>
      </c>
      <c r="E728" s="101" t="str">
        <f>IF(FN_MC!H710="","*",FN_MC!H710)</f>
        <v>*</v>
      </c>
      <c r="F728" s="114" t="str">
        <f>IF(FN_MC!M710="","*",FN_MC!M710)</f>
        <v>-</v>
      </c>
      <c r="G728" s="101" t="str">
        <f>IF(FN_MC!I710="","*",FN_MC!I710)</f>
        <v>*</v>
      </c>
      <c r="H728" s="101" t="str">
        <f>IF(FN_MC!AB710="","*",FN_MC!AB710)</f>
        <v>*</v>
      </c>
      <c r="I728" s="101" t="str">
        <f>IF(FN_MC!AC710="","*",FN_MC!AC710)</f>
        <v>*</v>
      </c>
      <c r="J728" s="102" t="str">
        <f>IF(FN_MC!AA710="","*",FN_MC!AA710)</f>
        <v>*</v>
      </c>
      <c r="K728" s="112" t="str">
        <f>IF(FN_MC!AD710="","*",FN_MC!AD710)</f>
        <v>*</v>
      </c>
    </row>
    <row r="729" spans="2:11">
      <c r="B729" s="100" t="str">
        <f>IF(FN_MC!Y711="","*",FN_MC!Y711)</f>
        <v>*</v>
      </c>
      <c r="C729" s="101" t="str">
        <f>IF(FN_MC!B711="","*",FN_MC!B711)</f>
        <v>*</v>
      </c>
      <c r="D729" s="101" t="str">
        <f>IF(FN_MC!D711="","*",FN_MC!D711)</f>
        <v>*</v>
      </c>
      <c r="E729" s="101" t="str">
        <f>IF(FN_MC!H711="","*",FN_MC!H711)</f>
        <v>*</v>
      </c>
      <c r="F729" s="114" t="str">
        <f>IF(FN_MC!M711="","*",FN_MC!M711)</f>
        <v>-</v>
      </c>
      <c r="G729" s="101" t="str">
        <f>IF(FN_MC!I711="","*",FN_MC!I711)</f>
        <v>*</v>
      </c>
      <c r="H729" s="101" t="str">
        <f>IF(FN_MC!AB711="","*",FN_MC!AB711)</f>
        <v>*</v>
      </c>
      <c r="I729" s="101" t="str">
        <f>IF(FN_MC!AC711="","*",FN_MC!AC711)</f>
        <v>*</v>
      </c>
      <c r="J729" s="102" t="str">
        <f>IF(FN_MC!AA711="","*",FN_MC!AA711)</f>
        <v>*</v>
      </c>
      <c r="K729" s="112" t="str">
        <f>IF(FN_MC!AD711="","*",FN_MC!AD711)</f>
        <v>*</v>
      </c>
    </row>
    <row r="730" spans="2:11">
      <c r="B730" s="100" t="str">
        <f>IF(FN_MC!Y712="","*",FN_MC!Y712)</f>
        <v>*</v>
      </c>
      <c r="C730" s="101" t="str">
        <f>IF(FN_MC!B712="","*",FN_MC!B712)</f>
        <v>*</v>
      </c>
      <c r="D730" s="101" t="str">
        <f>IF(FN_MC!D712="","*",FN_MC!D712)</f>
        <v>*</v>
      </c>
      <c r="E730" s="101" t="str">
        <f>IF(FN_MC!H712="","*",FN_MC!H712)</f>
        <v>*</v>
      </c>
      <c r="F730" s="114" t="str">
        <f>IF(FN_MC!M712="","*",FN_MC!M712)</f>
        <v>-</v>
      </c>
      <c r="G730" s="101" t="str">
        <f>IF(FN_MC!I712="","*",FN_MC!I712)</f>
        <v>*</v>
      </c>
      <c r="H730" s="101" t="str">
        <f>IF(FN_MC!AB712="","*",FN_MC!AB712)</f>
        <v>*</v>
      </c>
      <c r="I730" s="101" t="str">
        <f>IF(FN_MC!AC712="","*",FN_MC!AC712)</f>
        <v>*</v>
      </c>
      <c r="J730" s="102" t="str">
        <f>IF(FN_MC!AA712="","*",FN_MC!AA712)</f>
        <v>*</v>
      </c>
      <c r="K730" s="112" t="str">
        <f>IF(FN_MC!AD712="","*",FN_MC!AD712)</f>
        <v>*</v>
      </c>
    </row>
    <row r="731" spans="2:11">
      <c r="B731" s="100" t="str">
        <f>IF(FN_MC!Y713="","*",FN_MC!Y713)</f>
        <v>*</v>
      </c>
      <c r="C731" s="101" t="str">
        <f>IF(FN_MC!B713="","*",FN_MC!B713)</f>
        <v>*</v>
      </c>
      <c r="D731" s="101" t="str">
        <f>IF(FN_MC!D713="","*",FN_MC!D713)</f>
        <v>*</v>
      </c>
      <c r="E731" s="101" t="str">
        <f>IF(FN_MC!H713="","*",FN_MC!H713)</f>
        <v>*</v>
      </c>
      <c r="F731" s="114" t="str">
        <f>IF(FN_MC!M713="","*",FN_MC!M713)</f>
        <v>-</v>
      </c>
      <c r="G731" s="101" t="str">
        <f>IF(FN_MC!I713="","*",FN_MC!I713)</f>
        <v>*</v>
      </c>
      <c r="H731" s="101" t="str">
        <f>IF(FN_MC!AB713="","*",FN_MC!AB713)</f>
        <v>*</v>
      </c>
      <c r="I731" s="101" t="str">
        <f>IF(FN_MC!AC713="","*",FN_MC!AC713)</f>
        <v>*</v>
      </c>
      <c r="J731" s="102" t="str">
        <f>IF(FN_MC!AA713="","*",FN_MC!AA713)</f>
        <v>*</v>
      </c>
      <c r="K731" s="112" t="str">
        <f>IF(FN_MC!AD713="","*",FN_MC!AD713)</f>
        <v>*</v>
      </c>
    </row>
    <row r="732" spans="2:11">
      <c r="B732" s="100" t="str">
        <f>IF(FN_MC!Y714="","*",FN_MC!Y714)</f>
        <v>*</v>
      </c>
      <c r="C732" s="101" t="str">
        <f>IF(FN_MC!B714="","*",FN_MC!B714)</f>
        <v>*</v>
      </c>
      <c r="D732" s="101" t="str">
        <f>IF(FN_MC!D714="","*",FN_MC!D714)</f>
        <v>*</v>
      </c>
      <c r="E732" s="101" t="str">
        <f>IF(FN_MC!H714="","*",FN_MC!H714)</f>
        <v>*</v>
      </c>
      <c r="F732" s="114" t="str">
        <f>IF(FN_MC!M714="","*",FN_MC!M714)</f>
        <v>-</v>
      </c>
      <c r="G732" s="101" t="str">
        <f>IF(FN_MC!I714="","*",FN_MC!I714)</f>
        <v>*</v>
      </c>
      <c r="H732" s="101" t="str">
        <f>IF(FN_MC!AB714="","*",FN_MC!AB714)</f>
        <v>*</v>
      </c>
      <c r="I732" s="101" t="str">
        <f>IF(FN_MC!AC714="","*",FN_MC!AC714)</f>
        <v>*</v>
      </c>
      <c r="J732" s="102" t="str">
        <f>IF(FN_MC!AA714="","*",FN_MC!AA714)</f>
        <v>*</v>
      </c>
      <c r="K732" s="112" t="str">
        <f>IF(FN_MC!AD714="","*",FN_MC!AD714)</f>
        <v>*</v>
      </c>
    </row>
    <row r="733" spans="2:11">
      <c r="B733" s="100" t="str">
        <f>IF(FN_MC!Y715="","*",FN_MC!Y715)</f>
        <v>*</v>
      </c>
      <c r="C733" s="101" t="str">
        <f>IF(FN_MC!B715="","*",FN_MC!B715)</f>
        <v>*</v>
      </c>
      <c r="D733" s="101" t="str">
        <f>IF(FN_MC!D715="","*",FN_MC!D715)</f>
        <v>*</v>
      </c>
      <c r="E733" s="101" t="str">
        <f>IF(FN_MC!H715="","*",FN_MC!H715)</f>
        <v>*</v>
      </c>
      <c r="F733" s="114" t="str">
        <f>IF(FN_MC!M715="","*",FN_MC!M715)</f>
        <v>-</v>
      </c>
      <c r="G733" s="101" t="str">
        <f>IF(FN_MC!I715="","*",FN_MC!I715)</f>
        <v>*</v>
      </c>
      <c r="H733" s="101" t="str">
        <f>IF(FN_MC!AB715="","*",FN_MC!AB715)</f>
        <v>*</v>
      </c>
      <c r="I733" s="101" t="str">
        <f>IF(FN_MC!AC715="","*",FN_MC!AC715)</f>
        <v>*</v>
      </c>
      <c r="J733" s="102" t="str">
        <f>IF(FN_MC!AA715="","*",FN_MC!AA715)</f>
        <v>*</v>
      </c>
      <c r="K733" s="112" t="str">
        <f>IF(FN_MC!AD715="","*",FN_MC!AD715)</f>
        <v>*</v>
      </c>
    </row>
    <row r="734" spans="2:11">
      <c r="B734" s="100" t="str">
        <f>IF(FN_MC!Y716="","*",FN_MC!Y716)</f>
        <v>*</v>
      </c>
      <c r="C734" s="101" t="str">
        <f>IF(FN_MC!B716="","*",FN_MC!B716)</f>
        <v>*</v>
      </c>
      <c r="D734" s="101" t="str">
        <f>IF(FN_MC!D716="","*",FN_MC!D716)</f>
        <v>*</v>
      </c>
      <c r="E734" s="101" t="str">
        <f>IF(FN_MC!H716="","*",FN_MC!H716)</f>
        <v>*</v>
      </c>
      <c r="F734" s="114" t="str">
        <f>IF(FN_MC!M716="","*",FN_MC!M716)</f>
        <v>-</v>
      </c>
      <c r="G734" s="101" t="str">
        <f>IF(FN_MC!I716="","*",FN_MC!I716)</f>
        <v>*</v>
      </c>
      <c r="H734" s="101" t="str">
        <f>IF(FN_MC!AB716="","*",FN_MC!AB716)</f>
        <v>*</v>
      </c>
      <c r="I734" s="101" t="str">
        <f>IF(FN_MC!AC716="","*",FN_MC!AC716)</f>
        <v>*</v>
      </c>
      <c r="J734" s="102" t="str">
        <f>IF(FN_MC!AA716="","*",FN_MC!AA716)</f>
        <v>*</v>
      </c>
      <c r="K734" s="112" t="str">
        <f>IF(FN_MC!AD716="","*",FN_MC!AD716)</f>
        <v>*</v>
      </c>
    </row>
    <row r="735" spans="2:11">
      <c r="B735" s="100" t="str">
        <f>IF(FN_MC!Y717="","*",FN_MC!Y717)</f>
        <v>*</v>
      </c>
      <c r="C735" s="101" t="str">
        <f>IF(FN_MC!B717="","*",FN_MC!B717)</f>
        <v>*</v>
      </c>
      <c r="D735" s="101" t="str">
        <f>IF(FN_MC!D717="","*",FN_MC!D717)</f>
        <v>*</v>
      </c>
      <c r="E735" s="101" t="str">
        <f>IF(FN_MC!H717="","*",FN_MC!H717)</f>
        <v>*</v>
      </c>
      <c r="F735" s="114" t="str">
        <f>IF(FN_MC!M717="","*",FN_MC!M717)</f>
        <v>-</v>
      </c>
      <c r="G735" s="101" t="str">
        <f>IF(FN_MC!I717="","*",FN_MC!I717)</f>
        <v>*</v>
      </c>
      <c r="H735" s="101" t="str">
        <f>IF(FN_MC!AB717="","*",FN_MC!AB717)</f>
        <v>*</v>
      </c>
      <c r="I735" s="101" t="str">
        <f>IF(FN_MC!AC717="","*",FN_MC!AC717)</f>
        <v>*</v>
      </c>
      <c r="J735" s="102" t="str">
        <f>IF(FN_MC!AA717="","*",FN_MC!AA717)</f>
        <v>*</v>
      </c>
      <c r="K735" s="112" t="str">
        <f>IF(FN_MC!AD717="","*",FN_MC!AD717)</f>
        <v>*</v>
      </c>
    </row>
    <row r="736" spans="2:11">
      <c r="B736" s="100" t="str">
        <f>IF(FN_MC!Y718="","*",FN_MC!Y718)</f>
        <v>*</v>
      </c>
      <c r="C736" s="101" t="str">
        <f>IF(FN_MC!B718="","*",FN_MC!B718)</f>
        <v>*</v>
      </c>
      <c r="D736" s="101" t="str">
        <f>IF(FN_MC!D718="","*",FN_MC!D718)</f>
        <v>*</v>
      </c>
      <c r="E736" s="101" t="str">
        <f>IF(FN_MC!H718="","*",FN_MC!H718)</f>
        <v>*</v>
      </c>
      <c r="F736" s="114" t="str">
        <f>IF(FN_MC!M718="","*",FN_MC!M718)</f>
        <v>-</v>
      </c>
      <c r="G736" s="101" t="str">
        <f>IF(FN_MC!I718="","*",FN_MC!I718)</f>
        <v>*</v>
      </c>
      <c r="H736" s="101" t="str">
        <f>IF(FN_MC!AB718="","*",FN_MC!AB718)</f>
        <v>*</v>
      </c>
      <c r="I736" s="101" t="str">
        <f>IF(FN_MC!AC718="","*",FN_MC!AC718)</f>
        <v>*</v>
      </c>
      <c r="J736" s="102" t="str">
        <f>IF(FN_MC!AA718="","*",FN_MC!AA718)</f>
        <v>*</v>
      </c>
      <c r="K736" s="112" t="str">
        <f>IF(FN_MC!AD718="","*",FN_MC!AD718)</f>
        <v>*</v>
      </c>
    </row>
    <row r="737" spans="2:11">
      <c r="B737" s="100" t="str">
        <f>IF(FN_MC!Y719="","*",FN_MC!Y719)</f>
        <v>*</v>
      </c>
      <c r="C737" s="101" t="str">
        <f>IF(FN_MC!B719="","*",FN_MC!B719)</f>
        <v>*</v>
      </c>
      <c r="D737" s="101" t="str">
        <f>IF(FN_MC!D719="","*",FN_MC!D719)</f>
        <v>*</v>
      </c>
      <c r="E737" s="101" t="str">
        <f>IF(FN_MC!H719="","*",FN_MC!H719)</f>
        <v>*</v>
      </c>
      <c r="F737" s="114" t="str">
        <f>IF(FN_MC!M719="","*",FN_MC!M719)</f>
        <v>-</v>
      </c>
      <c r="G737" s="101" t="str">
        <f>IF(FN_MC!I719="","*",FN_MC!I719)</f>
        <v>*</v>
      </c>
      <c r="H737" s="101" t="str">
        <f>IF(FN_MC!AB719="","*",FN_MC!AB719)</f>
        <v>*</v>
      </c>
      <c r="I737" s="101" t="str">
        <f>IF(FN_MC!AC719="","*",FN_MC!AC719)</f>
        <v>*</v>
      </c>
      <c r="J737" s="102" t="str">
        <f>IF(FN_MC!AA719="","*",FN_MC!AA719)</f>
        <v>*</v>
      </c>
      <c r="K737" s="112" t="str">
        <f>IF(FN_MC!AD719="","*",FN_MC!AD719)</f>
        <v>*</v>
      </c>
    </row>
    <row r="738" spans="2:11">
      <c r="B738" s="100" t="str">
        <f>IF(FN_MC!Y720="","*",FN_MC!Y720)</f>
        <v>*</v>
      </c>
      <c r="C738" s="101" t="str">
        <f>IF(FN_MC!B720="","*",FN_MC!B720)</f>
        <v>*</v>
      </c>
      <c r="D738" s="101" t="str">
        <f>IF(FN_MC!D720="","*",FN_MC!D720)</f>
        <v>*</v>
      </c>
      <c r="E738" s="101" t="str">
        <f>IF(FN_MC!H720="","*",FN_MC!H720)</f>
        <v>*</v>
      </c>
      <c r="F738" s="114" t="str">
        <f>IF(FN_MC!M720="","*",FN_MC!M720)</f>
        <v>-</v>
      </c>
      <c r="G738" s="101" t="str">
        <f>IF(FN_MC!I720="","*",FN_MC!I720)</f>
        <v>*</v>
      </c>
      <c r="H738" s="101" t="str">
        <f>IF(FN_MC!AB720="","*",FN_MC!AB720)</f>
        <v>*</v>
      </c>
      <c r="I738" s="101" t="str">
        <f>IF(FN_MC!AC720="","*",FN_MC!AC720)</f>
        <v>*</v>
      </c>
      <c r="J738" s="102" t="str">
        <f>IF(FN_MC!AA720="","*",FN_MC!AA720)</f>
        <v>*</v>
      </c>
      <c r="K738" s="112" t="str">
        <f>IF(FN_MC!AD720="","*",FN_MC!AD720)</f>
        <v>*</v>
      </c>
    </row>
    <row r="739" spans="2:11">
      <c r="B739" s="100" t="str">
        <f>IF(FN_MC!Y721="","*",FN_MC!Y721)</f>
        <v>*</v>
      </c>
      <c r="C739" s="101" t="str">
        <f>IF(FN_MC!B721="","*",FN_MC!B721)</f>
        <v>*</v>
      </c>
      <c r="D739" s="101" t="str">
        <f>IF(FN_MC!D721="","*",FN_MC!D721)</f>
        <v>*</v>
      </c>
      <c r="E739" s="101" t="str">
        <f>IF(FN_MC!H721="","*",FN_MC!H721)</f>
        <v>*</v>
      </c>
      <c r="F739" s="114" t="str">
        <f>IF(FN_MC!M721="","*",FN_MC!M721)</f>
        <v>-</v>
      </c>
      <c r="G739" s="101" t="str">
        <f>IF(FN_MC!I721="","*",FN_MC!I721)</f>
        <v>*</v>
      </c>
      <c r="H739" s="101" t="str">
        <f>IF(FN_MC!AB721="","*",FN_MC!AB721)</f>
        <v>*</v>
      </c>
      <c r="I739" s="101" t="str">
        <f>IF(FN_MC!AC721="","*",FN_MC!AC721)</f>
        <v>*</v>
      </c>
      <c r="J739" s="102" t="str">
        <f>IF(FN_MC!AA721="","*",FN_MC!AA721)</f>
        <v>*</v>
      </c>
      <c r="K739" s="112" t="str">
        <f>IF(FN_MC!AD721="","*",FN_MC!AD721)</f>
        <v>*</v>
      </c>
    </row>
    <row r="740" spans="2:11">
      <c r="B740" s="100" t="str">
        <f>IF(FN_MC!Y722="","*",FN_MC!Y722)</f>
        <v>*</v>
      </c>
      <c r="C740" s="101" t="str">
        <f>IF(FN_MC!B722="","*",FN_MC!B722)</f>
        <v>*</v>
      </c>
      <c r="D740" s="101" t="str">
        <f>IF(FN_MC!D722="","*",FN_MC!D722)</f>
        <v>*</v>
      </c>
      <c r="E740" s="101" t="str">
        <f>IF(FN_MC!H722="","*",FN_MC!H722)</f>
        <v>*</v>
      </c>
      <c r="F740" s="114" t="str">
        <f>IF(FN_MC!M722="","*",FN_MC!M722)</f>
        <v>-</v>
      </c>
      <c r="G740" s="101" t="str">
        <f>IF(FN_MC!I722="","*",FN_MC!I722)</f>
        <v>*</v>
      </c>
      <c r="H740" s="101" t="str">
        <f>IF(FN_MC!AB722="","*",FN_MC!AB722)</f>
        <v>*</v>
      </c>
      <c r="I740" s="101" t="str">
        <f>IF(FN_MC!AC722="","*",FN_MC!AC722)</f>
        <v>*</v>
      </c>
      <c r="J740" s="102" t="str">
        <f>IF(FN_MC!AA722="","*",FN_MC!AA722)</f>
        <v>*</v>
      </c>
      <c r="K740" s="112" t="str">
        <f>IF(FN_MC!AD722="","*",FN_MC!AD722)</f>
        <v>*</v>
      </c>
    </row>
    <row r="741" spans="2:11">
      <c r="B741" s="100" t="str">
        <f>IF(FN_MC!Y723="","*",FN_MC!Y723)</f>
        <v>*</v>
      </c>
      <c r="C741" s="101" t="str">
        <f>IF(FN_MC!B723="","*",FN_MC!B723)</f>
        <v>*</v>
      </c>
      <c r="D741" s="101" t="str">
        <f>IF(FN_MC!D723="","*",FN_MC!D723)</f>
        <v>*</v>
      </c>
      <c r="E741" s="101" t="str">
        <f>IF(FN_MC!H723="","*",FN_MC!H723)</f>
        <v>*</v>
      </c>
      <c r="F741" s="114" t="str">
        <f>IF(FN_MC!M723="","*",FN_MC!M723)</f>
        <v>-</v>
      </c>
      <c r="G741" s="101" t="str">
        <f>IF(FN_MC!I723="","*",FN_MC!I723)</f>
        <v>*</v>
      </c>
      <c r="H741" s="101" t="str">
        <f>IF(FN_MC!AB723="","*",FN_MC!AB723)</f>
        <v>*</v>
      </c>
      <c r="I741" s="101" t="str">
        <f>IF(FN_MC!AC723="","*",FN_MC!AC723)</f>
        <v>*</v>
      </c>
      <c r="J741" s="102" t="str">
        <f>IF(FN_MC!AA723="","*",FN_MC!AA723)</f>
        <v>*</v>
      </c>
      <c r="K741" s="112" t="str">
        <f>IF(FN_MC!AD723="","*",FN_MC!AD723)</f>
        <v>*</v>
      </c>
    </row>
    <row r="742" spans="2:11">
      <c r="B742" s="100" t="str">
        <f>IF(FN_MC!Y724="","*",FN_MC!Y724)</f>
        <v>*</v>
      </c>
      <c r="C742" s="101" t="str">
        <f>IF(FN_MC!B724="","*",FN_MC!B724)</f>
        <v>*</v>
      </c>
      <c r="D742" s="101" t="str">
        <f>IF(FN_MC!D724="","*",FN_MC!D724)</f>
        <v>*</v>
      </c>
      <c r="E742" s="101" t="str">
        <f>IF(FN_MC!H724="","*",FN_MC!H724)</f>
        <v>*</v>
      </c>
      <c r="F742" s="114" t="str">
        <f>IF(FN_MC!M724="","*",FN_MC!M724)</f>
        <v>-</v>
      </c>
      <c r="G742" s="101" t="str">
        <f>IF(FN_MC!I724="","*",FN_MC!I724)</f>
        <v>*</v>
      </c>
      <c r="H742" s="101" t="str">
        <f>IF(FN_MC!AB724="","*",FN_MC!AB724)</f>
        <v>*</v>
      </c>
      <c r="I742" s="101" t="str">
        <f>IF(FN_MC!AC724="","*",FN_MC!AC724)</f>
        <v>*</v>
      </c>
      <c r="J742" s="102" t="str">
        <f>IF(FN_MC!AA724="","*",FN_MC!AA724)</f>
        <v>*</v>
      </c>
      <c r="K742" s="112" t="str">
        <f>IF(FN_MC!AD724="","*",FN_MC!AD724)</f>
        <v>*</v>
      </c>
    </row>
    <row r="743" spans="2:11">
      <c r="B743" s="100" t="str">
        <f>IF(FN_MC!Y725="","*",FN_MC!Y725)</f>
        <v>*</v>
      </c>
      <c r="C743" s="101" t="str">
        <f>IF(FN_MC!B725="","*",FN_MC!B725)</f>
        <v>*</v>
      </c>
      <c r="D743" s="101" t="str">
        <f>IF(FN_MC!D725="","*",FN_MC!D725)</f>
        <v>*</v>
      </c>
      <c r="E743" s="101" t="str">
        <f>IF(FN_MC!H725="","*",FN_MC!H725)</f>
        <v>*</v>
      </c>
      <c r="F743" s="114" t="str">
        <f>IF(FN_MC!M725="","*",FN_MC!M725)</f>
        <v>-</v>
      </c>
      <c r="G743" s="101" t="str">
        <f>IF(FN_MC!I725="","*",FN_MC!I725)</f>
        <v>*</v>
      </c>
      <c r="H743" s="101" t="str">
        <f>IF(FN_MC!AB725="","*",FN_MC!AB725)</f>
        <v>*</v>
      </c>
      <c r="I743" s="101" t="str">
        <f>IF(FN_MC!AC725="","*",FN_MC!AC725)</f>
        <v>*</v>
      </c>
      <c r="J743" s="102" t="str">
        <f>IF(FN_MC!AA725="","*",FN_MC!AA725)</f>
        <v>*</v>
      </c>
      <c r="K743" s="112" t="str">
        <f>IF(FN_MC!AD725="","*",FN_MC!AD725)</f>
        <v>*</v>
      </c>
    </row>
    <row r="744" spans="2:11">
      <c r="B744" s="100" t="str">
        <f>IF(FN_MC!Y726="","*",FN_MC!Y726)</f>
        <v>*</v>
      </c>
      <c r="C744" s="101" t="str">
        <f>IF(FN_MC!B726="","*",FN_MC!B726)</f>
        <v>*</v>
      </c>
      <c r="D744" s="101" t="str">
        <f>IF(FN_MC!D726="","*",FN_MC!D726)</f>
        <v>*</v>
      </c>
      <c r="E744" s="101" t="str">
        <f>IF(FN_MC!H726="","*",FN_MC!H726)</f>
        <v>*</v>
      </c>
      <c r="F744" s="114" t="str">
        <f>IF(FN_MC!M726="","*",FN_MC!M726)</f>
        <v>-</v>
      </c>
      <c r="G744" s="101" t="str">
        <f>IF(FN_MC!I726="","*",FN_MC!I726)</f>
        <v>*</v>
      </c>
      <c r="H744" s="101" t="str">
        <f>IF(FN_MC!AB726="","*",FN_MC!AB726)</f>
        <v>*</v>
      </c>
      <c r="I744" s="101" t="str">
        <f>IF(FN_MC!AC726="","*",FN_MC!AC726)</f>
        <v>*</v>
      </c>
      <c r="J744" s="102" t="str">
        <f>IF(FN_MC!AA726="","*",FN_MC!AA726)</f>
        <v>*</v>
      </c>
      <c r="K744" s="112" t="str">
        <f>IF(FN_MC!AD726="","*",FN_MC!AD726)</f>
        <v>*</v>
      </c>
    </row>
    <row r="745" spans="2:11">
      <c r="B745" s="100" t="str">
        <f>IF(FN_MC!Y727="","*",FN_MC!Y727)</f>
        <v>*</v>
      </c>
      <c r="C745" s="101" t="str">
        <f>IF(FN_MC!B727="","*",FN_MC!B727)</f>
        <v>*</v>
      </c>
      <c r="D745" s="101" t="str">
        <f>IF(FN_MC!D727="","*",FN_MC!D727)</f>
        <v>*</v>
      </c>
      <c r="E745" s="101" t="str">
        <f>IF(FN_MC!H727="","*",FN_MC!H727)</f>
        <v>*</v>
      </c>
      <c r="F745" s="114" t="str">
        <f>IF(FN_MC!M727="","*",FN_MC!M727)</f>
        <v>-</v>
      </c>
      <c r="G745" s="101" t="str">
        <f>IF(FN_MC!I727="","*",FN_MC!I727)</f>
        <v>*</v>
      </c>
      <c r="H745" s="101" t="str">
        <f>IF(FN_MC!AB727="","*",FN_MC!AB727)</f>
        <v>*</v>
      </c>
      <c r="I745" s="101" t="str">
        <f>IF(FN_MC!AC727="","*",FN_MC!AC727)</f>
        <v>*</v>
      </c>
      <c r="J745" s="102" t="str">
        <f>IF(FN_MC!AA727="","*",FN_MC!AA727)</f>
        <v>*</v>
      </c>
      <c r="K745" s="112" t="str">
        <f>IF(FN_MC!AD727="","*",FN_MC!AD727)</f>
        <v>*</v>
      </c>
    </row>
    <row r="746" spans="2:11">
      <c r="B746" s="100" t="str">
        <f>IF(FN_MC!Y728="","*",FN_MC!Y728)</f>
        <v>*</v>
      </c>
      <c r="C746" s="101" t="str">
        <f>IF(FN_MC!B728="","*",FN_MC!B728)</f>
        <v>*</v>
      </c>
      <c r="D746" s="101" t="str">
        <f>IF(FN_MC!D728="","*",FN_MC!D728)</f>
        <v>*</v>
      </c>
      <c r="E746" s="101" t="str">
        <f>IF(FN_MC!H728="","*",FN_MC!H728)</f>
        <v>*</v>
      </c>
      <c r="F746" s="114" t="str">
        <f>IF(FN_MC!M728="","*",FN_MC!M728)</f>
        <v>-</v>
      </c>
      <c r="G746" s="101" t="str">
        <f>IF(FN_MC!I728="","*",FN_MC!I728)</f>
        <v>*</v>
      </c>
      <c r="H746" s="101" t="str">
        <f>IF(FN_MC!AB728="","*",FN_MC!AB728)</f>
        <v>*</v>
      </c>
      <c r="I746" s="101" t="str">
        <f>IF(FN_MC!AC728="","*",FN_MC!AC728)</f>
        <v>*</v>
      </c>
      <c r="J746" s="102" t="str">
        <f>IF(FN_MC!AA728="","*",FN_MC!AA728)</f>
        <v>*</v>
      </c>
      <c r="K746" s="112" t="str">
        <f>IF(FN_MC!AD728="","*",FN_MC!AD728)</f>
        <v>*</v>
      </c>
    </row>
    <row r="747" spans="2:11">
      <c r="B747" s="100" t="str">
        <f>IF(FN_MC!Y729="","*",FN_MC!Y729)</f>
        <v>*</v>
      </c>
      <c r="C747" s="101" t="str">
        <f>IF(FN_MC!B729="","*",FN_MC!B729)</f>
        <v>*</v>
      </c>
      <c r="D747" s="101" t="str">
        <f>IF(FN_MC!D729="","*",FN_MC!D729)</f>
        <v>*</v>
      </c>
      <c r="E747" s="101" t="str">
        <f>IF(FN_MC!H729="","*",FN_MC!H729)</f>
        <v>*</v>
      </c>
      <c r="F747" s="114" t="str">
        <f>IF(FN_MC!M729="","*",FN_MC!M729)</f>
        <v>-</v>
      </c>
      <c r="G747" s="101" t="str">
        <f>IF(FN_MC!I729="","*",FN_MC!I729)</f>
        <v>*</v>
      </c>
      <c r="H747" s="101" t="str">
        <f>IF(FN_MC!AB729="","*",FN_MC!AB729)</f>
        <v>*</v>
      </c>
      <c r="I747" s="101" t="str">
        <f>IF(FN_MC!AC729="","*",FN_MC!AC729)</f>
        <v>*</v>
      </c>
      <c r="J747" s="102" t="str">
        <f>IF(FN_MC!AA729="","*",FN_MC!AA729)</f>
        <v>*</v>
      </c>
      <c r="K747" s="112" t="str">
        <f>IF(FN_MC!AD729="","*",FN_MC!AD729)</f>
        <v>*</v>
      </c>
    </row>
    <row r="748" spans="2:11">
      <c r="B748" s="100" t="str">
        <f>IF(FN_MC!Y730="","*",FN_MC!Y730)</f>
        <v>*</v>
      </c>
      <c r="C748" s="101" t="str">
        <f>IF(FN_MC!B730="","*",FN_MC!B730)</f>
        <v>*</v>
      </c>
      <c r="D748" s="101" t="str">
        <f>IF(FN_MC!D730="","*",FN_MC!D730)</f>
        <v>*</v>
      </c>
      <c r="E748" s="101" t="str">
        <f>IF(FN_MC!H730="","*",FN_MC!H730)</f>
        <v>*</v>
      </c>
      <c r="F748" s="114" t="str">
        <f>IF(FN_MC!M730="","*",FN_MC!M730)</f>
        <v>-</v>
      </c>
      <c r="G748" s="101" t="str">
        <f>IF(FN_MC!I730="","*",FN_MC!I730)</f>
        <v>*</v>
      </c>
      <c r="H748" s="101" t="str">
        <f>IF(FN_MC!AB730="","*",FN_MC!AB730)</f>
        <v>*</v>
      </c>
      <c r="I748" s="101" t="str">
        <f>IF(FN_MC!AC730="","*",FN_MC!AC730)</f>
        <v>*</v>
      </c>
      <c r="J748" s="102" t="str">
        <f>IF(FN_MC!AA730="","*",FN_MC!AA730)</f>
        <v>*</v>
      </c>
      <c r="K748" s="112" t="str">
        <f>IF(FN_MC!AD730="","*",FN_MC!AD730)</f>
        <v>*</v>
      </c>
    </row>
    <row r="749" spans="2:11">
      <c r="B749" s="100" t="str">
        <f>IF(FN_MC!Y731="","*",FN_MC!Y731)</f>
        <v>*</v>
      </c>
      <c r="C749" s="101" t="str">
        <f>IF(FN_MC!B731="","*",FN_MC!B731)</f>
        <v>*</v>
      </c>
      <c r="D749" s="101" t="str">
        <f>IF(FN_MC!D731="","*",FN_MC!D731)</f>
        <v>*</v>
      </c>
      <c r="E749" s="101" t="str">
        <f>IF(FN_MC!H731="","*",FN_MC!H731)</f>
        <v>*</v>
      </c>
      <c r="F749" s="114" t="str">
        <f>IF(FN_MC!M731="","*",FN_MC!M731)</f>
        <v>-</v>
      </c>
      <c r="G749" s="101" t="str">
        <f>IF(FN_MC!I731="","*",FN_MC!I731)</f>
        <v>*</v>
      </c>
      <c r="H749" s="101" t="str">
        <f>IF(FN_MC!AB731="","*",FN_MC!AB731)</f>
        <v>*</v>
      </c>
      <c r="I749" s="101" t="str">
        <f>IF(FN_MC!AC731="","*",FN_MC!AC731)</f>
        <v>*</v>
      </c>
      <c r="J749" s="102" t="str">
        <f>IF(FN_MC!AA731="","*",FN_MC!AA731)</f>
        <v>*</v>
      </c>
      <c r="K749" s="112" t="str">
        <f>IF(FN_MC!AD731="","*",FN_MC!AD731)</f>
        <v>*</v>
      </c>
    </row>
    <row r="750" spans="2:11">
      <c r="B750" s="100" t="str">
        <f>IF(FN_MC!Y732="","*",FN_MC!Y732)</f>
        <v>*</v>
      </c>
      <c r="C750" s="101" t="str">
        <f>IF(FN_MC!B732="","*",FN_MC!B732)</f>
        <v>*</v>
      </c>
      <c r="D750" s="101" t="str">
        <f>IF(FN_MC!D732="","*",FN_MC!D732)</f>
        <v>*</v>
      </c>
      <c r="E750" s="101" t="str">
        <f>IF(FN_MC!H732="","*",FN_MC!H732)</f>
        <v>*</v>
      </c>
      <c r="F750" s="114" t="str">
        <f>IF(FN_MC!M732="","*",FN_MC!M732)</f>
        <v>-</v>
      </c>
      <c r="G750" s="101" t="str">
        <f>IF(FN_MC!I732="","*",FN_MC!I732)</f>
        <v>*</v>
      </c>
      <c r="H750" s="101" t="str">
        <f>IF(FN_MC!AB732="","*",FN_MC!AB732)</f>
        <v>*</v>
      </c>
      <c r="I750" s="101" t="str">
        <f>IF(FN_MC!AC732="","*",FN_MC!AC732)</f>
        <v>*</v>
      </c>
      <c r="J750" s="102" t="str">
        <f>IF(FN_MC!AA732="","*",FN_MC!AA732)</f>
        <v>*</v>
      </c>
      <c r="K750" s="112" t="str">
        <f>IF(FN_MC!AD732="","*",FN_MC!AD732)</f>
        <v>*</v>
      </c>
    </row>
    <row r="751" spans="2:11">
      <c r="B751" s="100" t="str">
        <f>IF(FN_MC!Y733="","*",FN_MC!Y733)</f>
        <v>*</v>
      </c>
      <c r="C751" s="101" t="str">
        <f>IF(FN_MC!B733="","*",FN_MC!B733)</f>
        <v>*</v>
      </c>
      <c r="D751" s="101" t="str">
        <f>IF(FN_MC!D733="","*",FN_MC!D733)</f>
        <v>*</v>
      </c>
      <c r="E751" s="101" t="str">
        <f>IF(FN_MC!H733="","*",FN_MC!H733)</f>
        <v>*</v>
      </c>
      <c r="F751" s="114" t="str">
        <f>IF(FN_MC!M733="","*",FN_MC!M733)</f>
        <v>-</v>
      </c>
      <c r="G751" s="101" t="str">
        <f>IF(FN_MC!I733="","*",FN_MC!I733)</f>
        <v>*</v>
      </c>
      <c r="H751" s="101" t="str">
        <f>IF(FN_MC!AB733="","*",FN_MC!AB733)</f>
        <v>*</v>
      </c>
      <c r="I751" s="101" t="str">
        <f>IF(FN_MC!AC733="","*",FN_MC!AC733)</f>
        <v>*</v>
      </c>
      <c r="J751" s="102" t="str">
        <f>IF(FN_MC!AA733="","*",FN_MC!AA733)</f>
        <v>*</v>
      </c>
      <c r="K751" s="112" t="str">
        <f>IF(FN_MC!AD733="","*",FN_MC!AD733)</f>
        <v>*</v>
      </c>
    </row>
    <row r="752" spans="2:11">
      <c r="B752" s="100" t="str">
        <f>IF(FN_MC!Y734="","*",FN_MC!Y734)</f>
        <v>*</v>
      </c>
      <c r="C752" s="101" t="str">
        <f>IF(FN_MC!B734="","*",FN_MC!B734)</f>
        <v>*</v>
      </c>
      <c r="D752" s="101" t="str">
        <f>IF(FN_MC!D734="","*",FN_MC!D734)</f>
        <v>*</v>
      </c>
      <c r="E752" s="101" t="str">
        <f>IF(FN_MC!H734="","*",FN_MC!H734)</f>
        <v>*</v>
      </c>
      <c r="F752" s="114" t="str">
        <f>IF(FN_MC!M734="","*",FN_MC!M734)</f>
        <v>-</v>
      </c>
      <c r="G752" s="101" t="str">
        <f>IF(FN_MC!I734="","*",FN_MC!I734)</f>
        <v>*</v>
      </c>
      <c r="H752" s="101" t="str">
        <f>IF(FN_MC!AB734="","*",FN_MC!AB734)</f>
        <v>*</v>
      </c>
      <c r="I752" s="101" t="str">
        <f>IF(FN_MC!AC734="","*",FN_MC!AC734)</f>
        <v>*</v>
      </c>
      <c r="J752" s="102" t="str">
        <f>IF(FN_MC!AA734="","*",FN_MC!AA734)</f>
        <v>*</v>
      </c>
      <c r="K752" s="112" t="str">
        <f>IF(FN_MC!AD734="","*",FN_MC!AD734)</f>
        <v>*</v>
      </c>
    </row>
    <row r="753" spans="2:11">
      <c r="B753" s="100" t="str">
        <f>IF(FN_MC!Y735="","*",FN_MC!Y735)</f>
        <v>*</v>
      </c>
      <c r="C753" s="101" t="str">
        <f>IF(FN_MC!B735="","*",FN_MC!B735)</f>
        <v>*</v>
      </c>
      <c r="D753" s="101" t="str">
        <f>IF(FN_MC!D735="","*",FN_MC!D735)</f>
        <v>*</v>
      </c>
      <c r="E753" s="101" t="str">
        <f>IF(FN_MC!H735="","*",FN_MC!H735)</f>
        <v>*</v>
      </c>
      <c r="F753" s="114" t="str">
        <f>IF(FN_MC!M735="","*",FN_MC!M735)</f>
        <v>-</v>
      </c>
      <c r="G753" s="101" t="str">
        <f>IF(FN_MC!I735="","*",FN_MC!I735)</f>
        <v>*</v>
      </c>
      <c r="H753" s="101" t="str">
        <f>IF(FN_MC!AB735="","*",FN_MC!AB735)</f>
        <v>*</v>
      </c>
      <c r="I753" s="101" t="str">
        <f>IF(FN_MC!AC735="","*",FN_MC!AC735)</f>
        <v>*</v>
      </c>
      <c r="J753" s="102" t="str">
        <f>IF(FN_MC!AA735="","*",FN_MC!AA735)</f>
        <v>*</v>
      </c>
      <c r="K753" s="112" t="str">
        <f>IF(FN_MC!AD735="","*",FN_MC!AD735)</f>
        <v>*</v>
      </c>
    </row>
    <row r="754" spans="2:11">
      <c r="B754" s="100" t="str">
        <f>IF(FN_MC!Y736="","*",FN_MC!Y736)</f>
        <v>*</v>
      </c>
      <c r="C754" s="101" t="str">
        <f>IF(FN_MC!B736="","*",FN_MC!B736)</f>
        <v>*</v>
      </c>
      <c r="D754" s="101" t="str">
        <f>IF(FN_MC!D736="","*",FN_MC!D736)</f>
        <v>*</v>
      </c>
      <c r="E754" s="101" t="str">
        <f>IF(FN_MC!H736="","*",FN_MC!H736)</f>
        <v>*</v>
      </c>
      <c r="F754" s="114" t="str">
        <f>IF(FN_MC!M736="","*",FN_MC!M736)</f>
        <v>-</v>
      </c>
      <c r="G754" s="101" t="str">
        <f>IF(FN_MC!I736="","*",FN_MC!I736)</f>
        <v>*</v>
      </c>
      <c r="H754" s="101" t="str">
        <f>IF(FN_MC!AB736="","*",FN_MC!AB736)</f>
        <v>*</v>
      </c>
      <c r="I754" s="101" t="str">
        <f>IF(FN_MC!AC736="","*",FN_MC!AC736)</f>
        <v>*</v>
      </c>
      <c r="J754" s="102" t="str">
        <f>IF(FN_MC!AA736="","*",FN_MC!AA736)</f>
        <v>*</v>
      </c>
      <c r="K754" s="112" t="str">
        <f>IF(FN_MC!AD736="","*",FN_MC!AD736)</f>
        <v>*</v>
      </c>
    </row>
    <row r="755" spans="2:11">
      <c r="B755" s="100" t="str">
        <f>IF(FN_MC!Y737="","*",FN_MC!Y737)</f>
        <v>*</v>
      </c>
      <c r="C755" s="101" t="str">
        <f>IF(FN_MC!B737="","*",FN_MC!B737)</f>
        <v>*</v>
      </c>
      <c r="D755" s="101" t="str">
        <f>IF(FN_MC!D737="","*",FN_MC!D737)</f>
        <v>*</v>
      </c>
      <c r="E755" s="101" t="str">
        <f>IF(FN_MC!H737="","*",FN_MC!H737)</f>
        <v>*</v>
      </c>
      <c r="F755" s="114" t="str">
        <f>IF(FN_MC!M737="","*",FN_MC!M737)</f>
        <v>-</v>
      </c>
      <c r="G755" s="101" t="str">
        <f>IF(FN_MC!I737="","*",FN_MC!I737)</f>
        <v>*</v>
      </c>
      <c r="H755" s="101" t="str">
        <f>IF(FN_MC!AB737="","*",FN_MC!AB737)</f>
        <v>*</v>
      </c>
      <c r="I755" s="101" t="str">
        <f>IF(FN_MC!AC737="","*",FN_MC!AC737)</f>
        <v>*</v>
      </c>
      <c r="J755" s="102" t="str">
        <f>IF(FN_MC!AA737="","*",FN_MC!AA737)</f>
        <v>*</v>
      </c>
      <c r="K755" s="112" t="str">
        <f>IF(FN_MC!AD737="","*",FN_MC!AD737)</f>
        <v>*</v>
      </c>
    </row>
    <row r="756" spans="2:11">
      <c r="B756" s="100" t="str">
        <f>IF(FN_MC!Y738="","*",FN_MC!Y738)</f>
        <v>*</v>
      </c>
      <c r="C756" s="101" t="str">
        <f>IF(FN_MC!B738="","*",FN_MC!B738)</f>
        <v>*</v>
      </c>
      <c r="D756" s="101" t="str">
        <f>IF(FN_MC!D738="","*",FN_MC!D738)</f>
        <v>*</v>
      </c>
      <c r="E756" s="101" t="str">
        <f>IF(FN_MC!H738="","*",FN_MC!H738)</f>
        <v>*</v>
      </c>
      <c r="F756" s="114" t="str">
        <f>IF(FN_MC!M738="","*",FN_MC!M738)</f>
        <v>-</v>
      </c>
      <c r="G756" s="101" t="str">
        <f>IF(FN_MC!I738="","*",FN_MC!I738)</f>
        <v>*</v>
      </c>
      <c r="H756" s="101" t="str">
        <f>IF(FN_MC!AB738="","*",FN_MC!AB738)</f>
        <v>*</v>
      </c>
      <c r="I756" s="101" t="str">
        <f>IF(FN_MC!AC738="","*",FN_MC!AC738)</f>
        <v>*</v>
      </c>
      <c r="J756" s="102" t="str">
        <f>IF(FN_MC!AA738="","*",FN_MC!AA738)</f>
        <v>*</v>
      </c>
      <c r="K756" s="112" t="str">
        <f>IF(FN_MC!AD738="","*",FN_MC!AD738)</f>
        <v>*</v>
      </c>
    </row>
    <row r="757" spans="2:11">
      <c r="B757" s="100" t="str">
        <f>IF(FN_MC!Y739="","*",FN_MC!Y739)</f>
        <v>*</v>
      </c>
      <c r="C757" s="101" t="str">
        <f>IF(FN_MC!B739="","*",FN_MC!B739)</f>
        <v>*</v>
      </c>
      <c r="D757" s="101" t="str">
        <f>IF(FN_MC!D739="","*",FN_MC!D739)</f>
        <v>*</v>
      </c>
      <c r="E757" s="101" t="str">
        <f>IF(FN_MC!H739="","*",FN_MC!H739)</f>
        <v>*</v>
      </c>
      <c r="F757" s="114" t="str">
        <f>IF(FN_MC!M739="","*",FN_MC!M739)</f>
        <v>-</v>
      </c>
      <c r="G757" s="101" t="str">
        <f>IF(FN_MC!I739="","*",FN_MC!I739)</f>
        <v>*</v>
      </c>
      <c r="H757" s="101" t="str">
        <f>IF(FN_MC!AB739="","*",FN_MC!AB739)</f>
        <v>*</v>
      </c>
      <c r="I757" s="101" t="str">
        <f>IF(FN_MC!AC739="","*",FN_MC!AC739)</f>
        <v>*</v>
      </c>
      <c r="J757" s="102" t="str">
        <f>IF(FN_MC!AA739="","*",FN_MC!AA739)</f>
        <v>*</v>
      </c>
      <c r="K757" s="112" t="str">
        <f>IF(FN_MC!AD739="","*",FN_MC!AD739)</f>
        <v>*</v>
      </c>
    </row>
    <row r="758" spans="2:11">
      <c r="B758" s="100" t="str">
        <f>IF(FN_MC!Y740="","*",FN_MC!Y740)</f>
        <v>*</v>
      </c>
      <c r="C758" s="101" t="str">
        <f>IF(FN_MC!B740="","*",FN_MC!B740)</f>
        <v>*</v>
      </c>
      <c r="D758" s="101" t="str">
        <f>IF(FN_MC!D740="","*",FN_MC!D740)</f>
        <v>*</v>
      </c>
      <c r="E758" s="101" t="str">
        <f>IF(FN_MC!H740="","*",FN_MC!H740)</f>
        <v>*</v>
      </c>
      <c r="F758" s="114" t="str">
        <f>IF(FN_MC!M740="","*",FN_MC!M740)</f>
        <v>-</v>
      </c>
      <c r="G758" s="101" t="str">
        <f>IF(FN_MC!I740="","*",FN_MC!I740)</f>
        <v>*</v>
      </c>
      <c r="H758" s="101" t="str">
        <f>IF(FN_MC!AB740="","*",FN_MC!AB740)</f>
        <v>*</v>
      </c>
      <c r="I758" s="101" t="str">
        <f>IF(FN_MC!AC740="","*",FN_MC!AC740)</f>
        <v>*</v>
      </c>
      <c r="J758" s="102" t="str">
        <f>IF(FN_MC!AA740="","*",FN_MC!AA740)</f>
        <v>*</v>
      </c>
      <c r="K758" s="112" t="str">
        <f>IF(FN_MC!AD740="","*",FN_MC!AD740)</f>
        <v>*</v>
      </c>
    </row>
    <row r="759" spans="2:11">
      <c r="B759" s="100" t="str">
        <f>IF(FN_MC!Y741="","*",FN_MC!Y741)</f>
        <v>*</v>
      </c>
      <c r="C759" s="101" t="str">
        <f>IF(FN_MC!B741="","*",FN_MC!B741)</f>
        <v>*</v>
      </c>
      <c r="D759" s="101" t="str">
        <f>IF(FN_MC!D741="","*",FN_MC!D741)</f>
        <v>*</v>
      </c>
      <c r="E759" s="101" t="str">
        <f>IF(FN_MC!H741="","*",FN_MC!H741)</f>
        <v>*</v>
      </c>
      <c r="F759" s="114" t="str">
        <f>IF(FN_MC!M741="","*",FN_MC!M741)</f>
        <v>-</v>
      </c>
      <c r="G759" s="101" t="str">
        <f>IF(FN_MC!I741="","*",FN_MC!I741)</f>
        <v>*</v>
      </c>
      <c r="H759" s="101" t="str">
        <f>IF(FN_MC!AB741="","*",FN_MC!AB741)</f>
        <v>*</v>
      </c>
      <c r="I759" s="101" t="str">
        <f>IF(FN_MC!AC741="","*",FN_MC!AC741)</f>
        <v>*</v>
      </c>
      <c r="J759" s="102" t="str">
        <f>IF(FN_MC!AA741="","*",FN_MC!AA741)</f>
        <v>*</v>
      </c>
      <c r="K759" s="112" t="str">
        <f>IF(FN_MC!AD741="","*",FN_MC!AD741)</f>
        <v>*</v>
      </c>
    </row>
    <row r="760" spans="2:11">
      <c r="B760" s="100" t="str">
        <f>IF(FN_MC!Y742="","*",FN_MC!Y742)</f>
        <v>*</v>
      </c>
      <c r="C760" s="101" t="str">
        <f>IF(FN_MC!B742="","*",FN_MC!B742)</f>
        <v>*</v>
      </c>
      <c r="D760" s="101" t="str">
        <f>IF(FN_MC!D742="","*",FN_MC!D742)</f>
        <v>*</v>
      </c>
      <c r="E760" s="101" t="str">
        <f>IF(FN_MC!H742="","*",FN_MC!H742)</f>
        <v>*</v>
      </c>
      <c r="F760" s="114" t="str">
        <f>IF(FN_MC!M742="","*",FN_MC!M742)</f>
        <v>-</v>
      </c>
      <c r="G760" s="101" t="str">
        <f>IF(FN_MC!I742="","*",FN_MC!I742)</f>
        <v>*</v>
      </c>
      <c r="H760" s="101" t="str">
        <f>IF(FN_MC!AB742="","*",FN_MC!AB742)</f>
        <v>*</v>
      </c>
      <c r="I760" s="101" t="str">
        <f>IF(FN_MC!AC742="","*",FN_MC!AC742)</f>
        <v>*</v>
      </c>
      <c r="J760" s="102" t="str">
        <f>IF(FN_MC!AA742="","*",FN_MC!AA742)</f>
        <v>*</v>
      </c>
      <c r="K760" s="112" t="str">
        <f>IF(FN_MC!AD742="","*",FN_MC!AD742)</f>
        <v>*</v>
      </c>
    </row>
    <row r="761" spans="2:11">
      <c r="B761" s="100" t="str">
        <f>IF(FN_MC!Y743="","*",FN_MC!Y743)</f>
        <v>*</v>
      </c>
      <c r="C761" s="101" t="str">
        <f>IF(FN_MC!B743="","*",FN_MC!B743)</f>
        <v>*</v>
      </c>
      <c r="D761" s="101" t="str">
        <f>IF(FN_MC!D743="","*",FN_MC!D743)</f>
        <v>*</v>
      </c>
      <c r="E761" s="101" t="str">
        <f>IF(FN_MC!H743="","*",FN_MC!H743)</f>
        <v>*</v>
      </c>
      <c r="F761" s="114" t="str">
        <f>IF(FN_MC!M743="","*",FN_MC!M743)</f>
        <v>-</v>
      </c>
      <c r="G761" s="101" t="str">
        <f>IF(FN_MC!I743="","*",FN_MC!I743)</f>
        <v>*</v>
      </c>
      <c r="H761" s="101" t="str">
        <f>IF(FN_MC!AB743="","*",FN_MC!AB743)</f>
        <v>*</v>
      </c>
      <c r="I761" s="101" t="str">
        <f>IF(FN_MC!AC743="","*",FN_MC!AC743)</f>
        <v>*</v>
      </c>
      <c r="J761" s="102" t="str">
        <f>IF(FN_MC!AA743="","*",FN_MC!AA743)</f>
        <v>*</v>
      </c>
      <c r="K761" s="112" t="str">
        <f>IF(FN_MC!AD743="","*",FN_MC!AD743)</f>
        <v>*</v>
      </c>
    </row>
    <row r="762" spans="2:11">
      <c r="B762" s="100" t="str">
        <f>IF(FN_MC!Y744="","*",FN_MC!Y744)</f>
        <v>*</v>
      </c>
      <c r="C762" s="101" t="str">
        <f>IF(FN_MC!B744="","*",FN_MC!B744)</f>
        <v>*</v>
      </c>
      <c r="D762" s="101" t="str">
        <f>IF(FN_MC!D744="","*",FN_MC!D744)</f>
        <v>*</v>
      </c>
      <c r="E762" s="101" t="str">
        <f>IF(FN_MC!H744="","*",FN_MC!H744)</f>
        <v>*</v>
      </c>
      <c r="F762" s="114" t="str">
        <f>IF(FN_MC!M744="","*",FN_MC!M744)</f>
        <v>-</v>
      </c>
      <c r="G762" s="101" t="str">
        <f>IF(FN_MC!I744="","*",FN_MC!I744)</f>
        <v>*</v>
      </c>
      <c r="H762" s="101" t="str">
        <f>IF(FN_MC!AB744="","*",FN_MC!AB744)</f>
        <v>*</v>
      </c>
      <c r="I762" s="101" t="str">
        <f>IF(FN_MC!AC744="","*",FN_MC!AC744)</f>
        <v>*</v>
      </c>
      <c r="J762" s="102" t="str">
        <f>IF(FN_MC!AA744="","*",FN_MC!AA744)</f>
        <v>*</v>
      </c>
      <c r="K762" s="112" t="str">
        <f>IF(FN_MC!AD744="","*",FN_MC!AD744)</f>
        <v>*</v>
      </c>
    </row>
    <row r="763" spans="2:11">
      <c r="B763" s="100" t="str">
        <f>IF(FN_MC!Y745="","*",FN_MC!Y745)</f>
        <v>*</v>
      </c>
      <c r="C763" s="101" t="str">
        <f>IF(FN_MC!B745="","*",FN_MC!B745)</f>
        <v>*</v>
      </c>
      <c r="D763" s="101" t="str">
        <f>IF(FN_MC!D745="","*",FN_MC!D745)</f>
        <v>*</v>
      </c>
      <c r="E763" s="101" t="str">
        <f>IF(FN_MC!H745="","*",FN_MC!H745)</f>
        <v>*</v>
      </c>
      <c r="F763" s="114" t="str">
        <f>IF(FN_MC!M745="","*",FN_MC!M745)</f>
        <v>-</v>
      </c>
      <c r="G763" s="101" t="str">
        <f>IF(FN_MC!I745="","*",FN_MC!I745)</f>
        <v>*</v>
      </c>
      <c r="H763" s="101" t="str">
        <f>IF(FN_MC!AB745="","*",FN_MC!AB745)</f>
        <v>*</v>
      </c>
      <c r="I763" s="101" t="str">
        <f>IF(FN_MC!AC745="","*",FN_MC!AC745)</f>
        <v>*</v>
      </c>
      <c r="J763" s="102" t="str">
        <f>IF(FN_MC!AA745="","*",FN_MC!AA745)</f>
        <v>*</v>
      </c>
      <c r="K763" s="112" t="str">
        <f>IF(FN_MC!AD745="","*",FN_MC!AD745)</f>
        <v>*</v>
      </c>
    </row>
    <row r="764" spans="2:11">
      <c r="B764" s="100" t="str">
        <f>IF(FN_MC!Y746="","*",FN_MC!Y746)</f>
        <v>*</v>
      </c>
      <c r="C764" s="101" t="str">
        <f>IF(FN_MC!B746="","*",FN_MC!B746)</f>
        <v>*</v>
      </c>
      <c r="D764" s="101" t="str">
        <f>IF(FN_MC!D746="","*",FN_MC!D746)</f>
        <v>*</v>
      </c>
      <c r="E764" s="101" t="str">
        <f>IF(FN_MC!H746="","*",FN_MC!H746)</f>
        <v>*</v>
      </c>
      <c r="F764" s="114" t="str">
        <f>IF(FN_MC!M746="","*",FN_MC!M746)</f>
        <v>-</v>
      </c>
      <c r="G764" s="101" t="str">
        <f>IF(FN_MC!I746="","*",FN_MC!I746)</f>
        <v>*</v>
      </c>
      <c r="H764" s="101" t="str">
        <f>IF(FN_MC!AB746="","*",FN_MC!AB746)</f>
        <v>*</v>
      </c>
      <c r="I764" s="101" t="str">
        <f>IF(FN_MC!AC746="","*",FN_MC!AC746)</f>
        <v>*</v>
      </c>
      <c r="J764" s="102" t="str">
        <f>IF(FN_MC!AA746="","*",FN_MC!AA746)</f>
        <v>*</v>
      </c>
      <c r="K764" s="112" t="str">
        <f>IF(FN_MC!AD746="","*",FN_MC!AD746)</f>
        <v>*</v>
      </c>
    </row>
    <row r="765" spans="2:11">
      <c r="B765" s="100" t="str">
        <f>IF(FN_MC!Y747="","*",FN_MC!Y747)</f>
        <v>*</v>
      </c>
      <c r="C765" s="101" t="str">
        <f>IF(FN_MC!B747="","*",FN_MC!B747)</f>
        <v>*</v>
      </c>
      <c r="D765" s="101" t="str">
        <f>IF(FN_MC!D747="","*",FN_MC!D747)</f>
        <v>*</v>
      </c>
      <c r="E765" s="101" t="str">
        <f>IF(FN_MC!H747="","*",FN_MC!H747)</f>
        <v>*</v>
      </c>
      <c r="F765" s="114" t="str">
        <f>IF(FN_MC!M747="","*",FN_MC!M747)</f>
        <v>-</v>
      </c>
      <c r="G765" s="101" t="str">
        <f>IF(FN_MC!I747="","*",FN_MC!I747)</f>
        <v>*</v>
      </c>
      <c r="H765" s="101" t="str">
        <f>IF(FN_MC!AB747="","*",FN_MC!AB747)</f>
        <v>*</v>
      </c>
      <c r="I765" s="101" t="str">
        <f>IF(FN_MC!AC747="","*",FN_MC!AC747)</f>
        <v>*</v>
      </c>
      <c r="J765" s="102" t="str">
        <f>IF(FN_MC!AA747="","*",FN_MC!AA747)</f>
        <v>*</v>
      </c>
      <c r="K765" s="112" t="str">
        <f>IF(FN_MC!AD747="","*",FN_MC!AD747)</f>
        <v>*</v>
      </c>
    </row>
    <row r="766" spans="2:11">
      <c r="B766" s="100" t="str">
        <f>IF(FN_MC!Y748="","*",FN_MC!Y748)</f>
        <v>*</v>
      </c>
      <c r="C766" s="101" t="str">
        <f>IF(FN_MC!B748="","*",FN_MC!B748)</f>
        <v>*</v>
      </c>
      <c r="D766" s="101" t="str">
        <f>IF(FN_MC!D748="","*",FN_MC!D748)</f>
        <v>*</v>
      </c>
      <c r="E766" s="101" t="str">
        <f>IF(FN_MC!H748="","*",FN_MC!H748)</f>
        <v>*</v>
      </c>
      <c r="F766" s="114" t="str">
        <f>IF(FN_MC!M748="","*",FN_MC!M748)</f>
        <v>-</v>
      </c>
      <c r="G766" s="101" t="str">
        <f>IF(FN_MC!I748="","*",FN_MC!I748)</f>
        <v>*</v>
      </c>
      <c r="H766" s="101" t="str">
        <f>IF(FN_MC!AB748="","*",FN_MC!AB748)</f>
        <v>*</v>
      </c>
      <c r="I766" s="101" t="str">
        <f>IF(FN_MC!AC748="","*",FN_MC!AC748)</f>
        <v>*</v>
      </c>
      <c r="J766" s="102" t="str">
        <f>IF(FN_MC!AA748="","*",FN_MC!AA748)</f>
        <v>*</v>
      </c>
      <c r="K766" s="112" t="str">
        <f>IF(FN_MC!AD748="","*",FN_MC!AD748)</f>
        <v>*</v>
      </c>
    </row>
    <row r="767" spans="2:11">
      <c r="B767" s="100" t="str">
        <f>IF(FN_MC!Y749="","*",FN_MC!Y749)</f>
        <v>*</v>
      </c>
      <c r="C767" s="101" t="str">
        <f>IF(FN_MC!B749="","*",FN_MC!B749)</f>
        <v>*</v>
      </c>
      <c r="D767" s="101" t="str">
        <f>IF(FN_MC!D749="","*",FN_MC!D749)</f>
        <v>*</v>
      </c>
      <c r="E767" s="101" t="str">
        <f>IF(FN_MC!H749="","*",FN_MC!H749)</f>
        <v>*</v>
      </c>
      <c r="F767" s="114" t="str">
        <f>IF(FN_MC!M749="","*",FN_MC!M749)</f>
        <v>-</v>
      </c>
      <c r="G767" s="101" t="str">
        <f>IF(FN_MC!I749="","*",FN_MC!I749)</f>
        <v>*</v>
      </c>
      <c r="H767" s="101" t="str">
        <f>IF(FN_MC!AB749="","*",FN_MC!AB749)</f>
        <v>*</v>
      </c>
      <c r="I767" s="101" t="str">
        <f>IF(FN_MC!AC749="","*",FN_MC!AC749)</f>
        <v>*</v>
      </c>
      <c r="J767" s="102" t="str">
        <f>IF(FN_MC!AA749="","*",FN_MC!AA749)</f>
        <v>*</v>
      </c>
      <c r="K767" s="112" t="str">
        <f>IF(FN_MC!AD749="","*",FN_MC!AD749)</f>
        <v>*</v>
      </c>
    </row>
    <row r="768" spans="2:11">
      <c r="B768" s="100" t="str">
        <f>IF(FN_MC!Y750="","*",FN_MC!Y750)</f>
        <v>*</v>
      </c>
      <c r="C768" s="101" t="str">
        <f>IF(FN_MC!B750="","*",FN_MC!B750)</f>
        <v>*</v>
      </c>
      <c r="D768" s="101" t="str">
        <f>IF(FN_MC!D750="","*",FN_MC!D750)</f>
        <v>*</v>
      </c>
      <c r="E768" s="101" t="str">
        <f>IF(FN_MC!H750="","*",FN_MC!H750)</f>
        <v>*</v>
      </c>
      <c r="F768" s="114" t="str">
        <f>IF(FN_MC!M750="","*",FN_MC!M750)</f>
        <v>-</v>
      </c>
      <c r="G768" s="101" t="str">
        <f>IF(FN_MC!I750="","*",FN_MC!I750)</f>
        <v>*</v>
      </c>
      <c r="H768" s="101" t="str">
        <f>IF(FN_MC!AB750="","*",FN_MC!AB750)</f>
        <v>*</v>
      </c>
      <c r="I768" s="101" t="str">
        <f>IF(FN_MC!AC750="","*",FN_MC!AC750)</f>
        <v>*</v>
      </c>
      <c r="J768" s="102" t="str">
        <f>IF(FN_MC!AA750="","*",FN_MC!AA750)</f>
        <v>*</v>
      </c>
      <c r="K768" s="112" t="str">
        <f>IF(FN_MC!AD750="","*",FN_MC!AD750)</f>
        <v>*</v>
      </c>
    </row>
    <row r="769" spans="2:11">
      <c r="B769" s="100" t="str">
        <f>IF(FN_MC!Y751="","*",FN_MC!Y751)</f>
        <v>*</v>
      </c>
      <c r="C769" s="101" t="str">
        <f>IF(FN_MC!B751="","*",FN_MC!B751)</f>
        <v>*</v>
      </c>
      <c r="D769" s="101" t="str">
        <f>IF(FN_MC!D751="","*",FN_MC!D751)</f>
        <v>*</v>
      </c>
      <c r="E769" s="101" t="str">
        <f>IF(FN_MC!H751="","*",FN_MC!H751)</f>
        <v>*</v>
      </c>
      <c r="F769" s="114" t="str">
        <f>IF(FN_MC!M751="","*",FN_MC!M751)</f>
        <v>-</v>
      </c>
      <c r="G769" s="101" t="str">
        <f>IF(FN_MC!I751="","*",FN_MC!I751)</f>
        <v>*</v>
      </c>
      <c r="H769" s="101" t="str">
        <f>IF(FN_MC!AB751="","*",FN_MC!AB751)</f>
        <v>*</v>
      </c>
      <c r="I769" s="101" t="str">
        <f>IF(FN_MC!AC751="","*",FN_MC!AC751)</f>
        <v>*</v>
      </c>
      <c r="J769" s="102" t="str">
        <f>IF(FN_MC!AA751="","*",FN_MC!AA751)</f>
        <v>*</v>
      </c>
      <c r="K769" s="112" t="str">
        <f>IF(FN_MC!AD751="","*",FN_MC!AD751)</f>
        <v>*</v>
      </c>
    </row>
    <row r="770" spans="2:11">
      <c r="B770" s="100" t="str">
        <f>IF(FN_MC!Y752="","*",FN_MC!Y752)</f>
        <v>*</v>
      </c>
      <c r="C770" s="101" t="str">
        <f>IF(FN_MC!B752="","*",FN_MC!B752)</f>
        <v>*</v>
      </c>
      <c r="D770" s="101" t="str">
        <f>IF(FN_MC!D752="","*",FN_MC!D752)</f>
        <v>*</v>
      </c>
      <c r="E770" s="101" t="str">
        <f>IF(FN_MC!H752="","*",FN_MC!H752)</f>
        <v>*</v>
      </c>
      <c r="F770" s="114" t="str">
        <f>IF(FN_MC!M752="","*",FN_MC!M752)</f>
        <v>-</v>
      </c>
      <c r="G770" s="101" t="str">
        <f>IF(FN_MC!I752="","*",FN_MC!I752)</f>
        <v>*</v>
      </c>
      <c r="H770" s="101" t="str">
        <f>IF(FN_MC!AB752="","*",FN_MC!AB752)</f>
        <v>*</v>
      </c>
      <c r="I770" s="101" t="str">
        <f>IF(FN_MC!AC752="","*",FN_MC!AC752)</f>
        <v>*</v>
      </c>
      <c r="J770" s="102" t="str">
        <f>IF(FN_MC!AA752="","*",FN_MC!AA752)</f>
        <v>*</v>
      </c>
      <c r="K770" s="112" t="str">
        <f>IF(FN_MC!AD752="","*",FN_MC!AD752)</f>
        <v>*</v>
      </c>
    </row>
    <row r="771" spans="2:11">
      <c r="B771" s="100" t="str">
        <f>IF(FN_MC!Y753="","*",FN_MC!Y753)</f>
        <v>*</v>
      </c>
      <c r="C771" s="101" t="str">
        <f>IF(FN_MC!B753="","*",FN_MC!B753)</f>
        <v>*</v>
      </c>
      <c r="D771" s="101" t="str">
        <f>IF(FN_MC!D753="","*",FN_MC!D753)</f>
        <v>*</v>
      </c>
      <c r="E771" s="101" t="str">
        <f>IF(FN_MC!H753="","*",FN_MC!H753)</f>
        <v>*</v>
      </c>
      <c r="F771" s="114" t="str">
        <f>IF(FN_MC!M753="","*",FN_MC!M753)</f>
        <v>-</v>
      </c>
      <c r="G771" s="101" t="str">
        <f>IF(FN_MC!I753="","*",FN_MC!I753)</f>
        <v>*</v>
      </c>
      <c r="H771" s="101" t="str">
        <f>IF(FN_MC!AB753="","*",FN_MC!AB753)</f>
        <v>*</v>
      </c>
      <c r="I771" s="101" t="str">
        <f>IF(FN_MC!AC753="","*",FN_MC!AC753)</f>
        <v>*</v>
      </c>
      <c r="J771" s="102" t="str">
        <f>IF(FN_MC!AA753="","*",FN_MC!AA753)</f>
        <v>*</v>
      </c>
      <c r="K771" s="112" t="str">
        <f>IF(FN_MC!AD753="","*",FN_MC!AD753)</f>
        <v>*</v>
      </c>
    </row>
    <row r="772" spans="2:11">
      <c r="B772" s="100" t="str">
        <f>IF(FN_MC!Y754="","*",FN_MC!Y754)</f>
        <v>*</v>
      </c>
      <c r="C772" s="101" t="str">
        <f>IF(FN_MC!B754="","*",FN_MC!B754)</f>
        <v>*</v>
      </c>
      <c r="D772" s="101" t="str">
        <f>IF(FN_MC!D754="","*",FN_MC!D754)</f>
        <v>*</v>
      </c>
      <c r="E772" s="101" t="str">
        <f>IF(FN_MC!H754="","*",FN_MC!H754)</f>
        <v>*</v>
      </c>
      <c r="F772" s="114" t="str">
        <f>IF(FN_MC!M754="","*",FN_MC!M754)</f>
        <v>-</v>
      </c>
      <c r="G772" s="101" t="str">
        <f>IF(FN_MC!I754="","*",FN_MC!I754)</f>
        <v>*</v>
      </c>
      <c r="H772" s="101" t="str">
        <f>IF(FN_MC!AB754="","*",FN_MC!AB754)</f>
        <v>*</v>
      </c>
      <c r="I772" s="101" t="str">
        <f>IF(FN_MC!AC754="","*",FN_MC!AC754)</f>
        <v>*</v>
      </c>
      <c r="J772" s="102" t="str">
        <f>IF(FN_MC!AA754="","*",FN_MC!AA754)</f>
        <v>*</v>
      </c>
      <c r="K772" s="112" t="str">
        <f>IF(FN_MC!AD754="","*",FN_MC!AD754)</f>
        <v>*</v>
      </c>
    </row>
    <row r="773" spans="2:11">
      <c r="B773" s="100" t="str">
        <f>IF(FN_MC!Y755="","*",FN_MC!Y755)</f>
        <v>*</v>
      </c>
      <c r="C773" s="101" t="str">
        <f>IF(FN_MC!B755="","*",FN_MC!B755)</f>
        <v>*</v>
      </c>
      <c r="D773" s="101" t="str">
        <f>IF(FN_MC!D755="","*",FN_MC!D755)</f>
        <v>*</v>
      </c>
      <c r="E773" s="101" t="str">
        <f>IF(FN_MC!H755="","*",FN_MC!H755)</f>
        <v>*</v>
      </c>
      <c r="F773" s="114" t="str">
        <f>IF(FN_MC!M755="","*",FN_MC!M755)</f>
        <v>-</v>
      </c>
      <c r="G773" s="101" t="str">
        <f>IF(FN_MC!I755="","*",FN_MC!I755)</f>
        <v>*</v>
      </c>
      <c r="H773" s="101" t="str">
        <f>IF(FN_MC!AB755="","*",FN_MC!AB755)</f>
        <v>*</v>
      </c>
      <c r="I773" s="101" t="str">
        <f>IF(FN_MC!AC755="","*",FN_MC!AC755)</f>
        <v>*</v>
      </c>
      <c r="J773" s="102" t="str">
        <f>IF(FN_MC!AA755="","*",FN_MC!AA755)</f>
        <v>*</v>
      </c>
      <c r="K773" s="112" t="str">
        <f>IF(FN_MC!AD755="","*",FN_MC!AD755)</f>
        <v>*</v>
      </c>
    </row>
    <row r="774" spans="2:11">
      <c r="B774" s="100" t="str">
        <f>IF(FN_MC!Y756="","*",FN_MC!Y756)</f>
        <v>*</v>
      </c>
      <c r="C774" s="101" t="str">
        <f>IF(FN_MC!B756="","*",FN_MC!B756)</f>
        <v>*</v>
      </c>
      <c r="D774" s="101" t="str">
        <f>IF(FN_MC!D756="","*",FN_MC!D756)</f>
        <v>*</v>
      </c>
      <c r="E774" s="101" t="str">
        <f>IF(FN_MC!H756="","*",FN_MC!H756)</f>
        <v>*</v>
      </c>
      <c r="F774" s="114" t="str">
        <f>IF(FN_MC!M756="","*",FN_MC!M756)</f>
        <v>-</v>
      </c>
      <c r="G774" s="101" t="str">
        <f>IF(FN_MC!I756="","*",FN_MC!I756)</f>
        <v>*</v>
      </c>
      <c r="H774" s="101" t="str">
        <f>IF(FN_MC!AB756="","*",FN_MC!AB756)</f>
        <v>*</v>
      </c>
      <c r="I774" s="101" t="str">
        <f>IF(FN_MC!AC756="","*",FN_MC!AC756)</f>
        <v>*</v>
      </c>
      <c r="J774" s="102" t="str">
        <f>IF(FN_MC!AA756="","*",FN_MC!AA756)</f>
        <v>*</v>
      </c>
      <c r="K774" s="112" t="str">
        <f>IF(FN_MC!AD756="","*",FN_MC!AD756)</f>
        <v>*</v>
      </c>
    </row>
    <row r="775" spans="2:11">
      <c r="B775" s="100" t="str">
        <f>IF(FN_MC!Y757="","*",FN_MC!Y757)</f>
        <v>*</v>
      </c>
      <c r="C775" s="101" t="str">
        <f>IF(FN_MC!B757="","*",FN_MC!B757)</f>
        <v>*</v>
      </c>
      <c r="D775" s="101" t="str">
        <f>IF(FN_MC!D757="","*",FN_MC!D757)</f>
        <v>*</v>
      </c>
      <c r="E775" s="101" t="str">
        <f>IF(FN_MC!H757="","*",FN_MC!H757)</f>
        <v>*</v>
      </c>
      <c r="F775" s="114" t="str">
        <f>IF(FN_MC!M757="","*",FN_MC!M757)</f>
        <v>-</v>
      </c>
      <c r="G775" s="101" t="str">
        <f>IF(FN_MC!I757="","*",FN_MC!I757)</f>
        <v>*</v>
      </c>
      <c r="H775" s="101" t="str">
        <f>IF(FN_MC!AB757="","*",FN_MC!AB757)</f>
        <v>*</v>
      </c>
      <c r="I775" s="101" t="str">
        <f>IF(FN_MC!AC757="","*",FN_MC!AC757)</f>
        <v>*</v>
      </c>
      <c r="J775" s="102" t="str">
        <f>IF(FN_MC!AA757="","*",FN_MC!AA757)</f>
        <v>*</v>
      </c>
      <c r="K775" s="112" t="str">
        <f>IF(FN_MC!AD757="","*",FN_MC!AD757)</f>
        <v>*</v>
      </c>
    </row>
    <row r="776" spans="2:11">
      <c r="B776" s="100" t="str">
        <f>IF(FN_MC!Y758="","*",FN_MC!Y758)</f>
        <v>*</v>
      </c>
      <c r="C776" s="101" t="str">
        <f>IF(FN_MC!B758="","*",FN_MC!B758)</f>
        <v>*</v>
      </c>
      <c r="D776" s="101" t="str">
        <f>IF(FN_MC!D758="","*",FN_MC!D758)</f>
        <v>*</v>
      </c>
      <c r="E776" s="101" t="str">
        <f>IF(FN_MC!H758="","*",FN_MC!H758)</f>
        <v>*</v>
      </c>
      <c r="F776" s="114" t="str">
        <f>IF(FN_MC!M758="","*",FN_MC!M758)</f>
        <v>-</v>
      </c>
      <c r="G776" s="101" t="str">
        <f>IF(FN_MC!I758="","*",FN_MC!I758)</f>
        <v>*</v>
      </c>
      <c r="H776" s="101" t="str">
        <f>IF(FN_MC!AB758="","*",FN_MC!AB758)</f>
        <v>*</v>
      </c>
      <c r="I776" s="101" t="str">
        <f>IF(FN_MC!AC758="","*",FN_MC!AC758)</f>
        <v>*</v>
      </c>
      <c r="J776" s="102" t="str">
        <f>IF(FN_MC!AA758="","*",FN_MC!AA758)</f>
        <v>*</v>
      </c>
      <c r="K776" s="112" t="str">
        <f>IF(FN_MC!AD758="","*",FN_MC!AD758)</f>
        <v>*</v>
      </c>
    </row>
    <row r="777" spans="2:11">
      <c r="B777" s="100" t="str">
        <f>IF(FN_MC!Y759="","*",FN_MC!Y759)</f>
        <v>*</v>
      </c>
      <c r="C777" s="101" t="str">
        <f>IF(FN_MC!B759="","*",FN_MC!B759)</f>
        <v>*</v>
      </c>
      <c r="D777" s="101" t="str">
        <f>IF(FN_MC!D759="","*",FN_MC!D759)</f>
        <v>*</v>
      </c>
      <c r="E777" s="101" t="str">
        <f>IF(FN_MC!H759="","*",FN_MC!H759)</f>
        <v>*</v>
      </c>
      <c r="F777" s="114" t="str">
        <f>IF(FN_MC!M759="","*",FN_MC!M759)</f>
        <v>-</v>
      </c>
      <c r="G777" s="101" t="str">
        <f>IF(FN_MC!I759="","*",FN_MC!I759)</f>
        <v>*</v>
      </c>
      <c r="H777" s="101" t="str">
        <f>IF(FN_MC!AB759="","*",FN_MC!AB759)</f>
        <v>*</v>
      </c>
      <c r="I777" s="101" t="str">
        <f>IF(FN_MC!AC759="","*",FN_MC!AC759)</f>
        <v>*</v>
      </c>
      <c r="J777" s="102" t="str">
        <f>IF(FN_MC!AA759="","*",FN_MC!AA759)</f>
        <v>*</v>
      </c>
      <c r="K777" s="112" t="str">
        <f>IF(FN_MC!AD759="","*",FN_MC!AD759)</f>
        <v>*</v>
      </c>
    </row>
    <row r="778" spans="2:11">
      <c r="B778" s="100" t="str">
        <f>IF(FN_MC!Y760="","*",FN_MC!Y760)</f>
        <v>*</v>
      </c>
      <c r="C778" s="101" t="str">
        <f>IF(FN_MC!B760="","*",FN_MC!B760)</f>
        <v>*</v>
      </c>
      <c r="D778" s="101" t="str">
        <f>IF(FN_MC!D760="","*",FN_MC!D760)</f>
        <v>*</v>
      </c>
      <c r="E778" s="101" t="str">
        <f>IF(FN_MC!H760="","*",FN_MC!H760)</f>
        <v>*</v>
      </c>
      <c r="F778" s="114" t="str">
        <f>IF(FN_MC!M760="","*",FN_MC!M760)</f>
        <v>-</v>
      </c>
      <c r="G778" s="101" t="str">
        <f>IF(FN_MC!I760="","*",FN_MC!I760)</f>
        <v>*</v>
      </c>
      <c r="H778" s="101" t="str">
        <f>IF(FN_MC!AB760="","*",FN_MC!AB760)</f>
        <v>*</v>
      </c>
      <c r="I778" s="101" t="str">
        <f>IF(FN_MC!AC760="","*",FN_MC!AC760)</f>
        <v>*</v>
      </c>
      <c r="J778" s="102" t="str">
        <f>IF(FN_MC!AA760="","*",FN_MC!AA760)</f>
        <v>*</v>
      </c>
      <c r="K778" s="112" t="str">
        <f>IF(FN_MC!AD760="","*",FN_MC!AD760)</f>
        <v>*</v>
      </c>
    </row>
    <row r="779" spans="2:11">
      <c r="B779" s="100" t="str">
        <f>IF(FN_MC!Y761="","*",FN_MC!Y761)</f>
        <v>*</v>
      </c>
      <c r="C779" s="101" t="str">
        <f>IF(FN_MC!B761="","*",FN_MC!B761)</f>
        <v>*</v>
      </c>
      <c r="D779" s="101" t="str">
        <f>IF(FN_MC!D761="","*",FN_MC!D761)</f>
        <v>*</v>
      </c>
      <c r="E779" s="101" t="str">
        <f>IF(FN_MC!H761="","*",FN_MC!H761)</f>
        <v>*</v>
      </c>
      <c r="F779" s="114" t="str">
        <f>IF(FN_MC!M761="","*",FN_MC!M761)</f>
        <v>-</v>
      </c>
      <c r="G779" s="101" t="str">
        <f>IF(FN_MC!I761="","*",FN_MC!I761)</f>
        <v>*</v>
      </c>
      <c r="H779" s="101" t="str">
        <f>IF(FN_MC!AB761="","*",FN_MC!AB761)</f>
        <v>*</v>
      </c>
      <c r="I779" s="101" t="str">
        <f>IF(FN_MC!AC761="","*",FN_MC!AC761)</f>
        <v>*</v>
      </c>
      <c r="J779" s="102" t="str">
        <f>IF(FN_MC!AA761="","*",FN_MC!AA761)</f>
        <v>*</v>
      </c>
      <c r="K779" s="112" t="str">
        <f>IF(FN_MC!AD761="","*",FN_MC!AD761)</f>
        <v>*</v>
      </c>
    </row>
    <row r="780" spans="2:11">
      <c r="B780" s="100" t="str">
        <f>IF(FN_MC!Y762="","*",FN_MC!Y762)</f>
        <v>*</v>
      </c>
      <c r="C780" s="101" t="str">
        <f>IF(FN_MC!B762="","*",FN_MC!B762)</f>
        <v>*</v>
      </c>
      <c r="D780" s="101" t="str">
        <f>IF(FN_MC!D762="","*",FN_MC!D762)</f>
        <v>*</v>
      </c>
      <c r="E780" s="101" t="str">
        <f>IF(FN_MC!H762="","*",FN_MC!H762)</f>
        <v>*</v>
      </c>
      <c r="F780" s="114" t="str">
        <f>IF(FN_MC!M762="","*",FN_MC!M762)</f>
        <v>-</v>
      </c>
      <c r="G780" s="101" t="str">
        <f>IF(FN_MC!I762="","*",FN_MC!I762)</f>
        <v>*</v>
      </c>
      <c r="H780" s="101" t="str">
        <f>IF(FN_MC!AB762="","*",FN_MC!AB762)</f>
        <v>*</v>
      </c>
      <c r="I780" s="101" t="str">
        <f>IF(FN_MC!AC762="","*",FN_MC!AC762)</f>
        <v>*</v>
      </c>
      <c r="J780" s="102" t="str">
        <f>IF(FN_MC!AA762="","*",FN_MC!AA762)</f>
        <v>*</v>
      </c>
      <c r="K780" s="112" t="str">
        <f>IF(FN_MC!AD762="","*",FN_MC!AD762)</f>
        <v>*</v>
      </c>
    </row>
    <row r="781" spans="2:11">
      <c r="B781" s="100" t="str">
        <f>IF(FN_MC!Y763="","*",FN_MC!Y763)</f>
        <v>*</v>
      </c>
      <c r="C781" s="101" t="str">
        <f>IF(FN_MC!B763="","*",FN_MC!B763)</f>
        <v>*</v>
      </c>
      <c r="D781" s="101" t="str">
        <f>IF(FN_MC!D763="","*",FN_MC!D763)</f>
        <v>*</v>
      </c>
      <c r="E781" s="101" t="str">
        <f>IF(FN_MC!H763="","*",FN_MC!H763)</f>
        <v>*</v>
      </c>
      <c r="F781" s="114" t="str">
        <f>IF(FN_MC!M763="","*",FN_MC!M763)</f>
        <v>-</v>
      </c>
      <c r="G781" s="101" t="str">
        <f>IF(FN_MC!I763="","*",FN_MC!I763)</f>
        <v>*</v>
      </c>
      <c r="H781" s="101" t="str">
        <f>IF(FN_MC!AB763="","*",FN_MC!AB763)</f>
        <v>*</v>
      </c>
      <c r="I781" s="101" t="str">
        <f>IF(FN_MC!AC763="","*",FN_MC!AC763)</f>
        <v>*</v>
      </c>
      <c r="J781" s="102" t="str">
        <f>IF(FN_MC!AA763="","*",FN_MC!AA763)</f>
        <v>*</v>
      </c>
      <c r="K781" s="112" t="str">
        <f>IF(FN_MC!AD763="","*",FN_MC!AD763)</f>
        <v>*</v>
      </c>
    </row>
    <row r="782" spans="2:11">
      <c r="B782" s="100" t="str">
        <f>IF(FN_MC!Y764="","*",FN_MC!Y764)</f>
        <v>*</v>
      </c>
      <c r="C782" s="101" t="str">
        <f>IF(FN_MC!B764="","*",FN_MC!B764)</f>
        <v>*</v>
      </c>
      <c r="D782" s="101" t="str">
        <f>IF(FN_MC!D764="","*",FN_MC!D764)</f>
        <v>*</v>
      </c>
      <c r="E782" s="101" t="str">
        <f>IF(FN_MC!H764="","*",FN_MC!H764)</f>
        <v>*</v>
      </c>
      <c r="F782" s="114" t="str">
        <f>IF(FN_MC!M764="","*",FN_MC!M764)</f>
        <v>-</v>
      </c>
      <c r="G782" s="101" t="str">
        <f>IF(FN_MC!I764="","*",FN_MC!I764)</f>
        <v>*</v>
      </c>
      <c r="H782" s="101" t="str">
        <f>IF(FN_MC!AB764="","*",FN_MC!AB764)</f>
        <v>*</v>
      </c>
      <c r="I782" s="101" t="str">
        <f>IF(FN_MC!AC764="","*",FN_MC!AC764)</f>
        <v>*</v>
      </c>
      <c r="J782" s="102" t="str">
        <f>IF(FN_MC!AA764="","*",FN_MC!AA764)</f>
        <v>*</v>
      </c>
      <c r="K782" s="112" t="str">
        <f>IF(FN_MC!AD764="","*",FN_MC!AD764)</f>
        <v>*</v>
      </c>
    </row>
    <row r="783" spans="2:11">
      <c r="B783" s="100" t="str">
        <f>IF(FN_MC!Y765="","*",FN_MC!Y765)</f>
        <v>*</v>
      </c>
      <c r="C783" s="101" t="str">
        <f>IF(FN_MC!B765="","*",FN_MC!B765)</f>
        <v>*</v>
      </c>
      <c r="D783" s="101" t="str">
        <f>IF(FN_MC!D765="","*",FN_MC!D765)</f>
        <v>*</v>
      </c>
      <c r="E783" s="101" t="str">
        <f>IF(FN_MC!H765="","*",FN_MC!H765)</f>
        <v>*</v>
      </c>
      <c r="F783" s="114" t="str">
        <f>IF(FN_MC!M765="","*",FN_MC!M765)</f>
        <v>-</v>
      </c>
      <c r="G783" s="101" t="str">
        <f>IF(FN_MC!I765="","*",FN_MC!I765)</f>
        <v>*</v>
      </c>
      <c r="H783" s="101" t="str">
        <f>IF(FN_MC!AB765="","*",FN_MC!AB765)</f>
        <v>*</v>
      </c>
      <c r="I783" s="101" t="str">
        <f>IF(FN_MC!AC765="","*",FN_MC!AC765)</f>
        <v>*</v>
      </c>
      <c r="J783" s="102" t="str">
        <f>IF(FN_MC!AA765="","*",FN_MC!AA765)</f>
        <v>*</v>
      </c>
      <c r="K783" s="112" t="str">
        <f>IF(FN_MC!AD765="","*",FN_MC!AD765)</f>
        <v>*</v>
      </c>
    </row>
    <row r="784" spans="2:11">
      <c r="B784" s="100" t="str">
        <f>IF(FN_MC!Y766="","*",FN_MC!Y766)</f>
        <v>*</v>
      </c>
      <c r="C784" s="101" t="str">
        <f>IF(FN_MC!B766="","*",FN_MC!B766)</f>
        <v>*</v>
      </c>
      <c r="D784" s="101" t="str">
        <f>IF(FN_MC!D766="","*",FN_MC!D766)</f>
        <v>*</v>
      </c>
      <c r="E784" s="101" t="str">
        <f>IF(FN_MC!H766="","*",FN_MC!H766)</f>
        <v>*</v>
      </c>
      <c r="F784" s="114" t="str">
        <f>IF(FN_MC!M766="","*",FN_MC!M766)</f>
        <v>-</v>
      </c>
      <c r="G784" s="101" t="str">
        <f>IF(FN_MC!I766="","*",FN_MC!I766)</f>
        <v>*</v>
      </c>
      <c r="H784" s="101" t="str">
        <f>IF(FN_MC!AB766="","*",FN_MC!AB766)</f>
        <v>*</v>
      </c>
      <c r="I784" s="101" t="str">
        <f>IF(FN_MC!AC766="","*",FN_MC!AC766)</f>
        <v>*</v>
      </c>
      <c r="J784" s="102" t="str">
        <f>IF(FN_MC!AA766="","*",FN_MC!AA766)</f>
        <v>*</v>
      </c>
      <c r="K784" s="112" t="str">
        <f>IF(FN_MC!AD766="","*",FN_MC!AD766)</f>
        <v>*</v>
      </c>
    </row>
    <row r="785" spans="2:11">
      <c r="B785" s="100" t="str">
        <f>IF(FN_MC!Y767="","*",FN_MC!Y767)</f>
        <v>*</v>
      </c>
      <c r="C785" s="101" t="str">
        <f>IF(FN_MC!B767="","*",FN_MC!B767)</f>
        <v>*</v>
      </c>
      <c r="D785" s="101" t="str">
        <f>IF(FN_MC!D767="","*",FN_MC!D767)</f>
        <v>*</v>
      </c>
      <c r="E785" s="101" t="str">
        <f>IF(FN_MC!H767="","*",FN_MC!H767)</f>
        <v>*</v>
      </c>
      <c r="F785" s="114" t="str">
        <f>IF(FN_MC!M767="","*",FN_MC!M767)</f>
        <v>-</v>
      </c>
      <c r="G785" s="101" t="str">
        <f>IF(FN_MC!I767="","*",FN_MC!I767)</f>
        <v>*</v>
      </c>
      <c r="H785" s="101" t="str">
        <f>IF(FN_MC!AB767="","*",FN_MC!AB767)</f>
        <v>*</v>
      </c>
      <c r="I785" s="101" t="str">
        <f>IF(FN_MC!AC767="","*",FN_MC!AC767)</f>
        <v>*</v>
      </c>
      <c r="J785" s="102" t="str">
        <f>IF(FN_MC!AA767="","*",FN_MC!AA767)</f>
        <v>*</v>
      </c>
      <c r="K785" s="112" t="str">
        <f>IF(FN_MC!AD767="","*",FN_MC!AD767)</f>
        <v>*</v>
      </c>
    </row>
    <row r="786" spans="2:11">
      <c r="B786" s="100" t="str">
        <f>IF(FN_MC!Y768="","*",FN_MC!Y768)</f>
        <v>*</v>
      </c>
      <c r="C786" s="101" t="str">
        <f>IF(FN_MC!B768="","*",FN_MC!B768)</f>
        <v>*</v>
      </c>
      <c r="D786" s="101" t="str">
        <f>IF(FN_MC!D768="","*",FN_MC!D768)</f>
        <v>*</v>
      </c>
      <c r="E786" s="101" t="str">
        <f>IF(FN_MC!H768="","*",FN_MC!H768)</f>
        <v>*</v>
      </c>
      <c r="F786" s="114" t="str">
        <f>IF(FN_MC!M768="","*",FN_MC!M768)</f>
        <v>-</v>
      </c>
      <c r="G786" s="101" t="str">
        <f>IF(FN_MC!I768="","*",FN_MC!I768)</f>
        <v>*</v>
      </c>
      <c r="H786" s="101" t="str">
        <f>IF(FN_MC!AB768="","*",FN_MC!AB768)</f>
        <v>*</v>
      </c>
      <c r="I786" s="101" t="str">
        <f>IF(FN_MC!AC768="","*",FN_MC!AC768)</f>
        <v>*</v>
      </c>
      <c r="J786" s="102" t="str">
        <f>IF(FN_MC!AA768="","*",FN_MC!AA768)</f>
        <v>*</v>
      </c>
      <c r="K786" s="112" t="str">
        <f>IF(FN_MC!AD768="","*",FN_MC!AD768)</f>
        <v>*</v>
      </c>
    </row>
    <row r="787" spans="2:11">
      <c r="B787" s="100" t="str">
        <f>IF(FN_MC!Y769="","*",FN_MC!Y769)</f>
        <v>*</v>
      </c>
      <c r="C787" s="101" t="str">
        <f>IF(FN_MC!B769="","*",FN_MC!B769)</f>
        <v>*</v>
      </c>
      <c r="D787" s="101" t="str">
        <f>IF(FN_MC!D769="","*",FN_MC!D769)</f>
        <v>*</v>
      </c>
      <c r="E787" s="101" t="str">
        <f>IF(FN_MC!H769="","*",FN_MC!H769)</f>
        <v>*</v>
      </c>
      <c r="F787" s="114" t="str">
        <f>IF(FN_MC!M769="","*",FN_MC!M769)</f>
        <v>-</v>
      </c>
      <c r="G787" s="101" t="str">
        <f>IF(FN_MC!I769="","*",FN_MC!I769)</f>
        <v>*</v>
      </c>
      <c r="H787" s="101" t="str">
        <f>IF(FN_MC!AB769="","*",FN_MC!AB769)</f>
        <v>*</v>
      </c>
      <c r="I787" s="101" t="str">
        <f>IF(FN_MC!AC769="","*",FN_MC!AC769)</f>
        <v>*</v>
      </c>
      <c r="J787" s="102" t="str">
        <f>IF(FN_MC!AA769="","*",FN_MC!AA769)</f>
        <v>*</v>
      </c>
      <c r="K787" s="112" t="str">
        <f>IF(FN_MC!AD769="","*",FN_MC!AD769)</f>
        <v>*</v>
      </c>
    </row>
    <row r="788" spans="2:11">
      <c r="B788" s="100" t="str">
        <f>IF(FN_MC!Y770="","*",FN_MC!Y770)</f>
        <v>*</v>
      </c>
      <c r="C788" s="101" t="str">
        <f>IF(FN_MC!B770="","*",FN_MC!B770)</f>
        <v>*</v>
      </c>
      <c r="D788" s="101" t="str">
        <f>IF(FN_MC!D770="","*",FN_MC!D770)</f>
        <v>*</v>
      </c>
      <c r="E788" s="101" t="str">
        <f>IF(FN_MC!H770="","*",FN_MC!H770)</f>
        <v>*</v>
      </c>
      <c r="F788" s="114" t="str">
        <f>IF(FN_MC!M770="","*",FN_MC!M770)</f>
        <v>-</v>
      </c>
      <c r="G788" s="101" t="str">
        <f>IF(FN_MC!I770="","*",FN_MC!I770)</f>
        <v>*</v>
      </c>
      <c r="H788" s="101" t="str">
        <f>IF(FN_MC!AB770="","*",FN_MC!AB770)</f>
        <v>*</v>
      </c>
      <c r="I788" s="101" t="str">
        <f>IF(FN_MC!AC770="","*",FN_MC!AC770)</f>
        <v>*</v>
      </c>
      <c r="J788" s="102" t="str">
        <f>IF(FN_MC!AA770="","*",FN_MC!AA770)</f>
        <v>*</v>
      </c>
      <c r="K788" s="112" t="str">
        <f>IF(FN_MC!AD770="","*",FN_MC!AD770)</f>
        <v>*</v>
      </c>
    </row>
    <row r="789" spans="2:11">
      <c r="B789" s="100" t="str">
        <f>IF(FN_MC!Y771="","*",FN_MC!Y771)</f>
        <v>*</v>
      </c>
      <c r="C789" s="101" t="str">
        <f>IF(FN_MC!B771="","*",FN_MC!B771)</f>
        <v>*</v>
      </c>
      <c r="D789" s="101" t="str">
        <f>IF(FN_MC!D771="","*",FN_MC!D771)</f>
        <v>*</v>
      </c>
      <c r="E789" s="101" t="str">
        <f>IF(FN_MC!H771="","*",FN_MC!H771)</f>
        <v>*</v>
      </c>
      <c r="F789" s="114" t="str">
        <f>IF(FN_MC!M771="","*",FN_MC!M771)</f>
        <v>-</v>
      </c>
      <c r="G789" s="101" t="str">
        <f>IF(FN_MC!I771="","*",FN_MC!I771)</f>
        <v>*</v>
      </c>
      <c r="H789" s="101" t="str">
        <f>IF(FN_MC!AB771="","*",FN_MC!AB771)</f>
        <v>*</v>
      </c>
      <c r="I789" s="101" t="str">
        <f>IF(FN_MC!AC771="","*",FN_MC!AC771)</f>
        <v>*</v>
      </c>
      <c r="J789" s="102" t="str">
        <f>IF(FN_MC!AA771="","*",FN_MC!AA771)</f>
        <v>*</v>
      </c>
      <c r="K789" s="112" t="str">
        <f>IF(FN_MC!AD771="","*",FN_MC!AD771)</f>
        <v>*</v>
      </c>
    </row>
    <row r="790" spans="2:11">
      <c r="B790" s="100" t="str">
        <f>IF(FN_MC!Y772="","*",FN_MC!Y772)</f>
        <v>*</v>
      </c>
      <c r="C790" s="101" t="str">
        <f>IF(FN_MC!B772="","*",FN_MC!B772)</f>
        <v>*</v>
      </c>
      <c r="D790" s="101" t="str">
        <f>IF(FN_MC!D772="","*",FN_MC!D772)</f>
        <v>*</v>
      </c>
      <c r="E790" s="101" t="str">
        <f>IF(FN_MC!H772="","*",FN_MC!H772)</f>
        <v>*</v>
      </c>
      <c r="F790" s="114" t="str">
        <f>IF(FN_MC!M772="","*",FN_MC!M772)</f>
        <v>-</v>
      </c>
      <c r="G790" s="101" t="str">
        <f>IF(FN_MC!I772="","*",FN_MC!I772)</f>
        <v>*</v>
      </c>
      <c r="H790" s="101" t="str">
        <f>IF(FN_MC!AB772="","*",FN_MC!AB772)</f>
        <v>*</v>
      </c>
      <c r="I790" s="101" t="str">
        <f>IF(FN_MC!AC772="","*",FN_MC!AC772)</f>
        <v>*</v>
      </c>
      <c r="J790" s="102" t="str">
        <f>IF(FN_MC!AA772="","*",FN_MC!AA772)</f>
        <v>*</v>
      </c>
      <c r="K790" s="112" t="str">
        <f>IF(FN_MC!AD772="","*",FN_MC!AD772)</f>
        <v>*</v>
      </c>
    </row>
    <row r="791" spans="2:11">
      <c r="B791" s="100" t="str">
        <f>IF(FN_MC!Y773="","*",FN_MC!Y773)</f>
        <v>*</v>
      </c>
      <c r="C791" s="101" t="str">
        <f>IF(FN_MC!B773="","*",FN_MC!B773)</f>
        <v>*</v>
      </c>
      <c r="D791" s="101" t="str">
        <f>IF(FN_MC!D773="","*",FN_MC!D773)</f>
        <v>*</v>
      </c>
      <c r="E791" s="101" t="str">
        <f>IF(FN_MC!H773="","*",FN_MC!H773)</f>
        <v>*</v>
      </c>
      <c r="F791" s="114" t="str">
        <f>IF(FN_MC!M773="","*",FN_MC!M773)</f>
        <v>-</v>
      </c>
      <c r="G791" s="101" t="str">
        <f>IF(FN_MC!I773="","*",FN_MC!I773)</f>
        <v>*</v>
      </c>
      <c r="H791" s="101" t="str">
        <f>IF(FN_MC!AB773="","*",FN_MC!AB773)</f>
        <v>*</v>
      </c>
      <c r="I791" s="101" t="str">
        <f>IF(FN_MC!AC773="","*",FN_MC!AC773)</f>
        <v>*</v>
      </c>
      <c r="J791" s="102" t="str">
        <f>IF(FN_MC!AA773="","*",FN_MC!AA773)</f>
        <v>*</v>
      </c>
      <c r="K791" s="112" t="str">
        <f>IF(FN_MC!AD773="","*",FN_MC!AD773)</f>
        <v>*</v>
      </c>
    </row>
    <row r="792" spans="2:11">
      <c r="B792" s="100" t="str">
        <f>IF(FN_MC!Y774="","*",FN_MC!Y774)</f>
        <v>*</v>
      </c>
      <c r="C792" s="101" t="str">
        <f>IF(FN_MC!B774="","*",FN_MC!B774)</f>
        <v>*</v>
      </c>
      <c r="D792" s="101" t="str">
        <f>IF(FN_MC!D774="","*",FN_MC!D774)</f>
        <v>*</v>
      </c>
      <c r="E792" s="101" t="str">
        <f>IF(FN_MC!H774="","*",FN_MC!H774)</f>
        <v>*</v>
      </c>
      <c r="F792" s="114" t="str">
        <f>IF(FN_MC!M774="","*",FN_MC!M774)</f>
        <v>-</v>
      </c>
      <c r="G792" s="101" t="str">
        <f>IF(FN_MC!I774="","*",FN_MC!I774)</f>
        <v>*</v>
      </c>
      <c r="H792" s="101" t="str">
        <f>IF(FN_MC!AB774="","*",FN_MC!AB774)</f>
        <v>*</v>
      </c>
      <c r="I792" s="101" t="str">
        <f>IF(FN_MC!AC774="","*",FN_MC!AC774)</f>
        <v>*</v>
      </c>
      <c r="J792" s="102" t="str">
        <f>IF(FN_MC!AA774="","*",FN_MC!AA774)</f>
        <v>*</v>
      </c>
      <c r="K792" s="112" t="str">
        <f>IF(FN_MC!AD774="","*",FN_MC!AD774)</f>
        <v>*</v>
      </c>
    </row>
    <row r="793" spans="2:11">
      <c r="B793" s="100" t="str">
        <f>IF(FN_MC!Y775="","*",FN_MC!Y775)</f>
        <v>*</v>
      </c>
      <c r="C793" s="101" t="str">
        <f>IF(FN_MC!B775="","*",FN_MC!B775)</f>
        <v>*</v>
      </c>
      <c r="D793" s="101" t="str">
        <f>IF(FN_MC!D775="","*",FN_MC!D775)</f>
        <v>*</v>
      </c>
      <c r="E793" s="101" t="str">
        <f>IF(FN_MC!H775="","*",FN_MC!H775)</f>
        <v>*</v>
      </c>
      <c r="F793" s="114" t="str">
        <f>IF(FN_MC!M775="","*",FN_MC!M775)</f>
        <v>-</v>
      </c>
      <c r="G793" s="101" t="str">
        <f>IF(FN_MC!I775="","*",FN_MC!I775)</f>
        <v>*</v>
      </c>
      <c r="H793" s="101" t="str">
        <f>IF(FN_MC!AB775="","*",FN_MC!AB775)</f>
        <v>*</v>
      </c>
      <c r="I793" s="101" t="str">
        <f>IF(FN_MC!AC775="","*",FN_MC!AC775)</f>
        <v>*</v>
      </c>
      <c r="J793" s="102" t="str">
        <f>IF(FN_MC!AA775="","*",FN_MC!AA775)</f>
        <v>*</v>
      </c>
      <c r="K793" s="112" t="str">
        <f>IF(FN_MC!AD775="","*",FN_MC!AD775)</f>
        <v>*</v>
      </c>
    </row>
    <row r="794" spans="2:11">
      <c r="B794" s="100" t="str">
        <f>IF(FN_MC!Y776="","*",FN_MC!Y776)</f>
        <v>*</v>
      </c>
      <c r="C794" s="101" t="str">
        <f>IF(FN_MC!B776="","*",FN_MC!B776)</f>
        <v>*</v>
      </c>
      <c r="D794" s="101" t="str">
        <f>IF(FN_MC!D776="","*",FN_MC!D776)</f>
        <v>*</v>
      </c>
      <c r="E794" s="101" t="str">
        <f>IF(FN_MC!H776="","*",FN_MC!H776)</f>
        <v>*</v>
      </c>
      <c r="F794" s="114" t="str">
        <f>IF(FN_MC!M776="","*",FN_MC!M776)</f>
        <v>-</v>
      </c>
      <c r="G794" s="101" t="str">
        <f>IF(FN_MC!I776="","*",FN_MC!I776)</f>
        <v>*</v>
      </c>
      <c r="H794" s="101" t="str">
        <f>IF(FN_MC!AB776="","*",FN_MC!AB776)</f>
        <v>*</v>
      </c>
      <c r="I794" s="101" t="str">
        <f>IF(FN_MC!AC776="","*",FN_MC!AC776)</f>
        <v>*</v>
      </c>
      <c r="J794" s="102" t="str">
        <f>IF(FN_MC!AA776="","*",FN_MC!AA776)</f>
        <v>*</v>
      </c>
      <c r="K794" s="112" t="str">
        <f>IF(FN_MC!AD776="","*",FN_MC!AD776)</f>
        <v>*</v>
      </c>
    </row>
    <row r="795" spans="2:11">
      <c r="B795" s="100" t="str">
        <f>IF(FN_MC!Y777="","*",FN_MC!Y777)</f>
        <v>*</v>
      </c>
      <c r="C795" s="101" t="str">
        <f>IF(FN_MC!B777="","*",FN_MC!B777)</f>
        <v>*</v>
      </c>
      <c r="D795" s="101" t="str">
        <f>IF(FN_MC!D777="","*",FN_MC!D777)</f>
        <v>*</v>
      </c>
      <c r="E795" s="101" t="str">
        <f>IF(FN_MC!H777="","*",FN_MC!H777)</f>
        <v>*</v>
      </c>
      <c r="F795" s="114" t="str">
        <f>IF(FN_MC!M777="","*",FN_MC!M777)</f>
        <v>-</v>
      </c>
      <c r="G795" s="101" t="str">
        <f>IF(FN_MC!I777="","*",FN_MC!I777)</f>
        <v>*</v>
      </c>
      <c r="H795" s="101" t="str">
        <f>IF(FN_MC!AB777="","*",FN_MC!AB777)</f>
        <v>*</v>
      </c>
      <c r="I795" s="101" t="str">
        <f>IF(FN_MC!AC777="","*",FN_MC!AC777)</f>
        <v>*</v>
      </c>
      <c r="J795" s="102" t="str">
        <f>IF(FN_MC!AA777="","*",FN_MC!AA777)</f>
        <v>*</v>
      </c>
      <c r="K795" s="112" t="str">
        <f>IF(FN_MC!AD777="","*",FN_MC!AD777)</f>
        <v>*</v>
      </c>
    </row>
    <row r="796" spans="2:11">
      <c r="B796" s="100" t="str">
        <f>IF(FN_MC!Y778="","*",FN_MC!Y778)</f>
        <v>*</v>
      </c>
      <c r="C796" s="101" t="str">
        <f>IF(FN_MC!B778="","*",FN_MC!B778)</f>
        <v>*</v>
      </c>
      <c r="D796" s="101" t="str">
        <f>IF(FN_MC!D778="","*",FN_MC!D778)</f>
        <v>*</v>
      </c>
      <c r="E796" s="101" t="str">
        <f>IF(FN_MC!H778="","*",FN_MC!H778)</f>
        <v>*</v>
      </c>
      <c r="F796" s="114" t="str">
        <f>IF(FN_MC!M778="","*",FN_MC!M778)</f>
        <v>-</v>
      </c>
      <c r="G796" s="101" t="str">
        <f>IF(FN_MC!I778="","*",FN_MC!I778)</f>
        <v>*</v>
      </c>
      <c r="H796" s="101" t="str">
        <f>IF(FN_MC!AB778="","*",FN_MC!AB778)</f>
        <v>*</v>
      </c>
      <c r="I796" s="101" t="str">
        <f>IF(FN_MC!AC778="","*",FN_MC!AC778)</f>
        <v>*</v>
      </c>
      <c r="J796" s="102" t="str">
        <f>IF(FN_MC!AA778="","*",FN_MC!AA778)</f>
        <v>*</v>
      </c>
      <c r="K796" s="112" t="str">
        <f>IF(FN_MC!AD778="","*",FN_MC!AD778)</f>
        <v>*</v>
      </c>
    </row>
    <row r="797" spans="2:11">
      <c r="B797" s="100" t="str">
        <f>IF(FN_MC!Y779="","*",FN_MC!Y779)</f>
        <v>*</v>
      </c>
      <c r="C797" s="101" t="str">
        <f>IF(FN_MC!B779="","*",FN_MC!B779)</f>
        <v>*</v>
      </c>
      <c r="D797" s="101" t="str">
        <f>IF(FN_MC!D779="","*",FN_MC!D779)</f>
        <v>*</v>
      </c>
      <c r="E797" s="101" t="str">
        <f>IF(FN_MC!H779="","*",FN_MC!H779)</f>
        <v>*</v>
      </c>
      <c r="F797" s="114" t="str">
        <f>IF(FN_MC!M779="","*",FN_MC!M779)</f>
        <v>-</v>
      </c>
      <c r="G797" s="101" t="str">
        <f>IF(FN_MC!I779="","*",FN_MC!I779)</f>
        <v>*</v>
      </c>
      <c r="H797" s="101" t="str">
        <f>IF(FN_MC!AB779="","*",FN_MC!AB779)</f>
        <v>*</v>
      </c>
      <c r="I797" s="101" t="str">
        <f>IF(FN_MC!AC779="","*",FN_MC!AC779)</f>
        <v>*</v>
      </c>
      <c r="J797" s="102" t="str">
        <f>IF(FN_MC!AA779="","*",FN_MC!AA779)</f>
        <v>*</v>
      </c>
      <c r="K797" s="112" t="str">
        <f>IF(FN_MC!AD779="","*",FN_MC!AD779)</f>
        <v>*</v>
      </c>
    </row>
    <row r="798" spans="2:11">
      <c r="B798" s="100" t="str">
        <f>IF(FN_MC!Y780="","*",FN_MC!Y780)</f>
        <v>*</v>
      </c>
      <c r="C798" s="101" t="str">
        <f>IF(FN_MC!B780="","*",FN_MC!B780)</f>
        <v>*</v>
      </c>
      <c r="D798" s="101" t="str">
        <f>IF(FN_MC!D780="","*",FN_MC!D780)</f>
        <v>*</v>
      </c>
      <c r="E798" s="101" t="str">
        <f>IF(FN_MC!H780="","*",FN_MC!H780)</f>
        <v>*</v>
      </c>
      <c r="F798" s="114" t="str">
        <f>IF(FN_MC!M780="","*",FN_MC!M780)</f>
        <v>*</v>
      </c>
      <c r="G798" s="101" t="str">
        <f>IF(FN_MC!I780="","*",FN_MC!I780)</f>
        <v>*</v>
      </c>
      <c r="H798" s="101" t="str">
        <f>IF(FN_MC!AB780="","*",FN_MC!AB780)</f>
        <v>*</v>
      </c>
      <c r="I798" s="101" t="str">
        <f>IF(FN_MC!AC780="","*",FN_MC!AC780)</f>
        <v>*</v>
      </c>
      <c r="J798" s="102" t="str">
        <f>IF(FN_MC!AA780="","*",FN_MC!AA780)</f>
        <v>*</v>
      </c>
      <c r="K798" s="112" t="str">
        <f>IF(FN_MC!AD780="","*",FN_MC!AD780)</f>
        <v>*</v>
      </c>
    </row>
    <row r="799" spans="2:11">
      <c r="B799" s="100" t="str">
        <f>IF(FN_MC!Y781="","*",FN_MC!Y781)</f>
        <v>*</v>
      </c>
      <c r="C799" s="101" t="str">
        <f>IF(FN_MC!B781="","*",FN_MC!B781)</f>
        <v>*</v>
      </c>
      <c r="D799" s="101" t="str">
        <f>IF(FN_MC!D781="","*",FN_MC!D781)</f>
        <v>*</v>
      </c>
      <c r="E799" s="101" t="str">
        <f>IF(FN_MC!H781="","*",FN_MC!H781)</f>
        <v>*</v>
      </c>
      <c r="F799" s="114" t="str">
        <f>IF(FN_MC!M781="","*",FN_MC!M781)</f>
        <v>*</v>
      </c>
      <c r="G799" s="101" t="str">
        <f>IF(FN_MC!I781="","*",FN_MC!I781)</f>
        <v>*</v>
      </c>
      <c r="H799" s="101" t="str">
        <f>IF(FN_MC!AB781="","*",FN_MC!AB781)</f>
        <v>*</v>
      </c>
      <c r="I799" s="101" t="str">
        <f>IF(FN_MC!AC781="","*",FN_MC!AC781)</f>
        <v>*</v>
      </c>
      <c r="J799" s="102" t="str">
        <f>IF(FN_MC!AA781="","*",FN_MC!AA781)</f>
        <v>*</v>
      </c>
      <c r="K799" s="112" t="str">
        <f>IF(FN_MC!AD781="","*",FN_MC!AD781)</f>
        <v>*</v>
      </c>
    </row>
    <row r="800" spans="2:11">
      <c r="B800" s="100" t="str">
        <f>IF(FN_MC!Y782="","*",FN_MC!Y782)</f>
        <v>*</v>
      </c>
      <c r="C800" s="101" t="str">
        <f>IF(FN_MC!B782="","*",FN_MC!B782)</f>
        <v>*</v>
      </c>
      <c r="D800" s="101" t="str">
        <f>IF(FN_MC!D782="","*",FN_MC!D782)</f>
        <v>*</v>
      </c>
      <c r="E800" s="101" t="str">
        <f>IF(FN_MC!H782="","*",FN_MC!H782)</f>
        <v>*</v>
      </c>
      <c r="F800" s="114" t="str">
        <f>IF(FN_MC!M782="","*",FN_MC!M782)</f>
        <v>*</v>
      </c>
      <c r="G800" s="101" t="str">
        <f>IF(FN_MC!I782="","*",FN_MC!I782)</f>
        <v>*</v>
      </c>
      <c r="H800" s="101" t="str">
        <f>IF(FN_MC!AB782="","*",FN_MC!AB782)</f>
        <v>*</v>
      </c>
      <c r="I800" s="101" t="str">
        <f>IF(FN_MC!AC782="","*",FN_MC!AC782)</f>
        <v>*</v>
      </c>
      <c r="J800" s="102" t="str">
        <f>IF(FN_MC!AA782="","*",FN_MC!AA782)</f>
        <v>*</v>
      </c>
      <c r="K800" s="112" t="str">
        <f>IF(FN_MC!AD782="","*",FN_MC!AD782)</f>
        <v>*</v>
      </c>
    </row>
    <row r="801" spans="2:11">
      <c r="B801" s="100" t="str">
        <f>IF(FN_MC!Y783="","*",FN_MC!Y783)</f>
        <v>*</v>
      </c>
      <c r="C801" s="101" t="str">
        <f>IF(FN_MC!B783="","*",FN_MC!B783)</f>
        <v>*</v>
      </c>
      <c r="D801" s="101" t="str">
        <f>IF(FN_MC!D783="","*",FN_MC!D783)</f>
        <v>*</v>
      </c>
      <c r="E801" s="101" t="str">
        <f>IF(FN_MC!H783="","*",FN_MC!H783)</f>
        <v>*</v>
      </c>
      <c r="F801" s="114" t="str">
        <f>IF(FN_MC!M783="","*",FN_MC!M783)</f>
        <v>*</v>
      </c>
      <c r="G801" s="101" t="str">
        <f>IF(FN_MC!I783="","*",FN_MC!I783)</f>
        <v>*</v>
      </c>
      <c r="H801" s="101" t="str">
        <f>IF(FN_MC!AB783="","*",FN_MC!AB783)</f>
        <v>*</v>
      </c>
      <c r="I801" s="101" t="str">
        <f>IF(FN_MC!AC783="","*",FN_MC!AC783)</f>
        <v>*</v>
      </c>
      <c r="J801" s="102" t="str">
        <f>IF(FN_MC!AA783="","*",FN_MC!AA783)</f>
        <v>*</v>
      </c>
      <c r="K801" s="112" t="str">
        <f>IF(FN_MC!AD783="","*",FN_MC!AD783)</f>
        <v>*</v>
      </c>
    </row>
    <row r="802" spans="2:11">
      <c r="B802" s="100" t="str">
        <f>IF(FN_MC!Y784="","*",FN_MC!Y784)</f>
        <v>*</v>
      </c>
      <c r="C802" s="101" t="str">
        <f>IF(FN_MC!B784="","*",FN_MC!B784)</f>
        <v>*</v>
      </c>
      <c r="D802" s="101" t="str">
        <f>IF(FN_MC!D784="","*",FN_MC!D784)</f>
        <v>*</v>
      </c>
      <c r="E802" s="101" t="str">
        <f>IF(FN_MC!H784="","*",FN_MC!H784)</f>
        <v>*</v>
      </c>
      <c r="F802" s="114" t="str">
        <f>IF(FN_MC!M784="","*",FN_MC!M784)</f>
        <v>*</v>
      </c>
      <c r="G802" s="101" t="str">
        <f>IF(FN_MC!I784="","*",FN_MC!I784)</f>
        <v>*</v>
      </c>
      <c r="H802" s="101" t="str">
        <f>IF(FN_MC!AB784="","*",FN_MC!AB784)</f>
        <v>*</v>
      </c>
      <c r="I802" s="101" t="str">
        <f>IF(FN_MC!AC784="","*",FN_MC!AC784)</f>
        <v>*</v>
      </c>
      <c r="J802" s="102" t="str">
        <f>IF(FN_MC!AA784="","*",FN_MC!AA784)</f>
        <v>*</v>
      </c>
      <c r="K802" s="112" t="str">
        <f>IF(FN_MC!AD784="","*",FN_MC!AD784)</f>
        <v>*</v>
      </c>
    </row>
    <row r="803" spans="2:11">
      <c r="B803" s="100" t="str">
        <f>IF(FN_MC!Y785="","*",FN_MC!Y785)</f>
        <v>*</v>
      </c>
      <c r="C803" s="101" t="str">
        <f>IF(FN_MC!B785="","*",FN_MC!B785)</f>
        <v>*</v>
      </c>
      <c r="D803" s="101" t="str">
        <f>IF(FN_MC!D785="","*",FN_MC!D785)</f>
        <v>*</v>
      </c>
      <c r="E803" s="101" t="str">
        <f>IF(FN_MC!H785="","*",FN_MC!H785)</f>
        <v>*</v>
      </c>
      <c r="F803" s="114" t="str">
        <f>IF(FN_MC!M785="","*",FN_MC!M785)</f>
        <v>*</v>
      </c>
      <c r="G803" s="101" t="str">
        <f>IF(FN_MC!I785="","*",FN_MC!I785)</f>
        <v>*</v>
      </c>
      <c r="H803" s="101" t="str">
        <f>IF(FN_MC!AB785="","*",FN_MC!AB785)</f>
        <v>*</v>
      </c>
      <c r="I803" s="101" t="str">
        <f>IF(FN_MC!AC785="","*",FN_MC!AC785)</f>
        <v>*</v>
      </c>
      <c r="J803" s="102" t="str">
        <f>IF(FN_MC!AA785="","*",FN_MC!AA785)</f>
        <v>*</v>
      </c>
      <c r="K803" s="112" t="str">
        <f>IF(FN_MC!AD785="","*",FN_MC!AD785)</f>
        <v>*</v>
      </c>
    </row>
    <row r="804" spans="2:11">
      <c r="B804" s="100" t="str">
        <f>IF(FN_MC!Y786="","*",FN_MC!Y786)</f>
        <v>*</v>
      </c>
      <c r="C804" s="101" t="str">
        <f>IF(FN_MC!B786="","*",FN_MC!B786)</f>
        <v>*</v>
      </c>
      <c r="D804" s="101" t="str">
        <f>IF(FN_MC!D786="","*",FN_MC!D786)</f>
        <v>*</v>
      </c>
      <c r="E804" s="101" t="str">
        <f>IF(FN_MC!H786="","*",FN_MC!H786)</f>
        <v>*</v>
      </c>
      <c r="F804" s="114" t="str">
        <f>IF(FN_MC!M786="","*",FN_MC!M786)</f>
        <v>*</v>
      </c>
      <c r="G804" s="101" t="str">
        <f>IF(FN_MC!I786="","*",FN_MC!I786)</f>
        <v>*</v>
      </c>
      <c r="H804" s="101" t="str">
        <f>IF(FN_MC!AB786="","*",FN_MC!AB786)</f>
        <v>*</v>
      </c>
      <c r="I804" s="101" t="str">
        <f>IF(FN_MC!AC786="","*",FN_MC!AC786)</f>
        <v>*</v>
      </c>
      <c r="J804" s="102" t="str">
        <f>IF(FN_MC!AA786="","*",FN_MC!AA786)</f>
        <v>*</v>
      </c>
      <c r="K804" s="112" t="str">
        <f>IF(FN_MC!AD786="","*",FN_MC!AD786)</f>
        <v>*</v>
      </c>
    </row>
    <row r="805" spans="2:11">
      <c r="B805" s="100" t="str">
        <f>IF(FN_MC!Y787="","*",FN_MC!Y787)</f>
        <v>*</v>
      </c>
      <c r="C805" s="101" t="str">
        <f>IF(FN_MC!B787="","*",FN_MC!B787)</f>
        <v>*</v>
      </c>
      <c r="D805" s="101" t="str">
        <f>IF(FN_MC!D787="","*",FN_MC!D787)</f>
        <v>*</v>
      </c>
      <c r="E805" s="101" t="str">
        <f>IF(FN_MC!H787="","*",FN_MC!H787)</f>
        <v>*</v>
      </c>
      <c r="F805" s="114" t="str">
        <f>IF(FN_MC!M787="","*",FN_MC!M787)</f>
        <v>*</v>
      </c>
      <c r="G805" s="101" t="str">
        <f>IF(FN_MC!I787="","*",FN_MC!I787)</f>
        <v>*</v>
      </c>
      <c r="H805" s="101" t="str">
        <f>IF(FN_MC!AB787="","*",FN_MC!AB787)</f>
        <v>*</v>
      </c>
      <c r="I805" s="101" t="str">
        <f>IF(FN_MC!AC787="","*",FN_MC!AC787)</f>
        <v>*</v>
      </c>
      <c r="J805" s="102" t="str">
        <f>IF(FN_MC!AA787="","*",FN_MC!AA787)</f>
        <v>*</v>
      </c>
      <c r="K805" s="112" t="str">
        <f>IF(FN_MC!AD787="","*",FN_MC!AD787)</f>
        <v>*</v>
      </c>
    </row>
    <row r="806" spans="2:11">
      <c r="B806" s="100" t="str">
        <f>IF(FN_MC!Y788="","*",FN_MC!Y788)</f>
        <v>*</v>
      </c>
      <c r="C806" s="101" t="str">
        <f>IF(FN_MC!B788="","*",FN_MC!B788)</f>
        <v>*</v>
      </c>
      <c r="D806" s="101" t="str">
        <f>IF(FN_MC!D788="","*",FN_MC!D788)</f>
        <v>*</v>
      </c>
      <c r="E806" s="101" t="str">
        <f>IF(FN_MC!H788="","*",FN_MC!H788)</f>
        <v>*</v>
      </c>
      <c r="F806" s="114" t="str">
        <f>IF(FN_MC!M788="","*",FN_MC!M788)</f>
        <v>*</v>
      </c>
      <c r="G806" s="101" t="str">
        <f>IF(FN_MC!I788="","*",FN_MC!I788)</f>
        <v>*</v>
      </c>
      <c r="H806" s="101" t="str">
        <f>IF(FN_MC!AB788="","*",FN_MC!AB788)</f>
        <v>*</v>
      </c>
      <c r="I806" s="101" t="str">
        <f>IF(FN_MC!AC788="","*",FN_MC!AC788)</f>
        <v>*</v>
      </c>
      <c r="J806" s="102" t="str">
        <f>IF(FN_MC!AA788="","*",FN_MC!AA788)</f>
        <v>*</v>
      </c>
      <c r="K806" s="112" t="str">
        <f>IF(FN_MC!AD788="","*",FN_MC!AD788)</f>
        <v>*</v>
      </c>
    </row>
    <row r="807" spans="2:11">
      <c r="B807" s="100" t="str">
        <f>IF(FN_MC!Y789="","*",FN_MC!Y789)</f>
        <v>*</v>
      </c>
      <c r="C807" s="101" t="str">
        <f>IF(FN_MC!B789="","*",FN_MC!B789)</f>
        <v>*</v>
      </c>
      <c r="D807" s="101" t="str">
        <f>IF(FN_MC!D789="","*",FN_MC!D789)</f>
        <v>*</v>
      </c>
      <c r="E807" s="101" t="str">
        <f>IF(FN_MC!H789="","*",FN_MC!H789)</f>
        <v>*</v>
      </c>
      <c r="F807" s="114" t="str">
        <f>IF(FN_MC!M789="","*",FN_MC!M789)</f>
        <v>*</v>
      </c>
      <c r="G807" s="101" t="str">
        <f>IF(FN_MC!I789="","*",FN_MC!I789)</f>
        <v>*</v>
      </c>
      <c r="H807" s="101" t="str">
        <f>IF(FN_MC!AB789="","*",FN_MC!AB789)</f>
        <v>*</v>
      </c>
      <c r="I807" s="101" t="str">
        <f>IF(FN_MC!AC789="","*",FN_MC!AC789)</f>
        <v>*</v>
      </c>
      <c r="J807" s="102" t="str">
        <f>IF(FN_MC!AA789="","*",FN_MC!AA789)</f>
        <v>*</v>
      </c>
      <c r="K807" s="112" t="str">
        <f>IF(FN_MC!AD789="","*",FN_MC!AD789)</f>
        <v>*</v>
      </c>
    </row>
    <row r="808" spans="2:11">
      <c r="B808" s="100" t="str">
        <f>IF(FN_MC!Y790="","*",FN_MC!Y790)</f>
        <v>*</v>
      </c>
      <c r="C808" s="101" t="str">
        <f>IF(FN_MC!B790="","*",FN_MC!B790)</f>
        <v>*</v>
      </c>
      <c r="D808" s="101" t="str">
        <f>IF(FN_MC!D790="","*",FN_MC!D790)</f>
        <v>*</v>
      </c>
      <c r="E808" s="101" t="str">
        <f>IF(FN_MC!H790="","*",FN_MC!H790)</f>
        <v>*</v>
      </c>
      <c r="F808" s="114" t="str">
        <f>IF(FN_MC!M790="","*",FN_MC!M790)</f>
        <v>*</v>
      </c>
      <c r="G808" s="101" t="str">
        <f>IF(FN_MC!I790="","*",FN_MC!I790)</f>
        <v>*</v>
      </c>
      <c r="H808" s="101" t="str">
        <f>IF(FN_MC!AB790="","*",FN_MC!AB790)</f>
        <v>*</v>
      </c>
      <c r="I808" s="101" t="str">
        <f>IF(FN_MC!AC790="","*",FN_MC!AC790)</f>
        <v>*</v>
      </c>
      <c r="J808" s="102" t="str">
        <f>IF(FN_MC!AA790="","*",FN_MC!AA790)</f>
        <v>*</v>
      </c>
      <c r="K808" s="112" t="str">
        <f>IF(FN_MC!AD790="","*",FN_MC!AD790)</f>
        <v>*</v>
      </c>
    </row>
    <row r="809" spans="2:11">
      <c r="B809" s="100" t="str">
        <f>IF(FN_MC!Y791="","*",FN_MC!Y791)</f>
        <v>*</v>
      </c>
      <c r="C809" s="101" t="str">
        <f>IF(FN_MC!B791="","*",FN_MC!B791)</f>
        <v>*</v>
      </c>
      <c r="D809" s="101" t="str">
        <f>IF(FN_MC!D791="","*",FN_MC!D791)</f>
        <v>*</v>
      </c>
      <c r="E809" s="101" t="str">
        <f>IF(FN_MC!H791="","*",FN_MC!H791)</f>
        <v>*</v>
      </c>
      <c r="F809" s="114" t="str">
        <f>IF(FN_MC!M791="","*",FN_MC!M791)</f>
        <v>*</v>
      </c>
      <c r="G809" s="101" t="str">
        <f>IF(FN_MC!I791="","*",FN_MC!I791)</f>
        <v>*</v>
      </c>
      <c r="H809" s="101" t="str">
        <f>IF(FN_MC!AB791="","*",FN_MC!AB791)</f>
        <v>*</v>
      </c>
      <c r="I809" s="101" t="str">
        <f>IF(FN_MC!AC791="","*",FN_MC!AC791)</f>
        <v>*</v>
      </c>
      <c r="J809" s="102" t="str">
        <f>IF(FN_MC!AA791="","*",FN_MC!AA791)</f>
        <v>*</v>
      </c>
      <c r="K809" s="112" t="str">
        <f>IF(FN_MC!AD791="","*",FN_MC!AD791)</f>
        <v>*</v>
      </c>
    </row>
    <row r="810" spans="2:11">
      <c r="B810" s="100" t="str">
        <f>IF(FN_MC!Y792="","*",FN_MC!Y792)</f>
        <v>*</v>
      </c>
      <c r="C810" s="101" t="str">
        <f>IF(FN_MC!B792="","*",FN_MC!B792)</f>
        <v>*</v>
      </c>
      <c r="D810" s="101" t="str">
        <f>IF(FN_MC!D792="","*",FN_MC!D792)</f>
        <v>*</v>
      </c>
      <c r="E810" s="101" t="str">
        <f>IF(FN_MC!H792="","*",FN_MC!H792)</f>
        <v>*</v>
      </c>
      <c r="F810" s="114" t="str">
        <f>IF(FN_MC!M792="","*",FN_MC!M792)</f>
        <v>*</v>
      </c>
      <c r="G810" s="101" t="str">
        <f>IF(FN_MC!I792="","*",FN_MC!I792)</f>
        <v>*</v>
      </c>
      <c r="H810" s="101" t="str">
        <f>IF(FN_MC!AB792="","*",FN_MC!AB792)</f>
        <v>*</v>
      </c>
      <c r="I810" s="101" t="str">
        <f>IF(FN_MC!AC792="","*",FN_MC!AC792)</f>
        <v>*</v>
      </c>
      <c r="J810" s="102" t="str">
        <f>IF(FN_MC!AA792="","*",FN_MC!AA792)</f>
        <v>*</v>
      </c>
      <c r="K810" s="112" t="str">
        <f>IF(FN_MC!AD792="","*",FN_MC!AD792)</f>
        <v>*</v>
      </c>
    </row>
    <row r="811" spans="2:11">
      <c r="B811" s="100" t="str">
        <f>IF(FN_MC!Y793="","*",FN_MC!Y793)</f>
        <v>*</v>
      </c>
      <c r="C811" s="101" t="str">
        <f>IF(FN_MC!B793="","*",FN_MC!B793)</f>
        <v>*</v>
      </c>
      <c r="D811" s="101" t="str">
        <f>IF(FN_MC!D793="","*",FN_MC!D793)</f>
        <v>*</v>
      </c>
      <c r="E811" s="101" t="str">
        <f>IF(FN_MC!H793="","*",FN_MC!H793)</f>
        <v>*</v>
      </c>
      <c r="F811" s="114" t="str">
        <f>IF(FN_MC!M793="","*",FN_MC!M793)</f>
        <v>*</v>
      </c>
      <c r="G811" s="101" t="str">
        <f>IF(FN_MC!I793="","*",FN_MC!I793)</f>
        <v>*</v>
      </c>
      <c r="H811" s="101" t="str">
        <f>IF(FN_MC!AB793="","*",FN_MC!AB793)</f>
        <v>*</v>
      </c>
      <c r="I811" s="101" t="str">
        <f>IF(FN_MC!AC793="","*",FN_MC!AC793)</f>
        <v>*</v>
      </c>
      <c r="J811" s="102" t="str">
        <f>IF(FN_MC!AA793="","*",FN_MC!AA793)</f>
        <v>*</v>
      </c>
      <c r="K811" s="112" t="str">
        <f>IF(FN_MC!AD793="","*",FN_MC!AD793)</f>
        <v>*</v>
      </c>
    </row>
    <row r="812" spans="2:11">
      <c r="B812" s="100" t="str">
        <f>IF(FN_MC!Y794="","*",FN_MC!Y794)</f>
        <v>*</v>
      </c>
      <c r="C812" s="101" t="str">
        <f>IF(FN_MC!B794="","*",FN_MC!B794)</f>
        <v>*</v>
      </c>
      <c r="D812" s="101" t="str">
        <f>IF(FN_MC!D794="","*",FN_MC!D794)</f>
        <v>*</v>
      </c>
      <c r="E812" s="101" t="str">
        <f>IF(FN_MC!H794="","*",FN_MC!H794)</f>
        <v>*</v>
      </c>
      <c r="F812" s="114" t="str">
        <f>IF(FN_MC!M794="","*",FN_MC!M794)</f>
        <v>*</v>
      </c>
      <c r="G812" s="101" t="str">
        <f>IF(FN_MC!I794="","*",FN_MC!I794)</f>
        <v>*</v>
      </c>
      <c r="H812" s="101" t="str">
        <f>IF(FN_MC!AB794="","*",FN_MC!AB794)</f>
        <v>*</v>
      </c>
      <c r="I812" s="101" t="str">
        <f>IF(FN_MC!AC794="","*",FN_MC!AC794)</f>
        <v>*</v>
      </c>
      <c r="J812" s="102" t="str">
        <f>IF(FN_MC!AA794="","*",FN_MC!AA794)</f>
        <v>*</v>
      </c>
      <c r="K812" s="112" t="str">
        <f>IF(FN_MC!AD794="","*",FN_MC!AD794)</f>
        <v>*</v>
      </c>
    </row>
    <row r="813" spans="2:11">
      <c r="B813" s="100" t="str">
        <f>IF(FN_MC!Y795="","*",FN_MC!Y795)</f>
        <v>*</v>
      </c>
      <c r="C813" s="101" t="str">
        <f>IF(FN_MC!B795="","*",FN_MC!B795)</f>
        <v>*</v>
      </c>
      <c r="D813" s="101" t="str">
        <f>IF(FN_MC!D795="","*",FN_MC!D795)</f>
        <v>*</v>
      </c>
      <c r="E813" s="101" t="str">
        <f>IF(FN_MC!H795="","*",FN_MC!H795)</f>
        <v>*</v>
      </c>
      <c r="F813" s="114" t="str">
        <f>IF(FN_MC!M795="","*",FN_MC!M795)</f>
        <v>*</v>
      </c>
      <c r="G813" s="101" t="str">
        <f>IF(FN_MC!I795="","*",FN_MC!I795)</f>
        <v>*</v>
      </c>
      <c r="H813" s="101" t="str">
        <f>IF(FN_MC!AB795="","*",FN_MC!AB795)</f>
        <v>*</v>
      </c>
      <c r="I813" s="101" t="str">
        <f>IF(FN_MC!AC795="","*",FN_MC!AC795)</f>
        <v>*</v>
      </c>
      <c r="J813" s="102" t="str">
        <f>IF(FN_MC!AA795="","*",FN_MC!AA795)</f>
        <v>*</v>
      </c>
      <c r="K813" s="112" t="str">
        <f>IF(FN_MC!AD795="","*",FN_MC!AD795)</f>
        <v>*</v>
      </c>
    </row>
    <row r="814" spans="2:11">
      <c r="B814" s="100" t="str">
        <f>IF(FN_MC!Y796="","*",FN_MC!Y796)</f>
        <v>*</v>
      </c>
      <c r="C814" s="101" t="str">
        <f>IF(FN_MC!B796="","*",FN_MC!B796)</f>
        <v>*</v>
      </c>
      <c r="D814" s="101" t="str">
        <f>IF(FN_MC!D796="","*",FN_MC!D796)</f>
        <v>*</v>
      </c>
      <c r="E814" s="101" t="str">
        <f>IF(FN_MC!H796="","*",FN_MC!H796)</f>
        <v>*</v>
      </c>
      <c r="F814" s="114" t="str">
        <f>IF(FN_MC!M796="","*",FN_MC!M796)</f>
        <v>*</v>
      </c>
      <c r="G814" s="101" t="str">
        <f>IF(FN_MC!I796="","*",FN_MC!I796)</f>
        <v>*</v>
      </c>
      <c r="H814" s="101" t="str">
        <f>IF(FN_MC!AB796="","*",FN_MC!AB796)</f>
        <v>*</v>
      </c>
      <c r="I814" s="101" t="str">
        <f>IF(FN_MC!AC796="","*",FN_MC!AC796)</f>
        <v>*</v>
      </c>
      <c r="J814" s="102" t="str">
        <f>IF(FN_MC!AA796="","*",FN_MC!AA796)</f>
        <v>*</v>
      </c>
      <c r="K814" s="112" t="str">
        <f>IF(FN_MC!AD796="","*",FN_MC!AD796)</f>
        <v>*</v>
      </c>
    </row>
    <row r="815" spans="2:11">
      <c r="B815" s="100" t="str">
        <f>IF(FN_MC!Y797="","*",FN_MC!Y797)</f>
        <v>*</v>
      </c>
      <c r="C815" s="101" t="str">
        <f>IF(FN_MC!B797="","*",FN_MC!B797)</f>
        <v>*</v>
      </c>
      <c r="D815" s="101" t="str">
        <f>IF(FN_MC!D797="","*",FN_MC!D797)</f>
        <v>*</v>
      </c>
      <c r="E815" s="101" t="str">
        <f>IF(FN_MC!H797="","*",FN_MC!H797)</f>
        <v>*</v>
      </c>
      <c r="F815" s="114" t="str">
        <f>IF(FN_MC!M797="","*",FN_MC!M797)</f>
        <v>*</v>
      </c>
      <c r="G815" s="101" t="str">
        <f>IF(FN_MC!I797="","*",FN_MC!I797)</f>
        <v>*</v>
      </c>
      <c r="H815" s="101" t="str">
        <f>IF(FN_MC!AB797="","*",FN_MC!AB797)</f>
        <v>*</v>
      </c>
      <c r="I815" s="101" t="str">
        <f>IF(FN_MC!AC797="","*",FN_MC!AC797)</f>
        <v>*</v>
      </c>
      <c r="J815" s="102" t="str">
        <f>IF(FN_MC!AA797="","*",FN_MC!AA797)</f>
        <v>*</v>
      </c>
      <c r="K815" s="112" t="str">
        <f>IF(FN_MC!AD797="","*",FN_MC!AD797)</f>
        <v>*</v>
      </c>
    </row>
    <row r="816" spans="2:11">
      <c r="B816" s="100" t="str">
        <f>IF(FN_MC!Y798="","*",FN_MC!Y798)</f>
        <v>*</v>
      </c>
      <c r="C816" s="101" t="str">
        <f>IF(FN_MC!B798="","*",FN_MC!B798)</f>
        <v>*</v>
      </c>
      <c r="D816" s="101" t="str">
        <f>IF(FN_MC!D798="","*",FN_MC!D798)</f>
        <v>*</v>
      </c>
      <c r="E816" s="101" t="str">
        <f>IF(FN_MC!H798="","*",FN_MC!H798)</f>
        <v>*</v>
      </c>
      <c r="F816" s="114" t="str">
        <f>IF(FN_MC!M798="","*",FN_MC!M798)</f>
        <v>*</v>
      </c>
      <c r="G816" s="101" t="str">
        <f>IF(FN_MC!I798="","*",FN_MC!I798)</f>
        <v>*</v>
      </c>
      <c r="H816" s="101" t="str">
        <f>IF(FN_MC!AB798="","*",FN_MC!AB798)</f>
        <v>*</v>
      </c>
      <c r="I816" s="101" t="str">
        <f>IF(FN_MC!AC798="","*",FN_MC!AC798)</f>
        <v>*</v>
      </c>
      <c r="J816" s="102" t="str">
        <f>IF(FN_MC!AA798="","*",FN_MC!AA798)</f>
        <v>*</v>
      </c>
      <c r="K816" s="112" t="str">
        <f>IF(FN_MC!AD798="","*",FN_MC!AD798)</f>
        <v>*</v>
      </c>
    </row>
    <row r="817" spans="2:11">
      <c r="B817" s="100" t="str">
        <f>IF(FN_MC!Y799="","*",FN_MC!Y799)</f>
        <v>*</v>
      </c>
      <c r="C817" s="101" t="str">
        <f>IF(FN_MC!B799="","*",FN_MC!B799)</f>
        <v>*</v>
      </c>
      <c r="D817" s="101" t="str">
        <f>IF(FN_MC!D799="","*",FN_MC!D799)</f>
        <v>*</v>
      </c>
      <c r="E817" s="101" t="str">
        <f>IF(FN_MC!H799="","*",FN_MC!H799)</f>
        <v>*</v>
      </c>
      <c r="F817" s="114" t="str">
        <f>IF(FN_MC!M799="","*",FN_MC!M799)</f>
        <v>*</v>
      </c>
      <c r="G817" s="101" t="str">
        <f>IF(FN_MC!I799="","*",FN_MC!I799)</f>
        <v>*</v>
      </c>
      <c r="H817" s="101" t="str">
        <f>IF(FN_MC!AB799="","*",FN_MC!AB799)</f>
        <v>*</v>
      </c>
      <c r="I817" s="101" t="str">
        <f>IF(FN_MC!AC799="","*",FN_MC!AC799)</f>
        <v>*</v>
      </c>
      <c r="J817" s="102" t="str">
        <f>IF(FN_MC!AA799="","*",FN_MC!AA799)</f>
        <v>*</v>
      </c>
      <c r="K817" s="112" t="str">
        <f>IF(FN_MC!AD799="","*",FN_MC!AD799)</f>
        <v>*</v>
      </c>
    </row>
    <row r="818" spans="2:11">
      <c r="B818" s="100" t="str">
        <f>IF(FN_MC!Y800="","*",FN_MC!Y800)</f>
        <v>*</v>
      </c>
      <c r="C818" s="101" t="str">
        <f>IF(FN_MC!B800="","*",FN_MC!B800)</f>
        <v>*</v>
      </c>
      <c r="D818" s="101" t="str">
        <f>IF(FN_MC!D800="","*",FN_MC!D800)</f>
        <v>*</v>
      </c>
      <c r="E818" s="101" t="str">
        <f>IF(FN_MC!H800="","*",FN_MC!H800)</f>
        <v>*</v>
      </c>
      <c r="F818" s="114" t="str">
        <f>IF(FN_MC!M800="","*",FN_MC!M800)</f>
        <v>*</v>
      </c>
      <c r="G818" s="101" t="str">
        <f>IF(FN_MC!I800="","*",FN_MC!I800)</f>
        <v>*</v>
      </c>
      <c r="H818" s="101" t="str">
        <f>IF(FN_MC!AB800="","*",FN_MC!AB800)</f>
        <v>*</v>
      </c>
      <c r="I818" s="101" t="str">
        <f>IF(FN_MC!AC800="","*",FN_MC!AC800)</f>
        <v>*</v>
      </c>
      <c r="J818" s="102" t="str">
        <f>IF(FN_MC!AA800="","*",FN_MC!AA800)</f>
        <v>*</v>
      </c>
      <c r="K818" s="112" t="str">
        <f>IF(FN_MC!AD800="","*",FN_MC!AD800)</f>
        <v>*</v>
      </c>
    </row>
    <row r="819" spans="2:11">
      <c r="B819" s="100" t="str">
        <f>IF(FN_MC!Y801="","*",FN_MC!Y801)</f>
        <v>*</v>
      </c>
      <c r="C819" s="101" t="str">
        <f>IF(FN_MC!B801="","*",FN_MC!B801)</f>
        <v>*</v>
      </c>
      <c r="D819" s="101" t="str">
        <f>IF(FN_MC!D801="","*",FN_MC!D801)</f>
        <v>*</v>
      </c>
      <c r="E819" s="101" t="str">
        <f>IF(FN_MC!H801="","*",FN_MC!H801)</f>
        <v>*</v>
      </c>
      <c r="F819" s="114" t="str">
        <f>IF(FN_MC!M801="","*",FN_MC!M801)</f>
        <v>*</v>
      </c>
      <c r="G819" s="101" t="str">
        <f>IF(FN_MC!I801="","*",FN_MC!I801)</f>
        <v>*</v>
      </c>
      <c r="H819" s="101" t="str">
        <f>IF(FN_MC!AB801="","*",FN_MC!AB801)</f>
        <v>*</v>
      </c>
      <c r="I819" s="101" t="str">
        <f>IF(FN_MC!AC801="","*",FN_MC!AC801)</f>
        <v>*</v>
      </c>
      <c r="J819" s="102" t="str">
        <f>IF(FN_MC!AA801="","*",FN_MC!AA801)</f>
        <v>*</v>
      </c>
      <c r="K819" s="112" t="str">
        <f>IF(FN_MC!AD801="","*",FN_MC!AD801)</f>
        <v>*</v>
      </c>
    </row>
    <row r="820" spans="2:11">
      <c r="B820" s="100" t="str">
        <f>IF(FN_MC!Y802="","*",FN_MC!Y802)</f>
        <v>*</v>
      </c>
      <c r="C820" s="101" t="str">
        <f>IF(FN_MC!B802="","*",FN_MC!B802)</f>
        <v>*</v>
      </c>
      <c r="D820" s="101" t="str">
        <f>IF(FN_MC!D802="","*",FN_MC!D802)</f>
        <v>*</v>
      </c>
      <c r="E820" s="101" t="str">
        <f>IF(FN_MC!H802="","*",FN_MC!H802)</f>
        <v>*</v>
      </c>
      <c r="F820" s="114" t="str">
        <f>IF(FN_MC!M802="","*",FN_MC!M802)</f>
        <v>*</v>
      </c>
      <c r="G820" s="101" t="str">
        <f>IF(FN_MC!I802="","*",FN_MC!I802)</f>
        <v>*</v>
      </c>
      <c r="H820" s="101" t="str">
        <f>IF(FN_MC!AB802="","*",FN_MC!AB802)</f>
        <v>*</v>
      </c>
      <c r="I820" s="101" t="str">
        <f>IF(FN_MC!AC802="","*",FN_MC!AC802)</f>
        <v>*</v>
      </c>
      <c r="J820" s="102" t="str">
        <f>IF(FN_MC!AA802="","*",FN_MC!AA802)</f>
        <v>*</v>
      </c>
      <c r="K820" s="112" t="str">
        <f>IF(FN_MC!AD802="","*",FN_MC!AD802)</f>
        <v>*</v>
      </c>
    </row>
    <row r="821" spans="2:11">
      <c r="B821" s="100" t="str">
        <f>IF(FN_MC!Y803="","*",FN_MC!Y803)</f>
        <v>*</v>
      </c>
      <c r="C821" s="101" t="str">
        <f>IF(FN_MC!B803="","*",FN_MC!B803)</f>
        <v>*</v>
      </c>
      <c r="D821" s="101" t="str">
        <f>IF(FN_MC!D803="","*",FN_MC!D803)</f>
        <v>*</v>
      </c>
      <c r="E821" s="101" t="str">
        <f>IF(FN_MC!H803="","*",FN_MC!H803)</f>
        <v>*</v>
      </c>
      <c r="F821" s="114" t="str">
        <f>IF(FN_MC!M803="","*",FN_MC!M803)</f>
        <v>*</v>
      </c>
      <c r="G821" s="101" t="str">
        <f>IF(FN_MC!I803="","*",FN_MC!I803)</f>
        <v>*</v>
      </c>
      <c r="H821" s="101" t="str">
        <f>IF(FN_MC!AB803="","*",FN_MC!AB803)</f>
        <v>*</v>
      </c>
      <c r="I821" s="101" t="str">
        <f>IF(FN_MC!AC803="","*",FN_MC!AC803)</f>
        <v>*</v>
      </c>
      <c r="J821" s="102" t="str">
        <f>IF(FN_MC!AA803="","*",FN_MC!AA803)</f>
        <v>*</v>
      </c>
      <c r="K821" s="112" t="str">
        <f>IF(FN_MC!AD803="","*",FN_MC!AD803)</f>
        <v>*</v>
      </c>
    </row>
    <row r="822" spans="2:11">
      <c r="B822" s="100" t="str">
        <f>IF(FN_MC!Y804="","*",FN_MC!Y804)</f>
        <v>*</v>
      </c>
      <c r="C822" s="101" t="str">
        <f>IF(FN_MC!B804="","*",FN_MC!B804)</f>
        <v>*</v>
      </c>
      <c r="D822" s="101" t="str">
        <f>IF(FN_MC!D804="","*",FN_MC!D804)</f>
        <v>*</v>
      </c>
      <c r="E822" s="101" t="str">
        <f>IF(FN_MC!H804="","*",FN_MC!H804)</f>
        <v>*</v>
      </c>
      <c r="F822" s="114" t="str">
        <f>IF(FN_MC!M804="","*",FN_MC!M804)</f>
        <v>*</v>
      </c>
      <c r="G822" s="101" t="str">
        <f>IF(FN_MC!I804="","*",FN_MC!I804)</f>
        <v>*</v>
      </c>
      <c r="H822" s="101" t="str">
        <f>IF(FN_MC!AB804="","*",FN_MC!AB804)</f>
        <v>*</v>
      </c>
      <c r="I822" s="101" t="str">
        <f>IF(FN_MC!AC804="","*",FN_MC!AC804)</f>
        <v>*</v>
      </c>
      <c r="J822" s="102" t="str">
        <f>IF(FN_MC!AA804="","*",FN_MC!AA804)</f>
        <v>*</v>
      </c>
      <c r="K822" s="112" t="str">
        <f>IF(FN_MC!AD804="","*",FN_MC!AD804)</f>
        <v>*</v>
      </c>
    </row>
    <row r="823" spans="2:11">
      <c r="B823" s="100" t="str">
        <f>IF(FN_MC!Y805="","*",FN_MC!Y805)</f>
        <v>*</v>
      </c>
      <c r="C823" s="101" t="str">
        <f>IF(FN_MC!B805="","*",FN_MC!B805)</f>
        <v>*</v>
      </c>
      <c r="D823" s="101" t="str">
        <f>IF(FN_MC!D805="","*",FN_MC!D805)</f>
        <v>*</v>
      </c>
      <c r="E823" s="101" t="str">
        <f>IF(FN_MC!H805="","*",FN_MC!H805)</f>
        <v>*</v>
      </c>
      <c r="F823" s="114" t="str">
        <f>IF(FN_MC!M805="","*",FN_MC!M805)</f>
        <v>*</v>
      </c>
      <c r="G823" s="101" t="str">
        <f>IF(FN_MC!I805="","*",FN_MC!I805)</f>
        <v>*</v>
      </c>
      <c r="H823" s="101" t="str">
        <f>IF(FN_MC!AB805="","*",FN_MC!AB805)</f>
        <v>*</v>
      </c>
      <c r="I823" s="101" t="str">
        <f>IF(FN_MC!AC805="","*",FN_MC!AC805)</f>
        <v>*</v>
      </c>
      <c r="J823" s="102" t="str">
        <f>IF(FN_MC!AA805="","*",FN_MC!AA805)</f>
        <v>*</v>
      </c>
      <c r="K823" s="112" t="str">
        <f>IF(FN_MC!AD805="","*",FN_MC!AD805)</f>
        <v>*</v>
      </c>
    </row>
    <row r="824" spans="2:11">
      <c r="B824" s="100" t="str">
        <f>IF(FN_MC!Y806="","*",FN_MC!Y806)</f>
        <v>*</v>
      </c>
      <c r="C824" s="101" t="str">
        <f>IF(FN_MC!B806="","*",FN_MC!B806)</f>
        <v>*</v>
      </c>
      <c r="D824" s="101" t="str">
        <f>IF(FN_MC!D806="","*",FN_MC!D806)</f>
        <v>*</v>
      </c>
      <c r="E824" s="101" t="str">
        <f>IF(FN_MC!H806="","*",FN_MC!H806)</f>
        <v>*</v>
      </c>
      <c r="F824" s="114" t="str">
        <f>IF(FN_MC!M806="","*",FN_MC!M806)</f>
        <v>*</v>
      </c>
      <c r="G824" s="101" t="str">
        <f>IF(FN_MC!I806="","*",FN_MC!I806)</f>
        <v>*</v>
      </c>
      <c r="H824" s="101" t="str">
        <f>IF(FN_MC!AB806="","*",FN_MC!AB806)</f>
        <v>*</v>
      </c>
      <c r="I824" s="101" t="str">
        <f>IF(FN_MC!AC806="","*",FN_MC!AC806)</f>
        <v>*</v>
      </c>
      <c r="J824" s="102" t="str">
        <f>IF(FN_MC!AA806="","*",FN_MC!AA806)</f>
        <v>*</v>
      </c>
      <c r="K824" s="112" t="str">
        <f>IF(FN_MC!AD806="","*",FN_MC!AD806)</f>
        <v>*</v>
      </c>
    </row>
    <row r="825" spans="2:11">
      <c r="B825" s="100" t="str">
        <f>IF(FN_MC!Y807="","*",FN_MC!Y807)</f>
        <v>*</v>
      </c>
      <c r="C825" s="101" t="str">
        <f>IF(FN_MC!B807="","*",FN_MC!B807)</f>
        <v>*</v>
      </c>
      <c r="D825" s="101" t="str">
        <f>IF(FN_MC!D807="","*",FN_MC!D807)</f>
        <v>*</v>
      </c>
      <c r="E825" s="101" t="str">
        <f>IF(FN_MC!H807="","*",FN_MC!H807)</f>
        <v>*</v>
      </c>
      <c r="F825" s="114" t="str">
        <f>IF(FN_MC!M807="","*",FN_MC!M807)</f>
        <v>*</v>
      </c>
      <c r="G825" s="101" t="str">
        <f>IF(FN_MC!I807="","*",FN_MC!I807)</f>
        <v>*</v>
      </c>
      <c r="H825" s="101" t="str">
        <f>IF(FN_MC!AB807="","*",FN_MC!AB807)</f>
        <v>*</v>
      </c>
      <c r="I825" s="101" t="str">
        <f>IF(FN_MC!AC807="","*",FN_MC!AC807)</f>
        <v>*</v>
      </c>
      <c r="J825" s="102" t="str">
        <f>IF(FN_MC!AA807="","*",FN_MC!AA807)</f>
        <v>*</v>
      </c>
      <c r="K825" s="112" t="str">
        <f>IF(FN_MC!AD807="","*",FN_MC!AD807)</f>
        <v>*</v>
      </c>
    </row>
    <row r="826" spans="2:11">
      <c r="B826" s="100" t="str">
        <f>IF(FN_MC!Y808="","*",FN_MC!Y808)</f>
        <v>*</v>
      </c>
      <c r="C826" s="101" t="str">
        <f>IF(FN_MC!B808="","*",FN_MC!B808)</f>
        <v>*</v>
      </c>
      <c r="D826" s="101" t="str">
        <f>IF(FN_MC!D808="","*",FN_MC!D808)</f>
        <v>*</v>
      </c>
      <c r="E826" s="101" t="str">
        <f>IF(FN_MC!H808="","*",FN_MC!H808)</f>
        <v>*</v>
      </c>
      <c r="F826" s="114" t="str">
        <f>IF(FN_MC!M808="","*",FN_MC!M808)</f>
        <v>*</v>
      </c>
      <c r="G826" s="101" t="str">
        <f>IF(FN_MC!I808="","*",FN_MC!I808)</f>
        <v>*</v>
      </c>
      <c r="H826" s="101" t="str">
        <f>IF(FN_MC!AB808="","*",FN_MC!AB808)</f>
        <v>*</v>
      </c>
      <c r="I826" s="101" t="str">
        <f>IF(FN_MC!AC808="","*",FN_MC!AC808)</f>
        <v>*</v>
      </c>
      <c r="J826" s="102" t="str">
        <f>IF(FN_MC!AA808="","*",FN_MC!AA808)</f>
        <v>*</v>
      </c>
      <c r="K826" s="112" t="str">
        <f>IF(FN_MC!AD808="","*",FN_MC!AD808)</f>
        <v>*</v>
      </c>
    </row>
    <row r="827" spans="2:11">
      <c r="B827" s="100" t="str">
        <f>IF(FN_MC!Y809="","*",FN_MC!Y809)</f>
        <v>*</v>
      </c>
      <c r="C827" s="101" t="str">
        <f>IF(FN_MC!B809="","*",FN_MC!B809)</f>
        <v>*</v>
      </c>
      <c r="D827" s="101" t="str">
        <f>IF(FN_MC!D809="","*",FN_MC!D809)</f>
        <v>*</v>
      </c>
      <c r="E827" s="101" t="str">
        <f>IF(FN_MC!H809="","*",FN_MC!H809)</f>
        <v>*</v>
      </c>
      <c r="F827" s="114" t="str">
        <f>IF(FN_MC!M809="","*",FN_MC!M809)</f>
        <v>*</v>
      </c>
      <c r="G827" s="101" t="str">
        <f>IF(FN_MC!I809="","*",FN_MC!I809)</f>
        <v>*</v>
      </c>
      <c r="H827" s="101" t="str">
        <f>IF(FN_MC!AB809="","*",FN_MC!AB809)</f>
        <v>*</v>
      </c>
      <c r="I827" s="101" t="str">
        <f>IF(FN_MC!AC809="","*",FN_MC!AC809)</f>
        <v>*</v>
      </c>
      <c r="J827" s="102" t="str">
        <f>IF(FN_MC!AA809="","*",FN_MC!AA809)</f>
        <v>*</v>
      </c>
      <c r="K827" s="112" t="str">
        <f>IF(FN_MC!AD809="","*",FN_MC!AD809)</f>
        <v>*</v>
      </c>
    </row>
    <row r="828" spans="2:11">
      <c r="B828" s="100" t="str">
        <f>IF(FN_MC!Y810="","*",FN_MC!Y810)</f>
        <v>*</v>
      </c>
      <c r="C828" s="101" t="str">
        <f>IF(FN_MC!B810="","*",FN_MC!B810)</f>
        <v>*</v>
      </c>
      <c r="D828" s="101" t="str">
        <f>IF(FN_MC!D810="","*",FN_MC!D810)</f>
        <v>*</v>
      </c>
      <c r="E828" s="101" t="str">
        <f>IF(FN_MC!H810="","*",FN_MC!H810)</f>
        <v>*</v>
      </c>
      <c r="F828" s="114" t="str">
        <f>IF(FN_MC!M810="","*",FN_MC!M810)</f>
        <v>*</v>
      </c>
      <c r="G828" s="101" t="str">
        <f>IF(FN_MC!I810="","*",FN_MC!I810)</f>
        <v>*</v>
      </c>
      <c r="H828" s="101" t="str">
        <f>IF(FN_MC!AB810="","*",FN_MC!AB810)</f>
        <v>*</v>
      </c>
      <c r="I828" s="101" t="str">
        <f>IF(FN_MC!AC810="","*",FN_MC!AC810)</f>
        <v>*</v>
      </c>
      <c r="J828" s="102" t="str">
        <f>IF(FN_MC!AA810="","*",FN_MC!AA810)</f>
        <v>*</v>
      </c>
      <c r="K828" s="112" t="str">
        <f>IF(FN_MC!AD810="","*",FN_MC!AD810)</f>
        <v>*</v>
      </c>
    </row>
    <row r="829" spans="2:11">
      <c r="B829" s="100" t="str">
        <f>IF(FN_MC!Y811="","*",FN_MC!Y811)</f>
        <v>*</v>
      </c>
      <c r="C829" s="101" t="str">
        <f>IF(FN_MC!B811="","*",FN_MC!B811)</f>
        <v>*</v>
      </c>
      <c r="D829" s="101" t="str">
        <f>IF(FN_MC!D811="","*",FN_MC!D811)</f>
        <v>*</v>
      </c>
      <c r="E829" s="101" t="str">
        <f>IF(FN_MC!H811="","*",FN_MC!H811)</f>
        <v>*</v>
      </c>
      <c r="F829" s="114" t="str">
        <f>IF(FN_MC!M811="","*",FN_MC!M811)</f>
        <v>*</v>
      </c>
      <c r="G829" s="101" t="str">
        <f>IF(FN_MC!I811="","*",FN_MC!I811)</f>
        <v>*</v>
      </c>
      <c r="H829" s="101" t="str">
        <f>IF(FN_MC!AB811="","*",FN_MC!AB811)</f>
        <v>*</v>
      </c>
      <c r="I829" s="101" t="str">
        <f>IF(FN_MC!AC811="","*",FN_MC!AC811)</f>
        <v>*</v>
      </c>
      <c r="J829" s="102" t="str">
        <f>IF(FN_MC!AA811="","*",FN_MC!AA811)</f>
        <v>*</v>
      </c>
      <c r="K829" s="112" t="str">
        <f>IF(FN_MC!AD811="","*",FN_MC!AD811)</f>
        <v>*</v>
      </c>
    </row>
    <row r="830" spans="2:11">
      <c r="B830" s="100" t="str">
        <f>IF(FN_MC!Y812="","*",FN_MC!Y812)</f>
        <v>*</v>
      </c>
      <c r="C830" s="101" t="str">
        <f>IF(FN_MC!B812="","*",FN_MC!B812)</f>
        <v>*</v>
      </c>
      <c r="D830" s="101" t="str">
        <f>IF(FN_MC!D812="","*",FN_MC!D812)</f>
        <v>*</v>
      </c>
      <c r="E830" s="101" t="str">
        <f>IF(FN_MC!H812="","*",FN_MC!H812)</f>
        <v>*</v>
      </c>
      <c r="F830" s="114" t="str">
        <f>IF(FN_MC!M812="","*",FN_MC!M812)</f>
        <v>*</v>
      </c>
      <c r="G830" s="101" t="str">
        <f>IF(FN_MC!I812="","*",FN_MC!I812)</f>
        <v>*</v>
      </c>
      <c r="H830" s="101" t="str">
        <f>IF(FN_MC!AB812="","*",FN_MC!AB812)</f>
        <v>*</v>
      </c>
      <c r="I830" s="101" t="str">
        <f>IF(FN_MC!AC812="","*",FN_MC!AC812)</f>
        <v>*</v>
      </c>
      <c r="J830" s="102" t="str">
        <f>IF(FN_MC!AA812="","*",FN_MC!AA812)</f>
        <v>*</v>
      </c>
      <c r="K830" s="112" t="str">
        <f>IF(FN_MC!AD812="","*",FN_MC!AD812)</f>
        <v>*</v>
      </c>
    </row>
    <row r="831" spans="2:11">
      <c r="B831" s="100" t="str">
        <f>IF(FN_MC!Y813="","*",FN_MC!Y813)</f>
        <v>*</v>
      </c>
      <c r="C831" s="101" t="str">
        <f>IF(FN_MC!B813="","*",FN_MC!B813)</f>
        <v>*</v>
      </c>
      <c r="D831" s="101" t="str">
        <f>IF(FN_MC!D813="","*",FN_MC!D813)</f>
        <v>*</v>
      </c>
      <c r="E831" s="101" t="str">
        <f>IF(FN_MC!H813="","*",FN_MC!H813)</f>
        <v>*</v>
      </c>
      <c r="F831" s="114" t="str">
        <f>IF(FN_MC!M813="","*",FN_MC!M813)</f>
        <v>*</v>
      </c>
      <c r="G831" s="101" t="str">
        <f>IF(FN_MC!I813="","*",FN_MC!I813)</f>
        <v>*</v>
      </c>
      <c r="H831" s="101" t="str">
        <f>IF(FN_MC!AB813="","*",FN_MC!AB813)</f>
        <v>*</v>
      </c>
      <c r="I831" s="101" t="str">
        <f>IF(FN_MC!AC813="","*",FN_MC!AC813)</f>
        <v>*</v>
      </c>
      <c r="J831" s="102" t="str">
        <f>IF(FN_MC!AA813="","*",FN_MC!AA813)</f>
        <v>*</v>
      </c>
      <c r="K831" s="112" t="str">
        <f>IF(FN_MC!AD813="","*",FN_MC!AD813)</f>
        <v>*</v>
      </c>
    </row>
    <row r="832" spans="2:11">
      <c r="B832" s="100" t="str">
        <f>IF(FN_MC!Y814="","*",FN_MC!Y814)</f>
        <v>*</v>
      </c>
      <c r="C832" s="101" t="str">
        <f>IF(FN_MC!B814="","*",FN_MC!B814)</f>
        <v>*</v>
      </c>
      <c r="D832" s="101" t="str">
        <f>IF(FN_MC!D814="","*",FN_MC!D814)</f>
        <v>*</v>
      </c>
      <c r="E832" s="101" t="str">
        <f>IF(FN_MC!H814="","*",FN_MC!H814)</f>
        <v>*</v>
      </c>
      <c r="F832" s="114" t="str">
        <f>IF(FN_MC!M814="","*",FN_MC!M814)</f>
        <v>*</v>
      </c>
      <c r="G832" s="101" t="str">
        <f>IF(FN_MC!I814="","*",FN_MC!I814)</f>
        <v>*</v>
      </c>
      <c r="H832" s="101" t="str">
        <f>IF(FN_MC!AB814="","*",FN_MC!AB814)</f>
        <v>*</v>
      </c>
      <c r="I832" s="101" t="str">
        <f>IF(FN_MC!AC814="","*",FN_MC!AC814)</f>
        <v>*</v>
      </c>
      <c r="J832" s="102" t="str">
        <f>IF(FN_MC!AA814="","*",FN_MC!AA814)</f>
        <v>*</v>
      </c>
      <c r="K832" s="112" t="str">
        <f>IF(FN_MC!AD814="","*",FN_MC!AD814)</f>
        <v>*</v>
      </c>
    </row>
    <row r="833" spans="2:11">
      <c r="B833" s="100" t="str">
        <f>IF(FN_MC!Y815="","*",FN_MC!Y815)</f>
        <v>*</v>
      </c>
      <c r="C833" s="101" t="str">
        <f>IF(FN_MC!B815="","*",FN_MC!B815)</f>
        <v>*</v>
      </c>
      <c r="D833" s="101" t="str">
        <f>IF(FN_MC!D815="","*",FN_MC!D815)</f>
        <v>*</v>
      </c>
      <c r="E833" s="101" t="str">
        <f>IF(FN_MC!H815="","*",FN_MC!H815)</f>
        <v>*</v>
      </c>
      <c r="F833" s="114" t="str">
        <f>IF(FN_MC!M815="","*",FN_MC!M815)</f>
        <v>*</v>
      </c>
      <c r="G833" s="101" t="str">
        <f>IF(FN_MC!I815="","*",FN_MC!I815)</f>
        <v>*</v>
      </c>
      <c r="H833" s="101" t="str">
        <f>IF(FN_MC!AB815="","*",FN_MC!AB815)</f>
        <v>*</v>
      </c>
      <c r="I833" s="101" t="str">
        <f>IF(FN_MC!AC815="","*",FN_MC!AC815)</f>
        <v>*</v>
      </c>
      <c r="J833" s="102" t="str">
        <f>IF(FN_MC!AA815="","*",FN_MC!AA815)</f>
        <v>*</v>
      </c>
      <c r="K833" s="112" t="str">
        <f>IF(FN_MC!AD815="","*",FN_MC!AD815)</f>
        <v>*</v>
      </c>
    </row>
    <row r="834" spans="2:11">
      <c r="B834" s="100" t="str">
        <f>IF(FN_MC!Y816="","*",FN_MC!Y816)</f>
        <v>*</v>
      </c>
      <c r="C834" s="101" t="str">
        <f>IF(FN_MC!B816="","*",FN_MC!B816)</f>
        <v>*</v>
      </c>
      <c r="D834" s="101" t="str">
        <f>IF(FN_MC!D816="","*",FN_MC!D816)</f>
        <v>*</v>
      </c>
      <c r="E834" s="101" t="str">
        <f>IF(FN_MC!H816="","*",FN_MC!H816)</f>
        <v>*</v>
      </c>
      <c r="F834" s="114" t="str">
        <f>IF(FN_MC!M816="","*",FN_MC!M816)</f>
        <v>*</v>
      </c>
      <c r="G834" s="101" t="str">
        <f>IF(FN_MC!I816="","*",FN_MC!I816)</f>
        <v>*</v>
      </c>
      <c r="H834" s="101" t="str">
        <f>IF(FN_MC!AB816="","*",FN_MC!AB816)</f>
        <v>*</v>
      </c>
      <c r="I834" s="101" t="str">
        <f>IF(FN_MC!AC816="","*",FN_MC!AC816)</f>
        <v>*</v>
      </c>
      <c r="J834" s="102" t="str">
        <f>IF(FN_MC!AA816="","*",FN_MC!AA816)</f>
        <v>*</v>
      </c>
      <c r="K834" s="112" t="str">
        <f>IF(FN_MC!AD816="","*",FN_MC!AD816)</f>
        <v>*</v>
      </c>
    </row>
    <row r="835" spans="2:11">
      <c r="B835" s="100" t="str">
        <f>IF(FN_MC!Y817="","*",FN_MC!Y817)</f>
        <v>*</v>
      </c>
      <c r="C835" s="101" t="str">
        <f>IF(FN_MC!B817="","*",FN_MC!B817)</f>
        <v>*</v>
      </c>
      <c r="D835" s="101" t="str">
        <f>IF(FN_MC!D817="","*",FN_MC!D817)</f>
        <v>*</v>
      </c>
      <c r="E835" s="101" t="str">
        <f>IF(FN_MC!H817="","*",FN_MC!H817)</f>
        <v>*</v>
      </c>
      <c r="F835" s="114" t="str">
        <f>IF(FN_MC!M817="","*",FN_MC!M817)</f>
        <v>*</v>
      </c>
      <c r="G835" s="101" t="str">
        <f>IF(FN_MC!I817="","*",FN_MC!I817)</f>
        <v>*</v>
      </c>
      <c r="H835" s="101" t="str">
        <f>IF(FN_MC!AB817="","*",FN_MC!AB817)</f>
        <v>*</v>
      </c>
      <c r="I835" s="101" t="str">
        <f>IF(FN_MC!AC817="","*",FN_MC!AC817)</f>
        <v>*</v>
      </c>
      <c r="J835" s="102" t="str">
        <f>IF(FN_MC!AA817="","*",FN_MC!AA817)</f>
        <v>*</v>
      </c>
      <c r="K835" s="112" t="str">
        <f>IF(FN_MC!AD817="","*",FN_MC!AD817)</f>
        <v>*</v>
      </c>
    </row>
    <row r="836" spans="2:11">
      <c r="B836" s="100" t="str">
        <f>IF(FN_MC!Y818="","*",FN_MC!Y818)</f>
        <v>*</v>
      </c>
      <c r="C836" s="101" t="str">
        <f>IF(FN_MC!B818="","*",FN_MC!B818)</f>
        <v>*</v>
      </c>
      <c r="D836" s="101" t="str">
        <f>IF(FN_MC!D818="","*",FN_MC!D818)</f>
        <v>*</v>
      </c>
      <c r="E836" s="101" t="str">
        <f>IF(FN_MC!H818="","*",FN_MC!H818)</f>
        <v>*</v>
      </c>
      <c r="F836" s="114" t="str">
        <f>IF(FN_MC!M818="","*",FN_MC!M818)</f>
        <v>*</v>
      </c>
      <c r="G836" s="101" t="str">
        <f>IF(FN_MC!I818="","*",FN_MC!I818)</f>
        <v>*</v>
      </c>
      <c r="H836" s="101" t="str">
        <f>IF(FN_MC!AB818="","*",FN_MC!AB818)</f>
        <v>*</v>
      </c>
      <c r="I836" s="101" t="str">
        <f>IF(FN_MC!AC818="","*",FN_MC!AC818)</f>
        <v>*</v>
      </c>
      <c r="J836" s="102" t="str">
        <f>IF(FN_MC!AA818="","*",FN_MC!AA818)</f>
        <v>*</v>
      </c>
      <c r="K836" s="112" t="str">
        <f>IF(FN_MC!AD818="","*",FN_MC!AD818)</f>
        <v>*</v>
      </c>
    </row>
    <row r="837" spans="2:11">
      <c r="B837" s="100" t="str">
        <f>IF(FN_MC!Y819="","*",FN_MC!Y819)</f>
        <v>*</v>
      </c>
      <c r="C837" s="101" t="str">
        <f>IF(FN_MC!B819="","*",FN_MC!B819)</f>
        <v>*</v>
      </c>
      <c r="D837" s="101" t="str">
        <f>IF(FN_MC!D819="","*",FN_MC!D819)</f>
        <v>*</v>
      </c>
      <c r="E837" s="101" t="str">
        <f>IF(FN_MC!H819="","*",FN_MC!H819)</f>
        <v>*</v>
      </c>
      <c r="F837" s="114" t="str">
        <f>IF(FN_MC!M819="","*",FN_MC!M819)</f>
        <v>*</v>
      </c>
      <c r="G837" s="101" t="str">
        <f>IF(FN_MC!I819="","*",FN_MC!I819)</f>
        <v>*</v>
      </c>
      <c r="H837" s="101" t="str">
        <f>IF(FN_MC!AB819="","*",FN_MC!AB819)</f>
        <v>*</v>
      </c>
      <c r="I837" s="101" t="str">
        <f>IF(FN_MC!AC819="","*",FN_MC!AC819)</f>
        <v>*</v>
      </c>
      <c r="J837" s="102" t="str">
        <f>IF(FN_MC!AA819="","*",FN_MC!AA819)</f>
        <v>*</v>
      </c>
      <c r="K837" s="112" t="str">
        <f>IF(FN_MC!AD819="","*",FN_MC!AD819)</f>
        <v>*</v>
      </c>
    </row>
    <row r="838" spans="2:11">
      <c r="B838" s="100" t="str">
        <f>IF(FN_MC!Y820="","*",FN_MC!Y820)</f>
        <v>*</v>
      </c>
      <c r="C838" s="101" t="str">
        <f>IF(FN_MC!B820="","*",FN_MC!B820)</f>
        <v>*</v>
      </c>
      <c r="D838" s="101" t="str">
        <f>IF(FN_MC!D820="","*",FN_MC!D820)</f>
        <v>*</v>
      </c>
      <c r="E838" s="101" t="str">
        <f>IF(FN_MC!H820="","*",FN_MC!H820)</f>
        <v>*</v>
      </c>
      <c r="F838" s="114" t="str">
        <f>IF(FN_MC!M820="","*",FN_MC!M820)</f>
        <v>*</v>
      </c>
      <c r="G838" s="101" t="str">
        <f>IF(FN_MC!I820="","*",FN_MC!I820)</f>
        <v>*</v>
      </c>
      <c r="H838" s="101" t="str">
        <f>IF(FN_MC!AB820="","*",FN_MC!AB820)</f>
        <v>*</v>
      </c>
      <c r="I838" s="101" t="str">
        <f>IF(FN_MC!AC820="","*",FN_MC!AC820)</f>
        <v>*</v>
      </c>
      <c r="J838" s="102" t="str">
        <f>IF(FN_MC!AA820="","*",FN_MC!AA820)</f>
        <v>*</v>
      </c>
      <c r="K838" s="112" t="str">
        <f>IF(FN_MC!AD820="","*",FN_MC!AD820)</f>
        <v>*</v>
      </c>
    </row>
    <row r="839" spans="2:11">
      <c r="B839" s="100" t="str">
        <f>IF(FN_MC!Y821="","*",FN_MC!Y821)</f>
        <v>*</v>
      </c>
      <c r="C839" s="101" t="str">
        <f>IF(FN_MC!B821="","*",FN_MC!B821)</f>
        <v>*</v>
      </c>
      <c r="D839" s="101" t="str">
        <f>IF(FN_MC!D821="","*",FN_MC!D821)</f>
        <v>*</v>
      </c>
      <c r="E839" s="101" t="str">
        <f>IF(FN_MC!H821="","*",FN_MC!H821)</f>
        <v>*</v>
      </c>
      <c r="F839" s="114" t="str">
        <f>IF(FN_MC!M821="","*",FN_MC!M821)</f>
        <v>*</v>
      </c>
      <c r="G839" s="101" t="str">
        <f>IF(FN_MC!I821="","*",FN_MC!I821)</f>
        <v>*</v>
      </c>
      <c r="H839" s="101" t="str">
        <f>IF(FN_MC!AB821="","*",FN_MC!AB821)</f>
        <v>*</v>
      </c>
      <c r="I839" s="101" t="str">
        <f>IF(FN_MC!AC821="","*",FN_MC!AC821)</f>
        <v>*</v>
      </c>
      <c r="J839" s="102" t="str">
        <f>IF(FN_MC!AA821="","*",FN_MC!AA821)</f>
        <v>*</v>
      </c>
      <c r="K839" s="112" t="str">
        <f>IF(FN_MC!AD821="","*",FN_MC!AD821)</f>
        <v>*</v>
      </c>
    </row>
    <row r="840" spans="2:11">
      <c r="B840" s="100" t="str">
        <f>IF(FN_MC!Y822="","*",FN_MC!Y822)</f>
        <v>*</v>
      </c>
      <c r="C840" s="101" t="str">
        <f>IF(FN_MC!B822="","*",FN_MC!B822)</f>
        <v>*</v>
      </c>
      <c r="D840" s="101" t="str">
        <f>IF(FN_MC!D822="","*",FN_MC!D822)</f>
        <v>*</v>
      </c>
      <c r="E840" s="101" t="str">
        <f>IF(FN_MC!H822="","*",FN_MC!H822)</f>
        <v>*</v>
      </c>
      <c r="F840" s="114" t="str">
        <f>IF(FN_MC!M822="","*",FN_MC!M822)</f>
        <v>*</v>
      </c>
      <c r="G840" s="101" t="str">
        <f>IF(FN_MC!I822="","*",FN_MC!I822)</f>
        <v>*</v>
      </c>
      <c r="H840" s="101" t="str">
        <f>IF(FN_MC!AB822="","*",FN_MC!AB822)</f>
        <v>*</v>
      </c>
      <c r="I840" s="101" t="str">
        <f>IF(FN_MC!AC822="","*",FN_MC!AC822)</f>
        <v>*</v>
      </c>
      <c r="J840" s="102" t="str">
        <f>IF(FN_MC!AA822="","*",FN_MC!AA822)</f>
        <v>*</v>
      </c>
      <c r="K840" s="112" t="str">
        <f>IF(FN_MC!AD822="","*",FN_MC!AD822)</f>
        <v>*</v>
      </c>
    </row>
    <row r="841" spans="2:11">
      <c r="B841" s="100" t="str">
        <f>IF(FN_MC!Y823="","*",FN_MC!Y823)</f>
        <v>*</v>
      </c>
      <c r="C841" s="101" t="str">
        <f>IF(FN_MC!B823="","*",FN_MC!B823)</f>
        <v>*</v>
      </c>
      <c r="D841" s="101" t="str">
        <f>IF(FN_MC!D823="","*",FN_MC!D823)</f>
        <v>*</v>
      </c>
      <c r="E841" s="101" t="str">
        <f>IF(FN_MC!H823="","*",FN_MC!H823)</f>
        <v>*</v>
      </c>
      <c r="F841" s="114" t="str">
        <f>IF(FN_MC!M823="","*",FN_MC!M823)</f>
        <v>*</v>
      </c>
      <c r="G841" s="101" t="str">
        <f>IF(FN_MC!I823="","*",FN_MC!I823)</f>
        <v>*</v>
      </c>
      <c r="H841" s="101" t="str">
        <f>IF(FN_MC!AB823="","*",FN_MC!AB823)</f>
        <v>*</v>
      </c>
      <c r="I841" s="101" t="str">
        <f>IF(FN_MC!AC823="","*",FN_MC!AC823)</f>
        <v>*</v>
      </c>
      <c r="J841" s="102" t="str">
        <f>IF(FN_MC!AA823="","*",FN_MC!AA823)</f>
        <v>*</v>
      </c>
      <c r="K841" s="112" t="str">
        <f>IF(FN_MC!AD823="","*",FN_MC!AD823)</f>
        <v>*</v>
      </c>
    </row>
    <row r="842" spans="2:11">
      <c r="B842" s="100" t="str">
        <f>IF(FN_MC!Y824="","*",FN_MC!Y824)</f>
        <v>*</v>
      </c>
      <c r="C842" s="101" t="str">
        <f>IF(FN_MC!B824="","*",FN_MC!B824)</f>
        <v>*</v>
      </c>
      <c r="D842" s="101" t="str">
        <f>IF(FN_MC!D824="","*",FN_MC!D824)</f>
        <v>*</v>
      </c>
      <c r="E842" s="101" t="str">
        <f>IF(FN_MC!H824="","*",FN_MC!H824)</f>
        <v>*</v>
      </c>
      <c r="F842" s="114" t="str">
        <f>IF(FN_MC!M824="","*",FN_MC!M824)</f>
        <v>*</v>
      </c>
      <c r="G842" s="101" t="str">
        <f>IF(FN_MC!I824="","*",FN_MC!I824)</f>
        <v>*</v>
      </c>
      <c r="H842" s="101" t="str">
        <f>IF(FN_MC!AB824="","*",FN_MC!AB824)</f>
        <v>*</v>
      </c>
      <c r="I842" s="101" t="str">
        <f>IF(FN_MC!AC824="","*",FN_MC!AC824)</f>
        <v>*</v>
      </c>
      <c r="J842" s="102" t="str">
        <f>IF(FN_MC!AA824="","*",FN_MC!AA824)</f>
        <v>*</v>
      </c>
      <c r="K842" s="112" t="str">
        <f>IF(FN_MC!AD824="","*",FN_MC!AD824)</f>
        <v>*</v>
      </c>
    </row>
    <row r="843" spans="2:11">
      <c r="B843" s="100" t="str">
        <f>IF(FN_MC!Y825="","*",FN_MC!Y825)</f>
        <v>*</v>
      </c>
      <c r="C843" s="101" t="str">
        <f>IF(FN_MC!B825="","*",FN_MC!B825)</f>
        <v>*</v>
      </c>
      <c r="D843" s="101" t="str">
        <f>IF(FN_MC!D825="","*",FN_MC!D825)</f>
        <v>*</v>
      </c>
      <c r="E843" s="101" t="str">
        <f>IF(FN_MC!H825="","*",FN_MC!H825)</f>
        <v>*</v>
      </c>
      <c r="F843" s="114" t="str">
        <f>IF(FN_MC!M825="","*",FN_MC!M825)</f>
        <v>*</v>
      </c>
      <c r="G843" s="101" t="str">
        <f>IF(FN_MC!I825="","*",FN_MC!I825)</f>
        <v>*</v>
      </c>
      <c r="H843" s="101" t="str">
        <f>IF(FN_MC!AB825="","*",FN_MC!AB825)</f>
        <v>*</v>
      </c>
      <c r="I843" s="101" t="str">
        <f>IF(FN_MC!AC825="","*",FN_MC!AC825)</f>
        <v>*</v>
      </c>
      <c r="J843" s="102" t="str">
        <f>IF(FN_MC!AA825="","*",FN_MC!AA825)</f>
        <v>*</v>
      </c>
      <c r="K843" s="112" t="str">
        <f>IF(FN_MC!AD825="","*",FN_MC!AD825)</f>
        <v>*</v>
      </c>
    </row>
    <row r="844" spans="2:11">
      <c r="B844" s="100" t="str">
        <f>IF(FN_MC!Y826="","*",FN_MC!Y826)</f>
        <v>*</v>
      </c>
      <c r="C844" s="101" t="str">
        <f>IF(FN_MC!B826="","*",FN_MC!B826)</f>
        <v>*</v>
      </c>
      <c r="D844" s="101" t="str">
        <f>IF(FN_MC!D826="","*",FN_MC!D826)</f>
        <v>*</v>
      </c>
      <c r="E844" s="101" t="str">
        <f>IF(FN_MC!H826="","*",FN_MC!H826)</f>
        <v>*</v>
      </c>
      <c r="F844" s="114" t="str">
        <f>IF(FN_MC!M826="","*",FN_MC!M826)</f>
        <v>*</v>
      </c>
      <c r="G844" s="101" t="str">
        <f>IF(FN_MC!I826="","*",FN_MC!I826)</f>
        <v>*</v>
      </c>
      <c r="H844" s="101" t="str">
        <f>IF(FN_MC!AB826="","*",FN_MC!AB826)</f>
        <v>*</v>
      </c>
      <c r="I844" s="101" t="str">
        <f>IF(FN_MC!AC826="","*",FN_MC!AC826)</f>
        <v>*</v>
      </c>
      <c r="J844" s="102" t="str">
        <f>IF(FN_MC!AA826="","*",FN_MC!AA826)</f>
        <v>*</v>
      </c>
      <c r="K844" s="112" t="str">
        <f>IF(FN_MC!AD826="","*",FN_MC!AD826)</f>
        <v>*</v>
      </c>
    </row>
    <row r="845" spans="2:11">
      <c r="B845" s="100" t="str">
        <f>IF(FN_MC!Y827="","*",FN_MC!Y827)</f>
        <v>*</v>
      </c>
      <c r="C845" s="101" t="str">
        <f>IF(FN_MC!B827="","*",FN_MC!B827)</f>
        <v>*</v>
      </c>
      <c r="D845" s="101" t="str">
        <f>IF(FN_MC!D827="","*",FN_MC!D827)</f>
        <v>*</v>
      </c>
      <c r="E845" s="101" t="str">
        <f>IF(FN_MC!H827="","*",FN_MC!H827)</f>
        <v>*</v>
      </c>
      <c r="F845" s="114" t="str">
        <f>IF(FN_MC!M827="","*",FN_MC!M827)</f>
        <v>*</v>
      </c>
      <c r="G845" s="101" t="str">
        <f>IF(FN_MC!I827="","*",FN_MC!I827)</f>
        <v>*</v>
      </c>
      <c r="H845" s="101" t="str">
        <f>IF(FN_MC!AB827="","*",FN_MC!AB827)</f>
        <v>*</v>
      </c>
      <c r="I845" s="101" t="str">
        <f>IF(FN_MC!AC827="","*",FN_MC!AC827)</f>
        <v>*</v>
      </c>
      <c r="J845" s="102" t="str">
        <f>IF(FN_MC!AA827="","*",FN_MC!AA827)</f>
        <v>*</v>
      </c>
      <c r="K845" s="112" t="str">
        <f>IF(FN_MC!AD827="","*",FN_MC!AD827)</f>
        <v>*</v>
      </c>
    </row>
    <row r="846" spans="2:11">
      <c r="B846" s="100" t="str">
        <f>IF(FN_MC!Y828="","*",FN_MC!Y828)</f>
        <v>*</v>
      </c>
      <c r="C846" s="101" t="str">
        <f>IF(FN_MC!B828="","*",FN_MC!B828)</f>
        <v>*</v>
      </c>
      <c r="D846" s="101" t="str">
        <f>IF(FN_MC!D828="","*",FN_MC!D828)</f>
        <v>*</v>
      </c>
      <c r="E846" s="101" t="str">
        <f>IF(FN_MC!H828="","*",FN_MC!H828)</f>
        <v>*</v>
      </c>
      <c r="F846" s="114" t="str">
        <f>IF(FN_MC!M828="","*",FN_MC!M828)</f>
        <v>*</v>
      </c>
      <c r="G846" s="101" t="str">
        <f>IF(FN_MC!I828="","*",FN_MC!I828)</f>
        <v>*</v>
      </c>
      <c r="H846" s="101" t="str">
        <f>IF(FN_MC!AB828="","*",FN_MC!AB828)</f>
        <v>*</v>
      </c>
      <c r="I846" s="101" t="str">
        <f>IF(FN_MC!AC828="","*",FN_MC!AC828)</f>
        <v>*</v>
      </c>
      <c r="J846" s="102" t="str">
        <f>IF(FN_MC!AA828="","*",FN_MC!AA828)</f>
        <v>*</v>
      </c>
      <c r="K846" s="112" t="str">
        <f>IF(FN_MC!AD828="","*",FN_MC!AD828)</f>
        <v>*</v>
      </c>
    </row>
    <row r="847" spans="2:11">
      <c r="B847" s="100" t="str">
        <f>IF(FN_MC!Y829="","*",FN_MC!Y829)</f>
        <v>*</v>
      </c>
      <c r="C847" s="101" t="str">
        <f>IF(FN_MC!B829="","*",FN_MC!B829)</f>
        <v>*</v>
      </c>
      <c r="D847" s="101" t="str">
        <f>IF(FN_MC!D829="","*",FN_MC!D829)</f>
        <v>*</v>
      </c>
      <c r="E847" s="101" t="str">
        <f>IF(FN_MC!H829="","*",FN_MC!H829)</f>
        <v>*</v>
      </c>
      <c r="F847" s="114" t="str">
        <f>IF(FN_MC!M829="","*",FN_MC!M829)</f>
        <v>*</v>
      </c>
      <c r="G847" s="101" t="str">
        <f>IF(FN_MC!I829="","*",FN_MC!I829)</f>
        <v>*</v>
      </c>
      <c r="H847" s="101" t="str">
        <f>IF(FN_MC!AB829="","*",FN_MC!AB829)</f>
        <v>*</v>
      </c>
      <c r="I847" s="101" t="str">
        <f>IF(FN_MC!AC829="","*",FN_MC!AC829)</f>
        <v>*</v>
      </c>
      <c r="J847" s="102" t="str">
        <f>IF(FN_MC!AA829="","*",FN_MC!AA829)</f>
        <v>*</v>
      </c>
      <c r="K847" s="112" t="str">
        <f>IF(FN_MC!AD829="","*",FN_MC!AD829)</f>
        <v>*</v>
      </c>
    </row>
    <row r="848" spans="2:11">
      <c r="B848" s="100" t="str">
        <f>IF(FN_MC!Y830="","*",FN_MC!Y830)</f>
        <v>*</v>
      </c>
      <c r="C848" s="101" t="str">
        <f>IF(FN_MC!B830="","*",FN_MC!B830)</f>
        <v>*</v>
      </c>
      <c r="D848" s="101" t="str">
        <f>IF(FN_MC!D830="","*",FN_MC!D830)</f>
        <v>*</v>
      </c>
      <c r="E848" s="101" t="str">
        <f>IF(FN_MC!H830="","*",FN_MC!H830)</f>
        <v>*</v>
      </c>
      <c r="F848" s="114" t="str">
        <f>IF(FN_MC!M830="","*",FN_MC!M830)</f>
        <v>*</v>
      </c>
      <c r="G848" s="101" t="str">
        <f>IF(FN_MC!I830="","*",FN_MC!I830)</f>
        <v>*</v>
      </c>
      <c r="H848" s="101" t="str">
        <f>IF(FN_MC!AB830="","*",FN_MC!AB830)</f>
        <v>*</v>
      </c>
      <c r="I848" s="101" t="str">
        <f>IF(FN_MC!AC830="","*",FN_MC!AC830)</f>
        <v>*</v>
      </c>
      <c r="J848" s="102" t="str">
        <f>IF(FN_MC!AA830="","*",FN_MC!AA830)</f>
        <v>*</v>
      </c>
      <c r="K848" s="112" t="str">
        <f>IF(FN_MC!AD830="","*",FN_MC!AD830)</f>
        <v>*</v>
      </c>
    </row>
    <row r="849" spans="2:11">
      <c r="B849" s="100" t="str">
        <f>IF(FN_MC!Y831="","*",FN_MC!Y831)</f>
        <v>*</v>
      </c>
      <c r="C849" s="101" t="str">
        <f>IF(FN_MC!B831="","*",FN_MC!B831)</f>
        <v>*</v>
      </c>
      <c r="D849" s="101" t="str">
        <f>IF(FN_MC!D831="","*",FN_MC!D831)</f>
        <v>*</v>
      </c>
      <c r="E849" s="101" t="str">
        <f>IF(FN_MC!H831="","*",FN_MC!H831)</f>
        <v>*</v>
      </c>
      <c r="F849" s="114" t="str">
        <f>IF(FN_MC!M831="","*",FN_MC!M831)</f>
        <v>*</v>
      </c>
      <c r="G849" s="101" t="str">
        <f>IF(FN_MC!I831="","*",FN_MC!I831)</f>
        <v>*</v>
      </c>
      <c r="H849" s="101" t="str">
        <f>IF(FN_MC!AB831="","*",FN_MC!AB831)</f>
        <v>*</v>
      </c>
      <c r="I849" s="101" t="str">
        <f>IF(FN_MC!AC831="","*",FN_MC!AC831)</f>
        <v>*</v>
      </c>
      <c r="J849" s="102" t="str">
        <f>IF(FN_MC!AA831="","*",FN_MC!AA831)</f>
        <v>*</v>
      </c>
      <c r="K849" s="112" t="str">
        <f>IF(FN_MC!AD831="","*",FN_MC!AD831)</f>
        <v>*</v>
      </c>
    </row>
    <row r="850" spans="2:11">
      <c r="B850" s="100" t="str">
        <f>IF(FN_MC!Y832="","*",FN_MC!Y832)</f>
        <v>*</v>
      </c>
      <c r="C850" s="101" t="str">
        <f>IF(FN_MC!B832="","*",FN_MC!B832)</f>
        <v>*</v>
      </c>
      <c r="D850" s="101" t="str">
        <f>IF(FN_MC!D832="","*",FN_MC!D832)</f>
        <v>*</v>
      </c>
      <c r="E850" s="101" t="str">
        <f>IF(FN_MC!H832="","*",FN_MC!H832)</f>
        <v>*</v>
      </c>
      <c r="F850" s="114" t="str">
        <f>IF(FN_MC!M832="","*",FN_MC!M832)</f>
        <v>*</v>
      </c>
      <c r="G850" s="101" t="str">
        <f>IF(FN_MC!I832="","*",FN_MC!I832)</f>
        <v>*</v>
      </c>
      <c r="H850" s="101" t="str">
        <f>IF(FN_MC!AB832="","*",FN_MC!AB832)</f>
        <v>*</v>
      </c>
      <c r="I850" s="101" t="str">
        <f>IF(FN_MC!AC832="","*",FN_MC!AC832)</f>
        <v>*</v>
      </c>
      <c r="J850" s="102" t="str">
        <f>IF(FN_MC!AA832="","*",FN_MC!AA832)</f>
        <v>*</v>
      </c>
      <c r="K850" s="112" t="str">
        <f>IF(FN_MC!AD832="","*",FN_MC!AD832)</f>
        <v>*</v>
      </c>
    </row>
    <row r="851" spans="2:11">
      <c r="B851" s="100" t="str">
        <f>IF(FN_MC!Y833="","*",FN_MC!Y833)</f>
        <v>*</v>
      </c>
      <c r="C851" s="101" t="str">
        <f>IF(FN_MC!B833="","*",FN_MC!B833)</f>
        <v>*</v>
      </c>
      <c r="D851" s="101" t="str">
        <f>IF(FN_MC!D833="","*",FN_MC!D833)</f>
        <v>*</v>
      </c>
      <c r="E851" s="101" t="str">
        <f>IF(FN_MC!H833="","*",FN_MC!H833)</f>
        <v>*</v>
      </c>
      <c r="F851" s="114" t="str">
        <f>IF(FN_MC!M833="","*",FN_MC!M833)</f>
        <v>*</v>
      </c>
      <c r="G851" s="101" t="str">
        <f>IF(FN_MC!I833="","*",FN_MC!I833)</f>
        <v>*</v>
      </c>
      <c r="H851" s="101" t="str">
        <f>IF(FN_MC!AB833="","*",FN_MC!AB833)</f>
        <v>*</v>
      </c>
      <c r="I851" s="101" t="str">
        <f>IF(FN_MC!AC833="","*",FN_MC!AC833)</f>
        <v>*</v>
      </c>
      <c r="J851" s="102" t="str">
        <f>IF(FN_MC!AA833="","*",FN_MC!AA833)</f>
        <v>*</v>
      </c>
      <c r="K851" s="112" t="str">
        <f>IF(FN_MC!AD833="","*",FN_MC!AD833)</f>
        <v>*</v>
      </c>
    </row>
    <row r="852" spans="2:11">
      <c r="B852" s="100" t="str">
        <f>IF(FN_MC!Y834="","*",FN_MC!Y834)</f>
        <v>*</v>
      </c>
      <c r="C852" s="101" t="str">
        <f>IF(FN_MC!B834="","*",FN_MC!B834)</f>
        <v>*</v>
      </c>
      <c r="D852" s="101" t="str">
        <f>IF(FN_MC!D834="","*",FN_MC!D834)</f>
        <v>*</v>
      </c>
      <c r="E852" s="101" t="str">
        <f>IF(FN_MC!H834="","*",FN_MC!H834)</f>
        <v>*</v>
      </c>
      <c r="F852" s="114" t="str">
        <f>IF(FN_MC!M834="","*",FN_MC!M834)</f>
        <v>*</v>
      </c>
      <c r="G852" s="101" t="str">
        <f>IF(FN_MC!I834="","*",FN_MC!I834)</f>
        <v>*</v>
      </c>
      <c r="H852" s="101" t="str">
        <f>IF(FN_MC!AB834="","*",FN_MC!AB834)</f>
        <v>*</v>
      </c>
      <c r="I852" s="101" t="str">
        <f>IF(FN_MC!AC834="","*",FN_MC!AC834)</f>
        <v>*</v>
      </c>
      <c r="J852" s="102" t="str">
        <f>IF(FN_MC!AA834="","*",FN_MC!AA834)</f>
        <v>*</v>
      </c>
      <c r="K852" s="112" t="str">
        <f>IF(FN_MC!AD834="","*",FN_MC!AD834)</f>
        <v>*</v>
      </c>
    </row>
    <row r="853" spans="2:11">
      <c r="B853" s="100" t="str">
        <f>IF(FN_MC!Y835="","*",FN_MC!Y835)</f>
        <v>*</v>
      </c>
      <c r="C853" s="101" t="str">
        <f>IF(FN_MC!B835="","*",FN_MC!B835)</f>
        <v>*</v>
      </c>
      <c r="D853" s="101" t="str">
        <f>IF(FN_MC!D835="","*",FN_MC!D835)</f>
        <v>*</v>
      </c>
      <c r="E853" s="101" t="str">
        <f>IF(FN_MC!H835="","*",FN_MC!H835)</f>
        <v>*</v>
      </c>
      <c r="F853" s="114" t="str">
        <f>IF(FN_MC!M835="","*",FN_MC!M835)</f>
        <v>*</v>
      </c>
      <c r="G853" s="101" t="str">
        <f>IF(FN_MC!I835="","*",FN_MC!I835)</f>
        <v>*</v>
      </c>
      <c r="H853" s="101" t="str">
        <f>IF(FN_MC!AB835="","*",FN_MC!AB835)</f>
        <v>*</v>
      </c>
      <c r="I853" s="101" t="str">
        <f>IF(FN_MC!AC835="","*",FN_MC!AC835)</f>
        <v>*</v>
      </c>
      <c r="J853" s="102" t="str">
        <f>IF(FN_MC!AA835="","*",FN_MC!AA835)</f>
        <v>*</v>
      </c>
      <c r="K853" s="112" t="str">
        <f>IF(FN_MC!AD835="","*",FN_MC!AD835)</f>
        <v>*</v>
      </c>
    </row>
    <row r="854" spans="2:11">
      <c r="B854" s="100" t="str">
        <f>IF(FN_MC!Y836="","*",FN_MC!Y836)</f>
        <v>*</v>
      </c>
      <c r="C854" s="101" t="str">
        <f>IF(FN_MC!B836="","*",FN_MC!B836)</f>
        <v>*</v>
      </c>
      <c r="D854" s="101" t="str">
        <f>IF(FN_MC!D836="","*",FN_MC!D836)</f>
        <v>*</v>
      </c>
      <c r="E854" s="101" t="str">
        <f>IF(FN_MC!H836="","*",FN_MC!H836)</f>
        <v>*</v>
      </c>
      <c r="F854" s="114" t="str">
        <f>IF(FN_MC!M836="","*",FN_MC!M836)</f>
        <v>*</v>
      </c>
      <c r="G854" s="101" t="str">
        <f>IF(FN_MC!I836="","*",FN_MC!I836)</f>
        <v>*</v>
      </c>
      <c r="H854" s="101" t="str">
        <f>IF(FN_MC!AB836="","*",FN_MC!AB836)</f>
        <v>*</v>
      </c>
      <c r="I854" s="101" t="str">
        <f>IF(FN_MC!AC836="","*",FN_MC!AC836)</f>
        <v>*</v>
      </c>
      <c r="J854" s="102" t="str">
        <f>IF(FN_MC!AA836="","*",FN_MC!AA836)</f>
        <v>*</v>
      </c>
      <c r="K854" s="112" t="str">
        <f>IF(FN_MC!AD836="","*",FN_MC!AD836)</f>
        <v>*</v>
      </c>
    </row>
    <row r="855" spans="2:11">
      <c r="B855" s="100" t="str">
        <f>IF(FN_MC!Y837="","*",FN_MC!Y837)</f>
        <v>*</v>
      </c>
      <c r="C855" s="101" t="str">
        <f>IF(FN_MC!B837="","*",FN_MC!B837)</f>
        <v>*</v>
      </c>
      <c r="D855" s="101" t="str">
        <f>IF(FN_MC!D837="","*",FN_MC!D837)</f>
        <v>*</v>
      </c>
      <c r="E855" s="101" t="str">
        <f>IF(FN_MC!H837="","*",FN_MC!H837)</f>
        <v>*</v>
      </c>
      <c r="F855" s="114" t="str">
        <f>IF(FN_MC!M837="","*",FN_MC!M837)</f>
        <v>*</v>
      </c>
      <c r="G855" s="101" t="str">
        <f>IF(FN_MC!I837="","*",FN_MC!I837)</f>
        <v>*</v>
      </c>
      <c r="H855" s="101" t="str">
        <f>IF(FN_MC!AB837="","*",FN_MC!AB837)</f>
        <v>*</v>
      </c>
      <c r="I855" s="101" t="str">
        <f>IF(FN_MC!AC837="","*",FN_MC!AC837)</f>
        <v>*</v>
      </c>
      <c r="J855" s="102" t="str">
        <f>IF(FN_MC!AA837="","*",FN_MC!AA837)</f>
        <v>*</v>
      </c>
      <c r="K855" s="112" t="str">
        <f>IF(FN_MC!AD837="","*",FN_MC!AD837)</f>
        <v>*</v>
      </c>
    </row>
    <row r="856" spans="2:11">
      <c r="B856" s="100" t="str">
        <f>IF(FN_MC!Y838="","*",FN_MC!Y838)</f>
        <v>*</v>
      </c>
      <c r="C856" s="101" t="str">
        <f>IF(FN_MC!B838="","*",FN_MC!B838)</f>
        <v>*</v>
      </c>
      <c r="D856" s="101" t="str">
        <f>IF(FN_MC!D838="","*",FN_MC!D838)</f>
        <v>*</v>
      </c>
      <c r="E856" s="101" t="str">
        <f>IF(FN_MC!H838="","*",FN_MC!H838)</f>
        <v>*</v>
      </c>
      <c r="F856" s="114" t="str">
        <f>IF(FN_MC!M838="","*",FN_MC!M838)</f>
        <v>*</v>
      </c>
      <c r="G856" s="101" t="str">
        <f>IF(FN_MC!I838="","*",FN_MC!I838)</f>
        <v>*</v>
      </c>
      <c r="H856" s="101" t="str">
        <f>IF(FN_MC!AB838="","*",FN_MC!AB838)</f>
        <v>*</v>
      </c>
      <c r="I856" s="101" t="str">
        <f>IF(FN_MC!AC838="","*",FN_MC!AC838)</f>
        <v>*</v>
      </c>
      <c r="J856" s="102" t="str">
        <f>IF(FN_MC!AA838="","*",FN_MC!AA838)</f>
        <v>*</v>
      </c>
      <c r="K856" s="112" t="str">
        <f>IF(FN_MC!AD838="","*",FN_MC!AD838)</f>
        <v>*</v>
      </c>
    </row>
    <row r="857" spans="2:11">
      <c r="B857" s="100" t="str">
        <f>IF(FN_MC!Y839="","*",FN_MC!Y839)</f>
        <v>*</v>
      </c>
      <c r="C857" s="101" t="str">
        <f>IF(FN_MC!B839="","*",FN_MC!B839)</f>
        <v>*</v>
      </c>
      <c r="D857" s="101" t="str">
        <f>IF(FN_MC!D839="","*",FN_MC!D839)</f>
        <v>*</v>
      </c>
      <c r="E857" s="101" t="str">
        <f>IF(FN_MC!H839="","*",FN_MC!H839)</f>
        <v>*</v>
      </c>
      <c r="F857" s="114" t="str">
        <f>IF(FN_MC!M839="","*",FN_MC!M839)</f>
        <v>*</v>
      </c>
      <c r="G857" s="101" t="str">
        <f>IF(FN_MC!I839="","*",FN_MC!I839)</f>
        <v>*</v>
      </c>
      <c r="H857" s="101" t="str">
        <f>IF(FN_MC!AB839="","*",FN_MC!AB839)</f>
        <v>*</v>
      </c>
      <c r="I857" s="101" t="str">
        <f>IF(FN_MC!AC839="","*",FN_MC!AC839)</f>
        <v>*</v>
      </c>
      <c r="J857" s="102" t="str">
        <f>IF(FN_MC!AA839="","*",FN_MC!AA839)</f>
        <v>*</v>
      </c>
      <c r="K857" s="112" t="str">
        <f>IF(FN_MC!AD839="","*",FN_MC!AD839)</f>
        <v>*</v>
      </c>
    </row>
    <row r="858" spans="2:11">
      <c r="B858" s="100" t="str">
        <f>IF(FN_MC!Y840="","*",FN_MC!Y840)</f>
        <v>*</v>
      </c>
      <c r="C858" s="101" t="str">
        <f>IF(FN_MC!B840="","*",FN_MC!B840)</f>
        <v>*</v>
      </c>
      <c r="D858" s="101" t="str">
        <f>IF(FN_MC!D840="","*",FN_MC!D840)</f>
        <v>*</v>
      </c>
      <c r="E858" s="101" t="str">
        <f>IF(FN_MC!H840="","*",FN_MC!H840)</f>
        <v>*</v>
      </c>
      <c r="F858" s="114" t="str">
        <f>IF(FN_MC!M840="","*",FN_MC!M840)</f>
        <v>*</v>
      </c>
      <c r="G858" s="101" t="str">
        <f>IF(FN_MC!I840="","*",FN_MC!I840)</f>
        <v>*</v>
      </c>
      <c r="H858" s="101" t="str">
        <f>IF(FN_MC!AB840="","*",FN_MC!AB840)</f>
        <v>*</v>
      </c>
      <c r="I858" s="101" t="str">
        <f>IF(FN_MC!AC840="","*",FN_MC!AC840)</f>
        <v>*</v>
      </c>
      <c r="J858" s="102" t="str">
        <f>IF(FN_MC!AA840="","*",FN_MC!AA840)</f>
        <v>*</v>
      </c>
      <c r="K858" s="112" t="str">
        <f>IF(FN_MC!AD840="","*",FN_MC!AD840)</f>
        <v>*</v>
      </c>
    </row>
    <row r="859" spans="2:11">
      <c r="B859" s="100" t="str">
        <f>IF(FN_MC!Y841="","*",FN_MC!Y841)</f>
        <v>*</v>
      </c>
      <c r="C859" s="101" t="str">
        <f>IF(FN_MC!B841="","*",FN_MC!B841)</f>
        <v>*</v>
      </c>
      <c r="D859" s="101" t="str">
        <f>IF(FN_MC!D841="","*",FN_MC!D841)</f>
        <v>*</v>
      </c>
      <c r="E859" s="101" t="str">
        <f>IF(FN_MC!H841="","*",FN_MC!H841)</f>
        <v>*</v>
      </c>
      <c r="F859" s="114" t="str">
        <f>IF(FN_MC!M841="","*",FN_MC!M841)</f>
        <v>*</v>
      </c>
      <c r="G859" s="101" t="str">
        <f>IF(FN_MC!I841="","*",FN_MC!I841)</f>
        <v>*</v>
      </c>
      <c r="H859" s="101" t="str">
        <f>IF(FN_MC!AB841="","*",FN_MC!AB841)</f>
        <v>*</v>
      </c>
      <c r="I859" s="101" t="str">
        <f>IF(FN_MC!AC841="","*",FN_MC!AC841)</f>
        <v>*</v>
      </c>
      <c r="J859" s="102" t="str">
        <f>IF(FN_MC!AA841="","*",FN_MC!AA841)</f>
        <v>*</v>
      </c>
      <c r="K859" s="112" t="str">
        <f>IF(FN_MC!AD841="","*",FN_MC!AD841)</f>
        <v>*</v>
      </c>
    </row>
    <row r="860" spans="2:11">
      <c r="B860" s="100" t="str">
        <f>IF(FN_MC!Y842="","*",FN_MC!Y842)</f>
        <v>*</v>
      </c>
      <c r="C860" s="101" t="str">
        <f>IF(FN_MC!B842="","*",FN_MC!B842)</f>
        <v>*</v>
      </c>
      <c r="D860" s="101" t="str">
        <f>IF(FN_MC!D842="","*",FN_MC!D842)</f>
        <v>*</v>
      </c>
      <c r="E860" s="101" t="str">
        <f>IF(FN_MC!H842="","*",FN_MC!H842)</f>
        <v>*</v>
      </c>
      <c r="F860" s="114" t="str">
        <f>IF(FN_MC!M842="","*",FN_MC!M842)</f>
        <v>*</v>
      </c>
      <c r="G860" s="101" t="str">
        <f>IF(FN_MC!I842="","*",FN_MC!I842)</f>
        <v>*</v>
      </c>
      <c r="H860" s="101" t="str">
        <f>IF(FN_MC!AB842="","*",FN_MC!AB842)</f>
        <v>*</v>
      </c>
      <c r="I860" s="101" t="str">
        <f>IF(FN_MC!AC842="","*",FN_MC!AC842)</f>
        <v>*</v>
      </c>
      <c r="J860" s="102" t="str">
        <f>IF(FN_MC!AA842="","*",FN_MC!AA842)</f>
        <v>*</v>
      </c>
      <c r="K860" s="112" t="str">
        <f>IF(FN_MC!AD842="","*",FN_MC!AD842)</f>
        <v>*</v>
      </c>
    </row>
    <row r="861" spans="2:11">
      <c r="B861" s="100" t="str">
        <f>IF(FN_MC!Y843="","*",FN_MC!Y843)</f>
        <v>*</v>
      </c>
      <c r="C861" s="101" t="str">
        <f>IF(FN_MC!B843="","*",FN_MC!B843)</f>
        <v>*</v>
      </c>
      <c r="D861" s="101" t="str">
        <f>IF(FN_MC!D843="","*",FN_MC!D843)</f>
        <v>*</v>
      </c>
      <c r="E861" s="101" t="str">
        <f>IF(FN_MC!H843="","*",FN_MC!H843)</f>
        <v>*</v>
      </c>
      <c r="F861" s="114" t="str">
        <f>IF(FN_MC!M843="","*",FN_MC!M843)</f>
        <v>*</v>
      </c>
      <c r="G861" s="101" t="str">
        <f>IF(FN_MC!I843="","*",FN_MC!I843)</f>
        <v>*</v>
      </c>
      <c r="H861" s="101" t="str">
        <f>IF(FN_MC!AB843="","*",FN_MC!AB843)</f>
        <v>*</v>
      </c>
      <c r="I861" s="101" t="str">
        <f>IF(FN_MC!AC843="","*",FN_MC!AC843)</f>
        <v>*</v>
      </c>
      <c r="J861" s="102" t="str">
        <f>IF(FN_MC!AA843="","*",FN_MC!AA843)</f>
        <v>*</v>
      </c>
      <c r="K861" s="112" t="str">
        <f>IF(FN_MC!AD843="","*",FN_MC!AD843)</f>
        <v>*</v>
      </c>
    </row>
    <row r="862" spans="2:11">
      <c r="B862" s="100" t="str">
        <f>IF(FN_MC!Y844="","*",FN_MC!Y844)</f>
        <v>*</v>
      </c>
      <c r="C862" s="101" t="str">
        <f>IF(FN_MC!B844="","*",FN_MC!B844)</f>
        <v>*</v>
      </c>
      <c r="D862" s="101" t="str">
        <f>IF(FN_MC!D844="","*",FN_MC!D844)</f>
        <v>*</v>
      </c>
      <c r="E862" s="101" t="str">
        <f>IF(FN_MC!H844="","*",FN_MC!H844)</f>
        <v>*</v>
      </c>
      <c r="F862" s="114" t="str">
        <f>IF(FN_MC!M844="","*",FN_MC!M844)</f>
        <v>*</v>
      </c>
      <c r="G862" s="101" t="str">
        <f>IF(FN_MC!I844="","*",FN_MC!I844)</f>
        <v>*</v>
      </c>
      <c r="H862" s="101" t="str">
        <f>IF(FN_MC!AB844="","*",FN_MC!AB844)</f>
        <v>*</v>
      </c>
      <c r="I862" s="101" t="str">
        <f>IF(FN_MC!AC844="","*",FN_MC!AC844)</f>
        <v>*</v>
      </c>
      <c r="J862" s="102" t="str">
        <f>IF(FN_MC!AA844="","*",FN_MC!AA844)</f>
        <v>*</v>
      </c>
      <c r="K862" s="112" t="str">
        <f>IF(FN_MC!AD844="","*",FN_MC!AD844)</f>
        <v>*</v>
      </c>
    </row>
    <row r="863" spans="2:11">
      <c r="B863" s="100" t="str">
        <f>IF(FN_MC!Y845="","*",FN_MC!Y845)</f>
        <v>*</v>
      </c>
      <c r="C863" s="101" t="str">
        <f>IF(FN_MC!B845="","*",FN_MC!B845)</f>
        <v>*</v>
      </c>
      <c r="D863" s="101" t="str">
        <f>IF(FN_MC!D845="","*",FN_MC!D845)</f>
        <v>*</v>
      </c>
      <c r="E863" s="101" t="str">
        <f>IF(FN_MC!H845="","*",FN_MC!H845)</f>
        <v>*</v>
      </c>
      <c r="F863" s="114" t="str">
        <f>IF(FN_MC!M845="","*",FN_MC!M845)</f>
        <v>*</v>
      </c>
      <c r="G863" s="101" t="str">
        <f>IF(FN_MC!I845="","*",FN_MC!I845)</f>
        <v>*</v>
      </c>
      <c r="H863" s="101" t="str">
        <f>IF(FN_MC!AB845="","*",FN_MC!AB845)</f>
        <v>*</v>
      </c>
      <c r="I863" s="101" t="str">
        <f>IF(FN_MC!AC845="","*",FN_MC!AC845)</f>
        <v>*</v>
      </c>
      <c r="J863" s="102" t="str">
        <f>IF(FN_MC!AA845="","*",FN_MC!AA845)</f>
        <v>*</v>
      </c>
      <c r="K863" s="112" t="str">
        <f>IF(FN_MC!AD845="","*",FN_MC!AD845)</f>
        <v>*</v>
      </c>
    </row>
    <row r="864" spans="2:11">
      <c r="B864" s="100" t="str">
        <f>IF(FN_MC!Y846="","*",FN_MC!Y846)</f>
        <v>*</v>
      </c>
      <c r="C864" s="101" t="str">
        <f>IF(FN_MC!B846="","*",FN_MC!B846)</f>
        <v>*</v>
      </c>
      <c r="D864" s="101" t="str">
        <f>IF(FN_MC!D846="","*",FN_MC!D846)</f>
        <v>*</v>
      </c>
      <c r="E864" s="101" t="str">
        <f>IF(FN_MC!H846="","*",FN_MC!H846)</f>
        <v>*</v>
      </c>
      <c r="F864" s="114" t="str">
        <f>IF(FN_MC!M846="","*",FN_MC!M846)</f>
        <v>*</v>
      </c>
      <c r="G864" s="101" t="str">
        <f>IF(FN_MC!I846="","*",FN_MC!I846)</f>
        <v>*</v>
      </c>
      <c r="H864" s="101" t="str">
        <f>IF(FN_MC!AB846="","*",FN_MC!AB846)</f>
        <v>*</v>
      </c>
      <c r="I864" s="101" t="str">
        <f>IF(FN_MC!AC846="","*",FN_MC!AC846)</f>
        <v>*</v>
      </c>
      <c r="J864" s="102" t="str">
        <f>IF(FN_MC!AA846="","*",FN_MC!AA846)</f>
        <v>*</v>
      </c>
      <c r="K864" s="112" t="str">
        <f>IF(FN_MC!AD846="","*",FN_MC!AD846)</f>
        <v>*</v>
      </c>
    </row>
    <row r="865" spans="2:11">
      <c r="B865" s="100" t="str">
        <f>IF(FN_MC!Y847="","*",FN_MC!Y847)</f>
        <v>*</v>
      </c>
      <c r="C865" s="101" t="str">
        <f>IF(FN_MC!B847="","*",FN_MC!B847)</f>
        <v>*</v>
      </c>
      <c r="D865" s="101" t="str">
        <f>IF(FN_MC!D847="","*",FN_MC!D847)</f>
        <v>*</v>
      </c>
      <c r="E865" s="101" t="str">
        <f>IF(FN_MC!H847="","*",FN_MC!H847)</f>
        <v>*</v>
      </c>
      <c r="F865" s="114" t="str">
        <f>IF(FN_MC!M847="","*",FN_MC!M847)</f>
        <v>*</v>
      </c>
      <c r="G865" s="101" t="str">
        <f>IF(FN_MC!I847="","*",FN_MC!I847)</f>
        <v>*</v>
      </c>
      <c r="H865" s="101" t="str">
        <f>IF(FN_MC!AB847="","*",FN_MC!AB847)</f>
        <v>*</v>
      </c>
      <c r="I865" s="101" t="str">
        <f>IF(FN_MC!AC847="","*",FN_MC!AC847)</f>
        <v>*</v>
      </c>
      <c r="J865" s="102" t="str">
        <f>IF(FN_MC!AA847="","*",FN_MC!AA847)</f>
        <v>*</v>
      </c>
      <c r="K865" s="112" t="str">
        <f>IF(FN_MC!AD847="","*",FN_MC!AD847)</f>
        <v>*</v>
      </c>
    </row>
    <row r="866" spans="2:11">
      <c r="B866" s="100" t="str">
        <f>IF(FN_MC!Y848="","*",FN_MC!Y848)</f>
        <v>*</v>
      </c>
      <c r="C866" s="101" t="str">
        <f>IF(FN_MC!B848="","*",FN_MC!B848)</f>
        <v>*</v>
      </c>
      <c r="D866" s="101" t="str">
        <f>IF(FN_MC!D848="","*",FN_MC!D848)</f>
        <v>*</v>
      </c>
      <c r="E866" s="101" t="str">
        <f>IF(FN_MC!H848="","*",FN_MC!H848)</f>
        <v>*</v>
      </c>
      <c r="F866" s="114" t="str">
        <f>IF(FN_MC!M848="","*",FN_MC!M848)</f>
        <v>*</v>
      </c>
      <c r="G866" s="101" t="str">
        <f>IF(FN_MC!I848="","*",FN_MC!I848)</f>
        <v>*</v>
      </c>
      <c r="H866" s="101" t="str">
        <f>IF(FN_MC!AB848="","*",FN_MC!AB848)</f>
        <v>*</v>
      </c>
      <c r="I866" s="101" t="str">
        <f>IF(FN_MC!AC848="","*",FN_MC!AC848)</f>
        <v>*</v>
      </c>
      <c r="J866" s="102" t="str">
        <f>IF(FN_MC!AA848="","*",FN_MC!AA848)</f>
        <v>*</v>
      </c>
      <c r="K866" s="112" t="str">
        <f>IF(FN_MC!AD848="","*",FN_MC!AD848)</f>
        <v>*</v>
      </c>
    </row>
    <row r="867" spans="2:11">
      <c r="B867" s="100" t="str">
        <f>IF(FN_MC!Y849="","*",FN_MC!Y849)</f>
        <v>*</v>
      </c>
      <c r="C867" s="101" t="str">
        <f>IF(FN_MC!B849="","*",FN_MC!B849)</f>
        <v>*</v>
      </c>
      <c r="D867" s="101" t="str">
        <f>IF(FN_MC!D849="","*",FN_MC!D849)</f>
        <v>*</v>
      </c>
      <c r="E867" s="101" t="str">
        <f>IF(FN_MC!H849="","*",FN_MC!H849)</f>
        <v>*</v>
      </c>
      <c r="F867" s="114" t="str">
        <f>IF(FN_MC!M849="","*",FN_MC!M849)</f>
        <v>*</v>
      </c>
      <c r="G867" s="101" t="str">
        <f>IF(FN_MC!I849="","*",FN_MC!I849)</f>
        <v>*</v>
      </c>
      <c r="H867" s="101" t="str">
        <f>IF(FN_MC!AB849="","*",FN_MC!AB849)</f>
        <v>*</v>
      </c>
      <c r="I867" s="101" t="str">
        <f>IF(FN_MC!AC849="","*",FN_MC!AC849)</f>
        <v>*</v>
      </c>
      <c r="J867" s="102" t="str">
        <f>IF(FN_MC!AA849="","*",FN_MC!AA849)</f>
        <v>*</v>
      </c>
      <c r="K867" s="112" t="str">
        <f>IF(FN_MC!AD849="","*",FN_MC!AD849)</f>
        <v>*</v>
      </c>
    </row>
    <row r="868" spans="2:11">
      <c r="B868" s="100" t="str">
        <f>IF(FN_MC!Y850="","*",FN_MC!Y850)</f>
        <v>*</v>
      </c>
      <c r="C868" s="101" t="str">
        <f>IF(FN_MC!B850="","*",FN_MC!B850)</f>
        <v>*</v>
      </c>
      <c r="D868" s="101" t="str">
        <f>IF(FN_MC!D850="","*",FN_MC!D850)</f>
        <v>*</v>
      </c>
      <c r="E868" s="101" t="str">
        <f>IF(FN_MC!H850="","*",FN_MC!H850)</f>
        <v>*</v>
      </c>
      <c r="F868" s="114" t="str">
        <f>IF(FN_MC!M850="","*",FN_MC!M850)</f>
        <v>*</v>
      </c>
      <c r="G868" s="101" t="str">
        <f>IF(FN_MC!I850="","*",FN_MC!I850)</f>
        <v>*</v>
      </c>
      <c r="H868" s="101" t="str">
        <f>IF(FN_MC!AB850="","*",FN_MC!AB850)</f>
        <v>*</v>
      </c>
      <c r="I868" s="101" t="str">
        <f>IF(FN_MC!AC850="","*",FN_MC!AC850)</f>
        <v>*</v>
      </c>
      <c r="J868" s="102" t="str">
        <f>IF(FN_MC!AA850="","*",FN_MC!AA850)</f>
        <v>*</v>
      </c>
      <c r="K868" s="112" t="str">
        <f>IF(FN_MC!AD850="","*",FN_MC!AD850)</f>
        <v>*</v>
      </c>
    </row>
    <row r="869" spans="2:11">
      <c r="B869" s="100" t="str">
        <f>IF(FN_MC!Y851="","*",FN_MC!Y851)</f>
        <v>*</v>
      </c>
      <c r="C869" s="101" t="str">
        <f>IF(FN_MC!B851="","*",FN_MC!B851)</f>
        <v>*</v>
      </c>
      <c r="D869" s="101" t="str">
        <f>IF(FN_MC!D851="","*",FN_MC!D851)</f>
        <v>*</v>
      </c>
      <c r="E869" s="101" t="str">
        <f>IF(FN_MC!H851="","*",FN_MC!H851)</f>
        <v>*</v>
      </c>
      <c r="F869" s="114" t="str">
        <f>IF(FN_MC!M851="","*",FN_MC!M851)</f>
        <v>*</v>
      </c>
      <c r="G869" s="101" t="str">
        <f>IF(FN_MC!I851="","*",FN_MC!I851)</f>
        <v>*</v>
      </c>
      <c r="H869" s="101" t="str">
        <f>IF(FN_MC!AB851="","*",FN_MC!AB851)</f>
        <v>*</v>
      </c>
      <c r="I869" s="101" t="str">
        <f>IF(FN_MC!AC851="","*",FN_MC!AC851)</f>
        <v>*</v>
      </c>
      <c r="J869" s="102" t="str">
        <f>IF(FN_MC!AA851="","*",FN_MC!AA851)</f>
        <v>*</v>
      </c>
      <c r="K869" s="112" t="str">
        <f>IF(FN_MC!AD851="","*",FN_MC!AD851)</f>
        <v>*</v>
      </c>
    </row>
    <row r="870" spans="2:11">
      <c r="B870" s="100" t="str">
        <f>IF(FN_MC!Y852="","*",FN_MC!Y852)</f>
        <v>*</v>
      </c>
      <c r="C870" s="101" t="str">
        <f>IF(FN_MC!B852="","*",FN_MC!B852)</f>
        <v>*</v>
      </c>
      <c r="D870" s="101" t="str">
        <f>IF(FN_MC!D852="","*",FN_MC!D852)</f>
        <v>*</v>
      </c>
      <c r="E870" s="101" t="str">
        <f>IF(FN_MC!H852="","*",FN_MC!H852)</f>
        <v>*</v>
      </c>
      <c r="F870" s="114" t="str">
        <f>IF(FN_MC!M852="","*",FN_MC!M852)</f>
        <v>*</v>
      </c>
      <c r="G870" s="101" t="str">
        <f>IF(FN_MC!I852="","*",FN_MC!I852)</f>
        <v>*</v>
      </c>
      <c r="H870" s="101" t="str">
        <f>IF(FN_MC!AB852="","*",FN_MC!AB852)</f>
        <v>*</v>
      </c>
      <c r="I870" s="101" t="str">
        <f>IF(FN_MC!AC852="","*",FN_MC!AC852)</f>
        <v>*</v>
      </c>
      <c r="J870" s="102" t="str">
        <f>IF(FN_MC!AA852="","*",FN_MC!AA852)</f>
        <v>*</v>
      </c>
      <c r="K870" s="112" t="str">
        <f>IF(FN_MC!AD852="","*",FN_MC!AD852)</f>
        <v>*</v>
      </c>
    </row>
    <row r="871" spans="2:11">
      <c r="B871" s="100" t="str">
        <f>IF(FN_MC!Y853="","*",FN_MC!Y853)</f>
        <v>*</v>
      </c>
      <c r="C871" s="101" t="str">
        <f>IF(FN_MC!B853="","*",FN_MC!B853)</f>
        <v>*</v>
      </c>
      <c r="D871" s="101" t="str">
        <f>IF(FN_MC!D853="","*",FN_MC!D853)</f>
        <v>*</v>
      </c>
      <c r="E871" s="101" t="str">
        <f>IF(FN_MC!H853="","*",FN_MC!H853)</f>
        <v>*</v>
      </c>
      <c r="F871" s="114" t="str">
        <f>IF(FN_MC!M853="","*",FN_MC!M853)</f>
        <v>*</v>
      </c>
      <c r="G871" s="101" t="str">
        <f>IF(FN_MC!I853="","*",FN_MC!I853)</f>
        <v>*</v>
      </c>
      <c r="H871" s="101" t="str">
        <f>IF(FN_MC!AB853="","*",FN_MC!AB853)</f>
        <v>*</v>
      </c>
      <c r="I871" s="101" t="str">
        <f>IF(FN_MC!AC853="","*",FN_MC!AC853)</f>
        <v>*</v>
      </c>
      <c r="J871" s="102" t="str">
        <f>IF(FN_MC!AA853="","*",FN_MC!AA853)</f>
        <v>*</v>
      </c>
      <c r="K871" s="112" t="str">
        <f>IF(FN_MC!AD853="","*",FN_MC!AD853)</f>
        <v>*</v>
      </c>
    </row>
    <row r="872" spans="2:11">
      <c r="B872" s="100" t="str">
        <f>IF(FN_MC!Y854="","*",FN_MC!Y854)</f>
        <v>*</v>
      </c>
      <c r="C872" s="101" t="str">
        <f>IF(FN_MC!B854="","*",FN_MC!B854)</f>
        <v>*</v>
      </c>
      <c r="D872" s="101" t="str">
        <f>IF(FN_MC!D854="","*",FN_MC!D854)</f>
        <v>*</v>
      </c>
      <c r="E872" s="101" t="str">
        <f>IF(FN_MC!H854="","*",FN_MC!H854)</f>
        <v>*</v>
      </c>
      <c r="F872" s="114" t="str">
        <f>IF(FN_MC!M854="","*",FN_MC!M854)</f>
        <v>*</v>
      </c>
      <c r="G872" s="101" t="str">
        <f>IF(FN_MC!I854="","*",FN_MC!I854)</f>
        <v>*</v>
      </c>
      <c r="H872" s="101" t="str">
        <f>IF(FN_MC!AB854="","*",FN_MC!AB854)</f>
        <v>*</v>
      </c>
      <c r="I872" s="101" t="str">
        <f>IF(FN_MC!AC854="","*",FN_MC!AC854)</f>
        <v>*</v>
      </c>
      <c r="J872" s="102" t="str">
        <f>IF(FN_MC!AA854="","*",FN_MC!AA854)</f>
        <v>*</v>
      </c>
      <c r="K872" s="112" t="str">
        <f>IF(FN_MC!AD854="","*",FN_MC!AD854)</f>
        <v>*</v>
      </c>
    </row>
    <row r="873" spans="2:11">
      <c r="B873" s="100" t="str">
        <f>IF(FN_MC!Y855="","*",FN_MC!Y855)</f>
        <v>*</v>
      </c>
      <c r="C873" s="101" t="str">
        <f>IF(FN_MC!B855="","*",FN_MC!B855)</f>
        <v>*</v>
      </c>
      <c r="D873" s="101" t="str">
        <f>IF(FN_MC!D855="","*",FN_MC!D855)</f>
        <v>*</v>
      </c>
      <c r="E873" s="101" t="str">
        <f>IF(FN_MC!H855="","*",FN_MC!H855)</f>
        <v>*</v>
      </c>
      <c r="F873" s="114" t="str">
        <f>IF(FN_MC!M855="","*",FN_MC!M855)</f>
        <v>*</v>
      </c>
      <c r="G873" s="101" t="str">
        <f>IF(FN_MC!I855="","*",FN_MC!I855)</f>
        <v>*</v>
      </c>
      <c r="H873" s="101" t="str">
        <f>IF(FN_MC!AB855="","*",FN_MC!AB855)</f>
        <v>*</v>
      </c>
      <c r="I873" s="101" t="str">
        <f>IF(FN_MC!AC855="","*",FN_MC!AC855)</f>
        <v>*</v>
      </c>
      <c r="J873" s="102" t="str">
        <f>IF(FN_MC!AA855="","*",FN_MC!AA855)</f>
        <v>*</v>
      </c>
      <c r="K873" s="112" t="str">
        <f>IF(FN_MC!AD855="","*",FN_MC!AD855)</f>
        <v>*</v>
      </c>
    </row>
    <row r="874" spans="2:11">
      <c r="B874" s="100" t="str">
        <f>IF(FN_MC!Y856="","*",FN_MC!Y856)</f>
        <v>*</v>
      </c>
      <c r="C874" s="101" t="str">
        <f>IF(FN_MC!B856="","*",FN_MC!B856)</f>
        <v>*</v>
      </c>
      <c r="D874" s="101" t="str">
        <f>IF(FN_MC!D856="","*",FN_MC!D856)</f>
        <v>*</v>
      </c>
      <c r="E874" s="101" t="str">
        <f>IF(FN_MC!H856="","*",FN_MC!H856)</f>
        <v>*</v>
      </c>
      <c r="F874" s="114" t="str">
        <f>IF(FN_MC!M856="","*",FN_MC!M856)</f>
        <v>*</v>
      </c>
      <c r="G874" s="101" t="str">
        <f>IF(FN_MC!I856="","*",FN_MC!I856)</f>
        <v>*</v>
      </c>
      <c r="H874" s="101" t="str">
        <f>IF(FN_MC!AB856="","*",FN_MC!AB856)</f>
        <v>*</v>
      </c>
      <c r="I874" s="101" t="str">
        <f>IF(FN_MC!AC856="","*",FN_MC!AC856)</f>
        <v>*</v>
      </c>
      <c r="J874" s="102" t="str">
        <f>IF(FN_MC!AA856="","*",FN_MC!AA856)</f>
        <v>*</v>
      </c>
      <c r="K874" s="112" t="str">
        <f>IF(FN_MC!AD856="","*",FN_MC!AD856)</f>
        <v>*</v>
      </c>
    </row>
    <row r="875" spans="2:11">
      <c r="B875" s="100" t="str">
        <f>IF(FN_MC!Y857="","*",FN_MC!Y857)</f>
        <v>*</v>
      </c>
      <c r="C875" s="101" t="str">
        <f>IF(FN_MC!B857="","*",FN_MC!B857)</f>
        <v>*</v>
      </c>
      <c r="D875" s="101" t="str">
        <f>IF(FN_MC!D857="","*",FN_MC!D857)</f>
        <v>*</v>
      </c>
      <c r="E875" s="101" t="str">
        <f>IF(FN_MC!H857="","*",FN_MC!H857)</f>
        <v>*</v>
      </c>
      <c r="F875" s="114" t="str">
        <f>IF(FN_MC!M857="","*",FN_MC!M857)</f>
        <v>*</v>
      </c>
      <c r="G875" s="101" t="str">
        <f>IF(FN_MC!I857="","*",FN_MC!I857)</f>
        <v>*</v>
      </c>
      <c r="H875" s="101" t="str">
        <f>IF(FN_MC!AB857="","*",FN_MC!AB857)</f>
        <v>*</v>
      </c>
      <c r="I875" s="101" t="str">
        <f>IF(FN_MC!AC857="","*",FN_MC!AC857)</f>
        <v>*</v>
      </c>
      <c r="J875" s="102" t="str">
        <f>IF(FN_MC!AA857="","*",FN_MC!AA857)</f>
        <v>*</v>
      </c>
      <c r="K875" s="112" t="str">
        <f>IF(FN_MC!AD857="","*",FN_MC!AD857)</f>
        <v>*</v>
      </c>
    </row>
    <row r="876" spans="2:11">
      <c r="B876" s="100" t="str">
        <f>IF(FN_MC!Y858="","*",FN_MC!Y858)</f>
        <v>*</v>
      </c>
      <c r="C876" s="101" t="str">
        <f>IF(FN_MC!B858="","*",FN_MC!B858)</f>
        <v>*</v>
      </c>
      <c r="D876" s="101" t="str">
        <f>IF(FN_MC!D858="","*",FN_MC!D858)</f>
        <v>*</v>
      </c>
      <c r="E876" s="101" t="str">
        <f>IF(FN_MC!H858="","*",FN_MC!H858)</f>
        <v>*</v>
      </c>
      <c r="F876" s="114" t="str">
        <f>IF(FN_MC!M858="","*",FN_MC!M858)</f>
        <v>*</v>
      </c>
      <c r="G876" s="101" t="str">
        <f>IF(FN_MC!I858="","*",FN_MC!I858)</f>
        <v>*</v>
      </c>
      <c r="H876" s="101" t="str">
        <f>IF(FN_MC!AB858="","*",FN_MC!AB858)</f>
        <v>*</v>
      </c>
      <c r="I876" s="101" t="str">
        <f>IF(FN_MC!AC858="","*",FN_MC!AC858)</f>
        <v>*</v>
      </c>
      <c r="J876" s="102" t="str">
        <f>IF(FN_MC!AA858="","*",FN_MC!AA858)</f>
        <v>*</v>
      </c>
      <c r="K876" s="112" t="str">
        <f>IF(FN_MC!AD858="","*",FN_MC!AD858)</f>
        <v>*</v>
      </c>
    </row>
    <row r="877" spans="2:11">
      <c r="B877" s="100" t="str">
        <f>IF(FN_MC!Y859="","*",FN_MC!Y859)</f>
        <v>*</v>
      </c>
      <c r="C877" s="101" t="str">
        <f>IF(FN_MC!B859="","*",FN_MC!B859)</f>
        <v>*</v>
      </c>
      <c r="D877" s="101" t="str">
        <f>IF(FN_MC!D859="","*",FN_MC!D859)</f>
        <v>*</v>
      </c>
      <c r="E877" s="101" t="str">
        <f>IF(FN_MC!H859="","*",FN_MC!H859)</f>
        <v>*</v>
      </c>
      <c r="F877" s="114" t="str">
        <f>IF(FN_MC!M859="","*",FN_MC!M859)</f>
        <v>*</v>
      </c>
      <c r="G877" s="101" t="str">
        <f>IF(FN_MC!I859="","*",FN_MC!I859)</f>
        <v>*</v>
      </c>
      <c r="H877" s="101" t="str">
        <f>IF(FN_MC!AB859="","*",FN_MC!AB859)</f>
        <v>*</v>
      </c>
      <c r="I877" s="101" t="str">
        <f>IF(FN_MC!AC859="","*",FN_MC!AC859)</f>
        <v>*</v>
      </c>
      <c r="J877" s="102" t="str">
        <f>IF(FN_MC!AA859="","*",FN_MC!AA859)</f>
        <v>*</v>
      </c>
      <c r="K877" s="112" t="str">
        <f>IF(FN_MC!AD859="","*",FN_MC!AD859)</f>
        <v>*</v>
      </c>
    </row>
    <row r="878" spans="2:11">
      <c r="B878" s="100" t="str">
        <f>IF(FN_MC!Y860="","*",FN_MC!Y860)</f>
        <v>*</v>
      </c>
      <c r="C878" s="101" t="str">
        <f>IF(FN_MC!B860="","*",FN_MC!B860)</f>
        <v>*</v>
      </c>
      <c r="D878" s="101" t="str">
        <f>IF(FN_MC!D860="","*",FN_MC!D860)</f>
        <v>*</v>
      </c>
      <c r="E878" s="101" t="str">
        <f>IF(FN_MC!H860="","*",FN_MC!H860)</f>
        <v>*</v>
      </c>
      <c r="F878" s="114" t="str">
        <f>IF(FN_MC!M860="","*",FN_MC!M860)</f>
        <v>*</v>
      </c>
      <c r="G878" s="101" t="str">
        <f>IF(FN_MC!I860="","*",FN_MC!I860)</f>
        <v>*</v>
      </c>
      <c r="H878" s="101" t="str">
        <f>IF(FN_MC!AB860="","*",FN_MC!AB860)</f>
        <v>*</v>
      </c>
      <c r="I878" s="101" t="str">
        <f>IF(FN_MC!AC860="","*",FN_MC!AC860)</f>
        <v>*</v>
      </c>
      <c r="J878" s="102" t="str">
        <f>IF(FN_MC!AA860="","*",FN_MC!AA860)</f>
        <v>*</v>
      </c>
      <c r="K878" s="112" t="str">
        <f>IF(FN_MC!AD860="","*",FN_MC!AD860)</f>
        <v>*</v>
      </c>
    </row>
    <row r="879" spans="2:11">
      <c r="B879" s="100" t="str">
        <f>IF(FN_MC!Y861="","*",FN_MC!Y861)</f>
        <v>*</v>
      </c>
      <c r="C879" s="101" t="str">
        <f>IF(FN_MC!B861="","*",FN_MC!B861)</f>
        <v>*</v>
      </c>
      <c r="D879" s="101" t="str">
        <f>IF(FN_MC!D861="","*",FN_MC!D861)</f>
        <v>*</v>
      </c>
      <c r="E879" s="101" t="str">
        <f>IF(FN_MC!H861="","*",FN_MC!H861)</f>
        <v>*</v>
      </c>
      <c r="F879" s="114" t="str">
        <f>IF(FN_MC!M861="","*",FN_MC!M861)</f>
        <v>*</v>
      </c>
      <c r="G879" s="101" t="str">
        <f>IF(FN_MC!I861="","*",FN_MC!I861)</f>
        <v>*</v>
      </c>
      <c r="H879" s="101" t="str">
        <f>IF(FN_MC!AB861="","*",FN_MC!AB861)</f>
        <v>*</v>
      </c>
      <c r="I879" s="101" t="str">
        <f>IF(FN_MC!AC861="","*",FN_MC!AC861)</f>
        <v>*</v>
      </c>
      <c r="J879" s="102" t="str">
        <f>IF(FN_MC!AA861="","*",FN_MC!AA861)</f>
        <v>*</v>
      </c>
      <c r="K879" s="112" t="str">
        <f>IF(FN_MC!AD861="","*",FN_MC!AD861)</f>
        <v>*</v>
      </c>
    </row>
    <row r="880" spans="2:11">
      <c r="B880" s="100" t="str">
        <f>IF(FN_MC!Y862="","*",FN_MC!Y862)</f>
        <v>*</v>
      </c>
      <c r="C880" s="101" t="str">
        <f>IF(FN_MC!B862="","*",FN_MC!B862)</f>
        <v>*</v>
      </c>
      <c r="D880" s="101" t="str">
        <f>IF(FN_MC!D862="","*",FN_MC!D862)</f>
        <v>*</v>
      </c>
      <c r="E880" s="101" t="str">
        <f>IF(FN_MC!H862="","*",FN_MC!H862)</f>
        <v>*</v>
      </c>
      <c r="F880" s="114" t="str">
        <f>IF(FN_MC!M862="","*",FN_MC!M862)</f>
        <v>*</v>
      </c>
      <c r="G880" s="101" t="str">
        <f>IF(FN_MC!I862="","*",FN_MC!I862)</f>
        <v>*</v>
      </c>
      <c r="H880" s="101" t="str">
        <f>IF(FN_MC!AB862="","*",FN_MC!AB862)</f>
        <v>*</v>
      </c>
      <c r="I880" s="101" t="str">
        <f>IF(FN_MC!AC862="","*",FN_MC!AC862)</f>
        <v>*</v>
      </c>
      <c r="J880" s="102" t="str">
        <f>IF(FN_MC!AA862="","*",FN_MC!AA862)</f>
        <v>*</v>
      </c>
      <c r="K880" s="112" t="str">
        <f>IF(FN_MC!AD862="","*",FN_MC!AD862)</f>
        <v>*</v>
      </c>
    </row>
    <row r="881" spans="2:11">
      <c r="B881" s="100" t="str">
        <f>IF(FN_MC!Y863="","*",FN_MC!Y863)</f>
        <v>*</v>
      </c>
      <c r="C881" s="101" t="str">
        <f>IF(FN_MC!B863="","*",FN_MC!B863)</f>
        <v>*</v>
      </c>
      <c r="D881" s="101" t="str">
        <f>IF(FN_MC!D863="","*",FN_MC!D863)</f>
        <v>*</v>
      </c>
      <c r="E881" s="101" t="str">
        <f>IF(FN_MC!H863="","*",FN_MC!H863)</f>
        <v>*</v>
      </c>
      <c r="F881" s="114" t="str">
        <f>IF(FN_MC!M863="","*",FN_MC!M863)</f>
        <v>*</v>
      </c>
      <c r="G881" s="101" t="str">
        <f>IF(FN_MC!I863="","*",FN_MC!I863)</f>
        <v>*</v>
      </c>
      <c r="H881" s="101" t="str">
        <f>IF(FN_MC!AB863="","*",FN_MC!AB863)</f>
        <v>*</v>
      </c>
      <c r="I881" s="101" t="str">
        <f>IF(FN_MC!AC863="","*",FN_MC!AC863)</f>
        <v>*</v>
      </c>
      <c r="J881" s="102" t="str">
        <f>IF(FN_MC!AA863="","*",FN_MC!AA863)</f>
        <v>*</v>
      </c>
      <c r="K881" s="112" t="str">
        <f>IF(FN_MC!AD863="","*",FN_MC!AD863)</f>
        <v>*</v>
      </c>
    </row>
    <row r="882" spans="2:11">
      <c r="B882" s="100" t="str">
        <f>IF(FN_MC!Y864="","*",FN_MC!Y864)</f>
        <v>*</v>
      </c>
      <c r="C882" s="101" t="str">
        <f>IF(FN_MC!B864="","*",FN_MC!B864)</f>
        <v>*</v>
      </c>
      <c r="D882" s="101" t="str">
        <f>IF(FN_MC!D864="","*",FN_MC!D864)</f>
        <v>*</v>
      </c>
      <c r="E882" s="101" t="str">
        <f>IF(FN_MC!H864="","*",FN_MC!H864)</f>
        <v>*</v>
      </c>
      <c r="F882" s="114" t="str">
        <f>IF(FN_MC!M864="","*",FN_MC!M864)</f>
        <v>*</v>
      </c>
      <c r="G882" s="101" t="str">
        <f>IF(FN_MC!I864="","*",FN_MC!I864)</f>
        <v>*</v>
      </c>
      <c r="H882" s="101" t="str">
        <f>IF(FN_MC!AB864="","*",FN_MC!AB864)</f>
        <v>*</v>
      </c>
      <c r="I882" s="101" t="str">
        <f>IF(FN_MC!AC864="","*",FN_MC!AC864)</f>
        <v>*</v>
      </c>
      <c r="J882" s="102" t="str">
        <f>IF(FN_MC!AA864="","*",FN_MC!AA864)</f>
        <v>*</v>
      </c>
      <c r="K882" s="112" t="str">
        <f>IF(FN_MC!AD864="","*",FN_MC!AD864)</f>
        <v>*</v>
      </c>
    </row>
    <row r="883" spans="2:11">
      <c r="B883" s="100" t="str">
        <f>IF(FN_MC!Y865="","*",FN_MC!Y865)</f>
        <v>*</v>
      </c>
      <c r="C883" s="101" t="str">
        <f>IF(FN_MC!B865="","*",FN_MC!B865)</f>
        <v>*</v>
      </c>
      <c r="D883" s="101" t="str">
        <f>IF(FN_MC!D865="","*",FN_MC!D865)</f>
        <v>*</v>
      </c>
      <c r="E883" s="101" t="str">
        <f>IF(FN_MC!H865="","*",FN_MC!H865)</f>
        <v>*</v>
      </c>
      <c r="F883" s="114" t="str">
        <f>IF(FN_MC!M865="","*",FN_MC!M865)</f>
        <v>*</v>
      </c>
      <c r="G883" s="101" t="str">
        <f>IF(FN_MC!I865="","*",FN_MC!I865)</f>
        <v>*</v>
      </c>
      <c r="H883" s="101" t="str">
        <f>IF(FN_MC!AB865="","*",FN_MC!AB865)</f>
        <v>*</v>
      </c>
      <c r="I883" s="101" t="str">
        <f>IF(FN_MC!AC865="","*",FN_MC!AC865)</f>
        <v>*</v>
      </c>
      <c r="J883" s="102" t="str">
        <f>IF(FN_MC!AA865="","*",FN_MC!AA865)</f>
        <v>*</v>
      </c>
      <c r="K883" s="112" t="str">
        <f>IF(FN_MC!AD865="","*",FN_MC!AD865)</f>
        <v>*</v>
      </c>
    </row>
    <row r="884" spans="2:11">
      <c r="B884" s="100" t="str">
        <f>IF(FN_MC!Y866="","*",FN_MC!Y866)</f>
        <v>*</v>
      </c>
      <c r="C884" s="101" t="str">
        <f>IF(FN_MC!B866="","*",FN_MC!B866)</f>
        <v>*</v>
      </c>
      <c r="D884" s="101" t="str">
        <f>IF(FN_MC!D866="","*",FN_MC!D866)</f>
        <v>*</v>
      </c>
      <c r="E884" s="101" t="str">
        <f>IF(FN_MC!H866="","*",FN_MC!H866)</f>
        <v>*</v>
      </c>
      <c r="F884" s="114" t="str">
        <f>IF(FN_MC!M866="","*",FN_MC!M866)</f>
        <v>*</v>
      </c>
      <c r="G884" s="101" t="str">
        <f>IF(FN_MC!I866="","*",FN_MC!I866)</f>
        <v>*</v>
      </c>
      <c r="H884" s="101" t="str">
        <f>IF(FN_MC!AB866="","*",FN_MC!AB866)</f>
        <v>*</v>
      </c>
      <c r="I884" s="101" t="str">
        <f>IF(FN_MC!AC866="","*",FN_MC!AC866)</f>
        <v>*</v>
      </c>
      <c r="J884" s="102" t="str">
        <f>IF(FN_MC!AA866="","*",FN_MC!AA866)</f>
        <v>*</v>
      </c>
      <c r="K884" s="112" t="str">
        <f>IF(FN_MC!AD866="","*",FN_MC!AD866)</f>
        <v>*</v>
      </c>
    </row>
    <row r="885" spans="2:11">
      <c r="B885" s="100" t="str">
        <f>IF(FN_MC!Y867="","*",FN_MC!Y867)</f>
        <v>*</v>
      </c>
      <c r="C885" s="101" t="str">
        <f>IF(FN_MC!B867="","*",FN_MC!B867)</f>
        <v>*</v>
      </c>
      <c r="D885" s="101" t="str">
        <f>IF(FN_MC!D867="","*",FN_MC!D867)</f>
        <v>*</v>
      </c>
      <c r="E885" s="101" t="str">
        <f>IF(FN_MC!H867="","*",FN_MC!H867)</f>
        <v>*</v>
      </c>
      <c r="F885" s="114" t="str">
        <f>IF(FN_MC!M867="","*",FN_MC!M867)</f>
        <v>*</v>
      </c>
      <c r="G885" s="101" t="str">
        <f>IF(FN_MC!I867="","*",FN_MC!I867)</f>
        <v>*</v>
      </c>
      <c r="H885" s="101" t="str">
        <f>IF(FN_MC!AB867="","*",FN_MC!AB867)</f>
        <v>*</v>
      </c>
      <c r="I885" s="101" t="str">
        <f>IF(FN_MC!AC867="","*",FN_MC!AC867)</f>
        <v>*</v>
      </c>
      <c r="J885" s="102" t="str">
        <f>IF(FN_MC!AA867="","*",FN_MC!AA867)</f>
        <v>*</v>
      </c>
      <c r="K885" s="112" t="str">
        <f>IF(FN_MC!AD867="","*",FN_MC!AD867)</f>
        <v>*</v>
      </c>
    </row>
    <row r="886" spans="2:11">
      <c r="B886" s="100" t="str">
        <f>IF(FN_MC!Y868="","*",FN_MC!Y868)</f>
        <v>*</v>
      </c>
      <c r="C886" s="101" t="str">
        <f>IF(FN_MC!B868="","*",FN_MC!B868)</f>
        <v>*</v>
      </c>
      <c r="D886" s="101" t="str">
        <f>IF(FN_MC!D868="","*",FN_MC!D868)</f>
        <v>*</v>
      </c>
      <c r="E886" s="101" t="str">
        <f>IF(FN_MC!H868="","*",FN_MC!H868)</f>
        <v>*</v>
      </c>
      <c r="F886" s="114" t="str">
        <f>IF(FN_MC!M868="","*",FN_MC!M868)</f>
        <v>*</v>
      </c>
      <c r="G886" s="101" t="str">
        <f>IF(FN_MC!I868="","*",FN_MC!I868)</f>
        <v>*</v>
      </c>
      <c r="H886" s="101" t="str">
        <f>IF(FN_MC!AB868="","*",FN_MC!AB868)</f>
        <v>*</v>
      </c>
      <c r="I886" s="101" t="str">
        <f>IF(FN_MC!AC868="","*",FN_MC!AC868)</f>
        <v>*</v>
      </c>
      <c r="J886" s="102" t="str">
        <f>IF(FN_MC!AA868="","*",FN_MC!AA868)</f>
        <v>*</v>
      </c>
      <c r="K886" s="112" t="str">
        <f>IF(FN_MC!AD868="","*",FN_MC!AD868)</f>
        <v>*</v>
      </c>
    </row>
    <row r="887" spans="2:11">
      <c r="B887" s="100" t="str">
        <f>IF(FN_MC!Y869="","*",FN_MC!Y869)</f>
        <v>*</v>
      </c>
      <c r="C887" s="101" t="str">
        <f>IF(FN_MC!B869="","*",FN_MC!B869)</f>
        <v>*</v>
      </c>
      <c r="D887" s="101" t="str">
        <f>IF(FN_MC!D869="","*",FN_MC!D869)</f>
        <v>*</v>
      </c>
      <c r="E887" s="101" t="str">
        <f>IF(FN_MC!H869="","*",FN_MC!H869)</f>
        <v>*</v>
      </c>
      <c r="F887" s="114" t="str">
        <f>IF(FN_MC!M869="","*",FN_MC!M869)</f>
        <v>*</v>
      </c>
      <c r="G887" s="101" t="str">
        <f>IF(FN_MC!I869="","*",FN_MC!I869)</f>
        <v>*</v>
      </c>
      <c r="H887" s="101" t="str">
        <f>IF(FN_MC!AB869="","*",FN_MC!AB869)</f>
        <v>*</v>
      </c>
      <c r="I887" s="101" t="str">
        <f>IF(FN_MC!AC869="","*",FN_MC!AC869)</f>
        <v>*</v>
      </c>
      <c r="J887" s="102" t="str">
        <f>IF(FN_MC!AA869="","*",FN_MC!AA869)</f>
        <v>*</v>
      </c>
      <c r="K887" s="112" t="str">
        <f>IF(FN_MC!AD869="","*",FN_MC!AD869)</f>
        <v>*</v>
      </c>
    </row>
    <row r="888" spans="2:11">
      <c r="B888" s="100" t="str">
        <f>IF(FN_MC!Y870="","*",FN_MC!Y870)</f>
        <v>*</v>
      </c>
      <c r="C888" s="101" t="str">
        <f>IF(FN_MC!B870="","*",FN_MC!B870)</f>
        <v>*</v>
      </c>
      <c r="D888" s="101" t="str">
        <f>IF(FN_MC!D870="","*",FN_MC!D870)</f>
        <v>*</v>
      </c>
      <c r="E888" s="101" t="str">
        <f>IF(FN_MC!H870="","*",FN_MC!H870)</f>
        <v>*</v>
      </c>
      <c r="F888" s="114" t="str">
        <f>IF(FN_MC!M870="","*",FN_MC!M870)</f>
        <v>*</v>
      </c>
      <c r="G888" s="101" t="str">
        <f>IF(FN_MC!I870="","*",FN_MC!I870)</f>
        <v>*</v>
      </c>
      <c r="H888" s="101" t="str">
        <f>IF(FN_MC!AB870="","*",FN_MC!AB870)</f>
        <v>*</v>
      </c>
      <c r="I888" s="101" t="str">
        <f>IF(FN_MC!AC870="","*",FN_MC!AC870)</f>
        <v>*</v>
      </c>
      <c r="J888" s="102" t="str">
        <f>IF(FN_MC!AA870="","*",FN_MC!AA870)</f>
        <v>*</v>
      </c>
      <c r="K888" s="112" t="str">
        <f>IF(FN_MC!AD870="","*",FN_MC!AD870)</f>
        <v>*</v>
      </c>
    </row>
    <row r="889" spans="2:11">
      <c r="B889" s="100" t="str">
        <f>IF(FN_MC!Y871="","*",FN_MC!Y871)</f>
        <v>*</v>
      </c>
      <c r="C889" s="101" t="str">
        <f>IF(FN_MC!B871="","*",FN_MC!B871)</f>
        <v>*</v>
      </c>
      <c r="D889" s="101" t="str">
        <f>IF(FN_MC!D871="","*",FN_MC!D871)</f>
        <v>*</v>
      </c>
      <c r="E889" s="101" t="str">
        <f>IF(FN_MC!H871="","*",FN_MC!H871)</f>
        <v>*</v>
      </c>
      <c r="F889" s="114" t="str">
        <f>IF(FN_MC!M871="","*",FN_MC!M871)</f>
        <v>*</v>
      </c>
      <c r="G889" s="101" t="str">
        <f>IF(FN_MC!I871="","*",FN_MC!I871)</f>
        <v>*</v>
      </c>
      <c r="H889" s="101" t="str">
        <f>IF(FN_MC!AB871="","*",FN_MC!AB871)</f>
        <v>*</v>
      </c>
      <c r="I889" s="101" t="str">
        <f>IF(FN_MC!AC871="","*",FN_MC!AC871)</f>
        <v>*</v>
      </c>
      <c r="J889" s="102" t="str">
        <f>IF(FN_MC!AA871="","*",FN_MC!AA871)</f>
        <v>*</v>
      </c>
      <c r="K889" s="112" t="str">
        <f>IF(FN_MC!AD871="","*",FN_MC!AD871)</f>
        <v>*</v>
      </c>
    </row>
    <row r="890" spans="2:11">
      <c r="B890" s="100" t="str">
        <f>IF(FN_MC!Y872="","*",FN_MC!Y872)</f>
        <v>*</v>
      </c>
      <c r="C890" s="101" t="str">
        <f>IF(FN_MC!B872="","*",FN_MC!B872)</f>
        <v>*</v>
      </c>
      <c r="D890" s="101" t="str">
        <f>IF(FN_MC!D872="","*",FN_MC!D872)</f>
        <v>*</v>
      </c>
      <c r="E890" s="101" t="str">
        <f>IF(FN_MC!H872="","*",FN_MC!H872)</f>
        <v>*</v>
      </c>
      <c r="F890" s="114" t="str">
        <f>IF(FN_MC!M872="","*",FN_MC!M872)</f>
        <v>*</v>
      </c>
      <c r="G890" s="101" t="str">
        <f>IF(FN_MC!I872="","*",FN_MC!I872)</f>
        <v>*</v>
      </c>
      <c r="H890" s="101" t="str">
        <f>IF(FN_MC!AB872="","*",FN_MC!AB872)</f>
        <v>*</v>
      </c>
      <c r="I890" s="101" t="str">
        <f>IF(FN_MC!AC872="","*",FN_MC!AC872)</f>
        <v>*</v>
      </c>
      <c r="J890" s="102" t="str">
        <f>IF(FN_MC!AA872="","*",FN_MC!AA872)</f>
        <v>*</v>
      </c>
      <c r="K890" s="112" t="str">
        <f>IF(FN_MC!AD872="","*",FN_MC!AD872)</f>
        <v>*</v>
      </c>
    </row>
    <row r="891" spans="2:11">
      <c r="B891" s="100" t="str">
        <f>IF(FN_MC!Y873="","*",FN_MC!Y873)</f>
        <v>*</v>
      </c>
      <c r="C891" s="101" t="str">
        <f>IF(FN_MC!B873="","*",FN_MC!B873)</f>
        <v>*</v>
      </c>
      <c r="D891" s="101" t="str">
        <f>IF(FN_MC!D873="","*",FN_MC!D873)</f>
        <v>*</v>
      </c>
      <c r="E891" s="101" t="str">
        <f>IF(FN_MC!H873="","*",FN_MC!H873)</f>
        <v>*</v>
      </c>
      <c r="F891" s="114" t="str">
        <f>IF(FN_MC!M873="","*",FN_MC!M873)</f>
        <v>*</v>
      </c>
      <c r="G891" s="101" t="str">
        <f>IF(FN_MC!I873="","*",FN_MC!I873)</f>
        <v>*</v>
      </c>
      <c r="H891" s="101" t="str">
        <f>IF(FN_MC!AB873="","*",FN_MC!AB873)</f>
        <v>*</v>
      </c>
      <c r="I891" s="101" t="str">
        <f>IF(FN_MC!AC873="","*",FN_MC!AC873)</f>
        <v>*</v>
      </c>
      <c r="J891" s="102" t="str">
        <f>IF(FN_MC!AA873="","*",FN_MC!AA873)</f>
        <v>*</v>
      </c>
      <c r="K891" s="112" t="str">
        <f>IF(FN_MC!AD873="","*",FN_MC!AD873)</f>
        <v>*</v>
      </c>
    </row>
    <row r="892" spans="2:11">
      <c r="B892" s="100" t="str">
        <f>IF(FN_MC!Y874="","*",FN_MC!Y874)</f>
        <v>*</v>
      </c>
      <c r="C892" s="101" t="str">
        <f>IF(FN_MC!B874="","*",FN_MC!B874)</f>
        <v>*</v>
      </c>
      <c r="D892" s="101" t="str">
        <f>IF(FN_MC!D874="","*",FN_MC!D874)</f>
        <v>*</v>
      </c>
      <c r="E892" s="101" t="str">
        <f>IF(FN_MC!H874="","*",FN_MC!H874)</f>
        <v>*</v>
      </c>
      <c r="F892" s="114" t="str">
        <f>IF(FN_MC!M874="","*",FN_MC!M874)</f>
        <v>*</v>
      </c>
      <c r="G892" s="101" t="str">
        <f>IF(FN_MC!I874="","*",FN_MC!I874)</f>
        <v>*</v>
      </c>
      <c r="H892" s="101" t="str">
        <f>IF(FN_MC!AB874="","*",FN_MC!AB874)</f>
        <v>*</v>
      </c>
      <c r="I892" s="101" t="str">
        <f>IF(FN_MC!AC874="","*",FN_MC!AC874)</f>
        <v>*</v>
      </c>
      <c r="J892" s="102" t="str">
        <f>IF(FN_MC!AA874="","*",FN_MC!AA874)</f>
        <v>*</v>
      </c>
      <c r="K892" s="112" t="str">
        <f>IF(FN_MC!AD874="","*",FN_MC!AD874)</f>
        <v>*</v>
      </c>
    </row>
    <row r="893" spans="2:11">
      <c r="B893" s="100" t="str">
        <f>IF(FN_MC!Y875="","*",FN_MC!Y875)</f>
        <v>*</v>
      </c>
      <c r="C893" s="101" t="str">
        <f>IF(FN_MC!B875="","*",FN_MC!B875)</f>
        <v>*</v>
      </c>
      <c r="D893" s="101" t="str">
        <f>IF(FN_MC!D875="","*",FN_MC!D875)</f>
        <v>*</v>
      </c>
      <c r="E893" s="101" t="str">
        <f>IF(FN_MC!H875="","*",FN_MC!H875)</f>
        <v>*</v>
      </c>
      <c r="F893" s="114" t="str">
        <f>IF(FN_MC!M875="","*",FN_MC!M875)</f>
        <v>*</v>
      </c>
      <c r="G893" s="101" t="str">
        <f>IF(FN_MC!I875="","*",FN_MC!I875)</f>
        <v>*</v>
      </c>
      <c r="H893" s="101" t="str">
        <f>IF(FN_MC!AB875="","*",FN_MC!AB875)</f>
        <v>*</v>
      </c>
      <c r="I893" s="101" t="str">
        <f>IF(FN_MC!AC875="","*",FN_MC!AC875)</f>
        <v>*</v>
      </c>
      <c r="J893" s="102" t="str">
        <f>IF(FN_MC!AA875="","*",FN_MC!AA875)</f>
        <v>*</v>
      </c>
      <c r="K893" s="112" t="str">
        <f>IF(FN_MC!AD875="","*",FN_MC!AD875)</f>
        <v>*</v>
      </c>
    </row>
    <row r="894" spans="2:11">
      <c r="B894" s="100" t="str">
        <f>IF(FN_MC!Y876="","*",FN_MC!Y876)</f>
        <v>*</v>
      </c>
      <c r="C894" s="101" t="str">
        <f>IF(FN_MC!B876="","*",FN_MC!B876)</f>
        <v>*</v>
      </c>
      <c r="D894" s="101" t="str">
        <f>IF(FN_MC!D876="","*",FN_MC!D876)</f>
        <v>*</v>
      </c>
      <c r="E894" s="101" t="str">
        <f>IF(FN_MC!H876="","*",FN_MC!H876)</f>
        <v>*</v>
      </c>
      <c r="F894" s="114" t="str">
        <f>IF(FN_MC!M876="","*",FN_MC!M876)</f>
        <v>*</v>
      </c>
      <c r="G894" s="101" t="str">
        <f>IF(FN_MC!I876="","*",FN_MC!I876)</f>
        <v>*</v>
      </c>
      <c r="H894" s="101" t="str">
        <f>IF(FN_MC!AB876="","*",FN_MC!AB876)</f>
        <v>*</v>
      </c>
      <c r="I894" s="101" t="str">
        <f>IF(FN_MC!AC876="","*",FN_MC!AC876)</f>
        <v>*</v>
      </c>
      <c r="J894" s="102" t="str">
        <f>IF(FN_MC!AA876="","*",FN_MC!AA876)</f>
        <v>*</v>
      </c>
      <c r="K894" s="112" t="str">
        <f>IF(FN_MC!AD876="","*",FN_MC!AD876)</f>
        <v>*</v>
      </c>
    </row>
    <row r="895" spans="2:11">
      <c r="B895" s="100" t="str">
        <f>IF(FN_MC!Y877="","*",FN_MC!Y877)</f>
        <v>*</v>
      </c>
      <c r="C895" s="101" t="str">
        <f>IF(FN_MC!B877="","*",FN_MC!B877)</f>
        <v>*</v>
      </c>
      <c r="D895" s="101" t="str">
        <f>IF(FN_MC!D877="","*",FN_MC!D877)</f>
        <v>*</v>
      </c>
      <c r="E895" s="101" t="str">
        <f>IF(FN_MC!H877="","*",FN_MC!H877)</f>
        <v>*</v>
      </c>
      <c r="F895" s="114" t="str">
        <f>IF(FN_MC!M877="","*",FN_MC!M877)</f>
        <v>*</v>
      </c>
      <c r="G895" s="101" t="str">
        <f>IF(FN_MC!I877="","*",FN_MC!I877)</f>
        <v>*</v>
      </c>
      <c r="H895" s="101" t="str">
        <f>IF(FN_MC!AB877="","*",FN_MC!AB877)</f>
        <v>*</v>
      </c>
      <c r="I895" s="101" t="str">
        <f>IF(FN_MC!AC877="","*",FN_MC!AC877)</f>
        <v>*</v>
      </c>
      <c r="J895" s="102" t="str">
        <f>IF(FN_MC!AA877="","*",FN_MC!AA877)</f>
        <v>*</v>
      </c>
      <c r="K895" s="112" t="str">
        <f>IF(FN_MC!AD877="","*",FN_MC!AD877)</f>
        <v>*</v>
      </c>
    </row>
    <row r="896" spans="2:11">
      <c r="B896" s="100" t="str">
        <f>IF(FN_MC!Y878="","*",FN_MC!Y878)</f>
        <v>*</v>
      </c>
      <c r="C896" s="101" t="str">
        <f>IF(FN_MC!B878="","*",FN_MC!B878)</f>
        <v>*</v>
      </c>
      <c r="D896" s="101" t="str">
        <f>IF(FN_MC!D878="","*",FN_MC!D878)</f>
        <v>*</v>
      </c>
      <c r="E896" s="101" t="str">
        <f>IF(FN_MC!H878="","*",FN_MC!H878)</f>
        <v>*</v>
      </c>
      <c r="F896" s="114" t="str">
        <f>IF(FN_MC!M878="","*",FN_MC!M878)</f>
        <v>*</v>
      </c>
      <c r="G896" s="101" t="str">
        <f>IF(FN_MC!I878="","*",FN_MC!I878)</f>
        <v>*</v>
      </c>
      <c r="H896" s="101" t="str">
        <f>IF(FN_MC!AB878="","*",FN_MC!AB878)</f>
        <v>*</v>
      </c>
      <c r="I896" s="101" t="str">
        <f>IF(FN_MC!AC878="","*",FN_MC!AC878)</f>
        <v>*</v>
      </c>
      <c r="J896" s="102" t="str">
        <f>IF(FN_MC!AA878="","*",FN_MC!AA878)</f>
        <v>*</v>
      </c>
      <c r="K896" s="112" t="str">
        <f>IF(FN_MC!AD878="","*",FN_MC!AD878)</f>
        <v>*</v>
      </c>
    </row>
    <row r="897" spans="2:11">
      <c r="B897" s="100" t="str">
        <f>IF(FN_MC!Y879="","*",FN_MC!Y879)</f>
        <v>*</v>
      </c>
      <c r="C897" s="101" t="str">
        <f>IF(FN_MC!B879="","*",FN_MC!B879)</f>
        <v>*</v>
      </c>
      <c r="D897" s="101" t="str">
        <f>IF(FN_MC!D879="","*",FN_MC!D879)</f>
        <v>*</v>
      </c>
      <c r="E897" s="101" t="str">
        <f>IF(FN_MC!H879="","*",FN_MC!H879)</f>
        <v>*</v>
      </c>
      <c r="F897" s="114" t="str">
        <f>IF(FN_MC!M879="","*",FN_MC!M879)</f>
        <v>*</v>
      </c>
      <c r="G897" s="101" t="str">
        <f>IF(FN_MC!I879="","*",FN_MC!I879)</f>
        <v>*</v>
      </c>
      <c r="H897" s="101" t="str">
        <f>IF(FN_MC!AB879="","*",FN_MC!AB879)</f>
        <v>*</v>
      </c>
      <c r="I897" s="101" t="str">
        <f>IF(FN_MC!AC879="","*",FN_MC!AC879)</f>
        <v>*</v>
      </c>
      <c r="J897" s="102" t="str">
        <f>IF(FN_MC!AA879="","*",FN_MC!AA879)</f>
        <v>*</v>
      </c>
      <c r="K897" s="112" t="str">
        <f>IF(FN_MC!AD879="","*",FN_MC!AD879)</f>
        <v>*</v>
      </c>
    </row>
    <row r="898" spans="2:11">
      <c r="B898" s="100" t="str">
        <f>IF(FN_MC!Y880="","*",FN_MC!Y880)</f>
        <v>*</v>
      </c>
      <c r="C898" s="101" t="str">
        <f>IF(FN_MC!B880="","*",FN_MC!B880)</f>
        <v>*</v>
      </c>
      <c r="D898" s="101" t="str">
        <f>IF(FN_MC!D880="","*",FN_MC!D880)</f>
        <v>*</v>
      </c>
      <c r="E898" s="101" t="str">
        <f>IF(FN_MC!H880="","*",FN_MC!H880)</f>
        <v>*</v>
      </c>
      <c r="F898" s="114" t="str">
        <f>IF(FN_MC!M880="","*",FN_MC!M880)</f>
        <v>*</v>
      </c>
      <c r="G898" s="101" t="str">
        <f>IF(FN_MC!I880="","*",FN_MC!I880)</f>
        <v>*</v>
      </c>
      <c r="H898" s="101" t="str">
        <f>IF(FN_MC!AB880="","*",FN_MC!AB880)</f>
        <v>*</v>
      </c>
      <c r="I898" s="101" t="str">
        <f>IF(FN_MC!AC880="","*",FN_MC!AC880)</f>
        <v>*</v>
      </c>
      <c r="J898" s="102" t="str">
        <f>IF(FN_MC!AA880="","*",FN_MC!AA880)</f>
        <v>*</v>
      </c>
      <c r="K898" s="112" t="str">
        <f>IF(FN_MC!AD880="","*",FN_MC!AD880)</f>
        <v>*</v>
      </c>
    </row>
    <row r="899" spans="2:11">
      <c r="B899" s="100" t="str">
        <f>IF(FN_MC!Y881="","*",FN_MC!Y881)</f>
        <v>*</v>
      </c>
      <c r="C899" s="101" t="str">
        <f>IF(FN_MC!B881="","*",FN_MC!B881)</f>
        <v>*</v>
      </c>
      <c r="D899" s="101" t="str">
        <f>IF(FN_MC!D881="","*",FN_MC!D881)</f>
        <v>*</v>
      </c>
      <c r="E899" s="101" t="str">
        <f>IF(FN_MC!H881="","*",FN_MC!H881)</f>
        <v>*</v>
      </c>
      <c r="F899" s="114" t="str">
        <f>IF(FN_MC!M881="","*",FN_MC!M881)</f>
        <v>*</v>
      </c>
      <c r="G899" s="101" t="str">
        <f>IF(FN_MC!I881="","*",FN_MC!I881)</f>
        <v>*</v>
      </c>
      <c r="H899" s="101" t="str">
        <f>IF(FN_MC!AB881="","*",FN_MC!AB881)</f>
        <v>*</v>
      </c>
      <c r="I899" s="101" t="str">
        <f>IF(FN_MC!AC881="","*",FN_MC!AC881)</f>
        <v>*</v>
      </c>
      <c r="J899" s="102" t="str">
        <f>IF(FN_MC!AA881="","*",FN_MC!AA881)</f>
        <v>*</v>
      </c>
      <c r="K899" s="112" t="str">
        <f>IF(FN_MC!AD881="","*",FN_MC!AD881)</f>
        <v>*</v>
      </c>
    </row>
    <row r="900" spans="2:11">
      <c r="B900" s="100" t="str">
        <f>IF(FN_MC!Y882="","*",FN_MC!Y882)</f>
        <v>*</v>
      </c>
      <c r="C900" s="101" t="str">
        <f>IF(FN_MC!B882="","*",FN_MC!B882)</f>
        <v>*</v>
      </c>
      <c r="D900" s="101" t="str">
        <f>IF(FN_MC!D882="","*",FN_MC!D882)</f>
        <v>*</v>
      </c>
      <c r="E900" s="101" t="str">
        <f>IF(FN_MC!H882="","*",FN_MC!H882)</f>
        <v>*</v>
      </c>
      <c r="F900" s="114" t="str">
        <f>IF(FN_MC!M882="","*",FN_MC!M882)</f>
        <v>*</v>
      </c>
      <c r="G900" s="101" t="str">
        <f>IF(FN_MC!I882="","*",FN_MC!I882)</f>
        <v>*</v>
      </c>
      <c r="H900" s="101" t="str">
        <f>IF(FN_MC!AB882="","*",FN_MC!AB882)</f>
        <v>*</v>
      </c>
      <c r="I900" s="101" t="str">
        <f>IF(FN_MC!AC882="","*",FN_MC!AC882)</f>
        <v>*</v>
      </c>
      <c r="J900" s="102" t="str">
        <f>IF(FN_MC!AA882="","*",FN_MC!AA882)</f>
        <v>*</v>
      </c>
      <c r="K900" s="112" t="str">
        <f>IF(FN_MC!AD882="","*",FN_MC!AD882)</f>
        <v>*</v>
      </c>
    </row>
    <row r="901" spans="2:11">
      <c r="B901" s="100" t="str">
        <f>IF(FN_MC!Y883="","*",FN_MC!Y883)</f>
        <v>*</v>
      </c>
      <c r="C901" s="101" t="str">
        <f>IF(FN_MC!B883="","*",FN_MC!B883)</f>
        <v>*</v>
      </c>
      <c r="D901" s="101" t="str">
        <f>IF(FN_MC!D883="","*",FN_MC!D883)</f>
        <v>*</v>
      </c>
      <c r="E901" s="101" t="str">
        <f>IF(FN_MC!H883="","*",FN_MC!H883)</f>
        <v>*</v>
      </c>
      <c r="F901" s="114" t="str">
        <f>IF(FN_MC!M883="","*",FN_MC!M883)</f>
        <v>*</v>
      </c>
      <c r="G901" s="101" t="str">
        <f>IF(FN_MC!I883="","*",FN_MC!I883)</f>
        <v>*</v>
      </c>
      <c r="H901" s="101" t="str">
        <f>IF(FN_MC!AB883="","*",FN_MC!AB883)</f>
        <v>*</v>
      </c>
      <c r="I901" s="101" t="str">
        <f>IF(FN_MC!AC883="","*",FN_MC!AC883)</f>
        <v>*</v>
      </c>
      <c r="J901" s="102" t="str">
        <f>IF(FN_MC!AA883="","*",FN_MC!AA883)</f>
        <v>*</v>
      </c>
      <c r="K901" s="112" t="str">
        <f>IF(FN_MC!AD883="","*",FN_MC!AD883)</f>
        <v>*</v>
      </c>
    </row>
    <row r="902" spans="2:11">
      <c r="B902" s="100" t="str">
        <f>IF(FN_MC!Y884="","*",FN_MC!Y884)</f>
        <v>*</v>
      </c>
      <c r="C902" s="101" t="str">
        <f>IF(FN_MC!B884="","*",FN_MC!B884)</f>
        <v>*</v>
      </c>
      <c r="D902" s="101" t="str">
        <f>IF(FN_MC!D884="","*",FN_MC!D884)</f>
        <v>*</v>
      </c>
      <c r="E902" s="101" t="str">
        <f>IF(FN_MC!H884="","*",FN_MC!H884)</f>
        <v>*</v>
      </c>
      <c r="F902" s="114" t="str">
        <f>IF(FN_MC!M884="","*",FN_MC!M884)</f>
        <v>*</v>
      </c>
      <c r="G902" s="101" t="str">
        <f>IF(FN_MC!I884="","*",FN_MC!I884)</f>
        <v>*</v>
      </c>
      <c r="H902" s="101" t="str">
        <f>IF(FN_MC!AB884="","*",FN_MC!AB884)</f>
        <v>*</v>
      </c>
      <c r="I902" s="101" t="str">
        <f>IF(FN_MC!AC884="","*",FN_MC!AC884)</f>
        <v>*</v>
      </c>
      <c r="J902" s="102" t="str">
        <f>IF(FN_MC!AA884="","*",FN_MC!AA884)</f>
        <v>*</v>
      </c>
      <c r="K902" s="112" t="str">
        <f>IF(FN_MC!AD884="","*",FN_MC!AD884)</f>
        <v>*</v>
      </c>
    </row>
    <row r="903" spans="2:11">
      <c r="B903" s="100" t="str">
        <f>IF(FN_MC!Y885="","*",FN_MC!Y885)</f>
        <v>*</v>
      </c>
      <c r="C903" s="101" t="str">
        <f>IF(FN_MC!B885="","*",FN_MC!B885)</f>
        <v>*</v>
      </c>
      <c r="D903" s="101" t="str">
        <f>IF(FN_MC!D885="","*",FN_MC!D885)</f>
        <v>*</v>
      </c>
      <c r="E903" s="101" t="str">
        <f>IF(FN_MC!H885="","*",FN_MC!H885)</f>
        <v>*</v>
      </c>
      <c r="F903" s="114" t="str">
        <f>IF(FN_MC!M885="","*",FN_MC!M885)</f>
        <v>*</v>
      </c>
      <c r="G903" s="101" t="str">
        <f>IF(FN_MC!I885="","*",FN_MC!I885)</f>
        <v>*</v>
      </c>
      <c r="H903" s="101" t="str">
        <f>IF(FN_MC!AB885="","*",FN_MC!AB885)</f>
        <v>*</v>
      </c>
      <c r="I903" s="101" t="str">
        <f>IF(FN_MC!AC885="","*",FN_MC!AC885)</f>
        <v>*</v>
      </c>
      <c r="J903" s="102" t="str">
        <f>IF(FN_MC!AA885="","*",FN_MC!AA885)</f>
        <v>*</v>
      </c>
      <c r="K903" s="112" t="str">
        <f>IF(FN_MC!AD885="","*",FN_MC!AD885)</f>
        <v>*</v>
      </c>
    </row>
    <row r="904" spans="2:11">
      <c r="B904" s="100" t="str">
        <f>IF(FN_MC!Y886="","*",FN_MC!Y886)</f>
        <v>*</v>
      </c>
      <c r="C904" s="101" t="str">
        <f>IF(FN_MC!B886="","*",FN_MC!B886)</f>
        <v>*</v>
      </c>
      <c r="D904" s="101" t="str">
        <f>IF(FN_MC!D886="","*",FN_MC!D886)</f>
        <v>*</v>
      </c>
      <c r="E904" s="101" t="str">
        <f>IF(FN_MC!H886="","*",FN_MC!H886)</f>
        <v>*</v>
      </c>
      <c r="F904" s="114" t="str">
        <f>IF(FN_MC!M886="","*",FN_MC!M886)</f>
        <v>*</v>
      </c>
      <c r="G904" s="101" t="str">
        <f>IF(FN_MC!I886="","*",FN_MC!I886)</f>
        <v>*</v>
      </c>
      <c r="H904" s="101" t="str">
        <f>IF(FN_MC!AB886="","*",FN_MC!AB886)</f>
        <v>*</v>
      </c>
      <c r="I904" s="101" t="str">
        <f>IF(FN_MC!AC886="","*",FN_MC!AC886)</f>
        <v>*</v>
      </c>
      <c r="J904" s="102" t="str">
        <f>IF(FN_MC!AA886="","*",FN_MC!AA886)</f>
        <v>*</v>
      </c>
      <c r="K904" s="112" t="str">
        <f>IF(FN_MC!AD886="","*",FN_MC!AD886)</f>
        <v>*</v>
      </c>
    </row>
    <row r="905" spans="2:11">
      <c r="B905" s="100" t="str">
        <f>IF(FN_MC!Y887="","*",FN_MC!Y887)</f>
        <v>*</v>
      </c>
      <c r="C905" s="101" t="str">
        <f>IF(FN_MC!B887="","*",FN_MC!B887)</f>
        <v>*</v>
      </c>
      <c r="D905" s="101" t="str">
        <f>IF(FN_MC!D887="","*",FN_MC!D887)</f>
        <v>*</v>
      </c>
      <c r="E905" s="101" t="str">
        <f>IF(FN_MC!H887="","*",FN_MC!H887)</f>
        <v>*</v>
      </c>
      <c r="F905" s="114" t="str">
        <f>IF(FN_MC!M887="","*",FN_MC!M887)</f>
        <v>*</v>
      </c>
      <c r="G905" s="101" t="str">
        <f>IF(FN_MC!I887="","*",FN_MC!I887)</f>
        <v>*</v>
      </c>
      <c r="H905" s="101" t="str">
        <f>IF(FN_MC!AB887="","*",FN_MC!AB887)</f>
        <v>*</v>
      </c>
      <c r="I905" s="101" t="str">
        <f>IF(FN_MC!AC887="","*",FN_MC!AC887)</f>
        <v>*</v>
      </c>
      <c r="J905" s="102" t="str">
        <f>IF(FN_MC!AA887="","*",FN_MC!AA887)</f>
        <v>*</v>
      </c>
      <c r="K905" s="112" t="str">
        <f>IF(FN_MC!AD887="","*",FN_MC!AD887)</f>
        <v>*</v>
      </c>
    </row>
    <row r="906" spans="2:11">
      <c r="B906" s="100" t="str">
        <f>IF(FN_MC!Y888="","*",FN_MC!Y888)</f>
        <v>*</v>
      </c>
      <c r="C906" s="101" t="str">
        <f>IF(FN_MC!B888="","*",FN_MC!B888)</f>
        <v>*</v>
      </c>
      <c r="D906" s="101" t="str">
        <f>IF(FN_MC!D888="","*",FN_MC!D888)</f>
        <v>*</v>
      </c>
      <c r="E906" s="101" t="str">
        <f>IF(FN_MC!H888="","*",FN_MC!H888)</f>
        <v>*</v>
      </c>
      <c r="F906" s="114" t="str">
        <f>IF(FN_MC!M888="","*",FN_MC!M888)</f>
        <v>*</v>
      </c>
      <c r="G906" s="101" t="str">
        <f>IF(FN_MC!I888="","*",FN_MC!I888)</f>
        <v>*</v>
      </c>
      <c r="H906" s="101" t="str">
        <f>IF(FN_MC!AB888="","*",FN_MC!AB888)</f>
        <v>*</v>
      </c>
      <c r="I906" s="101" t="str">
        <f>IF(FN_MC!AC888="","*",FN_MC!AC888)</f>
        <v>*</v>
      </c>
      <c r="J906" s="102" t="str">
        <f>IF(FN_MC!AA888="","*",FN_MC!AA888)</f>
        <v>*</v>
      </c>
      <c r="K906" s="112" t="str">
        <f>IF(FN_MC!AD888="","*",FN_MC!AD888)</f>
        <v>*</v>
      </c>
    </row>
    <row r="907" spans="2:11">
      <c r="B907" s="100" t="str">
        <f>IF(FN_MC!Y889="","*",FN_MC!Y889)</f>
        <v>*</v>
      </c>
      <c r="C907" s="101" t="str">
        <f>IF(FN_MC!B889="","*",FN_MC!B889)</f>
        <v>*</v>
      </c>
      <c r="D907" s="101" t="str">
        <f>IF(FN_MC!D889="","*",FN_MC!D889)</f>
        <v>*</v>
      </c>
      <c r="E907" s="101" t="str">
        <f>IF(FN_MC!H889="","*",FN_MC!H889)</f>
        <v>*</v>
      </c>
      <c r="F907" s="114" t="str">
        <f>IF(FN_MC!M889="","*",FN_MC!M889)</f>
        <v>*</v>
      </c>
      <c r="G907" s="101" t="str">
        <f>IF(FN_MC!I889="","*",FN_MC!I889)</f>
        <v>*</v>
      </c>
      <c r="H907" s="101" t="str">
        <f>IF(FN_MC!AB889="","*",FN_MC!AB889)</f>
        <v>*</v>
      </c>
      <c r="I907" s="101" t="str">
        <f>IF(FN_MC!AC889="","*",FN_MC!AC889)</f>
        <v>*</v>
      </c>
      <c r="J907" s="102" t="str">
        <f>IF(FN_MC!AA889="","*",FN_MC!AA889)</f>
        <v>*</v>
      </c>
      <c r="K907" s="112" t="str">
        <f>IF(FN_MC!AD889="","*",FN_MC!AD889)</f>
        <v>*</v>
      </c>
    </row>
    <row r="908" spans="2:11">
      <c r="B908" s="100" t="str">
        <f>IF(FN_MC!Y890="","*",FN_MC!Y890)</f>
        <v>*</v>
      </c>
      <c r="C908" s="101" t="str">
        <f>IF(FN_MC!B890="","*",FN_MC!B890)</f>
        <v>*</v>
      </c>
      <c r="D908" s="101" t="str">
        <f>IF(FN_MC!D890="","*",FN_MC!D890)</f>
        <v>*</v>
      </c>
      <c r="E908" s="101" t="str">
        <f>IF(FN_MC!H890="","*",FN_MC!H890)</f>
        <v>*</v>
      </c>
      <c r="F908" s="114" t="str">
        <f>IF(FN_MC!M890="","*",FN_MC!M890)</f>
        <v>*</v>
      </c>
      <c r="G908" s="101" t="str">
        <f>IF(FN_MC!I890="","*",FN_MC!I890)</f>
        <v>*</v>
      </c>
      <c r="H908" s="101" t="str">
        <f>IF(FN_MC!AB890="","*",FN_MC!AB890)</f>
        <v>*</v>
      </c>
      <c r="I908" s="101" t="str">
        <f>IF(FN_MC!AC890="","*",FN_MC!AC890)</f>
        <v>*</v>
      </c>
      <c r="J908" s="102" t="str">
        <f>IF(FN_MC!AA890="","*",FN_MC!AA890)</f>
        <v>*</v>
      </c>
      <c r="K908" s="112" t="str">
        <f>IF(FN_MC!AD890="","*",FN_MC!AD890)</f>
        <v>*</v>
      </c>
    </row>
    <row r="909" spans="2:11">
      <c r="B909" s="100" t="str">
        <f>IF(FN_MC!Y891="","*",FN_MC!Y891)</f>
        <v>*</v>
      </c>
      <c r="C909" s="101" t="str">
        <f>IF(FN_MC!B891="","*",FN_MC!B891)</f>
        <v>*</v>
      </c>
      <c r="D909" s="101" t="str">
        <f>IF(FN_MC!D891="","*",FN_MC!D891)</f>
        <v>*</v>
      </c>
      <c r="E909" s="101" t="str">
        <f>IF(FN_MC!H891="","*",FN_MC!H891)</f>
        <v>*</v>
      </c>
      <c r="F909" s="114" t="str">
        <f>IF(FN_MC!M891="","*",FN_MC!M891)</f>
        <v>*</v>
      </c>
      <c r="G909" s="101" t="str">
        <f>IF(FN_MC!I891="","*",FN_MC!I891)</f>
        <v>*</v>
      </c>
      <c r="H909" s="101" t="str">
        <f>IF(FN_MC!AB891="","*",FN_MC!AB891)</f>
        <v>*</v>
      </c>
      <c r="I909" s="101" t="str">
        <f>IF(FN_MC!AC891="","*",FN_MC!AC891)</f>
        <v>*</v>
      </c>
      <c r="J909" s="102" t="str">
        <f>IF(FN_MC!AA891="","*",FN_MC!AA891)</f>
        <v>*</v>
      </c>
      <c r="K909" s="112" t="str">
        <f>IF(FN_MC!AD891="","*",FN_MC!AD891)</f>
        <v>*</v>
      </c>
    </row>
    <row r="910" spans="2:11">
      <c r="B910" s="100" t="str">
        <f>IF(FN_MC!Y892="","*",FN_MC!Y892)</f>
        <v>*</v>
      </c>
      <c r="C910" s="101" t="str">
        <f>IF(FN_MC!B892="","*",FN_MC!B892)</f>
        <v>*</v>
      </c>
      <c r="D910" s="101" t="str">
        <f>IF(FN_MC!D892="","*",FN_MC!D892)</f>
        <v>*</v>
      </c>
      <c r="E910" s="101" t="str">
        <f>IF(FN_MC!H892="","*",FN_MC!H892)</f>
        <v>*</v>
      </c>
      <c r="F910" s="114" t="str">
        <f>IF(FN_MC!M892="","*",FN_MC!M892)</f>
        <v>*</v>
      </c>
      <c r="G910" s="101" t="str">
        <f>IF(FN_MC!I892="","*",FN_MC!I892)</f>
        <v>*</v>
      </c>
      <c r="H910" s="101" t="str">
        <f>IF(FN_MC!AB892="","*",FN_MC!AB892)</f>
        <v>*</v>
      </c>
      <c r="I910" s="101" t="str">
        <f>IF(FN_MC!AC892="","*",FN_MC!AC892)</f>
        <v>*</v>
      </c>
      <c r="J910" s="102" t="str">
        <f>IF(FN_MC!AA892="","*",FN_MC!AA892)</f>
        <v>*</v>
      </c>
      <c r="K910" s="112" t="str">
        <f>IF(FN_MC!AD892="","*",FN_MC!AD892)</f>
        <v>*</v>
      </c>
    </row>
    <row r="911" spans="2:11">
      <c r="B911" s="100" t="str">
        <f>IF(FN_MC!Y893="","*",FN_MC!Y893)</f>
        <v>*</v>
      </c>
      <c r="C911" s="101" t="str">
        <f>IF(FN_MC!B893="","*",FN_MC!B893)</f>
        <v>*</v>
      </c>
      <c r="D911" s="101" t="str">
        <f>IF(FN_MC!D893="","*",FN_MC!D893)</f>
        <v>*</v>
      </c>
      <c r="E911" s="101" t="str">
        <f>IF(FN_MC!H893="","*",FN_MC!H893)</f>
        <v>*</v>
      </c>
      <c r="F911" s="114" t="str">
        <f>IF(FN_MC!M893="","*",FN_MC!M893)</f>
        <v>*</v>
      </c>
      <c r="G911" s="101" t="str">
        <f>IF(FN_MC!I893="","*",FN_MC!I893)</f>
        <v>*</v>
      </c>
      <c r="H911" s="101" t="str">
        <f>IF(FN_MC!AB893="","*",FN_MC!AB893)</f>
        <v>*</v>
      </c>
      <c r="I911" s="101" t="str">
        <f>IF(FN_MC!AC893="","*",FN_MC!AC893)</f>
        <v>*</v>
      </c>
      <c r="J911" s="102" t="str">
        <f>IF(FN_MC!AA893="","*",FN_MC!AA893)</f>
        <v>*</v>
      </c>
      <c r="K911" s="112" t="str">
        <f>IF(FN_MC!AD893="","*",FN_MC!AD893)</f>
        <v>*</v>
      </c>
    </row>
    <row r="912" spans="2:11">
      <c r="B912" s="100" t="str">
        <f>IF(FN_MC!Y894="","*",FN_MC!Y894)</f>
        <v>*</v>
      </c>
      <c r="C912" s="101" t="str">
        <f>IF(FN_MC!B894="","*",FN_MC!B894)</f>
        <v>*</v>
      </c>
      <c r="D912" s="101" t="str">
        <f>IF(FN_MC!D894="","*",FN_MC!D894)</f>
        <v>*</v>
      </c>
      <c r="E912" s="101" t="str">
        <f>IF(FN_MC!H894="","*",FN_MC!H894)</f>
        <v>*</v>
      </c>
      <c r="F912" s="114" t="str">
        <f>IF(FN_MC!M894="","*",FN_MC!M894)</f>
        <v>*</v>
      </c>
      <c r="G912" s="101" t="str">
        <f>IF(FN_MC!I894="","*",FN_MC!I894)</f>
        <v>*</v>
      </c>
      <c r="H912" s="101" t="str">
        <f>IF(FN_MC!AB894="","*",FN_MC!AB894)</f>
        <v>*</v>
      </c>
      <c r="I912" s="101" t="str">
        <f>IF(FN_MC!AC894="","*",FN_MC!AC894)</f>
        <v>*</v>
      </c>
      <c r="J912" s="102" t="str">
        <f>IF(FN_MC!AA894="","*",FN_MC!AA894)</f>
        <v>*</v>
      </c>
      <c r="K912" s="112" t="str">
        <f>IF(FN_MC!AD894="","*",FN_MC!AD894)</f>
        <v>*</v>
      </c>
    </row>
    <row r="913" spans="2:11">
      <c r="B913" s="100" t="str">
        <f>IF(FN_MC!Y895="","*",FN_MC!Y895)</f>
        <v>*</v>
      </c>
      <c r="C913" s="101" t="str">
        <f>IF(FN_MC!B895="","*",FN_MC!B895)</f>
        <v>*</v>
      </c>
      <c r="D913" s="101" t="str">
        <f>IF(FN_MC!D895="","*",FN_MC!D895)</f>
        <v>*</v>
      </c>
      <c r="E913" s="101" t="str">
        <f>IF(FN_MC!H895="","*",FN_MC!H895)</f>
        <v>*</v>
      </c>
      <c r="F913" s="114" t="str">
        <f>IF(FN_MC!M895="","*",FN_MC!M895)</f>
        <v>*</v>
      </c>
      <c r="G913" s="101" t="str">
        <f>IF(FN_MC!I895="","*",FN_MC!I895)</f>
        <v>*</v>
      </c>
      <c r="H913" s="101" t="str">
        <f>IF(FN_MC!AB895="","*",FN_MC!AB895)</f>
        <v>*</v>
      </c>
      <c r="I913" s="101" t="str">
        <f>IF(FN_MC!AC895="","*",FN_MC!AC895)</f>
        <v>*</v>
      </c>
      <c r="J913" s="102" t="str">
        <f>IF(FN_MC!AA895="","*",FN_MC!AA895)</f>
        <v>*</v>
      </c>
      <c r="K913" s="112" t="str">
        <f>IF(FN_MC!AD895="","*",FN_MC!AD895)</f>
        <v>*</v>
      </c>
    </row>
    <row r="914" spans="2:11">
      <c r="B914" s="100" t="str">
        <f>IF(FN_MC!Y896="","*",FN_MC!Y896)</f>
        <v>*</v>
      </c>
      <c r="C914" s="101" t="str">
        <f>IF(FN_MC!B896="","*",FN_MC!B896)</f>
        <v>*</v>
      </c>
      <c r="D914" s="101" t="str">
        <f>IF(FN_MC!D896="","*",FN_MC!D896)</f>
        <v>*</v>
      </c>
      <c r="E914" s="101" t="str">
        <f>IF(FN_MC!H896="","*",FN_MC!H896)</f>
        <v>*</v>
      </c>
      <c r="F914" s="114" t="str">
        <f>IF(FN_MC!M896="","*",FN_MC!M896)</f>
        <v>*</v>
      </c>
      <c r="G914" s="101" t="str">
        <f>IF(FN_MC!I896="","*",FN_MC!I896)</f>
        <v>*</v>
      </c>
      <c r="H914" s="101" t="str">
        <f>IF(FN_MC!AB896="","*",FN_MC!AB896)</f>
        <v>*</v>
      </c>
      <c r="I914" s="101" t="str">
        <f>IF(FN_MC!AC896="","*",FN_MC!AC896)</f>
        <v>*</v>
      </c>
      <c r="J914" s="102" t="str">
        <f>IF(FN_MC!AA896="","*",FN_MC!AA896)</f>
        <v>*</v>
      </c>
      <c r="K914" s="112" t="str">
        <f>IF(FN_MC!AD896="","*",FN_MC!AD896)</f>
        <v>*</v>
      </c>
    </row>
    <row r="915" spans="2:11">
      <c r="B915" s="100" t="str">
        <f>IF(FN_MC!Y897="","*",FN_MC!Y897)</f>
        <v>*</v>
      </c>
      <c r="C915" s="101" t="str">
        <f>IF(FN_MC!B897="","*",FN_MC!B897)</f>
        <v>*</v>
      </c>
      <c r="D915" s="101" t="str">
        <f>IF(FN_MC!D897="","*",FN_MC!D897)</f>
        <v>*</v>
      </c>
      <c r="E915" s="101" t="str">
        <f>IF(FN_MC!H897="","*",FN_MC!H897)</f>
        <v>*</v>
      </c>
      <c r="F915" s="114" t="str">
        <f>IF(FN_MC!M897="","*",FN_MC!M897)</f>
        <v>*</v>
      </c>
      <c r="G915" s="101" t="str">
        <f>IF(FN_MC!I897="","*",FN_MC!I897)</f>
        <v>*</v>
      </c>
      <c r="H915" s="101" t="str">
        <f>IF(FN_MC!AB897="","*",FN_MC!AB897)</f>
        <v>*</v>
      </c>
      <c r="I915" s="101" t="str">
        <f>IF(FN_MC!AC897="","*",FN_MC!AC897)</f>
        <v>*</v>
      </c>
      <c r="J915" s="102" t="str">
        <f>IF(FN_MC!AA897="","*",FN_MC!AA897)</f>
        <v>*</v>
      </c>
      <c r="K915" s="112" t="str">
        <f>IF(FN_MC!AD897="","*",FN_MC!AD897)</f>
        <v>*</v>
      </c>
    </row>
    <row r="916" spans="2:11">
      <c r="B916" s="100" t="str">
        <f>IF(FN_MC!Y898="","*",FN_MC!Y898)</f>
        <v>*</v>
      </c>
      <c r="C916" s="101" t="str">
        <f>IF(FN_MC!B898="","*",FN_MC!B898)</f>
        <v>*</v>
      </c>
      <c r="D916" s="101" t="str">
        <f>IF(FN_MC!D898="","*",FN_MC!D898)</f>
        <v>*</v>
      </c>
      <c r="E916" s="101" t="str">
        <f>IF(FN_MC!H898="","*",FN_MC!H898)</f>
        <v>*</v>
      </c>
      <c r="F916" s="114" t="str">
        <f>IF(FN_MC!M898="","*",FN_MC!M898)</f>
        <v>*</v>
      </c>
      <c r="G916" s="101" t="str">
        <f>IF(FN_MC!I898="","*",FN_MC!I898)</f>
        <v>*</v>
      </c>
      <c r="H916" s="101" t="str">
        <f>IF(FN_MC!AB898="","*",FN_MC!AB898)</f>
        <v>*</v>
      </c>
      <c r="I916" s="101" t="str">
        <f>IF(FN_MC!AC898="","*",FN_MC!AC898)</f>
        <v>*</v>
      </c>
      <c r="J916" s="102" t="str">
        <f>IF(FN_MC!AA898="","*",FN_MC!AA898)</f>
        <v>*</v>
      </c>
      <c r="K916" s="112" t="str">
        <f>IF(FN_MC!AD898="","*",FN_MC!AD898)</f>
        <v>*</v>
      </c>
    </row>
    <row r="917" spans="2:11">
      <c r="B917" s="100" t="str">
        <f>IF(FN_MC!Y899="","*",FN_MC!Y899)</f>
        <v>*</v>
      </c>
      <c r="C917" s="101" t="str">
        <f>IF(FN_MC!B899="","*",FN_MC!B899)</f>
        <v>*</v>
      </c>
      <c r="D917" s="101" t="str">
        <f>IF(FN_MC!D899="","*",FN_MC!D899)</f>
        <v>*</v>
      </c>
      <c r="E917" s="101" t="str">
        <f>IF(FN_MC!H899="","*",FN_MC!H899)</f>
        <v>*</v>
      </c>
      <c r="F917" s="114" t="str">
        <f>IF(FN_MC!M899="","*",FN_MC!M899)</f>
        <v>*</v>
      </c>
      <c r="G917" s="101" t="str">
        <f>IF(FN_MC!I899="","*",FN_MC!I899)</f>
        <v>*</v>
      </c>
      <c r="H917" s="101" t="str">
        <f>IF(FN_MC!AB899="","*",FN_MC!AB899)</f>
        <v>*</v>
      </c>
      <c r="I917" s="101" t="str">
        <f>IF(FN_MC!AC899="","*",FN_MC!AC899)</f>
        <v>*</v>
      </c>
      <c r="J917" s="102" t="str">
        <f>IF(FN_MC!AA899="","*",FN_MC!AA899)</f>
        <v>*</v>
      </c>
      <c r="K917" s="112" t="str">
        <f>IF(FN_MC!AD899="","*",FN_MC!AD899)</f>
        <v>*</v>
      </c>
    </row>
    <row r="918" spans="2:11">
      <c r="B918" s="100" t="str">
        <f>IF(FN_MC!Y900="","*",FN_MC!Y900)</f>
        <v>*</v>
      </c>
      <c r="C918" s="101" t="str">
        <f>IF(FN_MC!B900="","*",FN_MC!B900)</f>
        <v>*</v>
      </c>
      <c r="D918" s="101" t="str">
        <f>IF(FN_MC!D900="","*",FN_MC!D900)</f>
        <v>*</v>
      </c>
      <c r="E918" s="101" t="str">
        <f>IF(FN_MC!H900="","*",FN_MC!H900)</f>
        <v>*</v>
      </c>
      <c r="F918" s="114" t="str">
        <f>IF(FN_MC!M900="","*",FN_MC!M900)</f>
        <v>*</v>
      </c>
      <c r="G918" s="101" t="str">
        <f>IF(FN_MC!I900="","*",FN_MC!I900)</f>
        <v>*</v>
      </c>
      <c r="H918" s="101" t="str">
        <f>IF(FN_MC!AB900="","*",FN_MC!AB900)</f>
        <v>*</v>
      </c>
      <c r="I918" s="101" t="str">
        <f>IF(FN_MC!AC900="","*",FN_MC!AC900)</f>
        <v>*</v>
      </c>
      <c r="J918" s="102" t="str">
        <f>IF(FN_MC!AA900="","*",FN_MC!AA900)</f>
        <v>*</v>
      </c>
      <c r="K918" s="112" t="str">
        <f>IF(FN_MC!AD900="","*",FN_MC!AD900)</f>
        <v>*</v>
      </c>
    </row>
    <row r="919" spans="2:11">
      <c r="B919" s="100" t="str">
        <f>IF(FN_MC!Y901="","*",FN_MC!Y901)</f>
        <v>*</v>
      </c>
      <c r="C919" s="101" t="str">
        <f>IF(FN_MC!B901="","*",FN_MC!B901)</f>
        <v>*</v>
      </c>
      <c r="D919" s="101" t="str">
        <f>IF(FN_MC!D901="","*",FN_MC!D901)</f>
        <v>*</v>
      </c>
      <c r="E919" s="101" t="str">
        <f>IF(FN_MC!H901="","*",FN_MC!H901)</f>
        <v>*</v>
      </c>
      <c r="F919" s="114" t="str">
        <f>IF(FN_MC!M901="","*",FN_MC!M901)</f>
        <v>*</v>
      </c>
      <c r="G919" s="101" t="str">
        <f>IF(FN_MC!I901="","*",FN_MC!I901)</f>
        <v>*</v>
      </c>
      <c r="H919" s="101" t="str">
        <f>IF(FN_MC!AB901="","*",FN_MC!AB901)</f>
        <v>*</v>
      </c>
      <c r="I919" s="101" t="str">
        <f>IF(FN_MC!AC901="","*",FN_MC!AC901)</f>
        <v>*</v>
      </c>
      <c r="J919" s="102" t="str">
        <f>IF(FN_MC!AA901="","*",FN_MC!AA901)</f>
        <v>*</v>
      </c>
      <c r="K919" s="112" t="str">
        <f>IF(FN_MC!AD901="","*",FN_MC!AD901)</f>
        <v>*</v>
      </c>
    </row>
    <row r="920" spans="2:11">
      <c r="B920" s="100" t="str">
        <f>IF(FN_MC!Y902="","*",FN_MC!Y902)</f>
        <v>*</v>
      </c>
      <c r="C920" s="101" t="str">
        <f>IF(FN_MC!B902="","*",FN_MC!B902)</f>
        <v>*</v>
      </c>
      <c r="D920" s="101" t="str">
        <f>IF(FN_MC!D902="","*",FN_MC!D902)</f>
        <v>*</v>
      </c>
      <c r="E920" s="101" t="str">
        <f>IF(FN_MC!H902="","*",FN_MC!H902)</f>
        <v>*</v>
      </c>
      <c r="F920" s="114" t="str">
        <f>IF(FN_MC!M902="","*",FN_MC!M902)</f>
        <v>*</v>
      </c>
      <c r="G920" s="101" t="str">
        <f>IF(FN_MC!I902="","*",FN_MC!I902)</f>
        <v>*</v>
      </c>
      <c r="H920" s="101" t="str">
        <f>IF(FN_MC!AB902="","*",FN_MC!AB902)</f>
        <v>*</v>
      </c>
      <c r="I920" s="101" t="str">
        <f>IF(FN_MC!AC902="","*",FN_MC!AC902)</f>
        <v>*</v>
      </c>
      <c r="J920" s="102" t="str">
        <f>IF(FN_MC!AA902="","*",FN_MC!AA902)</f>
        <v>*</v>
      </c>
      <c r="K920" s="112" t="str">
        <f>IF(FN_MC!AD902="","*",FN_MC!AD902)</f>
        <v>*</v>
      </c>
    </row>
    <row r="921" spans="2:11">
      <c r="B921" s="100" t="str">
        <f>IF(FN_MC!Y903="","*",FN_MC!Y903)</f>
        <v>*</v>
      </c>
      <c r="C921" s="101" t="str">
        <f>IF(FN_MC!B903="","*",FN_MC!B903)</f>
        <v>*</v>
      </c>
      <c r="D921" s="101" t="str">
        <f>IF(FN_MC!D903="","*",FN_MC!D903)</f>
        <v>*</v>
      </c>
      <c r="E921" s="101" t="str">
        <f>IF(FN_MC!H903="","*",FN_MC!H903)</f>
        <v>*</v>
      </c>
      <c r="F921" s="114" t="str">
        <f>IF(FN_MC!M903="","*",FN_MC!M903)</f>
        <v>*</v>
      </c>
      <c r="G921" s="101" t="str">
        <f>IF(FN_MC!I903="","*",FN_MC!I903)</f>
        <v>*</v>
      </c>
      <c r="H921" s="101" t="str">
        <f>IF(FN_MC!AB903="","*",FN_MC!AB903)</f>
        <v>*</v>
      </c>
      <c r="I921" s="101" t="str">
        <f>IF(FN_MC!AC903="","*",FN_MC!AC903)</f>
        <v>*</v>
      </c>
      <c r="J921" s="102" t="str">
        <f>IF(FN_MC!AA903="","*",FN_MC!AA903)</f>
        <v>*</v>
      </c>
      <c r="K921" s="112" t="str">
        <f>IF(FN_MC!AD903="","*",FN_MC!AD903)</f>
        <v>*</v>
      </c>
    </row>
    <row r="922" spans="2:11">
      <c r="B922" s="100" t="str">
        <f>IF(FN_MC!Y904="","*",FN_MC!Y904)</f>
        <v>*</v>
      </c>
      <c r="C922" s="101" t="str">
        <f>IF(FN_MC!B904="","*",FN_MC!B904)</f>
        <v>*</v>
      </c>
      <c r="D922" s="101" t="str">
        <f>IF(FN_MC!D904="","*",FN_MC!D904)</f>
        <v>*</v>
      </c>
      <c r="E922" s="101" t="str">
        <f>IF(FN_MC!H904="","*",FN_MC!H904)</f>
        <v>*</v>
      </c>
      <c r="F922" s="114" t="str">
        <f>IF(FN_MC!M904="","*",FN_MC!M904)</f>
        <v>*</v>
      </c>
      <c r="G922" s="101" t="str">
        <f>IF(FN_MC!I904="","*",FN_MC!I904)</f>
        <v>*</v>
      </c>
      <c r="H922" s="101" t="str">
        <f>IF(FN_MC!AB904="","*",FN_MC!AB904)</f>
        <v>*</v>
      </c>
      <c r="I922" s="101" t="str">
        <f>IF(FN_MC!AC904="","*",FN_MC!AC904)</f>
        <v>*</v>
      </c>
      <c r="J922" s="102" t="str">
        <f>IF(FN_MC!AA904="","*",FN_MC!AA904)</f>
        <v>*</v>
      </c>
      <c r="K922" s="112" t="str">
        <f>IF(FN_MC!AD904="","*",FN_MC!AD904)</f>
        <v>*</v>
      </c>
    </row>
    <row r="923" spans="2:11">
      <c r="B923" s="100" t="str">
        <f>IF(FN_MC!Y905="","*",FN_MC!Y905)</f>
        <v>*</v>
      </c>
      <c r="C923" s="101" t="str">
        <f>IF(FN_MC!B905="","*",FN_MC!B905)</f>
        <v>*</v>
      </c>
      <c r="D923" s="101" t="str">
        <f>IF(FN_MC!D905="","*",FN_MC!D905)</f>
        <v>*</v>
      </c>
      <c r="E923" s="101" t="str">
        <f>IF(FN_MC!H905="","*",FN_MC!H905)</f>
        <v>*</v>
      </c>
      <c r="F923" s="114" t="str">
        <f>IF(FN_MC!M905="","*",FN_MC!M905)</f>
        <v>*</v>
      </c>
      <c r="G923" s="101" t="str">
        <f>IF(FN_MC!I905="","*",FN_MC!I905)</f>
        <v>*</v>
      </c>
      <c r="H923" s="101" t="str">
        <f>IF(FN_MC!AB905="","*",FN_MC!AB905)</f>
        <v>*</v>
      </c>
      <c r="I923" s="101" t="str">
        <f>IF(FN_MC!AC905="","*",FN_MC!AC905)</f>
        <v>*</v>
      </c>
      <c r="J923" s="102" t="str">
        <f>IF(FN_MC!AA905="","*",FN_MC!AA905)</f>
        <v>*</v>
      </c>
      <c r="K923" s="112" t="str">
        <f>IF(FN_MC!AD905="","*",FN_MC!AD905)</f>
        <v>*</v>
      </c>
    </row>
    <row r="924" spans="2:11">
      <c r="B924" s="100" t="str">
        <f>IF(FN_MC!Y906="","*",FN_MC!Y906)</f>
        <v>*</v>
      </c>
      <c r="C924" s="101" t="str">
        <f>IF(FN_MC!B906="","*",FN_MC!B906)</f>
        <v>*</v>
      </c>
      <c r="D924" s="101" t="str">
        <f>IF(FN_MC!D906="","*",FN_MC!D906)</f>
        <v>*</v>
      </c>
      <c r="E924" s="101" t="str">
        <f>IF(FN_MC!H906="","*",FN_MC!H906)</f>
        <v>*</v>
      </c>
      <c r="F924" s="114" t="str">
        <f>IF(FN_MC!M906="","*",FN_MC!M906)</f>
        <v>*</v>
      </c>
      <c r="G924" s="101" t="str">
        <f>IF(FN_MC!I906="","*",FN_MC!I906)</f>
        <v>*</v>
      </c>
      <c r="H924" s="101" t="str">
        <f>IF(FN_MC!AB906="","*",FN_MC!AB906)</f>
        <v>*</v>
      </c>
      <c r="I924" s="101" t="str">
        <f>IF(FN_MC!AC906="","*",FN_MC!AC906)</f>
        <v>*</v>
      </c>
      <c r="J924" s="102" t="str">
        <f>IF(FN_MC!AA906="","*",FN_MC!AA906)</f>
        <v>*</v>
      </c>
      <c r="K924" s="112" t="str">
        <f>IF(FN_MC!AD906="","*",FN_MC!AD906)</f>
        <v>*</v>
      </c>
    </row>
    <row r="925" spans="2:11">
      <c r="B925" s="100" t="str">
        <f>IF(FN_MC!Y907="","*",FN_MC!Y907)</f>
        <v>*</v>
      </c>
      <c r="C925" s="101" t="str">
        <f>IF(FN_MC!B907="","*",FN_MC!B907)</f>
        <v>*</v>
      </c>
      <c r="D925" s="101" t="str">
        <f>IF(FN_MC!D907="","*",FN_MC!D907)</f>
        <v>*</v>
      </c>
      <c r="E925" s="101" t="str">
        <f>IF(FN_MC!H907="","*",FN_MC!H907)</f>
        <v>*</v>
      </c>
      <c r="F925" s="114" t="str">
        <f>IF(FN_MC!M907="","*",FN_MC!M907)</f>
        <v>*</v>
      </c>
      <c r="G925" s="101" t="str">
        <f>IF(FN_MC!I907="","*",FN_MC!I907)</f>
        <v>*</v>
      </c>
      <c r="H925" s="101" t="str">
        <f>IF(FN_MC!AB907="","*",FN_MC!AB907)</f>
        <v>*</v>
      </c>
      <c r="I925" s="101" t="str">
        <f>IF(FN_MC!AC907="","*",FN_MC!AC907)</f>
        <v>*</v>
      </c>
      <c r="J925" s="102" t="str">
        <f>IF(FN_MC!AA907="","*",FN_MC!AA907)</f>
        <v>*</v>
      </c>
      <c r="K925" s="112" t="str">
        <f>IF(FN_MC!AD907="","*",FN_MC!AD907)</f>
        <v>*</v>
      </c>
    </row>
    <row r="926" spans="2:11">
      <c r="B926" s="100" t="str">
        <f>IF(FN_MC!Y908="","*",FN_MC!Y908)</f>
        <v>*</v>
      </c>
      <c r="C926" s="101" t="str">
        <f>IF(FN_MC!B908="","*",FN_MC!B908)</f>
        <v>*</v>
      </c>
      <c r="D926" s="101" t="str">
        <f>IF(FN_MC!D908="","*",FN_MC!D908)</f>
        <v>*</v>
      </c>
      <c r="E926" s="101" t="str">
        <f>IF(FN_MC!H908="","*",FN_MC!H908)</f>
        <v>*</v>
      </c>
      <c r="F926" s="114" t="str">
        <f>IF(FN_MC!M908="","*",FN_MC!M908)</f>
        <v>*</v>
      </c>
      <c r="G926" s="101" t="str">
        <f>IF(FN_MC!I908="","*",FN_MC!I908)</f>
        <v>*</v>
      </c>
      <c r="H926" s="101" t="str">
        <f>IF(FN_MC!AB908="","*",FN_MC!AB908)</f>
        <v>*</v>
      </c>
      <c r="I926" s="101" t="str">
        <f>IF(FN_MC!AC908="","*",FN_MC!AC908)</f>
        <v>*</v>
      </c>
      <c r="J926" s="102" t="str">
        <f>IF(FN_MC!AA908="","*",FN_MC!AA908)</f>
        <v>*</v>
      </c>
      <c r="K926" s="112" t="str">
        <f>IF(FN_MC!AD908="","*",FN_MC!AD908)</f>
        <v>*</v>
      </c>
    </row>
    <row r="927" spans="2:11">
      <c r="B927" s="100" t="str">
        <f>IF(FN_MC!Y909="","*",FN_MC!Y909)</f>
        <v>*</v>
      </c>
      <c r="C927" s="101" t="str">
        <f>IF(FN_MC!B909="","*",FN_MC!B909)</f>
        <v>*</v>
      </c>
      <c r="D927" s="101" t="str">
        <f>IF(FN_MC!D909="","*",FN_MC!D909)</f>
        <v>*</v>
      </c>
      <c r="E927" s="101" t="str">
        <f>IF(FN_MC!H909="","*",FN_MC!H909)</f>
        <v>*</v>
      </c>
      <c r="F927" s="114" t="str">
        <f>IF(FN_MC!M909="","*",FN_MC!M909)</f>
        <v>*</v>
      </c>
      <c r="G927" s="101" t="str">
        <f>IF(FN_MC!I909="","*",FN_MC!I909)</f>
        <v>*</v>
      </c>
      <c r="H927" s="101" t="str">
        <f>IF(FN_MC!AB909="","*",FN_MC!AB909)</f>
        <v>*</v>
      </c>
      <c r="I927" s="101" t="str">
        <f>IF(FN_MC!AC909="","*",FN_MC!AC909)</f>
        <v>*</v>
      </c>
      <c r="J927" s="102" t="str">
        <f>IF(FN_MC!AA909="","*",FN_MC!AA909)</f>
        <v>*</v>
      </c>
      <c r="K927" s="112" t="str">
        <f>IF(FN_MC!AD909="","*",FN_MC!AD909)</f>
        <v>*</v>
      </c>
    </row>
    <row r="928" spans="2:11">
      <c r="B928" s="100" t="str">
        <f>IF(FN_MC!Y910="","*",FN_MC!Y910)</f>
        <v>*</v>
      </c>
      <c r="C928" s="101" t="str">
        <f>IF(FN_MC!B910="","*",FN_MC!B910)</f>
        <v>*</v>
      </c>
      <c r="D928" s="101" t="str">
        <f>IF(FN_MC!D910="","*",FN_MC!D910)</f>
        <v>*</v>
      </c>
      <c r="E928" s="101" t="str">
        <f>IF(FN_MC!H910="","*",FN_MC!H910)</f>
        <v>*</v>
      </c>
      <c r="F928" s="114" t="str">
        <f>IF(FN_MC!M910="","*",FN_MC!M910)</f>
        <v>*</v>
      </c>
      <c r="G928" s="101" t="str">
        <f>IF(FN_MC!I910="","*",FN_MC!I910)</f>
        <v>*</v>
      </c>
      <c r="H928" s="101" t="str">
        <f>IF(FN_MC!AB910="","*",FN_MC!AB910)</f>
        <v>*</v>
      </c>
      <c r="I928" s="101" t="str">
        <f>IF(FN_MC!AC910="","*",FN_MC!AC910)</f>
        <v>*</v>
      </c>
      <c r="J928" s="102" t="str">
        <f>IF(FN_MC!AA910="","*",FN_MC!AA910)</f>
        <v>*</v>
      </c>
      <c r="K928" s="112" t="str">
        <f>IF(FN_MC!AD910="","*",FN_MC!AD910)</f>
        <v>*</v>
      </c>
    </row>
    <row r="929" spans="2:11">
      <c r="B929" s="100" t="str">
        <f>IF(FN_MC!Y911="","*",FN_MC!Y911)</f>
        <v>*</v>
      </c>
      <c r="C929" s="101" t="str">
        <f>IF(FN_MC!B911="","*",FN_MC!B911)</f>
        <v>*</v>
      </c>
      <c r="D929" s="101" t="str">
        <f>IF(FN_MC!D911="","*",FN_MC!D911)</f>
        <v>*</v>
      </c>
      <c r="E929" s="101" t="str">
        <f>IF(FN_MC!H911="","*",FN_MC!H911)</f>
        <v>*</v>
      </c>
      <c r="F929" s="114" t="str">
        <f>IF(FN_MC!M911="","*",FN_MC!M911)</f>
        <v>*</v>
      </c>
      <c r="G929" s="101" t="str">
        <f>IF(FN_MC!I911="","*",FN_MC!I911)</f>
        <v>*</v>
      </c>
      <c r="H929" s="101" t="str">
        <f>IF(FN_MC!AB911="","*",FN_MC!AB911)</f>
        <v>*</v>
      </c>
      <c r="I929" s="101" t="str">
        <f>IF(FN_MC!AC911="","*",FN_MC!AC911)</f>
        <v>*</v>
      </c>
      <c r="J929" s="102" t="str">
        <f>IF(FN_MC!AA911="","*",FN_MC!AA911)</f>
        <v>*</v>
      </c>
      <c r="K929" s="112" t="str">
        <f>IF(FN_MC!AD911="","*",FN_MC!AD911)</f>
        <v>*</v>
      </c>
    </row>
    <row r="930" spans="2:11">
      <c r="B930" s="100" t="str">
        <f>IF(FN_MC!Y912="","*",FN_MC!Y912)</f>
        <v>*</v>
      </c>
      <c r="C930" s="101" t="str">
        <f>IF(FN_MC!B912="","*",FN_MC!B912)</f>
        <v>*</v>
      </c>
      <c r="D930" s="101" t="str">
        <f>IF(FN_MC!D912="","*",FN_MC!D912)</f>
        <v>*</v>
      </c>
      <c r="E930" s="101" t="str">
        <f>IF(FN_MC!H912="","*",FN_MC!H912)</f>
        <v>*</v>
      </c>
      <c r="F930" s="114" t="str">
        <f>IF(FN_MC!M912="","*",FN_MC!M912)</f>
        <v>*</v>
      </c>
      <c r="G930" s="101" t="str">
        <f>IF(FN_MC!I912="","*",FN_MC!I912)</f>
        <v>*</v>
      </c>
      <c r="H930" s="101" t="str">
        <f>IF(FN_MC!AB912="","*",FN_MC!AB912)</f>
        <v>*</v>
      </c>
      <c r="I930" s="101" t="str">
        <f>IF(FN_MC!AC912="","*",FN_MC!AC912)</f>
        <v>*</v>
      </c>
      <c r="J930" s="102" t="str">
        <f>IF(FN_MC!AA912="","*",FN_MC!AA912)</f>
        <v>*</v>
      </c>
      <c r="K930" s="112" t="str">
        <f>IF(FN_MC!AD912="","*",FN_MC!AD912)</f>
        <v>*</v>
      </c>
    </row>
    <row r="931" spans="2:11">
      <c r="B931" s="100" t="str">
        <f>IF(FN_MC!Y913="","*",FN_MC!Y913)</f>
        <v>*</v>
      </c>
      <c r="C931" s="101" t="str">
        <f>IF(FN_MC!B913="","*",FN_MC!B913)</f>
        <v>*</v>
      </c>
      <c r="D931" s="101" t="str">
        <f>IF(FN_MC!D913="","*",FN_MC!D913)</f>
        <v>*</v>
      </c>
      <c r="E931" s="101" t="str">
        <f>IF(FN_MC!H913="","*",FN_MC!H913)</f>
        <v>*</v>
      </c>
      <c r="F931" s="114" t="str">
        <f>IF(FN_MC!M913="","*",FN_MC!M913)</f>
        <v>*</v>
      </c>
      <c r="G931" s="101" t="str">
        <f>IF(FN_MC!I913="","*",FN_MC!I913)</f>
        <v>*</v>
      </c>
      <c r="H931" s="101" t="str">
        <f>IF(FN_MC!AB913="","*",FN_MC!AB913)</f>
        <v>*</v>
      </c>
      <c r="I931" s="101" t="str">
        <f>IF(FN_MC!AC913="","*",FN_MC!AC913)</f>
        <v>*</v>
      </c>
      <c r="J931" s="102" t="str">
        <f>IF(FN_MC!AA913="","*",FN_MC!AA913)</f>
        <v>*</v>
      </c>
      <c r="K931" s="112" t="str">
        <f>IF(FN_MC!AD913="","*",FN_MC!AD913)</f>
        <v>*</v>
      </c>
    </row>
    <row r="932" spans="2:11">
      <c r="B932" s="100" t="str">
        <f>IF(FN_MC!Y914="","*",FN_MC!Y914)</f>
        <v>*</v>
      </c>
      <c r="C932" s="101" t="str">
        <f>IF(FN_MC!B914="","*",FN_MC!B914)</f>
        <v>*</v>
      </c>
      <c r="D932" s="101" t="str">
        <f>IF(FN_MC!D914="","*",FN_MC!D914)</f>
        <v>*</v>
      </c>
      <c r="E932" s="101" t="str">
        <f>IF(FN_MC!H914="","*",FN_MC!H914)</f>
        <v>*</v>
      </c>
      <c r="F932" s="114" t="str">
        <f>IF(FN_MC!M914="","*",FN_MC!M914)</f>
        <v>*</v>
      </c>
      <c r="G932" s="101" t="str">
        <f>IF(FN_MC!I914="","*",FN_MC!I914)</f>
        <v>*</v>
      </c>
      <c r="H932" s="101" t="str">
        <f>IF(FN_MC!AB914="","*",FN_MC!AB914)</f>
        <v>*</v>
      </c>
      <c r="I932" s="101" t="str">
        <f>IF(FN_MC!AC914="","*",FN_MC!AC914)</f>
        <v>*</v>
      </c>
      <c r="J932" s="102" t="str">
        <f>IF(FN_MC!AA914="","*",FN_MC!AA914)</f>
        <v>*</v>
      </c>
      <c r="K932" s="112" t="str">
        <f>IF(FN_MC!AD914="","*",FN_MC!AD914)</f>
        <v>*</v>
      </c>
    </row>
    <row r="933" spans="2:11">
      <c r="B933" s="100" t="str">
        <f>IF(FN_MC!Y915="","*",FN_MC!Y915)</f>
        <v>*</v>
      </c>
      <c r="C933" s="101" t="str">
        <f>IF(FN_MC!B915="","*",FN_MC!B915)</f>
        <v>*</v>
      </c>
      <c r="D933" s="101" t="str">
        <f>IF(FN_MC!D915="","*",FN_MC!D915)</f>
        <v>*</v>
      </c>
      <c r="E933" s="101" t="str">
        <f>IF(FN_MC!H915="","*",FN_MC!H915)</f>
        <v>*</v>
      </c>
      <c r="F933" s="114" t="str">
        <f>IF(FN_MC!M915="","*",FN_MC!M915)</f>
        <v>*</v>
      </c>
      <c r="G933" s="101" t="str">
        <f>IF(FN_MC!I915="","*",FN_MC!I915)</f>
        <v>*</v>
      </c>
      <c r="H933" s="101" t="str">
        <f>IF(FN_MC!AB915="","*",FN_MC!AB915)</f>
        <v>*</v>
      </c>
      <c r="I933" s="101" t="str">
        <f>IF(FN_MC!AC915="","*",FN_MC!AC915)</f>
        <v>*</v>
      </c>
      <c r="J933" s="102" t="str">
        <f>IF(FN_MC!AA915="","*",FN_MC!AA915)</f>
        <v>*</v>
      </c>
      <c r="K933" s="112" t="str">
        <f>IF(FN_MC!AD915="","*",FN_MC!AD915)</f>
        <v>*</v>
      </c>
    </row>
    <row r="934" spans="2:11">
      <c r="B934" s="100" t="str">
        <f>IF(FN_MC!Y916="","*",FN_MC!Y916)</f>
        <v>*</v>
      </c>
      <c r="C934" s="101" t="str">
        <f>IF(FN_MC!B916="","*",FN_MC!B916)</f>
        <v>*</v>
      </c>
      <c r="D934" s="101" t="str">
        <f>IF(FN_MC!D916="","*",FN_MC!D916)</f>
        <v>*</v>
      </c>
      <c r="E934" s="101" t="str">
        <f>IF(FN_MC!H916="","*",FN_MC!H916)</f>
        <v>*</v>
      </c>
      <c r="F934" s="114" t="str">
        <f>IF(FN_MC!M916="","*",FN_MC!M916)</f>
        <v>*</v>
      </c>
      <c r="G934" s="101" t="str">
        <f>IF(FN_MC!I916="","*",FN_MC!I916)</f>
        <v>*</v>
      </c>
      <c r="H934" s="101" t="str">
        <f>IF(FN_MC!AB916="","*",FN_MC!AB916)</f>
        <v>*</v>
      </c>
      <c r="I934" s="101" t="str">
        <f>IF(FN_MC!AC916="","*",FN_MC!AC916)</f>
        <v>*</v>
      </c>
      <c r="J934" s="102" t="str">
        <f>IF(FN_MC!AA916="","*",FN_MC!AA916)</f>
        <v>*</v>
      </c>
      <c r="K934" s="112" t="str">
        <f>IF(FN_MC!AD916="","*",FN_MC!AD916)</f>
        <v>*</v>
      </c>
    </row>
    <row r="935" spans="2:11">
      <c r="B935" s="100" t="str">
        <f>IF(FN_MC!Y917="","*",FN_MC!Y917)</f>
        <v>*</v>
      </c>
      <c r="C935" s="101" t="str">
        <f>IF(FN_MC!B917="","*",FN_MC!B917)</f>
        <v>*</v>
      </c>
      <c r="D935" s="101" t="str">
        <f>IF(FN_MC!D917="","*",FN_MC!D917)</f>
        <v>*</v>
      </c>
      <c r="E935" s="101" t="str">
        <f>IF(FN_MC!H917="","*",FN_MC!H917)</f>
        <v>*</v>
      </c>
      <c r="F935" s="114" t="str">
        <f>IF(FN_MC!M917="","*",FN_MC!M917)</f>
        <v>*</v>
      </c>
      <c r="G935" s="101" t="str">
        <f>IF(FN_MC!I917="","*",FN_MC!I917)</f>
        <v>*</v>
      </c>
      <c r="H935" s="101" t="str">
        <f>IF(FN_MC!AB917="","*",FN_MC!AB917)</f>
        <v>*</v>
      </c>
      <c r="I935" s="101" t="str">
        <f>IF(FN_MC!AC917="","*",FN_MC!AC917)</f>
        <v>*</v>
      </c>
      <c r="J935" s="102" t="str">
        <f>IF(FN_MC!AA917="","*",FN_MC!AA917)</f>
        <v>*</v>
      </c>
      <c r="K935" s="112" t="str">
        <f>IF(FN_MC!AD917="","*",FN_MC!AD917)</f>
        <v>*</v>
      </c>
    </row>
    <row r="936" spans="2:11">
      <c r="B936" s="100" t="str">
        <f>IF(FN_MC!Y918="","*",FN_MC!Y918)</f>
        <v>*</v>
      </c>
      <c r="C936" s="101" t="str">
        <f>IF(FN_MC!B918="","*",FN_MC!B918)</f>
        <v>*</v>
      </c>
      <c r="D936" s="101" t="str">
        <f>IF(FN_MC!D918="","*",FN_MC!D918)</f>
        <v>*</v>
      </c>
      <c r="E936" s="101" t="str">
        <f>IF(FN_MC!H918="","*",FN_MC!H918)</f>
        <v>*</v>
      </c>
      <c r="F936" s="114" t="str">
        <f>IF(FN_MC!M918="","*",FN_MC!M918)</f>
        <v>*</v>
      </c>
      <c r="G936" s="101" t="str">
        <f>IF(FN_MC!I918="","*",FN_MC!I918)</f>
        <v>*</v>
      </c>
      <c r="H936" s="101" t="str">
        <f>IF(FN_MC!AB918="","*",FN_MC!AB918)</f>
        <v>*</v>
      </c>
      <c r="I936" s="101" t="str">
        <f>IF(FN_MC!AC918="","*",FN_MC!AC918)</f>
        <v>*</v>
      </c>
      <c r="J936" s="102" t="str">
        <f>IF(FN_MC!AA918="","*",FN_MC!AA918)</f>
        <v>*</v>
      </c>
      <c r="K936" s="112" t="str">
        <f>IF(FN_MC!AD918="","*",FN_MC!AD918)</f>
        <v>*</v>
      </c>
    </row>
    <row r="937" spans="2:11">
      <c r="B937" s="100" t="str">
        <f>IF(FN_MC!Y919="","*",FN_MC!Y919)</f>
        <v>*</v>
      </c>
      <c r="C937" s="101" t="str">
        <f>IF(FN_MC!B919="","*",FN_MC!B919)</f>
        <v>*</v>
      </c>
      <c r="D937" s="101" t="str">
        <f>IF(FN_MC!D919="","*",FN_MC!D919)</f>
        <v>*</v>
      </c>
      <c r="E937" s="101" t="str">
        <f>IF(FN_MC!H919="","*",FN_MC!H919)</f>
        <v>*</v>
      </c>
      <c r="F937" s="114" t="str">
        <f>IF(FN_MC!M919="","*",FN_MC!M919)</f>
        <v>*</v>
      </c>
      <c r="G937" s="101" t="str">
        <f>IF(FN_MC!I919="","*",FN_MC!I919)</f>
        <v>*</v>
      </c>
      <c r="H937" s="101" t="str">
        <f>IF(FN_MC!AB919="","*",FN_MC!AB919)</f>
        <v>*</v>
      </c>
      <c r="I937" s="101" t="str">
        <f>IF(FN_MC!AC919="","*",FN_MC!AC919)</f>
        <v>*</v>
      </c>
      <c r="J937" s="102" t="str">
        <f>IF(FN_MC!AA919="","*",FN_MC!AA919)</f>
        <v>*</v>
      </c>
      <c r="K937" s="112" t="str">
        <f>IF(FN_MC!AD919="","*",FN_MC!AD919)</f>
        <v>*</v>
      </c>
    </row>
    <row r="938" spans="2:11">
      <c r="B938" s="100" t="str">
        <f>IF(FN_MC!Y920="","*",FN_MC!Y920)</f>
        <v>*</v>
      </c>
      <c r="C938" s="101" t="str">
        <f>IF(FN_MC!B920="","*",FN_MC!B920)</f>
        <v>*</v>
      </c>
      <c r="D938" s="101" t="str">
        <f>IF(FN_MC!D920="","*",FN_MC!D920)</f>
        <v>*</v>
      </c>
      <c r="E938" s="101" t="str">
        <f>IF(FN_MC!H920="","*",FN_MC!H920)</f>
        <v>*</v>
      </c>
      <c r="F938" s="114" t="str">
        <f>IF(FN_MC!M920="","*",FN_MC!M920)</f>
        <v>*</v>
      </c>
      <c r="G938" s="101" t="str">
        <f>IF(FN_MC!I920="","*",FN_MC!I920)</f>
        <v>*</v>
      </c>
      <c r="H938" s="101" t="str">
        <f>IF(FN_MC!AB920="","*",FN_MC!AB920)</f>
        <v>*</v>
      </c>
      <c r="I938" s="101" t="str">
        <f>IF(FN_MC!AC920="","*",FN_MC!AC920)</f>
        <v>*</v>
      </c>
      <c r="J938" s="102" t="str">
        <f>IF(FN_MC!AA920="","*",FN_MC!AA920)</f>
        <v>*</v>
      </c>
      <c r="K938" s="112" t="str">
        <f>IF(FN_MC!AD920="","*",FN_MC!AD920)</f>
        <v>*</v>
      </c>
    </row>
    <row r="939" spans="2:11">
      <c r="B939" s="100" t="str">
        <f>IF(FN_MC!Y921="","*",FN_MC!Y921)</f>
        <v>*</v>
      </c>
      <c r="C939" s="101" t="str">
        <f>IF(FN_MC!B921="","*",FN_MC!B921)</f>
        <v>*</v>
      </c>
      <c r="D939" s="101" t="str">
        <f>IF(FN_MC!D921="","*",FN_MC!D921)</f>
        <v>*</v>
      </c>
      <c r="E939" s="101" t="str">
        <f>IF(FN_MC!H921="","*",FN_MC!H921)</f>
        <v>*</v>
      </c>
      <c r="F939" s="114" t="str">
        <f>IF(FN_MC!M921="","*",FN_MC!M921)</f>
        <v>*</v>
      </c>
      <c r="G939" s="101" t="str">
        <f>IF(FN_MC!I921="","*",FN_MC!I921)</f>
        <v>*</v>
      </c>
      <c r="H939" s="101" t="str">
        <f>IF(FN_MC!AB921="","*",FN_MC!AB921)</f>
        <v>*</v>
      </c>
      <c r="I939" s="101" t="str">
        <f>IF(FN_MC!AC921="","*",FN_MC!AC921)</f>
        <v>*</v>
      </c>
      <c r="J939" s="102" t="str">
        <f>IF(FN_MC!AA921="","*",FN_MC!AA921)</f>
        <v>*</v>
      </c>
      <c r="K939" s="112" t="str">
        <f>IF(FN_MC!AD921="","*",FN_MC!AD921)</f>
        <v>*</v>
      </c>
    </row>
    <row r="940" spans="2:11">
      <c r="B940" s="100" t="str">
        <f>IF(FN_MC!Y922="","*",FN_MC!Y922)</f>
        <v>*</v>
      </c>
      <c r="C940" s="101" t="str">
        <f>IF(FN_MC!B922="","*",FN_MC!B922)</f>
        <v>*</v>
      </c>
      <c r="D940" s="101" t="str">
        <f>IF(FN_MC!D922="","*",FN_MC!D922)</f>
        <v>*</v>
      </c>
      <c r="E940" s="101" t="str">
        <f>IF(FN_MC!H922="","*",FN_MC!H922)</f>
        <v>*</v>
      </c>
      <c r="F940" s="114" t="str">
        <f>IF(FN_MC!M922="","*",FN_MC!M922)</f>
        <v>*</v>
      </c>
      <c r="G940" s="101" t="str">
        <f>IF(FN_MC!I922="","*",FN_MC!I922)</f>
        <v>*</v>
      </c>
      <c r="H940" s="101" t="str">
        <f>IF(FN_MC!AB922="","*",FN_MC!AB922)</f>
        <v>*</v>
      </c>
      <c r="I940" s="101" t="str">
        <f>IF(FN_MC!AC922="","*",FN_MC!AC922)</f>
        <v>*</v>
      </c>
      <c r="J940" s="102" t="str">
        <f>IF(FN_MC!AA922="","*",FN_MC!AA922)</f>
        <v>*</v>
      </c>
      <c r="K940" s="112" t="str">
        <f>IF(FN_MC!AD922="","*",FN_MC!AD922)</f>
        <v>*</v>
      </c>
    </row>
    <row r="941" spans="2:11">
      <c r="B941" s="100" t="str">
        <f>IF(FN_MC!Y923="","*",FN_MC!Y923)</f>
        <v>*</v>
      </c>
      <c r="C941" s="101" t="str">
        <f>IF(FN_MC!B923="","*",FN_MC!B923)</f>
        <v>*</v>
      </c>
      <c r="D941" s="101" t="str">
        <f>IF(FN_MC!D923="","*",FN_MC!D923)</f>
        <v>*</v>
      </c>
      <c r="E941" s="101" t="str">
        <f>IF(FN_MC!H923="","*",FN_MC!H923)</f>
        <v>*</v>
      </c>
      <c r="F941" s="114" t="str">
        <f>IF(FN_MC!M923="","*",FN_MC!M923)</f>
        <v>*</v>
      </c>
      <c r="G941" s="101" t="str">
        <f>IF(FN_MC!I923="","*",FN_MC!I923)</f>
        <v>*</v>
      </c>
      <c r="H941" s="101" t="str">
        <f>IF(FN_MC!AB923="","*",FN_MC!AB923)</f>
        <v>*</v>
      </c>
      <c r="I941" s="101" t="str">
        <f>IF(FN_MC!AC923="","*",FN_MC!AC923)</f>
        <v>*</v>
      </c>
      <c r="J941" s="102" t="str">
        <f>IF(FN_MC!AA923="","*",FN_MC!AA923)</f>
        <v>*</v>
      </c>
      <c r="K941" s="112" t="str">
        <f>IF(FN_MC!AD923="","*",FN_MC!AD923)</f>
        <v>*</v>
      </c>
    </row>
    <row r="942" spans="2:11">
      <c r="B942" s="100" t="str">
        <f>IF(FN_MC!Y924="","*",FN_MC!Y924)</f>
        <v>*</v>
      </c>
      <c r="C942" s="101" t="str">
        <f>IF(FN_MC!B924="","*",FN_MC!B924)</f>
        <v>*</v>
      </c>
      <c r="D942" s="101" t="str">
        <f>IF(FN_MC!D924="","*",FN_MC!D924)</f>
        <v>*</v>
      </c>
      <c r="E942" s="101" t="str">
        <f>IF(FN_MC!H924="","*",FN_MC!H924)</f>
        <v>*</v>
      </c>
      <c r="F942" s="114" t="str">
        <f>IF(FN_MC!M924="","*",FN_MC!M924)</f>
        <v>*</v>
      </c>
      <c r="G942" s="101" t="str">
        <f>IF(FN_MC!I924="","*",FN_MC!I924)</f>
        <v>*</v>
      </c>
      <c r="H942" s="101" t="str">
        <f>IF(FN_MC!AB924="","*",FN_MC!AB924)</f>
        <v>*</v>
      </c>
      <c r="I942" s="101" t="str">
        <f>IF(FN_MC!AC924="","*",FN_MC!AC924)</f>
        <v>*</v>
      </c>
      <c r="J942" s="102" t="str">
        <f>IF(FN_MC!AA924="","*",FN_MC!AA924)</f>
        <v>*</v>
      </c>
      <c r="K942" s="112" t="str">
        <f>IF(FN_MC!AD924="","*",FN_MC!AD924)</f>
        <v>*</v>
      </c>
    </row>
    <row r="943" spans="2:11">
      <c r="B943" s="100" t="str">
        <f>IF(FN_MC!Y925="","*",FN_MC!Y925)</f>
        <v>*</v>
      </c>
      <c r="C943" s="101" t="str">
        <f>IF(FN_MC!B925="","*",FN_MC!B925)</f>
        <v>*</v>
      </c>
      <c r="D943" s="101" t="str">
        <f>IF(FN_MC!D925="","*",FN_MC!D925)</f>
        <v>*</v>
      </c>
      <c r="E943" s="101" t="str">
        <f>IF(FN_MC!H925="","*",FN_MC!H925)</f>
        <v>*</v>
      </c>
      <c r="F943" s="114" t="str">
        <f>IF(FN_MC!M925="","*",FN_MC!M925)</f>
        <v>*</v>
      </c>
      <c r="G943" s="101" t="str">
        <f>IF(FN_MC!I925="","*",FN_MC!I925)</f>
        <v>*</v>
      </c>
      <c r="H943" s="101" t="str">
        <f>IF(FN_MC!AB925="","*",FN_MC!AB925)</f>
        <v>*</v>
      </c>
      <c r="I943" s="101" t="str">
        <f>IF(FN_MC!AC925="","*",FN_MC!AC925)</f>
        <v>*</v>
      </c>
      <c r="J943" s="102" t="str">
        <f>IF(FN_MC!AA925="","*",FN_MC!AA925)</f>
        <v>*</v>
      </c>
      <c r="K943" s="112" t="str">
        <f>IF(FN_MC!AD925="","*",FN_MC!AD925)</f>
        <v>*</v>
      </c>
    </row>
    <row r="944" spans="2:11">
      <c r="B944" s="100" t="str">
        <f>IF(FN_MC!Y926="","*",FN_MC!Y926)</f>
        <v>*</v>
      </c>
      <c r="C944" s="101" t="str">
        <f>IF(FN_MC!B926="","*",FN_MC!B926)</f>
        <v>*</v>
      </c>
      <c r="D944" s="101" t="str">
        <f>IF(FN_MC!D926="","*",FN_MC!D926)</f>
        <v>*</v>
      </c>
      <c r="E944" s="101" t="str">
        <f>IF(FN_MC!H926="","*",FN_MC!H926)</f>
        <v>*</v>
      </c>
      <c r="F944" s="114" t="str">
        <f>IF(FN_MC!M926="","*",FN_MC!M926)</f>
        <v>*</v>
      </c>
      <c r="G944" s="101" t="str">
        <f>IF(FN_MC!I926="","*",FN_MC!I926)</f>
        <v>*</v>
      </c>
      <c r="H944" s="101" t="str">
        <f>IF(FN_MC!AB926="","*",FN_MC!AB926)</f>
        <v>*</v>
      </c>
      <c r="I944" s="101" t="str">
        <f>IF(FN_MC!AC926="","*",FN_MC!AC926)</f>
        <v>*</v>
      </c>
      <c r="J944" s="102" t="str">
        <f>IF(FN_MC!AA926="","*",FN_MC!AA926)</f>
        <v>*</v>
      </c>
      <c r="K944" s="112" t="str">
        <f>IF(FN_MC!AD926="","*",FN_MC!AD926)</f>
        <v>*</v>
      </c>
    </row>
    <row r="945" spans="2:11">
      <c r="B945" s="100" t="str">
        <f>IF(FN_MC!Y927="","*",FN_MC!Y927)</f>
        <v>*</v>
      </c>
      <c r="C945" s="101" t="str">
        <f>IF(FN_MC!B927="","*",FN_MC!B927)</f>
        <v>*</v>
      </c>
      <c r="D945" s="101" t="str">
        <f>IF(FN_MC!D927="","*",FN_MC!D927)</f>
        <v>*</v>
      </c>
      <c r="E945" s="101" t="str">
        <f>IF(FN_MC!H927="","*",FN_MC!H927)</f>
        <v>*</v>
      </c>
      <c r="F945" s="114" t="str">
        <f>IF(FN_MC!M927="","*",FN_MC!M927)</f>
        <v>*</v>
      </c>
      <c r="G945" s="101" t="str">
        <f>IF(FN_MC!I927="","*",FN_MC!I927)</f>
        <v>*</v>
      </c>
      <c r="H945" s="101" t="str">
        <f>IF(FN_MC!AB927="","*",FN_MC!AB927)</f>
        <v>*</v>
      </c>
      <c r="I945" s="101" t="str">
        <f>IF(FN_MC!AC927="","*",FN_MC!AC927)</f>
        <v>*</v>
      </c>
      <c r="J945" s="102" t="str">
        <f>IF(FN_MC!AA927="","*",FN_MC!AA927)</f>
        <v>*</v>
      </c>
      <c r="K945" s="112" t="str">
        <f>IF(FN_MC!AD927="","*",FN_MC!AD927)</f>
        <v>*</v>
      </c>
    </row>
    <row r="946" spans="2:11">
      <c r="B946" s="100" t="str">
        <f>IF(FN_MC!Y928="","*",FN_MC!Y928)</f>
        <v>*</v>
      </c>
      <c r="C946" s="101" t="str">
        <f>IF(FN_MC!B928="","*",FN_MC!B928)</f>
        <v>*</v>
      </c>
      <c r="D946" s="101" t="str">
        <f>IF(FN_MC!D928="","*",FN_MC!D928)</f>
        <v>*</v>
      </c>
      <c r="E946" s="101" t="str">
        <f>IF(FN_MC!H928="","*",FN_MC!H928)</f>
        <v>*</v>
      </c>
      <c r="F946" s="114" t="str">
        <f>IF(FN_MC!M928="","*",FN_MC!M928)</f>
        <v>*</v>
      </c>
      <c r="G946" s="101" t="str">
        <f>IF(FN_MC!I928="","*",FN_MC!I928)</f>
        <v>*</v>
      </c>
      <c r="H946" s="101" t="str">
        <f>IF(FN_MC!AB928="","*",FN_MC!AB928)</f>
        <v>*</v>
      </c>
      <c r="I946" s="101" t="str">
        <f>IF(FN_MC!AC928="","*",FN_MC!AC928)</f>
        <v>*</v>
      </c>
      <c r="J946" s="102" t="str">
        <f>IF(FN_MC!AA928="","*",FN_MC!AA928)</f>
        <v>*</v>
      </c>
      <c r="K946" s="112" t="str">
        <f>IF(FN_MC!AD928="","*",FN_MC!AD928)</f>
        <v>*</v>
      </c>
    </row>
    <row r="947" spans="2:11">
      <c r="B947" s="100" t="str">
        <f>IF(FN_MC!Y929="","*",FN_MC!Y929)</f>
        <v>*</v>
      </c>
      <c r="C947" s="101" t="str">
        <f>IF(FN_MC!B929="","*",FN_MC!B929)</f>
        <v>*</v>
      </c>
      <c r="D947" s="101" t="str">
        <f>IF(FN_MC!D929="","*",FN_MC!D929)</f>
        <v>*</v>
      </c>
      <c r="E947" s="101" t="str">
        <f>IF(FN_MC!H929="","*",FN_MC!H929)</f>
        <v>*</v>
      </c>
      <c r="F947" s="114" t="str">
        <f>IF(FN_MC!M929="","*",FN_MC!M929)</f>
        <v>*</v>
      </c>
      <c r="G947" s="101" t="str">
        <f>IF(FN_MC!I929="","*",FN_MC!I929)</f>
        <v>*</v>
      </c>
      <c r="H947" s="101" t="str">
        <f>IF(FN_MC!AB929="","*",FN_MC!AB929)</f>
        <v>*</v>
      </c>
      <c r="I947" s="101" t="str">
        <f>IF(FN_MC!AC929="","*",FN_MC!AC929)</f>
        <v>*</v>
      </c>
      <c r="J947" s="102" t="str">
        <f>IF(FN_MC!AA929="","*",FN_MC!AA929)</f>
        <v>*</v>
      </c>
      <c r="K947" s="112" t="str">
        <f>IF(FN_MC!AD929="","*",FN_MC!AD929)</f>
        <v>*</v>
      </c>
    </row>
    <row r="948" spans="2:11">
      <c r="B948" s="100" t="str">
        <f>IF(FN_MC!Y930="","*",FN_MC!Y930)</f>
        <v>*</v>
      </c>
      <c r="C948" s="101" t="str">
        <f>IF(FN_MC!B930="","*",FN_MC!B930)</f>
        <v>*</v>
      </c>
      <c r="D948" s="101" t="str">
        <f>IF(FN_MC!D930="","*",FN_MC!D930)</f>
        <v>*</v>
      </c>
      <c r="E948" s="101" t="str">
        <f>IF(FN_MC!H930="","*",FN_MC!H930)</f>
        <v>*</v>
      </c>
      <c r="F948" s="114" t="str">
        <f>IF(FN_MC!M930="","*",FN_MC!M930)</f>
        <v>*</v>
      </c>
      <c r="G948" s="101" t="str">
        <f>IF(FN_MC!I930="","*",FN_MC!I930)</f>
        <v>*</v>
      </c>
      <c r="H948" s="101" t="str">
        <f>IF(FN_MC!AB930="","*",FN_MC!AB930)</f>
        <v>*</v>
      </c>
      <c r="I948" s="101" t="str">
        <f>IF(FN_MC!AC930="","*",FN_MC!AC930)</f>
        <v>*</v>
      </c>
      <c r="J948" s="102" t="str">
        <f>IF(FN_MC!AA930="","*",FN_MC!AA930)</f>
        <v>*</v>
      </c>
      <c r="K948" s="112" t="str">
        <f>IF(FN_MC!AD930="","*",FN_MC!AD930)</f>
        <v>*</v>
      </c>
    </row>
    <row r="949" spans="2:11">
      <c r="B949" s="100" t="str">
        <f>IF(FN_MC!Y931="","*",FN_MC!Y931)</f>
        <v>*</v>
      </c>
      <c r="C949" s="101" t="str">
        <f>IF(FN_MC!B931="","*",FN_MC!B931)</f>
        <v>*</v>
      </c>
      <c r="D949" s="101" t="str">
        <f>IF(FN_MC!D931="","*",FN_MC!D931)</f>
        <v>*</v>
      </c>
      <c r="E949" s="101" t="str">
        <f>IF(FN_MC!H931="","*",FN_MC!H931)</f>
        <v>*</v>
      </c>
      <c r="F949" s="114" t="str">
        <f>IF(FN_MC!M931="","*",FN_MC!M931)</f>
        <v>*</v>
      </c>
      <c r="G949" s="101" t="str">
        <f>IF(FN_MC!I931="","*",FN_MC!I931)</f>
        <v>*</v>
      </c>
      <c r="H949" s="101" t="str">
        <f>IF(FN_MC!AB931="","*",FN_MC!AB931)</f>
        <v>*</v>
      </c>
      <c r="I949" s="101" t="str">
        <f>IF(FN_MC!AC931="","*",FN_MC!AC931)</f>
        <v>*</v>
      </c>
      <c r="J949" s="102" t="str">
        <f>IF(FN_MC!AA931="","*",FN_MC!AA931)</f>
        <v>*</v>
      </c>
      <c r="K949" s="112" t="str">
        <f>IF(FN_MC!AD931="","*",FN_MC!AD931)</f>
        <v>*</v>
      </c>
    </row>
    <row r="950" spans="2:11">
      <c r="B950" s="100" t="str">
        <f>IF(FN_MC!Y932="","*",FN_MC!Y932)</f>
        <v>*</v>
      </c>
      <c r="C950" s="101" t="str">
        <f>IF(FN_MC!B932="","*",FN_MC!B932)</f>
        <v>*</v>
      </c>
      <c r="D950" s="101" t="str">
        <f>IF(FN_MC!D932="","*",FN_MC!D932)</f>
        <v>*</v>
      </c>
      <c r="E950" s="101" t="str">
        <f>IF(FN_MC!H932="","*",FN_MC!H932)</f>
        <v>*</v>
      </c>
      <c r="F950" s="114" t="str">
        <f>IF(FN_MC!M932="","*",FN_MC!M932)</f>
        <v>*</v>
      </c>
      <c r="G950" s="101" t="str">
        <f>IF(FN_MC!I932="","*",FN_MC!I932)</f>
        <v>*</v>
      </c>
      <c r="H950" s="101" t="str">
        <f>IF(FN_MC!AB932="","*",FN_MC!AB932)</f>
        <v>*</v>
      </c>
      <c r="I950" s="101" t="str">
        <f>IF(FN_MC!AC932="","*",FN_MC!AC932)</f>
        <v>*</v>
      </c>
      <c r="J950" s="102" t="str">
        <f>IF(FN_MC!AA932="","*",FN_MC!AA932)</f>
        <v>*</v>
      </c>
      <c r="K950" s="112" t="str">
        <f>IF(FN_MC!AD932="","*",FN_MC!AD932)</f>
        <v>*</v>
      </c>
    </row>
  </sheetData>
  <autoFilter ref="B2:K950" xr:uid="{5B07F0A6-D221-487A-AF23-2D062D586460}"/>
  <conditionalFormatting sqref="B3:B950">
    <cfRule type="cellIs" dxfId="7" priority="1" operator="equal">
      <formula>"NÃO"</formula>
    </cfRule>
    <cfRule type="cellIs" dxfId="6" priority="2" operator="equal">
      <formula>"SIM"</formula>
    </cfRule>
  </conditionalFormatting>
  <pageMargins left="0.511811024" right="0.511811024" top="0.78740157499999996" bottom="0.78740157499999996" header="0.31496062000000002" footer="0.31496062000000002"/>
  <pageSetup paperSize="9" orientation="portrait"/>
  <headerFooter>
    <oddFooter>&amp;L&amp;1#&amp;"Calibri"&amp;10&amp;K000000Interno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AA0C70-EBEE-4214-8066-7539E1905ACB}">
  <sheetPr filterMode="1">
    <tabColor rgb="FF0070C0"/>
  </sheetPr>
  <dimension ref="A2:AT902"/>
  <sheetViews>
    <sheetView workbookViewId="0">
      <selection activeCell="H914" sqref="H914"/>
    </sheetView>
  </sheetViews>
  <sheetFormatPr defaultRowHeight="15"/>
  <cols>
    <col min="1" max="1" width="14.7109375" customWidth="1"/>
    <col min="2" max="2" width="18.28515625" customWidth="1"/>
    <col min="3" max="3" width="14.5703125" hidden="1" customWidth="1"/>
    <col min="4" max="4" width="17.5703125" customWidth="1"/>
    <col min="5" max="5" width="12.5703125" customWidth="1"/>
    <col min="6" max="6" width="15.140625" customWidth="1"/>
    <col min="7" max="7" width="16" customWidth="1"/>
    <col min="8" max="8" width="26.28515625" customWidth="1"/>
    <col min="9" max="9" width="19.140625" customWidth="1"/>
    <col min="10" max="10" width="17.42578125" customWidth="1"/>
    <col min="11" max="11" width="18" customWidth="1"/>
    <col min="12" max="12" width="11.28515625" customWidth="1"/>
    <col min="13" max="14" width="10.5703125" customWidth="1"/>
    <col min="15" max="15" width="12.140625" customWidth="1"/>
    <col min="16" max="16" width="11.42578125" customWidth="1"/>
    <col min="17" max="17" width="14.5703125" customWidth="1"/>
    <col min="18" max="18" width="11.85546875" customWidth="1"/>
    <col min="19" max="19" width="14.7109375" customWidth="1"/>
    <col min="20" max="20" width="47" style="35" customWidth="1"/>
    <col min="21" max="23" width="26.28515625" customWidth="1"/>
  </cols>
  <sheetData>
    <row r="2" spans="1:46" ht="15" customHeight="1">
      <c r="A2" s="265"/>
      <c r="B2" s="266"/>
      <c r="C2" s="267"/>
      <c r="D2" s="88"/>
      <c r="E2" s="88"/>
      <c r="F2" s="88"/>
      <c r="G2" s="88"/>
      <c r="H2" s="88"/>
      <c r="I2" s="88"/>
      <c r="J2" s="88"/>
      <c r="K2" s="88"/>
      <c r="L2" s="194"/>
      <c r="M2" s="104"/>
      <c r="N2" s="181"/>
      <c r="O2" s="181"/>
      <c r="P2" s="268" t="s">
        <v>1259</v>
      </c>
      <c r="Q2" s="269"/>
      <c r="R2" s="88"/>
      <c r="S2" s="88"/>
      <c r="T2" s="89"/>
      <c r="U2" s="270" t="s">
        <v>1533</v>
      </c>
      <c r="V2" s="270"/>
      <c r="W2" s="270"/>
      <c r="X2" s="201"/>
      <c r="Y2" s="201"/>
      <c r="Z2" s="201"/>
      <c r="AA2" s="201"/>
      <c r="AB2" s="201"/>
      <c r="AC2" s="201"/>
      <c r="AD2" s="201"/>
      <c r="AE2" s="201"/>
      <c r="AF2" s="201"/>
      <c r="AG2" s="201"/>
      <c r="AH2" s="201"/>
      <c r="AI2" s="201"/>
      <c r="AJ2" s="201"/>
      <c r="AK2" s="201"/>
      <c r="AL2" s="201"/>
      <c r="AM2" s="201"/>
      <c r="AN2" s="201"/>
      <c r="AO2" s="201"/>
      <c r="AP2" s="201"/>
      <c r="AQ2" s="201"/>
      <c r="AR2" s="201"/>
      <c r="AS2" s="201"/>
      <c r="AT2" s="201"/>
    </row>
    <row r="3" spans="1:46" ht="12" customHeight="1">
      <c r="A3" s="91" t="s">
        <v>1534</v>
      </c>
      <c r="B3" s="91" t="s">
        <v>1535</v>
      </c>
      <c r="C3" s="91" t="s">
        <v>7</v>
      </c>
      <c r="D3" s="92" t="s">
        <v>1211</v>
      </c>
      <c r="E3" s="92" t="s">
        <v>366</v>
      </c>
      <c r="F3" s="92" t="s">
        <v>1536</v>
      </c>
      <c r="G3" s="92" t="s">
        <v>1057</v>
      </c>
      <c r="H3" s="92" t="s">
        <v>1200</v>
      </c>
      <c r="I3" s="92" t="s">
        <v>1202</v>
      </c>
      <c r="J3" s="92" t="s">
        <v>1203</v>
      </c>
      <c r="K3" s="92" t="s">
        <v>1206</v>
      </c>
      <c r="L3" s="195" t="s">
        <v>367</v>
      </c>
      <c r="M3" s="105" t="s">
        <v>363</v>
      </c>
      <c r="N3" s="182" t="s">
        <v>1204</v>
      </c>
      <c r="O3" s="182" t="s">
        <v>1205</v>
      </c>
      <c r="P3" s="106" t="s">
        <v>1207</v>
      </c>
      <c r="Q3" s="106" t="s">
        <v>1208</v>
      </c>
      <c r="R3" s="93" t="s">
        <v>1209</v>
      </c>
      <c r="S3" s="93" t="s">
        <v>1537</v>
      </c>
      <c r="T3" s="94" t="s">
        <v>1214</v>
      </c>
      <c r="U3" s="90">
        <f ca="1">TODAY()-1</f>
        <v>46064</v>
      </c>
      <c r="V3" s="90">
        <f ca="1">U3-1</f>
        <v>46063</v>
      </c>
      <c r="W3" s="90">
        <f ca="1">V3-1</f>
        <v>46062</v>
      </c>
      <c r="X3" s="201"/>
      <c r="Y3" s="201"/>
      <c r="Z3" s="201"/>
      <c r="AA3" s="201"/>
      <c r="AB3" s="201"/>
      <c r="AC3" s="201"/>
      <c r="AD3" s="201"/>
      <c r="AE3" s="201"/>
      <c r="AF3" s="201"/>
      <c r="AG3" s="201"/>
      <c r="AH3" s="201"/>
      <c r="AI3" s="201"/>
      <c r="AJ3" s="201"/>
      <c r="AK3" s="201"/>
      <c r="AL3" s="201"/>
      <c r="AM3" s="201"/>
      <c r="AN3" s="201"/>
      <c r="AO3" s="201"/>
      <c r="AP3" s="201"/>
      <c r="AQ3" s="201"/>
      <c r="AR3" s="201"/>
      <c r="AS3" s="201"/>
      <c r="AT3" s="201"/>
    </row>
    <row r="4" spans="1:46" hidden="1">
      <c r="A4" s="95" t="str">
        <f>IF(FN_MC!Y6="","*",FN_MC!Y6)</f>
        <v>*</v>
      </c>
      <c r="B4" s="95" t="str">
        <f>IF(FN_MC!X6="","*",FN_MC!X6)</f>
        <v>Oportunidade</v>
      </c>
      <c r="C4" s="95" t="str">
        <f>IF(FN_MC!Z6="","*",FN_MC!Z6)</f>
        <v>*</v>
      </c>
      <c r="D4" s="96" t="str">
        <f>IF(FN_MC!S6="","*",FN_MC!S6)</f>
        <v>-</v>
      </c>
      <c r="E4" s="96" t="str">
        <f>IF(FN_MC!T6="","*",FN_MC!T6)</f>
        <v>-</v>
      </c>
      <c r="F4" s="96" t="str">
        <f>IF(FN_MC!B6="","*",FN_MC!B6)</f>
        <v>*</v>
      </c>
      <c r="G4" s="96" t="str">
        <f>IF(FN_MC!D6="","*",FN_MC!D6)</f>
        <v>W70</v>
      </c>
      <c r="H4" s="96" t="str">
        <f>IF(FN_MC!F6="","*",FN_MC!F6)</f>
        <v>DESLOCAMENTO</v>
      </c>
      <c r="I4" s="96" t="str">
        <f>IF(FN_MC!H6="","*",FN_MC!H6)</f>
        <v>TGR2</v>
      </c>
      <c r="J4" s="96" t="str">
        <f>IF(FN_MC!I6="","*",FN_MC!I6)</f>
        <v>TIQ</v>
      </c>
      <c r="K4" s="96" t="str">
        <f>IF(FN_MC!M6="","*",FN_MC!M6)</f>
        <v>TGR-TIQ</v>
      </c>
      <c r="L4" s="196" t="str">
        <f>IF(FN_MC!N6="","*",FN_MC!N6)</f>
        <v>TGRTIQ</v>
      </c>
      <c r="M4" s="97">
        <f>IF(FN_MC!J6="","*",FN_MC!J6)</f>
        <v>98</v>
      </c>
      <c r="N4" s="183">
        <f>IF(FN_MC!K6="","*",FN_MC!K6)</f>
        <v>501</v>
      </c>
      <c r="O4" s="183" t="str">
        <f>IF(FN_MC!L6="","*",FN_MC!L6)</f>
        <v>-</v>
      </c>
      <c r="P4" s="107">
        <f>IF(FN_MC!O6="","*",FN_MC!O6)</f>
        <v>0.375</v>
      </c>
      <c r="Q4" s="107">
        <f>IF(FN_MC!P6="","*",FN_MC!P6)</f>
        <v>4.1666666666666664E-2</v>
      </c>
      <c r="R4" s="96" t="str">
        <f>IF(FN_MC!Q6="","*",CONCATENATE(FN_MC!Q6," ",FN_MC!R6))</f>
        <v>1 BINÁRIO</v>
      </c>
      <c r="S4" s="96" t="str">
        <f>IF(FN_MC!V6="","*",FN_MC!V6)</f>
        <v>Camila</v>
      </c>
      <c r="T4" s="96" t="str">
        <f>IF(FN_MC!W6="","*",FN_MC!W6)</f>
        <v xml:space="preserve">Deslocamento </v>
      </c>
      <c r="U4" s="98">
        <f ca="1">_xlfn.XLOOKUP(G4&amp;$U$3,BS_CONTROLE[CHAVE],BS_CONTROLE[Quantidade_11],"-")</f>
        <v>1</v>
      </c>
      <c r="V4" s="98">
        <f ca="1">_xlfn.XLOOKUP(G4&amp;$V$3,BS_CONTROLE[CHAVE],BS_CONTROLE[Quantidade_11],"-")</f>
        <v>27</v>
      </c>
      <c r="W4" s="98">
        <f ca="1">_xlfn.XLOOKUP(G4&amp;$W$3,BS_CONTROLE[CHAVE],BS_CONTROLE[Quantidade_11],"-")</f>
        <v>0</v>
      </c>
      <c r="X4" s="201"/>
      <c r="Y4" s="201"/>
      <c r="Z4" s="201"/>
      <c r="AA4" s="201"/>
      <c r="AB4" s="201"/>
      <c r="AC4" s="201"/>
      <c r="AD4" s="201"/>
      <c r="AE4" s="201"/>
      <c r="AF4" s="201"/>
      <c r="AG4" s="201"/>
      <c r="AH4" s="201"/>
      <c r="AI4" s="201"/>
      <c r="AJ4" s="201"/>
      <c r="AK4" s="201"/>
      <c r="AL4" s="201"/>
      <c r="AM4" s="201"/>
      <c r="AN4" s="201"/>
      <c r="AO4" s="201"/>
      <c r="AP4" s="201"/>
      <c r="AQ4" s="201"/>
      <c r="AR4" s="201"/>
      <c r="AS4" s="201"/>
      <c r="AT4" s="201"/>
    </row>
    <row r="5" spans="1:46" hidden="1">
      <c r="A5" s="95" t="str">
        <f>IF(FN_MC!Y7="","*",FN_MC!Y7)</f>
        <v>*</v>
      </c>
      <c r="B5" s="95" t="str">
        <f>IF(FN_MC!X7="","*",FN_MC!X7)</f>
        <v>*</v>
      </c>
      <c r="C5" s="95" t="str">
        <f>IF(FN_MC!Z7="","*",FN_MC!Z7)</f>
        <v>*</v>
      </c>
      <c r="D5" s="96" t="str">
        <f>IF(FN_MC!S7="","*",FN_MC!S7)</f>
        <v>-</v>
      </c>
      <c r="E5" s="96" t="str">
        <f>IF(FN_MC!T7="","*",FN_MC!T7)</f>
        <v>-</v>
      </c>
      <c r="F5" s="96" t="str">
        <f>IF(FN_MC!B7="","*",FN_MC!B7)</f>
        <v>*</v>
      </c>
      <c r="G5" s="96" t="str">
        <f>IF(FN_MC!D7="","*",FN_MC!D7)</f>
        <v>*</v>
      </c>
      <c r="H5" s="96" t="str">
        <f>IF(FN_MC!F7="","*",FN_MC!F7)</f>
        <v>*</v>
      </c>
      <c r="I5" s="96" t="str">
        <f>IF(FN_MC!H7="","*",FN_MC!H7)</f>
        <v>*</v>
      </c>
      <c r="J5" s="96" t="str">
        <f>IF(FN_MC!I7="","*",FN_MC!I7)</f>
        <v>*</v>
      </c>
      <c r="K5" s="96" t="str">
        <f>IF(FN_MC!M7="","*",FN_MC!M7)</f>
        <v>-</v>
      </c>
      <c r="L5" s="196" t="str">
        <f>IF(FN_MC!N7="","*",FN_MC!N7)</f>
        <v>-</v>
      </c>
      <c r="M5" s="97" t="str">
        <f>IF(FN_MC!J7="","*",FN_MC!J7)</f>
        <v>*</v>
      </c>
      <c r="N5" s="183" t="str">
        <f>IF(FN_MC!K7="","*",FN_MC!K7)</f>
        <v>*</v>
      </c>
      <c r="O5" s="183" t="str">
        <f>IF(FN_MC!L7="","*",FN_MC!L7)</f>
        <v>*</v>
      </c>
      <c r="P5" s="107" t="str">
        <f>IF(FN_MC!O7="","*",FN_MC!O7)</f>
        <v>*</v>
      </c>
      <c r="Q5" s="107" t="str">
        <f>IF(FN_MC!P7="","*",FN_MC!P7)</f>
        <v>*</v>
      </c>
      <c r="R5" s="96" t="str">
        <f>IF(FN_MC!Q7="","*",CONCATENATE(FN_MC!Q7," ",FN_MC!R7))</f>
        <v>*</v>
      </c>
      <c r="S5" s="96" t="str">
        <f>IF(FN_MC!V7="","*",FN_MC!V7)</f>
        <v>*</v>
      </c>
      <c r="T5" s="96" t="str">
        <f>IF(FN_MC!W7="","*",FN_MC!W7)</f>
        <v>*</v>
      </c>
      <c r="U5" s="98" t="str">
        <f ca="1">_xlfn.XLOOKUP(G5&amp;$U$3,BS_CONTROLE[CHAVE],BS_CONTROLE[Quantidade_11],"-")</f>
        <v>-</v>
      </c>
      <c r="V5" s="98" t="str">
        <f ca="1">_xlfn.XLOOKUP(G5&amp;$V$3,BS_CONTROLE[CHAVE],BS_CONTROLE[Quantidade_11],"-")</f>
        <v>-</v>
      </c>
      <c r="W5" s="98" t="str">
        <f ca="1">_xlfn.XLOOKUP(G5&amp;$W$3,BS_CONTROLE[CHAVE],BS_CONTROLE[Quantidade_11],"-")</f>
        <v>-</v>
      </c>
      <c r="X5" s="201"/>
      <c r="Y5" s="201"/>
      <c r="Z5" s="201"/>
      <c r="AA5" s="201"/>
      <c r="AB5" s="201"/>
      <c r="AC5" s="201"/>
      <c r="AD5" s="201"/>
      <c r="AE5" s="201"/>
      <c r="AF5" s="201"/>
      <c r="AG5" s="201"/>
      <c r="AH5" s="201"/>
      <c r="AI5" s="201"/>
      <c r="AJ5" s="201"/>
      <c r="AK5" s="201"/>
      <c r="AL5" s="201"/>
      <c r="AM5" s="201"/>
      <c r="AN5" s="201"/>
      <c r="AO5" s="201"/>
      <c r="AP5" s="201"/>
      <c r="AQ5" s="201"/>
      <c r="AR5" s="201"/>
      <c r="AS5" s="201"/>
      <c r="AT5" s="201"/>
    </row>
    <row r="6" spans="1:46" hidden="1">
      <c r="A6" s="95" t="str">
        <f>IF(FN_MC!Y8="","*",FN_MC!Y8)</f>
        <v>*</v>
      </c>
      <c r="B6" s="95" t="str">
        <f>IF(FN_MC!X8="","*",FN_MC!X8)</f>
        <v>Oportunidade</v>
      </c>
      <c r="C6" s="95" t="str">
        <f>IF(FN_MC!Z8="","*",FN_MC!Z8)</f>
        <v>*</v>
      </c>
      <c r="D6" s="96" t="str">
        <f>IF(FN_MC!S8="","*",FN_MC!S8)</f>
        <v>FERRONORTE</v>
      </c>
      <c r="E6" s="96" t="str">
        <f>IF(FN_MC!T8="","*",FN_MC!T8)</f>
        <v>TGR-TRO</v>
      </c>
      <c r="F6" s="96">
        <f>IF(FN_MC!B8="","*",FN_MC!B8)</f>
        <v>46056</v>
      </c>
      <c r="G6" s="96" t="str">
        <f>IF(FN_MC!D8="","*",FN_MC!D8)</f>
        <v>V77</v>
      </c>
      <c r="H6" s="96" t="str">
        <f>IF(FN_MC!F8="","*",FN_MC!F8)</f>
        <v>INSPEÇÃO AUTO DE LINHA</v>
      </c>
      <c r="I6" s="96" t="str">
        <f>IF(FN_MC!H8="","*",FN_MC!H8)</f>
        <v>TIQ1</v>
      </c>
      <c r="J6" s="96" t="str">
        <f>IF(FN_MC!I8="","*",FN_MC!I8)</f>
        <v>TGR2</v>
      </c>
      <c r="K6" s="96" t="str">
        <f>IF(FN_MC!M8="","*",FN_MC!M8)</f>
        <v>TIQ-TGR</v>
      </c>
      <c r="L6" s="196" t="str">
        <f>IF(FN_MC!N8="","*",FN_MC!N8)</f>
        <v>TIQTGR</v>
      </c>
      <c r="M6" s="97">
        <f>IF(FN_MC!J8="","*",FN_MC!J8)</f>
        <v>98</v>
      </c>
      <c r="N6" s="183">
        <f>IF(FN_MC!K8="","*",FN_MC!K8)</f>
        <v>616</v>
      </c>
      <c r="O6" s="183" t="str">
        <f>IF(FN_MC!L8="","*",FN_MC!L8)</f>
        <v>-</v>
      </c>
      <c r="P6" s="107">
        <f>IF(FN_MC!O8="","*",FN_MC!O8)</f>
        <v>0.375</v>
      </c>
      <c r="Q6" s="107">
        <f>IF(FN_MC!P8="","*",FN_MC!P8)</f>
        <v>4.1666666666666664E-2</v>
      </c>
      <c r="R6" s="96" t="str">
        <f>IF(FN_MC!Q8="","*",CONCATENATE(FN_MC!Q8," ",FN_MC!R8))</f>
        <v>1 BINÁRIO</v>
      </c>
      <c r="S6" s="96" t="str">
        <f>IF(FN_MC!V8="","*",FN_MC!V8)</f>
        <v>Camiila</v>
      </c>
      <c r="T6" s="96" t="str">
        <f>IF(FN_MC!W8="","*",FN_MC!W8)</f>
        <v xml:space="preserve">Inspeção auto de linha </v>
      </c>
      <c r="U6" s="98" t="str">
        <f ca="1">_xlfn.XLOOKUP(G6&amp;$U$3,BS_CONTROLE[CHAVE],BS_CONTROLE[Quantidade_11],"-")</f>
        <v>-</v>
      </c>
      <c r="V6" s="98" t="str">
        <f ca="1">_xlfn.XLOOKUP(G6&amp;$V$3,BS_CONTROLE[CHAVE],BS_CONTROLE[Quantidade_11],"-")</f>
        <v>-</v>
      </c>
      <c r="W6" s="98" t="str">
        <f ca="1">_xlfn.XLOOKUP(G6&amp;$W$3,BS_CONTROLE[CHAVE],BS_CONTROLE[Quantidade_11],"-")</f>
        <v>-</v>
      </c>
      <c r="X6" s="201"/>
      <c r="Y6" s="201"/>
      <c r="Z6" s="201"/>
      <c r="AA6" s="201"/>
      <c r="AB6" s="201"/>
      <c r="AC6" s="201"/>
      <c r="AD6" s="201"/>
      <c r="AE6" s="201"/>
      <c r="AF6" s="201"/>
      <c r="AG6" s="201"/>
      <c r="AH6" s="201"/>
      <c r="AI6" s="201"/>
      <c r="AJ6" s="201"/>
      <c r="AK6" s="201"/>
      <c r="AL6" s="201"/>
      <c r="AM6" s="201"/>
      <c r="AN6" s="201"/>
      <c r="AO6" s="201"/>
      <c r="AP6" s="201"/>
      <c r="AQ6" s="201"/>
      <c r="AR6" s="201"/>
      <c r="AS6" s="201"/>
      <c r="AT6" s="201"/>
    </row>
    <row r="7" spans="1:46" hidden="1">
      <c r="A7" s="95" t="str">
        <f>IF(FN_MC!Y9="","*",FN_MC!Y9)</f>
        <v>*</v>
      </c>
      <c r="B7" s="95" t="str">
        <f>IF(FN_MC!X9="","*",FN_MC!X9)</f>
        <v>Oportunidade</v>
      </c>
      <c r="C7" s="95" t="str">
        <f>IF(FN_MC!Z9="","*",FN_MC!Z9)</f>
        <v>*</v>
      </c>
      <c r="D7" s="96" t="str">
        <f>IF(FN_MC!S9="","*",FN_MC!S9)</f>
        <v>FERRONORTE</v>
      </c>
      <c r="E7" s="96" t="str">
        <f>IF(FN_MC!T9="","*",FN_MC!T9)</f>
        <v>TGR-TRO</v>
      </c>
      <c r="F7" s="96">
        <f>IF(FN_MC!B9="","*",FN_MC!B9)</f>
        <v>46055</v>
      </c>
      <c r="G7" s="96" t="str">
        <f>IF(FN_MC!D9="","*",FN_MC!D9)</f>
        <v>V86</v>
      </c>
      <c r="H7" s="96" t="str">
        <f>IF(FN_MC!F9="","*",FN_MC!F9)</f>
        <v>MECANIZAÇÃO - SOCADORA</v>
      </c>
      <c r="I7" s="96" t="str">
        <f>IF(FN_MC!H9="","*",FN_MC!H9)</f>
        <v>TSF</v>
      </c>
      <c r="J7" s="96" t="str">
        <f>IF(FN_MC!I9="","*",FN_MC!I9)</f>
        <v>TSF</v>
      </c>
      <c r="K7" s="96" t="str">
        <f>IF(FN_MC!M9="","*",FN_MC!M9)</f>
        <v>TSF-TEX</v>
      </c>
      <c r="L7" s="196" t="str">
        <f>IF(FN_MC!N9="","*",FN_MC!N9)</f>
        <v>744TEX</v>
      </c>
      <c r="M7" s="97">
        <f>IF(FN_MC!J9="","*",FN_MC!J9)</f>
        <v>98</v>
      </c>
      <c r="N7" s="183">
        <f>IF(FN_MC!K9="","*",FN_MC!K9)</f>
        <v>746.5</v>
      </c>
      <c r="O7" s="183">
        <f>IF(FN_MC!L9="","*",FN_MC!L9)</f>
        <v>749</v>
      </c>
      <c r="P7" s="107">
        <f>IF(FN_MC!O9="","*",FN_MC!O9)</f>
        <v>0.41666666666666669</v>
      </c>
      <c r="Q7" s="107">
        <f>IF(FN_MC!P9="","*",FN_MC!P9)</f>
        <v>8.3333333333333329E-2</v>
      </c>
      <c r="R7" s="96" t="str">
        <f>IF(FN_MC!Q9="","*",CONCATENATE(FN_MC!Q9," ",FN_MC!R9))</f>
        <v>1120 M</v>
      </c>
      <c r="S7" s="96" t="str">
        <f>IF(FN_MC!V9="","*",FN_MC!V9)</f>
        <v>Antonioni</v>
      </c>
      <c r="T7" s="96" t="str">
        <f>IF(FN_MC!W9="","*",FN_MC!W9)</f>
        <v>Socaria mecanizada</v>
      </c>
      <c r="U7" s="98">
        <f ca="1">_xlfn.XLOOKUP(G7&amp;$U$3,BS_CONTROLE[CHAVE],BS_CONTROLE[Quantidade_11],"-")</f>
        <v>0</v>
      </c>
      <c r="V7" s="98">
        <f ca="1">_xlfn.XLOOKUP(G7&amp;$V$3,BS_CONTROLE[CHAVE],BS_CONTROLE[Quantidade_11],"-")</f>
        <v>4512</v>
      </c>
      <c r="W7" s="98">
        <f ca="1">_xlfn.XLOOKUP(G7&amp;$W$3,BS_CONTROLE[CHAVE],BS_CONTROLE[Quantidade_11],"-")</f>
        <v>0</v>
      </c>
      <c r="X7" s="201"/>
      <c r="Y7" s="201"/>
      <c r="Z7" s="201"/>
      <c r="AA7" s="201"/>
      <c r="AB7" s="201"/>
      <c r="AC7" s="201"/>
      <c r="AD7" s="201"/>
      <c r="AE7" s="201"/>
      <c r="AF7" s="201"/>
      <c r="AG7" s="201"/>
      <c r="AH7" s="201"/>
      <c r="AI7" s="201"/>
      <c r="AJ7" s="201"/>
      <c r="AK7" s="201"/>
      <c r="AL7" s="201"/>
      <c r="AM7" s="201"/>
      <c r="AN7" s="201"/>
      <c r="AO7" s="201"/>
      <c r="AP7" s="201"/>
      <c r="AQ7" s="201"/>
      <c r="AR7" s="201"/>
      <c r="AS7" s="201"/>
      <c r="AT7" s="201"/>
    </row>
    <row r="8" spans="1:46" hidden="1">
      <c r="A8" s="95" t="str">
        <f>IF(FN_MC!Y10="","*",FN_MC!Y10)</f>
        <v>*</v>
      </c>
      <c r="B8" s="95" t="str">
        <f>IF(FN_MC!X10="","*",FN_MC!X10)</f>
        <v>Oportunidade</v>
      </c>
      <c r="C8" s="95" t="str">
        <f>IF(FN_MC!Z10="","*",FN_MC!Z10)</f>
        <v>*</v>
      </c>
      <c r="D8" s="96" t="str">
        <f>IF(FN_MC!S10="","*",FN_MC!S10)</f>
        <v>FERRONORTE</v>
      </c>
      <c r="E8" s="96" t="str">
        <f>IF(FN_MC!T10="","*",FN_MC!T10)</f>
        <v>TGR-TRO</v>
      </c>
      <c r="F8" s="96">
        <f>IF(FN_MC!B10="","*",FN_MC!B10)</f>
        <v>46055</v>
      </c>
      <c r="G8" s="96" t="str">
        <f>IF(FN_MC!D10="","*",FN_MC!D10)</f>
        <v>W70</v>
      </c>
      <c r="H8" s="96" t="str">
        <f>IF(FN_MC!F10="","*",FN_MC!F10)</f>
        <v>PDM - PEDRA - DESCARGA</v>
      </c>
      <c r="I8" s="96" t="str">
        <f>IF(FN_MC!H10="","*",FN_MC!H10)</f>
        <v>752RVD</v>
      </c>
      <c r="J8" s="96" t="str">
        <f>IF(FN_MC!I10="","*",FN_MC!I10)</f>
        <v>TGR2</v>
      </c>
      <c r="K8" s="96" t="str">
        <f>IF(FN_MC!M10="","*",FN_MC!M10)</f>
        <v>TAL-TSF</v>
      </c>
      <c r="L8" s="196">
        <f>IF(FN_MC!N10="","*",FN_MC!N10)</f>
        <v>699710</v>
      </c>
      <c r="M8" s="97">
        <f>IF(FN_MC!J10="","*",FN_MC!J10)</f>
        <v>98</v>
      </c>
      <c r="N8" s="183">
        <f>IF(FN_MC!K10="","*",FN_MC!K10)</f>
        <v>700</v>
      </c>
      <c r="O8" s="183">
        <f>IF(FN_MC!L10="","*",FN_MC!L10)</f>
        <v>703</v>
      </c>
      <c r="P8" s="107">
        <f>IF(FN_MC!O10="","*",FN_MC!O10)</f>
        <v>0.33333333333333331</v>
      </c>
      <c r="Q8" s="107">
        <f>IF(FN_MC!P10="","*",FN_MC!P10)</f>
        <v>0.125</v>
      </c>
      <c r="R8" s="96" t="str">
        <f>IF(FN_MC!Q10="","*",CONCATENATE(FN_MC!Q10," ",FN_MC!R10))</f>
        <v>28 VAGÕES</v>
      </c>
      <c r="S8" s="96" t="str">
        <f>IF(FN_MC!V10="","*",FN_MC!V10)</f>
        <v>Camila</v>
      </c>
      <c r="T8" s="96" t="str">
        <f>IF(FN_MC!W10="","*",FN_MC!W10)</f>
        <v>Descarga de brita</v>
      </c>
      <c r="U8" s="98">
        <f ca="1">_xlfn.XLOOKUP(G8&amp;$U$3,BS_CONTROLE[CHAVE],BS_CONTROLE[Quantidade_11],"-")</f>
        <v>1</v>
      </c>
      <c r="V8" s="98">
        <f ca="1">_xlfn.XLOOKUP(G8&amp;$V$3,BS_CONTROLE[CHAVE],BS_CONTROLE[Quantidade_11],"-")</f>
        <v>27</v>
      </c>
      <c r="W8" s="98">
        <f ca="1">_xlfn.XLOOKUP(G8&amp;$W$3,BS_CONTROLE[CHAVE],BS_CONTROLE[Quantidade_11],"-")</f>
        <v>0</v>
      </c>
      <c r="X8" s="201"/>
      <c r="Y8" s="201"/>
      <c r="Z8" s="201"/>
      <c r="AA8" s="201"/>
      <c r="AB8" s="201"/>
      <c r="AC8" s="201"/>
      <c r="AD8" s="201"/>
      <c r="AE8" s="201"/>
      <c r="AF8" s="201"/>
      <c r="AG8" s="201"/>
      <c r="AH8" s="201"/>
      <c r="AI8" s="201"/>
      <c r="AJ8" s="201"/>
      <c r="AK8" s="201"/>
      <c r="AL8" s="201"/>
      <c r="AM8" s="201"/>
      <c r="AN8" s="201"/>
      <c r="AO8" s="201"/>
      <c r="AP8" s="201"/>
      <c r="AQ8" s="201"/>
      <c r="AR8" s="201"/>
      <c r="AS8" s="201"/>
      <c r="AT8" s="201"/>
    </row>
    <row r="9" spans="1:46" hidden="1">
      <c r="A9" s="95" t="str">
        <f>IF(FN_MC!Y11="","*",FN_MC!Y11)</f>
        <v>*</v>
      </c>
      <c r="B9" s="95" t="str">
        <f>IF(FN_MC!X11="","*",FN_MC!X11)</f>
        <v>Oportunidade</v>
      </c>
      <c r="C9" s="95" t="str">
        <f>IF(FN_MC!Z11="","*",FN_MC!Z11)</f>
        <v>*</v>
      </c>
      <c r="D9" s="96" t="str">
        <f>IF(FN_MC!S11="","*",FN_MC!S11)</f>
        <v>FERRONORTE</v>
      </c>
      <c r="E9" s="96" t="str">
        <f>IF(FN_MC!T11="","*",FN_MC!T11)</f>
        <v>TGR-TRO</v>
      </c>
      <c r="F9" s="96">
        <f>IF(FN_MC!B11="","*",FN_MC!B11)</f>
        <v>46055</v>
      </c>
      <c r="G9" s="96" t="str">
        <f>IF(FN_MC!D11="","*",FN_MC!D11)</f>
        <v>FRANCISCO (TF-19)</v>
      </c>
      <c r="H9" s="96" t="str">
        <f>IF(FN_MC!F11="","*",FN_MC!F11)</f>
        <v>PDM - AMV - MEIA CHAVE</v>
      </c>
      <c r="I9" s="96" t="str">
        <f>IF(FN_MC!H11="","*",FN_MC!H11)</f>
        <v>TBSNORTE</v>
      </c>
      <c r="J9" s="96" t="str">
        <f>IF(FN_MC!I11="","*",FN_MC!I11)</f>
        <v>-</v>
      </c>
      <c r="K9" s="96" t="str">
        <f>IF(FN_MC!M11="","*",FN_MC!M11)</f>
        <v>TBS-TAL</v>
      </c>
      <c r="L9" s="196" t="str">
        <f>IF(FN_MC!N11="","*",FN_MC!N11)</f>
        <v>TBSPAT1</v>
      </c>
      <c r="M9" s="97">
        <f>IF(FN_MC!J11="","*",FN_MC!J11)</f>
        <v>98</v>
      </c>
      <c r="N9" s="183">
        <f>IF(FN_MC!K11="","*",FN_MC!K11)</f>
        <v>662.31299999999999</v>
      </c>
      <c r="O9" s="183" t="str">
        <f>IF(FN_MC!L11="","*",FN_MC!L11)</f>
        <v>-</v>
      </c>
      <c r="P9" s="107">
        <f>IF(FN_MC!O11="","*",FN_MC!O11)</f>
        <v>0.375</v>
      </c>
      <c r="Q9" s="107">
        <f>IF(FN_MC!P11="","*",FN_MC!P11)</f>
        <v>0.125</v>
      </c>
      <c r="R9" s="96" t="str">
        <f>IF(FN_MC!Q11="","*",CONCATENATE(FN_MC!Q11," ",FN_MC!R11))</f>
        <v>1 Nº DE PEÇAS</v>
      </c>
      <c r="S9" s="96" t="str">
        <f>IF(FN_MC!V11="","*",FN_MC!V11)</f>
        <v>Camila</v>
      </c>
      <c r="T9" s="96" t="str">
        <f>IF(FN_MC!W11="","*",FN_MC!W11)</f>
        <v>Troca de meia chave TBS norte</v>
      </c>
      <c r="U9" s="98">
        <f ca="1">_xlfn.XLOOKUP(G9&amp;$U$3,BS_CONTROLE[CHAVE],BS_CONTROLE[Quantidade_11],"-")</f>
        <v>20</v>
      </c>
      <c r="V9" s="98" t="str">
        <f ca="1">_xlfn.XLOOKUP(G9&amp;$V$3,BS_CONTROLE[CHAVE],BS_CONTROLE[Quantidade_11],"-")</f>
        <v>-</v>
      </c>
      <c r="W9" s="98" t="str">
        <f ca="1">_xlfn.XLOOKUP(G9&amp;$W$3,BS_CONTROLE[CHAVE],BS_CONTROLE[Quantidade_11],"-")</f>
        <v>-</v>
      </c>
      <c r="X9" s="201"/>
      <c r="Y9" s="201"/>
      <c r="Z9" s="201"/>
      <c r="AA9" s="201"/>
      <c r="AB9" s="201"/>
      <c r="AC9" s="201"/>
      <c r="AD9" s="201"/>
      <c r="AE9" s="201"/>
      <c r="AF9" s="201"/>
      <c r="AG9" s="201"/>
      <c r="AH9" s="201"/>
      <c r="AI9" s="201"/>
      <c r="AJ9" s="201"/>
      <c r="AK9" s="201"/>
      <c r="AL9" s="201"/>
      <c r="AM9" s="201"/>
      <c r="AN9" s="201"/>
      <c r="AO9" s="201"/>
      <c r="AP9" s="201"/>
      <c r="AQ9" s="201"/>
      <c r="AR9" s="201"/>
      <c r="AS9" s="201"/>
      <c r="AT9" s="201"/>
    </row>
    <row r="10" spans="1:46" hidden="1">
      <c r="A10" s="95" t="str">
        <f>IF(FN_MC!Y12="","*",FN_MC!Y12)</f>
        <v>*</v>
      </c>
      <c r="B10" s="95" t="str">
        <f>IF(FN_MC!X12="","*",FN_MC!X12)</f>
        <v>Oportunidade</v>
      </c>
      <c r="C10" s="95" t="str">
        <f>IF(FN_MC!Z12="","*",FN_MC!Z12)</f>
        <v>*</v>
      </c>
      <c r="D10" s="96" t="str">
        <f>IF(FN_MC!S12="","*",FN_MC!S12)</f>
        <v>FERRONORTE</v>
      </c>
      <c r="E10" s="96" t="str">
        <f>IF(FN_MC!T12="","*",FN_MC!T12)</f>
        <v>TGR-TRO</v>
      </c>
      <c r="F10" s="96">
        <f>IF(FN_MC!B12="","*",FN_MC!B12)</f>
        <v>46055</v>
      </c>
      <c r="G10" s="96" t="str">
        <f>IF(FN_MC!D12="","*",FN_MC!D12)</f>
        <v>BRUNO (TF-525)</v>
      </c>
      <c r="H10" s="96" t="str">
        <f>IF(FN_MC!F12="","*",FN_MC!F12)</f>
        <v>PDM - SOLDA</v>
      </c>
      <c r="I10" s="96" t="str">
        <f>IF(FN_MC!H12="","*",FN_MC!H12)</f>
        <v>539TRM</v>
      </c>
      <c r="J10" s="96" t="str">
        <f>IF(FN_MC!I12="","*",FN_MC!I12)</f>
        <v>-</v>
      </c>
      <c r="K10" s="96" t="str">
        <f>IF(FN_MC!M12="","*",FN_MC!M12)</f>
        <v>TBE-TRM</v>
      </c>
      <c r="L10" s="196" t="str">
        <f>IF(FN_MC!N12="","*",FN_MC!N12)</f>
        <v>539TRM</v>
      </c>
      <c r="M10" s="97">
        <f>IF(FN_MC!J12="","*",FN_MC!J12)</f>
        <v>98</v>
      </c>
      <c r="N10" s="183">
        <f>IF(FN_MC!K12="","*",FN_MC!K12)</f>
        <v>548.14499999999998</v>
      </c>
      <c r="O10" s="183" t="str">
        <f>IF(FN_MC!L12="","*",FN_MC!L12)</f>
        <v>-</v>
      </c>
      <c r="P10" s="107">
        <f>IF(FN_MC!O12="","*",FN_MC!O12)</f>
        <v>0.375</v>
      </c>
      <c r="Q10" s="107">
        <f>IF(FN_MC!P12="","*",FN_MC!P12)</f>
        <v>8.3333333333333329E-2</v>
      </c>
      <c r="R10" s="96" t="str">
        <f>IF(FN_MC!Q12="","*",CONCATENATE(FN_MC!Q12," ",FN_MC!R12))</f>
        <v>2 Nº DE SOLDA</v>
      </c>
      <c r="S10" s="96" t="str">
        <f>IF(FN_MC!V12="","*",FN_MC!V12)</f>
        <v>Camila</v>
      </c>
      <c r="T10" s="96" t="str">
        <f>IF(FN_MC!W12="","*",FN_MC!W12)</f>
        <v>Execução de solda</v>
      </c>
      <c r="U10" s="98">
        <f ca="1">_xlfn.XLOOKUP(G10&amp;$U$3,BS_CONTROLE[CHAVE],BS_CONTROLE[Quantidade_11],"-")</f>
        <v>2</v>
      </c>
      <c r="V10" s="98">
        <f ca="1">_xlfn.XLOOKUP(G10&amp;$V$3,BS_CONTROLE[CHAVE],BS_CONTROLE[Quantidade_11],"-")</f>
        <v>0</v>
      </c>
      <c r="W10" s="98">
        <f ca="1">_xlfn.XLOOKUP(G10&amp;$W$3,BS_CONTROLE[CHAVE],BS_CONTROLE[Quantidade_11],"-")</f>
        <v>0</v>
      </c>
      <c r="X10" s="201"/>
      <c r="Y10" s="201"/>
      <c r="Z10" s="201"/>
      <c r="AA10" s="201"/>
      <c r="AB10" s="201"/>
      <c r="AC10" s="201"/>
      <c r="AD10" s="201"/>
      <c r="AE10" s="201"/>
      <c r="AF10" s="201"/>
      <c r="AG10" s="201"/>
      <c r="AH10" s="201"/>
      <c r="AI10" s="201"/>
      <c r="AJ10" s="201"/>
      <c r="AK10" s="201"/>
      <c r="AL10" s="201"/>
      <c r="AM10" s="201"/>
      <c r="AN10" s="201"/>
      <c r="AO10" s="201"/>
      <c r="AP10" s="201"/>
      <c r="AQ10" s="201"/>
      <c r="AR10" s="201"/>
      <c r="AS10" s="201"/>
      <c r="AT10" s="201"/>
    </row>
    <row r="11" spans="1:46" hidden="1">
      <c r="A11" s="95" t="str">
        <f>IF(FN_MC!Y13="","*",FN_MC!Y13)</f>
        <v>*</v>
      </c>
      <c r="B11" s="95" t="str">
        <f>IF(FN_MC!X13="","*",FN_MC!X13)</f>
        <v>Contrato</v>
      </c>
      <c r="C11" s="95" t="str">
        <f>IF(FN_MC!Z13="","*",FN_MC!Z13)</f>
        <v>*</v>
      </c>
      <c r="D11" s="96" t="str">
        <f>IF(FN_MC!S13="","*",FN_MC!S13)</f>
        <v>FERRONORTE</v>
      </c>
      <c r="E11" s="96" t="str">
        <f>IF(FN_MC!T13="","*",FN_MC!T13)</f>
        <v>TCS-TGR</v>
      </c>
      <c r="F11" s="96">
        <f>IF(FN_MC!B13="","*",FN_MC!B13)</f>
        <v>46055</v>
      </c>
      <c r="G11" s="96" t="str">
        <f>IF(FN_MC!D13="","*",FN_MC!D13)</f>
        <v>ELSON (TF-526)</v>
      </c>
      <c r="H11" s="96" t="str">
        <f>IF(FN_MC!F13="","*",FN_MC!F13)</f>
        <v>PDM - SOLDA</v>
      </c>
      <c r="I11" s="96" t="str">
        <f>IF(FN_MC!H13="","*",FN_MC!H13)</f>
        <v>499TGR1</v>
      </c>
      <c r="J11" s="96" t="str">
        <f>IF(FN_MC!I13="","*",FN_MC!I13)</f>
        <v>-</v>
      </c>
      <c r="K11" s="96" t="str">
        <f>IF(FN_MC!M13="","*",FN_MC!M13)</f>
        <v>TBR-TGR</v>
      </c>
      <c r="L11" s="196" t="str">
        <f>IF(FN_MC!N13="","*",FN_MC!N13)</f>
        <v>499TGR1</v>
      </c>
      <c r="M11" s="97">
        <f>IF(FN_MC!J13="","*",FN_MC!J13)</f>
        <v>74</v>
      </c>
      <c r="N11" s="183">
        <f>IF(FN_MC!K13="","*",FN_MC!K13)</f>
        <v>498.9</v>
      </c>
      <c r="O11" s="183" t="str">
        <f>IF(FN_MC!L13="","*",FN_MC!L13)</f>
        <v>-</v>
      </c>
      <c r="P11" s="107">
        <f>IF(FN_MC!O13="","*",FN_MC!O13)</f>
        <v>0.41666666666666669</v>
      </c>
      <c r="Q11" s="107">
        <f>IF(FN_MC!P13="","*",FN_MC!P13)</f>
        <v>0.125</v>
      </c>
      <c r="R11" s="96" t="str">
        <f>IF(FN_MC!Q13="","*",CONCATENATE(FN_MC!Q13," ",FN_MC!R13))</f>
        <v>2 Nº DE SOLDA</v>
      </c>
      <c r="S11" s="96" t="str">
        <f>IF(FN_MC!V13="","*",FN_MC!V13)</f>
        <v>Elson</v>
      </c>
      <c r="T11" s="96" t="str">
        <f>IF(FN_MC!W13="","*",FN_MC!W13)</f>
        <v>Execução de solda</v>
      </c>
      <c r="U11" s="98">
        <f ca="1">_xlfn.XLOOKUP(G11&amp;$U$3,BS_CONTROLE[CHAVE],BS_CONTROLE[Quantidade_11],"-")</f>
        <v>0</v>
      </c>
      <c r="V11" s="98">
        <f ca="1">_xlfn.XLOOKUP(G11&amp;$V$3,BS_CONTROLE[CHAVE],BS_CONTROLE[Quantidade_11],"-")</f>
        <v>0</v>
      </c>
      <c r="W11" s="98">
        <f ca="1">_xlfn.XLOOKUP(G11&amp;$W$3,BS_CONTROLE[CHAVE],BS_CONTROLE[Quantidade_11],"-")</f>
        <v>0</v>
      </c>
      <c r="X11" s="201"/>
      <c r="Y11" s="201"/>
      <c r="Z11" s="201"/>
      <c r="AA11" s="201"/>
      <c r="AB11" s="201"/>
      <c r="AC11" s="201"/>
      <c r="AD11" s="201"/>
      <c r="AE11" s="201"/>
      <c r="AF11" s="201"/>
      <c r="AG11" s="201"/>
      <c r="AH11" s="201"/>
      <c r="AI11" s="201"/>
      <c r="AJ11" s="201"/>
      <c r="AK11" s="201"/>
      <c r="AL11" s="201"/>
      <c r="AM11" s="201"/>
      <c r="AN11" s="201"/>
      <c r="AO11" s="201"/>
      <c r="AP11" s="201"/>
      <c r="AQ11" s="201"/>
      <c r="AR11" s="201"/>
      <c r="AS11" s="201"/>
      <c r="AT11" s="201"/>
    </row>
    <row r="12" spans="1:46" hidden="1">
      <c r="A12" s="95" t="str">
        <f>IF(FN_MC!Y14="","*",FN_MC!Y14)</f>
        <v>*</v>
      </c>
      <c r="B12" s="95" t="str">
        <f>IF(FN_MC!X14="","*",FN_MC!X14)</f>
        <v>Oportunidade</v>
      </c>
      <c r="C12" s="95" t="str">
        <f>IF(FN_MC!Z14="","*",FN_MC!Z14)</f>
        <v>*</v>
      </c>
      <c r="D12" s="96" t="str">
        <f>IF(FN_MC!S14="","*",FN_MC!S14)</f>
        <v>FERRONORTE</v>
      </c>
      <c r="E12" s="96" t="str">
        <f>IF(FN_MC!T14="","*",FN_MC!T14)</f>
        <v>TCS-TGR</v>
      </c>
      <c r="F12" s="96">
        <f>IF(FN_MC!B14="","*",FN_MC!B14)</f>
        <v>46055</v>
      </c>
      <c r="G12" s="96" t="str">
        <f>IF(FN_MC!D14="","*",FN_MC!D14)</f>
        <v>E46</v>
      </c>
      <c r="H12" s="96" t="str">
        <f>IF(FN_MC!F14="","*",FN_MC!F14)</f>
        <v>DESLOCAMENTO</v>
      </c>
      <c r="I12" s="96" t="str">
        <f>IF(FN_MC!H14="","*",FN_MC!H14)</f>
        <v>TAG</v>
      </c>
      <c r="J12" s="96" t="str">
        <f>IF(FN_MC!I14="","*",FN_MC!I14)</f>
        <v>TIN</v>
      </c>
      <c r="K12" s="96" t="str">
        <f>IF(FN_MC!M14="","*",FN_MC!M14)</f>
        <v>TCS-TRC</v>
      </c>
      <c r="L12" s="196" t="str">
        <f>IF(FN_MC!N14="","*",FN_MC!N14)</f>
        <v>291TRC1</v>
      </c>
      <c r="M12" s="97">
        <f>IF(FN_MC!J14="","*",FN_MC!J14)</f>
        <v>74</v>
      </c>
      <c r="N12" s="183">
        <f>IF(FN_MC!K14="","*",FN_MC!K14)</f>
        <v>291</v>
      </c>
      <c r="O12" s="183">
        <f>IF(FN_MC!L14="","*",FN_MC!L14)</f>
        <v>109.54</v>
      </c>
      <c r="P12" s="107">
        <f>IF(FN_MC!O14="","*",FN_MC!O14)</f>
        <v>0.375</v>
      </c>
      <c r="Q12" s="107">
        <f>IF(FN_MC!P14="","*",FN_MC!P14)</f>
        <v>4.1666666666666664E-2</v>
      </c>
      <c r="R12" s="96" t="str">
        <f>IF(FN_MC!Q14="","*",CONCATENATE(FN_MC!Q14," ",FN_MC!R14))</f>
        <v>1 BINÁRIO</v>
      </c>
      <c r="S12" s="96" t="str">
        <f>IF(FN_MC!V14="","*",FN_MC!V14)</f>
        <v>PCM</v>
      </c>
      <c r="T12" s="96" t="str">
        <f>IF(FN_MC!W14="","*",FN_MC!W14)</f>
        <v>Deslocamento de TAG para abastecer no TOM e seguir para TIN</v>
      </c>
      <c r="U12" s="98" t="str">
        <f ca="1">_xlfn.XLOOKUP(G12&amp;$U$3,BS_CONTROLE[CHAVE],BS_CONTROLE[Quantidade_11],"-")</f>
        <v>-</v>
      </c>
      <c r="V12" s="98">
        <f ca="1">_xlfn.XLOOKUP(G12&amp;$V$3,BS_CONTROLE[CHAVE],BS_CONTROLE[Quantidade_11],"-")</f>
        <v>936</v>
      </c>
      <c r="W12" s="98" t="str">
        <f ca="1">_xlfn.XLOOKUP(G12&amp;$W$3,BS_CONTROLE[CHAVE],BS_CONTROLE[Quantidade_11],"-")</f>
        <v>-</v>
      </c>
      <c r="X12" s="201"/>
      <c r="Y12" s="201"/>
      <c r="Z12" s="201"/>
      <c r="AA12" s="201"/>
      <c r="AB12" s="201"/>
      <c r="AC12" s="201"/>
      <c r="AD12" s="201"/>
      <c r="AE12" s="201"/>
      <c r="AF12" s="201"/>
      <c r="AG12" s="201"/>
      <c r="AH12" s="201"/>
      <c r="AI12" s="201"/>
      <c r="AJ12" s="201"/>
      <c r="AK12" s="201"/>
      <c r="AL12" s="201"/>
      <c r="AM12" s="201"/>
      <c r="AN12" s="201"/>
      <c r="AO12" s="201"/>
      <c r="AP12" s="201"/>
      <c r="AQ12" s="201"/>
      <c r="AR12" s="201"/>
      <c r="AS12" s="201"/>
      <c r="AT12" s="201"/>
    </row>
    <row r="13" spans="1:46" hidden="1">
      <c r="A13" s="95" t="str">
        <f>IF(FN_MC!Y15="","*",FN_MC!Y15)</f>
        <v>*</v>
      </c>
      <c r="B13" s="95" t="str">
        <f>IF(FN_MC!X15="","*",FN_MC!X15)</f>
        <v>Contrato</v>
      </c>
      <c r="C13" s="95" t="str">
        <f>IF(FN_MC!Z15="","*",FN_MC!Z15)</f>
        <v>*</v>
      </c>
      <c r="D13" s="96" t="str">
        <f>IF(FN_MC!S15="","*",FN_MC!S15)</f>
        <v>FERRONORTE</v>
      </c>
      <c r="E13" s="96" t="str">
        <f>IF(FN_MC!T15="","*",FN_MC!T15)</f>
        <v>TMI-TCS</v>
      </c>
      <c r="F13" s="96">
        <f>IF(FN_MC!B15="","*",FN_MC!B15)</f>
        <v>46055</v>
      </c>
      <c r="G13" s="96" t="str">
        <f>IF(FN_MC!D15="","*",FN_MC!D15)</f>
        <v>MARCOS (TF-520)</v>
      </c>
      <c r="H13" s="96" t="str">
        <f>IF(FN_MC!F15="","*",FN_MC!F15)</f>
        <v>PDM - SOLDA</v>
      </c>
      <c r="I13" s="96" t="str">
        <f>IF(FN_MC!H15="","*",FN_MC!H15)</f>
        <v>TVI239</v>
      </c>
      <c r="J13" s="96" t="str">
        <f>IF(FN_MC!I15="","*",FN_MC!I15)</f>
        <v>-</v>
      </c>
      <c r="K13" s="96" t="str">
        <f>IF(FN_MC!M15="","*",FN_MC!M15)</f>
        <v>TVI-TJA</v>
      </c>
      <c r="L13" s="196" t="str">
        <f>IF(FN_MC!N15="","*",FN_MC!N15)</f>
        <v>TVI239</v>
      </c>
      <c r="M13" s="97">
        <f>IF(FN_MC!J15="","*",FN_MC!J15)</f>
        <v>74</v>
      </c>
      <c r="N13" s="183">
        <f>IF(FN_MC!K15="","*",FN_MC!K15)</f>
        <v>234.5</v>
      </c>
      <c r="O13" s="183" t="str">
        <f>IF(FN_MC!L15="","*",FN_MC!L15)</f>
        <v>-</v>
      </c>
      <c r="P13" s="107">
        <f>IF(FN_MC!O15="","*",FN_MC!O15)</f>
        <v>0.375</v>
      </c>
      <c r="Q13" s="107">
        <f>IF(FN_MC!P15="","*",FN_MC!P15)</f>
        <v>0.125</v>
      </c>
      <c r="R13" s="96" t="str">
        <f>IF(FN_MC!Q15="","*",CONCATENATE(FN_MC!Q15," ",FN_MC!R15))</f>
        <v>2 Nº DE SOLDA</v>
      </c>
      <c r="S13" s="96" t="str">
        <f>IF(FN_MC!V15="","*",FN_MC!V15)</f>
        <v>Herbert</v>
      </c>
      <c r="T13" s="96" t="str">
        <f>IF(FN_MC!W15="","*",FN_MC!W15)</f>
        <v>Execução de solda</v>
      </c>
      <c r="U13" s="98">
        <f ca="1">_xlfn.XLOOKUP(G13&amp;$U$3,BS_CONTROLE[CHAVE],BS_CONTROLE[Quantidade_11],"-")</f>
        <v>2</v>
      </c>
      <c r="V13" s="98">
        <f ca="1">_xlfn.XLOOKUP(G13&amp;$V$3,BS_CONTROLE[CHAVE],BS_CONTROLE[Quantidade_11],"-")</f>
        <v>0</v>
      </c>
      <c r="W13" s="98">
        <f ca="1">_xlfn.XLOOKUP(G13&amp;$W$3,BS_CONTROLE[CHAVE],BS_CONTROLE[Quantidade_11],"-")</f>
        <v>0</v>
      </c>
      <c r="X13" s="201"/>
      <c r="Y13" s="201"/>
      <c r="Z13" s="201"/>
      <c r="AA13" s="201"/>
      <c r="AB13" s="201"/>
      <c r="AC13" s="201"/>
      <c r="AD13" s="201"/>
      <c r="AE13" s="201"/>
      <c r="AF13" s="201"/>
      <c r="AG13" s="201"/>
      <c r="AH13" s="201"/>
      <c r="AI13" s="201"/>
      <c r="AJ13" s="201"/>
      <c r="AK13" s="201"/>
      <c r="AL13" s="201"/>
      <c r="AM13" s="201"/>
      <c r="AN13" s="201"/>
      <c r="AO13" s="201"/>
      <c r="AP13" s="201"/>
      <c r="AQ13" s="201"/>
      <c r="AR13" s="201"/>
      <c r="AS13" s="201"/>
      <c r="AT13" s="201"/>
    </row>
    <row r="14" spans="1:46" hidden="1">
      <c r="A14" s="95" t="str">
        <f>IF(FN_MC!Y16="","*",FN_MC!Y16)</f>
        <v>*</v>
      </c>
      <c r="B14" s="95" t="str">
        <f>IF(FN_MC!X16="","*",FN_MC!X16)</f>
        <v>Extra</v>
      </c>
      <c r="C14" s="95" t="str">
        <f>IF(FN_MC!Z16="","*",FN_MC!Z16)</f>
        <v>*</v>
      </c>
      <c r="D14" s="96" t="str">
        <f>IF(FN_MC!S16="","*",FN_MC!S16)</f>
        <v>MALHA CENTRAL</v>
      </c>
      <c r="E14" s="96" t="str">
        <f>IF(FN_MC!T16="","*",FN_MC!T16)</f>
        <v>PPN-POV</v>
      </c>
      <c r="F14" s="96">
        <f>IF(FN_MC!B16="","*",FN_MC!B16)</f>
        <v>46055</v>
      </c>
      <c r="G14" s="96" t="str">
        <f>IF(FN_MC!D16="","*",FN_MC!D16)</f>
        <v>CARLOS NEVES (TP-521)</v>
      </c>
      <c r="H14" s="96" t="str">
        <f>IF(FN_MC!F16="","*",FN_MC!F16)</f>
        <v>PDM - SUBSTITUIÇÃO - TRILHO</v>
      </c>
      <c r="I14" s="96" t="str">
        <f>IF(FN_MC!H16="","*",FN_MC!H16)</f>
        <v>-</v>
      </c>
      <c r="J14" s="96" t="str">
        <f>IF(FN_MC!I16="","*",FN_MC!I16)</f>
        <v>-</v>
      </c>
      <c r="K14" s="96" t="str">
        <f>IF(FN_MC!M16="","*",FN_MC!M16)</f>
        <v>PJA-POV</v>
      </c>
      <c r="L14" s="196" t="str">
        <f>IF(FN_MC!N16="","*",FN_MC!N16)</f>
        <v>POVPJA</v>
      </c>
      <c r="M14" s="97">
        <f>IF(FN_MC!J16="","*",FN_MC!J16)</f>
        <v>101</v>
      </c>
      <c r="N14" s="183">
        <f>IF(FN_MC!K16="","*",FN_MC!K16)</f>
        <v>1494</v>
      </c>
      <c r="O14" s="183" t="str">
        <f>IF(FN_MC!L16="","*",FN_MC!L16)</f>
        <v>-</v>
      </c>
      <c r="P14" s="107">
        <f>IF(FN_MC!O16="","*",FN_MC!O16)</f>
        <v>0.45833333333333331</v>
      </c>
      <c r="Q14" s="107">
        <f>IF(FN_MC!P16="","*",FN_MC!P16)</f>
        <v>8.3333333333333329E-2</v>
      </c>
      <c r="R14" s="96" t="str">
        <f>IF(FN_MC!Q16="","*",CONCATENATE(FN_MC!Q16," ",FN_MC!R16))</f>
        <v>8 M</v>
      </c>
      <c r="S14" s="96" t="str">
        <f>IF(FN_MC!V16="","*",FN_MC!V16)</f>
        <v>Carlos</v>
      </c>
      <c r="T14" s="96" t="str">
        <f>IF(FN_MC!W16="","*",FN_MC!W16)</f>
        <v>Substituição de trilho</v>
      </c>
      <c r="U14" s="98" t="str">
        <f ca="1">_xlfn.XLOOKUP(G14&amp;$U$3,BS_CONTROLE[CHAVE],BS_CONTROLE[Quantidade_11],"-")</f>
        <v>-</v>
      </c>
      <c r="V14" s="98">
        <f ca="1">_xlfn.XLOOKUP(G14&amp;$V$3,BS_CONTROLE[CHAVE],BS_CONTROLE[Quantidade_11],"-")</f>
        <v>2</v>
      </c>
      <c r="W14" s="98" t="str">
        <f ca="1">_xlfn.XLOOKUP(G14&amp;$W$3,BS_CONTROLE[CHAVE],BS_CONTROLE[Quantidade_11],"-")</f>
        <v>-</v>
      </c>
      <c r="X14" s="201"/>
      <c r="Y14" s="201"/>
      <c r="Z14" s="201"/>
      <c r="AA14" s="201"/>
      <c r="AB14" s="201"/>
      <c r="AC14" s="201"/>
      <c r="AD14" s="201"/>
      <c r="AE14" s="201"/>
      <c r="AF14" s="201"/>
      <c r="AG14" s="201"/>
      <c r="AH14" s="201"/>
      <c r="AI14" s="201"/>
      <c r="AJ14" s="201"/>
      <c r="AK14" s="201"/>
      <c r="AL14" s="201"/>
      <c r="AM14" s="201"/>
      <c r="AN14" s="201"/>
      <c r="AO14" s="201"/>
      <c r="AP14" s="201"/>
      <c r="AQ14" s="201"/>
      <c r="AR14" s="201"/>
      <c r="AS14" s="201"/>
      <c r="AT14" s="201"/>
    </row>
    <row r="15" spans="1:46" hidden="1">
      <c r="A15" s="95" t="str">
        <f>IF(FN_MC!Y17="","*",FN_MC!Y17)</f>
        <v>SIM</v>
      </c>
      <c r="B15" s="95" t="str">
        <f>IF(FN_MC!X17="","*",FN_MC!X17)</f>
        <v>Contrato</v>
      </c>
      <c r="C15" s="95" t="str">
        <f>IF(FN_MC!Z17="","*",FN_MC!Z17)</f>
        <v>*</v>
      </c>
      <c r="D15" s="96" t="str">
        <f>IF(FN_MC!S17="","*",FN_MC!S17)</f>
        <v>FERRONORTE</v>
      </c>
      <c r="E15" s="96" t="str">
        <f>IF(FN_MC!T17="","*",FN_MC!T17)</f>
        <v>TGR-TRO</v>
      </c>
      <c r="F15" s="96">
        <f>IF(FN_MC!B17="","*",FN_MC!B17)</f>
        <v>46056</v>
      </c>
      <c r="G15" s="96" t="str">
        <f>IF(FN_MC!D17="","*",FN_MC!D17)</f>
        <v>V86</v>
      </c>
      <c r="H15" s="96" t="str">
        <f>IF(FN_MC!F17="","*",FN_MC!F17)</f>
        <v>MECANIZAÇÃO - SOCADORA</v>
      </c>
      <c r="I15" s="96" t="str">
        <f>IF(FN_MC!H17="","*",FN_MC!H17)</f>
        <v>TSF</v>
      </c>
      <c r="J15" s="96" t="str">
        <f>IF(FN_MC!I17="","*",FN_MC!I17)</f>
        <v>TSF</v>
      </c>
      <c r="K15" s="96" t="str">
        <f>IF(FN_MC!M17="","*",FN_MC!M17)</f>
        <v>TSF-TEX</v>
      </c>
      <c r="L15" s="196" t="str">
        <f>IF(FN_MC!N17="","*",FN_MC!N17)</f>
        <v>TSF732/TSFPAT1</v>
      </c>
      <c r="M15" s="97">
        <f>IF(FN_MC!J17="","*",FN_MC!J17)</f>
        <v>98</v>
      </c>
      <c r="N15" s="183">
        <f>IF(FN_MC!K17="","*",FN_MC!K17)</f>
        <v>723</v>
      </c>
      <c r="O15" s="183">
        <f>IF(FN_MC!L17="","*",FN_MC!L17)</f>
        <v>720</v>
      </c>
      <c r="P15" s="107">
        <f>IF(FN_MC!O17="","*",FN_MC!O17)</f>
        <v>0.4375</v>
      </c>
      <c r="Q15" s="107">
        <f>IF(FN_MC!P17="","*",FN_MC!P17)</f>
        <v>0.125</v>
      </c>
      <c r="R15" s="96" t="str">
        <f>IF(FN_MC!Q17="","*",CONCATENATE(FN_MC!Q17," ",FN_MC!R17))</f>
        <v>1120 M</v>
      </c>
      <c r="S15" s="96" t="str">
        <f>IF(FN_MC!V17="","*",FN_MC!V17)</f>
        <v>Antonioni</v>
      </c>
      <c r="T15" s="96" t="str">
        <f>IF(FN_MC!W17="","*",FN_MC!W17)</f>
        <v>Socaria mecanizada</v>
      </c>
      <c r="U15" s="98">
        <f ca="1">_xlfn.XLOOKUP(G15&amp;$U$3,BS_CONTROLE[CHAVE],BS_CONTROLE[Quantidade_11],"-")</f>
        <v>0</v>
      </c>
      <c r="V15" s="98">
        <f ca="1">_xlfn.XLOOKUP(G15&amp;$V$3,BS_CONTROLE[CHAVE],BS_CONTROLE[Quantidade_11],"-")</f>
        <v>4512</v>
      </c>
      <c r="W15" s="98">
        <f ca="1">_xlfn.XLOOKUP(G15&amp;$W$3,BS_CONTROLE[CHAVE],BS_CONTROLE[Quantidade_11],"-")</f>
        <v>0</v>
      </c>
      <c r="X15" s="201"/>
      <c r="Y15" s="201"/>
      <c r="Z15" s="201"/>
      <c r="AA15" s="201"/>
      <c r="AB15" s="201"/>
      <c r="AC15" s="201"/>
      <c r="AD15" s="201"/>
      <c r="AE15" s="201"/>
      <c r="AF15" s="201"/>
      <c r="AG15" s="201"/>
      <c r="AH15" s="201"/>
      <c r="AI15" s="201"/>
      <c r="AJ15" s="201"/>
      <c r="AK15" s="201"/>
      <c r="AL15" s="201"/>
      <c r="AM15" s="201"/>
      <c r="AN15" s="201"/>
      <c r="AO15" s="201"/>
      <c r="AP15" s="201"/>
      <c r="AQ15" s="201"/>
      <c r="AR15" s="201"/>
      <c r="AS15" s="201"/>
      <c r="AT15" s="201"/>
    </row>
    <row r="16" spans="1:46" hidden="1">
      <c r="A16" s="95" t="str">
        <f>IF(FN_MC!Y18="","*",FN_MC!Y18)</f>
        <v>OPORTUNIDADE</v>
      </c>
      <c r="B16" s="95" t="str">
        <f>IF(FN_MC!X18="","*",FN_MC!X18)</f>
        <v>Oportunidade</v>
      </c>
      <c r="C16" s="95" t="str">
        <f>IF(FN_MC!Z18="","*",FN_MC!Z18)</f>
        <v>*</v>
      </c>
      <c r="D16" s="96" t="str">
        <f>IF(FN_MC!S18="","*",FN_MC!S18)</f>
        <v>FERRONORTE</v>
      </c>
      <c r="E16" s="96" t="str">
        <f>IF(FN_MC!T18="","*",FN_MC!T18)</f>
        <v>TGR-TRO</v>
      </c>
      <c r="F16" s="96">
        <f>IF(FN_MC!B18="","*",FN_MC!B18)</f>
        <v>46056</v>
      </c>
      <c r="G16" s="96" t="str">
        <f>IF(FN_MC!D18="","*",FN_MC!D18)</f>
        <v>W70</v>
      </c>
      <c r="H16" s="96" t="str">
        <f>IF(FN_MC!F18="","*",FN_MC!F18)</f>
        <v>PDM - PEDRA - DESCARGA</v>
      </c>
      <c r="I16" s="96" t="str">
        <f>IF(FN_MC!H18="","*",FN_MC!H18)</f>
        <v>752RVD</v>
      </c>
      <c r="J16" s="96" t="str">
        <f>IF(FN_MC!I18="","*",FN_MC!I18)</f>
        <v>TGR2</v>
      </c>
      <c r="K16" s="96" t="str">
        <f>IF(FN_MC!M18="","*",FN_MC!M18)</f>
        <v>TAL-TSF</v>
      </c>
      <c r="L16" s="196">
        <f>IF(FN_MC!N18="","*",FN_MC!N18)</f>
        <v>699710</v>
      </c>
      <c r="M16" s="97">
        <f>IF(FN_MC!J18="","*",FN_MC!J18)</f>
        <v>98</v>
      </c>
      <c r="N16" s="183">
        <f>IF(FN_MC!K18="","*",FN_MC!K18)</f>
        <v>700</v>
      </c>
      <c r="O16" s="183">
        <f>IF(FN_MC!L18="","*",FN_MC!L18)</f>
        <v>703</v>
      </c>
      <c r="P16" s="107">
        <f>IF(FN_MC!O18="","*",FN_MC!O18)</f>
        <v>0.41666666666666669</v>
      </c>
      <c r="Q16" s="107">
        <f>IF(FN_MC!P18="","*",FN_MC!P18)</f>
        <v>0.125</v>
      </c>
      <c r="R16" s="96" t="str">
        <f>IF(FN_MC!Q18="","*",CONCATENATE(FN_MC!Q18," ",FN_MC!R18))</f>
        <v>27 VAGÕES</v>
      </c>
      <c r="S16" s="96" t="str">
        <f>IF(FN_MC!V18="","*",FN_MC!V18)</f>
        <v xml:space="preserve">Camila </v>
      </c>
      <c r="T16" s="96" t="str">
        <f>IF(FN_MC!W18="","*",FN_MC!W18)</f>
        <v xml:space="preserve">Descarga de pedra </v>
      </c>
      <c r="U16" s="98">
        <f ca="1">_xlfn.XLOOKUP(G16&amp;$U$3,BS_CONTROLE[CHAVE],BS_CONTROLE[Quantidade_11],"-")</f>
        <v>1</v>
      </c>
      <c r="V16" s="98">
        <f ca="1">_xlfn.XLOOKUP(G16&amp;$V$3,BS_CONTROLE[CHAVE],BS_CONTROLE[Quantidade_11],"-")</f>
        <v>27</v>
      </c>
      <c r="W16" s="98">
        <f ca="1">_xlfn.XLOOKUP(G16&amp;$W$3,BS_CONTROLE[CHAVE],BS_CONTROLE[Quantidade_11],"-")</f>
        <v>0</v>
      </c>
      <c r="X16" s="201"/>
      <c r="Y16" s="201"/>
      <c r="Z16" s="201"/>
      <c r="AA16" s="201"/>
      <c r="AB16" s="201"/>
      <c r="AC16" s="201"/>
      <c r="AD16" s="201"/>
      <c r="AE16" s="201"/>
      <c r="AF16" s="201"/>
      <c r="AG16" s="201"/>
      <c r="AH16" s="201"/>
      <c r="AI16" s="201"/>
      <c r="AJ16" s="201"/>
      <c r="AK16" s="201"/>
      <c r="AL16" s="201"/>
      <c r="AM16" s="201"/>
      <c r="AN16" s="201"/>
      <c r="AO16" s="201"/>
      <c r="AP16" s="201"/>
      <c r="AQ16" s="201"/>
      <c r="AR16" s="201"/>
      <c r="AS16" s="201"/>
      <c r="AT16" s="201"/>
    </row>
    <row r="17" spans="1:46" hidden="1">
      <c r="A17" s="95" t="str">
        <f>IF(FN_MC!Y19="","*",FN_MC!Y19)</f>
        <v>OPORTUNIDADE</v>
      </c>
      <c r="B17" s="95" t="str">
        <f>IF(FN_MC!X19="","*",FN_MC!X19)</f>
        <v>Oportunidade</v>
      </c>
      <c r="C17" s="95" t="str">
        <f>IF(FN_MC!Z19="","*",FN_MC!Z19)</f>
        <v>*</v>
      </c>
      <c r="D17" s="96" t="str">
        <f>IF(FN_MC!S19="","*",FN_MC!S19)</f>
        <v>FERRONORTE</v>
      </c>
      <c r="E17" s="96" t="str">
        <f>IF(FN_MC!T19="","*",FN_MC!T19)</f>
        <v>TGR-TRO</v>
      </c>
      <c r="F17" s="96">
        <f>IF(FN_MC!B19="","*",FN_MC!B19)</f>
        <v>46056</v>
      </c>
      <c r="G17" s="96" t="str">
        <f>IF(FN_MC!D19="","*",FN_MC!D19)</f>
        <v>FRANCISCO (TF-19)</v>
      </c>
      <c r="H17" s="96" t="str">
        <f>IF(FN_MC!F19="","*",FN_MC!F19)</f>
        <v>PDM - AMV - MEIA CHAVE</v>
      </c>
      <c r="I17" s="96" t="str">
        <f>IF(FN_MC!H19="","*",FN_MC!H19)</f>
        <v>TBSNORTE</v>
      </c>
      <c r="J17" s="96" t="str">
        <f>IF(FN_MC!I19="","*",FN_MC!I19)</f>
        <v>-</v>
      </c>
      <c r="K17" s="96" t="str">
        <f>IF(FN_MC!M19="","*",FN_MC!M19)</f>
        <v>TBS-S</v>
      </c>
      <c r="L17" s="196" t="str">
        <f>IF(FN_MC!N19="","*",FN_MC!N19)</f>
        <v>TBSS</v>
      </c>
      <c r="M17" s="97">
        <f>IF(FN_MC!J19="","*",FN_MC!J19)</f>
        <v>98</v>
      </c>
      <c r="N17" s="183">
        <f>IF(FN_MC!K19="","*",FN_MC!K19)</f>
        <v>662.31299999999999</v>
      </c>
      <c r="O17" s="183" t="str">
        <f>IF(FN_MC!L19="","*",FN_MC!L19)</f>
        <v>-</v>
      </c>
      <c r="P17" s="107">
        <f>IF(FN_MC!O19="","*",FN_MC!O19)</f>
        <v>0.375</v>
      </c>
      <c r="Q17" s="107">
        <f>IF(FN_MC!P19="","*",FN_MC!P19)</f>
        <v>0.125</v>
      </c>
      <c r="R17" s="96" t="str">
        <f>IF(FN_MC!Q19="","*",CONCATENATE(FN_MC!Q19," ",FN_MC!R19))</f>
        <v>1 Nº DE PEÇAS</v>
      </c>
      <c r="S17" s="96" t="str">
        <f>IF(FN_MC!V19="","*",FN_MC!V19)</f>
        <v>Francisco</v>
      </c>
      <c r="T17" s="96" t="str">
        <f>IF(FN_MC!W19="","*",FN_MC!W19)</f>
        <v xml:space="preserve">Substituição de meia chave de TBS-Sul </v>
      </c>
      <c r="U17" s="98">
        <f ca="1">_xlfn.XLOOKUP(G17&amp;$U$3,BS_CONTROLE[CHAVE],BS_CONTROLE[Quantidade_11],"-")</f>
        <v>20</v>
      </c>
      <c r="V17" s="98" t="str">
        <f ca="1">_xlfn.XLOOKUP(G17&amp;$V$3,BS_CONTROLE[CHAVE],BS_CONTROLE[Quantidade_11],"-")</f>
        <v>-</v>
      </c>
      <c r="W17" s="98" t="str">
        <f ca="1">_xlfn.XLOOKUP(G17&amp;$W$3,BS_CONTROLE[CHAVE],BS_CONTROLE[Quantidade_11],"-")</f>
        <v>-</v>
      </c>
      <c r="X17" s="201"/>
      <c r="Y17" s="201"/>
      <c r="Z17" s="201"/>
      <c r="AA17" s="201"/>
      <c r="AB17" s="201"/>
      <c r="AC17" s="201"/>
      <c r="AD17" s="201"/>
      <c r="AE17" s="201"/>
      <c r="AF17" s="201"/>
      <c r="AG17" s="201"/>
      <c r="AH17" s="201"/>
      <c r="AI17" s="201"/>
      <c r="AJ17" s="201"/>
      <c r="AK17" s="201"/>
      <c r="AL17" s="201"/>
      <c r="AM17" s="201"/>
      <c r="AN17" s="201"/>
      <c r="AO17" s="201"/>
      <c r="AP17" s="201"/>
      <c r="AQ17" s="201"/>
      <c r="AR17" s="201"/>
      <c r="AS17" s="201"/>
      <c r="AT17" s="201"/>
    </row>
    <row r="18" spans="1:46" hidden="1">
      <c r="A18" s="95" t="str">
        <f>IF(FN_MC!Y20="","*",FN_MC!Y20)</f>
        <v>SIM</v>
      </c>
      <c r="B18" s="95" t="str">
        <f>IF(FN_MC!X20="","*",FN_MC!X20)</f>
        <v>Contrato</v>
      </c>
      <c r="C18" s="95" t="str">
        <f>IF(FN_MC!Z20="","*",FN_MC!Z20)</f>
        <v>*</v>
      </c>
      <c r="D18" s="96" t="str">
        <f>IF(FN_MC!S20="","*",FN_MC!S20)</f>
        <v>FERRONORTE</v>
      </c>
      <c r="E18" s="96" t="str">
        <f>IF(FN_MC!T20="","*",FN_MC!T20)</f>
        <v>TGR-TRO</v>
      </c>
      <c r="F18" s="96">
        <f>IF(FN_MC!B20="","*",FN_MC!B20)</f>
        <v>46056</v>
      </c>
      <c r="G18" s="96" t="str">
        <f>IF(FN_MC!D20="","*",FN_MC!D20)</f>
        <v>BRUNO (TF-525)</v>
      </c>
      <c r="H18" s="96" t="str">
        <f>IF(FN_MC!F20="","*",FN_MC!F20)</f>
        <v>PDM - SOLDA</v>
      </c>
      <c r="I18" s="96" t="str">
        <f>IF(FN_MC!H20="","*",FN_MC!H20)</f>
        <v>539TRM</v>
      </c>
      <c r="J18" s="96" t="str">
        <f>IF(FN_MC!I20="","*",FN_MC!I20)</f>
        <v>-</v>
      </c>
      <c r="K18" s="96" t="str">
        <f>IF(FN_MC!M20="","*",FN_MC!M20)</f>
        <v>TBE-TRM</v>
      </c>
      <c r="L18" s="196" t="str">
        <f>IF(FN_MC!N20="","*",FN_MC!N20)</f>
        <v>539TRM</v>
      </c>
      <c r="M18" s="97">
        <f>IF(FN_MC!J20="","*",FN_MC!J20)</f>
        <v>98</v>
      </c>
      <c r="N18" s="183">
        <f>IF(FN_MC!K20="","*",FN_MC!K20)</f>
        <v>548.14499999999998</v>
      </c>
      <c r="O18" s="183" t="str">
        <f>IF(FN_MC!L20="","*",FN_MC!L20)</f>
        <v>-</v>
      </c>
      <c r="P18" s="107">
        <f>IF(FN_MC!O20="","*",FN_MC!O20)</f>
        <v>0.375</v>
      </c>
      <c r="Q18" s="107">
        <f>IF(FN_MC!P20="","*",FN_MC!P20)</f>
        <v>0.125</v>
      </c>
      <c r="R18" s="96" t="str">
        <f>IF(FN_MC!Q20="","*",CONCATENATE(FN_MC!Q20," ",FN_MC!R20))</f>
        <v>2 Nº DE SOLDA</v>
      </c>
      <c r="S18" s="96" t="str">
        <f>IF(FN_MC!V20="","*",FN_MC!V20)</f>
        <v>Bruno</v>
      </c>
      <c r="T18" s="96" t="str">
        <f>IF(FN_MC!W20="","*",FN_MC!W20)</f>
        <v xml:space="preserve">Execução de solda - Condicionado a temperatura </v>
      </c>
      <c r="U18" s="98">
        <f ca="1">_xlfn.XLOOKUP(G18&amp;$U$3,BS_CONTROLE[CHAVE],BS_CONTROLE[Quantidade_11],"-")</f>
        <v>2</v>
      </c>
      <c r="V18" s="98">
        <f ca="1">_xlfn.XLOOKUP(G18&amp;$V$3,BS_CONTROLE[CHAVE],BS_CONTROLE[Quantidade_11],"-")</f>
        <v>0</v>
      </c>
      <c r="W18" s="98">
        <f ca="1">_xlfn.XLOOKUP(G18&amp;$W$3,BS_CONTROLE[CHAVE],BS_CONTROLE[Quantidade_11],"-")</f>
        <v>0</v>
      </c>
      <c r="X18" s="201"/>
      <c r="Y18" s="201"/>
      <c r="Z18" s="201"/>
      <c r="AA18" s="201"/>
      <c r="AB18" s="201"/>
      <c r="AC18" s="201"/>
      <c r="AD18" s="201"/>
      <c r="AE18" s="201"/>
      <c r="AF18" s="201"/>
      <c r="AG18" s="201"/>
      <c r="AH18" s="201"/>
      <c r="AI18" s="201"/>
      <c r="AJ18" s="201"/>
      <c r="AK18" s="201"/>
      <c r="AL18" s="201"/>
      <c r="AM18" s="201"/>
      <c r="AN18" s="201"/>
      <c r="AO18" s="201"/>
      <c r="AP18" s="201"/>
      <c r="AQ18" s="201"/>
      <c r="AR18" s="201"/>
      <c r="AS18" s="201"/>
      <c r="AT18" s="201"/>
    </row>
    <row r="19" spans="1:46" hidden="1">
      <c r="A19" s="95" t="str">
        <f>IF(FN_MC!Y21="","*",FN_MC!Y21)</f>
        <v>SIM</v>
      </c>
      <c r="B19" s="95" t="str">
        <f>IF(FN_MC!X21="","*",FN_MC!X21)</f>
        <v>Contrato</v>
      </c>
      <c r="C19" s="95" t="str">
        <f>IF(FN_MC!Z21="","*",FN_MC!Z21)</f>
        <v>*</v>
      </c>
      <c r="D19" s="96" t="str">
        <f>IF(FN_MC!S21="","*",FN_MC!S21)</f>
        <v>FERRONORTE</v>
      </c>
      <c r="E19" s="96" t="str">
        <f>IF(FN_MC!T21="","*",FN_MC!T21)</f>
        <v>TCS-TGR</v>
      </c>
      <c r="F19" s="96">
        <f>IF(FN_MC!B21="","*",FN_MC!B21)</f>
        <v>46056</v>
      </c>
      <c r="G19" s="96" t="str">
        <f>IF(FN_MC!D21="","*",FN_MC!D21)</f>
        <v>ELSON (TF-526)</v>
      </c>
      <c r="H19" s="96" t="str">
        <f>IF(FN_MC!F21="","*",FN_MC!F21)</f>
        <v>PDM - SOLDA</v>
      </c>
      <c r="I19" s="96" t="str">
        <f>IF(FN_MC!H21="","*",FN_MC!H21)</f>
        <v>499TGR1</v>
      </c>
      <c r="J19" s="96" t="str">
        <f>IF(FN_MC!I21="","*",FN_MC!I21)</f>
        <v>-</v>
      </c>
      <c r="K19" s="96" t="str">
        <f>IF(FN_MC!M21="","*",FN_MC!M21)</f>
        <v>TBR-TGR</v>
      </c>
      <c r="L19" s="196" t="str">
        <f>IF(FN_MC!N21="","*",FN_MC!N21)</f>
        <v>499TGR2</v>
      </c>
      <c r="M19" s="97">
        <f>IF(FN_MC!J21="","*",FN_MC!J21)</f>
        <v>74</v>
      </c>
      <c r="N19" s="183">
        <f>IF(FN_MC!K21="","*",FN_MC!K21)</f>
        <v>498.9</v>
      </c>
      <c r="O19" s="183" t="str">
        <f>IF(FN_MC!L21="","*",FN_MC!L21)</f>
        <v>-</v>
      </c>
      <c r="P19" s="107">
        <f>IF(FN_MC!O21="","*",FN_MC!O21)</f>
        <v>0.41666666666666669</v>
      </c>
      <c r="Q19" s="107">
        <f>IF(FN_MC!P21="","*",FN_MC!P21)</f>
        <v>0.125</v>
      </c>
      <c r="R19" s="96" t="str">
        <f>IF(FN_MC!Q21="","*",CONCATENATE(FN_MC!Q21," ",FN_MC!R21))</f>
        <v>2 Nº DE SOLDA</v>
      </c>
      <c r="S19" s="96" t="str">
        <f>IF(FN_MC!V21="","*",FN_MC!V21)</f>
        <v>Bruno</v>
      </c>
      <c r="T19" s="96" t="str">
        <f>IF(FN_MC!W21="","*",FN_MC!W21)</f>
        <v xml:space="preserve">Execução de solda - Condicionado a temperatura </v>
      </c>
      <c r="U19" s="98">
        <f ca="1">_xlfn.XLOOKUP(G19&amp;$U$3,BS_CONTROLE[CHAVE],BS_CONTROLE[Quantidade_11],"-")</f>
        <v>0</v>
      </c>
      <c r="V19" s="98">
        <f ca="1">_xlfn.XLOOKUP(G19&amp;$V$3,BS_CONTROLE[CHAVE],BS_CONTROLE[Quantidade_11],"-")</f>
        <v>0</v>
      </c>
      <c r="W19" s="98">
        <f ca="1">_xlfn.XLOOKUP(G19&amp;$W$3,BS_CONTROLE[CHAVE],BS_CONTROLE[Quantidade_11],"-")</f>
        <v>0</v>
      </c>
      <c r="X19" s="201"/>
      <c r="Y19" s="201"/>
      <c r="Z19" s="201"/>
      <c r="AA19" s="201"/>
      <c r="AB19" s="201"/>
      <c r="AC19" s="201"/>
      <c r="AD19" s="201"/>
      <c r="AE19" s="201"/>
      <c r="AF19" s="201"/>
      <c r="AG19" s="201"/>
      <c r="AH19" s="201"/>
      <c r="AI19" s="201"/>
      <c r="AJ19" s="201"/>
      <c r="AK19" s="201"/>
      <c r="AL19" s="201"/>
      <c r="AM19" s="201"/>
      <c r="AN19" s="201"/>
      <c r="AO19" s="201"/>
      <c r="AP19" s="201"/>
      <c r="AQ19" s="201"/>
      <c r="AR19" s="201"/>
      <c r="AS19" s="201"/>
      <c r="AT19" s="201"/>
    </row>
    <row r="20" spans="1:46" hidden="1">
      <c r="A20" s="95" t="str">
        <f>IF(FN_MC!Y22="","*",FN_MC!Y22)</f>
        <v>OPORTUNIDADE</v>
      </c>
      <c r="B20" s="95" t="str">
        <f>IF(FN_MC!X22="","*",FN_MC!X22)</f>
        <v>Oportunidade</v>
      </c>
      <c r="C20" s="95" t="str">
        <f>IF(FN_MC!Z22="","*",FN_MC!Z22)</f>
        <v>*</v>
      </c>
      <c r="D20" s="96" t="str">
        <f>IF(FN_MC!S22="","*",FN_MC!S22)</f>
        <v>FERRONORTE</v>
      </c>
      <c r="E20" s="96" t="str">
        <f>IF(FN_MC!T22="","*",FN_MC!T22)</f>
        <v>TCS-TGR</v>
      </c>
      <c r="F20" s="96">
        <f>IF(FN_MC!B22="","*",FN_MC!B22)</f>
        <v>46056</v>
      </c>
      <c r="G20" s="96" t="str">
        <f>IF(FN_MC!D22="","*",FN_MC!D22)</f>
        <v>E46</v>
      </c>
      <c r="H20" s="96" t="str">
        <f>IF(FN_MC!F22="","*",FN_MC!F22)</f>
        <v>DESLOCAMENTO</v>
      </c>
      <c r="I20" s="96" t="str">
        <f>IF(FN_MC!H22="","*",FN_MC!H22)</f>
        <v>TAG</v>
      </c>
      <c r="J20" s="96" t="str">
        <f>IF(FN_MC!I22="","*",FN_MC!I22)</f>
        <v>TIN</v>
      </c>
      <c r="K20" s="96" t="str">
        <f>IF(FN_MC!M22="","*",FN_MC!M22)</f>
        <v>TAG-TIN</v>
      </c>
      <c r="L20" s="196" t="str">
        <f>IF(FN_MC!N22="","*",FN_MC!N22)</f>
        <v>TAGTIN</v>
      </c>
      <c r="M20" s="97">
        <f>IF(FN_MC!J22="","*",FN_MC!J22)</f>
        <v>74</v>
      </c>
      <c r="N20" s="183">
        <f>IF(FN_MC!K22="","*",FN_MC!K22)</f>
        <v>498.9</v>
      </c>
      <c r="O20" s="183" t="str">
        <f>IF(FN_MC!L22="","*",FN_MC!L22)</f>
        <v>-</v>
      </c>
      <c r="P20" s="107">
        <f>IF(FN_MC!O22="","*",FN_MC!O22)</f>
        <v>0.33333333333333331</v>
      </c>
      <c r="Q20" s="107">
        <f>IF(FN_MC!P22="","*",FN_MC!P22)</f>
        <v>4.1666666666666664E-2</v>
      </c>
      <c r="R20" s="96" t="str">
        <f>IF(FN_MC!Q22="","*",CONCATENATE(FN_MC!Q22," ",FN_MC!R22))</f>
        <v>1 BINÁRIO</v>
      </c>
      <c r="S20" s="96" t="str">
        <f>IF(FN_MC!V22="","*",FN_MC!V22)</f>
        <v xml:space="preserve">PCM </v>
      </c>
      <c r="T20" s="96" t="str">
        <f>IF(FN_MC!W22="","*",FN_MC!W22)</f>
        <v>Deslocamento para TIN - Abastece em TOM</v>
      </c>
      <c r="U20" s="98" t="str">
        <f ca="1">_xlfn.XLOOKUP(G20&amp;$U$3,BS_CONTROLE[CHAVE],BS_CONTROLE[Quantidade_11],"-")</f>
        <v>-</v>
      </c>
      <c r="V20" s="98">
        <f ca="1">_xlfn.XLOOKUP(G20&amp;$V$3,BS_CONTROLE[CHAVE],BS_CONTROLE[Quantidade_11],"-")</f>
        <v>936</v>
      </c>
      <c r="W20" s="98" t="str">
        <f ca="1">_xlfn.XLOOKUP(G20&amp;$W$3,BS_CONTROLE[CHAVE],BS_CONTROLE[Quantidade_11],"-")</f>
        <v>-</v>
      </c>
      <c r="X20" s="201"/>
      <c r="Y20" s="201"/>
      <c r="Z20" s="201"/>
      <c r="AA20" s="201"/>
      <c r="AB20" s="201"/>
      <c r="AC20" s="201"/>
      <c r="AD20" s="201"/>
      <c r="AE20" s="201"/>
      <c r="AF20" s="201"/>
      <c r="AG20" s="201"/>
      <c r="AH20" s="201"/>
      <c r="AI20" s="201"/>
      <c r="AJ20" s="201"/>
      <c r="AK20" s="201"/>
      <c r="AL20" s="201"/>
      <c r="AM20" s="201"/>
      <c r="AN20" s="201"/>
      <c r="AO20" s="201"/>
      <c r="AP20" s="201"/>
      <c r="AQ20" s="201"/>
      <c r="AR20" s="201"/>
      <c r="AS20" s="201"/>
      <c r="AT20" s="201"/>
    </row>
    <row r="21" spans="1:46" hidden="1">
      <c r="A21" s="95" t="str">
        <f>IF(FN_MC!Y23="","*",FN_MC!Y23)</f>
        <v>OPORTUNIDADE</v>
      </c>
      <c r="B21" s="95" t="str">
        <f>IF(FN_MC!X23="","*",FN_MC!X23)</f>
        <v>Oportunidade</v>
      </c>
      <c r="C21" s="95" t="str">
        <f>IF(FN_MC!Z23="","*",FN_MC!Z23)</f>
        <v>*</v>
      </c>
      <c r="D21" s="96" t="str">
        <f>IF(FN_MC!S23="","*",FN_MC!S23)</f>
        <v>FERRONORTE</v>
      </c>
      <c r="E21" s="96" t="str">
        <f>IF(FN_MC!T23="","*",FN_MC!T23)</f>
        <v>TMI-TCS</v>
      </c>
      <c r="F21" s="96">
        <f>IF(FN_MC!B23="","*",FN_MC!B23)</f>
        <v>46056</v>
      </c>
      <c r="G21" s="96" t="str">
        <f>IF(FN_MC!D23="","*",FN_MC!D23)</f>
        <v>MARCOS (TF-520)</v>
      </c>
      <c r="H21" s="96" t="str">
        <f>IF(FN_MC!F23="","*",FN_MC!F23)</f>
        <v>PDM - SOLDA</v>
      </c>
      <c r="I21" s="96" t="str">
        <f>IF(FN_MC!H23="","*",FN_MC!H23)</f>
        <v>-</v>
      </c>
      <c r="J21" s="96" t="str">
        <f>IF(FN_MC!I23="","*",FN_MC!I23)</f>
        <v>-</v>
      </c>
      <c r="K21" s="96" t="str">
        <f>IF(FN_MC!M23="","*",FN_MC!M23)</f>
        <v>TJA-TCS</v>
      </c>
      <c r="L21" s="196" t="str">
        <f>IF(FN_MC!N23="","*",FN_MC!N23)</f>
        <v>277TCS</v>
      </c>
      <c r="M21" s="97">
        <f>IF(FN_MC!J23="","*",FN_MC!J23)</f>
        <v>74</v>
      </c>
      <c r="N21" s="183">
        <f>IF(FN_MC!K23="","*",FN_MC!K23)</f>
        <v>280.5</v>
      </c>
      <c r="O21" s="183" t="str">
        <f>IF(FN_MC!L23="","*",FN_MC!L23)</f>
        <v>-</v>
      </c>
      <c r="P21" s="107">
        <f>IF(FN_MC!O23="","*",FN_MC!O23)</f>
        <v>0.375</v>
      </c>
      <c r="Q21" s="107">
        <f>IF(FN_MC!P23="","*",FN_MC!P23)</f>
        <v>8.3333333333333329E-2</v>
      </c>
      <c r="R21" s="96" t="str">
        <f>IF(FN_MC!Q23="","*",CONCATENATE(FN_MC!Q23," ",FN_MC!R23))</f>
        <v>1 Nº DE SOLDA</v>
      </c>
      <c r="S21" s="96" t="str">
        <f>IF(FN_MC!V23="","*",FN_MC!V23)</f>
        <v>Marcos Euzebio</v>
      </c>
      <c r="T21" s="96" t="str">
        <f>IF(FN_MC!W23="","*",FN_MC!W23)</f>
        <v xml:space="preserve">Execução de solda - Condicionado a temperatura </v>
      </c>
      <c r="U21" s="98">
        <f ca="1">_xlfn.XLOOKUP(G21&amp;$U$3,BS_CONTROLE[CHAVE],BS_CONTROLE[Quantidade_11],"-")</f>
        <v>2</v>
      </c>
      <c r="V21" s="98">
        <f ca="1">_xlfn.XLOOKUP(G21&amp;$V$3,BS_CONTROLE[CHAVE],BS_CONTROLE[Quantidade_11],"-")</f>
        <v>0</v>
      </c>
      <c r="W21" s="98">
        <f ca="1">_xlfn.XLOOKUP(G21&amp;$W$3,BS_CONTROLE[CHAVE],BS_CONTROLE[Quantidade_11],"-")</f>
        <v>0</v>
      </c>
      <c r="X21" s="201"/>
      <c r="Y21" s="201"/>
      <c r="Z21" s="201"/>
      <c r="AA21" s="201"/>
      <c r="AB21" s="201"/>
      <c r="AC21" s="201"/>
      <c r="AD21" s="201"/>
      <c r="AE21" s="201"/>
      <c r="AF21" s="201"/>
      <c r="AG21" s="201"/>
      <c r="AH21" s="201"/>
      <c r="AI21" s="201"/>
      <c r="AJ21" s="201"/>
      <c r="AK21" s="201"/>
      <c r="AL21" s="201"/>
      <c r="AM21" s="201"/>
      <c r="AN21" s="201"/>
      <c r="AO21" s="201"/>
      <c r="AP21" s="201"/>
      <c r="AQ21" s="201"/>
      <c r="AR21" s="201"/>
      <c r="AS21" s="201"/>
      <c r="AT21" s="201"/>
    </row>
    <row r="22" spans="1:46" hidden="1">
      <c r="A22" s="95" t="str">
        <f>IF(FN_MC!Y24="","*",FN_MC!Y24)</f>
        <v>SIM</v>
      </c>
      <c r="B22" s="95" t="str">
        <f>IF(FN_MC!X24="","*",FN_MC!X24)</f>
        <v>Contrato</v>
      </c>
      <c r="C22" s="95" t="str">
        <f>IF(FN_MC!Z24="","*",FN_MC!Z24)</f>
        <v>*</v>
      </c>
      <c r="D22" s="96" t="str">
        <f>IF(FN_MC!S24="","*",FN_MC!S24)</f>
        <v>FERRONORTE</v>
      </c>
      <c r="E22" s="96" t="str">
        <f>IF(FN_MC!T24="","*",FN_MC!T24)</f>
        <v>TMI-TCS</v>
      </c>
      <c r="F22" s="96">
        <f>IF(FN_MC!B24="","*",FN_MC!B24)</f>
        <v>46056</v>
      </c>
      <c r="G22" s="96" t="str">
        <f>IF(FN_MC!D24="","*",FN_MC!D24)</f>
        <v>W50</v>
      </c>
      <c r="H22" s="96" t="str">
        <f>IF(FN_MC!F24="","*",FN_MC!F24)</f>
        <v>MODERNIZAÇÃO - RECOLHIMENTO DE DORMENTE</v>
      </c>
      <c r="I22" s="96" t="str">
        <f>IF(FN_MC!H24="","*",FN_MC!H24)</f>
        <v>TCS2</v>
      </c>
      <c r="J22" s="96" t="str">
        <f>IF(FN_MC!I24="","*",FN_MC!I24)</f>
        <v>TCS2</v>
      </c>
      <c r="K22" s="96" t="str">
        <f>IF(FN_MC!M24="","*",FN_MC!M24)</f>
        <v>TVI-TJA</v>
      </c>
      <c r="L22" s="196">
        <f>IF(FN_MC!N24="","*",FN_MC!N24)</f>
        <v>239251</v>
      </c>
      <c r="M22" s="97">
        <f>IF(FN_MC!J24="","*",FN_MC!J24)</f>
        <v>74</v>
      </c>
      <c r="N22" s="183">
        <f>IF(FN_MC!K24="","*",FN_MC!K24)</f>
        <v>245</v>
      </c>
      <c r="O22" s="183">
        <f>IF(FN_MC!L24="","*",FN_MC!L24)</f>
        <v>244.2</v>
      </c>
      <c r="P22" s="107">
        <f>IF(FN_MC!O24="","*",FN_MC!O24)</f>
        <v>0.35416666666666669</v>
      </c>
      <c r="Q22" s="107">
        <f>IF(FN_MC!P24="","*",FN_MC!P24)</f>
        <v>0.16666666666666666</v>
      </c>
      <c r="R22" s="96" t="str">
        <f>IF(FN_MC!Q24="","*",CONCATENATE(FN_MC!Q24," ",FN_MC!R24))</f>
        <v>1000 Nº DE DORMENTES</v>
      </c>
      <c r="S22" s="96" t="str">
        <f>IF(FN_MC!V24="","*",FN_MC!V24)</f>
        <v>Augusto</v>
      </c>
      <c r="T22" s="96" t="str">
        <f>IF(FN_MC!W24="","*",FN_MC!W24)</f>
        <v>Recolhimento de dormentes</v>
      </c>
      <c r="U22" s="98">
        <f ca="1">_xlfn.XLOOKUP(G22&amp;$U$3,BS_CONTROLE[CHAVE],BS_CONTROLE[Quantidade_11],"-")</f>
        <v>0</v>
      </c>
      <c r="V22" s="98">
        <f ca="1">_xlfn.XLOOKUP(G22&amp;$V$3,BS_CONTROLE[CHAVE],BS_CONTROLE[Quantidade_11],"-")</f>
        <v>4</v>
      </c>
      <c r="W22" s="98">
        <f ca="1">_xlfn.XLOOKUP(G22&amp;$W$3,BS_CONTROLE[CHAVE],BS_CONTROLE[Quantidade_11],"-")</f>
        <v>0</v>
      </c>
      <c r="X22" s="201"/>
      <c r="Y22" s="201"/>
      <c r="Z22" s="201"/>
      <c r="AA22" s="201"/>
      <c r="AB22" s="201"/>
      <c r="AC22" s="201"/>
      <c r="AD22" s="201"/>
      <c r="AE22" s="201"/>
      <c r="AF22" s="201"/>
      <c r="AG22" s="201"/>
      <c r="AH22" s="201"/>
      <c r="AI22" s="201"/>
      <c r="AJ22" s="201"/>
      <c r="AK22" s="201"/>
      <c r="AL22" s="201"/>
      <c r="AM22" s="201"/>
      <c r="AN22" s="201"/>
      <c r="AO22" s="201"/>
      <c r="AP22" s="201"/>
      <c r="AQ22" s="201"/>
      <c r="AR22" s="201"/>
      <c r="AS22" s="201"/>
      <c r="AT22" s="201"/>
    </row>
    <row r="23" spans="1:46" hidden="1">
      <c r="A23" s="95" t="str">
        <f>IF(FN_MC!Y25="","*",FN_MC!Y25)</f>
        <v>OPORTUNIDADE</v>
      </c>
      <c r="B23" s="95" t="str">
        <f>IF(FN_MC!X25="","*",FN_MC!X25)</f>
        <v>Oportunidade</v>
      </c>
      <c r="C23" s="95" t="str">
        <f>IF(FN_MC!Z25="","*",FN_MC!Z25)</f>
        <v>*</v>
      </c>
      <c r="D23" s="96" t="str">
        <f>IF(FN_MC!S25="","*",FN_MC!S25)</f>
        <v>MALHA CENTRAL</v>
      </c>
      <c r="E23" s="96" t="str">
        <f>IF(FN_MC!T25="","*",FN_MC!T25)</f>
        <v>RAMAL</v>
      </c>
      <c r="F23" s="96">
        <f>IF(FN_MC!B25="","*",FN_MC!B25)</f>
        <v>46056</v>
      </c>
      <c r="G23" s="96" t="str">
        <f>IF(FN_MC!D25="","*",FN_MC!D25)</f>
        <v>A88</v>
      </c>
      <c r="H23" s="96" t="str">
        <f>IF(FN_MC!F25="","*",FN_MC!F25)</f>
        <v>INSPEÇÃO AUTO DE LINHA</v>
      </c>
      <c r="I23" s="96" t="str">
        <f>IF(FN_MC!H25="","*",FN_MC!H25)</f>
        <v>ZTR1</v>
      </c>
      <c r="J23" s="96" t="str">
        <f>IF(FN_MC!I25="","*",FN_MC!I25)</f>
        <v>ZDK2</v>
      </c>
      <c r="K23" s="96" t="str">
        <f>IF(FN_MC!M25="","*",FN_MC!M25)</f>
        <v>ZTR-ZDK</v>
      </c>
      <c r="L23" s="196" t="str">
        <f>IF(FN_MC!N25="","*",FN_MC!N25)</f>
        <v>ZTRZDK</v>
      </c>
      <c r="M23" s="97">
        <f>IF(FN_MC!J25="","*",FN_MC!J25)</f>
        <v>78</v>
      </c>
      <c r="N23" s="183">
        <f>IF(FN_MC!K25="","*",FN_MC!K25)</f>
        <v>228</v>
      </c>
      <c r="O23" s="183" t="str">
        <f>IF(FN_MC!L25="","*",FN_MC!L25)</f>
        <v>-</v>
      </c>
      <c r="P23" s="107">
        <f>IF(FN_MC!O25="","*",FN_MC!O25)</f>
        <v>0.375</v>
      </c>
      <c r="Q23" s="107">
        <f>IF(FN_MC!P25="","*",FN_MC!P25)</f>
        <v>4.1666666666666664E-2</v>
      </c>
      <c r="R23" s="96" t="str">
        <f>IF(FN_MC!Q25="","*",CONCATENATE(FN_MC!Q25," ",FN_MC!R25))</f>
        <v>1 BINÁRIO</v>
      </c>
      <c r="S23" s="96" t="str">
        <f>IF(FN_MC!V25="","*",FN_MC!V25)</f>
        <v xml:space="preserve">Jocimar </v>
      </c>
      <c r="T23" s="96" t="str">
        <f>IF(FN_MC!W25="","*",FN_MC!W25)</f>
        <v xml:space="preserve">Inspeção auto de linha </v>
      </c>
      <c r="U23" s="98"/>
      <c r="V23" s="98" t="str">
        <f ca="1">_xlfn.XLOOKUP(G23&amp;$V$3,BS_CONTROLE[CHAVE],BS_CONTROLE[Quantidade_11],"-")</f>
        <v>-</v>
      </c>
      <c r="W23" s="98" t="str">
        <f ca="1">_xlfn.XLOOKUP(G23&amp;$W$3,BS_CONTROLE[CHAVE],BS_CONTROLE[Quantidade_11],"-")</f>
        <v>-</v>
      </c>
      <c r="X23" s="201"/>
      <c r="Y23" s="201"/>
      <c r="Z23" s="201"/>
      <c r="AA23" s="201"/>
      <c r="AB23" s="201"/>
      <c r="AC23" s="201"/>
      <c r="AD23" s="201"/>
      <c r="AE23" s="201"/>
      <c r="AF23" s="201"/>
      <c r="AG23" s="201"/>
      <c r="AH23" s="201"/>
      <c r="AI23" s="201"/>
      <c r="AJ23" s="201"/>
      <c r="AK23" s="201"/>
      <c r="AL23" s="201"/>
      <c r="AM23" s="201"/>
      <c r="AN23" s="201"/>
      <c r="AO23" s="201"/>
      <c r="AP23" s="201"/>
      <c r="AQ23" s="201"/>
      <c r="AR23" s="201"/>
      <c r="AS23" s="201"/>
      <c r="AT23" s="201"/>
    </row>
    <row r="24" spans="1:46" hidden="1">
      <c r="A24" s="95" t="str">
        <f>IF(FN_MC!Y26="","*",FN_MC!Y26)</f>
        <v>*</v>
      </c>
      <c r="B24" s="95" t="str">
        <f>IF(FN_MC!X26="","*",FN_MC!X26)</f>
        <v>Extra</v>
      </c>
      <c r="C24" s="95" t="str">
        <f>IF(FN_MC!Z26="","*",FN_MC!Z26)</f>
        <v>*</v>
      </c>
      <c r="D24" s="96" t="str">
        <f>IF(FN_MC!S26="","*",FN_MC!S26)</f>
        <v>MALHA CENTRAL</v>
      </c>
      <c r="E24" s="96" t="str">
        <f>IF(FN_MC!T26="","*",FN_MC!T26)</f>
        <v>PRV-POV</v>
      </c>
      <c r="F24" s="96">
        <f>IF(FN_MC!B26="","*",FN_MC!B26)</f>
        <v>46056</v>
      </c>
      <c r="G24" s="96" t="str">
        <f>IF(FN_MC!D26="","*",FN_MC!D26)</f>
        <v>W94</v>
      </c>
      <c r="H24" s="96" t="str">
        <f>IF(FN_MC!F26="","*",FN_MC!F26)</f>
        <v>PDM - PEDRA - DESCARGA</v>
      </c>
      <c r="I24" s="96" t="str">
        <f>IF(FN_MC!H26="","*",FN_MC!H26)</f>
        <v>PIT</v>
      </c>
      <c r="J24" s="96" t="str">
        <f>IF(FN_MC!I26="","*",FN_MC!I26)</f>
        <v>PPR</v>
      </c>
      <c r="K24" s="96" t="str">
        <f>IF(FN_MC!M26="","*",FN_MC!M26)</f>
        <v>PIT-POU</v>
      </c>
      <c r="L24" s="196" t="str">
        <f>IF(FN_MC!N26="","*",FN_MC!N26)</f>
        <v>POUK28</v>
      </c>
      <c r="M24" s="97">
        <f>IF(FN_MC!J26="","*",FN_MC!J26)</f>
        <v>103</v>
      </c>
      <c r="N24" s="183">
        <f>IF(FN_MC!K26="","*",FN_MC!K26)</f>
        <v>2137</v>
      </c>
      <c r="O24" s="183">
        <f>IF(FN_MC!L26="","*",FN_MC!L26)</f>
        <v>2140</v>
      </c>
      <c r="P24" s="107">
        <f>IF(FN_MC!O26="","*",FN_MC!O26)</f>
        <v>0.375</v>
      </c>
      <c r="Q24" s="107">
        <f>IF(FN_MC!P26="","*",FN_MC!P26)</f>
        <v>4.1666666666666664E-2</v>
      </c>
      <c r="R24" s="96" t="str">
        <f>IF(FN_MC!Q26="","*",CONCATENATE(FN_MC!Q26," ",FN_MC!R26))</f>
        <v>13 VAGÕES</v>
      </c>
      <c r="S24" s="96" t="str">
        <f>IF(FN_MC!V26="","*",FN_MC!V26)</f>
        <v xml:space="preserve">Lucas </v>
      </c>
      <c r="T24" s="96" t="str">
        <f>IF(FN_MC!W26="","*",FN_MC!W26)</f>
        <v xml:space="preserve">Descarga de pedra </v>
      </c>
      <c r="U24" s="98" t="str">
        <f ca="1">_xlfn.XLOOKUP(G24&amp;$U$3,BS_CONTROLE[CHAVE],BS_CONTROLE[Quantidade_11],"-")</f>
        <v>-</v>
      </c>
      <c r="V24" s="98">
        <f ca="1">_xlfn.XLOOKUP(G24&amp;$V$3,BS_CONTROLE[CHAVE],BS_CONTROLE[Quantidade_11],"-")</f>
        <v>13</v>
      </c>
      <c r="W24" s="98" t="str">
        <f ca="1">_xlfn.XLOOKUP(G24&amp;$W$3,BS_CONTROLE[CHAVE],BS_CONTROLE[Quantidade_11],"-")</f>
        <v>-</v>
      </c>
      <c r="X24" s="201"/>
      <c r="Y24" s="201"/>
      <c r="Z24" s="201"/>
      <c r="AA24" s="201"/>
      <c r="AB24" s="201"/>
      <c r="AC24" s="201"/>
      <c r="AD24" s="201"/>
      <c r="AE24" s="201"/>
      <c r="AF24" s="201"/>
      <c r="AG24" s="201"/>
      <c r="AH24" s="201"/>
      <c r="AI24" s="201"/>
      <c r="AJ24" s="201"/>
      <c r="AK24" s="201"/>
      <c r="AL24" s="201"/>
      <c r="AM24" s="201"/>
      <c r="AN24" s="201"/>
      <c r="AO24" s="201"/>
      <c r="AP24" s="201"/>
      <c r="AQ24" s="201"/>
      <c r="AR24" s="201"/>
      <c r="AS24" s="201"/>
      <c r="AT24" s="201"/>
    </row>
    <row r="25" spans="1:46" hidden="1">
      <c r="A25" s="95" t="str">
        <f>IF(FN_MC!Y27="","*",FN_MC!Y27)</f>
        <v>OPORTUNIDADE</v>
      </c>
      <c r="B25" s="95" t="str">
        <f>IF(FN_MC!X27="","*",FN_MC!X27)</f>
        <v>Oportunidade</v>
      </c>
      <c r="C25" s="95" t="str">
        <f>IF(FN_MC!Z27="","*",FN_MC!Z27)</f>
        <v>*</v>
      </c>
      <c r="D25" s="96" t="str">
        <f>IF(FN_MC!S27="","*",FN_MC!S27)</f>
        <v>MALHA CENTRAL</v>
      </c>
      <c r="E25" s="96" t="str">
        <f>IF(FN_MC!T27="","*",FN_MC!T27)</f>
        <v>POV-PRV</v>
      </c>
      <c r="F25" s="96">
        <f>IF(FN_MC!B27="","*",FN_MC!B27)</f>
        <v>46056</v>
      </c>
      <c r="G25" s="96" t="str">
        <f>IF(FN_MC!D27="","*",FN_MC!D27)</f>
        <v>A17</v>
      </c>
      <c r="H25" s="96" t="str">
        <f>IF(FN_MC!F27="","*",FN_MC!F27)</f>
        <v>INSPEÇÃO AUTO DE LINHA</v>
      </c>
      <c r="I25" s="96" t="str">
        <f>IF(FN_MC!H27="","*",FN_MC!H27)</f>
        <v xml:space="preserve">PAS </v>
      </c>
      <c r="J25" s="96" t="str">
        <f>IF(FN_MC!I27="","*",FN_MC!I27)</f>
        <v>PTR-PPG</v>
      </c>
      <c r="K25" s="96" t="str">
        <f>IF(FN_MC!M27="","*",FN_MC!M27)</f>
        <v>PAS-PTR</v>
      </c>
      <c r="L25" s="196" t="str">
        <f>IF(FN_MC!N27="","*",FN_MC!N27)</f>
        <v>PASPTR</v>
      </c>
      <c r="M25" s="97">
        <f>IF(FN_MC!J27="","*",FN_MC!J27)</f>
        <v>102</v>
      </c>
      <c r="N25" s="183">
        <f>IF(FN_MC!K27="","*",FN_MC!K27)</f>
        <v>50</v>
      </c>
      <c r="O25" s="183" t="str">
        <f>IF(FN_MC!L27="","*",FN_MC!L27)</f>
        <v>-</v>
      </c>
      <c r="P25" s="107">
        <f>IF(FN_MC!O27="","*",FN_MC!O27)</f>
        <v>0.375</v>
      </c>
      <c r="Q25" s="107">
        <f>IF(FN_MC!P27="","*",FN_MC!P27)</f>
        <v>4.1666666666666664E-2</v>
      </c>
      <c r="R25" s="96" t="str">
        <f>IF(FN_MC!Q27="","*",CONCATENATE(FN_MC!Q27," ",FN_MC!R27))</f>
        <v>1 BINÁRIO</v>
      </c>
      <c r="S25" s="96" t="str">
        <f>IF(FN_MC!V27="","*",FN_MC!V27)</f>
        <v>Anotnio</v>
      </c>
      <c r="T25" s="96" t="str">
        <f>IF(FN_MC!W27="","*",FN_MC!W27)</f>
        <v xml:space="preserve">Inspeção auto de linha </v>
      </c>
      <c r="U25" s="98" t="str">
        <f ca="1">_xlfn.XLOOKUP(G25&amp;$U$3,BS_CONTROLE[CHAVE],BS_CONTROLE[Quantidade_11],"-")</f>
        <v>-</v>
      </c>
      <c r="V25" s="98" t="str">
        <f ca="1">_xlfn.XLOOKUP(G25&amp;$V$3,BS_CONTROLE[CHAVE],BS_CONTROLE[Quantidade_11],"-")</f>
        <v>-</v>
      </c>
      <c r="W25" s="98" t="str">
        <f ca="1">_xlfn.XLOOKUP(G25&amp;$W$3,BS_CONTROLE[CHAVE],BS_CONTROLE[Quantidade_11],"-")</f>
        <v>-</v>
      </c>
      <c r="X25" s="201"/>
      <c r="Y25" s="201"/>
      <c r="Z25" s="201"/>
      <c r="AA25" s="201"/>
      <c r="AB25" s="201"/>
      <c r="AC25" s="201"/>
      <c r="AD25" s="201"/>
      <c r="AE25" s="201"/>
      <c r="AF25" s="201"/>
      <c r="AG25" s="201"/>
      <c r="AH25" s="201"/>
      <c r="AI25" s="201"/>
      <c r="AJ25" s="201"/>
      <c r="AK25" s="201"/>
      <c r="AL25" s="201"/>
      <c r="AM25" s="201"/>
      <c r="AN25" s="201"/>
      <c r="AO25" s="201"/>
      <c r="AP25" s="201"/>
      <c r="AQ25" s="201"/>
      <c r="AR25" s="201"/>
      <c r="AS25" s="201"/>
      <c r="AT25" s="201"/>
    </row>
    <row r="26" spans="1:46" hidden="1">
      <c r="A26" s="95" t="str">
        <f>IF(FN_MC!Y28="","*",FN_MC!Y28)</f>
        <v>*</v>
      </c>
      <c r="B26" s="95" t="str">
        <f>IF(FN_MC!X28="","*",FN_MC!X28)</f>
        <v>*</v>
      </c>
      <c r="C26" s="95" t="str">
        <f>IF(FN_MC!Z28="","*",FN_MC!Z28)</f>
        <v>*</v>
      </c>
      <c r="D26" s="96" t="str">
        <f>IF(FN_MC!S28="","*",FN_MC!S28)</f>
        <v>-</v>
      </c>
      <c r="E26" s="96" t="str">
        <f>IF(FN_MC!T28="","*",FN_MC!T28)</f>
        <v>-</v>
      </c>
      <c r="F26" s="96" t="str">
        <f>IF(FN_MC!B28="","*",FN_MC!B28)</f>
        <v>*</v>
      </c>
      <c r="G26" s="96" t="str">
        <f>IF(FN_MC!D28="","*",FN_MC!D28)</f>
        <v>*</v>
      </c>
      <c r="H26" s="96" t="str">
        <f>IF(FN_MC!F28="","*",FN_MC!F28)</f>
        <v>*</v>
      </c>
      <c r="I26" s="96" t="str">
        <f>IF(FN_MC!H28="","*",FN_MC!H28)</f>
        <v>*</v>
      </c>
      <c r="J26" s="96" t="str">
        <f>IF(FN_MC!I28="","*",FN_MC!I28)</f>
        <v>*</v>
      </c>
      <c r="K26" s="96" t="str">
        <f>IF(FN_MC!M28="","*",FN_MC!M28)</f>
        <v>-</v>
      </c>
      <c r="L26" s="196" t="str">
        <f>IF(FN_MC!N28="","*",FN_MC!N28)</f>
        <v>-</v>
      </c>
      <c r="M26" s="97" t="str">
        <f>IF(FN_MC!J28="","*",FN_MC!J28)</f>
        <v>*</v>
      </c>
      <c r="N26" s="183" t="str">
        <f>IF(FN_MC!K28="","*",FN_MC!K28)</f>
        <v>*</v>
      </c>
      <c r="O26" s="183" t="str">
        <f>IF(FN_MC!L28="","*",FN_MC!L28)</f>
        <v>-</v>
      </c>
      <c r="P26" s="107" t="str">
        <f>IF(FN_MC!O28="","*",FN_MC!O28)</f>
        <v>*</v>
      </c>
      <c r="Q26" s="107" t="str">
        <f>IF(FN_MC!P28="","*",FN_MC!P28)</f>
        <v>*</v>
      </c>
      <c r="R26" s="96" t="str">
        <f>IF(FN_MC!Q28="","*",CONCATENATE(FN_MC!Q28," ",FN_MC!R28))</f>
        <v>*</v>
      </c>
      <c r="S26" s="96" t="str">
        <f>IF(FN_MC!V28="","*",FN_MC!V28)</f>
        <v>*</v>
      </c>
      <c r="T26" s="96" t="str">
        <f>IF(FN_MC!W28="","*",FN_MC!W28)</f>
        <v>*</v>
      </c>
      <c r="U26" s="98" t="str">
        <f ca="1">_xlfn.XLOOKUP(G26&amp;$U$3,BS_CONTROLE[CHAVE],BS_CONTROLE[Quantidade_11],"-")</f>
        <v>-</v>
      </c>
      <c r="V26" s="98" t="str">
        <f ca="1">_xlfn.XLOOKUP(G26&amp;$V$3,BS_CONTROLE[CHAVE],BS_CONTROLE[Quantidade_11],"-")</f>
        <v>-</v>
      </c>
      <c r="W26" s="98" t="str">
        <f ca="1">_xlfn.XLOOKUP(G26&amp;$W$3,BS_CONTROLE[CHAVE],BS_CONTROLE[Quantidade_11],"-")</f>
        <v>-</v>
      </c>
      <c r="X26" s="201"/>
      <c r="Y26" s="201"/>
      <c r="Z26" s="201"/>
      <c r="AA26" s="201"/>
      <c r="AB26" s="201"/>
      <c r="AC26" s="201"/>
      <c r="AD26" s="201"/>
      <c r="AE26" s="201"/>
      <c r="AF26" s="201"/>
      <c r="AG26" s="201"/>
      <c r="AH26" s="201"/>
      <c r="AI26" s="201"/>
      <c r="AJ26" s="201"/>
      <c r="AK26" s="201"/>
      <c r="AL26" s="201"/>
      <c r="AM26" s="201"/>
      <c r="AN26" s="201"/>
      <c r="AO26" s="201"/>
      <c r="AP26" s="201"/>
      <c r="AQ26" s="201"/>
      <c r="AR26" s="201"/>
      <c r="AS26" s="201"/>
      <c r="AT26" s="201"/>
    </row>
    <row r="27" spans="1:46" hidden="1">
      <c r="A27" s="95" t="str">
        <f>IF(FN_MC!Y29="","*",FN_MC!Y29)</f>
        <v>*</v>
      </c>
      <c r="B27" s="95" t="str">
        <f>IF(FN_MC!X29="","*",FN_MC!X29)</f>
        <v>*</v>
      </c>
      <c r="C27" s="95" t="str">
        <f>IF(FN_MC!Z29="","*",FN_MC!Z29)</f>
        <v>*</v>
      </c>
      <c r="D27" s="96" t="str">
        <f>IF(FN_MC!S29="","*",FN_MC!S29)</f>
        <v>-</v>
      </c>
      <c r="E27" s="96" t="str">
        <f>IF(FN_MC!T29="","*",FN_MC!T29)</f>
        <v>-</v>
      </c>
      <c r="F27" s="96" t="str">
        <f>IF(FN_MC!B29="","*",FN_MC!B29)</f>
        <v>*</v>
      </c>
      <c r="G27" s="96" t="str">
        <f>IF(FN_MC!D29="","*",FN_MC!D29)</f>
        <v>*</v>
      </c>
      <c r="H27" s="96" t="str">
        <f>IF(FN_MC!F29="","*",FN_MC!F29)</f>
        <v>*</v>
      </c>
      <c r="I27" s="96" t="str">
        <f>IF(FN_MC!H29="","*",FN_MC!H29)</f>
        <v>*</v>
      </c>
      <c r="J27" s="96" t="str">
        <f>IF(FN_MC!I29="","*",FN_MC!I29)</f>
        <v>*</v>
      </c>
      <c r="K27" s="96" t="str">
        <f>IF(FN_MC!M29="","*",FN_MC!M29)</f>
        <v>-</v>
      </c>
      <c r="L27" s="196" t="str">
        <f>IF(FN_MC!N29="","*",FN_MC!N29)</f>
        <v>-</v>
      </c>
      <c r="M27" s="97" t="str">
        <f>IF(FN_MC!J29="","*",FN_MC!J29)</f>
        <v>*</v>
      </c>
      <c r="N27" s="183" t="str">
        <f>IF(FN_MC!K29="","*",FN_MC!K29)</f>
        <v>*</v>
      </c>
      <c r="O27" s="183" t="str">
        <f>IF(FN_MC!L29="","*",FN_MC!L29)</f>
        <v>-</v>
      </c>
      <c r="P27" s="107" t="str">
        <f>IF(FN_MC!O29="","*",FN_MC!O29)</f>
        <v>*</v>
      </c>
      <c r="Q27" s="107" t="str">
        <f>IF(FN_MC!P29="","*",FN_MC!P29)</f>
        <v>*</v>
      </c>
      <c r="R27" s="96" t="str">
        <f>IF(FN_MC!Q29="","*",CONCATENATE(FN_MC!Q29," ",FN_MC!R29))</f>
        <v>*</v>
      </c>
      <c r="S27" s="96" t="str">
        <f>IF(FN_MC!V29="","*",FN_MC!V29)</f>
        <v>*</v>
      </c>
      <c r="T27" s="96" t="str">
        <f>IF(FN_MC!W29="","*",FN_MC!W29)</f>
        <v>*</v>
      </c>
      <c r="U27" s="98" t="str">
        <f ca="1">_xlfn.XLOOKUP(G27&amp;$U$3,BS_CONTROLE[CHAVE],BS_CONTROLE[Quantidade_11],"-")</f>
        <v>-</v>
      </c>
      <c r="V27" s="98" t="str">
        <f ca="1">_xlfn.XLOOKUP(G27&amp;$V$3,BS_CONTROLE[CHAVE],BS_CONTROLE[Quantidade_11],"-")</f>
        <v>-</v>
      </c>
      <c r="W27" s="98" t="str">
        <f ca="1">_xlfn.XLOOKUP(G27&amp;$W$3,BS_CONTROLE[CHAVE],BS_CONTROLE[Quantidade_11],"-")</f>
        <v>-</v>
      </c>
      <c r="X27" s="201"/>
      <c r="Y27" s="201"/>
      <c r="Z27" s="201"/>
      <c r="AA27" s="201"/>
      <c r="AB27" s="201"/>
      <c r="AC27" s="201"/>
      <c r="AD27" s="201"/>
      <c r="AE27" s="201"/>
      <c r="AF27" s="201"/>
      <c r="AG27" s="201"/>
      <c r="AH27" s="201"/>
      <c r="AI27" s="201"/>
      <c r="AJ27" s="201"/>
      <c r="AK27" s="201"/>
      <c r="AL27" s="201"/>
      <c r="AM27" s="201"/>
      <c r="AN27" s="201"/>
      <c r="AO27" s="201"/>
      <c r="AP27" s="201"/>
      <c r="AQ27" s="201"/>
      <c r="AR27" s="201"/>
      <c r="AS27" s="201"/>
      <c r="AT27" s="201"/>
    </row>
    <row r="28" spans="1:46" hidden="1">
      <c r="A28" s="95" t="str">
        <f>IF(FN_MC!Y30="","*",FN_MC!Y30)</f>
        <v>*</v>
      </c>
      <c r="B28" s="95" t="str">
        <f>IF(FN_MC!X30="","*",FN_MC!X30)</f>
        <v>Oportunidade</v>
      </c>
      <c r="C28" s="95" t="str">
        <f>IF(FN_MC!Z30="","*",FN_MC!Z30)</f>
        <v>*</v>
      </c>
      <c r="D28" s="96" t="str">
        <f>IF(FN_MC!S30="","*",FN_MC!S30)</f>
        <v>FERRONORTE</v>
      </c>
      <c r="E28" s="96" t="str">
        <f>IF(FN_MC!T30="","*",FN_MC!T30)</f>
        <v>TGR-TRO</v>
      </c>
      <c r="F28" s="96" t="str">
        <f>IF(FN_MC!B30="","*",FN_MC!B30)</f>
        <v>*</v>
      </c>
      <c r="G28" s="96" t="str">
        <f>IF(FN_MC!D30="","*",FN_MC!D30)</f>
        <v>V86</v>
      </c>
      <c r="H28" s="96" t="str">
        <f>IF(FN_MC!F30="","*",FN_MC!F30)</f>
        <v>MECANIZAÇÃO - SOCADORA</v>
      </c>
      <c r="I28" s="96" t="str">
        <f>IF(FN_MC!H30="","*",FN_MC!H30)</f>
        <v>TSF</v>
      </c>
      <c r="J28" s="96" t="str">
        <f>IF(FN_MC!I30="","*",FN_MC!I30)</f>
        <v>TSF</v>
      </c>
      <c r="K28" s="96" t="str">
        <f>IF(FN_MC!M30="","*",FN_MC!M30)</f>
        <v>TSF-TRO</v>
      </c>
      <c r="L28" s="196" t="str">
        <f>IF(FN_MC!N30="","*",FN_MC!N30)</f>
        <v>TSF732/TSFPAT1</v>
      </c>
      <c r="M28" s="97">
        <f>IF(FN_MC!J30="","*",FN_MC!J30)</f>
        <v>98</v>
      </c>
      <c r="N28" s="183">
        <f>IF(FN_MC!K30="","*",FN_MC!K30)</f>
        <v>723</v>
      </c>
      <c r="O28" s="183">
        <f>IF(FN_MC!L30="","*",FN_MC!L30)</f>
        <v>720</v>
      </c>
      <c r="P28" s="107">
        <f>IF(FN_MC!O30="","*",FN_MC!O30)</f>
        <v>0.4375</v>
      </c>
      <c r="Q28" s="107">
        <f>IF(FN_MC!P30="","*",FN_MC!P30)</f>
        <v>0.125</v>
      </c>
      <c r="R28" s="96" t="str">
        <f>IF(FN_MC!Q30="","*",CONCATENATE(FN_MC!Q30," ",FN_MC!R30))</f>
        <v>1120 M</v>
      </c>
      <c r="S28" s="96" t="str">
        <f>IF(FN_MC!V30="","*",FN_MC!V30)</f>
        <v>Antonioni</v>
      </c>
      <c r="T28" s="96" t="str">
        <f>IF(FN_MC!W30="","*",FN_MC!W30)</f>
        <v>Socaria mecanizada</v>
      </c>
      <c r="U28" s="98">
        <f ca="1">_xlfn.XLOOKUP(G28&amp;$U$3,BS_CONTROLE[CHAVE],BS_CONTROLE[Quantidade_11],"-")</f>
        <v>0</v>
      </c>
      <c r="V28" s="98">
        <f ca="1">_xlfn.XLOOKUP(G28&amp;$V$3,BS_CONTROLE[CHAVE],BS_CONTROLE[Quantidade_11],"-")</f>
        <v>4512</v>
      </c>
      <c r="W28" s="98">
        <f ca="1">_xlfn.XLOOKUP(G28&amp;$W$3,BS_CONTROLE[CHAVE],BS_CONTROLE[Quantidade_11],"-")</f>
        <v>0</v>
      </c>
      <c r="X28" s="201"/>
      <c r="Y28" s="201"/>
      <c r="Z28" s="201"/>
      <c r="AA28" s="201"/>
      <c r="AB28" s="201"/>
      <c r="AC28" s="201"/>
      <c r="AD28" s="201"/>
      <c r="AE28" s="201"/>
      <c r="AF28" s="201"/>
      <c r="AG28" s="201"/>
      <c r="AH28" s="201"/>
      <c r="AI28" s="201"/>
      <c r="AJ28" s="201"/>
      <c r="AK28" s="201"/>
      <c r="AL28" s="201"/>
      <c r="AM28" s="201"/>
      <c r="AN28" s="201"/>
      <c r="AO28" s="201"/>
      <c r="AP28" s="201"/>
      <c r="AQ28" s="201"/>
      <c r="AR28" s="201"/>
      <c r="AS28" s="201"/>
      <c r="AT28" s="201"/>
    </row>
    <row r="29" spans="1:46" hidden="1">
      <c r="A29" s="95" t="str">
        <f>IF(FN_MC!Y31="","*",FN_MC!Y31)</f>
        <v>OPORTUNIDADE</v>
      </c>
      <c r="B29" s="95" t="str">
        <f>IF(FN_MC!X31="","*",FN_MC!X31)</f>
        <v>Oportunidade</v>
      </c>
      <c r="C29" s="95" t="str">
        <f>IF(FN_MC!Z31="","*",FN_MC!Z31)</f>
        <v>*</v>
      </c>
      <c r="D29" s="96" t="str">
        <f>IF(FN_MC!S31="","*",FN_MC!S31)</f>
        <v>FERRONORTE</v>
      </c>
      <c r="E29" s="96" t="str">
        <f>IF(FN_MC!T31="","*",FN_MC!T31)</f>
        <v>TGR-TRO</v>
      </c>
      <c r="F29" s="96">
        <f>IF(FN_MC!B31="","*",FN_MC!B31)</f>
        <v>46057</v>
      </c>
      <c r="G29" s="96" t="str">
        <f>IF(FN_MC!D31="","*",FN_MC!D31)</f>
        <v>W70</v>
      </c>
      <c r="H29" s="96" t="str">
        <f>IF(FN_MC!F31="","*",FN_MC!F31)</f>
        <v>PDM - PEDRA - DESCARGA</v>
      </c>
      <c r="I29" s="96" t="str">
        <f>IF(FN_MC!H31="","*",FN_MC!H31)</f>
        <v>TIQ2</v>
      </c>
      <c r="J29" s="96" t="str">
        <f>IF(FN_MC!I31="","*",FN_MC!I31)</f>
        <v>TGR2</v>
      </c>
      <c r="K29" s="96" t="str">
        <f>IF(FN_MC!M31="","*",FN_MC!M31)</f>
        <v>TAL-TSF</v>
      </c>
      <c r="L29" s="196">
        <f>IF(FN_MC!N31="","*",FN_MC!N31)</f>
        <v>699710</v>
      </c>
      <c r="M29" s="97">
        <f>IF(FN_MC!J31="","*",FN_MC!J31)</f>
        <v>98</v>
      </c>
      <c r="N29" s="183">
        <f>IF(FN_MC!K31="","*",FN_MC!K31)</f>
        <v>700</v>
      </c>
      <c r="O29" s="183">
        <f>IF(FN_MC!L31="","*",FN_MC!L31)</f>
        <v>703</v>
      </c>
      <c r="P29" s="107">
        <f>IF(FN_MC!O31="","*",FN_MC!O31)</f>
        <v>0.41666666666666669</v>
      </c>
      <c r="Q29" s="107">
        <f>IF(FN_MC!P31="","*",FN_MC!P31)</f>
        <v>0.125</v>
      </c>
      <c r="R29" s="96" t="str">
        <f>IF(FN_MC!Q31="","*",CONCATENATE(FN_MC!Q31," ",FN_MC!R31))</f>
        <v>27 VAGÕES</v>
      </c>
      <c r="S29" s="96" t="str">
        <f>IF(FN_MC!V31="","*",FN_MC!V31)</f>
        <v xml:space="preserve">Camila </v>
      </c>
      <c r="T29" s="96" t="str">
        <f>IF(FN_MC!W31="","*",FN_MC!W31)</f>
        <v xml:space="preserve">Descarga de pedra </v>
      </c>
      <c r="U29" s="98">
        <f ca="1">_xlfn.XLOOKUP(G29&amp;$U$3,BS_CONTROLE[CHAVE],BS_CONTROLE[Quantidade_11],"-")</f>
        <v>1</v>
      </c>
      <c r="V29" s="98">
        <f ca="1">_xlfn.XLOOKUP(G29&amp;$V$3,BS_CONTROLE[CHAVE],BS_CONTROLE[Quantidade_11],"-")</f>
        <v>27</v>
      </c>
      <c r="W29" s="98">
        <f ca="1">_xlfn.XLOOKUP(G29&amp;$W$3,BS_CONTROLE[CHAVE],BS_CONTROLE[Quantidade_11],"-")</f>
        <v>0</v>
      </c>
      <c r="X29" s="201"/>
      <c r="Y29" s="201"/>
      <c r="Z29" s="201"/>
      <c r="AA29" s="201"/>
      <c r="AB29" s="201"/>
      <c r="AC29" s="201"/>
      <c r="AD29" s="201"/>
      <c r="AE29" s="201"/>
      <c r="AF29" s="201"/>
      <c r="AG29" s="201"/>
      <c r="AH29" s="201"/>
      <c r="AI29" s="201"/>
      <c r="AJ29" s="201"/>
      <c r="AK29" s="201"/>
      <c r="AL29" s="201"/>
      <c r="AM29" s="201"/>
      <c r="AN29" s="201"/>
      <c r="AO29" s="201"/>
      <c r="AP29" s="201"/>
      <c r="AQ29" s="201"/>
      <c r="AR29" s="201"/>
      <c r="AS29" s="201"/>
      <c r="AT29" s="201"/>
    </row>
    <row r="30" spans="1:46" hidden="1">
      <c r="A30" s="95" t="str">
        <f>IF(FN_MC!Y32="","*",FN_MC!Y32)</f>
        <v>*</v>
      </c>
      <c r="B30" s="95" t="str">
        <f>IF(FN_MC!X32="","*",FN_MC!X32)</f>
        <v>Oportunidade</v>
      </c>
      <c r="C30" s="95" t="str">
        <f>IF(FN_MC!Z32="","*",FN_MC!Z32)</f>
        <v>*</v>
      </c>
      <c r="D30" s="96" t="str">
        <f>IF(FN_MC!S32="","*",FN_MC!S32)</f>
        <v>FERRONORTE</v>
      </c>
      <c r="E30" s="96" t="str">
        <f>IF(FN_MC!T32="","*",FN_MC!T32)</f>
        <v>TGR-TRO</v>
      </c>
      <c r="F30" s="96">
        <f>IF(FN_MC!B32="","*",FN_MC!B32)</f>
        <v>46057</v>
      </c>
      <c r="G30" s="96" t="str">
        <f>IF(FN_MC!D32="","*",FN_MC!D32)</f>
        <v>BRUNO (TF-525)</v>
      </c>
      <c r="H30" s="96" t="str">
        <f>IF(FN_MC!F32="","*",FN_MC!F32)</f>
        <v>PDM - SOLDA</v>
      </c>
      <c r="I30" s="96" t="str">
        <f>IF(FN_MC!H32="","*",FN_MC!H32)</f>
        <v>539TRM</v>
      </c>
      <c r="J30" s="96" t="str">
        <f>IF(FN_MC!I32="","*",FN_MC!I32)</f>
        <v>-</v>
      </c>
      <c r="K30" s="96" t="str">
        <f>IF(FN_MC!M32="","*",FN_MC!M32)</f>
        <v>TBE-TRM</v>
      </c>
      <c r="L30" s="196" t="str">
        <f>IF(FN_MC!N32="","*",FN_MC!N32)</f>
        <v>539TRM</v>
      </c>
      <c r="M30" s="97">
        <f>IF(FN_MC!J32="","*",FN_MC!J32)</f>
        <v>98</v>
      </c>
      <c r="N30" s="183">
        <f>IF(FN_MC!K32="","*",FN_MC!K32)</f>
        <v>548.14499999999998</v>
      </c>
      <c r="O30" s="183" t="str">
        <f>IF(FN_MC!L32="","*",FN_MC!L32)</f>
        <v>-</v>
      </c>
      <c r="P30" s="107">
        <f>IF(FN_MC!O32="","*",FN_MC!O32)</f>
        <v>0.375</v>
      </c>
      <c r="Q30" s="107">
        <f>IF(FN_MC!P32="","*",FN_MC!P32)</f>
        <v>0.125</v>
      </c>
      <c r="R30" s="96" t="str">
        <f>IF(FN_MC!Q32="","*",CONCATENATE(FN_MC!Q32," ",FN_MC!R32))</f>
        <v>2 Nº DE SOLDA</v>
      </c>
      <c r="S30" s="96" t="str">
        <f>IF(FN_MC!V32="","*",FN_MC!V32)</f>
        <v>Bruno</v>
      </c>
      <c r="T30" s="96" t="str">
        <f>IF(FN_MC!W32="","*",FN_MC!W32)</f>
        <v xml:space="preserve">Execução de solda - Condicionado a temperatura </v>
      </c>
      <c r="U30" s="98">
        <f ca="1">_xlfn.XLOOKUP(G30&amp;$U$3,BS_CONTROLE[CHAVE],BS_CONTROLE[Quantidade_11],"-")</f>
        <v>2</v>
      </c>
      <c r="V30" s="98">
        <f ca="1">_xlfn.XLOOKUP(G30&amp;$V$3,BS_CONTROLE[CHAVE],BS_CONTROLE[Quantidade_11],"-")</f>
        <v>0</v>
      </c>
      <c r="W30" s="98">
        <f ca="1">_xlfn.XLOOKUP(G30&amp;$W$3,BS_CONTROLE[CHAVE],BS_CONTROLE[Quantidade_11],"-")</f>
        <v>0</v>
      </c>
      <c r="X30" s="201"/>
      <c r="Y30" s="201"/>
      <c r="Z30" s="201"/>
      <c r="AA30" s="201"/>
      <c r="AB30" s="201"/>
      <c r="AC30" s="201"/>
      <c r="AD30" s="201"/>
      <c r="AE30" s="201"/>
      <c r="AF30" s="201"/>
      <c r="AG30" s="201"/>
      <c r="AH30" s="201"/>
      <c r="AI30" s="201"/>
      <c r="AJ30" s="201"/>
      <c r="AK30" s="201"/>
      <c r="AL30" s="201"/>
      <c r="AM30" s="201"/>
      <c r="AN30" s="201"/>
      <c r="AO30" s="201"/>
      <c r="AP30" s="201"/>
      <c r="AQ30" s="201"/>
      <c r="AR30" s="201"/>
      <c r="AS30" s="201"/>
      <c r="AT30" s="201"/>
    </row>
    <row r="31" spans="1:46" hidden="1">
      <c r="A31" s="95" t="str">
        <f>IF(FN_MC!Y33="","*",FN_MC!Y33)</f>
        <v>OPORTUNIDADE</v>
      </c>
      <c r="B31" s="95" t="str">
        <f>IF(FN_MC!X33="","*",FN_MC!X33)</f>
        <v>Oportunidade</v>
      </c>
      <c r="C31" s="95" t="str">
        <f>IF(FN_MC!Z33="","*",FN_MC!Z33)</f>
        <v>*</v>
      </c>
      <c r="D31" s="96" t="str">
        <f>IF(FN_MC!S33="","*",FN_MC!S33)</f>
        <v>FERRONORTE</v>
      </c>
      <c r="E31" s="96" t="str">
        <f>IF(FN_MC!T33="","*",FN_MC!T33)</f>
        <v>TGR-TRO</v>
      </c>
      <c r="F31" s="96">
        <f>IF(FN_MC!B33="","*",FN_MC!B33)</f>
        <v>46057</v>
      </c>
      <c r="G31" s="96" t="str">
        <f>IF(FN_MC!D33="","*",FN_MC!D33)</f>
        <v>E46</v>
      </c>
      <c r="H31" s="96" t="str">
        <f>IF(FN_MC!F33="","*",FN_MC!F33)</f>
        <v>DESLOCAMENTO</v>
      </c>
      <c r="I31" s="96" t="str">
        <f>IF(FN_MC!H33="","*",FN_MC!H33)</f>
        <v>TGR2</v>
      </c>
      <c r="J31" s="96" t="str">
        <f>IF(FN_MC!I33="","*",FN_MC!I33)</f>
        <v>TIN</v>
      </c>
      <c r="K31" s="96" t="str">
        <f>IF(FN_MC!M33="","*",FN_MC!M33)</f>
        <v>TGR-TIN</v>
      </c>
      <c r="L31" s="196" t="str">
        <f>IF(FN_MC!N33="","*",FN_MC!N33)</f>
        <v>TGRTIN</v>
      </c>
      <c r="M31" s="97">
        <f>IF(FN_MC!J33="","*",FN_MC!J33)</f>
        <v>98</v>
      </c>
      <c r="N31" s="183">
        <f>IF(FN_MC!K33="","*",FN_MC!K33)</f>
        <v>502</v>
      </c>
      <c r="O31" s="183">
        <f>IF(FN_MC!L33="","*",FN_MC!L33)</f>
        <v>109</v>
      </c>
      <c r="P31" s="107">
        <f>IF(FN_MC!O33="","*",FN_MC!O33)</f>
        <v>0.41666666666666669</v>
      </c>
      <c r="Q31" s="107">
        <f>IF(FN_MC!P33="","*",FN_MC!P33)</f>
        <v>4.1666666666666664E-2</v>
      </c>
      <c r="R31" s="96" t="str">
        <f>IF(FN_MC!Q33="","*",CONCATENATE(FN_MC!Q33," ",FN_MC!R33))</f>
        <v>1 BINÁRIO</v>
      </c>
      <c r="S31" s="96" t="str">
        <f>IF(FN_MC!V33="","*",FN_MC!V33)</f>
        <v xml:space="preserve">PCM </v>
      </c>
      <c r="T31" s="96" t="str">
        <f>IF(FN_MC!W33="","*",FN_MC!W33)</f>
        <v>Deslocamento de TAG para abastecer no TOM e seguir para TIN</v>
      </c>
      <c r="U31" s="98" t="str">
        <f ca="1">_xlfn.XLOOKUP(G31&amp;$U$3,BS_CONTROLE[CHAVE],BS_CONTROLE[Quantidade_11],"-")</f>
        <v>-</v>
      </c>
      <c r="V31" s="98">
        <f ca="1">_xlfn.XLOOKUP(G31&amp;$V$3,BS_CONTROLE[CHAVE],BS_CONTROLE[Quantidade_11],"-")</f>
        <v>936</v>
      </c>
      <c r="W31" s="98" t="str">
        <f ca="1">_xlfn.XLOOKUP(G31&amp;$W$3,BS_CONTROLE[CHAVE],BS_CONTROLE[Quantidade_11],"-")</f>
        <v>-</v>
      </c>
      <c r="X31" s="201"/>
      <c r="Y31" s="201"/>
      <c r="Z31" s="201"/>
      <c r="AA31" s="201"/>
      <c r="AB31" s="201"/>
      <c r="AC31" s="201"/>
      <c r="AD31" s="201"/>
      <c r="AE31" s="201"/>
      <c r="AF31" s="201"/>
      <c r="AG31" s="201"/>
      <c r="AH31" s="201"/>
      <c r="AI31" s="201"/>
      <c r="AJ31" s="201"/>
      <c r="AK31" s="201"/>
      <c r="AL31" s="201"/>
      <c r="AM31" s="201"/>
      <c r="AN31" s="201"/>
      <c r="AO31" s="201"/>
      <c r="AP31" s="201"/>
      <c r="AQ31" s="201"/>
      <c r="AR31" s="201"/>
      <c r="AS31" s="201"/>
      <c r="AT31" s="201"/>
    </row>
    <row r="32" spans="1:46" hidden="1">
      <c r="A32" s="95" t="str">
        <f>IF(FN_MC!Y34="","*",FN_MC!Y34)</f>
        <v>*</v>
      </c>
      <c r="B32" s="95" t="str">
        <f>IF(FN_MC!X34="","*",FN_MC!X34)</f>
        <v>Oportunidade</v>
      </c>
      <c r="C32" s="95" t="str">
        <f>IF(FN_MC!Z34="","*",FN_MC!Z34)</f>
        <v>*</v>
      </c>
      <c r="D32" s="96" t="str">
        <f>IF(FN_MC!S34="","*",FN_MC!S34)</f>
        <v>FERRONORTE</v>
      </c>
      <c r="E32" s="96" t="str">
        <f>IF(FN_MC!T34="","*",FN_MC!T34)</f>
        <v>TCS-TGR</v>
      </c>
      <c r="F32" s="96">
        <f>IF(FN_MC!B34="","*",FN_MC!B34)</f>
        <v>46057</v>
      </c>
      <c r="G32" s="96" t="str">
        <f>IF(FN_MC!D34="","*",FN_MC!D34)</f>
        <v>ELSON (TF-526)</v>
      </c>
      <c r="H32" s="96" t="str">
        <f>IF(FN_MC!F34="","*",FN_MC!F34)</f>
        <v>PDM - SOLDA</v>
      </c>
      <c r="I32" s="96" t="str">
        <f>IF(FN_MC!H34="","*",FN_MC!H34)</f>
        <v>499TGR1</v>
      </c>
      <c r="J32" s="96" t="str">
        <f>IF(FN_MC!I34="","*",FN_MC!I34)</f>
        <v>-</v>
      </c>
      <c r="K32" s="96" t="str">
        <f>IF(FN_MC!M34="","*",FN_MC!M34)</f>
        <v>TBR-TGR</v>
      </c>
      <c r="L32" s="196" t="str">
        <f>IF(FN_MC!N34="","*",FN_MC!N34)</f>
        <v>499TGR2</v>
      </c>
      <c r="M32" s="97">
        <f>IF(FN_MC!J34="","*",FN_MC!J34)</f>
        <v>74</v>
      </c>
      <c r="N32" s="183">
        <f>IF(FN_MC!K34="","*",FN_MC!K34)</f>
        <v>498.9</v>
      </c>
      <c r="O32" s="183" t="str">
        <f>IF(FN_MC!L34="","*",FN_MC!L34)</f>
        <v>-</v>
      </c>
      <c r="P32" s="107">
        <f>IF(FN_MC!O34="","*",FN_MC!O34)</f>
        <v>0.41666666666666669</v>
      </c>
      <c r="Q32" s="107">
        <f>IF(FN_MC!P34="","*",FN_MC!P34)</f>
        <v>0.125</v>
      </c>
      <c r="R32" s="96" t="str">
        <f>IF(FN_MC!Q34="","*",CONCATENATE(FN_MC!Q34," ",FN_MC!R34))</f>
        <v>1 Nº DE SOLDA</v>
      </c>
      <c r="S32" s="96" t="str">
        <f>IF(FN_MC!V34="","*",FN_MC!V34)</f>
        <v>Elson</v>
      </c>
      <c r="T32" s="96" t="str">
        <f>IF(FN_MC!W34="","*",FN_MC!W34)</f>
        <v xml:space="preserve">Execução de solda - Condicionado a temperatura </v>
      </c>
      <c r="U32" s="98">
        <f ca="1">_xlfn.XLOOKUP(G32&amp;$U$3,BS_CONTROLE[CHAVE],BS_CONTROLE[Quantidade_11],"-")</f>
        <v>0</v>
      </c>
      <c r="V32" s="98">
        <f ca="1">_xlfn.XLOOKUP(G32&amp;$V$3,BS_CONTROLE[CHAVE],BS_CONTROLE[Quantidade_11],"-")</f>
        <v>0</v>
      </c>
      <c r="W32" s="98">
        <f ca="1">_xlfn.XLOOKUP(G32&amp;$W$3,BS_CONTROLE[CHAVE],BS_CONTROLE[Quantidade_11],"-")</f>
        <v>0</v>
      </c>
      <c r="X32" s="201"/>
      <c r="Y32" s="201"/>
      <c r="Z32" s="201"/>
      <c r="AA32" s="201"/>
      <c r="AB32" s="201"/>
      <c r="AC32" s="201"/>
      <c r="AD32" s="201"/>
      <c r="AE32" s="201"/>
      <c r="AF32" s="201"/>
      <c r="AG32" s="201"/>
      <c r="AH32" s="201"/>
      <c r="AI32" s="201"/>
      <c r="AJ32" s="201"/>
      <c r="AK32" s="201"/>
      <c r="AL32" s="201"/>
      <c r="AM32" s="201"/>
      <c r="AN32" s="201"/>
      <c r="AO32" s="201"/>
      <c r="AP32" s="201"/>
      <c r="AQ32" s="201"/>
      <c r="AR32" s="201"/>
      <c r="AS32" s="201"/>
      <c r="AT32" s="201"/>
    </row>
    <row r="33" spans="1:46" hidden="1">
      <c r="A33" s="95" t="str">
        <f>IF(FN_MC!Y35="","*",FN_MC!Y35)</f>
        <v>OPORTUNIDADE</v>
      </c>
      <c r="B33" s="95" t="str">
        <f>IF(FN_MC!X35="","*",FN_MC!X35)</f>
        <v>Oportunidade</v>
      </c>
      <c r="C33" s="95" t="str">
        <f>IF(FN_MC!Z35="","*",FN_MC!Z35)</f>
        <v>*</v>
      </c>
      <c r="D33" s="96" t="str">
        <f>IF(FN_MC!S35="","*",FN_MC!S35)</f>
        <v>FERRONORTE</v>
      </c>
      <c r="E33" s="96" t="str">
        <f>IF(FN_MC!T35="","*",FN_MC!T35)</f>
        <v>TMI-TCS</v>
      </c>
      <c r="F33" s="96">
        <f>IF(FN_MC!B35="","*",FN_MC!B35)</f>
        <v>46057</v>
      </c>
      <c r="G33" s="96" t="str">
        <f>IF(FN_MC!D35="","*",FN_MC!D35)</f>
        <v>MARCOS (TF-520)</v>
      </c>
      <c r="H33" s="96" t="str">
        <f>IF(FN_MC!F35="","*",FN_MC!F35)</f>
        <v>PDM - SOLDA</v>
      </c>
      <c r="I33" s="96" t="str">
        <f>IF(FN_MC!H35="","*",FN_MC!H35)</f>
        <v>277TCS</v>
      </c>
      <c r="J33" s="96" t="str">
        <f>IF(FN_MC!I35="","*",FN_MC!I35)</f>
        <v>-</v>
      </c>
      <c r="K33" s="96" t="str">
        <f>IF(FN_MC!M35="","*",FN_MC!M35)</f>
        <v>TJA-TCS</v>
      </c>
      <c r="L33" s="196" t="str">
        <f>IF(FN_MC!N35="","*",FN_MC!N35)</f>
        <v>277TCS</v>
      </c>
      <c r="M33" s="97">
        <f>IF(FN_MC!J35="","*",FN_MC!J35)</f>
        <v>74</v>
      </c>
      <c r="N33" s="183">
        <f>IF(FN_MC!K35="","*",FN_MC!K35)</f>
        <v>280.5</v>
      </c>
      <c r="O33" s="183" t="str">
        <f>IF(FN_MC!L35="","*",FN_MC!L35)</f>
        <v>-</v>
      </c>
      <c r="P33" s="107">
        <f>IF(FN_MC!O35="","*",FN_MC!O35)</f>
        <v>0.375</v>
      </c>
      <c r="Q33" s="107">
        <f>IF(FN_MC!P35="","*",FN_MC!P35)</f>
        <v>0.125</v>
      </c>
      <c r="R33" s="96" t="str">
        <f>IF(FN_MC!Q35="","*",CONCATENATE(FN_MC!Q35," ",FN_MC!R35))</f>
        <v>2 Nº DE SOLDA</v>
      </c>
      <c r="S33" s="96" t="str">
        <f>IF(FN_MC!V35="","*",FN_MC!V35)</f>
        <v>Herbert</v>
      </c>
      <c r="T33" s="96" t="str">
        <f>IF(FN_MC!W35="","*",FN_MC!W35)</f>
        <v xml:space="preserve">Execução de solda - Condicionado a temperatura </v>
      </c>
      <c r="U33" s="98">
        <f ca="1">_xlfn.XLOOKUP(G33&amp;$U$3,BS_CONTROLE[CHAVE],BS_CONTROLE[Quantidade_11],"-")</f>
        <v>2</v>
      </c>
      <c r="V33" s="98">
        <f ca="1">_xlfn.XLOOKUP(G33&amp;$V$3,BS_CONTROLE[CHAVE],BS_CONTROLE[Quantidade_11],"-")</f>
        <v>0</v>
      </c>
      <c r="W33" s="98">
        <f ca="1">_xlfn.XLOOKUP(G33&amp;$W$3,BS_CONTROLE[CHAVE],BS_CONTROLE[Quantidade_11],"-")</f>
        <v>0</v>
      </c>
      <c r="X33" s="201"/>
      <c r="Y33" s="201"/>
      <c r="Z33" s="201"/>
      <c r="AA33" s="201"/>
      <c r="AB33" s="201"/>
      <c r="AC33" s="201"/>
      <c r="AD33" s="201"/>
      <c r="AE33" s="201"/>
      <c r="AF33" s="201"/>
      <c r="AG33" s="201"/>
      <c r="AH33" s="201"/>
      <c r="AI33" s="201"/>
      <c r="AJ33" s="201"/>
      <c r="AK33" s="201"/>
      <c r="AL33" s="201"/>
      <c r="AM33" s="201"/>
      <c r="AN33" s="201"/>
      <c r="AO33" s="201"/>
      <c r="AP33" s="201"/>
      <c r="AQ33" s="201"/>
      <c r="AR33" s="201"/>
      <c r="AS33" s="201"/>
      <c r="AT33" s="201"/>
    </row>
    <row r="34" spans="1:46" hidden="1">
      <c r="A34" s="95" t="str">
        <f>IF(FN_MC!Y36="","*",FN_MC!Y36)</f>
        <v>OPORTUNIDADE</v>
      </c>
      <c r="B34" s="95" t="str">
        <f>IF(FN_MC!X36="","*",FN_MC!X36)</f>
        <v>Oportunidade</v>
      </c>
      <c r="C34" s="95" t="str">
        <f>IF(FN_MC!Z36="","*",FN_MC!Z36)</f>
        <v>*</v>
      </c>
      <c r="D34" s="96" t="str">
        <f>IF(FN_MC!S36="","*",FN_MC!S36)</f>
        <v>FERRONORTE</v>
      </c>
      <c r="E34" s="96" t="str">
        <f>IF(FN_MC!T36="","*",FN_MC!T36)</f>
        <v>TMI-TCS</v>
      </c>
      <c r="F34" s="96">
        <f>IF(FN_MC!B36="","*",FN_MC!B36)</f>
        <v>46057</v>
      </c>
      <c r="G34" s="96" t="str">
        <f>IF(FN_MC!D36="","*",FN_MC!D36)</f>
        <v>W50</v>
      </c>
      <c r="H34" s="96" t="str">
        <f>IF(FN_MC!F36="","*",FN_MC!F36)</f>
        <v>MODERNIZAÇÃO - RECOLHIMENTO DE DORMENTE</v>
      </c>
      <c r="I34" s="96" t="str">
        <f>IF(FN_MC!H36="","*",FN_MC!H36)</f>
        <v>TCS2</v>
      </c>
      <c r="J34" s="96" t="str">
        <f>IF(FN_MC!I36="","*",FN_MC!I36)</f>
        <v>TCS2</v>
      </c>
      <c r="K34" s="96" t="str">
        <f>IF(FN_MC!M36="","*",FN_MC!M36)</f>
        <v>TVI-TJA</v>
      </c>
      <c r="L34" s="196">
        <f>IF(FN_MC!N36="","*",FN_MC!N36)</f>
        <v>239251</v>
      </c>
      <c r="M34" s="97">
        <f>IF(FN_MC!J36="","*",FN_MC!J36)</f>
        <v>74</v>
      </c>
      <c r="N34" s="183">
        <f>IF(FN_MC!K36="","*",FN_MC!K36)</f>
        <v>245</v>
      </c>
      <c r="O34" s="183">
        <f>IF(FN_MC!L36="","*",FN_MC!L36)</f>
        <v>244.2</v>
      </c>
      <c r="P34" s="107">
        <f>IF(FN_MC!O36="","*",FN_MC!O36)</f>
        <v>0.35416666666666669</v>
      </c>
      <c r="Q34" s="107">
        <f>IF(FN_MC!P36="","*",FN_MC!P36)</f>
        <v>0.125</v>
      </c>
      <c r="R34" s="96" t="str">
        <f>IF(FN_MC!Q36="","*",CONCATENATE(FN_MC!Q36," ",FN_MC!R36))</f>
        <v>1000 Nº DE DORMENTES</v>
      </c>
      <c r="S34" s="96" t="str">
        <f>IF(FN_MC!V36="","*",FN_MC!V36)</f>
        <v>Augusto/ Efraim</v>
      </c>
      <c r="T34" s="96" t="str">
        <f>IF(FN_MC!W36="","*",FN_MC!W36)</f>
        <v>Recolhimento de dormentes</v>
      </c>
      <c r="U34" s="98">
        <f ca="1">_xlfn.XLOOKUP(G34&amp;$U$3,BS_CONTROLE[CHAVE],BS_CONTROLE[Quantidade_11],"-")</f>
        <v>0</v>
      </c>
      <c r="V34" s="98">
        <f ca="1">_xlfn.XLOOKUP(G34&amp;$V$3,BS_CONTROLE[CHAVE],BS_CONTROLE[Quantidade_11],"-")</f>
        <v>4</v>
      </c>
      <c r="W34" s="98">
        <f ca="1">_xlfn.XLOOKUP(G34&amp;$W$3,BS_CONTROLE[CHAVE],BS_CONTROLE[Quantidade_11],"-")</f>
        <v>0</v>
      </c>
      <c r="X34" s="201"/>
      <c r="Y34" s="201"/>
      <c r="Z34" s="201"/>
      <c r="AA34" s="201"/>
      <c r="AB34" s="201"/>
      <c r="AC34" s="201"/>
      <c r="AD34" s="201"/>
      <c r="AE34" s="201"/>
      <c r="AF34" s="201"/>
      <c r="AG34" s="201"/>
      <c r="AH34" s="201"/>
      <c r="AI34" s="201"/>
      <c r="AJ34" s="201"/>
      <c r="AK34" s="201"/>
      <c r="AL34" s="201"/>
      <c r="AM34" s="201"/>
      <c r="AN34" s="201"/>
      <c r="AO34" s="201"/>
      <c r="AP34" s="201"/>
      <c r="AQ34" s="201"/>
      <c r="AR34" s="201"/>
      <c r="AS34" s="201"/>
      <c r="AT34" s="201"/>
    </row>
    <row r="35" spans="1:46" hidden="1">
      <c r="A35" s="95" t="str">
        <f>IF(FN_MC!Y37="","*",FN_MC!Y37)</f>
        <v>OPORTUNIDADE</v>
      </c>
      <c r="B35" s="95" t="str">
        <f>IF(FN_MC!X37="","*",FN_MC!X37)</f>
        <v>Oportunidade</v>
      </c>
      <c r="C35" s="95" t="str">
        <f>IF(FN_MC!Z37="","*",FN_MC!Z37)</f>
        <v>*</v>
      </c>
      <c r="D35" s="96" t="str">
        <f>IF(FN_MC!S37="","*",FN_MC!S37)</f>
        <v>FERRONORTE</v>
      </c>
      <c r="E35" s="96" t="str">
        <f>IF(FN_MC!T37="","*",FN_MC!T37)</f>
        <v>TMI-TCS</v>
      </c>
      <c r="F35" s="96">
        <f>IF(FN_MC!B37="","*",FN_MC!B37)</f>
        <v>46057</v>
      </c>
      <c r="G35" s="96" t="str">
        <f>IF(FN_MC!D37="","*",FN_MC!D37)</f>
        <v>A60</v>
      </c>
      <c r="H35" s="96" t="str">
        <f>IF(FN_MC!F37="","*",FN_MC!F37)</f>
        <v>DETECÇÃO - RONDA 7 DIAS</v>
      </c>
      <c r="I35" s="96" t="str">
        <f>IF(FN_MC!H37="","*",FN_MC!H37)</f>
        <v>TMI</v>
      </c>
      <c r="J35" s="96" t="str">
        <f>IF(FN_MC!I37="","*",FN_MC!I37)</f>
        <v>TCS2</v>
      </c>
      <c r="K35" s="96" t="str">
        <f>IF(FN_MC!M37="","*",FN_MC!M37)</f>
        <v>TMI-TCS</v>
      </c>
      <c r="L35" s="196" t="str">
        <f>IF(FN_MC!N37="","*",FN_MC!N37)</f>
        <v>TMITCS</v>
      </c>
      <c r="M35" s="97">
        <f>IF(FN_MC!J37="","*",FN_MC!J37)</f>
        <v>74</v>
      </c>
      <c r="N35" s="183">
        <f>IF(FN_MC!K37="","*",FN_MC!K37)</f>
        <v>1</v>
      </c>
      <c r="O35" s="183">
        <f>IF(FN_MC!L37="","*",FN_MC!L37)</f>
        <v>291</v>
      </c>
      <c r="P35" s="107">
        <f>IF(FN_MC!O37="","*",FN_MC!O37)</f>
        <v>0.375</v>
      </c>
      <c r="Q35" s="107">
        <f>IF(FN_MC!P37="","*",FN_MC!P37)</f>
        <v>4.1666666666666664E-2</v>
      </c>
      <c r="R35" s="96" t="str">
        <f>IF(FN_MC!Q37="","*",CONCATENATE(FN_MC!Q37," ",FN_MC!R37))</f>
        <v>280 KM</v>
      </c>
      <c r="S35" s="96" t="str">
        <f>IF(FN_MC!V37="","*",FN_MC!V37)</f>
        <v>Herbert</v>
      </c>
      <c r="T35" s="96" t="str">
        <f>IF(FN_MC!W37="","*",FN_MC!W37)</f>
        <v>Ronda 7 dias</v>
      </c>
      <c r="U35" s="98">
        <f ca="1">_xlfn.XLOOKUP(G35&amp;$U$3,BS_CONTROLE[CHAVE],BS_CONTROLE[Quantidade_11],"-")</f>
        <v>210</v>
      </c>
      <c r="V35" s="98">
        <f ca="1">_xlfn.XLOOKUP(G35&amp;$V$3,BS_CONTROLE[CHAVE],BS_CONTROLE[Quantidade_11],"-")</f>
        <v>100</v>
      </c>
      <c r="W35" s="98">
        <f ca="1">_xlfn.XLOOKUP(G35&amp;$W$3,BS_CONTROLE[CHAVE],BS_CONTROLE[Quantidade_11],"-")</f>
        <v>180</v>
      </c>
      <c r="X35" s="201"/>
      <c r="Y35" s="201"/>
      <c r="Z35" s="201"/>
      <c r="AA35" s="201"/>
      <c r="AB35" s="201"/>
      <c r="AC35" s="201"/>
      <c r="AD35" s="201"/>
      <c r="AE35" s="201"/>
      <c r="AF35" s="201"/>
      <c r="AG35" s="201"/>
      <c r="AH35" s="201"/>
      <c r="AI35" s="201"/>
      <c r="AJ35" s="201"/>
      <c r="AK35" s="201"/>
      <c r="AL35" s="201"/>
      <c r="AM35" s="201"/>
      <c r="AN35" s="201"/>
      <c r="AO35" s="201"/>
      <c r="AP35" s="201"/>
      <c r="AQ35" s="201"/>
      <c r="AR35" s="201"/>
      <c r="AS35" s="201"/>
      <c r="AT35" s="201"/>
    </row>
    <row r="36" spans="1:46" hidden="1">
      <c r="A36" s="95" t="str">
        <f>IF(FN_MC!Y38="","*",FN_MC!Y38)</f>
        <v>*</v>
      </c>
      <c r="B36" s="95" t="str">
        <f>IF(FN_MC!X38="","*",FN_MC!X38)</f>
        <v>Oportunidade</v>
      </c>
      <c r="C36" s="95" t="str">
        <f>IF(FN_MC!Z38="","*",FN_MC!Z38)</f>
        <v>*</v>
      </c>
      <c r="D36" s="96" t="str">
        <f>IF(FN_MC!S38="","*",FN_MC!S38)</f>
        <v>MALHA CENTRAL</v>
      </c>
      <c r="E36" s="96" t="str">
        <f>IF(FN_MC!T38="","*",FN_MC!T38)</f>
        <v>PPN-POV</v>
      </c>
      <c r="F36" s="96">
        <f>IF(FN_MC!B38="","*",FN_MC!B38)</f>
        <v>46057</v>
      </c>
      <c r="G36" s="96" t="str">
        <f>IF(FN_MC!D38="","*",FN_MC!D38)</f>
        <v xml:space="preserve">TURMA FIXA VIA </v>
      </c>
      <c r="H36" s="96" t="str">
        <f>IF(FN_MC!F38="","*",FN_MC!F38)</f>
        <v>PDM - SUBSTITUIÇÃO - TRILHO</v>
      </c>
      <c r="I36" s="96" t="str">
        <f>IF(FN_MC!H38="","*",FN_MC!H38)</f>
        <v>PJGPSI</v>
      </c>
      <c r="J36" s="96" t="str">
        <f>IF(FN_MC!I38="","*",FN_MC!I38)</f>
        <v>-</v>
      </c>
      <c r="K36" s="96" t="str">
        <f>IF(FN_MC!M38="","*",FN_MC!M38)</f>
        <v>PSI-PJG</v>
      </c>
      <c r="L36" s="196" t="str">
        <f>IF(FN_MC!N38="","*",FN_MC!N38)</f>
        <v>PJGPSI</v>
      </c>
      <c r="M36" s="97">
        <f>IF(FN_MC!J38="","*",FN_MC!J38)</f>
        <v>101</v>
      </c>
      <c r="N36" s="183">
        <f>IF(FN_MC!K38="","*",FN_MC!K38)</f>
        <v>1413.05</v>
      </c>
      <c r="O36" s="183" t="str">
        <f>IF(FN_MC!L38="","*",FN_MC!L38)</f>
        <v>-</v>
      </c>
      <c r="P36" s="107">
        <f>IF(FN_MC!O38="","*",FN_MC!O38)</f>
        <v>0.41666666666666669</v>
      </c>
      <c r="Q36" s="107">
        <f>IF(FN_MC!P38="","*",FN_MC!P38)</f>
        <v>8.3333333333333329E-2</v>
      </c>
      <c r="R36" s="96" t="str">
        <f>IF(FN_MC!Q38="","*",CONCATENATE(FN_MC!Q38," ",FN_MC!R38))</f>
        <v>8 M</v>
      </c>
      <c r="S36" s="96" t="str">
        <f>IF(FN_MC!V38="","*",FN_MC!V38)</f>
        <v>Carlito</v>
      </c>
      <c r="T36" s="96" t="str">
        <f>IF(FN_MC!W38="","*",FN_MC!W38)</f>
        <v>Substituição de barra curta</v>
      </c>
      <c r="U36" s="98">
        <f ca="1">_xlfn.XLOOKUP(G36&amp;$U$3,BS_CONTROLE[CHAVE],BS_CONTROLE[Quantidade_11],"-")</f>
        <v>8</v>
      </c>
      <c r="V36" s="98" t="str">
        <f ca="1">_xlfn.XLOOKUP(G36&amp;$V$3,BS_CONTROLE[CHAVE],BS_CONTROLE[Quantidade_11],"-")</f>
        <v>-</v>
      </c>
      <c r="W36" s="98">
        <f ca="1">_xlfn.XLOOKUP(G36&amp;$W$3,BS_CONTROLE[CHAVE],BS_CONTROLE[Quantidade_11],"-")</f>
        <v>8</v>
      </c>
      <c r="X36" s="201"/>
      <c r="Y36" s="201"/>
      <c r="Z36" s="201"/>
      <c r="AA36" s="201"/>
      <c r="AB36" s="201"/>
      <c r="AC36" s="201"/>
      <c r="AD36" s="201"/>
      <c r="AE36" s="201"/>
      <c r="AF36" s="201"/>
      <c r="AG36" s="201"/>
      <c r="AH36" s="201"/>
      <c r="AI36" s="201"/>
      <c r="AJ36" s="201"/>
      <c r="AK36" s="201"/>
      <c r="AL36" s="201"/>
      <c r="AM36" s="201"/>
      <c r="AN36" s="201"/>
      <c r="AO36" s="201"/>
      <c r="AP36" s="201"/>
      <c r="AQ36" s="201"/>
      <c r="AR36" s="201"/>
      <c r="AS36" s="201"/>
      <c r="AT36" s="201"/>
    </row>
    <row r="37" spans="1:46" hidden="1">
      <c r="A37" s="95" t="str">
        <f>IF(FN_MC!Y39="","*",FN_MC!Y39)</f>
        <v>*</v>
      </c>
      <c r="B37" s="95" t="str">
        <f>IF(FN_MC!X39="","*",FN_MC!X39)</f>
        <v>Oportunidade</v>
      </c>
      <c r="C37" s="95" t="str">
        <f>IF(FN_MC!Z39="","*",FN_MC!Z39)</f>
        <v>*</v>
      </c>
      <c r="D37" s="96" t="str">
        <f>IF(FN_MC!S39="","*",FN_MC!S39)</f>
        <v>MALHA CENTRAL</v>
      </c>
      <c r="E37" s="96" t="str">
        <f>IF(FN_MC!T39="","*",FN_MC!T39)</f>
        <v>POV-PRV</v>
      </c>
      <c r="F37" s="96">
        <f>IF(FN_MC!B39="","*",FN_MC!B39)</f>
        <v>46057</v>
      </c>
      <c r="G37" s="96" t="str">
        <f>IF(FN_MC!D39="","*",FN_MC!D39)</f>
        <v>A71</v>
      </c>
      <c r="H37" s="96" t="str">
        <f>IF(FN_MC!F39="","*",FN_MC!F39)</f>
        <v>OUTRAS ATIVIDADES</v>
      </c>
      <c r="I37" s="96" t="str">
        <f>IF(FN_MC!H39="","*",FN_MC!H39)</f>
        <v>PTRPNV</v>
      </c>
      <c r="J37" s="96" t="str">
        <f>IF(FN_MC!I39="","*",FN_MC!I39)</f>
        <v>POSPNV</v>
      </c>
      <c r="K37" s="96" t="str">
        <f>IF(FN_MC!M39="","*",FN_MC!M39)</f>
        <v>PNV-PTR</v>
      </c>
      <c r="L37" s="196" t="str">
        <f>IF(FN_MC!N39="","*",FN_MC!N39)</f>
        <v>PTRPNV</v>
      </c>
      <c r="M37" s="97">
        <f>IF(FN_MC!J39="","*",FN_MC!J39)</f>
        <v>103</v>
      </c>
      <c r="N37" s="183">
        <f>IF(FN_MC!K39="","*",FN_MC!K39)</f>
        <v>1585.5</v>
      </c>
      <c r="O37" s="183">
        <f>IF(FN_MC!L39="","*",FN_MC!L39)</f>
        <v>1533.5</v>
      </c>
      <c r="P37" s="107">
        <f>IF(FN_MC!O39="","*",FN_MC!O39)</f>
        <v>0.375</v>
      </c>
      <c r="Q37" s="107">
        <f>IF(FN_MC!P39="","*",FN_MC!P39)</f>
        <v>4.1666666666666664E-2</v>
      </c>
      <c r="R37" s="96" t="str">
        <f>IF(FN_MC!Q39="","*",CONCATENATE(FN_MC!Q39," ",FN_MC!R39))</f>
        <v>1 BINÁRIO</v>
      </c>
      <c r="S37" s="96" t="str">
        <f>IF(FN_MC!V39="","*",FN_MC!V39)</f>
        <v>Antonio Bezerra</v>
      </c>
      <c r="T37" s="96" t="str">
        <f>IF(FN_MC!W39="","*",FN_MC!W39)</f>
        <v>Troca de fixação</v>
      </c>
      <c r="U37" s="98" t="str">
        <f ca="1">_xlfn.XLOOKUP(G37&amp;$U$3,BS_CONTROLE[CHAVE],BS_CONTROLE[Quantidade_11],"-")</f>
        <v>-</v>
      </c>
      <c r="V37" s="98" t="str">
        <f ca="1">_xlfn.XLOOKUP(G37&amp;$V$3,BS_CONTROLE[CHAVE],BS_CONTROLE[Quantidade_11],"-")</f>
        <v>-</v>
      </c>
      <c r="W37" s="98" t="str">
        <f ca="1">_xlfn.XLOOKUP(G37&amp;$W$3,BS_CONTROLE[CHAVE],BS_CONTROLE[Quantidade_11],"-")</f>
        <v>-</v>
      </c>
      <c r="X37" s="201"/>
      <c r="Y37" s="201"/>
      <c r="Z37" s="201"/>
      <c r="AA37" s="201"/>
      <c r="AB37" s="201"/>
      <c r="AC37" s="201"/>
      <c r="AD37" s="201"/>
      <c r="AE37" s="201"/>
      <c r="AF37" s="201"/>
      <c r="AG37" s="201"/>
      <c r="AH37" s="201"/>
      <c r="AI37" s="201"/>
      <c r="AJ37" s="201"/>
      <c r="AK37" s="201"/>
      <c r="AL37" s="201"/>
      <c r="AM37" s="201"/>
      <c r="AN37" s="201"/>
      <c r="AO37" s="201"/>
      <c r="AP37" s="201"/>
      <c r="AQ37" s="201"/>
      <c r="AR37" s="201"/>
      <c r="AS37" s="201"/>
      <c r="AT37" s="201"/>
    </row>
    <row r="38" spans="1:46" hidden="1">
      <c r="A38" s="95" t="str">
        <f>IF(FN_MC!Y40="","*",FN_MC!Y40)</f>
        <v>*</v>
      </c>
      <c r="B38" s="95" t="str">
        <f>IF(FN_MC!X40="","*",FN_MC!X40)</f>
        <v>Oportunidade</v>
      </c>
      <c r="C38" s="95" t="str">
        <f>IF(FN_MC!Z40="","*",FN_MC!Z40)</f>
        <v>*</v>
      </c>
      <c r="D38" s="96" t="str">
        <f>IF(FN_MC!S40="","*",FN_MC!S40)</f>
        <v>MALHA CENTRAL</v>
      </c>
      <c r="E38" s="96" t="str">
        <f>IF(FN_MC!T40="","*",FN_MC!T40)</f>
        <v>POV-PRV</v>
      </c>
      <c r="F38" s="96">
        <f>IF(FN_MC!B40="","*",FN_MC!B40)</f>
        <v>46057</v>
      </c>
      <c r="G38" s="96" t="str">
        <f>IF(FN_MC!D40="","*",FN_MC!D40)</f>
        <v>A17</v>
      </c>
      <c r="H38" s="96" t="str">
        <f>IF(FN_MC!F40="","*",FN_MC!F40)</f>
        <v>INFRAESTRUTURA</v>
      </c>
      <c r="I38" s="96" t="str">
        <f>IF(FN_MC!H40="","*",FN_MC!H40)</f>
        <v>PPGPTR</v>
      </c>
      <c r="J38" s="96" t="str">
        <f>IF(FN_MC!I40="","*",FN_MC!I40)</f>
        <v>PSGPAR</v>
      </c>
      <c r="K38" s="96" t="str">
        <f>IF(FN_MC!M40="","*",FN_MC!M40)</f>
        <v>PTR-PPG</v>
      </c>
      <c r="L38" s="196" t="str">
        <f>IF(FN_MC!N40="","*",FN_MC!N40)</f>
        <v>PPGPTR</v>
      </c>
      <c r="M38" s="97">
        <f>IF(FN_MC!J40="","*",FN_MC!J40)</f>
        <v>103</v>
      </c>
      <c r="N38" s="183">
        <f>IF(FN_MC!K40="","*",FN_MC!K40)</f>
        <v>1613</v>
      </c>
      <c r="O38" s="183" t="str">
        <f>IF(FN_MC!L40="","*",FN_MC!L40)</f>
        <v>-</v>
      </c>
      <c r="P38" s="107">
        <f>IF(FN_MC!O40="","*",FN_MC!O40)</f>
        <v>0.375</v>
      </c>
      <c r="Q38" s="107">
        <f>IF(FN_MC!P40="","*",FN_MC!P40)</f>
        <v>4.1666666666666664E-2</v>
      </c>
      <c r="R38" s="96" t="str">
        <f>IF(FN_MC!Q40="","*",CONCATENATE(FN_MC!Q40," ",FN_MC!R40))</f>
        <v>1 Nº DE ITENS</v>
      </c>
      <c r="S38" s="96" t="str">
        <f>IF(FN_MC!V40="","*",FN_MC!V40)</f>
        <v>Anotnio bezerra</v>
      </c>
      <c r="T38" s="96" t="str">
        <f>IF(FN_MC!W40="","*",FN_MC!W40)</f>
        <v>Inspeção da Infra</v>
      </c>
      <c r="U38" s="98" t="str">
        <f ca="1">_xlfn.XLOOKUP(G38&amp;$U$3,BS_CONTROLE[CHAVE],BS_CONTROLE[Quantidade_11],"-")</f>
        <v>-</v>
      </c>
      <c r="V38" s="98" t="str">
        <f ca="1">_xlfn.XLOOKUP(G38&amp;$V$3,BS_CONTROLE[CHAVE],BS_CONTROLE[Quantidade_11],"-")</f>
        <v>-</v>
      </c>
      <c r="W38" s="98" t="str">
        <f ca="1">_xlfn.XLOOKUP(G38&amp;$W$3,BS_CONTROLE[CHAVE],BS_CONTROLE[Quantidade_11],"-")</f>
        <v>-</v>
      </c>
      <c r="X38" s="201"/>
      <c r="Y38" s="201"/>
      <c r="Z38" s="201"/>
      <c r="AA38" s="201"/>
      <c r="AB38" s="201"/>
      <c r="AC38" s="201"/>
      <c r="AD38" s="201"/>
      <c r="AE38" s="201"/>
      <c r="AF38" s="201"/>
      <c r="AG38" s="201"/>
      <c r="AH38" s="201"/>
      <c r="AI38" s="201"/>
      <c r="AJ38" s="201"/>
      <c r="AK38" s="201"/>
      <c r="AL38" s="201"/>
      <c r="AM38" s="201"/>
      <c r="AN38" s="201"/>
      <c r="AO38" s="201"/>
      <c r="AP38" s="201"/>
      <c r="AQ38" s="201"/>
      <c r="AR38" s="201"/>
      <c r="AS38" s="201"/>
      <c r="AT38" s="201"/>
    </row>
    <row r="39" spans="1:46" hidden="1">
      <c r="A39" s="95" t="str">
        <f>IF(FN_MC!Y41="","*",FN_MC!Y41)</f>
        <v>*</v>
      </c>
      <c r="B39" s="95" t="str">
        <f>IF(FN_MC!X41="","*",FN_MC!X41)</f>
        <v>*</v>
      </c>
      <c r="C39" s="95" t="str">
        <f>IF(FN_MC!Z41="","*",FN_MC!Z41)</f>
        <v>*</v>
      </c>
      <c r="D39" s="96" t="str">
        <f>IF(FN_MC!S41="","*",FN_MC!S41)</f>
        <v>-</v>
      </c>
      <c r="E39" s="96" t="str">
        <f>IF(FN_MC!T41="","*",FN_MC!T41)</f>
        <v>-</v>
      </c>
      <c r="F39" s="96" t="str">
        <f>IF(FN_MC!B41="","*",FN_MC!B41)</f>
        <v>*</v>
      </c>
      <c r="G39" s="96" t="str">
        <f>IF(FN_MC!D41="","*",FN_MC!D41)</f>
        <v>*</v>
      </c>
      <c r="H39" s="96" t="str">
        <f>IF(FN_MC!F41="","*",FN_MC!F41)</f>
        <v>*</v>
      </c>
      <c r="I39" s="96" t="str">
        <f>IF(FN_MC!H41="","*",FN_MC!H41)</f>
        <v>*</v>
      </c>
      <c r="J39" s="96" t="str">
        <f>IF(FN_MC!I41="","*",FN_MC!I41)</f>
        <v>*</v>
      </c>
      <c r="K39" s="96" t="str">
        <f>IF(FN_MC!M41="","*",FN_MC!M41)</f>
        <v>-</v>
      </c>
      <c r="L39" s="196" t="str">
        <f>IF(FN_MC!N41="","*",FN_MC!N41)</f>
        <v>-</v>
      </c>
      <c r="M39" s="97" t="str">
        <f>IF(FN_MC!J41="","*",FN_MC!J41)</f>
        <v>*</v>
      </c>
      <c r="N39" s="183" t="str">
        <f>IF(FN_MC!K41="","*",FN_MC!K41)</f>
        <v>*</v>
      </c>
      <c r="O39" s="183" t="str">
        <f>IF(FN_MC!L41="","*",FN_MC!L41)</f>
        <v>-</v>
      </c>
      <c r="P39" s="107" t="str">
        <f>IF(FN_MC!O41="","*",FN_MC!O41)</f>
        <v>*</v>
      </c>
      <c r="Q39" s="107" t="str">
        <f>IF(FN_MC!P41="","*",FN_MC!P41)</f>
        <v>*</v>
      </c>
      <c r="R39" s="96" t="str">
        <f>IF(FN_MC!Q41="","*",CONCATENATE(FN_MC!Q41," ",FN_MC!R41))</f>
        <v>*</v>
      </c>
      <c r="S39" s="96" t="str">
        <f>IF(FN_MC!V41="","*",FN_MC!V41)</f>
        <v>*</v>
      </c>
      <c r="T39" s="96" t="str">
        <f>IF(FN_MC!W41="","*",FN_MC!W41)</f>
        <v>*</v>
      </c>
      <c r="U39" s="98" t="str">
        <f ca="1">_xlfn.XLOOKUP(G39&amp;$U$3,BS_CONTROLE[CHAVE],BS_CONTROLE[Quantidade_11],"-")</f>
        <v>-</v>
      </c>
      <c r="V39" s="98" t="str">
        <f ca="1">_xlfn.XLOOKUP(G39&amp;$V$3,BS_CONTROLE[CHAVE],BS_CONTROLE[Quantidade_11],"-")</f>
        <v>-</v>
      </c>
      <c r="W39" s="98" t="str">
        <f ca="1">_xlfn.XLOOKUP(G39&amp;$W$3,BS_CONTROLE[CHAVE],BS_CONTROLE[Quantidade_11],"-")</f>
        <v>-</v>
      </c>
      <c r="X39" s="201"/>
      <c r="Y39" s="201"/>
      <c r="Z39" s="201"/>
      <c r="AA39" s="201"/>
      <c r="AB39" s="201"/>
      <c r="AC39" s="201"/>
      <c r="AD39" s="201"/>
      <c r="AE39" s="201"/>
      <c r="AF39" s="201"/>
      <c r="AG39" s="201"/>
      <c r="AH39" s="201"/>
      <c r="AI39" s="201"/>
      <c r="AJ39" s="201"/>
      <c r="AK39" s="201"/>
      <c r="AL39" s="201"/>
      <c r="AM39" s="201"/>
      <c r="AN39" s="201"/>
      <c r="AO39" s="201"/>
      <c r="AP39" s="201"/>
      <c r="AQ39" s="201"/>
      <c r="AR39" s="201"/>
      <c r="AS39" s="201"/>
      <c r="AT39" s="201"/>
    </row>
    <row r="40" spans="1:46" hidden="1">
      <c r="A40" s="95" t="str">
        <f>IF(FN_MC!Y42="","*",FN_MC!Y42)</f>
        <v>*</v>
      </c>
      <c r="B40" s="95" t="str">
        <f>IF(FN_MC!X42="","*",FN_MC!X42)</f>
        <v>*</v>
      </c>
      <c r="C40" s="95" t="str">
        <f>IF(FN_MC!Z42="","*",FN_MC!Z42)</f>
        <v>*</v>
      </c>
      <c r="D40" s="96" t="str">
        <f>IF(FN_MC!S42="","*",FN_MC!S42)</f>
        <v>-</v>
      </c>
      <c r="E40" s="96" t="str">
        <f>IF(FN_MC!T42="","*",FN_MC!T42)</f>
        <v>-</v>
      </c>
      <c r="F40" s="96" t="str">
        <f>IF(FN_MC!B42="","*",FN_MC!B42)</f>
        <v>*</v>
      </c>
      <c r="G40" s="96" t="str">
        <f>IF(FN_MC!D42="","*",FN_MC!D42)</f>
        <v>*</v>
      </c>
      <c r="H40" s="96" t="str">
        <f>IF(FN_MC!F42="","*",FN_MC!F42)</f>
        <v>*</v>
      </c>
      <c r="I40" s="96" t="str">
        <f>IF(FN_MC!H42="","*",FN_MC!H42)</f>
        <v>*</v>
      </c>
      <c r="J40" s="96" t="str">
        <f>IF(FN_MC!I42="","*",FN_MC!I42)</f>
        <v>*</v>
      </c>
      <c r="K40" s="96" t="str">
        <f>IF(FN_MC!M42="","*",FN_MC!M42)</f>
        <v>-</v>
      </c>
      <c r="L40" s="196" t="str">
        <f>IF(FN_MC!N42="","*",FN_MC!N42)</f>
        <v>-</v>
      </c>
      <c r="M40" s="97" t="str">
        <f>IF(FN_MC!J42="","*",FN_MC!J42)</f>
        <v>*</v>
      </c>
      <c r="N40" s="183" t="str">
        <f>IF(FN_MC!K42="","*",FN_MC!K42)</f>
        <v>*</v>
      </c>
      <c r="O40" s="183" t="str">
        <f>IF(FN_MC!L42="","*",FN_MC!L42)</f>
        <v>-</v>
      </c>
      <c r="P40" s="107" t="str">
        <f>IF(FN_MC!O42="","*",FN_MC!O42)</f>
        <v>*</v>
      </c>
      <c r="Q40" s="107" t="str">
        <f>IF(FN_MC!P42="","*",FN_MC!P42)</f>
        <v>*</v>
      </c>
      <c r="R40" s="96" t="str">
        <f>IF(FN_MC!Q42="","*",CONCATENATE(FN_MC!Q42," ",FN_MC!R42))</f>
        <v>*</v>
      </c>
      <c r="S40" s="96" t="str">
        <f>IF(FN_MC!V42="","*",FN_MC!V42)</f>
        <v>*</v>
      </c>
      <c r="T40" s="96" t="str">
        <f>IF(FN_MC!W42="","*",FN_MC!W42)</f>
        <v>*</v>
      </c>
      <c r="U40" s="98" t="str">
        <f ca="1">_xlfn.XLOOKUP(G40&amp;$U$3,BS_CONTROLE[CHAVE],BS_CONTROLE[Quantidade_11],"-")</f>
        <v>-</v>
      </c>
      <c r="V40" s="98" t="str">
        <f ca="1">_xlfn.XLOOKUP(G40&amp;$V$3,BS_CONTROLE[CHAVE],BS_CONTROLE[Quantidade_11],"-")</f>
        <v>-</v>
      </c>
      <c r="W40" s="98" t="str">
        <f ca="1">_xlfn.XLOOKUP(G40&amp;$W$3,BS_CONTROLE[CHAVE],BS_CONTROLE[Quantidade_11],"-")</f>
        <v>-</v>
      </c>
      <c r="X40" s="201"/>
      <c r="Y40" s="201"/>
      <c r="Z40" s="201"/>
      <c r="AA40" s="201"/>
      <c r="AB40" s="201"/>
      <c r="AC40" s="201"/>
      <c r="AD40" s="201"/>
      <c r="AE40" s="201"/>
      <c r="AF40" s="201"/>
      <c r="AG40" s="201"/>
      <c r="AH40" s="201"/>
      <c r="AI40" s="201"/>
      <c r="AJ40" s="201"/>
      <c r="AK40" s="201"/>
      <c r="AL40" s="201"/>
      <c r="AM40" s="201"/>
      <c r="AN40" s="201"/>
      <c r="AO40" s="201"/>
      <c r="AP40" s="201"/>
      <c r="AQ40" s="201"/>
      <c r="AR40" s="201"/>
      <c r="AS40" s="201"/>
      <c r="AT40" s="201"/>
    </row>
    <row r="41" spans="1:46" hidden="1">
      <c r="A41" s="95" t="str">
        <f>IF(FN_MC!Y43="","*",FN_MC!Y43)</f>
        <v>OPORTUNIDADE</v>
      </c>
      <c r="B41" s="95" t="str">
        <f>IF(FN_MC!X43="","*",FN_MC!X43)</f>
        <v>Oportunidade</v>
      </c>
      <c r="C41" s="95" t="str">
        <f>IF(FN_MC!Z43="","*",FN_MC!Z43)</f>
        <v>*</v>
      </c>
      <c r="D41" s="96" t="str">
        <f>IF(FN_MC!S43="","*",FN_MC!S43)</f>
        <v>FERRONORTE</v>
      </c>
      <c r="E41" s="96" t="str">
        <f>IF(FN_MC!T43="","*",FN_MC!T43)</f>
        <v>TGR-TRO</v>
      </c>
      <c r="F41" s="96">
        <f>IF(FN_MC!B43="","*",FN_MC!B43)</f>
        <v>46058</v>
      </c>
      <c r="G41" s="96" t="str">
        <f>IF(FN_MC!D43="","*",FN_MC!D43)</f>
        <v>V86</v>
      </c>
      <c r="H41" s="96" t="str">
        <f>IF(FN_MC!F43="","*",FN_MC!F43)</f>
        <v>MECANIZAÇÃO - SOCADORA</v>
      </c>
      <c r="I41" s="96" t="str">
        <f>IF(FN_MC!H43="","*",FN_MC!H43)</f>
        <v>TSF</v>
      </c>
      <c r="J41" s="96" t="str">
        <f>IF(FN_MC!I43="","*",FN_MC!I43)</f>
        <v>TSF</v>
      </c>
      <c r="K41" s="96" t="str">
        <f>IF(FN_MC!M43="","*",FN_MC!M43)</f>
        <v>TSF-TEX</v>
      </c>
      <c r="L41" s="196" t="str">
        <f>IF(FN_MC!N43="","*",FN_MC!N43)</f>
        <v>TSFPAT1</v>
      </c>
      <c r="M41" s="97">
        <f>IF(FN_MC!J43="","*",FN_MC!J43)</f>
        <v>98</v>
      </c>
      <c r="N41" s="183">
        <f>IF(FN_MC!K43="","*",FN_MC!K43)</f>
        <v>720.63800000000003</v>
      </c>
      <c r="O41" s="183">
        <f>IF(FN_MC!L43="","*",FN_MC!L43)</f>
        <v>723.21</v>
      </c>
      <c r="P41" s="107">
        <f>IF(FN_MC!O43="","*",FN_MC!O43)</f>
        <v>0.4375</v>
      </c>
      <c r="Q41" s="107">
        <f>IF(FN_MC!P43="","*",FN_MC!P43)</f>
        <v>0.125</v>
      </c>
      <c r="R41" s="96" t="str">
        <f>IF(FN_MC!Q43="","*",CONCATENATE(FN_MC!Q43," ",FN_MC!R43))</f>
        <v>1120 M</v>
      </c>
      <c r="S41" s="96" t="str">
        <f>IF(FN_MC!V43="","*",FN_MC!V43)</f>
        <v>Antonioni</v>
      </c>
      <c r="T41" s="96" t="str">
        <f>IF(FN_MC!W43="","*",FN_MC!W43)</f>
        <v>Socaria mecanizada</v>
      </c>
      <c r="U41" s="98">
        <f ca="1">_xlfn.XLOOKUP(G41&amp;$U$3,BS_CONTROLE[CHAVE],BS_CONTROLE[Quantidade_11],"-")</f>
        <v>0</v>
      </c>
      <c r="V41" s="98">
        <f ca="1">_xlfn.XLOOKUP(G41&amp;$V$3,BS_CONTROLE[CHAVE],BS_CONTROLE[Quantidade_11],"-")</f>
        <v>4512</v>
      </c>
      <c r="W41" s="98">
        <f ca="1">_xlfn.XLOOKUP(G41&amp;$W$3,BS_CONTROLE[CHAVE],BS_CONTROLE[Quantidade_11],"-")</f>
        <v>0</v>
      </c>
      <c r="X41" s="201"/>
      <c r="Y41" s="201"/>
      <c r="Z41" s="201"/>
      <c r="AA41" s="201"/>
      <c r="AB41" s="201"/>
      <c r="AC41" s="201"/>
      <c r="AD41" s="201"/>
      <c r="AE41" s="201"/>
      <c r="AF41" s="201"/>
      <c r="AG41" s="201"/>
      <c r="AH41" s="201"/>
      <c r="AI41" s="201"/>
      <c r="AJ41" s="201"/>
      <c r="AK41" s="201"/>
      <c r="AL41" s="201"/>
      <c r="AM41" s="201"/>
      <c r="AN41" s="201"/>
      <c r="AO41" s="201"/>
      <c r="AP41" s="201"/>
      <c r="AQ41" s="201"/>
      <c r="AR41" s="201"/>
      <c r="AS41" s="201"/>
      <c r="AT41" s="201"/>
    </row>
    <row r="42" spans="1:46" hidden="1">
      <c r="A42" s="95" t="str">
        <f>IF(FN_MC!Y44="","*",FN_MC!Y44)</f>
        <v>OPORTUNIDADE</v>
      </c>
      <c r="B42" s="95" t="str">
        <f>IF(FN_MC!X44="","*",FN_MC!X44)</f>
        <v>Oportunidade</v>
      </c>
      <c r="C42" s="95" t="str">
        <f>IF(FN_MC!Z44="","*",FN_MC!Z44)</f>
        <v>*</v>
      </c>
      <c r="D42" s="96" t="str">
        <f>IF(FN_MC!S44="","*",FN_MC!S44)</f>
        <v>FERRONORTE</v>
      </c>
      <c r="E42" s="96" t="str">
        <f>IF(FN_MC!T44="","*",FN_MC!T44)</f>
        <v>TGR-TRO</v>
      </c>
      <c r="F42" s="96">
        <f>IF(FN_MC!B44="","*",FN_MC!B44)</f>
        <v>46058</v>
      </c>
      <c r="G42" s="96" t="str">
        <f>IF(FN_MC!D44="","*",FN_MC!D44)</f>
        <v>BRUNO (TF-525)</v>
      </c>
      <c r="H42" s="96" t="str">
        <f>IF(FN_MC!F44="","*",FN_MC!F44)</f>
        <v>PDM - SOLDA</v>
      </c>
      <c r="I42" s="96" t="str">
        <f>IF(FN_MC!H44="","*",FN_MC!H44)</f>
        <v>539TRM</v>
      </c>
      <c r="J42" s="96" t="str">
        <f>IF(FN_MC!I44="","*",FN_MC!I44)</f>
        <v>-</v>
      </c>
      <c r="K42" s="96" t="str">
        <f>IF(FN_MC!M44="","*",FN_MC!M44)</f>
        <v>TBE-TRM</v>
      </c>
      <c r="L42" s="196" t="str">
        <f>IF(FN_MC!N44="","*",FN_MC!N44)</f>
        <v>539TRM</v>
      </c>
      <c r="M42" s="97">
        <f>IF(FN_MC!J44="","*",FN_MC!J44)</f>
        <v>98</v>
      </c>
      <c r="N42" s="183">
        <f>IF(FN_MC!K44="","*",FN_MC!K44)</f>
        <v>548.14499999999998</v>
      </c>
      <c r="O42" s="183" t="str">
        <f>IF(FN_MC!L44="","*",FN_MC!L44)</f>
        <v>-</v>
      </c>
      <c r="P42" s="107">
        <f>IF(FN_MC!O44="","*",FN_MC!O44)</f>
        <v>0.375</v>
      </c>
      <c r="Q42" s="107">
        <f>IF(FN_MC!P44="","*",FN_MC!P44)</f>
        <v>0.125</v>
      </c>
      <c r="R42" s="96" t="str">
        <f>IF(FN_MC!Q44="","*",CONCATENATE(FN_MC!Q44," ",FN_MC!R44))</f>
        <v>2 Nº DE SOLDA</v>
      </c>
      <c r="S42" s="96" t="str">
        <f>IF(FN_MC!V44="","*",FN_MC!V44)</f>
        <v>Bruno</v>
      </c>
      <c r="T42" s="96" t="str">
        <f>IF(FN_MC!W44="","*",FN_MC!W44)</f>
        <v xml:space="preserve">Execução de solda - Condicionado a temperatura </v>
      </c>
      <c r="U42" s="98">
        <f ca="1">_xlfn.XLOOKUP(G42&amp;$U$3,BS_CONTROLE[CHAVE],BS_CONTROLE[Quantidade_11],"-")</f>
        <v>2</v>
      </c>
      <c r="V42" s="98">
        <f ca="1">_xlfn.XLOOKUP(G42&amp;$V$3,BS_CONTROLE[CHAVE],BS_CONTROLE[Quantidade_11],"-")</f>
        <v>0</v>
      </c>
      <c r="W42" s="98">
        <f ca="1">_xlfn.XLOOKUP(G42&amp;$W$3,BS_CONTROLE[CHAVE],BS_CONTROLE[Quantidade_11],"-")</f>
        <v>0</v>
      </c>
      <c r="X42" s="201"/>
      <c r="Y42" s="201"/>
      <c r="Z42" s="201"/>
      <c r="AA42" s="201"/>
      <c r="AB42" s="201"/>
      <c r="AC42" s="201"/>
      <c r="AD42" s="201"/>
      <c r="AE42" s="201"/>
      <c r="AF42" s="201"/>
      <c r="AG42" s="201"/>
      <c r="AH42" s="201"/>
      <c r="AI42" s="201"/>
      <c r="AJ42" s="201"/>
      <c r="AK42" s="201"/>
      <c r="AL42" s="201"/>
      <c r="AM42" s="201"/>
      <c r="AN42" s="201"/>
      <c r="AO42" s="201"/>
      <c r="AP42" s="201"/>
      <c r="AQ42" s="201"/>
      <c r="AR42" s="201"/>
      <c r="AS42" s="201"/>
      <c r="AT42" s="201"/>
    </row>
    <row r="43" spans="1:46" hidden="1">
      <c r="A43" s="95" t="str">
        <f>IF(FN_MC!Y45="","*",FN_MC!Y45)</f>
        <v>OPORTUNIDADE</v>
      </c>
      <c r="B43" s="95" t="str">
        <f>IF(FN_MC!X45="","*",FN_MC!X45)</f>
        <v>Oportunidade</v>
      </c>
      <c r="C43" s="95" t="str">
        <f>IF(FN_MC!Z45="","*",FN_MC!Z45)</f>
        <v>*</v>
      </c>
      <c r="D43" s="96" t="str">
        <f>IF(FN_MC!S45="","*",FN_MC!S45)</f>
        <v>FERRONORTE</v>
      </c>
      <c r="E43" s="96" t="str">
        <f>IF(FN_MC!T45="","*",FN_MC!T45)</f>
        <v>TGR-TRO</v>
      </c>
      <c r="F43" s="96">
        <f>IF(FN_MC!B45="","*",FN_MC!B45)</f>
        <v>46058</v>
      </c>
      <c r="G43" s="96" t="str">
        <f>IF(FN_MC!D45="","*",FN_MC!D45)</f>
        <v>W70</v>
      </c>
      <c r="H43" s="96" t="str">
        <f>IF(FN_MC!F45="","*",FN_MC!F45)</f>
        <v>DESLOCAMENTO</v>
      </c>
      <c r="I43" s="96" t="str">
        <f>IF(FN_MC!H45="","*",FN_MC!H45)</f>
        <v>TGR2</v>
      </c>
      <c r="J43" s="96" t="str">
        <f>IF(FN_MC!I45="","*",FN_MC!I45)</f>
        <v>RVD</v>
      </c>
      <c r="K43" s="96" t="str">
        <f>IF(FN_MC!M45="","*",FN_MC!M45)</f>
        <v>TGR-RVD</v>
      </c>
      <c r="L43" s="196" t="str">
        <f>IF(FN_MC!N45="","*",FN_MC!N45)</f>
        <v>TGRRVD</v>
      </c>
      <c r="M43" s="97">
        <f>IF(FN_MC!J45="","*",FN_MC!J45)</f>
        <v>98</v>
      </c>
      <c r="N43" s="183">
        <f>IF(FN_MC!K45="","*",FN_MC!K45)</f>
        <v>502</v>
      </c>
      <c r="O43" s="183" t="str">
        <f>IF(FN_MC!L45="","*",FN_MC!L45)</f>
        <v>-</v>
      </c>
      <c r="P43" s="107">
        <f>IF(FN_MC!O45="","*",FN_MC!O45)</f>
        <v>0.45833333333333331</v>
      </c>
      <c r="Q43" s="107">
        <f>IF(FN_MC!P45="","*",FN_MC!P45)</f>
        <v>4.1666666666666664E-2</v>
      </c>
      <c r="R43" s="96" t="str">
        <f>IF(FN_MC!Q45="","*",CONCATENATE(FN_MC!Q45," ",FN_MC!R45))</f>
        <v>1 BINÁRIO</v>
      </c>
      <c r="S43" s="96" t="str">
        <f>IF(FN_MC!V45="","*",FN_MC!V45)</f>
        <v xml:space="preserve">Camila </v>
      </c>
      <c r="T43" s="96" t="str">
        <f>IF(FN_MC!W45="","*",FN_MC!W45)</f>
        <v xml:space="preserve">Retirar 7 vgs e deslocar pro FMT </v>
      </c>
      <c r="U43" s="98">
        <f ca="1">_xlfn.XLOOKUP(G43&amp;$U$3,BS_CONTROLE[CHAVE],BS_CONTROLE[Quantidade_11],"-")</f>
        <v>1</v>
      </c>
      <c r="V43" s="98">
        <f ca="1">_xlfn.XLOOKUP(G43&amp;$V$3,BS_CONTROLE[CHAVE],BS_CONTROLE[Quantidade_11],"-")</f>
        <v>27</v>
      </c>
      <c r="W43" s="98">
        <f ca="1">_xlfn.XLOOKUP(G43&amp;$W$3,BS_CONTROLE[CHAVE],BS_CONTROLE[Quantidade_11],"-")</f>
        <v>0</v>
      </c>
      <c r="X43" s="201"/>
      <c r="Y43" s="201"/>
      <c r="Z43" s="201"/>
      <c r="AA43" s="201"/>
      <c r="AB43" s="201"/>
      <c r="AC43" s="201"/>
      <c r="AD43" s="201"/>
      <c r="AE43" s="201"/>
      <c r="AF43" s="201"/>
      <c r="AG43" s="201"/>
      <c r="AH43" s="201"/>
      <c r="AI43" s="201"/>
      <c r="AJ43" s="201"/>
      <c r="AK43" s="201"/>
      <c r="AL43" s="201"/>
      <c r="AM43" s="201"/>
      <c r="AN43" s="201"/>
      <c r="AO43" s="201"/>
      <c r="AP43" s="201"/>
      <c r="AQ43" s="201"/>
      <c r="AR43" s="201"/>
      <c r="AS43" s="201"/>
      <c r="AT43" s="201"/>
    </row>
    <row r="44" spans="1:46" hidden="1">
      <c r="A44" s="95" t="str">
        <f>IF(FN_MC!Y46="","*",FN_MC!Y46)</f>
        <v>OPORTUNIDADE</v>
      </c>
      <c r="B44" s="95" t="str">
        <f>IF(FN_MC!X46="","*",FN_MC!X46)</f>
        <v>Oportunidade</v>
      </c>
      <c r="C44" s="95" t="str">
        <f>IF(FN_MC!Z46="","*",FN_MC!Z46)</f>
        <v>*</v>
      </c>
      <c r="D44" s="96" t="str">
        <f>IF(FN_MC!S46="","*",FN_MC!S46)</f>
        <v>FERRONORTE</v>
      </c>
      <c r="E44" s="96" t="str">
        <f>IF(FN_MC!T46="","*",FN_MC!T46)</f>
        <v>TGR-TRO</v>
      </c>
      <c r="F44" s="96">
        <f>IF(FN_MC!B46="","*",FN_MC!B46)</f>
        <v>46058</v>
      </c>
      <c r="G44" s="96" t="str">
        <f>IF(FN_MC!D46="","*",FN_MC!D46)</f>
        <v>E46</v>
      </c>
      <c r="H44" s="96" t="str">
        <f>IF(FN_MC!F46="","*",FN_MC!F46)</f>
        <v>DESLOCAMENTO</v>
      </c>
      <c r="I44" s="96" t="str">
        <f>IF(FN_MC!H46="","*",FN_MC!H46)</f>
        <v>TGR2</v>
      </c>
      <c r="J44" s="96" t="str">
        <f>IF(FN_MC!I46="","*",FN_MC!I46)</f>
        <v>TIN</v>
      </c>
      <c r="K44" s="96" t="str">
        <f>IF(FN_MC!M46="","*",FN_MC!M46)</f>
        <v>TGR-TIN</v>
      </c>
      <c r="L44" s="196" t="str">
        <f>IF(FN_MC!N46="","*",FN_MC!N46)</f>
        <v>TGRTIN</v>
      </c>
      <c r="M44" s="97">
        <f>IF(FN_MC!J46="","*",FN_MC!J46)</f>
        <v>98</v>
      </c>
      <c r="N44" s="183">
        <f>IF(FN_MC!K46="","*",FN_MC!K46)</f>
        <v>502</v>
      </c>
      <c r="O44" s="183">
        <f>IF(FN_MC!L46="","*",FN_MC!L46)</f>
        <v>109</v>
      </c>
      <c r="P44" s="107">
        <f>IF(FN_MC!O46="","*",FN_MC!O46)</f>
        <v>0.41666666666666669</v>
      </c>
      <c r="Q44" s="107">
        <f>IF(FN_MC!P46="","*",FN_MC!P46)</f>
        <v>4.1666666666666664E-2</v>
      </c>
      <c r="R44" s="96" t="str">
        <f>IF(FN_MC!Q46="","*",CONCATENATE(FN_MC!Q46," ",FN_MC!R46))</f>
        <v>1 BINÁRIO</v>
      </c>
      <c r="S44" s="96" t="str">
        <f>IF(FN_MC!V46="","*",FN_MC!V46)</f>
        <v xml:space="preserve">PCM </v>
      </c>
      <c r="T44" s="96" t="str">
        <f>IF(FN_MC!W46="","*",FN_MC!W46)</f>
        <v>Deslocamento de TAG para abastecer no TOM e seguir para TIN</v>
      </c>
      <c r="U44" s="98" t="str">
        <f ca="1">_xlfn.XLOOKUP(G44&amp;$U$3,BS_CONTROLE[CHAVE],BS_CONTROLE[Quantidade_11],"-")</f>
        <v>-</v>
      </c>
      <c r="V44" s="98">
        <f ca="1">_xlfn.XLOOKUP(G44&amp;$V$3,BS_CONTROLE[CHAVE],BS_CONTROLE[Quantidade_11],"-")</f>
        <v>936</v>
      </c>
      <c r="W44" s="98" t="str">
        <f ca="1">_xlfn.XLOOKUP(G44&amp;$W$3,BS_CONTROLE[CHAVE],BS_CONTROLE[Quantidade_11],"-")</f>
        <v>-</v>
      </c>
      <c r="X44" s="201"/>
      <c r="Y44" s="201"/>
      <c r="Z44" s="201"/>
      <c r="AA44" s="201"/>
      <c r="AB44" s="201"/>
      <c r="AC44" s="201"/>
      <c r="AD44" s="201"/>
      <c r="AE44" s="201"/>
      <c r="AF44" s="201"/>
      <c r="AG44" s="201"/>
      <c r="AH44" s="201"/>
      <c r="AI44" s="201"/>
      <c r="AJ44" s="201"/>
      <c r="AK44" s="201"/>
      <c r="AL44" s="201"/>
      <c r="AM44" s="201"/>
      <c r="AN44" s="201"/>
      <c r="AO44" s="201"/>
      <c r="AP44" s="201"/>
      <c r="AQ44" s="201"/>
      <c r="AR44" s="201"/>
      <c r="AS44" s="201"/>
      <c r="AT44" s="201"/>
    </row>
    <row r="45" spans="1:46" hidden="1">
      <c r="A45" s="95" t="str">
        <f>IF(FN_MC!Y47="","*",FN_MC!Y47)</f>
        <v>OPORTUNIDADE</v>
      </c>
      <c r="B45" s="95" t="str">
        <f>IF(FN_MC!X47="","*",FN_MC!X47)</f>
        <v>Oportunidade</v>
      </c>
      <c r="C45" s="95" t="str">
        <f>IF(FN_MC!Z47="","*",FN_MC!Z47)</f>
        <v>*</v>
      </c>
      <c r="D45" s="96" t="str">
        <f>IF(FN_MC!S47="","*",FN_MC!S47)</f>
        <v>FERRONORTE</v>
      </c>
      <c r="E45" s="96" t="str">
        <f>IF(FN_MC!T47="","*",FN_MC!T47)</f>
        <v>TCS-TGR</v>
      </c>
      <c r="F45" s="96">
        <f>IF(FN_MC!B47="","*",FN_MC!B47)</f>
        <v>46058</v>
      </c>
      <c r="G45" s="96" t="str">
        <f>IF(FN_MC!D47="","*",FN_MC!D47)</f>
        <v>ELSON (TF-526)</v>
      </c>
      <c r="H45" s="96" t="str">
        <f>IF(FN_MC!F47="","*",FN_MC!F47)</f>
        <v>PDM - SOLDA</v>
      </c>
      <c r="I45" s="96" t="str">
        <f>IF(FN_MC!H47="","*",FN_MC!H47)</f>
        <v>TPC440</v>
      </c>
      <c r="J45" s="96" t="str">
        <f>IF(FN_MC!I47="","*",FN_MC!I47)</f>
        <v>-</v>
      </c>
      <c r="K45" s="96" t="str">
        <f>IF(FN_MC!M47="","*",FN_MC!M47)</f>
        <v>TPC-TVL</v>
      </c>
      <c r="L45" s="196" t="str">
        <f>IF(FN_MC!N47="","*",FN_MC!N47)</f>
        <v>TPC440</v>
      </c>
      <c r="M45" s="97">
        <f>IF(FN_MC!J47="","*",FN_MC!J47)</f>
        <v>74</v>
      </c>
      <c r="N45" s="183">
        <f>IF(FN_MC!K47="","*",FN_MC!K47)</f>
        <v>430.26799999999997</v>
      </c>
      <c r="O45" s="183" t="str">
        <f>IF(FN_MC!L47="","*",FN_MC!L47)</f>
        <v>-</v>
      </c>
      <c r="P45" s="107">
        <f>IF(FN_MC!O47="","*",FN_MC!O47)</f>
        <v>0.375</v>
      </c>
      <c r="Q45" s="107">
        <f>IF(FN_MC!P47="","*",FN_MC!P47)</f>
        <v>8.3333333333333329E-2</v>
      </c>
      <c r="R45" s="96" t="str">
        <f>IF(FN_MC!Q47="","*",CONCATENATE(FN_MC!Q47," ",FN_MC!R47))</f>
        <v>2 Nº DE SOLDA</v>
      </c>
      <c r="S45" s="96" t="str">
        <f>IF(FN_MC!V47="","*",FN_MC!V47)</f>
        <v>Elson</v>
      </c>
      <c r="T45" s="96" t="str">
        <f>IF(FN_MC!W47="","*",FN_MC!W47)</f>
        <v xml:space="preserve">Execução de solda - Condicionado a temperatura </v>
      </c>
      <c r="U45" s="98">
        <f ca="1">_xlfn.XLOOKUP(G45&amp;$U$3,BS_CONTROLE[CHAVE],BS_CONTROLE[Quantidade_11],"-")</f>
        <v>0</v>
      </c>
      <c r="V45" s="98">
        <f ca="1">_xlfn.XLOOKUP(G45&amp;$V$3,BS_CONTROLE[CHAVE],BS_CONTROLE[Quantidade_11],"-")</f>
        <v>0</v>
      </c>
      <c r="W45" s="98">
        <f ca="1">_xlfn.XLOOKUP(G45&amp;$W$3,BS_CONTROLE[CHAVE],BS_CONTROLE[Quantidade_11],"-")</f>
        <v>0</v>
      </c>
      <c r="X45" s="201"/>
      <c r="Y45" s="201"/>
      <c r="Z45" s="201"/>
      <c r="AA45" s="201"/>
      <c r="AB45" s="201"/>
      <c r="AC45" s="201"/>
      <c r="AD45" s="201"/>
      <c r="AE45" s="201"/>
      <c r="AF45" s="201"/>
      <c r="AG45" s="201"/>
      <c r="AH45" s="201"/>
      <c r="AI45" s="201"/>
      <c r="AJ45" s="201"/>
      <c r="AK45" s="201"/>
      <c r="AL45" s="201"/>
      <c r="AM45" s="201"/>
      <c r="AN45" s="201"/>
      <c r="AO45" s="201"/>
      <c r="AP45" s="201"/>
      <c r="AQ45" s="201"/>
      <c r="AR45" s="201"/>
      <c r="AS45" s="201"/>
      <c r="AT45" s="201"/>
    </row>
    <row r="46" spans="1:46" hidden="1">
      <c r="A46" s="95" t="str">
        <f>IF(FN_MC!Y48="","*",FN_MC!Y48)</f>
        <v>OPORTUNIDADE</v>
      </c>
      <c r="B46" s="95" t="str">
        <f>IF(FN_MC!X48="","*",FN_MC!X48)</f>
        <v>Oportunidade</v>
      </c>
      <c r="C46" s="95" t="str">
        <f>IF(FN_MC!Z48="","*",FN_MC!Z48)</f>
        <v>*</v>
      </c>
      <c r="D46" s="96" t="str">
        <f>IF(FN_MC!S48="","*",FN_MC!S48)</f>
        <v>FERRONORTE</v>
      </c>
      <c r="E46" s="96" t="str">
        <f>IF(FN_MC!T48="","*",FN_MC!T48)</f>
        <v>TMI-TCS</v>
      </c>
      <c r="F46" s="96">
        <f>IF(FN_MC!B48="","*",FN_MC!B48)</f>
        <v>46058</v>
      </c>
      <c r="G46" s="96" t="str">
        <f>IF(FN_MC!D48="","*",FN_MC!D48)</f>
        <v>MARCOS (TF-520)</v>
      </c>
      <c r="H46" s="96" t="str">
        <f>IF(FN_MC!F48="","*",FN_MC!F48)</f>
        <v>PDM - SOLDA</v>
      </c>
      <c r="I46" s="96" t="str">
        <f>IF(FN_MC!H48="","*",FN_MC!H48)</f>
        <v>277TCS</v>
      </c>
      <c r="J46" s="96" t="str">
        <f>IF(FN_MC!I48="","*",FN_MC!I48)</f>
        <v>-</v>
      </c>
      <c r="K46" s="96" t="str">
        <f>IF(FN_MC!M48="","*",FN_MC!M48)</f>
        <v>TJA-TCS</v>
      </c>
      <c r="L46" s="196" t="str">
        <f>IF(FN_MC!N48="","*",FN_MC!N48)</f>
        <v>277TCS</v>
      </c>
      <c r="M46" s="97">
        <f>IF(FN_MC!J48="","*",FN_MC!J48)</f>
        <v>74</v>
      </c>
      <c r="N46" s="183">
        <f>IF(FN_MC!K48="","*",FN_MC!K48)</f>
        <v>280.5</v>
      </c>
      <c r="O46" s="183" t="str">
        <f>IF(FN_MC!L48="","*",FN_MC!L48)</f>
        <v>-</v>
      </c>
      <c r="P46" s="107">
        <f>IF(FN_MC!O48="","*",FN_MC!O48)</f>
        <v>0.375</v>
      </c>
      <c r="Q46" s="107">
        <f>IF(FN_MC!P48="","*",FN_MC!P48)</f>
        <v>0.125</v>
      </c>
      <c r="R46" s="96" t="str">
        <f>IF(FN_MC!Q48="","*",CONCATENATE(FN_MC!Q48," ",FN_MC!R48))</f>
        <v>2 Nº DE SOLDA</v>
      </c>
      <c r="S46" s="96" t="str">
        <f>IF(FN_MC!V48="","*",FN_MC!V48)</f>
        <v>Herbert</v>
      </c>
      <c r="T46" s="96" t="str">
        <f>IF(FN_MC!W48="","*",FN_MC!W48)</f>
        <v xml:space="preserve">Execução de solda - Condicionado a temperatura </v>
      </c>
      <c r="U46" s="98">
        <f ca="1">_xlfn.XLOOKUP(G46&amp;$U$3,BS_CONTROLE[CHAVE],BS_CONTROLE[Quantidade_11],"-")</f>
        <v>2</v>
      </c>
      <c r="V46" s="98">
        <f ca="1">_xlfn.XLOOKUP(G46&amp;$V$3,BS_CONTROLE[CHAVE],BS_CONTROLE[Quantidade_11],"-")</f>
        <v>0</v>
      </c>
      <c r="W46" s="98">
        <f ca="1">_xlfn.XLOOKUP(G46&amp;$W$3,BS_CONTROLE[CHAVE],BS_CONTROLE[Quantidade_11],"-")</f>
        <v>0</v>
      </c>
      <c r="X46" s="201"/>
      <c r="Y46" s="201"/>
      <c r="Z46" s="201"/>
      <c r="AA46" s="201"/>
      <c r="AB46" s="201"/>
      <c r="AC46" s="201"/>
      <c r="AD46" s="201"/>
      <c r="AE46" s="201"/>
      <c r="AF46" s="201"/>
      <c r="AG46" s="201"/>
      <c r="AH46" s="201"/>
      <c r="AI46" s="201"/>
      <c r="AJ46" s="201"/>
      <c r="AK46" s="201"/>
      <c r="AL46" s="201"/>
      <c r="AM46" s="201"/>
      <c r="AN46" s="201"/>
      <c r="AO46" s="201"/>
      <c r="AP46" s="201"/>
      <c r="AQ46" s="201"/>
      <c r="AR46" s="201"/>
      <c r="AS46" s="201"/>
      <c r="AT46" s="201"/>
    </row>
    <row r="47" spans="1:46" hidden="1">
      <c r="A47" s="95" t="str">
        <f>IF(FN_MC!Y49="","*",FN_MC!Y49)</f>
        <v>OPORTUNIDADE</v>
      </c>
      <c r="B47" s="95" t="str">
        <f>IF(FN_MC!X49="","*",FN_MC!X49)</f>
        <v>Oportunidade</v>
      </c>
      <c r="C47" s="95" t="str">
        <f>IF(FN_MC!Z49="","*",FN_MC!Z49)</f>
        <v>*</v>
      </c>
      <c r="D47" s="96" t="str">
        <f>IF(FN_MC!S49="","*",FN_MC!S49)</f>
        <v>FERRONORTE</v>
      </c>
      <c r="E47" s="96" t="str">
        <f>IF(FN_MC!T49="","*",FN_MC!T49)</f>
        <v>TMI-TCS</v>
      </c>
      <c r="F47" s="96">
        <f>IF(FN_MC!B49="","*",FN_MC!B49)</f>
        <v>46058</v>
      </c>
      <c r="G47" s="96" t="str">
        <f>IF(FN_MC!D49="","*",FN_MC!D49)</f>
        <v>W50</v>
      </c>
      <c r="H47" s="96" t="str">
        <f>IF(FN_MC!F49="","*",FN_MC!F49)</f>
        <v>MODERNIZAÇÃO - RECOLHIMENTO DE DORMENTE</v>
      </c>
      <c r="I47" s="96" t="str">
        <f>IF(FN_MC!H49="","*",FN_MC!H49)</f>
        <v>TCS2</v>
      </c>
      <c r="J47" s="96" t="str">
        <f>IF(FN_MC!I49="","*",FN_MC!I49)</f>
        <v>TCS2</v>
      </c>
      <c r="K47" s="96" t="str">
        <f>IF(FN_MC!M49="","*",FN_MC!M49)</f>
        <v>TVI-TJA</v>
      </c>
      <c r="L47" s="196">
        <f>IF(FN_MC!N49="","*",FN_MC!N49)</f>
        <v>239251</v>
      </c>
      <c r="M47" s="97">
        <f>IF(FN_MC!J49="","*",FN_MC!J49)</f>
        <v>74</v>
      </c>
      <c r="N47" s="183">
        <f>IF(FN_MC!K49="","*",FN_MC!K49)</f>
        <v>244.9</v>
      </c>
      <c r="O47" s="183">
        <f>IF(FN_MC!L49="","*",FN_MC!L49)</f>
        <v>244.2</v>
      </c>
      <c r="P47" s="107">
        <f>IF(FN_MC!O49="","*",FN_MC!O49)</f>
        <v>0.35416666666666669</v>
      </c>
      <c r="Q47" s="107">
        <f>IF(FN_MC!P49="","*",FN_MC!P49)</f>
        <v>0.125</v>
      </c>
      <c r="R47" s="96" t="str">
        <f>IF(FN_MC!Q49="","*",CONCATENATE(FN_MC!Q49," ",FN_MC!R49))</f>
        <v>1000 Nº DE DORMENTES</v>
      </c>
      <c r="S47" s="96" t="str">
        <f>IF(FN_MC!V49="","*",FN_MC!V49)</f>
        <v>Augusto/ Efraim</v>
      </c>
      <c r="T47" s="96" t="str">
        <f>IF(FN_MC!W49="","*",FN_MC!W49)</f>
        <v>Recolhimento de dormentes</v>
      </c>
      <c r="U47" s="98">
        <f ca="1">_xlfn.XLOOKUP(G47&amp;$U$3,BS_CONTROLE[CHAVE],BS_CONTROLE[Quantidade_11],"-")</f>
        <v>0</v>
      </c>
      <c r="V47" s="98">
        <f ca="1">_xlfn.XLOOKUP(G47&amp;$V$3,BS_CONTROLE[CHAVE],BS_CONTROLE[Quantidade_11],"-")</f>
        <v>4</v>
      </c>
      <c r="W47" s="98">
        <f ca="1">_xlfn.XLOOKUP(G47&amp;$W$3,BS_CONTROLE[CHAVE],BS_CONTROLE[Quantidade_11],"-")</f>
        <v>0</v>
      </c>
      <c r="X47" s="201"/>
      <c r="Y47" s="201"/>
      <c r="Z47" s="201"/>
      <c r="AA47" s="201"/>
      <c r="AB47" s="201"/>
      <c r="AC47" s="201"/>
      <c r="AD47" s="201"/>
      <c r="AE47" s="201"/>
      <c r="AF47" s="201"/>
      <c r="AG47" s="201"/>
      <c r="AH47" s="201"/>
      <c r="AI47" s="201"/>
      <c r="AJ47" s="201"/>
      <c r="AK47" s="201"/>
      <c r="AL47" s="201"/>
      <c r="AM47" s="201"/>
      <c r="AN47" s="201"/>
      <c r="AO47" s="201"/>
      <c r="AP47" s="201"/>
      <c r="AQ47" s="201"/>
      <c r="AR47" s="201"/>
      <c r="AS47" s="201"/>
      <c r="AT47" s="201"/>
    </row>
    <row r="48" spans="1:46" hidden="1">
      <c r="A48" s="95" t="str">
        <f>IF(FN_MC!Y50="","*",FN_MC!Y50)</f>
        <v>OPORTUNIDADE</v>
      </c>
      <c r="B48" s="95" t="str">
        <f>IF(FN_MC!X50="","*",FN_MC!X50)</f>
        <v>Oportunidade</v>
      </c>
      <c r="C48" s="95" t="str">
        <f>IF(FN_MC!Z50="","*",FN_MC!Z50)</f>
        <v>*</v>
      </c>
      <c r="D48" s="96" t="str">
        <f>IF(FN_MC!S50="","*",FN_MC!S50)</f>
        <v>FERRONORTE</v>
      </c>
      <c r="E48" s="96" t="str">
        <f>IF(FN_MC!T50="","*",FN_MC!T50)</f>
        <v>TMI-TCS</v>
      </c>
      <c r="F48" s="96">
        <f>IF(FN_MC!B50="","*",FN_MC!B50)</f>
        <v>46058</v>
      </c>
      <c r="G48" s="96" t="str">
        <f>IF(FN_MC!D50="","*",FN_MC!D50)</f>
        <v>A60</v>
      </c>
      <c r="H48" s="96" t="str">
        <f>IF(FN_MC!F50="","*",FN_MC!F50)</f>
        <v>DETECÇÃO - RONDA 7 DIAS</v>
      </c>
      <c r="I48" s="96" t="str">
        <f>IF(FN_MC!H50="","*",FN_MC!H50)</f>
        <v>TVI</v>
      </c>
      <c r="J48" s="96" t="str">
        <f>IF(FN_MC!I50="","*",FN_MC!I50)</f>
        <v>TGR2</v>
      </c>
      <c r="K48" s="96" t="str">
        <f>IF(FN_MC!M50="","*",FN_MC!M50)</f>
        <v>TVI-TGR</v>
      </c>
      <c r="L48" s="196" t="str">
        <f>IF(FN_MC!N50="","*",FN_MC!N50)</f>
        <v>TVITGR</v>
      </c>
      <c r="M48" s="97">
        <f>IF(FN_MC!J50="","*",FN_MC!J50)</f>
        <v>74</v>
      </c>
      <c r="N48" s="183">
        <f>IF(FN_MC!K50="","*",FN_MC!K50)</f>
        <v>226</v>
      </c>
      <c r="O48" s="183" t="str">
        <f>IF(FN_MC!L50="","*",FN_MC!L50)</f>
        <v>-</v>
      </c>
      <c r="P48" s="107">
        <f>IF(FN_MC!O50="","*",FN_MC!O50)</f>
        <v>0.33333333333333331</v>
      </c>
      <c r="Q48" s="107">
        <f>IF(FN_MC!P50="","*",FN_MC!P50)</f>
        <v>4.1666666666666664E-2</v>
      </c>
      <c r="R48" s="96" t="str">
        <f>IF(FN_MC!Q50="","*",CONCATENATE(FN_MC!Q50," ",FN_MC!R50))</f>
        <v>200 KM</v>
      </c>
      <c r="S48" s="96" t="str">
        <f>IF(FN_MC!V50="","*",FN_MC!V50)</f>
        <v>Herbert</v>
      </c>
      <c r="T48" s="96" t="str">
        <f>IF(FN_MC!W50="","*",FN_MC!W50)</f>
        <v>Ronda 7 dias</v>
      </c>
      <c r="U48" s="98">
        <f ca="1">_xlfn.XLOOKUP(G48&amp;$U$3,BS_CONTROLE[CHAVE],BS_CONTROLE[Quantidade_11],"-")</f>
        <v>210</v>
      </c>
      <c r="V48" s="98">
        <f ca="1">_xlfn.XLOOKUP(G48&amp;$V$3,BS_CONTROLE[CHAVE],BS_CONTROLE[Quantidade_11],"-")</f>
        <v>100</v>
      </c>
      <c r="W48" s="98">
        <f ca="1">_xlfn.XLOOKUP(G48&amp;$W$3,BS_CONTROLE[CHAVE],BS_CONTROLE[Quantidade_11],"-")</f>
        <v>180</v>
      </c>
      <c r="X48" s="201"/>
      <c r="Y48" s="201"/>
      <c r="Z48" s="201"/>
      <c r="AA48" s="201"/>
      <c r="AB48" s="201"/>
      <c r="AC48" s="201"/>
      <c r="AD48" s="201"/>
      <c r="AE48" s="201"/>
      <c r="AF48" s="201"/>
      <c r="AG48" s="201"/>
      <c r="AH48" s="201"/>
      <c r="AI48" s="201"/>
      <c r="AJ48" s="201"/>
      <c r="AK48" s="201"/>
      <c r="AL48" s="201"/>
      <c r="AM48" s="201"/>
      <c r="AN48" s="201"/>
      <c r="AO48" s="201"/>
      <c r="AP48" s="201"/>
      <c r="AQ48" s="201"/>
      <c r="AR48" s="201"/>
      <c r="AS48" s="201"/>
      <c r="AT48" s="201"/>
    </row>
    <row r="49" spans="1:46" hidden="1">
      <c r="A49" s="95" t="str">
        <f>IF(FN_MC!Y51="","*",FN_MC!Y51)</f>
        <v>OPORTUNIDADE</v>
      </c>
      <c r="B49" s="95" t="str">
        <f>IF(FN_MC!X51="","*",FN_MC!X51)</f>
        <v>Oportunidade</v>
      </c>
      <c r="C49" s="95" t="str">
        <f>IF(FN_MC!Z51="","*",FN_MC!Z51)</f>
        <v>*</v>
      </c>
      <c r="D49" s="96" t="str">
        <f>IF(FN_MC!S51="","*",FN_MC!S51)</f>
        <v>MALHA CENTRAL</v>
      </c>
      <c r="E49" s="96" t="str">
        <f>IF(FN_MC!T51="","*",FN_MC!T51)</f>
        <v>RAMAL</v>
      </c>
      <c r="F49" s="96">
        <f>IF(FN_MC!B51="","*",FN_MC!B51)</f>
        <v>46058</v>
      </c>
      <c r="G49" s="96" t="str">
        <f>IF(FN_MC!D51="","*",FN_MC!D51)</f>
        <v>A88</v>
      </c>
      <c r="H49" s="96" t="str">
        <f>IF(FN_MC!F51="","*",FN_MC!F51)</f>
        <v>INSPEÇÃO AUTO DE LINHA</v>
      </c>
      <c r="I49" s="96" t="str">
        <f>IF(FN_MC!H51="","*",FN_MC!H51)</f>
        <v>ZDK</v>
      </c>
      <c r="J49" s="96" t="str">
        <f>IF(FN_MC!I51="","*",FN_MC!I51)</f>
        <v>ZJU</v>
      </c>
      <c r="K49" s="96" t="str">
        <f>IF(FN_MC!M51="","*",FN_MC!M51)</f>
        <v>ZDK</v>
      </c>
      <c r="L49" s="196" t="str">
        <f>IF(FN_MC!N51="","*",FN_MC!N51)</f>
        <v>ZDK1</v>
      </c>
      <c r="M49" s="97">
        <f>IF(FN_MC!J51="","*",FN_MC!J51)</f>
        <v>78</v>
      </c>
      <c r="N49" s="183">
        <f>IF(FN_MC!K51="","*",FN_MC!K51)</f>
        <v>251.05</v>
      </c>
      <c r="O49" s="183">
        <f>IF(FN_MC!L51="","*",FN_MC!L51)</f>
        <v>275.3</v>
      </c>
      <c r="P49" s="107">
        <f>IF(FN_MC!O51="","*",FN_MC!O51)</f>
        <v>0.375</v>
      </c>
      <c r="Q49" s="107">
        <f>IF(FN_MC!P51="","*",FN_MC!P51)</f>
        <v>4.1666666666666664E-2</v>
      </c>
      <c r="R49" s="96" t="str">
        <f>IF(FN_MC!Q51="","*",CONCATENATE(FN_MC!Q51," ",FN_MC!R51))</f>
        <v>1 BINÁRIO</v>
      </c>
      <c r="S49" s="96" t="str">
        <f>IF(FN_MC!V51="","*",FN_MC!V51)</f>
        <v>Wesley</v>
      </c>
      <c r="T49" s="96" t="str">
        <f>IF(FN_MC!W51="","*",FN_MC!W51)</f>
        <v>Circular de ZDK para ZJU</v>
      </c>
      <c r="U49" s="98" t="str">
        <f ca="1">_xlfn.XLOOKUP(G49&amp;$U$3,BS_CONTROLE[CHAVE],BS_CONTROLE[Quantidade_11],"-")</f>
        <v>-</v>
      </c>
      <c r="V49" s="98" t="str">
        <f ca="1">_xlfn.XLOOKUP(G49&amp;$V$3,BS_CONTROLE[CHAVE],BS_CONTROLE[Quantidade_11],"-")</f>
        <v>-</v>
      </c>
      <c r="W49" s="98" t="str">
        <f ca="1">_xlfn.XLOOKUP(G49&amp;$W$3,BS_CONTROLE[CHAVE],BS_CONTROLE[Quantidade_11],"-")</f>
        <v>-</v>
      </c>
      <c r="X49" s="201"/>
      <c r="Y49" s="201"/>
      <c r="Z49" s="201"/>
      <c r="AA49" s="201"/>
      <c r="AB49" s="201"/>
      <c r="AC49" s="201"/>
      <c r="AD49" s="201"/>
      <c r="AE49" s="201"/>
      <c r="AF49" s="201"/>
      <c r="AG49" s="201"/>
      <c r="AH49" s="201"/>
      <c r="AI49" s="201"/>
      <c r="AJ49" s="201"/>
      <c r="AK49" s="201"/>
      <c r="AL49" s="201"/>
      <c r="AM49" s="201"/>
      <c r="AN49" s="201"/>
      <c r="AO49" s="201"/>
      <c r="AP49" s="201"/>
      <c r="AQ49" s="201"/>
      <c r="AR49" s="201"/>
      <c r="AS49" s="201"/>
      <c r="AT49" s="201"/>
    </row>
    <row r="50" spans="1:46" hidden="1">
      <c r="A50" s="95" t="str">
        <f>IF(FN_MC!Y52="","*",FN_MC!Y52)</f>
        <v>*</v>
      </c>
      <c r="B50" s="95" t="str">
        <f>IF(FN_MC!X52="","*",FN_MC!X52)</f>
        <v>*</v>
      </c>
      <c r="C50" s="95" t="str">
        <f>IF(FN_MC!Z52="","*",FN_MC!Z52)</f>
        <v>*</v>
      </c>
      <c r="D50" s="96" t="str">
        <f>IF(FN_MC!S52="","*",FN_MC!S52)</f>
        <v>-</v>
      </c>
      <c r="E50" s="96" t="str">
        <f>IF(FN_MC!T52="","*",FN_MC!T52)</f>
        <v>-</v>
      </c>
      <c r="F50" s="96" t="str">
        <f>IF(FN_MC!B52="","*",FN_MC!B52)</f>
        <v>*</v>
      </c>
      <c r="G50" s="96" t="str">
        <f>IF(FN_MC!D52="","*",FN_MC!D52)</f>
        <v>*</v>
      </c>
      <c r="H50" s="96" t="str">
        <f>IF(FN_MC!F52="","*",FN_MC!F52)</f>
        <v>*</v>
      </c>
      <c r="I50" s="96" t="str">
        <f>IF(FN_MC!H52="","*",FN_MC!H52)</f>
        <v>*</v>
      </c>
      <c r="J50" s="96" t="str">
        <f>IF(FN_MC!I52="","*",FN_MC!I52)</f>
        <v>*</v>
      </c>
      <c r="K50" s="96" t="str">
        <f>IF(FN_MC!M52="","*",FN_MC!M52)</f>
        <v>-</v>
      </c>
      <c r="L50" s="196" t="str">
        <f>IF(FN_MC!N52="","*",FN_MC!N52)</f>
        <v>-</v>
      </c>
      <c r="M50" s="97" t="str">
        <f>IF(FN_MC!J52="","*",FN_MC!J52)</f>
        <v>*</v>
      </c>
      <c r="N50" s="183" t="str">
        <f>IF(FN_MC!K52="","*",FN_MC!K52)</f>
        <v>*</v>
      </c>
      <c r="O50" s="183" t="str">
        <f>IF(FN_MC!L52="","*",FN_MC!L52)</f>
        <v>-</v>
      </c>
      <c r="P50" s="107" t="str">
        <f>IF(FN_MC!O52="","*",FN_MC!O52)</f>
        <v>*</v>
      </c>
      <c r="Q50" s="107" t="str">
        <f>IF(FN_MC!P52="","*",FN_MC!P52)</f>
        <v>*</v>
      </c>
      <c r="R50" s="96" t="str">
        <f>IF(FN_MC!Q52="","*",CONCATENATE(FN_MC!Q52," ",FN_MC!R52))</f>
        <v>*</v>
      </c>
      <c r="S50" s="96" t="str">
        <f>IF(FN_MC!V52="","*",FN_MC!V52)</f>
        <v>*</v>
      </c>
      <c r="T50" s="96" t="str">
        <f>IF(FN_MC!W52="","*",FN_MC!W52)</f>
        <v>*</v>
      </c>
      <c r="U50" s="98" t="str">
        <f ca="1">_xlfn.XLOOKUP(G50&amp;$U$3,BS_CONTROLE[CHAVE],BS_CONTROLE[Quantidade_11],"-")</f>
        <v>-</v>
      </c>
      <c r="V50" s="98" t="str">
        <f ca="1">_xlfn.XLOOKUP(G50&amp;$V$3,BS_CONTROLE[CHAVE],BS_CONTROLE[Quantidade_11],"-")</f>
        <v>-</v>
      </c>
      <c r="W50" s="98" t="str">
        <f ca="1">_xlfn.XLOOKUP(G50&amp;$W$3,BS_CONTROLE[CHAVE],BS_CONTROLE[Quantidade_11],"-")</f>
        <v>-</v>
      </c>
      <c r="X50" s="201"/>
      <c r="Y50" s="201"/>
      <c r="Z50" s="201"/>
      <c r="AA50" s="201"/>
      <c r="AB50" s="201"/>
      <c r="AC50" s="201"/>
      <c r="AD50" s="201"/>
      <c r="AE50" s="201"/>
      <c r="AF50" s="201"/>
      <c r="AG50" s="201"/>
      <c r="AH50" s="201"/>
      <c r="AI50" s="201"/>
      <c r="AJ50" s="201"/>
      <c r="AK50" s="201"/>
      <c r="AL50" s="201"/>
      <c r="AM50" s="201"/>
      <c r="AN50" s="201"/>
      <c r="AO50" s="201"/>
      <c r="AP50" s="201"/>
      <c r="AQ50" s="201"/>
      <c r="AR50" s="201"/>
      <c r="AS50" s="201"/>
      <c r="AT50" s="201"/>
    </row>
    <row r="51" spans="1:46" hidden="1">
      <c r="A51" s="95" t="str">
        <f>IF(FN_MC!Y53="","*",FN_MC!Y53)</f>
        <v>*</v>
      </c>
      <c r="B51" s="95" t="str">
        <f>IF(FN_MC!X53="","*",FN_MC!X53)</f>
        <v>*</v>
      </c>
      <c r="C51" s="95" t="str">
        <f>IF(FN_MC!Z53="","*",FN_MC!Z53)</f>
        <v>*</v>
      </c>
      <c r="D51" s="96" t="str">
        <f>IF(FN_MC!S53="","*",FN_MC!S53)</f>
        <v>-</v>
      </c>
      <c r="E51" s="96" t="str">
        <f>IF(FN_MC!T53="","*",FN_MC!T53)</f>
        <v>-</v>
      </c>
      <c r="F51" s="96" t="str">
        <f>IF(FN_MC!B53="","*",FN_MC!B53)</f>
        <v>*</v>
      </c>
      <c r="G51" s="96" t="str">
        <f>IF(FN_MC!D53="","*",FN_MC!D53)</f>
        <v>*</v>
      </c>
      <c r="H51" s="96" t="str">
        <f>IF(FN_MC!F53="","*",FN_MC!F53)</f>
        <v>*</v>
      </c>
      <c r="I51" s="96" t="str">
        <f>IF(FN_MC!H53="","*",FN_MC!H53)</f>
        <v>*</v>
      </c>
      <c r="J51" s="96" t="str">
        <f>IF(FN_MC!I53="","*",FN_MC!I53)</f>
        <v>*</v>
      </c>
      <c r="K51" s="96" t="str">
        <f>IF(FN_MC!M53="","*",FN_MC!M53)</f>
        <v>-</v>
      </c>
      <c r="L51" s="196" t="str">
        <f>IF(FN_MC!N53="","*",FN_MC!N53)</f>
        <v>-</v>
      </c>
      <c r="M51" s="97" t="str">
        <f>IF(FN_MC!J53="","*",FN_MC!J53)</f>
        <v>*</v>
      </c>
      <c r="N51" s="183" t="str">
        <f>IF(FN_MC!K53="","*",FN_MC!K53)</f>
        <v>*</v>
      </c>
      <c r="O51" s="183" t="str">
        <f>IF(FN_MC!L53="","*",FN_MC!L53)</f>
        <v>-</v>
      </c>
      <c r="P51" s="107" t="str">
        <f>IF(FN_MC!O53="","*",FN_MC!O53)</f>
        <v>*</v>
      </c>
      <c r="Q51" s="107" t="str">
        <f>IF(FN_MC!P53="","*",FN_MC!P53)</f>
        <v>*</v>
      </c>
      <c r="R51" s="96" t="str">
        <f>IF(FN_MC!Q53="","*",CONCATENATE(FN_MC!Q53," ",FN_MC!R53))</f>
        <v>*</v>
      </c>
      <c r="S51" s="96" t="str">
        <f>IF(FN_MC!V53="","*",FN_MC!V53)</f>
        <v>*</v>
      </c>
      <c r="T51" s="96" t="str">
        <f>IF(FN_MC!W53="","*",FN_MC!W53)</f>
        <v>*</v>
      </c>
      <c r="U51" s="98" t="str">
        <f ca="1">_xlfn.XLOOKUP(G51&amp;$U$3,BS_CONTROLE[CHAVE],BS_CONTROLE[Quantidade_11],"-")</f>
        <v>-</v>
      </c>
      <c r="V51" s="98" t="str">
        <f ca="1">_xlfn.XLOOKUP(G51&amp;$V$3,BS_CONTROLE[CHAVE],BS_CONTROLE[Quantidade_11],"-")</f>
        <v>-</v>
      </c>
      <c r="W51" s="98" t="str">
        <f ca="1">_xlfn.XLOOKUP(G51&amp;$W$3,BS_CONTROLE[CHAVE],BS_CONTROLE[Quantidade_11],"-")</f>
        <v>-</v>
      </c>
      <c r="X51" s="201"/>
      <c r="Y51" s="201"/>
      <c r="Z51" s="201"/>
      <c r="AA51" s="201"/>
      <c r="AB51" s="201"/>
      <c r="AC51" s="201"/>
      <c r="AD51" s="201"/>
      <c r="AE51" s="201"/>
      <c r="AF51" s="201"/>
      <c r="AG51" s="201"/>
      <c r="AH51" s="201"/>
      <c r="AI51" s="201"/>
      <c r="AJ51" s="201"/>
      <c r="AK51" s="201"/>
      <c r="AL51" s="201"/>
      <c r="AM51" s="201"/>
      <c r="AN51" s="201"/>
      <c r="AO51" s="201"/>
      <c r="AP51" s="201"/>
      <c r="AQ51" s="201"/>
      <c r="AR51" s="201"/>
      <c r="AS51" s="201"/>
      <c r="AT51" s="201"/>
    </row>
    <row r="52" spans="1:46" hidden="1">
      <c r="A52" s="95" t="str">
        <f>IF(FN_MC!Y54="","*",FN_MC!Y54)</f>
        <v>*</v>
      </c>
      <c r="B52" s="95" t="str">
        <f>IF(FN_MC!X54="","*",FN_MC!X54)</f>
        <v>*</v>
      </c>
      <c r="C52" s="95" t="str">
        <f>IF(FN_MC!Z54="","*",FN_MC!Z54)</f>
        <v>*</v>
      </c>
      <c r="D52" s="96" t="str">
        <f>IF(FN_MC!S54="","*",FN_MC!S54)</f>
        <v>-</v>
      </c>
      <c r="E52" s="96" t="str">
        <f>IF(FN_MC!T54="","*",FN_MC!T54)</f>
        <v>-</v>
      </c>
      <c r="F52" s="96" t="str">
        <f>IF(FN_MC!B54="","*",FN_MC!B54)</f>
        <v>*</v>
      </c>
      <c r="G52" s="96" t="str">
        <f>IF(FN_MC!D54="","*",FN_MC!D54)</f>
        <v>*</v>
      </c>
      <c r="H52" s="96" t="str">
        <f>IF(FN_MC!F54="","*",FN_MC!F54)</f>
        <v>*</v>
      </c>
      <c r="I52" s="96" t="str">
        <f>IF(FN_MC!H54="","*",FN_MC!H54)</f>
        <v>*</v>
      </c>
      <c r="J52" s="96" t="str">
        <f>IF(FN_MC!I54="","*",FN_MC!I54)</f>
        <v>*</v>
      </c>
      <c r="K52" s="96" t="str">
        <f>IF(FN_MC!M54="","*",FN_MC!M54)</f>
        <v>-</v>
      </c>
      <c r="L52" s="196" t="str">
        <f>IF(FN_MC!N54="","*",FN_MC!N54)</f>
        <v>-</v>
      </c>
      <c r="M52" s="97" t="str">
        <f>IF(FN_MC!J54="","*",FN_MC!J54)</f>
        <v>*</v>
      </c>
      <c r="N52" s="183" t="str">
        <f>IF(FN_MC!K54="","*",FN_MC!K54)</f>
        <v>*</v>
      </c>
      <c r="O52" s="183" t="str">
        <f>IF(FN_MC!L54="","*",FN_MC!L54)</f>
        <v>-</v>
      </c>
      <c r="P52" s="107" t="str">
        <f>IF(FN_MC!O54="","*",FN_MC!O54)</f>
        <v>*</v>
      </c>
      <c r="Q52" s="107" t="str">
        <f>IF(FN_MC!P54="","*",FN_MC!P54)</f>
        <v>*</v>
      </c>
      <c r="R52" s="96" t="str">
        <f>IF(FN_MC!Q54="","*",CONCATENATE(FN_MC!Q54," ",FN_MC!R54))</f>
        <v>*</v>
      </c>
      <c r="S52" s="96" t="str">
        <f>IF(FN_MC!V54="","*",FN_MC!V54)</f>
        <v>*</v>
      </c>
      <c r="T52" s="96" t="str">
        <f>IF(FN_MC!W54="","*",FN_MC!W54)</f>
        <v>*</v>
      </c>
      <c r="U52" s="98" t="str">
        <f ca="1">_xlfn.XLOOKUP(G52&amp;$U$3,BS_CONTROLE[CHAVE],BS_CONTROLE[Quantidade_11],"-")</f>
        <v>-</v>
      </c>
      <c r="V52" s="98" t="str">
        <f ca="1">_xlfn.XLOOKUP(G52&amp;$V$3,BS_CONTROLE[CHAVE],BS_CONTROLE[Quantidade_11],"-")</f>
        <v>-</v>
      </c>
      <c r="W52" s="98" t="str">
        <f ca="1">_xlfn.XLOOKUP(G52&amp;$W$3,BS_CONTROLE[CHAVE],BS_CONTROLE[Quantidade_11],"-")</f>
        <v>-</v>
      </c>
      <c r="X52" s="201"/>
      <c r="Y52" s="201"/>
      <c r="Z52" s="201"/>
      <c r="AA52" s="201"/>
      <c r="AB52" s="201"/>
      <c r="AC52" s="201"/>
      <c r="AD52" s="201"/>
      <c r="AE52" s="201"/>
      <c r="AF52" s="201"/>
      <c r="AG52" s="201"/>
      <c r="AH52" s="201"/>
      <c r="AI52" s="201"/>
      <c r="AJ52" s="201"/>
      <c r="AK52" s="201"/>
      <c r="AL52" s="201"/>
      <c r="AM52" s="201"/>
      <c r="AN52" s="201"/>
      <c r="AO52" s="201"/>
      <c r="AP52" s="201"/>
      <c r="AQ52" s="201"/>
      <c r="AR52" s="201"/>
      <c r="AS52" s="201"/>
      <c r="AT52" s="201"/>
    </row>
    <row r="53" spans="1:46" hidden="1">
      <c r="A53" s="95" t="str">
        <f>IF(FN_MC!Y55="","*",FN_MC!Y55)</f>
        <v>SIM</v>
      </c>
      <c r="B53" s="95" t="str">
        <f>IF(FN_MC!X55="","*",FN_MC!X55)</f>
        <v>Contrato</v>
      </c>
      <c r="C53" s="95" t="str">
        <f>IF(FN_MC!Z55="","*",FN_MC!Z55)</f>
        <v>*</v>
      </c>
      <c r="D53" s="96" t="str">
        <f>IF(FN_MC!S55="","*",FN_MC!S55)</f>
        <v>FERRONORTE</v>
      </c>
      <c r="E53" s="96" t="str">
        <f>IF(FN_MC!T55="","*",FN_MC!T55)</f>
        <v>TGR-TRO</v>
      </c>
      <c r="F53" s="96">
        <f>IF(FN_MC!B55="","*",FN_MC!B55)</f>
        <v>46059</v>
      </c>
      <c r="G53" s="96" t="str">
        <f>IF(FN_MC!D55="","*",FN_MC!D55)</f>
        <v>V86</v>
      </c>
      <c r="H53" s="96" t="str">
        <f>IF(FN_MC!F55="","*",FN_MC!F55)</f>
        <v>MECANIZAÇÃO - SOCADORA</v>
      </c>
      <c r="I53" s="96" t="str">
        <f>IF(FN_MC!H55="","*",FN_MC!H55)</f>
        <v>TSF</v>
      </c>
      <c r="J53" s="96" t="str">
        <f>IF(FN_MC!I55="","*",FN_MC!I55)</f>
        <v>TSF</v>
      </c>
      <c r="K53" s="96" t="str">
        <f>IF(FN_MC!M55="","*",FN_MC!M55)</f>
        <v>TAL-TSF</v>
      </c>
      <c r="L53" s="196">
        <f>IF(FN_MC!N55="","*",FN_MC!N55)</f>
        <v>699710</v>
      </c>
      <c r="M53" s="97">
        <f>IF(FN_MC!J55="","*",FN_MC!J55)</f>
        <v>98</v>
      </c>
      <c r="N53" s="183">
        <f>IF(FN_MC!K55="","*",FN_MC!K55)</f>
        <v>710</v>
      </c>
      <c r="O53" s="183">
        <f>IF(FN_MC!L55="","*",FN_MC!L55)</f>
        <v>718</v>
      </c>
      <c r="P53" s="107">
        <f>IF(FN_MC!O55="","*",FN_MC!O55)</f>
        <v>0.4375</v>
      </c>
      <c r="Q53" s="107">
        <f>IF(FN_MC!P55="","*",FN_MC!P55)</f>
        <v>0.125</v>
      </c>
      <c r="R53" s="96" t="str">
        <f>IF(FN_MC!Q55="","*",CONCATENATE(FN_MC!Q55," ",FN_MC!R55))</f>
        <v>1120 M</v>
      </c>
      <c r="S53" s="96" t="str">
        <f>IF(FN_MC!V55="","*",FN_MC!V55)</f>
        <v>Antonioni</v>
      </c>
      <c r="T53" s="96" t="str">
        <f>IF(FN_MC!W55="","*",FN_MC!W55)</f>
        <v>Socaria mecanizada</v>
      </c>
      <c r="U53" s="98">
        <f ca="1">_xlfn.XLOOKUP(G53&amp;$U$3,BS_CONTROLE[CHAVE],BS_CONTROLE[Quantidade_11],"-")</f>
        <v>0</v>
      </c>
      <c r="V53" s="98">
        <f ca="1">_xlfn.XLOOKUP(G53&amp;$V$3,BS_CONTROLE[CHAVE],BS_CONTROLE[Quantidade_11],"-")</f>
        <v>4512</v>
      </c>
      <c r="W53" s="98">
        <f ca="1">_xlfn.XLOOKUP(G53&amp;$W$3,BS_CONTROLE[CHAVE],BS_CONTROLE[Quantidade_11],"-")</f>
        <v>0</v>
      </c>
      <c r="X53" s="201"/>
      <c r="Y53" s="201"/>
      <c r="Z53" s="201"/>
      <c r="AA53" s="201"/>
      <c r="AB53" s="201"/>
      <c r="AC53" s="201"/>
      <c r="AD53" s="201"/>
      <c r="AE53" s="201"/>
      <c r="AF53" s="201"/>
      <c r="AG53" s="201"/>
      <c r="AH53" s="201"/>
      <c r="AI53" s="201"/>
      <c r="AJ53" s="201"/>
      <c r="AK53" s="201"/>
      <c r="AL53" s="201"/>
      <c r="AM53" s="201"/>
      <c r="AN53" s="201"/>
      <c r="AO53" s="201"/>
      <c r="AP53" s="201"/>
      <c r="AQ53" s="201"/>
      <c r="AR53" s="201"/>
      <c r="AS53" s="201"/>
      <c r="AT53" s="201"/>
    </row>
    <row r="54" spans="1:46" hidden="1">
      <c r="A54" s="95" t="str">
        <f>IF(FN_MC!Y56="","*",FN_MC!Y56)</f>
        <v>OPORTUNIDADE</v>
      </c>
      <c r="B54" s="95" t="str">
        <f>IF(FN_MC!X56="","*",FN_MC!X56)</f>
        <v>Oportunidade</v>
      </c>
      <c r="C54" s="95" t="str">
        <f>IF(FN_MC!Z56="","*",FN_MC!Z56)</f>
        <v>*</v>
      </c>
      <c r="D54" s="96" t="str">
        <f>IF(FN_MC!S56="","*",FN_MC!S56)</f>
        <v>FERRONORTE</v>
      </c>
      <c r="E54" s="96" t="str">
        <f>IF(FN_MC!T56="","*",FN_MC!T56)</f>
        <v>TGR-TRO</v>
      </c>
      <c r="F54" s="96">
        <f>IF(FN_MC!B56="","*",FN_MC!B56)</f>
        <v>46059</v>
      </c>
      <c r="G54" s="96" t="str">
        <f>IF(FN_MC!D56="","*",FN_MC!D56)</f>
        <v>W70</v>
      </c>
      <c r="H54" s="96" t="str">
        <f>IF(FN_MC!F56="","*",FN_MC!F56)</f>
        <v>PDM - PEDRA - DESCARGA</v>
      </c>
      <c r="I54" s="96" t="str">
        <f>IF(FN_MC!H56="","*",FN_MC!H56)</f>
        <v>TIQ2</v>
      </c>
      <c r="J54" s="96" t="str">
        <f>IF(FN_MC!I56="","*",FN_MC!I56)</f>
        <v>TGR2</v>
      </c>
      <c r="K54" s="96" t="str">
        <f>IF(FN_MC!M56="","*",FN_MC!M56)</f>
        <v>TAL-TSF</v>
      </c>
      <c r="L54" s="196">
        <f>IF(FN_MC!N56="","*",FN_MC!N56)</f>
        <v>699710</v>
      </c>
      <c r="M54" s="97">
        <f>IF(FN_MC!J56="","*",FN_MC!J56)</f>
        <v>98</v>
      </c>
      <c r="N54" s="183">
        <f>IF(FN_MC!K56="","*",FN_MC!K56)</f>
        <v>700</v>
      </c>
      <c r="O54" s="183">
        <f>IF(FN_MC!L56="","*",FN_MC!L56)</f>
        <v>703</v>
      </c>
      <c r="P54" s="107">
        <f>IF(FN_MC!O56="","*",FN_MC!O56)</f>
        <v>0.41666666666666669</v>
      </c>
      <c r="Q54" s="107">
        <f>IF(FN_MC!P56="","*",FN_MC!P56)</f>
        <v>0.125</v>
      </c>
      <c r="R54" s="96" t="str">
        <f>IF(FN_MC!Q56="","*",CONCATENATE(FN_MC!Q56," ",FN_MC!R56))</f>
        <v>27 VAGÕES</v>
      </c>
      <c r="S54" s="96" t="str">
        <f>IF(FN_MC!V56="","*",FN_MC!V56)</f>
        <v xml:space="preserve">Camila </v>
      </c>
      <c r="T54" s="96" t="str">
        <f>IF(FN_MC!W56="","*",FN_MC!W56)</f>
        <v xml:space="preserve">Descarga de pedra </v>
      </c>
      <c r="U54" s="98">
        <f ca="1">_xlfn.XLOOKUP(G54&amp;$U$3,BS_CONTROLE[CHAVE],BS_CONTROLE[Quantidade_11],"-")</f>
        <v>1</v>
      </c>
      <c r="V54" s="98">
        <f ca="1">_xlfn.XLOOKUP(G54&amp;$V$3,BS_CONTROLE[CHAVE],BS_CONTROLE[Quantidade_11],"-")</f>
        <v>27</v>
      </c>
      <c r="W54" s="98">
        <f ca="1">_xlfn.XLOOKUP(G54&amp;$W$3,BS_CONTROLE[CHAVE],BS_CONTROLE[Quantidade_11],"-")</f>
        <v>0</v>
      </c>
      <c r="X54" s="201"/>
      <c r="Y54" s="201"/>
      <c r="Z54" s="201"/>
      <c r="AA54" s="201"/>
      <c r="AB54" s="201"/>
      <c r="AC54" s="201"/>
      <c r="AD54" s="201"/>
      <c r="AE54" s="201"/>
      <c r="AF54" s="201"/>
      <c r="AG54" s="201"/>
      <c r="AH54" s="201"/>
      <c r="AI54" s="201"/>
      <c r="AJ54" s="201"/>
      <c r="AK54" s="201"/>
      <c r="AL54" s="201"/>
      <c r="AM54" s="201"/>
      <c r="AN54" s="201"/>
      <c r="AO54" s="201"/>
      <c r="AP54" s="201"/>
      <c r="AQ54" s="201"/>
      <c r="AR54" s="201"/>
      <c r="AS54" s="201"/>
      <c r="AT54" s="201"/>
    </row>
    <row r="55" spans="1:46" hidden="1">
      <c r="A55" s="95" t="str">
        <f>IF(FN_MC!Y57="","*",FN_MC!Y57)</f>
        <v>OPORTUNIDADE</v>
      </c>
      <c r="B55" s="95" t="str">
        <f>IF(FN_MC!X57="","*",FN_MC!X57)</f>
        <v>Contrato</v>
      </c>
      <c r="C55" s="95" t="str">
        <f>IF(FN_MC!Z57="","*",FN_MC!Z57)</f>
        <v>*</v>
      </c>
      <c r="D55" s="96" t="str">
        <f>IF(FN_MC!S57="","*",FN_MC!S57)</f>
        <v>FERRONORTE</v>
      </c>
      <c r="E55" s="96" t="str">
        <f>IF(FN_MC!T57="","*",FN_MC!T57)</f>
        <v>TGR-TRO</v>
      </c>
      <c r="F55" s="96">
        <f>IF(FN_MC!B57="","*",FN_MC!B57)</f>
        <v>46059</v>
      </c>
      <c r="G55" s="96" t="str">
        <f>IF(FN_MC!D57="","*",FN_MC!D57)</f>
        <v>BRUNO (TF-525)</v>
      </c>
      <c r="H55" s="96" t="str">
        <f>IF(FN_MC!F57="","*",FN_MC!F57)</f>
        <v>PDM - SOLDA</v>
      </c>
      <c r="I55" s="96" t="str">
        <f>IF(FN_MC!H57="","*",FN_MC!H57)</f>
        <v>539TRM</v>
      </c>
      <c r="J55" s="96" t="str">
        <f>IF(FN_MC!I57="","*",FN_MC!I57)</f>
        <v>-</v>
      </c>
      <c r="K55" s="96" t="str">
        <f>IF(FN_MC!M57="","*",FN_MC!M57)</f>
        <v>TBE-TRM</v>
      </c>
      <c r="L55" s="196" t="str">
        <f>IF(FN_MC!N57="","*",FN_MC!N57)</f>
        <v>539TRM</v>
      </c>
      <c r="M55" s="97">
        <f>IF(FN_MC!J57="","*",FN_MC!J57)</f>
        <v>98</v>
      </c>
      <c r="N55" s="183">
        <f>IF(FN_MC!K57="","*",FN_MC!K57)</f>
        <v>548.14499999999998</v>
      </c>
      <c r="O55" s="183" t="str">
        <f>IF(FN_MC!L57="","*",FN_MC!L57)</f>
        <v>-</v>
      </c>
      <c r="P55" s="107">
        <f>IF(FN_MC!O57="","*",FN_MC!O57)</f>
        <v>0.375</v>
      </c>
      <c r="Q55" s="107">
        <f>IF(FN_MC!P57="","*",FN_MC!P57)</f>
        <v>0.125</v>
      </c>
      <c r="R55" s="96" t="str">
        <f>IF(FN_MC!Q57="","*",CONCATENATE(FN_MC!Q57," ",FN_MC!R57))</f>
        <v>2 Nº DE SOLDA</v>
      </c>
      <c r="S55" s="96" t="str">
        <f>IF(FN_MC!V57="","*",FN_MC!V57)</f>
        <v>Bruno</v>
      </c>
      <c r="T55" s="96" t="str">
        <f>IF(FN_MC!W57="","*",FN_MC!W57)</f>
        <v xml:space="preserve">Execução de solda - Condicionado a temperatura </v>
      </c>
      <c r="U55" s="98">
        <f ca="1">_xlfn.XLOOKUP(G55&amp;$U$3,BS_CONTROLE[CHAVE],BS_CONTROLE[Quantidade_11],"-")</f>
        <v>2</v>
      </c>
      <c r="V55" s="98">
        <f ca="1">_xlfn.XLOOKUP(G55&amp;$V$3,BS_CONTROLE[CHAVE],BS_CONTROLE[Quantidade_11],"-")</f>
        <v>0</v>
      </c>
      <c r="W55" s="98">
        <f ca="1">_xlfn.XLOOKUP(G55&amp;$W$3,BS_CONTROLE[CHAVE],BS_CONTROLE[Quantidade_11],"-")</f>
        <v>0</v>
      </c>
      <c r="X55" s="201"/>
      <c r="Y55" s="201"/>
      <c r="Z55" s="201"/>
      <c r="AA55" s="201"/>
      <c r="AB55" s="201"/>
      <c r="AC55" s="201"/>
      <c r="AD55" s="201"/>
      <c r="AE55" s="201"/>
      <c r="AF55" s="201"/>
      <c r="AG55" s="201"/>
      <c r="AH55" s="201"/>
      <c r="AI55" s="201"/>
      <c r="AJ55" s="201"/>
      <c r="AK55" s="201"/>
      <c r="AL55" s="201"/>
      <c r="AM55" s="201"/>
      <c r="AN55" s="201"/>
      <c r="AO55" s="201"/>
      <c r="AP55" s="201"/>
      <c r="AQ55" s="201"/>
      <c r="AR55" s="201"/>
      <c r="AS55" s="201"/>
      <c r="AT55" s="201"/>
    </row>
    <row r="56" spans="1:46" hidden="1">
      <c r="A56" s="95" t="str">
        <f>IF(FN_MC!Y58="","*",FN_MC!Y58)</f>
        <v>OPORTUNIDADE</v>
      </c>
      <c r="B56" s="95" t="str">
        <f>IF(FN_MC!X58="","*",FN_MC!X58)</f>
        <v>Oportunidade</v>
      </c>
      <c r="C56" s="95" t="str">
        <f>IF(FN_MC!Z58="","*",FN_MC!Z58)</f>
        <v>*</v>
      </c>
      <c r="D56" s="96" t="str">
        <f>IF(FN_MC!S58="","*",FN_MC!S58)</f>
        <v>FERRONORTE</v>
      </c>
      <c r="E56" s="96" t="str">
        <f>IF(FN_MC!T58="","*",FN_MC!T58)</f>
        <v>TCS-TGR</v>
      </c>
      <c r="F56" s="96">
        <f>IF(FN_MC!B58="","*",FN_MC!B58)</f>
        <v>46059</v>
      </c>
      <c r="G56" s="96" t="str">
        <f>IF(FN_MC!D58="","*",FN_MC!D58)</f>
        <v>ELSON (TF-526)</v>
      </c>
      <c r="H56" s="96" t="str">
        <f>IF(FN_MC!F58="","*",FN_MC!F58)</f>
        <v>PDM - SOLDA</v>
      </c>
      <c r="I56" s="96" t="str">
        <f>IF(FN_MC!H58="","*",FN_MC!H58)</f>
        <v>499TGR1</v>
      </c>
      <c r="J56" s="96" t="str">
        <f>IF(FN_MC!I58="","*",FN_MC!I58)</f>
        <v>-</v>
      </c>
      <c r="K56" s="96" t="str">
        <f>IF(FN_MC!M58="","*",FN_MC!M58)</f>
        <v>TBR-TGR</v>
      </c>
      <c r="L56" s="196" t="str">
        <f>IF(FN_MC!N58="","*",FN_MC!N58)</f>
        <v>499TGR2</v>
      </c>
      <c r="M56" s="97">
        <f>IF(FN_MC!J58="","*",FN_MC!J58)</f>
        <v>74</v>
      </c>
      <c r="N56" s="183">
        <f>IF(FN_MC!K58="","*",FN_MC!K58)</f>
        <v>498.9</v>
      </c>
      <c r="O56" s="183" t="str">
        <f>IF(FN_MC!L58="","*",FN_MC!L58)</f>
        <v>-</v>
      </c>
      <c r="P56" s="107">
        <f>IF(FN_MC!O58="","*",FN_MC!O58)</f>
        <v>0.41666666666666669</v>
      </c>
      <c r="Q56" s="107">
        <f>IF(FN_MC!P58="","*",FN_MC!P58)</f>
        <v>8.3333333333333329E-2</v>
      </c>
      <c r="R56" s="96" t="str">
        <f>IF(FN_MC!Q58="","*",CONCATENATE(FN_MC!Q58," ",FN_MC!R58))</f>
        <v>2 Nº DE SOLDA</v>
      </c>
      <c r="S56" s="96" t="str">
        <f>IF(FN_MC!V58="","*",FN_MC!V58)</f>
        <v>Elson</v>
      </c>
      <c r="T56" s="96" t="str">
        <f>IF(FN_MC!W58="","*",FN_MC!W58)</f>
        <v xml:space="preserve">Execução de solda - Condicionado a temperatura </v>
      </c>
      <c r="U56" s="98">
        <f ca="1">_xlfn.XLOOKUP(G56&amp;$U$3,BS_CONTROLE[CHAVE],BS_CONTROLE[Quantidade_11],"-")</f>
        <v>0</v>
      </c>
      <c r="V56" s="98">
        <f ca="1">_xlfn.XLOOKUP(G56&amp;$V$3,BS_CONTROLE[CHAVE],BS_CONTROLE[Quantidade_11],"-")</f>
        <v>0</v>
      </c>
      <c r="W56" s="98">
        <f ca="1">_xlfn.XLOOKUP(G56&amp;$W$3,BS_CONTROLE[CHAVE],BS_CONTROLE[Quantidade_11],"-")</f>
        <v>0</v>
      </c>
      <c r="X56" s="201"/>
      <c r="Y56" s="201"/>
      <c r="Z56" s="201"/>
      <c r="AA56" s="201"/>
      <c r="AB56" s="201"/>
      <c r="AC56" s="201"/>
      <c r="AD56" s="201"/>
      <c r="AE56" s="201"/>
      <c r="AF56" s="201"/>
      <c r="AG56" s="201"/>
      <c r="AH56" s="201"/>
      <c r="AI56" s="201"/>
      <c r="AJ56" s="201"/>
      <c r="AK56" s="201"/>
      <c r="AL56" s="201"/>
      <c r="AM56" s="201"/>
      <c r="AN56" s="201"/>
      <c r="AO56" s="201"/>
      <c r="AP56" s="201"/>
      <c r="AQ56" s="201"/>
      <c r="AR56" s="201"/>
      <c r="AS56" s="201"/>
      <c r="AT56" s="201"/>
    </row>
    <row r="57" spans="1:46" hidden="1">
      <c r="A57" s="95" t="str">
        <f>IF(FN_MC!Y59="","*",FN_MC!Y59)</f>
        <v>*</v>
      </c>
      <c r="B57" s="95" t="str">
        <f>IF(FN_MC!X59="","*",FN_MC!X59)</f>
        <v>Oportunidade</v>
      </c>
      <c r="C57" s="95" t="str">
        <f>IF(FN_MC!Z59="","*",FN_MC!Z59)</f>
        <v>*</v>
      </c>
      <c r="D57" s="96" t="str">
        <f>IF(FN_MC!S59="","*",FN_MC!S59)</f>
        <v>FERRONORTE</v>
      </c>
      <c r="E57" s="96" t="str">
        <f>IF(FN_MC!T59="","*",FN_MC!T59)</f>
        <v>TCS-TGR</v>
      </c>
      <c r="F57" s="96">
        <f>IF(FN_MC!B59="","*",FN_MC!B59)</f>
        <v>46059</v>
      </c>
      <c r="G57" s="96" t="str">
        <f>IF(FN_MC!D59="","*",FN_MC!D59)</f>
        <v>A60</v>
      </c>
      <c r="H57" s="96" t="str">
        <f>IF(FN_MC!F59="","*",FN_MC!F59)</f>
        <v>DETECÇÃO - RONDA 7 DIAS</v>
      </c>
      <c r="I57" s="96" t="str">
        <f>IF(FN_MC!H59="","*",FN_MC!H59)</f>
        <v>THE</v>
      </c>
      <c r="J57" s="96" t="str">
        <f>IF(FN_MC!I59="","*",FN_MC!I59)</f>
        <v>TVI</v>
      </c>
      <c r="K57" s="96" t="str">
        <f>IF(FN_MC!M59="","*",FN_MC!M59)</f>
        <v>THE-TVI</v>
      </c>
      <c r="L57" s="196" t="str">
        <f>IF(FN_MC!N59="","*",FN_MC!N59)</f>
        <v>THETVI</v>
      </c>
      <c r="M57" s="97">
        <f>IF(FN_MC!J59="","*",FN_MC!J59)</f>
        <v>74</v>
      </c>
      <c r="N57" s="183">
        <f>IF(FN_MC!K59="","*",FN_MC!K59)</f>
        <v>301</v>
      </c>
      <c r="O57" s="183" t="str">
        <f>IF(FN_MC!L59="","*",FN_MC!L59)</f>
        <v>-</v>
      </c>
      <c r="P57" s="107">
        <f>IF(FN_MC!O59="","*",FN_MC!O59)</f>
        <v>0.33333333333333331</v>
      </c>
      <c r="Q57" s="107">
        <f>IF(FN_MC!P59="","*",FN_MC!P59)</f>
        <v>4.1666666666666664E-2</v>
      </c>
      <c r="R57" s="96" t="str">
        <f>IF(FN_MC!Q59="","*",CONCATENATE(FN_MC!Q59," ",FN_MC!R59))</f>
        <v>80 KM</v>
      </c>
      <c r="S57" s="96" t="str">
        <f>IF(FN_MC!V59="","*",FN_MC!V59)</f>
        <v>Herbert</v>
      </c>
      <c r="T57" s="96" t="str">
        <f>IF(FN_MC!W59="","*",FN_MC!W59)</f>
        <v>Ronda 7 dias</v>
      </c>
      <c r="U57" s="98">
        <f ca="1">_xlfn.XLOOKUP(G57&amp;$U$3,BS_CONTROLE[CHAVE],BS_CONTROLE[Quantidade_11],"-")</f>
        <v>210</v>
      </c>
      <c r="V57" s="98">
        <f ca="1">_xlfn.XLOOKUP(G57&amp;$V$3,BS_CONTROLE[CHAVE],BS_CONTROLE[Quantidade_11],"-")</f>
        <v>100</v>
      </c>
      <c r="W57" s="98">
        <f ca="1">_xlfn.XLOOKUP(G57&amp;$W$3,BS_CONTROLE[CHAVE],BS_CONTROLE[Quantidade_11],"-")</f>
        <v>180</v>
      </c>
      <c r="X57" s="201"/>
      <c r="Y57" s="201"/>
      <c r="Z57" s="201"/>
      <c r="AA57" s="201"/>
      <c r="AB57" s="201"/>
      <c r="AC57" s="201"/>
      <c r="AD57" s="201"/>
      <c r="AE57" s="201"/>
      <c r="AF57" s="201"/>
      <c r="AG57" s="201"/>
      <c r="AH57" s="201"/>
      <c r="AI57" s="201"/>
      <c r="AJ57" s="201"/>
      <c r="AK57" s="201"/>
      <c r="AL57" s="201"/>
      <c r="AM57" s="201"/>
      <c r="AN57" s="201"/>
      <c r="AO57" s="201"/>
      <c r="AP57" s="201"/>
      <c r="AQ57" s="201"/>
      <c r="AR57" s="201"/>
      <c r="AS57" s="201"/>
      <c r="AT57" s="201"/>
    </row>
    <row r="58" spans="1:46" hidden="1">
      <c r="A58" s="95" t="str">
        <f>IF(FN_MC!Y60="","*",FN_MC!Y60)</f>
        <v>OPORTUNIDADE</v>
      </c>
      <c r="B58" s="95" t="str">
        <f>IF(FN_MC!X60="","*",FN_MC!X60)</f>
        <v>Oportunidade</v>
      </c>
      <c r="C58" s="95" t="str">
        <f>IF(FN_MC!Z60="","*",FN_MC!Z60)</f>
        <v>*</v>
      </c>
      <c r="D58" s="96" t="str">
        <f>IF(FN_MC!S60="","*",FN_MC!S60)</f>
        <v>FERRONORTE</v>
      </c>
      <c r="E58" s="96" t="str">
        <f>IF(FN_MC!T60="","*",FN_MC!T60)</f>
        <v>TMI-TCS</v>
      </c>
      <c r="F58" s="96">
        <f>IF(FN_MC!B60="","*",FN_MC!B60)</f>
        <v>46059</v>
      </c>
      <c r="G58" s="96" t="str">
        <f>IF(FN_MC!D60="","*",FN_MC!D60)</f>
        <v>MARCOS (TF-520)</v>
      </c>
      <c r="H58" s="96" t="str">
        <f>IF(FN_MC!F60="","*",FN_MC!F60)</f>
        <v>PDM - SOLDA</v>
      </c>
      <c r="I58" s="96" t="str">
        <f>IF(FN_MC!H60="","*",FN_MC!H60)</f>
        <v>277TCS</v>
      </c>
      <c r="J58" s="96" t="str">
        <f>IF(FN_MC!I60="","*",FN_MC!I60)</f>
        <v>-</v>
      </c>
      <c r="K58" s="96" t="str">
        <f>IF(FN_MC!M60="","*",FN_MC!M60)</f>
        <v>TJA-TCS</v>
      </c>
      <c r="L58" s="196" t="str">
        <f>IF(FN_MC!N60="","*",FN_MC!N60)</f>
        <v>277TCS</v>
      </c>
      <c r="M58" s="97">
        <f>IF(FN_MC!J60="","*",FN_MC!J60)</f>
        <v>74</v>
      </c>
      <c r="N58" s="183">
        <f>IF(FN_MC!K60="","*",FN_MC!K60)</f>
        <v>278.88900000000001</v>
      </c>
      <c r="O58" s="183" t="str">
        <f>IF(FN_MC!L60="","*",FN_MC!L60)</f>
        <v>-</v>
      </c>
      <c r="P58" s="107">
        <f>IF(FN_MC!O60="","*",FN_MC!O60)</f>
        <v>0.375</v>
      </c>
      <c r="Q58" s="107">
        <f>IF(FN_MC!P60="","*",FN_MC!P60)</f>
        <v>0.125</v>
      </c>
      <c r="R58" s="96" t="str">
        <f>IF(FN_MC!Q60="","*",CONCATENATE(FN_MC!Q60," ",FN_MC!R60))</f>
        <v>2 Nº DE SOLDA</v>
      </c>
      <c r="S58" s="96" t="str">
        <f>IF(FN_MC!V60="","*",FN_MC!V60)</f>
        <v>Hebert</v>
      </c>
      <c r="T58" s="96" t="str">
        <f>IF(FN_MC!W60="","*",FN_MC!W60)</f>
        <v xml:space="preserve">Execução de solda - Condicionado a temperatura </v>
      </c>
      <c r="U58" s="98">
        <f ca="1">_xlfn.XLOOKUP(G58&amp;$U$3,BS_CONTROLE[CHAVE],BS_CONTROLE[Quantidade_11],"-")</f>
        <v>2</v>
      </c>
      <c r="V58" s="98">
        <f ca="1">_xlfn.XLOOKUP(G58&amp;$V$3,BS_CONTROLE[CHAVE],BS_CONTROLE[Quantidade_11],"-")</f>
        <v>0</v>
      </c>
      <c r="W58" s="98">
        <f ca="1">_xlfn.XLOOKUP(G58&amp;$W$3,BS_CONTROLE[CHAVE],BS_CONTROLE[Quantidade_11],"-")</f>
        <v>0</v>
      </c>
      <c r="X58" s="201"/>
      <c r="Y58" s="201"/>
      <c r="Z58" s="201"/>
      <c r="AA58" s="201"/>
      <c r="AB58" s="201"/>
      <c r="AC58" s="201"/>
      <c r="AD58" s="201"/>
      <c r="AE58" s="201"/>
      <c r="AF58" s="201"/>
      <c r="AG58" s="201"/>
      <c r="AH58" s="201"/>
      <c r="AI58" s="201"/>
      <c r="AJ58" s="201"/>
      <c r="AK58" s="201"/>
      <c r="AL58" s="201"/>
      <c r="AM58" s="201"/>
      <c r="AN58" s="201"/>
      <c r="AO58" s="201"/>
      <c r="AP58" s="201"/>
      <c r="AQ58" s="201"/>
      <c r="AR58" s="201"/>
      <c r="AS58" s="201"/>
      <c r="AT58" s="201"/>
    </row>
    <row r="59" spans="1:46" hidden="1">
      <c r="A59" s="95" t="str">
        <f>IF(FN_MC!Y61="","*",FN_MC!Y61)</f>
        <v>SIM</v>
      </c>
      <c r="B59" s="95" t="str">
        <f>IF(FN_MC!X61="","*",FN_MC!X61)</f>
        <v>Contrato</v>
      </c>
      <c r="C59" s="95" t="str">
        <f>IF(FN_MC!Z61="","*",FN_MC!Z61)</f>
        <v>*</v>
      </c>
      <c r="D59" s="96" t="str">
        <f>IF(FN_MC!S61="","*",FN_MC!S61)</f>
        <v>FERRONORTE</v>
      </c>
      <c r="E59" s="96" t="str">
        <f>IF(FN_MC!T61="","*",FN_MC!T61)</f>
        <v>TMI-TCS</v>
      </c>
      <c r="F59" s="96">
        <f>IF(FN_MC!B61="","*",FN_MC!B61)</f>
        <v>46059</v>
      </c>
      <c r="G59" s="96" t="str">
        <f>IF(FN_MC!D61="","*",FN_MC!D61)</f>
        <v>W50</v>
      </c>
      <c r="H59" s="96" t="str">
        <f>IF(FN_MC!F61="","*",FN_MC!F61)</f>
        <v>MODERNIZAÇÃO - RECOLHIMENTO DE DORMENTE</v>
      </c>
      <c r="I59" s="96" t="str">
        <f>IF(FN_MC!H61="","*",FN_MC!H61)</f>
        <v>TCS2</v>
      </c>
      <c r="J59" s="96" t="str">
        <f>IF(FN_MC!I61="","*",FN_MC!I61)</f>
        <v>TCS2</v>
      </c>
      <c r="K59" s="96" t="str">
        <f>IF(FN_MC!M61="","*",FN_MC!M61)</f>
        <v>TVI-TJA</v>
      </c>
      <c r="L59" s="196">
        <f>IF(FN_MC!N61="","*",FN_MC!N61)</f>
        <v>239251</v>
      </c>
      <c r="M59" s="97">
        <f>IF(FN_MC!J61="","*",FN_MC!J61)</f>
        <v>74</v>
      </c>
      <c r="N59" s="183">
        <f>IF(FN_MC!K61="","*",FN_MC!K61)</f>
        <v>244.9</v>
      </c>
      <c r="O59" s="183">
        <f>IF(FN_MC!L61="","*",FN_MC!L61)</f>
        <v>244.2</v>
      </c>
      <c r="P59" s="107">
        <f>IF(FN_MC!O61="","*",FN_MC!O61)</f>
        <v>0.35416666666666669</v>
      </c>
      <c r="Q59" s="107">
        <f>IF(FN_MC!P61="","*",FN_MC!P61)</f>
        <v>0.125</v>
      </c>
      <c r="R59" s="96" t="str">
        <f>IF(FN_MC!Q61="","*",CONCATENATE(FN_MC!Q61," ",FN_MC!R61))</f>
        <v>1000 Nº DE DORMENTES</v>
      </c>
      <c r="S59" s="96" t="str">
        <f>IF(FN_MC!V61="","*",FN_MC!V61)</f>
        <v>Augusto/ Efraim</v>
      </c>
      <c r="T59" s="96" t="str">
        <f>IF(FN_MC!W61="","*",FN_MC!W61)</f>
        <v>Recolhimento de dormentes</v>
      </c>
      <c r="U59" s="98">
        <f ca="1">_xlfn.XLOOKUP(G59&amp;$U$3,BS_CONTROLE[CHAVE],BS_CONTROLE[Quantidade_11],"-")</f>
        <v>0</v>
      </c>
      <c r="V59" s="98">
        <f ca="1">_xlfn.XLOOKUP(G59&amp;$V$3,BS_CONTROLE[CHAVE],BS_CONTROLE[Quantidade_11],"-")</f>
        <v>4</v>
      </c>
      <c r="W59" s="98">
        <f ca="1">_xlfn.XLOOKUP(G59&amp;$W$3,BS_CONTROLE[CHAVE],BS_CONTROLE[Quantidade_11],"-")</f>
        <v>0</v>
      </c>
      <c r="X59" s="201"/>
      <c r="Y59" s="201"/>
      <c r="Z59" s="201"/>
      <c r="AA59" s="201"/>
      <c r="AB59" s="201"/>
      <c r="AC59" s="201"/>
      <c r="AD59" s="201"/>
      <c r="AE59" s="201"/>
      <c r="AF59" s="201"/>
      <c r="AG59" s="201"/>
      <c r="AH59" s="201"/>
      <c r="AI59" s="201"/>
      <c r="AJ59" s="201"/>
      <c r="AK59" s="201"/>
      <c r="AL59" s="201"/>
      <c r="AM59" s="201"/>
      <c r="AN59" s="201"/>
      <c r="AO59" s="201"/>
      <c r="AP59" s="201"/>
      <c r="AQ59" s="201"/>
      <c r="AR59" s="201"/>
      <c r="AS59" s="201"/>
      <c r="AT59" s="201"/>
    </row>
    <row r="60" spans="1:46" hidden="1">
      <c r="A60" s="95" t="str">
        <f>IF(FN_MC!Y62="","*",FN_MC!Y62)</f>
        <v>*</v>
      </c>
      <c r="B60" s="95" t="str">
        <f>IF(FN_MC!X62="","*",FN_MC!X62)</f>
        <v>*</v>
      </c>
      <c r="C60" s="95" t="str">
        <f>IF(FN_MC!Z62="","*",FN_MC!Z62)</f>
        <v>*</v>
      </c>
      <c r="D60" s="96" t="str">
        <f>IF(FN_MC!S62="","*",FN_MC!S62)</f>
        <v>FERRONORTE</v>
      </c>
      <c r="E60" s="96" t="str">
        <f>IF(FN_MC!T62="","*",FN_MC!T62)</f>
        <v>TMI-TCS</v>
      </c>
      <c r="F60" s="96" t="str">
        <f>IF(FN_MC!B62="","*",FN_MC!B62)</f>
        <v>*</v>
      </c>
      <c r="G60" s="96" t="str">
        <f>IF(FN_MC!D62="","*",FN_MC!D62)</f>
        <v>E46</v>
      </c>
      <c r="H60" s="96" t="str">
        <f>IF(FN_MC!F62="","*",FN_MC!F62)</f>
        <v>TRILHEIRO - DESCARGA</v>
      </c>
      <c r="I60" s="96" t="str">
        <f>IF(FN_MC!H62="","*",FN_MC!H62)</f>
        <v>TAPK35</v>
      </c>
      <c r="J60" s="96" t="str">
        <f>IF(FN_MC!I62="","*",FN_MC!I62)</f>
        <v>-</v>
      </c>
      <c r="K60" s="96" t="str">
        <f>IF(FN_MC!M62="","*",FN_MC!M62)</f>
        <v>TAP-TLG</v>
      </c>
      <c r="L60" s="196" t="str">
        <f>IF(FN_MC!N62="","*",FN_MC!N62)</f>
        <v>TAPK35</v>
      </c>
      <c r="M60" s="97">
        <f>IF(FN_MC!J62="","*",FN_MC!J62)</f>
        <v>74</v>
      </c>
      <c r="N60" s="183">
        <f>IF(FN_MC!K62="","*",FN_MC!K62)</f>
        <v>26.818999999999999</v>
      </c>
      <c r="O60" s="183" t="str">
        <f>IF(FN_MC!L62="","*",FN_MC!L62)</f>
        <v>-</v>
      </c>
      <c r="P60" s="107" t="str">
        <f>IF(FN_MC!O62="","*",FN_MC!O62)</f>
        <v>*</v>
      </c>
      <c r="Q60" s="107" t="str">
        <f>IF(FN_MC!P62="","*",FN_MC!P62)</f>
        <v>*</v>
      </c>
      <c r="R60" s="96" t="str">
        <f>IF(FN_MC!Q62="","*",CONCATENATE(FN_MC!Q62," ",FN_MC!R62))</f>
        <v>*</v>
      </c>
      <c r="S60" s="96" t="str">
        <f>IF(FN_MC!V62="","*",FN_MC!V62)</f>
        <v xml:space="preserve">PCM </v>
      </c>
      <c r="T60" s="96" t="str">
        <f>IF(FN_MC!W62="","*",FN_MC!W62)</f>
        <v>3 barras no equip - 74/026819-027555cv</v>
      </c>
      <c r="U60" s="98" t="str">
        <f ca="1">_xlfn.XLOOKUP(G60&amp;$U$3,BS_CONTROLE[CHAVE],BS_CONTROLE[Quantidade_11],"-")</f>
        <v>-</v>
      </c>
      <c r="V60" s="98">
        <f ca="1">_xlfn.XLOOKUP(G60&amp;$V$3,BS_CONTROLE[CHAVE],BS_CONTROLE[Quantidade_11],"-")</f>
        <v>936</v>
      </c>
      <c r="W60" s="98" t="str">
        <f ca="1">_xlfn.XLOOKUP(G60&amp;$W$3,BS_CONTROLE[CHAVE],BS_CONTROLE[Quantidade_11],"-")</f>
        <v>-</v>
      </c>
      <c r="X60" s="201"/>
      <c r="Y60" s="201"/>
      <c r="Z60" s="201"/>
      <c r="AA60" s="201"/>
      <c r="AB60" s="201"/>
      <c r="AC60" s="201"/>
      <c r="AD60" s="201"/>
      <c r="AE60" s="201"/>
      <c r="AF60" s="201"/>
      <c r="AG60" s="201"/>
      <c r="AH60" s="201"/>
      <c r="AI60" s="201"/>
      <c r="AJ60" s="201"/>
      <c r="AK60" s="201"/>
      <c r="AL60" s="201"/>
      <c r="AM60" s="201"/>
      <c r="AN60" s="201"/>
      <c r="AO60" s="201"/>
      <c r="AP60" s="201"/>
      <c r="AQ60" s="201"/>
      <c r="AR60" s="201"/>
      <c r="AS60" s="201"/>
      <c r="AT60" s="201"/>
    </row>
    <row r="61" spans="1:46" hidden="1">
      <c r="A61" s="95" t="str">
        <f>IF(FN_MC!Y63="","*",FN_MC!Y63)</f>
        <v>OPORTUNIDADE</v>
      </c>
      <c r="B61" s="95" t="str">
        <f>IF(FN_MC!X63="","*",FN_MC!X63)</f>
        <v>Oportunidade</v>
      </c>
      <c r="C61" s="95" t="str">
        <f>IF(FN_MC!Z63="","*",FN_MC!Z63)</f>
        <v>*</v>
      </c>
      <c r="D61" s="96" t="str">
        <f>IF(FN_MC!S63="","*",FN_MC!S63)</f>
        <v>MALHA CENTRAL</v>
      </c>
      <c r="E61" s="96" t="str">
        <f>IF(FN_MC!T63="","*",FN_MC!T63)</f>
        <v>RAMAL</v>
      </c>
      <c r="F61" s="96">
        <f>IF(FN_MC!B63="","*",FN_MC!B63)</f>
        <v>46059</v>
      </c>
      <c r="G61" s="96" t="str">
        <f>IF(FN_MC!D63="","*",FN_MC!D63)</f>
        <v>A88</v>
      </c>
      <c r="H61" s="96" t="str">
        <f>IF(FN_MC!F63="","*",FN_MC!F63)</f>
        <v>INSPEÇÃO AUTO DE LINHA</v>
      </c>
      <c r="I61" s="96" t="str">
        <f>IF(FN_MC!H63="","*",FN_MC!H63)</f>
        <v>ZJU</v>
      </c>
      <c r="J61" s="96" t="str">
        <f>IF(FN_MC!I63="","*",FN_MC!I63)</f>
        <v>ZTP</v>
      </c>
      <c r="K61" s="96" t="str">
        <f>IF(FN_MC!M63="","*",FN_MC!M63)</f>
        <v>ZJU-ZTP</v>
      </c>
      <c r="L61" s="196" t="str">
        <f>IF(FN_MC!N63="","*",FN_MC!N63)</f>
        <v>ZJUZTP</v>
      </c>
      <c r="M61" s="97">
        <f>IF(FN_MC!J63="","*",FN_MC!J63)</f>
        <v>78</v>
      </c>
      <c r="N61" s="183">
        <f>IF(FN_MC!K63="","*",FN_MC!K63)</f>
        <v>275</v>
      </c>
      <c r="O61" s="183">
        <f>IF(FN_MC!L63="","*",FN_MC!L63)</f>
        <v>334</v>
      </c>
      <c r="P61" s="107">
        <f>IF(FN_MC!O63="","*",FN_MC!O63)</f>
        <v>0.375</v>
      </c>
      <c r="Q61" s="107">
        <f>IF(FN_MC!P63="","*",FN_MC!P63)</f>
        <v>4.1666666666666664E-2</v>
      </c>
      <c r="R61" s="96" t="str">
        <f>IF(FN_MC!Q63="","*",CONCATENATE(FN_MC!Q63," ",FN_MC!R63))</f>
        <v>1 BINÁRIO</v>
      </c>
      <c r="S61" s="96" t="str">
        <f>IF(FN_MC!V63="","*",FN_MC!V63)</f>
        <v>Wesley</v>
      </c>
      <c r="T61" s="96" t="str">
        <f>IF(FN_MC!W63="","*",FN_MC!W63)</f>
        <v>Apenas circulação</v>
      </c>
      <c r="U61" s="98" t="str">
        <f ca="1">_xlfn.XLOOKUP(G61&amp;$U$3,BS_CONTROLE[CHAVE],BS_CONTROLE[Quantidade_11],"-")</f>
        <v>-</v>
      </c>
      <c r="V61" s="98" t="str">
        <f ca="1">_xlfn.XLOOKUP(G61&amp;$V$3,BS_CONTROLE[CHAVE],BS_CONTROLE[Quantidade_11],"-")</f>
        <v>-</v>
      </c>
      <c r="W61" s="98" t="str">
        <f ca="1">_xlfn.XLOOKUP(G61&amp;$W$3,BS_CONTROLE[CHAVE],BS_CONTROLE[Quantidade_11],"-")</f>
        <v>-</v>
      </c>
      <c r="X61" s="201"/>
      <c r="Y61" s="201"/>
      <c r="Z61" s="201"/>
      <c r="AA61" s="201"/>
      <c r="AB61" s="201"/>
      <c r="AC61" s="201"/>
      <c r="AD61" s="201"/>
      <c r="AE61" s="201"/>
      <c r="AF61" s="201"/>
      <c r="AG61" s="201"/>
      <c r="AH61" s="201"/>
      <c r="AI61" s="201"/>
      <c r="AJ61" s="201"/>
      <c r="AK61" s="201"/>
      <c r="AL61" s="201"/>
      <c r="AM61" s="201"/>
      <c r="AN61" s="201"/>
      <c r="AO61" s="201"/>
      <c r="AP61" s="201"/>
      <c r="AQ61" s="201"/>
      <c r="AR61" s="201"/>
      <c r="AS61" s="201"/>
      <c r="AT61" s="201"/>
    </row>
    <row r="62" spans="1:46" hidden="1">
      <c r="A62" s="95" t="str">
        <f>IF(FN_MC!Y64="","*",FN_MC!Y64)</f>
        <v>*</v>
      </c>
      <c r="B62" s="95" t="str">
        <f>IF(FN_MC!X64="","*",FN_MC!X64)</f>
        <v>*</v>
      </c>
      <c r="C62" s="95" t="str">
        <f>IF(FN_MC!Z64="","*",FN_MC!Z64)</f>
        <v>*</v>
      </c>
      <c r="D62" s="96" t="str">
        <f>IF(FN_MC!S64="","*",FN_MC!S64)</f>
        <v>-</v>
      </c>
      <c r="E62" s="96" t="str">
        <f>IF(FN_MC!T64="","*",FN_MC!T64)</f>
        <v>-</v>
      </c>
      <c r="F62" s="96" t="str">
        <f>IF(FN_MC!B64="","*",FN_MC!B64)</f>
        <v>*</v>
      </c>
      <c r="G62" s="96" t="str">
        <f>IF(FN_MC!D64="","*",FN_MC!D64)</f>
        <v>*</v>
      </c>
      <c r="H62" s="96" t="str">
        <f>IF(FN_MC!F64="","*",FN_MC!F64)</f>
        <v>*</v>
      </c>
      <c r="I62" s="96" t="str">
        <f>IF(FN_MC!H64="","*",FN_MC!H64)</f>
        <v>*</v>
      </c>
      <c r="J62" s="96" t="str">
        <f>IF(FN_MC!I64="","*",FN_MC!I64)</f>
        <v>*</v>
      </c>
      <c r="K62" s="96" t="str">
        <f>IF(FN_MC!M64="","*",FN_MC!M64)</f>
        <v>-</v>
      </c>
      <c r="L62" s="196" t="str">
        <f>IF(FN_MC!N64="","*",FN_MC!N64)</f>
        <v>-</v>
      </c>
      <c r="M62" s="97" t="str">
        <f>IF(FN_MC!J64="","*",FN_MC!J64)</f>
        <v>*</v>
      </c>
      <c r="N62" s="183" t="str">
        <f>IF(FN_MC!K64="","*",FN_MC!K64)</f>
        <v>*</v>
      </c>
      <c r="O62" s="183" t="str">
        <f>IF(FN_MC!L64="","*",FN_MC!L64)</f>
        <v>-</v>
      </c>
      <c r="P62" s="107" t="str">
        <f>IF(FN_MC!O64="","*",FN_MC!O64)</f>
        <v>*</v>
      </c>
      <c r="Q62" s="107" t="str">
        <f>IF(FN_MC!P64="","*",FN_MC!P64)</f>
        <v>*</v>
      </c>
      <c r="R62" s="96" t="str">
        <f>IF(FN_MC!Q64="","*",CONCATENATE(FN_MC!Q64," ",FN_MC!R64))</f>
        <v>*</v>
      </c>
      <c r="S62" s="96" t="str">
        <f>IF(FN_MC!V64="","*",FN_MC!V64)</f>
        <v>*</v>
      </c>
      <c r="T62" s="96" t="str">
        <f>IF(FN_MC!W64="","*",FN_MC!W64)</f>
        <v>*</v>
      </c>
      <c r="U62" s="98" t="str">
        <f ca="1">_xlfn.XLOOKUP(G62&amp;$U$3,BS_CONTROLE[CHAVE],BS_CONTROLE[Quantidade_11],"-")</f>
        <v>-</v>
      </c>
      <c r="V62" s="98" t="str">
        <f ca="1">_xlfn.XLOOKUP(G62&amp;$V$3,BS_CONTROLE[CHAVE],BS_CONTROLE[Quantidade_11],"-")</f>
        <v>-</v>
      </c>
      <c r="W62" s="98" t="str">
        <f ca="1">_xlfn.XLOOKUP(G62&amp;$W$3,BS_CONTROLE[CHAVE],BS_CONTROLE[Quantidade_11],"-")</f>
        <v>-</v>
      </c>
      <c r="X62" s="201"/>
      <c r="Y62" s="201"/>
      <c r="Z62" s="201"/>
      <c r="AA62" s="201"/>
      <c r="AB62" s="201"/>
      <c r="AC62" s="201"/>
      <c r="AD62" s="201"/>
      <c r="AE62" s="201"/>
      <c r="AF62" s="201"/>
      <c r="AG62" s="201"/>
      <c r="AH62" s="201"/>
      <c r="AI62" s="201"/>
      <c r="AJ62" s="201"/>
      <c r="AK62" s="201"/>
      <c r="AL62" s="201"/>
      <c r="AM62" s="201"/>
      <c r="AN62" s="201"/>
      <c r="AO62" s="201"/>
      <c r="AP62" s="201"/>
      <c r="AQ62" s="201"/>
      <c r="AR62" s="201"/>
      <c r="AS62" s="201"/>
      <c r="AT62" s="201"/>
    </row>
    <row r="63" spans="1:46" hidden="1">
      <c r="A63" s="95" t="str">
        <f>IF(FN_MC!Y65="","*",FN_MC!Y65)</f>
        <v>OPORTUNIDADE</v>
      </c>
      <c r="B63" s="95" t="str">
        <f>IF(FN_MC!X65="","*",FN_MC!X65)</f>
        <v>Oportunidade</v>
      </c>
      <c r="C63" s="95" t="str">
        <f>IF(FN_MC!Z65="","*",FN_MC!Z65)</f>
        <v>*</v>
      </c>
      <c r="D63" s="96" t="str">
        <f>IF(FN_MC!S65="","*",FN_MC!S65)</f>
        <v>FERRONORTE</v>
      </c>
      <c r="E63" s="96" t="str">
        <f>IF(FN_MC!T65="","*",FN_MC!T65)</f>
        <v>TGR-TRO</v>
      </c>
      <c r="F63" s="96">
        <f>IF(FN_MC!B65="","*",FN_MC!B65)</f>
        <v>46060</v>
      </c>
      <c r="G63" s="96" t="str">
        <f>IF(FN_MC!D65="","*",FN_MC!D65)</f>
        <v>V86</v>
      </c>
      <c r="H63" s="96" t="str">
        <f>IF(FN_MC!F65="","*",FN_MC!F65)</f>
        <v>MECANIZAÇÃO - SOCADORA</v>
      </c>
      <c r="I63" s="96" t="str">
        <f>IF(FN_MC!H65="","*",FN_MC!H65)</f>
        <v>TSF</v>
      </c>
      <c r="J63" s="96" t="str">
        <f>IF(FN_MC!I65="","*",FN_MC!I65)</f>
        <v>TSF</v>
      </c>
      <c r="K63" s="96" t="str">
        <f>IF(FN_MC!M65="","*",FN_MC!M65)</f>
        <v>TAL-TSF</v>
      </c>
      <c r="L63" s="196">
        <f>IF(FN_MC!N65="","*",FN_MC!N65)</f>
        <v>699710</v>
      </c>
      <c r="M63" s="97">
        <f>IF(FN_MC!J65="","*",FN_MC!J65)</f>
        <v>98</v>
      </c>
      <c r="N63" s="183">
        <f>IF(FN_MC!K65="","*",FN_MC!K65)</f>
        <v>710</v>
      </c>
      <c r="O63" s="183">
        <f>IF(FN_MC!L65="","*",FN_MC!L65)</f>
        <v>718</v>
      </c>
      <c r="P63" s="107">
        <f>IF(FN_MC!O65="","*",FN_MC!O65)</f>
        <v>0.41666666666666669</v>
      </c>
      <c r="Q63" s="107">
        <f>IF(FN_MC!P65="","*",FN_MC!P65)</f>
        <v>0.125</v>
      </c>
      <c r="R63" s="96" t="str">
        <f>IF(FN_MC!Q65="","*",CONCATENATE(FN_MC!Q65," ",FN_MC!R65))</f>
        <v>1120 M</v>
      </c>
      <c r="S63" s="96" t="str">
        <f>IF(FN_MC!V65="","*",FN_MC!V65)</f>
        <v>Antonioni</v>
      </c>
      <c r="T63" s="96" t="str">
        <f>IF(FN_MC!W65="","*",FN_MC!W65)</f>
        <v>Socaria mecanizada</v>
      </c>
      <c r="U63" s="98">
        <f ca="1">_xlfn.XLOOKUP(G63&amp;$U$3,BS_CONTROLE[CHAVE],BS_CONTROLE[Quantidade_11],"-")</f>
        <v>0</v>
      </c>
      <c r="V63" s="98">
        <f ca="1">_xlfn.XLOOKUP(G63&amp;$V$3,BS_CONTROLE[CHAVE],BS_CONTROLE[Quantidade_11],"-")</f>
        <v>4512</v>
      </c>
      <c r="W63" s="98">
        <f ca="1">_xlfn.XLOOKUP(G63&amp;$W$3,BS_CONTROLE[CHAVE],BS_CONTROLE[Quantidade_11],"-")</f>
        <v>0</v>
      </c>
      <c r="X63" s="201"/>
      <c r="Y63" s="201"/>
      <c r="Z63" s="201"/>
      <c r="AA63" s="201"/>
      <c r="AB63" s="201"/>
      <c r="AC63" s="201"/>
      <c r="AD63" s="201"/>
      <c r="AE63" s="201"/>
      <c r="AF63" s="201"/>
      <c r="AG63" s="201"/>
      <c r="AH63" s="201"/>
      <c r="AI63" s="201"/>
      <c r="AJ63" s="201"/>
      <c r="AK63" s="201"/>
      <c r="AL63" s="201"/>
      <c r="AM63" s="201"/>
      <c r="AN63" s="201"/>
      <c r="AO63" s="201"/>
      <c r="AP63" s="201"/>
      <c r="AQ63" s="201"/>
      <c r="AR63" s="201"/>
      <c r="AS63" s="201"/>
      <c r="AT63" s="201"/>
    </row>
    <row r="64" spans="1:46" hidden="1">
      <c r="A64" s="95" t="str">
        <f>IF(FN_MC!Y66="","*",FN_MC!Y66)</f>
        <v>OPORTUNIDADE</v>
      </c>
      <c r="B64" s="95" t="str">
        <f>IF(FN_MC!X66="","*",FN_MC!X66)</f>
        <v>Oportunidade</v>
      </c>
      <c r="C64" s="95" t="str">
        <f>IF(FN_MC!Z66="","*",FN_MC!Z66)</f>
        <v>*</v>
      </c>
      <c r="D64" s="96" t="str">
        <f>IF(FN_MC!S66="","*",FN_MC!S66)</f>
        <v>FERRONORTE</v>
      </c>
      <c r="E64" s="96" t="str">
        <f>IF(FN_MC!T66="","*",FN_MC!T66)</f>
        <v>TGR-TRO</v>
      </c>
      <c r="F64" s="96">
        <f>IF(FN_MC!B66="","*",FN_MC!B66)</f>
        <v>46060</v>
      </c>
      <c r="G64" s="96" t="str">
        <f>IF(FN_MC!D66="","*",FN_MC!D66)</f>
        <v>BRUNO (TF-525)</v>
      </c>
      <c r="H64" s="96" t="str">
        <f>IF(FN_MC!F66="","*",FN_MC!F66)</f>
        <v>PDM - SOLDA</v>
      </c>
      <c r="I64" s="96" t="str">
        <f>IF(FN_MC!H66="","*",FN_MC!H66)</f>
        <v>539TRM</v>
      </c>
      <c r="J64" s="96" t="str">
        <f>IF(FN_MC!I66="","*",FN_MC!I66)</f>
        <v>-</v>
      </c>
      <c r="K64" s="96" t="str">
        <f>IF(FN_MC!M66="","*",FN_MC!M66)</f>
        <v>TRM</v>
      </c>
      <c r="L64" s="196" t="str">
        <f>IF(FN_MC!N66="","*",FN_MC!N66)</f>
        <v>TRM1</v>
      </c>
      <c r="M64" s="97">
        <f>IF(FN_MC!J66="","*",FN_MC!J66)</f>
        <v>98</v>
      </c>
      <c r="N64" s="183">
        <f>IF(FN_MC!K66="","*",FN_MC!K66)</f>
        <v>548.16</v>
      </c>
      <c r="O64" s="183" t="str">
        <f>IF(FN_MC!L66="","*",FN_MC!L66)</f>
        <v>-</v>
      </c>
      <c r="P64" s="107">
        <f>IF(FN_MC!O66="","*",FN_MC!O66)</f>
        <v>0.375</v>
      </c>
      <c r="Q64" s="107">
        <f>IF(FN_MC!P66="","*",FN_MC!P66)</f>
        <v>8.3333333333333329E-2</v>
      </c>
      <c r="R64" s="96" t="str">
        <f>IF(FN_MC!Q66="","*",CONCATENATE(FN_MC!Q66," ",FN_MC!R66))</f>
        <v>2 Nº DE SOLDA</v>
      </c>
      <c r="S64" s="96" t="str">
        <f>IF(FN_MC!V66="","*",FN_MC!V66)</f>
        <v>Buno</v>
      </c>
      <c r="T64" s="96" t="str">
        <f>IF(FN_MC!W66="","*",FN_MC!W66)</f>
        <v xml:space="preserve">Execução de solda - Condicionado a temperatura </v>
      </c>
      <c r="U64" s="98">
        <f ca="1">_xlfn.XLOOKUP(G64&amp;$U$3,BS_CONTROLE[CHAVE],BS_CONTROLE[Quantidade_11],"-")</f>
        <v>2</v>
      </c>
      <c r="V64" s="98">
        <f ca="1">_xlfn.XLOOKUP(G64&amp;$V$3,BS_CONTROLE[CHAVE],BS_CONTROLE[Quantidade_11],"-")</f>
        <v>0</v>
      </c>
      <c r="W64" s="98">
        <f ca="1">_xlfn.XLOOKUP(G64&amp;$W$3,BS_CONTROLE[CHAVE],BS_CONTROLE[Quantidade_11],"-")</f>
        <v>0</v>
      </c>
      <c r="X64" s="201"/>
      <c r="Y64" s="201"/>
      <c r="Z64" s="201"/>
      <c r="AA64" s="201"/>
      <c r="AB64" s="201"/>
      <c r="AC64" s="201"/>
      <c r="AD64" s="201"/>
      <c r="AE64" s="201"/>
      <c r="AF64" s="201"/>
      <c r="AG64" s="201"/>
      <c r="AH64" s="201"/>
      <c r="AI64" s="201"/>
      <c r="AJ64" s="201"/>
      <c r="AK64" s="201"/>
      <c r="AL64" s="201"/>
      <c r="AM64" s="201"/>
      <c r="AN64" s="201"/>
      <c r="AO64" s="201"/>
      <c r="AP64" s="201"/>
      <c r="AQ64" s="201"/>
      <c r="AR64" s="201"/>
      <c r="AS64" s="201"/>
      <c r="AT64" s="201"/>
    </row>
    <row r="65" spans="1:46" hidden="1">
      <c r="A65" s="95" t="str">
        <f>IF(FN_MC!Y67="","*",FN_MC!Y67)</f>
        <v>OPORTUNIDADE</v>
      </c>
      <c r="B65" s="95" t="str">
        <f>IF(FN_MC!X67="","*",FN_MC!X67)</f>
        <v>Oportunidade</v>
      </c>
      <c r="C65" s="95" t="str">
        <f>IF(FN_MC!Z67="","*",FN_MC!Z67)</f>
        <v>*</v>
      </c>
      <c r="D65" s="96" t="str">
        <f>IF(FN_MC!S67="","*",FN_MC!S67)</f>
        <v>FERRONORTE</v>
      </c>
      <c r="E65" s="96" t="str">
        <f>IF(FN_MC!T67="","*",FN_MC!T67)</f>
        <v>TCS-TGR</v>
      </c>
      <c r="F65" s="96">
        <f>IF(FN_MC!B67="","*",FN_MC!B67)</f>
        <v>46060</v>
      </c>
      <c r="G65" s="96" t="str">
        <f>IF(FN_MC!D67="","*",FN_MC!D67)</f>
        <v>ELSON (TF-526)</v>
      </c>
      <c r="H65" s="96" t="str">
        <f>IF(FN_MC!F67="","*",FN_MC!F67)</f>
        <v>PDM - SOLDA</v>
      </c>
      <c r="I65" s="96" t="str">
        <f>IF(FN_MC!H67="","*",FN_MC!H67)</f>
        <v>TPC440</v>
      </c>
      <c r="J65" s="96" t="str">
        <f>IF(FN_MC!I67="","*",FN_MC!I67)</f>
        <v>-</v>
      </c>
      <c r="K65" s="96" t="str">
        <f>IF(FN_MC!M67="","*",FN_MC!M67)</f>
        <v>TPC-TVL</v>
      </c>
      <c r="L65" s="196" t="str">
        <f>IF(FN_MC!N67="","*",FN_MC!N67)</f>
        <v>TPC440</v>
      </c>
      <c r="M65" s="97">
        <f>IF(FN_MC!J67="","*",FN_MC!J67)</f>
        <v>74</v>
      </c>
      <c r="N65" s="183">
        <f>IF(FN_MC!K67="","*",FN_MC!K67)</f>
        <v>430.26799999999997</v>
      </c>
      <c r="O65" s="183" t="str">
        <f>IF(FN_MC!L67="","*",FN_MC!L67)</f>
        <v>-</v>
      </c>
      <c r="P65" s="107">
        <f>IF(FN_MC!O67="","*",FN_MC!O67)</f>
        <v>0.375</v>
      </c>
      <c r="Q65" s="107">
        <f>IF(FN_MC!P67="","*",FN_MC!P67)</f>
        <v>8.3333333333333329E-2</v>
      </c>
      <c r="R65" s="96" t="str">
        <f>IF(FN_MC!Q67="","*",CONCATENATE(FN_MC!Q67," ",FN_MC!R67))</f>
        <v>2 Nº DE SOLDA</v>
      </c>
      <c r="S65" s="96" t="str">
        <f>IF(FN_MC!V67="","*",FN_MC!V67)</f>
        <v>Elson</v>
      </c>
      <c r="T65" s="96" t="str">
        <f>IF(FN_MC!W67="","*",FN_MC!W67)</f>
        <v xml:space="preserve">Execução de solda - Condicionado a temperatura </v>
      </c>
      <c r="U65" s="98">
        <f ca="1">_xlfn.XLOOKUP(G65&amp;$U$3,BS_CONTROLE[CHAVE],BS_CONTROLE[Quantidade_11],"-")</f>
        <v>0</v>
      </c>
      <c r="V65" s="98">
        <f ca="1">_xlfn.XLOOKUP(G65&amp;$V$3,BS_CONTROLE[CHAVE],BS_CONTROLE[Quantidade_11],"-")</f>
        <v>0</v>
      </c>
      <c r="W65" s="98">
        <f ca="1">_xlfn.XLOOKUP(G65&amp;$W$3,BS_CONTROLE[CHAVE],BS_CONTROLE[Quantidade_11],"-")</f>
        <v>0</v>
      </c>
      <c r="X65" s="201"/>
      <c r="Y65" s="201"/>
      <c r="Z65" s="201"/>
      <c r="AA65" s="201"/>
      <c r="AB65" s="201"/>
      <c r="AC65" s="201"/>
      <c r="AD65" s="201"/>
      <c r="AE65" s="201"/>
      <c r="AF65" s="201"/>
      <c r="AG65" s="201"/>
      <c r="AH65" s="201"/>
      <c r="AI65" s="201"/>
      <c r="AJ65" s="201"/>
      <c r="AK65" s="201"/>
      <c r="AL65" s="201"/>
      <c r="AM65" s="201"/>
      <c r="AN65" s="201"/>
      <c r="AO65" s="201"/>
      <c r="AP65" s="201"/>
      <c r="AQ65" s="201"/>
      <c r="AR65" s="201"/>
      <c r="AS65" s="201"/>
      <c r="AT65" s="201"/>
    </row>
    <row r="66" spans="1:46" hidden="1">
      <c r="A66" s="95" t="str">
        <f>IF(FN_MC!Y68="","*",FN_MC!Y68)</f>
        <v>OPORTUNIDADE</v>
      </c>
      <c r="B66" s="95" t="str">
        <f>IF(FN_MC!X68="","*",FN_MC!X68)</f>
        <v>Oportunidade</v>
      </c>
      <c r="C66" s="95" t="str">
        <f>IF(FN_MC!Z68="","*",FN_MC!Z68)</f>
        <v>*</v>
      </c>
      <c r="D66" s="96" t="str">
        <f>IF(FN_MC!S68="","*",FN_MC!S68)</f>
        <v>FERRONORTE</v>
      </c>
      <c r="E66" s="96" t="str">
        <f>IF(FN_MC!T68="","*",FN_MC!T68)</f>
        <v>TMI-TCS</v>
      </c>
      <c r="F66" s="96">
        <f>IF(FN_MC!B68="","*",FN_MC!B68)</f>
        <v>46060</v>
      </c>
      <c r="G66" s="96" t="str">
        <f>IF(FN_MC!D68="","*",FN_MC!D68)</f>
        <v>MARCOS (TF-520)</v>
      </c>
      <c r="H66" s="96" t="str">
        <f>IF(FN_MC!F68="","*",FN_MC!F68)</f>
        <v>PDM - SOLDA</v>
      </c>
      <c r="I66" s="96" t="str">
        <f>IF(FN_MC!H68="","*",FN_MC!H68)</f>
        <v>277TCS</v>
      </c>
      <c r="J66" s="96" t="str">
        <f>IF(FN_MC!I68="","*",FN_MC!I68)</f>
        <v>-</v>
      </c>
      <c r="K66" s="96" t="str">
        <f>IF(FN_MC!M68="","*",FN_MC!M68)</f>
        <v>TJA-TCS</v>
      </c>
      <c r="L66" s="196" t="str">
        <f>IF(FN_MC!N68="","*",FN_MC!N68)</f>
        <v>277TCS</v>
      </c>
      <c r="M66" s="97">
        <f>IF(FN_MC!J68="","*",FN_MC!J68)</f>
        <v>74</v>
      </c>
      <c r="N66" s="183">
        <f>IF(FN_MC!K68="","*",FN_MC!K68)</f>
        <v>280.5</v>
      </c>
      <c r="O66" s="183" t="str">
        <f>IF(FN_MC!L68="","*",FN_MC!L68)</f>
        <v>-</v>
      </c>
      <c r="P66" s="107">
        <f>IF(FN_MC!O68="","*",FN_MC!O68)</f>
        <v>0.375</v>
      </c>
      <c r="Q66" s="107">
        <f>IF(FN_MC!P68="","*",FN_MC!P68)</f>
        <v>0.125</v>
      </c>
      <c r="R66" s="96" t="str">
        <f>IF(FN_MC!Q68="","*",CONCATENATE(FN_MC!Q68," ",FN_MC!R68))</f>
        <v>2 Nº DE SOLDA</v>
      </c>
      <c r="S66" s="96" t="str">
        <f>IF(FN_MC!V68="","*",FN_MC!V68)</f>
        <v>Marcos Euzebio</v>
      </c>
      <c r="T66" s="96" t="str">
        <f>IF(FN_MC!W68="","*",FN_MC!W68)</f>
        <v xml:space="preserve">Execução de solda - Condicionado a temperatura </v>
      </c>
      <c r="U66" s="98">
        <f ca="1">_xlfn.XLOOKUP(G66&amp;$U$3,BS_CONTROLE[CHAVE],BS_CONTROLE[Quantidade_11],"-")</f>
        <v>2</v>
      </c>
      <c r="V66" s="98">
        <f ca="1">_xlfn.XLOOKUP(G66&amp;$V$3,BS_CONTROLE[CHAVE],BS_CONTROLE[Quantidade_11],"-")</f>
        <v>0</v>
      </c>
      <c r="W66" s="98">
        <f ca="1">_xlfn.XLOOKUP(G66&amp;$W$3,BS_CONTROLE[CHAVE],BS_CONTROLE[Quantidade_11],"-")</f>
        <v>0</v>
      </c>
      <c r="X66" s="201"/>
      <c r="Y66" s="201"/>
      <c r="Z66" s="201"/>
      <c r="AA66" s="201"/>
      <c r="AB66" s="201"/>
      <c r="AC66" s="201"/>
      <c r="AD66" s="201"/>
      <c r="AE66" s="201"/>
      <c r="AF66" s="201"/>
      <c r="AG66" s="201"/>
      <c r="AH66" s="201"/>
      <c r="AI66" s="201"/>
      <c r="AJ66" s="201"/>
      <c r="AK66" s="201"/>
      <c r="AL66" s="201"/>
      <c r="AM66" s="201"/>
      <c r="AN66" s="201"/>
      <c r="AO66" s="201"/>
      <c r="AP66" s="201"/>
      <c r="AQ66" s="201"/>
      <c r="AR66" s="201"/>
      <c r="AS66" s="201"/>
      <c r="AT66" s="201"/>
    </row>
    <row r="67" spans="1:46" hidden="1">
      <c r="A67" s="95" t="str">
        <f>IF(FN_MC!Y69="","*",FN_MC!Y69)</f>
        <v>OPORTUNIDADE</v>
      </c>
      <c r="B67" s="95" t="str">
        <f>IF(FN_MC!X69="","*",FN_MC!X69)</f>
        <v>Extra</v>
      </c>
      <c r="C67" s="95" t="str">
        <f>IF(FN_MC!Z69="","*",FN_MC!Z69)</f>
        <v>*</v>
      </c>
      <c r="D67" s="96" t="str">
        <f>IF(FN_MC!S69="","*",FN_MC!S69)</f>
        <v>FERRONORTE</v>
      </c>
      <c r="E67" s="96" t="str">
        <f>IF(FN_MC!T69="","*",FN_MC!T69)</f>
        <v>TMI-TCS</v>
      </c>
      <c r="F67" s="96">
        <f>IF(FN_MC!B69="","*",FN_MC!B69)</f>
        <v>46060</v>
      </c>
      <c r="G67" s="96" t="str">
        <f>IF(FN_MC!D69="","*",FN_MC!D69)</f>
        <v>V66</v>
      </c>
      <c r="H67" s="96" t="str">
        <f>IF(FN_MC!F69="","*",FN_MC!F69)</f>
        <v>MODERNIZAÇÃO - REGULAGEM</v>
      </c>
      <c r="I67" s="96" t="str">
        <f>IF(FN_MC!H69="","*",FN_MC!H69)</f>
        <v>TID</v>
      </c>
      <c r="J67" s="96" t="str">
        <f>IF(FN_MC!I69="","*",FN_MC!I69)</f>
        <v>TID</v>
      </c>
      <c r="K67" s="96" t="str">
        <f>IF(FN_MC!M69="","*",FN_MC!M69)</f>
        <v>TCE-TID</v>
      </c>
      <c r="L67" s="196" t="str">
        <f>IF(FN_MC!N69="","*",FN_MC!N69)</f>
        <v>TCE177</v>
      </c>
      <c r="M67" s="97">
        <f>IF(FN_MC!J69="","*",FN_MC!J69)</f>
        <v>74</v>
      </c>
      <c r="N67" s="183">
        <f>IF(FN_MC!K69="","*",FN_MC!K69)</f>
        <v>174</v>
      </c>
      <c r="O67" s="183">
        <f>IF(FN_MC!L69="","*",FN_MC!L69)</f>
        <v>175</v>
      </c>
      <c r="P67" s="107">
        <f>IF(FN_MC!O69="","*",FN_MC!O69)</f>
        <v>0.375</v>
      </c>
      <c r="Q67" s="107">
        <f>IF(FN_MC!P69="","*",FN_MC!P69)</f>
        <v>4.1666666666666664E-2</v>
      </c>
      <c r="R67" s="96" t="str">
        <f>IF(FN_MC!Q69="","*",CONCATENATE(FN_MC!Q69," ",FN_MC!R69))</f>
        <v>250 M</v>
      </c>
      <c r="S67" s="96" t="str">
        <f>IF(FN_MC!V69="","*",FN_MC!V69)</f>
        <v>Augusto/ Efraim</v>
      </c>
      <c r="T67" s="96" t="str">
        <f>IF(FN_MC!W69="","*",FN_MC!W69)</f>
        <v>Regulagem de brita</v>
      </c>
      <c r="U67" s="98">
        <f ca="1">_xlfn.XLOOKUP(G67&amp;$U$3,BS_CONTROLE[CHAVE],BS_CONTROLE[Quantidade_11],"-")</f>
        <v>1000</v>
      </c>
      <c r="V67" s="98">
        <f ca="1">_xlfn.XLOOKUP(G67&amp;$V$3,BS_CONTROLE[CHAVE],BS_CONTROLE[Quantidade_11],"-")</f>
        <v>1000</v>
      </c>
      <c r="W67" s="98">
        <f ca="1">_xlfn.XLOOKUP(G67&amp;$W$3,BS_CONTROLE[CHAVE],BS_CONTROLE[Quantidade_11],"-")</f>
        <v>0</v>
      </c>
      <c r="X67" s="201"/>
      <c r="Y67" s="201"/>
      <c r="Z67" s="201"/>
      <c r="AA67" s="201"/>
      <c r="AB67" s="201"/>
      <c r="AC67" s="201"/>
      <c r="AD67" s="201"/>
      <c r="AE67" s="201"/>
      <c r="AF67" s="201"/>
      <c r="AG67" s="201"/>
      <c r="AH67" s="201"/>
      <c r="AI67" s="201"/>
      <c r="AJ67" s="201"/>
      <c r="AK67" s="201"/>
      <c r="AL67" s="201"/>
      <c r="AM67" s="201"/>
      <c r="AN67" s="201"/>
      <c r="AO67" s="201"/>
      <c r="AP67" s="201"/>
      <c r="AQ67" s="201"/>
      <c r="AR67" s="201"/>
      <c r="AS67" s="201"/>
      <c r="AT67" s="201"/>
    </row>
    <row r="68" spans="1:46" hidden="1">
      <c r="A68" s="95" t="str">
        <f>IF(FN_MC!Y70="","*",FN_MC!Y70)</f>
        <v>OPORTUNIDADE</v>
      </c>
      <c r="B68" s="95" t="str">
        <f>IF(FN_MC!X70="","*",FN_MC!X70)</f>
        <v>Oportunidade</v>
      </c>
      <c r="C68" s="95" t="str">
        <f>IF(FN_MC!Z70="","*",FN_MC!Z70)</f>
        <v>*</v>
      </c>
      <c r="D68" s="96" t="str">
        <f>IF(FN_MC!S70="","*",FN_MC!S70)</f>
        <v>FERRONORTE</v>
      </c>
      <c r="E68" s="96" t="str">
        <f>IF(FN_MC!T70="","*",FN_MC!T70)</f>
        <v>TGR-TRO</v>
      </c>
      <c r="F68" s="96">
        <f>IF(FN_MC!B70="","*",FN_MC!B70)</f>
        <v>46061</v>
      </c>
      <c r="G68" s="96" t="str">
        <f>IF(FN_MC!D70="","*",FN_MC!D70)</f>
        <v>V86</v>
      </c>
      <c r="H68" s="96" t="str">
        <f>IF(FN_MC!F70="","*",FN_MC!F70)</f>
        <v>MECANIZAÇÃO - SOCADORA</v>
      </c>
      <c r="I68" s="96" t="str">
        <f>IF(FN_MC!H70="","*",FN_MC!H70)</f>
        <v>TSF</v>
      </c>
      <c r="J68" s="96" t="str">
        <f>IF(FN_MC!I70="","*",FN_MC!I70)</f>
        <v>TSF</v>
      </c>
      <c r="K68" s="96" t="str">
        <f>IF(FN_MC!M70="","*",FN_MC!M70)</f>
        <v>TAL-TSF</v>
      </c>
      <c r="L68" s="196">
        <f>IF(FN_MC!N70="","*",FN_MC!N70)</f>
        <v>699710</v>
      </c>
      <c r="M68" s="97">
        <f>IF(FN_MC!J70="","*",FN_MC!J70)</f>
        <v>98</v>
      </c>
      <c r="N68" s="183">
        <f>IF(FN_MC!K70="","*",FN_MC!K70)</f>
        <v>710</v>
      </c>
      <c r="O68" s="183">
        <f>IF(FN_MC!L70="","*",FN_MC!L70)</f>
        <v>718</v>
      </c>
      <c r="P68" s="107">
        <f>IF(FN_MC!O70="","*",FN_MC!O70)</f>
        <v>0.41666666666666669</v>
      </c>
      <c r="Q68" s="107">
        <f>IF(FN_MC!P70="","*",FN_MC!P70)</f>
        <v>0.125</v>
      </c>
      <c r="R68" s="96" t="str">
        <f>IF(FN_MC!Q70="","*",CONCATENATE(FN_MC!Q70," ",FN_MC!R70))</f>
        <v>1120 M</v>
      </c>
      <c r="S68" s="96" t="str">
        <f>IF(FN_MC!V70="","*",FN_MC!V70)</f>
        <v>Antonioni</v>
      </c>
      <c r="T68" s="96" t="str">
        <f>IF(FN_MC!W70="","*",FN_MC!W70)</f>
        <v>Socaria mecanizada</v>
      </c>
      <c r="U68" s="98">
        <f ca="1">_xlfn.XLOOKUP(G68&amp;$U$3,BS_CONTROLE[CHAVE],BS_CONTROLE[Quantidade_11],"-")</f>
        <v>0</v>
      </c>
      <c r="V68" s="98">
        <f ca="1">_xlfn.XLOOKUP(G68&amp;$V$3,BS_CONTROLE[CHAVE],BS_CONTROLE[Quantidade_11],"-")</f>
        <v>4512</v>
      </c>
      <c r="W68" s="98">
        <f ca="1">_xlfn.XLOOKUP(G68&amp;$W$3,BS_CONTROLE[CHAVE],BS_CONTROLE[Quantidade_11],"-")</f>
        <v>0</v>
      </c>
      <c r="X68" s="201"/>
      <c r="Y68" s="201"/>
      <c r="Z68" s="201"/>
      <c r="AA68" s="201"/>
      <c r="AB68" s="201"/>
      <c r="AC68" s="201"/>
      <c r="AD68" s="201"/>
      <c r="AE68" s="201"/>
      <c r="AF68" s="201"/>
      <c r="AG68" s="201"/>
      <c r="AH68" s="201"/>
      <c r="AI68" s="201"/>
      <c r="AJ68" s="201"/>
      <c r="AK68" s="201"/>
      <c r="AL68" s="201"/>
      <c r="AM68" s="201"/>
      <c r="AN68" s="201"/>
      <c r="AO68" s="201"/>
      <c r="AP68" s="201"/>
      <c r="AQ68" s="201"/>
      <c r="AR68" s="201"/>
      <c r="AS68" s="201"/>
      <c r="AT68" s="201"/>
    </row>
    <row r="69" spans="1:46" hidden="1">
      <c r="A69" s="95" t="str">
        <f>IF(FN_MC!Y71="","*",FN_MC!Y71)</f>
        <v>OPORTUNIDADE</v>
      </c>
      <c r="B69" s="95" t="str">
        <f>IF(FN_MC!X71="","*",FN_MC!X71)</f>
        <v>Extra</v>
      </c>
      <c r="C69" s="95" t="str">
        <f>IF(FN_MC!Z71="","*",FN_MC!Z71)</f>
        <v>*</v>
      </c>
      <c r="D69" s="96" t="str">
        <f>IF(FN_MC!S71="","*",FN_MC!S71)</f>
        <v>FERRONORTE</v>
      </c>
      <c r="E69" s="96" t="str">
        <f>IF(FN_MC!T71="","*",FN_MC!T71)</f>
        <v>TMI-TCS</v>
      </c>
      <c r="F69" s="96">
        <f>IF(FN_MC!B71="","*",FN_MC!B71)</f>
        <v>46061</v>
      </c>
      <c r="G69" s="96" t="str">
        <f>IF(FN_MC!D71="","*",FN_MC!D71)</f>
        <v>V66</v>
      </c>
      <c r="H69" s="96" t="str">
        <f>IF(FN_MC!F71="","*",FN_MC!F71)</f>
        <v>MODERNIZAÇÃO - REGULAGEM</v>
      </c>
      <c r="I69" s="96" t="str">
        <f>IF(FN_MC!H71="","*",FN_MC!H71)</f>
        <v>TID</v>
      </c>
      <c r="J69" s="96" t="str">
        <f>IF(FN_MC!I71="","*",FN_MC!I71)</f>
        <v>TID</v>
      </c>
      <c r="K69" s="96" t="str">
        <f>IF(FN_MC!M71="","*",FN_MC!M71)</f>
        <v>TCE-TID</v>
      </c>
      <c r="L69" s="196" t="str">
        <f>IF(FN_MC!N71="","*",FN_MC!N71)</f>
        <v>TCE177</v>
      </c>
      <c r="M69" s="97">
        <f>IF(FN_MC!J71="","*",FN_MC!J71)</f>
        <v>74</v>
      </c>
      <c r="N69" s="183">
        <f>IF(FN_MC!K71="","*",FN_MC!K71)</f>
        <v>173</v>
      </c>
      <c r="O69" s="183">
        <f>IF(FN_MC!L71="","*",FN_MC!L71)</f>
        <v>174</v>
      </c>
      <c r="P69" s="107">
        <f>IF(FN_MC!O71="","*",FN_MC!O71)</f>
        <v>0.375</v>
      </c>
      <c r="Q69" s="107">
        <f>IF(FN_MC!P71="","*",FN_MC!P71)</f>
        <v>6.25E-2</v>
      </c>
      <c r="R69" s="96" t="str">
        <f>IF(FN_MC!Q71="","*",CONCATENATE(FN_MC!Q71," ",FN_MC!R71))</f>
        <v>500 M</v>
      </c>
      <c r="S69" s="96" t="str">
        <f>IF(FN_MC!V71="","*",FN_MC!V71)</f>
        <v>Augusto/ Efraim</v>
      </c>
      <c r="T69" s="96" t="str">
        <f>IF(FN_MC!W71="","*",FN_MC!W71)</f>
        <v>Regulagem de brita</v>
      </c>
      <c r="U69" s="98">
        <f ca="1">_xlfn.XLOOKUP(G69&amp;$U$3,BS_CONTROLE[CHAVE],BS_CONTROLE[Quantidade_11],"-")</f>
        <v>1000</v>
      </c>
      <c r="V69" s="98">
        <f ca="1">_xlfn.XLOOKUP(G69&amp;$V$3,BS_CONTROLE[CHAVE],BS_CONTROLE[Quantidade_11],"-")</f>
        <v>1000</v>
      </c>
      <c r="W69" s="98">
        <f ca="1">_xlfn.XLOOKUP(G69&amp;$W$3,BS_CONTROLE[CHAVE],BS_CONTROLE[Quantidade_11],"-")</f>
        <v>0</v>
      </c>
      <c r="X69" s="201"/>
      <c r="Y69" s="201"/>
      <c r="Z69" s="201"/>
      <c r="AA69" s="201"/>
      <c r="AB69" s="201"/>
      <c r="AC69" s="201"/>
      <c r="AD69" s="201"/>
      <c r="AE69" s="201"/>
      <c r="AF69" s="201"/>
      <c r="AG69" s="201"/>
      <c r="AH69" s="201"/>
      <c r="AI69" s="201"/>
      <c r="AJ69" s="201"/>
      <c r="AK69" s="201"/>
      <c r="AL69" s="201"/>
      <c r="AM69" s="201"/>
      <c r="AN69" s="201"/>
      <c r="AO69" s="201"/>
      <c r="AP69" s="201"/>
      <c r="AQ69" s="201"/>
      <c r="AR69" s="201"/>
      <c r="AS69" s="201"/>
      <c r="AT69" s="201"/>
    </row>
    <row r="70" spans="1:46" hidden="1">
      <c r="A70" s="95" t="str">
        <f>IF(FN_MC!Y72="","*",FN_MC!Y72)</f>
        <v>*</v>
      </c>
      <c r="B70" s="95" t="str">
        <f>IF(FN_MC!X72="","*",FN_MC!X72)</f>
        <v>*</v>
      </c>
      <c r="C70" s="95" t="str">
        <f>IF(FN_MC!Z72="","*",FN_MC!Z72)</f>
        <v>*</v>
      </c>
      <c r="D70" s="96" t="str">
        <f>IF(FN_MC!S72="","*",FN_MC!S72)</f>
        <v>-</v>
      </c>
      <c r="E70" s="96" t="str">
        <f>IF(FN_MC!T72="","*",FN_MC!T72)</f>
        <v>-</v>
      </c>
      <c r="F70" s="96" t="str">
        <f>IF(FN_MC!B72="","*",FN_MC!B72)</f>
        <v>*</v>
      </c>
      <c r="G70" s="96" t="str">
        <f>IF(FN_MC!D72="","*",FN_MC!D72)</f>
        <v>*</v>
      </c>
      <c r="H70" s="96" t="str">
        <f>IF(FN_MC!F72="","*",FN_MC!F72)</f>
        <v>*</v>
      </c>
      <c r="I70" s="96" t="str">
        <f>IF(FN_MC!H72="","*",FN_MC!H72)</f>
        <v>*</v>
      </c>
      <c r="J70" s="96" t="str">
        <f>IF(FN_MC!I72="","*",FN_MC!I72)</f>
        <v>*</v>
      </c>
      <c r="K70" s="96" t="str">
        <f>IF(FN_MC!M72="","*",FN_MC!M72)</f>
        <v>-</v>
      </c>
      <c r="L70" s="196" t="str">
        <f>IF(FN_MC!N72="","*",FN_MC!N72)</f>
        <v>-</v>
      </c>
      <c r="M70" s="97" t="str">
        <f>IF(FN_MC!J72="","*",FN_MC!J72)</f>
        <v>*</v>
      </c>
      <c r="N70" s="183" t="str">
        <f>IF(FN_MC!K72="","*",FN_MC!K72)</f>
        <v>*</v>
      </c>
      <c r="O70" s="183" t="str">
        <f>IF(FN_MC!L72="","*",FN_MC!L72)</f>
        <v>*</v>
      </c>
      <c r="P70" s="107" t="str">
        <f>IF(FN_MC!O72="","*",FN_MC!O72)</f>
        <v>*</v>
      </c>
      <c r="Q70" s="107" t="str">
        <f>IF(FN_MC!P72="","*",FN_MC!P72)</f>
        <v>*</v>
      </c>
      <c r="R70" s="96" t="str">
        <f>IF(FN_MC!Q72="","*",CONCATENATE(FN_MC!Q72," ",FN_MC!R72))</f>
        <v>*</v>
      </c>
      <c r="S70" s="96" t="str">
        <f>IF(FN_MC!V72="","*",FN_MC!V72)</f>
        <v>*</v>
      </c>
      <c r="T70" s="96" t="str">
        <f>IF(FN_MC!W72="","*",FN_MC!W72)</f>
        <v>*</v>
      </c>
      <c r="U70" s="98" t="str">
        <f ca="1">_xlfn.XLOOKUP(G70&amp;$U$3,BS_CONTROLE[CHAVE],BS_CONTROLE[Quantidade_11],"-")</f>
        <v>-</v>
      </c>
      <c r="V70" s="98" t="str">
        <f ca="1">_xlfn.XLOOKUP(G70&amp;$V$3,BS_CONTROLE[CHAVE],BS_CONTROLE[Quantidade_11],"-")</f>
        <v>-</v>
      </c>
      <c r="W70" s="98" t="str">
        <f ca="1">_xlfn.XLOOKUP(G70&amp;$W$3,BS_CONTROLE[CHAVE],BS_CONTROLE[Quantidade_11],"-")</f>
        <v>-</v>
      </c>
      <c r="X70" s="201"/>
      <c r="Y70" s="201"/>
      <c r="Z70" s="201"/>
      <c r="AA70" s="201"/>
      <c r="AB70" s="201"/>
      <c r="AC70" s="201"/>
      <c r="AD70" s="201"/>
      <c r="AE70" s="201"/>
      <c r="AF70" s="201"/>
      <c r="AG70" s="201"/>
      <c r="AH70" s="201"/>
      <c r="AI70" s="201"/>
      <c r="AJ70" s="201"/>
      <c r="AK70" s="201"/>
      <c r="AL70" s="201"/>
      <c r="AM70" s="201"/>
      <c r="AN70" s="201"/>
      <c r="AO70" s="201"/>
      <c r="AP70" s="201"/>
      <c r="AQ70" s="201"/>
      <c r="AR70" s="201"/>
      <c r="AS70" s="201"/>
      <c r="AT70" s="201"/>
    </row>
    <row r="71" spans="1:46" hidden="1">
      <c r="A71" s="95" t="str">
        <f>IF(FN_MC!Y73="","*",FN_MC!Y73)</f>
        <v>*</v>
      </c>
      <c r="B71" s="95" t="str">
        <f>IF(FN_MC!X73="","*",FN_MC!X73)</f>
        <v>Oportunidade</v>
      </c>
      <c r="C71" s="95" t="str">
        <f>IF(FN_MC!Z73="","*",FN_MC!Z73)</f>
        <v>*</v>
      </c>
      <c r="D71" s="96" t="str">
        <f>IF(FN_MC!S73="","*",FN_MC!S73)</f>
        <v>FERRONORTE</v>
      </c>
      <c r="E71" s="96" t="str">
        <f>IF(FN_MC!T73="","*",FN_MC!T73)</f>
        <v>TGR-TRO</v>
      </c>
      <c r="F71" s="96">
        <f>IF(FN_MC!B73="","*",FN_MC!B73)</f>
        <v>46062</v>
      </c>
      <c r="G71" s="96" t="str">
        <f>IF(FN_MC!D73="","*",FN_MC!D73)</f>
        <v>V86</v>
      </c>
      <c r="H71" s="96" t="str">
        <f>IF(FN_MC!F73="","*",FN_MC!F73)</f>
        <v>MECANIZAÇÃO - SOCADORA</v>
      </c>
      <c r="I71" s="96" t="str">
        <f>IF(FN_MC!H73="","*",FN_MC!H73)</f>
        <v>TSF</v>
      </c>
      <c r="J71" s="96" t="str">
        <f>IF(FN_MC!I73="","*",FN_MC!I73)</f>
        <v>TSF</v>
      </c>
      <c r="K71" s="96" t="str">
        <f>IF(FN_MC!M73="","*",FN_MC!M73)</f>
        <v>TAL-TSF</v>
      </c>
      <c r="L71" s="196">
        <f>IF(FN_MC!N73="","*",FN_MC!N73)</f>
        <v>699710</v>
      </c>
      <c r="M71" s="97">
        <f>IF(FN_MC!J73="","*",FN_MC!J73)</f>
        <v>98</v>
      </c>
      <c r="N71" s="183">
        <f>IF(FN_MC!K73="","*",FN_MC!K73)</f>
        <v>710</v>
      </c>
      <c r="O71" s="183">
        <f>IF(FN_MC!L73="","*",FN_MC!L73)</f>
        <v>713</v>
      </c>
      <c r="P71" s="107">
        <f>IF(FN_MC!O73="","*",FN_MC!O73)</f>
        <v>0.45833333333333331</v>
      </c>
      <c r="Q71" s="107">
        <f>IF(FN_MC!P73="","*",FN_MC!P73)</f>
        <v>0.125</v>
      </c>
      <c r="R71" s="96" t="str">
        <f>IF(FN_MC!Q73="","*",CONCATENATE(FN_MC!Q73," ",FN_MC!R73))</f>
        <v>1680 M</v>
      </c>
      <c r="S71" s="96" t="str">
        <f>IF(FN_MC!V73="","*",FN_MC!V73)</f>
        <v>Antonioni</v>
      </c>
      <c r="T71" s="96" t="str">
        <f>IF(FN_MC!W73="","*",FN_MC!W73)</f>
        <v>Socaria mecanizada</v>
      </c>
      <c r="U71" s="98">
        <f ca="1">_xlfn.XLOOKUP(G71&amp;$U$3,BS_CONTROLE[CHAVE],BS_CONTROLE[Quantidade_11],"-")</f>
        <v>0</v>
      </c>
      <c r="V71" s="98">
        <f ca="1">_xlfn.XLOOKUP(G71&amp;$V$3,BS_CONTROLE[CHAVE],BS_CONTROLE[Quantidade_11],"-")</f>
        <v>4512</v>
      </c>
      <c r="W71" s="98">
        <f ca="1">_xlfn.XLOOKUP(G71&amp;$W$3,BS_CONTROLE[CHAVE],BS_CONTROLE[Quantidade_11],"-")</f>
        <v>0</v>
      </c>
      <c r="X71" s="201"/>
      <c r="Y71" s="201"/>
      <c r="Z71" s="201"/>
      <c r="AA71" s="201"/>
      <c r="AB71" s="201"/>
      <c r="AC71" s="201"/>
      <c r="AD71" s="201"/>
      <c r="AE71" s="201"/>
      <c r="AF71" s="201"/>
      <c r="AG71" s="201"/>
      <c r="AH71" s="201"/>
      <c r="AI71" s="201"/>
      <c r="AJ71" s="201"/>
      <c r="AK71" s="201"/>
      <c r="AL71" s="201"/>
      <c r="AM71" s="201"/>
      <c r="AN71" s="201"/>
      <c r="AO71" s="201"/>
      <c r="AP71" s="201"/>
      <c r="AQ71" s="201"/>
      <c r="AR71" s="201"/>
      <c r="AS71" s="201"/>
      <c r="AT71" s="201"/>
    </row>
    <row r="72" spans="1:46" hidden="1">
      <c r="A72" s="95" t="str">
        <f>IF(FN_MC!Y74="","*",FN_MC!Y74)</f>
        <v>*</v>
      </c>
      <c r="B72" s="95" t="str">
        <f>IF(FN_MC!X74="","*",FN_MC!X74)</f>
        <v>Oportunidade</v>
      </c>
      <c r="C72" s="95" t="str">
        <f>IF(FN_MC!Z74="","*",FN_MC!Z74)</f>
        <v>*</v>
      </c>
      <c r="D72" s="96" t="str">
        <f>IF(FN_MC!S74="","*",FN_MC!S74)</f>
        <v>FERRONORTE</v>
      </c>
      <c r="E72" s="96" t="str">
        <f>IF(FN_MC!T74="","*",FN_MC!T74)</f>
        <v>TGR-TRO</v>
      </c>
      <c r="F72" s="96">
        <f>IF(FN_MC!B74="","*",FN_MC!B74)</f>
        <v>46062</v>
      </c>
      <c r="G72" s="96" t="str">
        <f>IF(FN_MC!D74="","*",FN_MC!D74)</f>
        <v>W70</v>
      </c>
      <c r="H72" s="96" t="str">
        <f>IF(FN_MC!F74="","*",FN_MC!F74)</f>
        <v>PDM - PEDRA - DESCARGA</v>
      </c>
      <c r="I72" s="96" t="str">
        <f>IF(FN_MC!H74="","*",FN_MC!H74)</f>
        <v>TIQ</v>
      </c>
      <c r="J72" s="96" t="str">
        <f>IF(FN_MC!I74="","*",FN_MC!I74)</f>
        <v>TGR2</v>
      </c>
      <c r="K72" s="96" t="str">
        <f>IF(FN_MC!M74="","*",FN_MC!M74)</f>
        <v>TAL-TSF</v>
      </c>
      <c r="L72" s="196">
        <f>IF(FN_MC!N74="","*",FN_MC!N74)</f>
        <v>699710</v>
      </c>
      <c r="M72" s="97">
        <f>IF(FN_MC!J74="","*",FN_MC!J74)</f>
        <v>98</v>
      </c>
      <c r="N72" s="183">
        <f>IF(FN_MC!K74="","*",FN_MC!K74)</f>
        <v>704</v>
      </c>
      <c r="O72" s="183">
        <f>IF(FN_MC!L74="","*",FN_MC!L74)</f>
        <v>706</v>
      </c>
      <c r="P72" s="107">
        <f>IF(FN_MC!O74="","*",FN_MC!O74)</f>
        <v>0.4375</v>
      </c>
      <c r="Q72" s="107">
        <f>IF(FN_MC!P74="","*",FN_MC!P74)</f>
        <v>0.125</v>
      </c>
      <c r="R72" s="96" t="str">
        <f>IF(FN_MC!Q74="","*",CONCATENATE(FN_MC!Q74," ",FN_MC!R74))</f>
        <v>27 VAGÕES</v>
      </c>
      <c r="S72" s="96" t="str">
        <f>IF(FN_MC!V74="","*",FN_MC!V74)</f>
        <v xml:space="preserve">Camila </v>
      </c>
      <c r="T72" s="96" t="str">
        <f>IF(FN_MC!W74="","*",FN_MC!W74)</f>
        <v xml:space="preserve">Descarga de pedra </v>
      </c>
      <c r="U72" s="98">
        <f ca="1">_xlfn.XLOOKUP(G72&amp;$U$3,BS_CONTROLE[CHAVE],BS_CONTROLE[Quantidade_11],"-")</f>
        <v>1</v>
      </c>
      <c r="V72" s="98">
        <f ca="1">_xlfn.XLOOKUP(G72&amp;$V$3,BS_CONTROLE[CHAVE],BS_CONTROLE[Quantidade_11],"-")</f>
        <v>27</v>
      </c>
      <c r="W72" s="98">
        <f ca="1">_xlfn.XLOOKUP(G72&amp;$W$3,BS_CONTROLE[CHAVE],BS_CONTROLE[Quantidade_11],"-")</f>
        <v>0</v>
      </c>
      <c r="X72" s="201"/>
      <c r="Y72" s="201"/>
      <c r="Z72" s="201"/>
      <c r="AA72" s="201"/>
      <c r="AB72" s="201"/>
      <c r="AC72" s="201"/>
      <c r="AD72" s="201"/>
      <c r="AE72" s="201"/>
      <c r="AF72" s="201"/>
      <c r="AG72" s="201"/>
      <c r="AH72" s="201"/>
      <c r="AI72" s="201"/>
      <c r="AJ72" s="201"/>
      <c r="AK72" s="201"/>
      <c r="AL72" s="201"/>
      <c r="AM72" s="201"/>
      <c r="AN72" s="201"/>
      <c r="AO72" s="201"/>
      <c r="AP72" s="201"/>
      <c r="AQ72" s="201"/>
      <c r="AR72" s="201"/>
      <c r="AS72" s="201"/>
      <c r="AT72" s="201"/>
    </row>
    <row r="73" spans="1:46" hidden="1">
      <c r="A73" s="95" t="str">
        <f>IF(FN_MC!Y75="","*",FN_MC!Y75)</f>
        <v>*</v>
      </c>
      <c r="B73" s="95" t="str">
        <f>IF(FN_MC!X75="","*",FN_MC!X75)</f>
        <v>Oportunidade</v>
      </c>
      <c r="C73" s="95" t="str">
        <f>IF(FN_MC!Z75="","*",FN_MC!Z75)</f>
        <v>*</v>
      </c>
      <c r="D73" s="96" t="str">
        <f>IF(FN_MC!S75="","*",FN_MC!S75)</f>
        <v>FERRONORTE</v>
      </c>
      <c r="E73" s="96" t="str">
        <f>IF(FN_MC!T75="","*",FN_MC!T75)</f>
        <v>TGR-TRO</v>
      </c>
      <c r="F73" s="96">
        <f>IF(FN_MC!B75="","*",FN_MC!B75)</f>
        <v>46062</v>
      </c>
      <c r="G73" s="96" t="str">
        <f>IF(FN_MC!D75="","*",FN_MC!D75)</f>
        <v>BRUNO (TF-525)</v>
      </c>
      <c r="H73" s="96" t="str">
        <f>IF(FN_MC!F75="","*",FN_MC!F75)</f>
        <v>PDM - SOLDA</v>
      </c>
      <c r="I73" s="96" t="str">
        <f>IF(FN_MC!H75="","*",FN_MC!H75)</f>
        <v>TRM</v>
      </c>
      <c r="J73" s="96" t="str">
        <f>IF(FN_MC!I75="","*",FN_MC!I75)</f>
        <v>-</v>
      </c>
      <c r="K73" s="96" t="str">
        <f>IF(FN_MC!M75="","*",FN_MC!M75)</f>
        <v>TRM</v>
      </c>
      <c r="L73" s="196" t="str">
        <f>IF(FN_MC!N75="","*",FN_MC!N75)</f>
        <v>TRMS</v>
      </c>
      <c r="M73" s="97">
        <f>IF(FN_MC!J75="","*",FN_MC!J75)</f>
        <v>98</v>
      </c>
      <c r="N73" s="183">
        <f>IF(FN_MC!K75="","*",FN_MC!K75)</f>
        <v>548.16</v>
      </c>
      <c r="O73" s="183" t="str">
        <f>IF(FN_MC!L75="","*",FN_MC!L75)</f>
        <v>-</v>
      </c>
      <c r="P73" s="107">
        <f>IF(FN_MC!O75="","*",FN_MC!O75)</f>
        <v>0.375</v>
      </c>
      <c r="Q73" s="107">
        <f>IF(FN_MC!P75="","*",FN_MC!P75)</f>
        <v>6.25E-2</v>
      </c>
      <c r="R73" s="96" t="str">
        <f>IF(FN_MC!Q75="","*",CONCATENATE(FN_MC!Q75," ",FN_MC!R75))</f>
        <v>1 Nº DE SOLDA</v>
      </c>
      <c r="S73" s="96" t="str">
        <f>IF(FN_MC!V75="","*",FN_MC!V75)</f>
        <v>Bruno</v>
      </c>
      <c r="T73" s="96" t="str">
        <f>IF(FN_MC!W75="","*",FN_MC!W75)</f>
        <v>Solda no AMV SUL</v>
      </c>
      <c r="U73" s="98">
        <f ca="1">_xlfn.XLOOKUP(G73&amp;$U$3,BS_CONTROLE[CHAVE],BS_CONTROLE[Quantidade_11],"-")</f>
        <v>2</v>
      </c>
      <c r="V73" s="98">
        <f ca="1">_xlfn.XLOOKUP(G73&amp;$V$3,BS_CONTROLE[CHAVE],BS_CONTROLE[Quantidade_11],"-")</f>
        <v>0</v>
      </c>
      <c r="W73" s="98">
        <f ca="1">_xlfn.XLOOKUP(G73&amp;$W$3,BS_CONTROLE[CHAVE],BS_CONTROLE[Quantidade_11],"-")</f>
        <v>0</v>
      </c>
      <c r="X73" s="201"/>
      <c r="Y73" s="201"/>
      <c r="Z73" s="201"/>
      <c r="AA73" s="201"/>
      <c r="AB73" s="201"/>
      <c r="AC73" s="201"/>
      <c r="AD73" s="201"/>
      <c r="AE73" s="201"/>
      <c r="AF73" s="201"/>
      <c r="AG73" s="201"/>
      <c r="AH73" s="201"/>
      <c r="AI73" s="201"/>
      <c r="AJ73" s="201"/>
      <c r="AK73" s="201"/>
      <c r="AL73" s="201"/>
      <c r="AM73" s="201"/>
      <c r="AN73" s="201"/>
      <c r="AO73" s="201"/>
      <c r="AP73" s="201"/>
      <c r="AQ73" s="201"/>
      <c r="AR73" s="201"/>
      <c r="AS73" s="201"/>
      <c r="AT73" s="201"/>
    </row>
    <row r="74" spans="1:46" hidden="1">
      <c r="A74" s="95" t="str">
        <f>IF(FN_MC!Y76="","*",FN_MC!Y76)</f>
        <v>*</v>
      </c>
      <c r="B74" s="95" t="str">
        <f>IF(FN_MC!X76="","*",FN_MC!X76)</f>
        <v>Oportunidade</v>
      </c>
      <c r="C74" s="95" t="str">
        <f>IF(FN_MC!Z76="","*",FN_MC!Z76)</f>
        <v>*</v>
      </c>
      <c r="D74" s="96" t="str">
        <f>IF(FN_MC!S76="","*",FN_MC!S76)</f>
        <v>FERRONORTE</v>
      </c>
      <c r="E74" s="96" t="str">
        <f>IF(FN_MC!T76="","*",FN_MC!T76)</f>
        <v>TCS-TGR</v>
      </c>
      <c r="F74" s="96">
        <f>IF(FN_MC!B76="","*",FN_MC!B76)</f>
        <v>46062</v>
      </c>
      <c r="G74" s="96" t="str">
        <f>IF(FN_MC!D76="","*",FN_MC!D76)</f>
        <v>ELSON (TF-526)</v>
      </c>
      <c r="H74" s="96" t="str">
        <f>IF(FN_MC!F76="","*",FN_MC!F76)</f>
        <v>PDM - SOLDA</v>
      </c>
      <c r="I74" s="96" t="str">
        <f>IF(FN_MC!H76="","*",FN_MC!H76)</f>
        <v>-</v>
      </c>
      <c r="J74" s="96" t="str">
        <f>IF(FN_MC!I76="","*",FN_MC!I76)</f>
        <v>-</v>
      </c>
      <c r="K74" s="96" t="str">
        <f>IF(FN_MC!M76="","*",FN_MC!M76)</f>
        <v>TPC-TVL</v>
      </c>
      <c r="L74" s="196" t="str">
        <f>IF(FN_MC!N76="","*",FN_MC!N76)</f>
        <v>TPC440</v>
      </c>
      <c r="M74" s="97">
        <f>IF(FN_MC!J76="","*",FN_MC!J76)</f>
        <v>74</v>
      </c>
      <c r="N74" s="183">
        <f>IF(FN_MC!K76="","*",FN_MC!K76)</f>
        <v>430.26799999999997</v>
      </c>
      <c r="O74" s="183" t="str">
        <f>IF(FN_MC!L76="","*",FN_MC!L76)</f>
        <v>-</v>
      </c>
      <c r="P74" s="107">
        <f>IF(FN_MC!O76="","*",FN_MC!O76)</f>
        <v>0.35416666666666669</v>
      </c>
      <c r="Q74" s="107">
        <f>IF(FN_MC!P76="","*",FN_MC!P76)</f>
        <v>6.25E-2</v>
      </c>
      <c r="R74" s="96" t="str">
        <f>IF(FN_MC!Q76="","*",CONCATENATE(FN_MC!Q76," ",FN_MC!R76))</f>
        <v>1 Nº DE SOLDA</v>
      </c>
      <c r="S74" s="96" t="str">
        <f>IF(FN_MC!V76="","*",FN_MC!V76)</f>
        <v>Elson</v>
      </c>
      <c r="T74" s="96" t="str">
        <f>IF(FN_MC!W76="","*",FN_MC!W76)</f>
        <v xml:space="preserve">Execução de solda - Condicionado a temperatura </v>
      </c>
      <c r="U74" s="98">
        <f ca="1">_xlfn.XLOOKUP(G74&amp;$U$3,BS_CONTROLE[CHAVE],BS_CONTROLE[Quantidade_11],"-")</f>
        <v>0</v>
      </c>
      <c r="V74" s="98">
        <f ca="1">_xlfn.XLOOKUP(G74&amp;$V$3,BS_CONTROLE[CHAVE],BS_CONTROLE[Quantidade_11],"-")</f>
        <v>0</v>
      </c>
      <c r="W74" s="98">
        <f ca="1">_xlfn.XLOOKUP(G74&amp;$W$3,BS_CONTROLE[CHAVE],BS_CONTROLE[Quantidade_11],"-")</f>
        <v>0</v>
      </c>
      <c r="X74" s="201"/>
      <c r="Y74" s="201"/>
      <c r="Z74" s="201"/>
      <c r="AA74" s="201"/>
      <c r="AB74" s="201"/>
      <c r="AC74" s="201"/>
      <c r="AD74" s="201"/>
      <c r="AE74" s="201"/>
      <c r="AF74" s="201"/>
      <c r="AG74" s="201"/>
      <c r="AH74" s="201"/>
      <c r="AI74" s="201"/>
      <c r="AJ74" s="201"/>
      <c r="AK74" s="201"/>
      <c r="AL74" s="201"/>
      <c r="AM74" s="201"/>
      <c r="AN74" s="201"/>
      <c r="AO74" s="201"/>
      <c r="AP74" s="201"/>
      <c r="AQ74" s="201"/>
      <c r="AR74" s="201"/>
      <c r="AS74" s="201"/>
      <c r="AT74" s="201"/>
    </row>
    <row r="75" spans="1:46" hidden="1">
      <c r="A75" s="95" t="str">
        <f>IF(FN_MC!Y77="","*",FN_MC!Y77)</f>
        <v>*</v>
      </c>
      <c r="B75" s="95" t="str">
        <f>IF(FN_MC!X77="","*",FN_MC!X77)</f>
        <v>Oportunidade</v>
      </c>
      <c r="C75" s="95" t="str">
        <f>IF(FN_MC!Z77="","*",FN_MC!Z77)</f>
        <v>*</v>
      </c>
      <c r="D75" s="96" t="str">
        <f>IF(FN_MC!S77="","*",FN_MC!S77)</f>
        <v>FERRONORTE</v>
      </c>
      <c r="E75" s="96" t="str">
        <f>IF(FN_MC!T77="","*",FN_MC!T77)</f>
        <v>TCS-TGR</v>
      </c>
      <c r="F75" s="96">
        <f>IF(FN_MC!B77="","*",FN_MC!B77)</f>
        <v>46062</v>
      </c>
      <c r="G75" s="96" t="str">
        <f>IF(FN_MC!D77="","*",FN_MC!D77)</f>
        <v>A60</v>
      </c>
      <c r="H75" s="96" t="str">
        <f>IF(FN_MC!F77="","*",FN_MC!F77)</f>
        <v>DETECÇÃO - RONDA 7 DIAS</v>
      </c>
      <c r="I75" s="96" t="str">
        <f>IF(FN_MC!H77="","*",FN_MC!H77)</f>
        <v>TCS291</v>
      </c>
      <c r="J75" s="96" t="str">
        <f>IF(FN_MC!I77="","*",FN_MC!I77)</f>
        <v>TIN1</v>
      </c>
      <c r="K75" s="96" t="str">
        <f>IF(FN_MC!M77="","*",FN_MC!M77)</f>
        <v>TCS-TRC</v>
      </c>
      <c r="L75" s="196" t="str">
        <f>IF(FN_MC!N77="","*",FN_MC!N77)</f>
        <v>291TRC1</v>
      </c>
      <c r="M75" s="97">
        <f>IF(FN_MC!J77="","*",FN_MC!J77)</f>
        <v>74</v>
      </c>
      <c r="N75" s="183">
        <f>IF(FN_MC!K77="","*",FN_MC!K77)</f>
        <v>291</v>
      </c>
      <c r="O75" s="183">
        <f>IF(FN_MC!L77="","*",FN_MC!L77)</f>
        <v>109</v>
      </c>
      <c r="P75" s="107">
        <f>IF(FN_MC!O77="","*",FN_MC!O77)</f>
        <v>0.33333333333333331</v>
      </c>
      <c r="Q75" s="107">
        <f>IF(FN_MC!P77="","*",FN_MC!P77)</f>
        <v>4.1666666666666664E-2</v>
      </c>
      <c r="R75" s="96" t="str">
        <f>IF(FN_MC!Q77="","*",CONCATENATE(FN_MC!Q77," ",FN_MC!R77))</f>
        <v>180 KM</v>
      </c>
      <c r="S75" s="96" t="str">
        <f>IF(FN_MC!V77="","*",FN_MC!V77)</f>
        <v>Herbert</v>
      </c>
      <c r="T75" s="96" t="str">
        <f>IF(FN_MC!W77="","*",FN_MC!W77)</f>
        <v>Ronda 7 dias</v>
      </c>
      <c r="U75" s="98">
        <f ca="1">_xlfn.XLOOKUP(G75&amp;$U$3,BS_CONTROLE[CHAVE],BS_CONTROLE[Quantidade_11],"-")</f>
        <v>210</v>
      </c>
      <c r="V75" s="98">
        <f ca="1">_xlfn.XLOOKUP(G75&amp;$V$3,BS_CONTROLE[CHAVE],BS_CONTROLE[Quantidade_11],"-")</f>
        <v>100</v>
      </c>
      <c r="W75" s="98">
        <f ca="1">_xlfn.XLOOKUP(G75&amp;$W$3,BS_CONTROLE[CHAVE],BS_CONTROLE[Quantidade_11],"-")</f>
        <v>180</v>
      </c>
      <c r="X75" s="201"/>
      <c r="Y75" s="201"/>
      <c r="Z75" s="201"/>
      <c r="AA75" s="201"/>
      <c r="AB75" s="201"/>
      <c r="AC75" s="201"/>
      <c r="AD75" s="201"/>
      <c r="AE75" s="201"/>
      <c r="AF75" s="201"/>
      <c r="AG75" s="201"/>
      <c r="AH75" s="201"/>
      <c r="AI75" s="201"/>
      <c r="AJ75" s="201"/>
      <c r="AK75" s="201"/>
      <c r="AL75" s="201"/>
      <c r="AM75" s="201"/>
      <c r="AN75" s="201"/>
      <c r="AO75" s="201"/>
      <c r="AP75" s="201"/>
      <c r="AQ75" s="201"/>
      <c r="AR75" s="201"/>
      <c r="AS75" s="201"/>
      <c r="AT75" s="201"/>
    </row>
    <row r="76" spans="1:46" hidden="1">
      <c r="A76" s="95" t="str">
        <f>IF(FN_MC!Y78="","*",FN_MC!Y78)</f>
        <v>*</v>
      </c>
      <c r="B76" s="95" t="str">
        <f>IF(FN_MC!X78="","*",FN_MC!X78)</f>
        <v>Oportunidade</v>
      </c>
      <c r="C76" s="95" t="str">
        <f>IF(FN_MC!Z78="","*",FN_MC!Z78)</f>
        <v>*</v>
      </c>
      <c r="D76" s="96" t="str">
        <f>IF(FN_MC!S78="","*",FN_MC!S78)</f>
        <v>FERRONORTE</v>
      </c>
      <c r="E76" s="96" t="str">
        <f>IF(FN_MC!T78="","*",FN_MC!T78)</f>
        <v>TMI-TCS</v>
      </c>
      <c r="F76" s="96">
        <f>IF(FN_MC!B78="","*",FN_MC!B78)</f>
        <v>46062</v>
      </c>
      <c r="G76" s="96" t="str">
        <f>IF(FN_MC!D78="","*",FN_MC!D78)</f>
        <v>MARCOS (TF-520)</v>
      </c>
      <c r="H76" s="96" t="str">
        <f>IF(FN_MC!F78="","*",FN_MC!F78)</f>
        <v>PDM - SOLDA</v>
      </c>
      <c r="I76" s="96" t="str">
        <f>IF(FN_MC!H78="","*",FN_MC!H78)</f>
        <v>277TCS</v>
      </c>
      <c r="J76" s="96" t="str">
        <f>IF(FN_MC!I78="","*",FN_MC!I78)</f>
        <v>-</v>
      </c>
      <c r="K76" s="96" t="str">
        <f>IF(FN_MC!M78="","*",FN_MC!M78)</f>
        <v>TJA-TCS</v>
      </c>
      <c r="L76" s="196" t="str">
        <f>IF(FN_MC!N78="","*",FN_MC!N78)</f>
        <v>277TCS</v>
      </c>
      <c r="M76" s="97">
        <f>IF(FN_MC!J78="","*",FN_MC!J78)</f>
        <v>74</v>
      </c>
      <c r="N76" s="183">
        <f>IF(FN_MC!K78="","*",FN_MC!K78)</f>
        <v>280.5</v>
      </c>
      <c r="O76" s="183" t="str">
        <f>IF(FN_MC!L78="","*",FN_MC!L78)</f>
        <v>-</v>
      </c>
      <c r="P76" s="107">
        <f>IF(FN_MC!O78="","*",FN_MC!O78)</f>
        <v>0.375</v>
      </c>
      <c r="Q76" s="107">
        <f>IF(FN_MC!P78="","*",FN_MC!P78)</f>
        <v>8.3333333333333329E-2</v>
      </c>
      <c r="R76" s="96" t="str">
        <f>IF(FN_MC!Q78="","*",CONCATENATE(FN_MC!Q78," ",FN_MC!R78))</f>
        <v>1 Nº DE SOLDA</v>
      </c>
      <c r="S76" s="96" t="str">
        <f>IF(FN_MC!V78="","*",FN_MC!V78)</f>
        <v>Marcos Euzebio</v>
      </c>
      <c r="T76" s="96" t="str">
        <f>IF(FN_MC!W78="","*",FN_MC!W78)</f>
        <v xml:space="preserve">Execução de solda - Condicionado a temperatura </v>
      </c>
      <c r="U76" s="98">
        <f ca="1">_xlfn.XLOOKUP(G76&amp;$U$3,BS_CONTROLE[CHAVE],BS_CONTROLE[Quantidade_11],"-")</f>
        <v>2</v>
      </c>
      <c r="V76" s="98">
        <f ca="1">_xlfn.XLOOKUP(G76&amp;$V$3,BS_CONTROLE[CHAVE],BS_CONTROLE[Quantidade_11],"-")</f>
        <v>0</v>
      </c>
      <c r="W76" s="98">
        <f ca="1">_xlfn.XLOOKUP(G76&amp;$W$3,BS_CONTROLE[CHAVE],BS_CONTROLE[Quantidade_11],"-")</f>
        <v>0</v>
      </c>
      <c r="X76" s="201"/>
      <c r="Y76" s="201"/>
      <c r="Z76" s="201"/>
      <c r="AA76" s="201"/>
      <c r="AB76" s="201"/>
      <c r="AC76" s="201"/>
      <c r="AD76" s="201"/>
      <c r="AE76" s="201"/>
      <c r="AF76" s="201"/>
      <c r="AG76" s="201"/>
      <c r="AH76" s="201"/>
      <c r="AI76" s="201"/>
      <c r="AJ76" s="201"/>
      <c r="AK76" s="201"/>
      <c r="AL76" s="201"/>
      <c r="AM76" s="201"/>
      <c r="AN76" s="201"/>
      <c r="AO76" s="201"/>
      <c r="AP76" s="201"/>
      <c r="AQ76" s="201"/>
      <c r="AR76" s="201"/>
      <c r="AS76" s="201"/>
      <c r="AT76" s="201"/>
    </row>
    <row r="77" spans="1:46" hidden="1">
      <c r="A77" s="95" t="str">
        <f>IF(FN_MC!Y79="","*",FN_MC!Y79)</f>
        <v>*</v>
      </c>
      <c r="B77" s="95" t="str">
        <f>IF(FN_MC!X79="","*",FN_MC!X79)</f>
        <v>Oportunidade</v>
      </c>
      <c r="C77" s="95" t="str">
        <f>IF(FN_MC!Z79="","*",FN_MC!Z79)</f>
        <v>*</v>
      </c>
      <c r="D77" s="96" t="str">
        <f>IF(FN_MC!S79="","*",FN_MC!S79)</f>
        <v>FERRONORTE</v>
      </c>
      <c r="E77" s="96" t="str">
        <f>IF(FN_MC!T79="","*",FN_MC!T79)</f>
        <v>TMI-TCS</v>
      </c>
      <c r="F77" s="96">
        <f>IF(FN_MC!B79="","*",FN_MC!B79)</f>
        <v>46062</v>
      </c>
      <c r="G77" s="96" t="str">
        <f>IF(FN_MC!D79="","*",FN_MC!D79)</f>
        <v>W50</v>
      </c>
      <c r="H77" s="96" t="str">
        <f>IF(FN_MC!F79="","*",FN_MC!F79)</f>
        <v>MODERNIZAÇÃO - DESCARGA - TRILHO</v>
      </c>
      <c r="I77" s="96" t="str">
        <f>IF(FN_MC!H79="","*",FN_MC!H79)</f>
        <v>TCS2</v>
      </c>
      <c r="J77" s="96" t="str">
        <f>IF(FN_MC!I79="","*",FN_MC!I79)</f>
        <v>TCS2</v>
      </c>
      <c r="K77" s="96" t="str">
        <f>IF(FN_MC!M79="","*",FN_MC!M79)</f>
        <v>TVI-TJA</v>
      </c>
      <c r="L77" s="196" t="str">
        <f>IF(FN_MC!N79="","*",FN_MC!N79)</f>
        <v>251TJA</v>
      </c>
      <c r="M77" s="97">
        <f>IF(FN_MC!J79="","*",FN_MC!J79)</f>
        <v>74</v>
      </c>
      <c r="N77" s="183">
        <f>IF(FN_MC!K79="","*",FN_MC!K79)</f>
        <v>260</v>
      </c>
      <c r="O77" s="183">
        <f>IF(FN_MC!L79="","*",FN_MC!L79)</f>
        <v>210</v>
      </c>
      <c r="P77" s="107">
        <f>IF(FN_MC!O79="","*",FN_MC!O79)</f>
        <v>0.45833333333333331</v>
      </c>
      <c r="Q77" s="107">
        <f>IF(FN_MC!P79="","*",FN_MC!P79)</f>
        <v>8.3333333333333329E-2</v>
      </c>
      <c r="R77" s="96" t="str">
        <f>IF(FN_MC!Q79="","*",CONCATENATE(FN_MC!Q79," ",FN_MC!R79))</f>
        <v>4 Nº DE BARRAS</v>
      </c>
      <c r="S77" s="96" t="str">
        <f>IF(FN_MC!V79="","*",FN_MC!V79)</f>
        <v>Augusto/ Efraim</v>
      </c>
      <c r="T77" s="96" t="str">
        <f>IF(FN_MC!W79="","*",FN_MC!W79)</f>
        <v>Descarga de barra curta e dormentes</v>
      </c>
      <c r="U77" s="98">
        <f ca="1">_xlfn.XLOOKUP(G77&amp;$U$3,BS_CONTROLE[CHAVE],BS_CONTROLE[Quantidade_11],"-")</f>
        <v>0</v>
      </c>
      <c r="V77" s="98">
        <f ca="1">_xlfn.XLOOKUP(G77&amp;$V$3,BS_CONTROLE[CHAVE],BS_CONTROLE[Quantidade_11],"-")</f>
        <v>4</v>
      </c>
      <c r="W77" s="98">
        <f ca="1">_xlfn.XLOOKUP(G77&amp;$W$3,BS_CONTROLE[CHAVE],BS_CONTROLE[Quantidade_11],"-")</f>
        <v>0</v>
      </c>
      <c r="X77" s="201"/>
      <c r="Y77" s="201"/>
      <c r="Z77" s="201"/>
      <c r="AA77" s="201"/>
      <c r="AB77" s="201"/>
      <c r="AC77" s="201"/>
      <c r="AD77" s="201"/>
      <c r="AE77" s="201"/>
      <c r="AF77" s="201"/>
      <c r="AG77" s="201"/>
      <c r="AH77" s="201"/>
      <c r="AI77" s="201"/>
      <c r="AJ77" s="201"/>
      <c r="AK77" s="201"/>
      <c r="AL77" s="201"/>
      <c r="AM77" s="201"/>
      <c r="AN77" s="201"/>
      <c r="AO77" s="201"/>
      <c r="AP77" s="201"/>
      <c r="AQ77" s="201"/>
      <c r="AR77" s="201"/>
      <c r="AS77" s="201"/>
      <c r="AT77" s="201"/>
    </row>
    <row r="78" spans="1:46" hidden="1">
      <c r="A78" s="95" t="str">
        <f>IF(FN_MC!Y80="","*",FN_MC!Y80)</f>
        <v>*</v>
      </c>
      <c r="B78" s="95" t="str">
        <f>IF(FN_MC!X80="","*",FN_MC!X80)</f>
        <v>Oportunidade</v>
      </c>
      <c r="C78" s="95" t="str">
        <f>IF(FN_MC!Z80="","*",FN_MC!Z80)</f>
        <v>*</v>
      </c>
      <c r="D78" s="96" t="str">
        <f>IF(FN_MC!S80="","*",FN_MC!S80)</f>
        <v>FERRONORTE</v>
      </c>
      <c r="E78" s="96" t="str">
        <f>IF(FN_MC!T80="","*",FN_MC!T80)</f>
        <v>TMI-TCS</v>
      </c>
      <c r="F78" s="96">
        <f>IF(FN_MC!B80="","*",FN_MC!B80)</f>
        <v>46062</v>
      </c>
      <c r="G78" s="96" t="str">
        <f>IF(FN_MC!D80="","*",FN_MC!D80)</f>
        <v>V66</v>
      </c>
      <c r="H78" s="96" t="str">
        <f>IF(FN_MC!F80="","*",FN_MC!F80)</f>
        <v>MODERNIZAÇÃO - REGULAGEM</v>
      </c>
      <c r="I78" s="96" t="str">
        <f>IF(FN_MC!H80="","*",FN_MC!H80)</f>
        <v>TID2</v>
      </c>
      <c r="J78" s="96" t="str">
        <f>IF(FN_MC!I80="","*",FN_MC!I80)</f>
        <v>TID2</v>
      </c>
      <c r="K78" s="96" t="str">
        <f>IF(FN_MC!M80="","*",FN_MC!M80)</f>
        <v>TCE-TID</v>
      </c>
      <c r="L78" s="196" t="str">
        <f>IF(FN_MC!N80="","*",FN_MC!N80)</f>
        <v>TCE177</v>
      </c>
      <c r="M78" s="97">
        <f>IF(FN_MC!J80="","*",FN_MC!J80)</f>
        <v>74</v>
      </c>
      <c r="N78" s="183">
        <f>IF(FN_MC!K80="","*",FN_MC!K80)</f>
        <v>172</v>
      </c>
      <c r="O78" s="183">
        <f>IF(FN_MC!L80="","*",FN_MC!L80)</f>
        <v>173</v>
      </c>
      <c r="P78" s="107">
        <f>IF(FN_MC!O80="","*",FN_MC!O80)</f>
        <v>0.45833333333333331</v>
      </c>
      <c r="Q78" s="107">
        <f>IF(FN_MC!P80="","*",FN_MC!P80)</f>
        <v>8.3333333333333329E-2</v>
      </c>
      <c r="R78" s="96" t="str">
        <f>IF(FN_MC!Q80="","*",CONCATENATE(FN_MC!Q80," ",FN_MC!R80))</f>
        <v>500 M</v>
      </c>
      <c r="S78" s="96" t="str">
        <f>IF(FN_MC!V80="","*",FN_MC!V80)</f>
        <v>Augusto/ Efraim</v>
      </c>
      <c r="T78" s="96" t="str">
        <f>IF(FN_MC!W80="","*",FN_MC!W80)</f>
        <v>Regulagem de brita</v>
      </c>
      <c r="U78" s="98">
        <f ca="1">_xlfn.XLOOKUP(G78&amp;$U$3,BS_CONTROLE[CHAVE],BS_CONTROLE[Quantidade_11],"-")</f>
        <v>1000</v>
      </c>
      <c r="V78" s="98">
        <f ca="1">_xlfn.XLOOKUP(G78&amp;$V$3,BS_CONTROLE[CHAVE],BS_CONTROLE[Quantidade_11],"-")</f>
        <v>1000</v>
      </c>
      <c r="W78" s="98">
        <f ca="1">_xlfn.XLOOKUP(G78&amp;$W$3,BS_CONTROLE[CHAVE],BS_CONTROLE[Quantidade_11],"-")</f>
        <v>0</v>
      </c>
      <c r="X78" s="201"/>
      <c r="Y78" s="201"/>
      <c r="Z78" s="201"/>
      <c r="AA78" s="201"/>
      <c r="AB78" s="201"/>
      <c r="AC78" s="201"/>
      <c r="AD78" s="201"/>
      <c r="AE78" s="201"/>
      <c r="AF78" s="201"/>
      <c r="AG78" s="201"/>
      <c r="AH78" s="201"/>
      <c r="AI78" s="201"/>
      <c r="AJ78" s="201"/>
      <c r="AK78" s="201"/>
      <c r="AL78" s="201"/>
      <c r="AM78" s="201"/>
      <c r="AN78" s="201"/>
      <c r="AO78" s="201"/>
      <c r="AP78" s="201"/>
      <c r="AQ78" s="201"/>
      <c r="AR78" s="201"/>
      <c r="AS78" s="201"/>
      <c r="AT78" s="201"/>
    </row>
    <row r="79" spans="1:46" hidden="1">
      <c r="A79" s="95" t="str">
        <f>IF(FN_MC!Y81="","*",FN_MC!Y81)</f>
        <v>*</v>
      </c>
      <c r="B79" s="95" t="str">
        <f>IF(FN_MC!X81="","*",FN_MC!X81)</f>
        <v>Oportunidade</v>
      </c>
      <c r="C79" s="95" t="str">
        <f>IF(FN_MC!Z81="","*",FN_MC!Z81)</f>
        <v>*</v>
      </c>
      <c r="D79" s="96" t="str">
        <f>IF(FN_MC!S81="","*",FN_MC!S81)</f>
        <v>FERRONORTE</v>
      </c>
      <c r="E79" s="96" t="str">
        <f>IF(FN_MC!T81="","*",FN_MC!T81)</f>
        <v>TMI-TCS</v>
      </c>
      <c r="F79" s="96">
        <f>IF(FN_MC!B81="","*",FN_MC!B81)</f>
        <v>46062</v>
      </c>
      <c r="G79" s="96" t="str">
        <f>IF(FN_MC!D81="","*",FN_MC!D81)</f>
        <v>ANISIO (TF-514)</v>
      </c>
      <c r="H79" s="96" t="str">
        <f>IF(FN_MC!F81="","*",FN_MC!F81)</f>
        <v>PDM - SUBSTITUIÇÃO - TRILHO</v>
      </c>
      <c r="I79" s="96" t="str">
        <f>IF(FN_MC!H81="","*",FN_MC!H81)</f>
        <v>-</v>
      </c>
      <c r="J79" s="96" t="str">
        <f>IF(FN_MC!I81="","*",FN_MC!I81)</f>
        <v>-</v>
      </c>
      <c r="K79" s="96" t="str">
        <f>IF(FN_MC!M81="","*",FN_MC!M81)</f>
        <v>TLG-TQI</v>
      </c>
      <c r="L79" s="196" t="str">
        <f>IF(FN_MC!N81="","*",FN_MC!N81)</f>
        <v>K52TQI</v>
      </c>
      <c r="M79" s="97">
        <f>IF(FN_MC!J81="","*",FN_MC!J81)</f>
        <v>74</v>
      </c>
      <c r="N79" s="183">
        <f>IF(FN_MC!K81="","*",FN_MC!K81)</f>
        <v>54.53</v>
      </c>
      <c r="O79" s="183" t="str">
        <f>IF(FN_MC!L81="","*",FN_MC!L81)</f>
        <v>-</v>
      </c>
      <c r="P79" s="107">
        <f>IF(FN_MC!O81="","*",FN_MC!O81)</f>
        <v>0.41666666666666669</v>
      </c>
      <c r="Q79" s="107">
        <f>IF(FN_MC!P81="","*",FN_MC!P81)</f>
        <v>4.1666666666666664E-2</v>
      </c>
      <c r="R79" s="96" t="str">
        <f>IF(FN_MC!Q81="","*",CONCATENATE(FN_MC!Q81," ",FN_MC!R81))</f>
        <v>8 M</v>
      </c>
      <c r="S79" s="96" t="str">
        <f>IF(FN_MC!V81="","*",FN_MC!V81)</f>
        <v>Anisio</v>
      </c>
      <c r="T79" s="96" t="str">
        <f>IF(FN_MC!W81="","*",FN_MC!W81)</f>
        <v>Substituição de trilho</v>
      </c>
      <c r="U79" s="98">
        <f ca="1">_xlfn.XLOOKUP(G79&amp;$U$3,BS_CONTROLE[CHAVE],BS_CONTROLE[Quantidade_11],"-")</f>
        <v>125</v>
      </c>
      <c r="V79" s="98" t="str">
        <f ca="1">_xlfn.XLOOKUP(G79&amp;$V$3,BS_CONTROLE[CHAVE],BS_CONTROLE[Quantidade_11],"-")</f>
        <v>-</v>
      </c>
      <c r="W79" s="98">
        <f ca="1">_xlfn.XLOOKUP(G79&amp;$W$3,BS_CONTROLE[CHAVE],BS_CONTROLE[Quantidade_11],"-")</f>
        <v>0</v>
      </c>
      <c r="X79" s="201"/>
      <c r="Y79" s="201"/>
      <c r="Z79" s="201"/>
      <c r="AA79" s="201"/>
      <c r="AB79" s="201"/>
      <c r="AC79" s="201"/>
      <c r="AD79" s="201"/>
      <c r="AE79" s="201"/>
      <c r="AF79" s="201"/>
      <c r="AG79" s="201"/>
      <c r="AH79" s="201"/>
      <c r="AI79" s="201"/>
      <c r="AJ79" s="201"/>
      <c r="AK79" s="201"/>
      <c r="AL79" s="201"/>
      <c r="AM79" s="201"/>
      <c r="AN79" s="201"/>
      <c r="AO79" s="201"/>
      <c r="AP79" s="201"/>
      <c r="AQ79" s="201"/>
      <c r="AR79" s="201"/>
      <c r="AS79" s="201"/>
      <c r="AT79" s="201"/>
    </row>
    <row r="80" spans="1:46" hidden="1">
      <c r="A80" s="95" t="str">
        <f>IF(FN_MC!Y82="","*",FN_MC!Y82)</f>
        <v>*</v>
      </c>
      <c r="B80" s="95" t="str">
        <f>IF(FN_MC!X82="","*",FN_MC!X82)</f>
        <v>Extra</v>
      </c>
      <c r="C80" s="95" t="str">
        <f>IF(FN_MC!Z82="","*",FN_MC!Z82)</f>
        <v>*</v>
      </c>
      <c r="D80" s="96" t="str">
        <f>IF(FN_MC!S82="","*",FN_MC!S82)</f>
        <v>MALHA CENTRAL</v>
      </c>
      <c r="E80" s="96" t="str">
        <f>IF(FN_MC!T82="","*",FN_MC!T82)</f>
        <v>PPN-POV</v>
      </c>
      <c r="F80" s="96">
        <f>IF(FN_MC!B82="","*",FN_MC!B82)</f>
        <v>46062</v>
      </c>
      <c r="G80" s="96" t="str">
        <f>IF(FN_MC!D82="","*",FN_MC!D82)</f>
        <v>E14</v>
      </c>
      <c r="H80" s="96" t="str">
        <f>IF(FN_MC!F82="","*",FN_MC!F82)</f>
        <v>DESLOCAMENTO</v>
      </c>
      <c r="I80" s="96" t="str">
        <f>IF(FN_MC!H82="","*",FN_MC!H82)</f>
        <v>PPN1</v>
      </c>
      <c r="J80" s="96" t="str">
        <f>IF(FN_MC!I82="","*",FN_MC!I82)</f>
        <v>PGU2</v>
      </c>
      <c r="K80" s="96" t="str">
        <f>IF(FN_MC!M82="","*",FN_MC!M82)</f>
        <v>PPN</v>
      </c>
      <c r="L80" s="196" t="str">
        <f>IF(FN_MC!N82="","*",FN_MC!N82)</f>
        <v>PPN1</v>
      </c>
      <c r="M80" s="97">
        <f>IF(FN_MC!J82="","*",FN_MC!J82)</f>
        <v>101</v>
      </c>
      <c r="N80" s="183">
        <f>IF(FN_MC!K82="","*",FN_MC!K82)</f>
        <v>721</v>
      </c>
      <c r="O80" s="183" t="str">
        <f>IF(FN_MC!L82="","*",FN_MC!L82)</f>
        <v>-</v>
      </c>
      <c r="P80" s="107">
        <f>IF(FN_MC!O82="","*",FN_MC!O82)</f>
        <v>0.99930555555555556</v>
      </c>
      <c r="Q80" s="107">
        <f>IF(FN_MC!P82="","*",FN_MC!P82)</f>
        <v>4.1666666666666664E-2</v>
      </c>
      <c r="R80" s="96" t="str">
        <f>IF(FN_MC!Q82="","*",CONCATENATE(FN_MC!Q82," ",FN_MC!R82))</f>
        <v>1 BINÁRIO</v>
      </c>
      <c r="S80" s="96" t="str">
        <f>IF(FN_MC!V82="","*",FN_MC!V82)</f>
        <v>Fernanda</v>
      </c>
      <c r="T80" s="96" t="str">
        <f>IF(FN_MC!W82="","*",FN_MC!W82)</f>
        <v>Deslocamento</v>
      </c>
      <c r="U80" s="98">
        <f ca="1">_xlfn.XLOOKUP(G80&amp;$U$3,BS_CONTROLE[CHAVE],BS_CONTROLE[Quantidade_11],"-")</f>
        <v>1</v>
      </c>
      <c r="V80" s="98" t="str">
        <f ca="1">_xlfn.XLOOKUP(G80&amp;$V$3,BS_CONTROLE[CHAVE],BS_CONTROLE[Quantidade_11],"-")</f>
        <v>-</v>
      </c>
      <c r="W80" s="98">
        <f ca="1">_xlfn.XLOOKUP(G80&amp;$W$3,BS_CONTROLE[CHAVE],BS_CONTROLE[Quantidade_11],"-")</f>
        <v>1</v>
      </c>
      <c r="X80" s="201"/>
      <c r="Y80" s="201"/>
      <c r="Z80" s="201"/>
      <c r="AA80" s="201"/>
      <c r="AB80" s="201"/>
      <c r="AC80" s="201"/>
      <c r="AD80" s="201"/>
      <c r="AE80" s="201"/>
      <c r="AF80" s="201"/>
      <c r="AG80" s="201"/>
      <c r="AH80" s="201"/>
      <c r="AI80" s="201"/>
      <c r="AJ80" s="201"/>
      <c r="AK80" s="201"/>
      <c r="AL80" s="201"/>
      <c r="AM80" s="201"/>
      <c r="AN80" s="201"/>
      <c r="AO80" s="201"/>
      <c r="AP80" s="201"/>
      <c r="AQ80" s="201"/>
      <c r="AR80" s="201"/>
      <c r="AS80" s="201"/>
      <c r="AT80" s="201"/>
    </row>
    <row r="81" spans="1:46" hidden="1">
      <c r="A81" s="95" t="str">
        <f>IF(FN_MC!Y83="","*",FN_MC!Y83)</f>
        <v>*</v>
      </c>
      <c r="B81" s="95" t="str">
        <f>IF(FN_MC!X83="","*",FN_MC!X83)</f>
        <v>Oportunidade</v>
      </c>
      <c r="C81" s="95" t="str">
        <f>IF(FN_MC!Z83="","*",FN_MC!Z83)</f>
        <v>*</v>
      </c>
      <c r="D81" s="96" t="str">
        <f>IF(FN_MC!S83="","*",FN_MC!S83)</f>
        <v>MALHA CENTRAL</v>
      </c>
      <c r="E81" s="96" t="str">
        <f>IF(FN_MC!T83="","*",FN_MC!T83)</f>
        <v>PPN-POV</v>
      </c>
      <c r="F81" s="96">
        <f>IF(FN_MC!B83="","*",FN_MC!B83)</f>
        <v>46062</v>
      </c>
      <c r="G81" s="96" t="str">
        <f>IF(FN_MC!D83="","*",FN_MC!D83)</f>
        <v xml:space="preserve">TURMA FIXA VIA </v>
      </c>
      <c r="H81" s="96" t="str">
        <f>IF(FN_MC!F83="","*",FN_MC!F83)</f>
        <v>PDM - SUBSTITUIÇÃO - TRILHO</v>
      </c>
      <c r="I81" s="96" t="str">
        <f>IF(FN_MC!H83="","*",FN_MC!H83)</f>
        <v>POVPJA</v>
      </c>
      <c r="J81" s="96" t="str">
        <f>IF(FN_MC!I83="","*",FN_MC!I83)</f>
        <v>-</v>
      </c>
      <c r="K81" s="96" t="str">
        <f>IF(FN_MC!M83="","*",FN_MC!M83)</f>
        <v>PJA-POV</v>
      </c>
      <c r="L81" s="196" t="str">
        <f>IF(FN_MC!N83="","*",FN_MC!N83)</f>
        <v>POVPJA</v>
      </c>
      <c r="M81" s="97">
        <f>IF(FN_MC!J83="","*",FN_MC!J83)</f>
        <v>101</v>
      </c>
      <c r="N81" s="183">
        <f>IF(FN_MC!K83="","*",FN_MC!K83)</f>
        <v>1519.6</v>
      </c>
      <c r="O81" s="183" t="str">
        <f>IF(FN_MC!L83="","*",FN_MC!L83)</f>
        <v>-</v>
      </c>
      <c r="P81" s="107">
        <f>IF(FN_MC!O83="","*",FN_MC!O83)</f>
        <v>0.52083333333333337</v>
      </c>
      <c r="Q81" s="107">
        <f>IF(FN_MC!P83="","*",FN_MC!P83)</f>
        <v>8.3333333333333329E-2</v>
      </c>
      <c r="R81" s="96" t="str">
        <f>IF(FN_MC!Q83="","*",CONCATENATE(FN_MC!Q83," ",FN_MC!R83))</f>
        <v>8 M</v>
      </c>
      <c r="S81" s="96" t="str">
        <f>IF(FN_MC!V83="","*",FN_MC!V83)</f>
        <v xml:space="preserve">Carlos </v>
      </c>
      <c r="T81" s="96" t="str">
        <f>IF(FN_MC!W83="","*",FN_MC!W83)</f>
        <v xml:space="preserve">Execução de solda - Condicionado a temperatura </v>
      </c>
      <c r="U81" s="98">
        <f ca="1">_xlfn.XLOOKUP(G81&amp;$U$3,BS_CONTROLE[CHAVE],BS_CONTROLE[Quantidade_11],"-")</f>
        <v>8</v>
      </c>
      <c r="V81" s="98" t="str">
        <f ca="1">_xlfn.XLOOKUP(G81&amp;$V$3,BS_CONTROLE[CHAVE],BS_CONTROLE[Quantidade_11],"-")</f>
        <v>-</v>
      </c>
      <c r="W81" s="98">
        <f ca="1">_xlfn.XLOOKUP(G81&amp;$W$3,BS_CONTROLE[CHAVE],BS_CONTROLE[Quantidade_11],"-")</f>
        <v>8</v>
      </c>
      <c r="X81" s="201"/>
      <c r="Y81" s="201"/>
      <c r="Z81" s="201"/>
      <c r="AA81" s="201"/>
      <c r="AB81" s="201"/>
      <c r="AC81" s="201"/>
      <c r="AD81" s="201"/>
      <c r="AE81" s="201"/>
      <c r="AF81" s="201"/>
      <c r="AG81" s="201"/>
      <c r="AH81" s="201"/>
      <c r="AI81" s="201"/>
      <c r="AJ81" s="201"/>
      <c r="AK81" s="201"/>
      <c r="AL81" s="201"/>
      <c r="AM81" s="201"/>
      <c r="AN81" s="201"/>
      <c r="AO81" s="201"/>
      <c r="AP81" s="201"/>
      <c r="AQ81" s="201"/>
      <c r="AR81" s="201"/>
      <c r="AS81" s="201"/>
      <c r="AT81" s="201"/>
    </row>
    <row r="82" spans="1:46" hidden="1">
      <c r="A82" s="95" t="str">
        <f>IF(FN_MC!Y84="","*",FN_MC!Y84)</f>
        <v>SIM</v>
      </c>
      <c r="B82" s="95" t="str">
        <f>IF(FN_MC!X84="","*",FN_MC!X84)</f>
        <v>Contrato</v>
      </c>
      <c r="C82" s="95" t="str">
        <f>IF(FN_MC!Z84="","*",FN_MC!Z84)</f>
        <v>*</v>
      </c>
      <c r="D82" s="96" t="str">
        <f>IF(FN_MC!S84="","*",FN_MC!S84)</f>
        <v>FERRONORTE</v>
      </c>
      <c r="E82" s="96" t="str">
        <f>IF(FN_MC!T84="","*",FN_MC!T84)</f>
        <v>TGR-TRO</v>
      </c>
      <c r="F82" s="96">
        <f>IF(FN_MC!B84="","*",FN_MC!B84)</f>
        <v>46063</v>
      </c>
      <c r="G82" s="96" t="str">
        <f>IF(FN_MC!D84="","*",FN_MC!D84)</f>
        <v>V86</v>
      </c>
      <c r="H82" s="96" t="str">
        <f>IF(FN_MC!F84="","*",FN_MC!F84)</f>
        <v>MECANIZAÇÃO - SOCADORA</v>
      </c>
      <c r="I82" s="96" t="str">
        <f>IF(FN_MC!H84="","*",FN_MC!H84)</f>
        <v>TSF</v>
      </c>
      <c r="J82" s="96" t="str">
        <f>IF(FN_MC!I84="","*",FN_MC!I84)</f>
        <v>TSF</v>
      </c>
      <c r="K82" s="96" t="str">
        <f>IF(FN_MC!M84="","*",FN_MC!M84)</f>
        <v>TAL-TSF</v>
      </c>
      <c r="L82" s="196" t="str">
        <f>IF(FN_MC!N84="","*",FN_MC!N84)</f>
        <v>710TSF</v>
      </c>
      <c r="M82" s="97">
        <f>IF(FN_MC!J84="","*",FN_MC!J84)</f>
        <v>98</v>
      </c>
      <c r="N82" s="183">
        <f>IF(FN_MC!K84="","*",FN_MC!K84)</f>
        <v>710.1</v>
      </c>
      <c r="O82" s="183">
        <f>IF(FN_MC!L84="","*",FN_MC!L84)</f>
        <v>713</v>
      </c>
      <c r="P82" s="107">
        <f>IF(FN_MC!O84="","*",FN_MC!O84)</f>
        <v>0.4375</v>
      </c>
      <c r="Q82" s="107">
        <f>IF(FN_MC!P84="","*",FN_MC!P84)</f>
        <v>0.125</v>
      </c>
      <c r="R82" s="96" t="str">
        <f>IF(FN_MC!Q84="","*",CONCATENATE(FN_MC!Q84," ",FN_MC!R84))</f>
        <v>1680 M</v>
      </c>
      <c r="S82" s="96" t="str">
        <f>IF(FN_MC!V84="","*",FN_MC!V84)</f>
        <v>Antonioni</v>
      </c>
      <c r="T82" s="96" t="str">
        <f>IF(FN_MC!W84="","*",FN_MC!W84)</f>
        <v xml:space="preserve">
</v>
      </c>
      <c r="U82" s="98">
        <f ca="1">_xlfn.XLOOKUP(G82&amp;$U$3,BS_CONTROLE[CHAVE],BS_CONTROLE[Quantidade_11],"-")</f>
        <v>0</v>
      </c>
      <c r="V82" s="98">
        <f ca="1">_xlfn.XLOOKUP(G82&amp;$V$3,BS_CONTROLE[CHAVE],BS_CONTROLE[Quantidade_11],"-")</f>
        <v>4512</v>
      </c>
      <c r="W82" s="98">
        <f ca="1">_xlfn.XLOOKUP(G82&amp;$W$3,BS_CONTROLE[CHAVE],BS_CONTROLE[Quantidade_11],"-")</f>
        <v>0</v>
      </c>
      <c r="X82" s="201"/>
      <c r="Y82" s="201"/>
      <c r="Z82" s="201"/>
      <c r="AA82" s="201"/>
      <c r="AB82" s="201"/>
      <c r="AC82" s="201"/>
      <c r="AD82" s="201"/>
      <c r="AE82" s="201"/>
      <c r="AF82" s="201"/>
      <c r="AG82" s="201"/>
      <c r="AH82" s="201"/>
      <c r="AI82" s="201"/>
      <c r="AJ82" s="201"/>
      <c r="AK82" s="201"/>
      <c r="AL82" s="201"/>
      <c r="AM82" s="201"/>
      <c r="AN82" s="201"/>
      <c r="AO82" s="201"/>
      <c r="AP82" s="201"/>
      <c r="AQ82" s="201"/>
      <c r="AR82" s="201"/>
      <c r="AS82" s="201"/>
      <c r="AT82" s="201"/>
    </row>
    <row r="83" spans="1:46" hidden="1">
      <c r="A83" s="95" t="str">
        <f>IF(FN_MC!Y85="","*",FN_MC!Y85)</f>
        <v>OPORTUNIDADE</v>
      </c>
      <c r="B83" s="95" t="str">
        <f>IF(FN_MC!X85="","*",FN_MC!X85)</f>
        <v>Oportunidade</v>
      </c>
      <c r="C83" s="95" t="str">
        <f>IF(FN_MC!Z85="","*",FN_MC!Z85)</f>
        <v>*</v>
      </c>
      <c r="D83" s="96" t="str">
        <f>IF(FN_MC!S85="","*",FN_MC!S85)</f>
        <v>FERRONORTE</v>
      </c>
      <c r="E83" s="96" t="str">
        <f>IF(FN_MC!T85="","*",FN_MC!T85)</f>
        <v>TGR-TRO</v>
      </c>
      <c r="F83" s="96">
        <f>IF(FN_MC!B85="","*",FN_MC!B85)</f>
        <v>46063</v>
      </c>
      <c r="G83" s="96" t="str">
        <f>IF(FN_MC!D85="","*",FN_MC!D85)</f>
        <v>W70</v>
      </c>
      <c r="H83" s="96" t="str">
        <f>IF(FN_MC!F85="","*",FN_MC!F85)</f>
        <v>PDM - PEDRA - DESCARGA</v>
      </c>
      <c r="I83" s="96" t="str">
        <f>IF(FN_MC!H85="","*",FN_MC!H85)</f>
        <v>TIQ</v>
      </c>
      <c r="J83" s="96" t="str">
        <f>IF(FN_MC!I85="","*",FN_MC!I85)</f>
        <v>TGR2</v>
      </c>
      <c r="K83" s="96" t="str">
        <f>IF(FN_MC!M85="","*",FN_MC!M85)</f>
        <v>TAL-TSF</v>
      </c>
      <c r="L83" s="196">
        <f>IF(FN_MC!N85="","*",FN_MC!N85)</f>
        <v>699710</v>
      </c>
      <c r="M83" s="97">
        <f>IF(FN_MC!J85="","*",FN_MC!J85)</f>
        <v>98</v>
      </c>
      <c r="N83" s="183">
        <f>IF(FN_MC!K85="","*",FN_MC!K85)</f>
        <v>704</v>
      </c>
      <c r="O83" s="183">
        <f>IF(FN_MC!L85="","*",FN_MC!L85)</f>
        <v>706</v>
      </c>
      <c r="P83" s="107">
        <f>IF(FN_MC!O85="","*",FN_MC!O85)</f>
        <v>0.375</v>
      </c>
      <c r="Q83" s="107">
        <f>IF(FN_MC!P85="","*",FN_MC!P85)</f>
        <v>0.125</v>
      </c>
      <c r="R83" s="96" t="str">
        <f>IF(FN_MC!Q85="","*",CONCATENATE(FN_MC!Q85," ",FN_MC!R85))</f>
        <v>27 VAGÕES</v>
      </c>
      <c r="S83" s="96" t="str">
        <f>IF(FN_MC!V85="","*",FN_MC!V85)</f>
        <v xml:space="preserve">Camila </v>
      </c>
      <c r="T83" s="235" t="str">
        <f>IF(FN_MC!W85="","*",FN_MC!W85)</f>
        <v xml:space="preserve">Descarga de pedra </v>
      </c>
      <c r="U83" s="98">
        <f ca="1">_xlfn.XLOOKUP(G83&amp;$U$3,BS_CONTROLE[CHAVE],BS_CONTROLE[Quantidade_11],"-")</f>
        <v>1</v>
      </c>
      <c r="V83" s="98">
        <f ca="1">_xlfn.XLOOKUP(G83&amp;$V$3,BS_CONTROLE[CHAVE],BS_CONTROLE[Quantidade_11],"-")</f>
        <v>27</v>
      </c>
      <c r="W83" s="98">
        <f ca="1">_xlfn.XLOOKUP(G83&amp;$W$3,BS_CONTROLE[CHAVE],BS_CONTROLE[Quantidade_11],"-")</f>
        <v>0</v>
      </c>
      <c r="X83" s="201"/>
      <c r="Y83" s="201"/>
      <c r="Z83" s="201"/>
      <c r="AA83" s="201"/>
      <c r="AB83" s="201"/>
      <c r="AC83" s="201"/>
      <c r="AD83" s="201"/>
      <c r="AE83" s="201"/>
      <c r="AF83" s="201"/>
      <c r="AG83" s="201"/>
      <c r="AH83" s="201"/>
      <c r="AI83" s="201"/>
      <c r="AJ83" s="201"/>
      <c r="AK83" s="201"/>
      <c r="AL83" s="201"/>
      <c r="AM83" s="201"/>
      <c r="AN83" s="201"/>
      <c r="AO83" s="201"/>
      <c r="AP83" s="201"/>
      <c r="AQ83" s="201"/>
      <c r="AR83" s="201"/>
      <c r="AS83" s="201"/>
      <c r="AT83" s="201"/>
    </row>
    <row r="84" spans="1:46" hidden="1">
      <c r="A84" s="95" t="str">
        <f>IF(FN_MC!Y86="","*",FN_MC!Y86)</f>
        <v>*</v>
      </c>
      <c r="B84" s="95" t="str">
        <f>IF(FN_MC!X86="","*",FN_MC!X86)</f>
        <v>*</v>
      </c>
      <c r="C84" s="95" t="str">
        <f>IF(FN_MC!Z86="","*",FN_MC!Z86)</f>
        <v>*</v>
      </c>
      <c r="D84" s="96" t="str">
        <f>IF(FN_MC!S86="","*",FN_MC!S86)</f>
        <v>-</v>
      </c>
      <c r="E84" s="96" t="str">
        <f>IF(FN_MC!T86="","*",FN_MC!T86)</f>
        <v>-</v>
      </c>
      <c r="F84" s="96" t="str">
        <f>IF(FN_MC!B86="","*",FN_MC!B86)</f>
        <v>*</v>
      </c>
      <c r="G84" s="96" t="str">
        <f>IF(FN_MC!D86="","*",FN_MC!D86)</f>
        <v>*</v>
      </c>
      <c r="H84" s="96" t="str">
        <f>IF(FN_MC!F86="","*",FN_MC!F86)</f>
        <v>*</v>
      </c>
      <c r="I84" s="96" t="str">
        <f>IF(FN_MC!H86="","*",FN_MC!H86)</f>
        <v>*</v>
      </c>
      <c r="J84" s="96" t="str">
        <f>IF(FN_MC!I86="","*",FN_MC!I86)</f>
        <v>*</v>
      </c>
      <c r="K84" s="96" t="str">
        <f>IF(FN_MC!M86="","*",FN_MC!M86)</f>
        <v>-</v>
      </c>
      <c r="L84" s="196" t="str">
        <f>IF(FN_MC!N86="","*",FN_MC!N86)</f>
        <v>-</v>
      </c>
      <c r="M84" s="97" t="str">
        <f>IF(FN_MC!J86="","*",FN_MC!J86)</f>
        <v>*</v>
      </c>
      <c r="N84" s="183" t="str">
        <f>IF(FN_MC!K86="","*",FN_MC!K86)</f>
        <v>*</v>
      </c>
      <c r="O84" s="183" t="str">
        <f>IF(FN_MC!L86="","*",FN_MC!L86)</f>
        <v>-</v>
      </c>
      <c r="P84" s="107" t="str">
        <f>IF(FN_MC!O86="","*",FN_MC!O86)</f>
        <v>*</v>
      </c>
      <c r="Q84" s="107" t="str">
        <f>IF(FN_MC!P86="","*",FN_MC!P86)</f>
        <v>*</v>
      </c>
      <c r="R84" s="96" t="str">
        <f>IF(FN_MC!Q86="","*",CONCATENATE(FN_MC!Q86," ",FN_MC!R86))</f>
        <v>*</v>
      </c>
      <c r="S84" s="96" t="str">
        <f>IF(FN_MC!V86="","*",FN_MC!V86)</f>
        <v>*</v>
      </c>
      <c r="T84" s="235" t="str">
        <f>IF(FN_MC!W86="","*",FN_MC!W86)</f>
        <v>*</v>
      </c>
      <c r="U84" s="98" t="str">
        <f ca="1">_xlfn.XLOOKUP(G84&amp;$U$3,BS_CONTROLE[CHAVE],BS_CONTROLE[Quantidade_11],"-")</f>
        <v>-</v>
      </c>
      <c r="V84" s="98" t="str">
        <f ca="1">_xlfn.XLOOKUP(G84&amp;$V$3,BS_CONTROLE[CHAVE],BS_CONTROLE[Quantidade_11],"-")</f>
        <v>-</v>
      </c>
      <c r="W84" s="98" t="str">
        <f ca="1">_xlfn.XLOOKUP(G84&amp;$W$3,BS_CONTROLE[CHAVE],BS_CONTROLE[Quantidade_11],"-")</f>
        <v>-</v>
      </c>
      <c r="X84" s="201"/>
      <c r="Y84" s="201"/>
      <c r="Z84" s="201"/>
      <c r="AA84" s="201"/>
      <c r="AB84" s="201"/>
      <c r="AC84" s="201"/>
      <c r="AD84" s="201"/>
      <c r="AE84" s="201"/>
      <c r="AF84" s="201"/>
      <c r="AG84" s="201"/>
      <c r="AH84" s="201"/>
      <c r="AI84" s="201"/>
      <c r="AJ84" s="201"/>
      <c r="AK84" s="201"/>
      <c r="AL84" s="201"/>
      <c r="AM84" s="201"/>
      <c r="AN84" s="201"/>
      <c r="AO84" s="201"/>
      <c r="AP84" s="201"/>
      <c r="AQ84" s="201"/>
      <c r="AR84" s="201"/>
      <c r="AS84" s="201"/>
      <c r="AT84" s="201"/>
    </row>
    <row r="85" spans="1:46" hidden="1">
      <c r="A85" s="95" t="str">
        <f>IF(FN_MC!Y87="","*",FN_MC!Y87)</f>
        <v>OPORTUNIDADE</v>
      </c>
      <c r="B85" s="95" t="str">
        <f>IF(FN_MC!X87="","*",FN_MC!X87)</f>
        <v>Oportunidade</v>
      </c>
      <c r="C85" s="95" t="str">
        <f>IF(FN_MC!Z87="","*",FN_MC!Z87)</f>
        <v>*</v>
      </c>
      <c r="D85" s="96" t="str">
        <f>IF(FN_MC!S87="","*",FN_MC!S87)</f>
        <v>FERRONORTE</v>
      </c>
      <c r="E85" s="96" t="str">
        <f>IF(FN_MC!T87="","*",FN_MC!T87)</f>
        <v>TGR-TRO</v>
      </c>
      <c r="F85" s="96">
        <f>IF(FN_MC!B87="","*",FN_MC!B87)</f>
        <v>46063</v>
      </c>
      <c r="G85" s="96" t="str">
        <f>IF(FN_MC!D87="","*",FN_MC!D87)</f>
        <v>BRUNO (TF-525)</v>
      </c>
      <c r="H85" s="96" t="str">
        <f>IF(FN_MC!F87="","*",FN_MC!F87)</f>
        <v>PDM - SOLDA</v>
      </c>
      <c r="I85" s="96" t="str">
        <f>IF(FN_MC!H87="","*",FN_MC!H87)</f>
        <v>TRM</v>
      </c>
      <c r="J85" s="96" t="str">
        <f>IF(FN_MC!I87="","*",FN_MC!I87)</f>
        <v>-</v>
      </c>
      <c r="K85" s="96" t="str">
        <f>IF(FN_MC!M87="","*",FN_MC!M87)</f>
        <v>TRM</v>
      </c>
      <c r="L85" s="196" t="str">
        <f>IF(FN_MC!N87="","*",FN_MC!N87)</f>
        <v>TRMS</v>
      </c>
      <c r="M85" s="97">
        <f>IF(FN_MC!J87="","*",FN_MC!J87)</f>
        <v>98</v>
      </c>
      <c r="N85" s="183">
        <f>IF(FN_MC!K87="","*",FN_MC!K87)</f>
        <v>548.16</v>
      </c>
      <c r="O85" s="183" t="str">
        <f>IF(FN_MC!L87="","*",FN_MC!L87)</f>
        <v>-</v>
      </c>
      <c r="P85" s="107">
        <f>IF(FN_MC!O87="","*",FN_MC!O87)</f>
        <v>0.375</v>
      </c>
      <c r="Q85" s="107">
        <f>IF(FN_MC!P87="","*",FN_MC!P87)</f>
        <v>6.25E-2</v>
      </c>
      <c r="R85" s="96" t="str">
        <f>IF(FN_MC!Q87="","*",CONCATENATE(FN_MC!Q87," ",FN_MC!R87))</f>
        <v>1 Nº DE SOLDA</v>
      </c>
      <c r="S85" s="96" t="str">
        <f>IF(FN_MC!V87="","*",FN_MC!V87)</f>
        <v>Bruno</v>
      </c>
      <c r="T85" s="96" t="str">
        <f>IF(FN_MC!W87="","*",FN_MC!W87)</f>
        <v xml:space="preserve">Execução de solda - Condicionado a temperatura </v>
      </c>
      <c r="U85" s="98">
        <f ca="1">_xlfn.XLOOKUP(G85&amp;$U$3,BS_CONTROLE[CHAVE],BS_CONTROLE[Quantidade_11],"-")</f>
        <v>2</v>
      </c>
      <c r="V85" s="98">
        <f ca="1">_xlfn.XLOOKUP(G85&amp;$V$3,BS_CONTROLE[CHAVE],BS_CONTROLE[Quantidade_11],"-")</f>
        <v>0</v>
      </c>
      <c r="W85" s="98">
        <f ca="1">_xlfn.XLOOKUP(G85&amp;$W$3,BS_CONTROLE[CHAVE],BS_CONTROLE[Quantidade_11],"-")</f>
        <v>0</v>
      </c>
      <c r="X85" s="201"/>
      <c r="Y85" s="201"/>
      <c r="Z85" s="201"/>
      <c r="AA85" s="201"/>
      <c r="AB85" s="201"/>
      <c r="AC85" s="201"/>
      <c r="AD85" s="201"/>
      <c r="AE85" s="201"/>
      <c r="AF85" s="201"/>
      <c r="AG85" s="201"/>
      <c r="AH85" s="201"/>
      <c r="AI85" s="201"/>
      <c r="AJ85" s="201"/>
      <c r="AK85" s="201"/>
      <c r="AL85" s="201"/>
      <c r="AM85" s="201"/>
      <c r="AN85" s="201"/>
      <c r="AO85" s="201"/>
      <c r="AP85" s="201"/>
      <c r="AQ85" s="201"/>
      <c r="AR85" s="201"/>
      <c r="AS85" s="201"/>
      <c r="AT85" s="201"/>
    </row>
    <row r="86" spans="1:46" hidden="1">
      <c r="A86" s="95" t="str">
        <f>IF(FN_MC!Y88="","*",FN_MC!Y88)</f>
        <v>SIM</v>
      </c>
      <c r="B86" s="95" t="str">
        <f>IF(FN_MC!X88="","*",FN_MC!X88)</f>
        <v>Contrato</v>
      </c>
      <c r="C86" s="95" t="str">
        <f>IF(FN_MC!Z88="","*",FN_MC!Z88)</f>
        <v>*</v>
      </c>
      <c r="D86" s="96" t="str">
        <f>IF(FN_MC!S88="","*",FN_MC!S88)</f>
        <v>FERRONORTE</v>
      </c>
      <c r="E86" s="96" t="str">
        <f>IF(FN_MC!T88="","*",FN_MC!T88)</f>
        <v>TCS-TGR</v>
      </c>
      <c r="F86" s="96">
        <f>IF(FN_MC!B88="","*",FN_MC!B88)</f>
        <v>46063</v>
      </c>
      <c r="G86" s="96" t="str">
        <f>IF(FN_MC!D88="","*",FN_MC!D88)</f>
        <v>ELSON (TF-526)</v>
      </c>
      <c r="H86" s="96" t="str">
        <f>IF(FN_MC!F88="","*",FN_MC!F88)</f>
        <v>PDM - SOLDA</v>
      </c>
      <c r="I86" s="96" t="str">
        <f>IF(FN_MC!H88="","*",FN_MC!H88)</f>
        <v>TPC440</v>
      </c>
      <c r="J86" s="96" t="str">
        <f>IF(FN_MC!I88="","*",FN_MC!I88)</f>
        <v>-</v>
      </c>
      <c r="K86" s="96" t="str">
        <f>IF(FN_MC!M88="","*",FN_MC!M88)</f>
        <v>TPC-TVL</v>
      </c>
      <c r="L86" s="196" t="str">
        <f>IF(FN_MC!N88="","*",FN_MC!N88)</f>
        <v>TPC440</v>
      </c>
      <c r="M86" s="97">
        <f>IF(FN_MC!J88="","*",FN_MC!J88)</f>
        <v>74</v>
      </c>
      <c r="N86" s="183">
        <f>IF(FN_MC!K88="","*",FN_MC!K88)</f>
        <v>430.26799999999997</v>
      </c>
      <c r="O86" s="183" t="str">
        <f>IF(FN_MC!L88="","*",FN_MC!L88)</f>
        <v>-</v>
      </c>
      <c r="P86" s="107">
        <f>IF(FN_MC!O88="","*",FN_MC!O88)</f>
        <v>0.375</v>
      </c>
      <c r="Q86" s="107">
        <f>IF(FN_MC!P88="","*",FN_MC!P88)</f>
        <v>0.125</v>
      </c>
      <c r="R86" s="96" t="str">
        <f>IF(FN_MC!Q88="","*",CONCATENATE(FN_MC!Q88," ",FN_MC!R88))</f>
        <v>2 Nº DE SOLDA</v>
      </c>
      <c r="S86" s="96" t="str">
        <f>IF(FN_MC!V88="","*",FN_MC!V88)</f>
        <v>Elson</v>
      </c>
      <c r="T86" s="235" t="str">
        <f>IF(FN_MC!W88="","*",FN_MC!W88)</f>
        <v xml:space="preserve">Execução de solda - Condicionado a temperatura </v>
      </c>
      <c r="U86" s="98">
        <f ca="1">_xlfn.XLOOKUP(G86&amp;$U$3,BS_CONTROLE[CHAVE],BS_CONTROLE[Quantidade_11],"-")</f>
        <v>0</v>
      </c>
      <c r="V86" s="98">
        <f ca="1">_xlfn.XLOOKUP(G86&amp;$V$3,BS_CONTROLE[CHAVE],BS_CONTROLE[Quantidade_11],"-")</f>
        <v>0</v>
      </c>
      <c r="W86" s="98">
        <f ca="1">_xlfn.XLOOKUP(G86&amp;$W$3,BS_CONTROLE[CHAVE],BS_CONTROLE[Quantidade_11],"-")</f>
        <v>0</v>
      </c>
      <c r="X86" s="201"/>
      <c r="Y86" s="201"/>
      <c r="Z86" s="201"/>
      <c r="AA86" s="201"/>
      <c r="AB86" s="201"/>
      <c r="AC86" s="201"/>
      <c r="AD86" s="201"/>
      <c r="AE86" s="201"/>
      <c r="AF86" s="201"/>
      <c r="AG86" s="201"/>
      <c r="AH86" s="201"/>
      <c r="AI86" s="201"/>
      <c r="AJ86" s="201"/>
      <c r="AK86" s="201"/>
      <c r="AL86" s="201"/>
      <c r="AM86" s="201"/>
      <c r="AN86" s="201"/>
      <c r="AO86" s="201"/>
      <c r="AP86" s="201"/>
      <c r="AQ86" s="201"/>
      <c r="AR86" s="201"/>
      <c r="AS86" s="201"/>
      <c r="AT86" s="201"/>
    </row>
    <row r="87" spans="1:46" hidden="1">
      <c r="A87" s="95" t="str">
        <f>IF(FN_MC!Y89="","*",FN_MC!Y89)</f>
        <v>*</v>
      </c>
      <c r="B87" s="95" t="str">
        <f>IF(FN_MC!X89="","*",FN_MC!X89)</f>
        <v>*</v>
      </c>
      <c r="C87" s="95" t="str">
        <f>IF(FN_MC!Z89="","*",FN_MC!Z89)</f>
        <v>*</v>
      </c>
      <c r="D87" s="96" t="str">
        <f>IF(FN_MC!S89="","*",FN_MC!S89)</f>
        <v>-</v>
      </c>
      <c r="E87" s="96" t="str">
        <f>IF(FN_MC!T89="","*",FN_MC!T89)</f>
        <v>-</v>
      </c>
      <c r="F87" s="96" t="str">
        <f>IF(FN_MC!B89="","*",FN_MC!B89)</f>
        <v>*</v>
      </c>
      <c r="G87" s="96" t="str">
        <f>IF(FN_MC!D89="","*",FN_MC!D89)</f>
        <v>*</v>
      </c>
      <c r="H87" s="96" t="str">
        <f>IF(FN_MC!F89="","*",FN_MC!F89)</f>
        <v>*</v>
      </c>
      <c r="I87" s="96" t="str">
        <f>IF(FN_MC!H89="","*",FN_MC!H89)</f>
        <v>*</v>
      </c>
      <c r="J87" s="96" t="str">
        <f>IF(FN_MC!I89="","*",FN_MC!I89)</f>
        <v>*</v>
      </c>
      <c r="K87" s="96" t="str">
        <f>IF(FN_MC!M89="","*",FN_MC!M89)</f>
        <v>-</v>
      </c>
      <c r="L87" s="196" t="str">
        <f>IF(FN_MC!N89="","*",FN_MC!N89)</f>
        <v>-</v>
      </c>
      <c r="M87" s="97" t="str">
        <f>IF(FN_MC!J89="","*",FN_MC!J89)</f>
        <v>*</v>
      </c>
      <c r="N87" s="183" t="str">
        <f>IF(FN_MC!K89="","*",FN_MC!K89)</f>
        <v>*</v>
      </c>
      <c r="O87" s="183" t="str">
        <f>IF(FN_MC!L89="","*",FN_MC!L89)</f>
        <v>-</v>
      </c>
      <c r="P87" s="107" t="str">
        <f>IF(FN_MC!O89="","*",FN_MC!O89)</f>
        <v>*</v>
      </c>
      <c r="Q87" s="107" t="str">
        <f>IF(FN_MC!P89="","*",FN_MC!P89)</f>
        <v>*</v>
      </c>
      <c r="R87" s="96" t="str">
        <f>IF(FN_MC!Q89="","*",CONCATENATE(FN_MC!Q89," ",FN_MC!R89))</f>
        <v>*</v>
      </c>
      <c r="S87" s="96" t="str">
        <f>IF(FN_MC!V89="","*",FN_MC!V89)</f>
        <v>*</v>
      </c>
      <c r="T87" s="235" t="str">
        <f>IF(FN_MC!W89="","*",FN_MC!W89)</f>
        <v>*</v>
      </c>
      <c r="U87" s="98" t="str">
        <f ca="1">_xlfn.XLOOKUP(G87&amp;$U$3,BS_CONTROLE[CHAVE],BS_CONTROLE[Quantidade_11],"-")</f>
        <v>-</v>
      </c>
      <c r="V87" s="98" t="str">
        <f ca="1">_xlfn.XLOOKUP(G87&amp;$V$3,BS_CONTROLE[CHAVE],BS_CONTROLE[Quantidade_11],"-")</f>
        <v>-</v>
      </c>
      <c r="W87" s="98" t="str">
        <f ca="1">_xlfn.XLOOKUP(G87&amp;$W$3,BS_CONTROLE[CHAVE],BS_CONTROLE[Quantidade_11],"-")</f>
        <v>-</v>
      </c>
      <c r="X87" s="201"/>
      <c r="Y87" s="201"/>
      <c r="Z87" s="201"/>
      <c r="AA87" s="201"/>
      <c r="AB87" s="201"/>
      <c r="AC87" s="201"/>
      <c r="AD87" s="201"/>
      <c r="AE87" s="201"/>
      <c r="AF87" s="201"/>
      <c r="AG87" s="201"/>
      <c r="AH87" s="201"/>
      <c r="AI87" s="201"/>
      <c r="AJ87" s="201"/>
      <c r="AK87" s="201"/>
      <c r="AL87" s="201"/>
      <c r="AM87" s="201"/>
      <c r="AN87" s="201"/>
      <c r="AO87" s="201"/>
      <c r="AP87" s="201"/>
      <c r="AQ87" s="201"/>
      <c r="AR87" s="201"/>
      <c r="AS87" s="201"/>
      <c r="AT87" s="201"/>
    </row>
    <row r="88" spans="1:46" hidden="1">
      <c r="A88" s="95" t="str">
        <f>IF(FN_MC!Y90="","*",FN_MC!Y90)</f>
        <v>*</v>
      </c>
      <c r="B88" s="95" t="str">
        <f>IF(FN_MC!X90="","*",FN_MC!X90)</f>
        <v>*</v>
      </c>
      <c r="C88" s="95" t="str">
        <f>IF(FN_MC!Z90="","*",FN_MC!Z90)</f>
        <v>*</v>
      </c>
      <c r="D88" s="96" t="str">
        <f>IF(FN_MC!S90="","*",FN_MC!S90)</f>
        <v>-</v>
      </c>
      <c r="E88" s="96" t="str">
        <f>IF(FN_MC!T90="","*",FN_MC!T90)</f>
        <v>-</v>
      </c>
      <c r="F88" s="96" t="str">
        <f>IF(FN_MC!B90="","*",FN_MC!B90)</f>
        <v>*</v>
      </c>
      <c r="G88" s="96" t="str">
        <f>IF(FN_MC!D90="","*",FN_MC!D90)</f>
        <v>*</v>
      </c>
      <c r="H88" s="96" t="str">
        <f>IF(FN_MC!F90="","*",FN_MC!F90)</f>
        <v>*</v>
      </c>
      <c r="I88" s="96" t="str">
        <f>IF(FN_MC!H90="","*",FN_MC!H90)</f>
        <v>*</v>
      </c>
      <c r="J88" s="96" t="str">
        <f>IF(FN_MC!I90="","*",FN_MC!I90)</f>
        <v>*</v>
      </c>
      <c r="K88" s="96" t="str">
        <f>IF(FN_MC!M90="","*",FN_MC!M90)</f>
        <v>-</v>
      </c>
      <c r="L88" s="196" t="str">
        <f>IF(FN_MC!N90="","*",FN_MC!N90)</f>
        <v>-</v>
      </c>
      <c r="M88" s="97" t="str">
        <f>IF(FN_MC!J90="","*",FN_MC!J90)</f>
        <v>*</v>
      </c>
      <c r="N88" s="183" t="str">
        <f>IF(FN_MC!K90="","*",FN_MC!K90)</f>
        <v>*</v>
      </c>
      <c r="O88" s="183" t="str">
        <f>IF(FN_MC!L90="","*",FN_MC!L90)</f>
        <v>-</v>
      </c>
      <c r="P88" s="107" t="str">
        <f>IF(FN_MC!O90="","*",FN_MC!O90)</f>
        <v>*</v>
      </c>
      <c r="Q88" s="107" t="str">
        <f>IF(FN_MC!P90="","*",FN_MC!P90)</f>
        <v>*</v>
      </c>
      <c r="R88" s="96" t="str">
        <f>IF(FN_MC!Q90="","*",CONCATENATE(FN_MC!Q90," ",FN_MC!R90))</f>
        <v>*</v>
      </c>
      <c r="S88" s="96" t="str">
        <f>IF(FN_MC!V90="","*",FN_MC!V90)</f>
        <v>*</v>
      </c>
      <c r="T88" s="96" t="str">
        <f>IF(FN_MC!W90="","*",FN_MC!W90)</f>
        <v>*</v>
      </c>
      <c r="U88" s="98" t="str">
        <f ca="1">_xlfn.XLOOKUP(G88&amp;$U$3,BS_CONTROLE[CHAVE],BS_CONTROLE[Quantidade_11],"-")</f>
        <v>-</v>
      </c>
      <c r="V88" s="98" t="str">
        <f ca="1">_xlfn.XLOOKUP(G88&amp;$V$3,BS_CONTROLE[CHAVE],BS_CONTROLE[Quantidade_11],"-")</f>
        <v>-</v>
      </c>
      <c r="W88" s="98" t="str">
        <f ca="1">_xlfn.XLOOKUP(G88&amp;$W$3,BS_CONTROLE[CHAVE],BS_CONTROLE[Quantidade_11],"-")</f>
        <v>-</v>
      </c>
      <c r="X88" s="201"/>
      <c r="Y88" s="201"/>
      <c r="Z88" s="201"/>
      <c r="AA88" s="201"/>
      <c r="AB88" s="201"/>
      <c r="AC88" s="201"/>
      <c r="AD88" s="201"/>
      <c r="AE88" s="201"/>
      <c r="AF88" s="201"/>
      <c r="AG88" s="201"/>
      <c r="AH88" s="201"/>
      <c r="AI88" s="201"/>
      <c r="AJ88" s="201"/>
      <c r="AK88" s="201"/>
      <c r="AL88" s="201"/>
      <c r="AM88" s="201"/>
      <c r="AN88" s="201"/>
      <c r="AO88" s="201"/>
      <c r="AP88" s="201"/>
      <c r="AQ88" s="201"/>
      <c r="AR88" s="201"/>
      <c r="AS88" s="201"/>
      <c r="AT88" s="201"/>
    </row>
    <row r="89" spans="1:46" hidden="1">
      <c r="A89" s="95" t="str">
        <f>IF(FN_MC!Y91="","*",FN_MC!Y91)</f>
        <v>*</v>
      </c>
      <c r="B89" s="95" t="str">
        <f>IF(FN_MC!X91="","*",FN_MC!X91)</f>
        <v>*</v>
      </c>
      <c r="C89" s="95" t="str">
        <f>IF(FN_MC!Z91="","*",FN_MC!Z91)</f>
        <v>*</v>
      </c>
      <c r="D89" s="96" t="str">
        <f>IF(FN_MC!S91="","*",FN_MC!S91)</f>
        <v>-</v>
      </c>
      <c r="E89" s="96" t="str">
        <f>IF(FN_MC!T91="","*",FN_MC!T91)</f>
        <v>-</v>
      </c>
      <c r="F89" s="96" t="str">
        <f>IF(FN_MC!B91="","*",FN_MC!B91)</f>
        <v>*</v>
      </c>
      <c r="G89" s="96" t="str">
        <f>IF(FN_MC!D91="","*",FN_MC!D91)</f>
        <v>*</v>
      </c>
      <c r="H89" s="96" t="str">
        <f>IF(FN_MC!F91="","*",FN_MC!F91)</f>
        <v>*</v>
      </c>
      <c r="I89" s="96" t="str">
        <f>IF(FN_MC!H91="","*",FN_MC!H91)</f>
        <v>*</v>
      </c>
      <c r="J89" s="96" t="str">
        <f>IF(FN_MC!I91="","*",FN_MC!I91)</f>
        <v>*</v>
      </c>
      <c r="K89" s="96" t="str">
        <f>IF(FN_MC!M91="","*",FN_MC!M91)</f>
        <v>-</v>
      </c>
      <c r="L89" s="196" t="str">
        <f>IF(FN_MC!N91="","*",FN_MC!N91)</f>
        <v>-</v>
      </c>
      <c r="M89" s="97" t="str">
        <f>IF(FN_MC!J91="","*",FN_MC!J91)</f>
        <v>*</v>
      </c>
      <c r="N89" s="183" t="str">
        <f>IF(FN_MC!K91="","*",FN_MC!K91)</f>
        <v>*</v>
      </c>
      <c r="O89" s="183" t="str">
        <f>IF(FN_MC!L91="","*",FN_MC!L91)</f>
        <v>-</v>
      </c>
      <c r="P89" s="107" t="str">
        <f>IF(FN_MC!O91="","*",FN_MC!O91)</f>
        <v>*</v>
      </c>
      <c r="Q89" s="107" t="str">
        <f>IF(FN_MC!P91="","*",FN_MC!P91)</f>
        <v>*</v>
      </c>
      <c r="R89" s="96" t="str">
        <f>IF(FN_MC!Q91="","*",CONCATENATE(FN_MC!Q91," ",FN_MC!R91))</f>
        <v>*</v>
      </c>
      <c r="S89" s="96" t="str">
        <f>IF(FN_MC!V91="","*",FN_MC!V91)</f>
        <v>*</v>
      </c>
      <c r="T89" s="96" t="str">
        <f>IF(FN_MC!W91="","*",FN_MC!W91)</f>
        <v>*</v>
      </c>
      <c r="U89" s="98" t="str">
        <f ca="1">_xlfn.XLOOKUP(G89&amp;$U$3,BS_CONTROLE[CHAVE],BS_CONTROLE[Quantidade_11],"-")</f>
        <v>-</v>
      </c>
      <c r="V89" s="98" t="str">
        <f ca="1">_xlfn.XLOOKUP(G89&amp;$V$3,BS_CONTROLE[CHAVE],BS_CONTROLE[Quantidade_11],"-")</f>
        <v>-</v>
      </c>
      <c r="W89" s="98" t="str">
        <f ca="1">_xlfn.XLOOKUP(G89&amp;$W$3,BS_CONTROLE[CHAVE],BS_CONTROLE[Quantidade_11],"-")</f>
        <v>-</v>
      </c>
      <c r="X89" s="201"/>
      <c r="Y89" s="201"/>
      <c r="Z89" s="201"/>
      <c r="AA89" s="201"/>
      <c r="AB89" s="201"/>
      <c r="AC89" s="201"/>
      <c r="AD89" s="201"/>
      <c r="AE89" s="201"/>
      <c r="AF89" s="201"/>
      <c r="AG89" s="201"/>
      <c r="AH89" s="201"/>
      <c r="AI89" s="201"/>
      <c r="AJ89" s="201"/>
      <c r="AK89" s="201"/>
      <c r="AL89" s="201"/>
      <c r="AM89" s="201"/>
      <c r="AN89" s="201"/>
      <c r="AO89" s="201"/>
      <c r="AP89" s="201"/>
      <c r="AQ89" s="201"/>
      <c r="AR89" s="201"/>
      <c r="AS89" s="201"/>
      <c r="AT89" s="201"/>
    </row>
    <row r="90" spans="1:46" hidden="1">
      <c r="A90" s="95" t="str">
        <f>IF(FN_MC!Y92="","*",FN_MC!Y92)</f>
        <v>SIM</v>
      </c>
      <c r="B90" s="95" t="str">
        <f>IF(FN_MC!X92="","*",FN_MC!X92)</f>
        <v>Contrato</v>
      </c>
      <c r="C90" s="95" t="str">
        <f>IF(FN_MC!Z92="","*",FN_MC!Z92)</f>
        <v>*</v>
      </c>
      <c r="D90" s="96" t="str">
        <f>IF(FN_MC!S92="","*",FN_MC!S92)</f>
        <v>FERRONORTE</v>
      </c>
      <c r="E90" s="96" t="str">
        <f>IF(FN_MC!T92="","*",FN_MC!T92)</f>
        <v>TMI-TCS</v>
      </c>
      <c r="F90" s="96">
        <f>IF(FN_MC!B92="","*",FN_MC!B92)</f>
        <v>46063</v>
      </c>
      <c r="G90" s="96" t="str">
        <f>IF(FN_MC!D92="","*",FN_MC!D92)</f>
        <v>W50</v>
      </c>
      <c r="H90" s="96" t="str">
        <f>IF(FN_MC!F92="","*",FN_MC!F92)</f>
        <v>MODERNIZAÇÃO - DESCARGA - TRILHO</v>
      </c>
      <c r="I90" s="96" t="str">
        <f>IF(FN_MC!H92="","*",FN_MC!H92)</f>
        <v>TCS</v>
      </c>
      <c r="J90" s="96" t="str">
        <f>IF(FN_MC!I92="","*",FN_MC!I92)</f>
        <v>TCS2</v>
      </c>
      <c r="K90" s="96" t="str">
        <f>IF(FN_MC!M92="","*",FN_MC!M92)</f>
        <v>TVI-TJA</v>
      </c>
      <c r="L90" s="196" t="str">
        <f>IF(FN_MC!N92="","*",FN_MC!N92)</f>
        <v>251TJA</v>
      </c>
      <c r="M90" s="97">
        <f>IF(FN_MC!J92="","*",FN_MC!J92)</f>
        <v>74</v>
      </c>
      <c r="N90" s="183">
        <f>IF(FN_MC!K92="","*",FN_MC!K92)</f>
        <v>260</v>
      </c>
      <c r="O90" s="183">
        <f>IF(FN_MC!L92="","*",FN_MC!L92)</f>
        <v>210</v>
      </c>
      <c r="P90" s="107">
        <f>IF(FN_MC!O92="","*",FN_MC!O92)</f>
        <v>0.35416666666666669</v>
      </c>
      <c r="Q90" s="107">
        <f>IF(FN_MC!P92="","*",FN_MC!P92)</f>
        <v>0.16666666666666666</v>
      </c>
      <c r="R90" s="96" t="str">
        <f>IF(FN_MC!Q92="","*",CONCATENATE(FN_MC!Q92," ",FN_MC!R92))</f>
        <v>4 Nº DE BARRAS</v>
      </c>
      <c r="S90" s="96" t="str">
        <f>IF(FN_MC!V92="","*",FN_MC!V92)</f>
        <v>Augusto/ Efraim</v>
      </c>
      <c r="T90" s="96" t="str">
        <f>IF(FN_MC!W92="","*",FN_MC!W92)</f>
        <v>Descarga de 4 barras e RECOLHA DE DORMENTES</v>
      </c>
      <c r="U90" s="98">
        <f ca="1">_xlfn.XLOOKUP(G90&amp;$U$3,BS_CONTROLE[CHAVE],BS_CONTROLE[Quantidade_11],"-")</f>
        <v>0</v>
      </c>
      <c r="V90" s="98">
        <f ca="1">_xlfn.XLOOKUP(G90&amp;$V$3,BS_CONTROLE[CHAVE],BS_CONTROLE[Quantidade_11],"-")</f>
        <v>4</v>
      </c>
      <c r="W90" s="98">
        <f ca="1">_xlfn.XLOOKUP(G90&amp;$W$3,BS_CONTROLE[CHAVE],BS_CONTROLE[Quantidade_11],"-")</f>
        <v>0</v>
      </c>
      <c r="X90" s="201"/>
      <c r="Y90" s="201"/>
      <c r="Z90" s="201"/>
      <c r="AA90" s="201"/>
      <c r="AB90" s="201"/>
      <c r="AC90" s="201"/>
      <c r="AD90" s="201"/>
      <c r="AE90" s="201"/>
      <c r="AF90" s="201"/>
      <c r="AG90" s="201"/>
      <c r="AH90" s="201"/>
      <c r="AI90" s="201"/>
      <c r="AJ90" s="201"/>
      <c r="AK90" s="201"/>
      <c r="AL90" s="201"/>
      <c r="AM90" s="201"/>
      <c r="AN90" s="201"/>
      <c r="AO90" s="201"/>
      <c r="AP90" s="201"/>
      <c r="AQ90" s="201"/>
      <c r="AR90" s="201"/>
      <c r="AS90" s="201"/>
      <c r="AT90" s="201"/>
    </row>
    <row r="91" spans="1:46" hidden="1">
      <c r="A91" s="95" t="str">
        <f>IF(FN_MC!Y93="","*",FN_MC!Y93)</f>
        <v>*</v>
      </c>
      <c r="B91" s="95" t="str">
        <f>IF(FN_MC!X93="","*",FN_MC!X93)</f>
        <v>*</v>
      </c>
      <c r="C91" s="95" t="str">
        <f>IF(FN_MC!Z93="","*",FN_MC!Z93)</f>
        <v>*</v>
      </c>
      <c r="D91" s="96" t="str">
        <f>IF(FN_MC!S93="","*",FN_MC!S93)</f>
        <v>-</v>
      </c>
      <c r="E91" s="96" t="str">
        <f>IF(FN_MC!T93="","*",FN_MC!T93)</f>
        <v>-</v>
      </c>
      <c r="F91" s="96" t="str">
        <f>IF(FN_MC!B93="","*",FN_MC!B93)</f>
        <v>*</v>
      </c>
      <c r="G91" s="96" t="str">
        <f>IF(FN_MC!D93="","*",FN_MC!D93)</f>
        <v>*</v>
      </c>
      <c r="H91" s="96" t="str">
        <f>IF(FN_MC!F93="","*",FN_MC!F93)</f>
        <v>*</v>
      </c>
      <c r="I91" s="96" t="str">
        <f>IF(FN_MC!H93="","*",FN_MC!H93)</f>
        <v>*</v>
      </c>
      <c r="J91" s="96" t="str">
        <f>IF(FN_MC!I93="","*",FN_MC!I93)</f>
        <v>*</v>
      </c>
      <c r="K91" s="96" t="str">
        <f>IF(FN_MC!M93="","*",FN_MC!M93)</f>
        <v>-</v>
      </c>
      <c r="L91" s="196" t="str">
        <f>IF(FN_MC!N93="","*",FN_MC!N93)</f>
        <v>-</v>
      </c>
      <c r="M91" s="97" t="str">
        <f>IF(FN_MC!J93="","*",FN_MC!J93)</f>
        <v>*</v>
      </c>
      <c r="N91" s="183" t="str">
        <f>IF(FN_MC!K93="","*",FN_MC!K93)</f>
        <v>*</v>
      </c>
      <c r="O91" s="183" t="str">
        <f>IF(FN_MC!L93="","*",FN_MC!L93)</f>
        <v>-</v>
      </c>
      <c r="P91" s="107" t="str">
        <f>IF(FN_MC!O93="","*",FN_MC!O93)</f>
        <v>*</v>
      </c>
      <c r="Q91" s="107" t="str">
        <f>IF(FN_MC!P93="","*",FN_MC!P93)</f>
        <v>*</v>
      </c>
      <c r="R91" s="96" t="str">
        <f>IF(FN_MC!Q93="","*",CONCATENATE(FN_MC!Q93," ",FN_MC!R93))</f>
        <v>*</v>
      </c>
      <c r="S91" s="96" t="str">
        <f>IF(FN_MC!V93="","*",FN_MC!V93)</f>
        <v>*</v>
      </c>
      <c r="T91" s="235" t="str">
        <f>IF(FN_MC!W93="","*",FN_MC!W93)</f>
        <v>*</v>
      </c>
      <c r="U91" s="98" t="str">
        <f ca="1">_xlfn.XLOOKUP(G91&amp;$U$3,BS_CONTROLE[CHAVE],BS_CONTROLE[Quantidade_11],"-")</f>
        <v>-</v>
      </c>
      <c r="V91" s="98" t="str">
        <f ca="1">_xlfn.XLOOKUP(G91&amp;$V$3,BS_CONTROLE[CHAVE],BS_CONTROLE[Quantidade_11],"-")</f>
        <v>-</v>
      </c>
      <c r="W91" s="98" t="str">
        <f ca="1">_xlfn.XLOOKUP(G91&amp;$W$3,BS_CONTROLE[CHAVE],BS_CONTROLE[Quantidade_11],"-")</f>
        <v>-</v>
      </c>
      <c r="X91" s="201"/>
      <c r="Y91" s="201"/>
      <c r="Z91" s="201"/>
      <c r="AA91" s="201"/>
      <c r="AB91" s="201"/>
      <c r="AC91" s="201"/>
      <c r="AD91" s="201"/>
      <c r="AE91" s="201"/>
      <c r="AF91" s="201"/>
      <c r="AG91" s="201"/>
      <c r="AH91" s="201"/>
      <c r="AI91" s="201"/>
      <c r="AJ91" s="201"/>
      <c r="AK91" s="201"/>
      <c r="AL91" s="201"/>
      <c r="AM91" s="201"/>
      <c r="AN91" s="201"/>
      <c r="AO91" s="201"/>
      <c r="AP91" s="201"/>
      <c r="AQ91" s="201"/>
      <c r="AR91" s="201"/>
      <c r="AS91" s="201"/>
      <c r="AT91" s="201"/>
    </row>
    <row r="92" spans="1:46" hidden="1">
      <c r="A92" s="95" t="str">
        <f>IF(FN_MC!Y94="","*",FN_MC!Y94)</f>
        <v>OPORTUNIDADE</v>
      </c>
      <c r="B92" s="95" t="str">
        <f>IF(FN_MC!X94="","*",FN_MC!X94)</f>
        <v>Oportunidade</v>
      </c>
      <c r="C92" s="95" t="str">
        <f>IF(FN_MC!Z94="","*",FN_MC!Z94)</f>
        <v>*</v>
      </c>
      <c r="D92" s="96" t="str">
        <f>IF(FN_MC!S94="","*",FN_MC!S94)</f>
        <v>FERRONORTE</v>
      </c>
      <c r="E92" s="96" t="str">
        <f>IF(FN_MC!T94="","*",FN_MC!T94)</f>
        <v>TMI-TCS</v>
      </c>
      <c r="F92" s="96">
        <f>IF(FN_MC!B94="","*",FN_MC!B94)</f>
        <v>46063</v>
      </c>
      <c r="G92" s="96" t="str">
        <f>IF(FN_MC!D94="","*",FN_MC!D94)</f>
        <v>V66</v>
      </c>
      <c r="H92" s="96" t="str">
        <f>IF(FN_MC!F94="","*",FN_MC!F94)</f>
        <v>MECANIZAÇÃO - SOCADORA</v>
      </c>
      <c r="I92" s="96" t="str">
        <f>IF(FN_MC!H94="","*",FN_MC!H94)</f>
        <v>TID2</v>
      </c>
      <c r="J92" s="96" t="str">
        <f>IF(FN_MC!I94="","*",FN_MC!I94)</f>
        <v>TID2</v>
      </c>
      <c r="K92" s="96" t="str">
        <f>IF(FN_MC!M94="","*",FN_MC!M94)</f>
        <v>TCE-TID</v>
      </c>
      <c r="L92" s="196" t="str">
        <f>IF(FN_MC!N94="","*",FN_MC!N94)</f>
        <v>TCE177</v>
      </c>
      <c r="M92" s="97">
        <f>IF(FN_MC!J94="","*",FN_MC!J94)</f>
        <v>74</v>
      </c>
      <c r="N92" s="183">
        <f>IF(FN_MC!K94="","*",FN_MC!K94)</f>
        <v>172</v>
      </c>
      <c r="O92" s="183">
        <f>IF(FN_MC!L94="","*",FN_MC!L94)</f>
        <v>173.5</v>
      </c>
      <c r="P92" s="107">
        <f>IF(FN_MC!O94="","*",FN_MC!O94)</f>
        <v>0.39583333333333331</v>
      </c>
      <c r="Q92" s="107">
        <f>IF(FN_MC!P94="","*",FN_MC!P94)</f>
        <v>6.25E-2</v>
      </c>
      <c r="R92" s="96" t="str">
        <f>IF(FN_MC!Q94="","*",CONCATENATE(FN_MC!Q94," ",FN_MC!R94))</f>
        <v>500 M</v>
      </c>
      <c r="S92" s="96" t="str">
        <f>IF(FN_MC!V94="","*",FN_MC!V94)</f>
        <v>Augusto/ Efraim</v>
      </c>
      <c r="T92" s="96" t="str">
        <f>IF(FN_MC!W94="","*",FN_MC!W94)</f>
        <v>Regulagem de brita</v>
      </c>
      <c r="U92" s="98">
        <f ca="1">_xlfn.XLOOKUP(G92&amp;$U$3,BS_CONTROLE[CHAVE],BS_CONTROLE[Quantidade_11],"-")</f>
        <v>1000</v>
      </c>
      <c r="V92" s="98">
        <f ca="1">_xlfn.XLOOKUP(G92&amp;$V$3,BS_CONTROLE[CHAVE],BS_CONTROLE[Quantidade_11],"-")</f>
        <v>1000</v>
      </c>
      <c r="W92" s="98">
        <f ca="1">_xlfn.XLOOKUP(G92&amp;$W$3,BS_CONTROLE[CHAVE],BS_CONTROLE[Quantidade_11],"-")</f>
        <v>0</v>
      </c>
      <c r="X92" s="201"/>
      <c r="Y92" s="201"/>
      <c r="Z92" s="201"/>
      <c r="AA92" s="201"/>
      <c r="AB92" s="201"/>
      <c r="AC92" s="201"/>
      <c r="AD92" s="201"/>
      <c r="AE92" s="201"/>
      <c r="AF92" s="201"/>
      <c r="AG92" s="201"/>
      <c r="AH92" s="201"/>
      <c r="AI92" s="201"/>
      <c r="AJ92" s="201"/>
      <c r="AK92" s="201"/>
      <c r="AL92" s="201"/>
      <c r="AM92" s="201"/>
      <c r="AN92" s="201"/>
      <c r="AO92" s="201"/>
      <c r="AP92" s="201"/>
      <c r="AQ92" s="201"/>
      <c r="AR92" s="201"/>
      <c r="AS92" s="201"/>
      <c r="AT92" s="201"/>
    </row>
    <row r="93" spans="1:46" hidden="1">
      <c r="A93" s="95" t="str">
        <f>IF(FN_MC!Y95="","*",FN_MC!Y95)</f>
        <v>*</v>
      </c>
      <c r="B93" s="95" t="str">
        <f>IF(FN_MC!X95="","*",FN_MC!X95)</f>
        <v>*</v>
      </c>
      <c r="C93" s="95" t="str">
        <f>IF(FN_MC!Z95="","*",FN_MC!Z95)</f>
        <v>*</v>
      </c>
      <c r="D93" s="96" t="str">
        <f>IF(FN_MC!S95="","*",FN_MC!S95)</f>
        <v>-</v>
      </c>
      <c r="E93" s="96" t="str">
        <f>IF(FN_MC!T95="","*",FN_MC!T95)</f>
        <v>-</v>
      </c>
      <c r="F93" s="96" t="str">
        <f>IF(FN_MC!B95="","*",FN_MC!B95)</f>
        <v>*</v>
      </c>
      <c r="G93" s="96" t="str">
        <f>IF(FN_MC!D95="","*",FN_MC!D95)</f>
        <v>*</v>
      </c>
      <c r="H93" s="96" t="str">
        <f>IF(FN_MC!F95="","*",FN_MC!F95)</f>
        <v>*</v>
      </c>
      <c r="I93" s="96" t="str">
        <f>IF(FN_MC!H95="","*",FN_MC!H95)</f>
        <v>*</v>
      </c>
      <c r="J93" s="96" t="str">
        <f>IF(FN_MC!I95="","*",FN_MC!I95)</f>
        <v>*</v>
      </c>
      <c r="K93" s="96" t="str">
        <f>IF(FN_MC!M95="","*",FN_MC!M95)</f>
        <v>-</v>
      </c>
      <c r="L93" s="196" t="str">
        <f>IF(FN_MC!N95="","*",FN_MC!N95)</f>
        <v>-</v>
      </c>
      <c r="M93" s="97" t="str">
        <f>IF(FN_MC!J95="","*",FN_MC!J95)</f>
        <v>*</v>
      </c>
      <c r="N93" s="183" t="str">
        <f>IF(FN_MC!K95="","*",FN_MC!K95)</f>
        <v>*</v>
      </c>
      <c r="O93" s="183" t="str">
        <f>IF(FN_MC!L95="","*",FN_MC!L95)</f>
        <v>-</v>
      </c>
      <c r="P93" s="107" t="str">
        <f>IF(FN_MC!O95="","*",FN_MC!O95)</f>
        <v>*</v>
      </c>
      <c r="Q93" s="107" t="str">
        <f>IF(FN_MC!P95="","*",FN_MC!P95)</f>
        <v>*</v>
      </c>
      <c r="R93" s="96" t="str">
        <f>IF(FN_MC!Q95="","*",CONCATENATE(FN_MC!Q95," ",FN_MC!R95))</f>
        <v>*</v>
      </c>
      <c r="S93" s="96" t="str">
        <f>IF(FN_MC!V95="","*",FN_MC!V95)</f>
        <v>*</v>
      </c>
      <c r="T93" s="235" t="str">
        <f>IF(FN_MC!W95="","*",FN_MC!W95)</f>
        <v>*</v>
      </c>
      <c r="U93" s="98" t="str">
        <f ca="1">_xlfn.XLOOKUP(G93&amp;$U$3,BS_CONTROLE[CHAVE],BS_CONTROLE[Quantidade_11],"-")</f>
        <v>-</v>
      </c>
      <c r="V93" s="98" t="str">
        <f ca="1">_xlfn.XLOOKUP(G93&amp;$V$3,BS_CONTROLE[CHAVE],BS_CONTROLE[Quantidade_11],"-")</f>
        <v>-</v>
      </c>
      <c r="W93" s="98" t="str">
        <f ca="1">_xlfn.XLOOKUP(G93&amp;$W$3,BS_CONTROLE[CHAVE],BS_CONTROLE[Quantidade_11],"-")</f>
        <v>-</v>
      </c>
      <c r="X93" s="201"/>
      <c r="Y93" s="201"/>
      <c r="Z93" s="201"/>
      <c r="AA93" s="201"/>
      <c r="AB93" s="201"/>
      <c r="AC93" s="201"/>
      <c r="AD93" s="201"/>
      <c r="AE93" s="201"/>
      <c r="AF93" s="201"/>
      <c r="AG93" s="201"/>
      <c r="AH93" s="201"/>
      <c r="AI93" s="201"/>
      <c r="AJ93" s="201"/>
      <c r="AK93" s="201"/>
      <c r="AL93" s="201"/>
      <c r="AM93" s="201"/>
      <c r="AN93" s="201"/>
      <c r="AO93" s="201"/>
      <c r="AP93" s="201"/>
      <c r="AQ93" s="201"/>
      <c r="AR93" s="201"/>
      <c r="AS93" s="201"/>
      <c r="AT93" s="201"/>
    </row>
    <row r="94" spans="1:46" hidden="1">
      <c r="A94" s="95" t="str">
        <f>IF(FN_MC!Y96="","*",FN_MC!Y96)</f>
        <v>OPORTUNIDADE</v>
      </c>
      <c r="B94" s="95" t="str">
        <f>IF(FN_MC!X96="","*",FN_MC!X96)</f>
        <v>Oportunidade</v>
      </c>
      <c r="C94" s="95" t="str">
        <f>IF(FN_MC!Z96="","*",FN_MC!Z96)</f>
        <v>*</v>
      </c>
      <c r="D94" s="96" t="str">
        <f>IF(FN_MC!S96="","*",FN_MC!S96)</f>
        <v>FERRONORTE</v>
      </c>
      <c r="E94" s="96" t="str">
        <f>IF(FN_MC!T96="","*",FN_MC!T96)</f>
        <v>TMI-TCS</v>
      </c>
      <c r="F94" s="96">
        <f>IF(FN_MC!B96="","*",FN_MC!B96)</f>
        <v>46063</v>
      </c>
      <c r="G94" s="96" t="str">
        <f>IF(FN_MC!D96="","*",FN_MC!D96)</f>
        <v>MARCOS (TF-520)</v>
      </c>
      <c r="H94" s="96" t="str">
        <f>IF(FN_MC!F96="","*",FN_MC!F96)</f>
        <v>PDM - SOLDA</v>
      </c>
      <c r="I94" s="96" t="str">
        <f>IF(FN_MC!H96="","*",FN_MC!H96)</f>
        <v>K52TQI</v>
      </c>
      <c r="J94" s="96" t="str">
        <f>IF(FN_MC!I96="","*",FN_MC!I96)</f>
        <v>-</v>
      </c>
      <c r="K94" s="96" t="str">
        <f>IF(FN_MC!M96="","*",FN_MC!M96)</f>
        <v>TLG-TQI</v>
      </c>
      <c r="L94" s="196" t="str">
        <f>IF(FN_MC!N96="","*",FN_MC!N96)</f>
        <v>K52TQI</v>
      </c>
      <c r="M94" s="97">
        <f>IF(FN_MC!J96="","*",FN_MC!J96)</f>
        <v>74</v>
      </c>
      <c r="N94" s="183">
        <f>IF(FN_MC!K96="","*",FN_MC!K96)</f>
        <v>54.53</v>
      </c>
      <c r="O94" s="183" t="str">
        <f>IF(FN_MC!L96="","*",FN_MC!L96)</f>
        <v>-</v>
      </c>
      <c r="P94" s="107">
        <f>IF(FN_MC!O96="","*",FN_MC!O96)</f>
        <v>0.375</v>
      </c>
      <c r="Q94" s="107">
        <f>IF(FN_MC!P96="","*",FN_MC!P96)</f>
        <v>0.125</v>
      </c>
      <c r="R94" s="96" t="str">
        <f>IF(FN_MC!Q96="","*",CONCATENATE(FN_MC!Q96," ",FN_MC!R96))</f>
        <v>2 Nº DE SOLDA</v>
      </c>
      <c r="S94" s="96" t="str">
        <f>IF(FN_MC!V96="","*",FN_MC!V96)</f>
        <v>Marcos Euzebio</v>
      </c>
      <c r="T94" s="96" t="str">
        <f>IF(FN_MC!W96="","*",FN_MC!W96)</f>
        <v xml:space="preserve">Execução de solda - Condicionado a temperatura </v>
      </c>
      <c r="U94" s="98">
        <f ca="1">_xlfn.XLOOKUP(G94&amp;$U$3,BS_CONTROLE[CHAVE],BS_CONTROLE[Quantidade_11],"-")</f>
        <v>2</v>
      </c>
      <c r="V94" s="98">
        <f ca="1">_xlfn.XLOOKUP(G94&amp;$V$3,BS_CONTROLE[CHAVE],BS_CONTROLE[Quantidade_11],"-")</f>
        <v>0</v>
      </c>
      <c r="W94" s="98">
        <f ca="1">_xlfn.XLOOKUP(G94&amp;$W$3,BS_CONTROLE[CHAVE],BS_CONTROLE[Quantidade_11],"-")</f>
        <v>0</v>
      </c>
      <c r="X94" s="201"/>
      <c r="Y94" s="201"/>
      <c r="Z94" s="201"/>
      <c r="AA94" s="201"/>
      <c r="AB94" s="201"/>
      <c r="AC94" s="201"/>
      <c r="AD94" s="201"/>
      <c r="AE94" s="201"/>
      <c r="AF94" s="201"/>
      <c r="AG94" s="201"/>
      <c r="AH94" s="201"/>
      <c r="AI94" s="201"/>
      <c r="AJ94" s="201"/>
      <c r="AK94" s="201"/>
      <c r="AL94" s="201"/>
      <c r="AM94" s="201"/>
      <c r="AN94" s="201"/>
      <c r="AO94" s="201"/>
      <c r="AP94" s="201"/>
      <c r="AQ94" s="201"/>
      <c r="AR94" s="201"/>
      <c r="AS94" s="201"/>
      <c r="AT94" s="201"/>
    </row>
    <row r="95" spans="1:46" hidden="1">
      <c r="A95" s="95" t="str">
        <f>IF(FN_MC!Y97="","*",FN_MC!Y97)</f>
        <v>OPORTUNIDADE</v>
      </c>
      <c r="B95" s="95" t="str">
        <f>IF(FN_MC!X97="","*",FN_MC!X97)</f>
        <v>Oportunidade</v>
      </c>
      <c r="C95" s="95" t="str">
        <f>IF(FN_MC!Z97="","*",FN_MC!Z97)</f>
        <v>*</v>
      </c>
      <c r="D95" s="96" t="str">
        <f>IF(FN_MC!S97="","*",FN_MC!S97)</f>
        <v>FERRONORTE</v>
      </c>
      <c r="E95" s="96" t="str">
        <f>IF(FN_MC!T97="","*",FN_MC!T97)</f>
        <v>TMI-TCS</v>
      </c>
      <c r="F95" s="96">
        <f>IF(FN_MC!B97="","*",FN_MC!B97)</f>
        <v>46063</v>
      </c>
      <c r="G95" s="96" t="str">
        <f>IF(FN_MC!D97="","*",FN_MC!D97)</f>
        <v>E46</v>
      </c>
      <c r="H95" s="96" t="str">
        <f>IF(FN_MC!F97="","*",FN_MC!F97)</f>
        <v>TRILHEIRO - DESCARGA</v>
      </c>
      <c r="I95" s="96" t="str">
        <f>IF(FN_MC!H97="","*",FN_MC!H97)</f>
        <v>TIN</v>
      </c>
      <c r="J95" s="96" t="str">
        <f>IF(FN_MC!I97="","*",FN_MC!I97)</f>
        <v>-</v>
      </c>
      <c r="K95" s="96" t="str">
        <f>IF(FN_MC!M97="","*",FN_MC!M97)</f>
        <v>TAP-TLG</v>
      </c>
      <c r="L95" s="196" t="str">
        <f>IF(FN_MC!N97="","*",FN_MC!N97)</f>
        <v>TAPK35</v>
      </c>
      <c r="M95" s="97">
        <f>IF(FN_MC!J97="","*",FN_MC!J97)</f>
        <v>74</v>
      </c>
      <c r="N95" s="183">
        <f>IF(FN_MC!K97="","*",FN_MC!K97)</f>
        <v>26.8</v>
      </c>
      <c r="O95" s="183" t="str">
        <f>IF(FN_MC!L97="","*",FN_MC!L97)</f>
        <v>-</v>
      </c>
      <c r="P95" s="107">
        <f>IF(FN_MC!O97="","*",FN_MC!O97)</f>
        <v>0.41666666666666669</v>
      </c>
      <c r="Q95" s="107">
        <f>IF(FN_MC!P97="","*",FN_MC!P97)</f>
        <v>4.1666666666666664E-2</v>
      </c>
      <c r="R95" s="96" t="str">
        <f>IF(FN_MC!Q97="","*",CONCATENATE(FN_MC!Q97," ",FN_MC!R97))</f>
        <v>936 M</v>
      </c>
      <c r="S95" s="96" t="str">
        <f>IF(FN_MC!V97="","*",FN_MC!V97)</f>
        <v xml:space="preserve">PCM </v>
      </c>
      <c r="T95" s="235" t="str">
        <f>IF(FN_MC!W97="","*",FN_MC!W97)</f>
        <v xml:space="preserve">
45 min em TIN2 pra formar cobra cega
Descarga de 3 barras no equipamento 74/026819-027555cv</v>
      </c>
      <c r="U95" s="98" t="str">
        <f ca="1">_xlfn.XLOOKUP(G95&amp;$U$3,BS_CONTROLE[CHAVE],BS_CONTROLE[Quantidade_11],"-")</f>
        <v>-</v>
      </c>
      <c r="V95" s="98">
        <f ca="1">_xlfn.XLOOKUP(G95&amp;$V$3,BS_CONTROLE[CHAVE],BS_CONTROLE[Quantidade_11],"-")</f>
        <v>936</v>
      </c>
      <c r="W95" s="98" t="str">
        <f ca="1">_xlfn.XLOOKUP(G95&amp;$W$3,BS_CONTROLE[CHAVE],BS_CONTROLE[Quantidade_11],"-")</f>
        <v>-</v>
      </c>
      <c r="X95" s="201"/>
      <c r="Y95" s="201"/>
      <c r="Z95" s="201"/>
      <c r="AA95" s="201"/>
      <c r="AB95" s="201"/>
      <c r="AC95" s="201"/>
      <c r="AD95" s="201"/>
      <c r="AE95" s="201"/>
      <c r="AF95" s="201"/>
      <c r="AG95" s="201"/>
      <c r="AH95" s="201"/>
      <c r="AI95" s="201"/>
      <c r="AJ95" s="201"/>
      <c r="AK95" s="201"/>
      <c r="AL95" s="201"/>
      <c r="AM95" s="201"/>
      <c r="AN95" s="201"/>
      <c r="AO95" s="201"/>
      <c r="AP95" s="201"/>
      <c r="AQ95" s="201"/>
      <c r="AR95" s="201"/>
      <c r="AS95" s="201"/>
      <c r="AT95" s="201"/>
    </row>
    <row r="96" spans="1:46" hidden="1">
      <c r="A96" s="95" t="str">
        <f>IF(FN_MC!Y98="","*",FN_MC!Y98)</f>
        <v>OPORTUNIDADE</v>
      </c>
      <c r="B96" s="95" t="str">
        <f>IF(FN_MC!X98="","*",FN_MC!X98)</f>
        <v>Oportunidade</v>
      </c>
      <c r="C96" s="95" t="str">
        <f>IF(FN_MC!Z98="","*",FN_MC!Z98)</f>
        <v>*</v>
      </c>
      <c r="D96" s="96" t="str">
        <f>IF(FN_MC!S98="","*",FN_MC!S98)</f>
        <v>FERRONORTE</v>
      </c>
      <c r="E96" s="96" t="str">
        <f>IF(FN_MC!T98="","*",FN_MC!T98)</f>
        <v>TMI-TCS</v>
      </c>
      <c r="F96" s="96">
        <f>IF(FN_MC!B98="","*",FN_MC!B98)</f>
        <v>46063</v>
      </c>
      <c r="G96" s="96" t="str">
        <f>IF(FN_MC!D98="","*",FN_MC!D98)</f>
        <v>A60</v>
      </c>
      <c r="H96" s="96" t="str">
        <f>IF(FN_MC!F98="","*",FN_MC!F98)</f>
        <v>DETECÇÃO - RONDA 7 DIAS</v>
      </c>
      <c r="I96" s="96" t="str">
        <f>IF(FN_MC!H98="","*",FN_MC!H98)</f>
        <v>TMI</v>
      </c>
      <c r="J96" s="96" t="str">
        <f>IF(FN_MC!I98="","*",FN_MC!I98)</f>
        <v>TIN1</v>
      </c>
      <c r="K96" s="96" t="str">
        <f>IF(FN_MC!M98="","*",FN_MC!M98)</f>
        <v>TMI-TRP</v>
      </c>
      <c r="L96" s="196" t="str">
        <f>IF(FN_MC!N98="","*",FN_MC!N98)</f>
        <v>TMITRP</v>
      </c>
      <c r="M96" s="97">
        <f>IF(FN_MC!J98="","*",FN_MC!J98)</f>
        <v>74</v>
      </c>
      <c r="N96" s="183">
        <f>IF(FN_MC!K98="","*",FN_MC!K98)</f>
        <v>1</v>
      </c>
      <c r="O96" s="183">
        <f>IF(FN_MC!L98="","*",FN_MC!L98)</f>
        <v>109</v>
      </c>
      <c r="P96" s="107">
        <f>IF(FN_MC!O98="","*",FN_MC!O98)</f>
        <v>0.33333333333333331</v>
      </c>
      <c r="Q96" s="107">
        <f>IF(FN_MC!P98="","*",FN_MC!P98)</f>
        <v>4.1666666666666664E-2</v>
      </c>
      <c r="R96" s="96" t="str">
        <f>IF(FN_MC!Q98="","*",CONCATENATE(FN_MC!Q98," ",FN_MC!R98))</f>
        <v>100 KM</v>
      </c>
      <c r="S96" s="96" t="str">
        <f>IF(FN_MC!V98="","*",FN_MC!V98)</f>
        <v>Herbert</v>
      </c>
      <c r="T96" s="235" t="str">
        <f>IF(FN_MC!W98="","*",FN_MC!W98)</f>
        <v>Ronda 7 dias</v>
      </c>
      <c r="U96" s="98">
        <f ca="1">_xlfn.XLOOKUP(G96&amp;$U$3,BS_CONTROLE[CHAVE],BS_CONTROLE[Quantidade_11],"-")</f>
        <v>210</v>
      </c>
      <c r="V96" s="98">
        <f ca="1">_xlfn.XLOOKUP(G96&amp;$V$3,BS_CONTROLE[CHAVE],BS_CONTROLE[Quantidade_11],"-")</f>
        <v>100</v>
      </c>
      <c r="W96" s="98">
        <f ca="1">_xlfn.XLOOKUP(G96&amp;$W$3,BS_CONTROLE[CHAVE],BS_CONTROLE[Quantidade_11],"-")</f>
        <v>180</v>
      </c>
      <c r="X96" s="201"/>
      <c r="Y96" s="201"/>
      <c r="Z96" s="201"/>
      <c r="AA96" s="201"/>
      <c r="AB96" s="201"/>
      <c r="AC96" s="201"/>
      <c r="AD96" s="201"/>
      <c r="AE96" s="201"/>
      <c r="AF96" s="201"/>
      <c r="AG96" s="201"/>
      <c r="AH96" s="201"/>
      <c r="AI96" s="201"/>
      <c r="AJ96" s="201"/>
      <c r="AK96" s="201"/>
      <c r="AL96" s="201"/>
      <c r="AM96" s="201"/>
      <c r="AN96" s="201"/>
      <c r="AO96" s="201"/>
      <c r="AP96" s="201"/>
      <c r="AQ96" s="201"/>
      <c r="AR96" s="201"/>
      <c r="AS96" s="201"/>
      <c r="AT96" s="201"/>
    </row>
    <row r="97" spans="1:46" hidden="1">
      <c r="A97" s="95" t="str">
        <f>IF(FN_MC!Y99="","*",FN_MC!Y99)</f>
        <v>*</v>
      </c>
      <c r="B97" s="95" t="str">
        <f>IF(FN_MC!X99="","*",FN_MC!X99)</f>
        <v>Extra</v>
      </c>
      <c r="C97" s="95" t="str">
        <f>IF(FN_MC!Z99="","*",FN_MC!Z99)</f>
        <v>*</v>
      </c>
      <c r="D97" s="96" t="str">
        <f>IF(FN_MC!S99="","*",FN_MC!S99)</f>
        <v>MALHA CENTRAL</v>
      </c>
      <c r="E97" s="96" t="str">
        <f>IF(FN_MC!T99="","*",FN_MC!T99)</f>
        <v>PPN-POV</v>
      </c>
      <c r="F97" s="96">
        <f>IF(FN_MC!B99="","*",FN_MC!B99)</f>
        <v>46063</v>
      </c>
      <c r="G97" s="96" t="str">
        <f>IF(FN_MC!D99="","*",FN_MC!D99)</f>
        <v>CARLOS NEVES (TP-521)</v>
      </c>
      <c r="H97" s="96" t="str">
        <f>IF(FN_MC!F99="","*",FN_MC!F99)</f>
        <v>PDM - SOLDA</v>
      </c>
      <c r="I97" s="96" t="str">
        <f>IF(FN_MC!H99="","*",FN_MC!H99)</f>
        <v>-</v>
      </c>
      <c r="J97" s="96" t="str">
        <f>IF(FN_MC!I99="","*",FN_MC!I99)</f>
        <v>-</v>
      </c>
      <c r="K97" s="96" t="str">
        <f>IF(FN_MC!M99="","*",FN_MC!M99)</f>
        <v>PPO-PPP</v>
      </c>
      <c r="L97" s="196" t="str">
        <f>IF(FN_MC!N99="","*",FN_MC!N99)</f>
        <v>PPPPPO</v>
      </c>
      <c r="M97" s="97">
        <f>IF(FN_MC!J99="","*",FN_MC!J99)</f>
        <v>101</v>
      </c>
      <c r="N97" s="183">
        <f>IF(FN_MC!K99="","*",FN_MC!K99)</f>
        <v>1142.5999999999999</v>
      </c>
      <c r="O97" s="183">
        <f>IF(FN_MC!L99="","*",FN_MC!L99)</f>
        <v>1143</v>
      </c>
      <c r="P97" s="107">
        <f>IF(FN_MC!O99="","*",FN_MC!O99)</f>
        <v>0.29166666666666669</v>
      </c>
      <c r="Q97" s="107">
        <f>IF(FN_MC!P99="","*",FN_MC!P99)</f>
        <v>0.41666666666666669</v>
      </c>
      <c r="R97" s="96" t="str">
        <f>IF(FN_MC!Q99="","*",CONCATENATE(FN_MC!Q99," ",FN_MC!R99))</f>
        <v>2 Nº DE SOLDA</v>
      </c>
      <c r="S97" s="96" t="str">
        <f>IF(FN_MC!V99="","*",FN_MC!V99)</f>
        <v xml:space="preserve">Carlos </v>
      </c>
      <c r="T97" s="235" t="str">
        <f>IF(FN_MC!W99="","*",FN_MC!W99)</f>
        <v xml:space="preserve">Execução de solda - Condicionado a temperatura </v>
      </c>
      <c r="U97" s="98" t="str">
        <f ca="1">_xlfn.XLOOKUP(G97&amp;$U$3,BS_CONTROLE[CHAVE],BS_CONTROLE[Quantidade_11],"-")</f>
        <v>-</v>
      </c>
      <c r="V97" s="98">
        <f ca="1">_xlfn.XLOOKUP(G97&amp;$V$3,BS_CONTROLE[CHAVE],BS_CONTROLE[Quantidade_11],"-")</f>
        <v>2</v>
      </c>
      <c r="W97" s="98" t="str">
        <f ca="1">_xlfn.XLOOKUP(G97&amp;$W$3,BS_CONTROLE[CHAVE],BS_CONTROLE[Quantidade_11],"-")</f>
        <v>-</v>
      </c>
      <c r="X97" s="201"/>
      <c r="Y97" s="201"/>
      <c r="Z97" s="201"/>
      <c r="AA97" s="201"/>
      <c r="AB97" s="201"/>
      <c r="AC97" s="201"/>
      <c r="AD97" s="201"/>
      <c r="AE97" s="201"/>
      <c r="AF97" s="201"/>
      <c r="AG97" s="201"/>
      <c r="AH97" s="201"/>
      <c r="AI97" s="201"/>
      <c r="AJ97" s="201"/>
      <c r="AK97" s="201"/>
      <c r="AL97" s="201"/>
      <c r="AM97" s="201"/>
      <c r="AN97" s="201"/>
      <c r="AO97" s="201"/>
      <c r="AP97" s="201"/>
      <c r="AQ97" s="201"/>
      <c r="AR97" s="201"/>
      <c r="AS97" s="201"/>
      <c r="AT97" s="201"/>
    </row>
    <row r="98" spans="1:46" hidden="1">
      <c r="A98" s="95" t="str">
        <f>IF(FN_MC!Y100="","*",FN_MC!Y100)</f>
        <v>*</v>
      </c>
      <c r="B98" s="95" t="str">
        <f>IF(FN_MC!X100="","*",FN_MC!X100)</f>
        <v>Extra</v>
      </c>
      <c r="C98" s="95" t="str">
        <f>IF(FN_MC!Z100="","*",FN_MC!Z100)</f>
        <v>*</v>
      </c>
      <c r="D98" s="96" t="str">
        <f>IF(FN_MC!S100="","*",FN_MC!S100)</f>
        <v>MALHA CENTRAL</v>
      </c>
      <c r="E98" s="96" t="str">
        <f>IF(FN_MC!T100="","*",FN_MC!T100)</f>
        <v>PRV-POV</v>
      </c>
      <c r="F98" s="96">
        <f>IF(FN_MC!B100="","*",FN_MC!B100)</f>
        <v>46063</v>
      </c>
      <c r="G98" s="96" t="str">
        <f>IF(FN_MC!D100="","*",FN_MC!D100)</f>
        <v>W94</v>
      </c>
      <c r="H98" s="96" t="str">
        <f>IF(FN_MC!F100="","*",FN_MC!F100)</f>
        <v>PDM - PEDRA - CARGA</v>
      </c>
      <c r="I98" s="96" t="str">
        <f>IF(FN_MC!H100="","*",FN_MC!H100)</f>
        <v>PPR1</v>
      </c>
      <c r="J98" s="96" t="str">
        <f>IF(FN_MC!I100="","*",FN_MC!I100)</f>
        <v>PIT1</v>
      </c>
      <c r="K98" s="96" t="str">
        <f>IF(FN_MC!M100="","*",FN_MC!M100)</f>
        <v>PPR-PSS</v>
      </c>
      <c r="L98" s="196" t="str">
        <f>IF(FN_MC!N100="","*",FN_MC!N100)</f>
        <v>K18PPR</v>
      </c>
      <c r="M98" s="97">
        <f>IF(FN_MC!J100="","*",FN_MC!J100)</f>
        <v>103</v>
      </c>
      <c r="N98" s="183">
        <f>IF(FN_MC!K100="","*",FN_MC!K100)</f>
        <v>1996.3</v>
      </c>
      <c r="O98" s="183" t="str">
        <f>IF(FN_MC!L100="","*",FN_MC!L100)</f>
        <v>-</v>
      </c>
      <c r="P98" s="107">
        <f>IF(FN_MC!O100="","*",FN_MC!O100)</f>
        <v>0.375</v>
      </c>
      <c r="Q98" s="107">
        <f>IF(FN_MC!P100="","*",FN_MC!P100)</f>
        <v>8.3333333333333329E-2</v>
      </c>
      <c r="R98" s="96" t="str">
        <f>IF(FN_MC!Q100="","*",CONCATENATE(FN_MC!Q100," ",FN_MC!R100))</f>
        <v>13 VAGÕES</v>
      </c>
      <c r="S98" s="96" t="str">
        <f>IF(FN_MC!V100="","*",FN_MC!V100)</f>
        <v xml:space="preserve">Lucas </v>
      </c>
      <c r="T98" s="96" t="str">
        <f>IF(FN_MC!W100="","*",FN_MC!W100)</f>
        <v xml:space="preserve">Carregamento de pedra </v>
      </c>
      <c r="U98" s="98" t="str">
        <f ca="1">_xlfn.XLOOKUP(G98&amp;$U$3,BS_CONTROLE[CHAVE],BS_CONTROLE[Quantidade_11],"-")</f>
        <v>-</v>
      </c>
      <c r="V98" s="98">
        <f ca="1">_xlfn.XLOOKUP(G98&amp;$V$3,BS_CONTROLE[CHAVE],BS_CONTROLE[Quantidade_11],"-")</f>
        <v>13</v>
      </c>
      <c r="W98" s="98" t="str">
        <f ca="1">_xlfn.XLOOKUP(G98&amp;$W$3,BS_CONTROLE[CHAVE],BS_CONTROLE[Quantidade_11],"-")</f>
        <v>-</v>
      </c>
      <c r="X98" s="201"/>
      <c r="Y98" s="201"/>
      <c r="Z98" s="201"/>
      <c r="AA98" s="201"/>
      <c r="AB98" s="201"/>
      <c r="AC98" s="201"/>
      <c r="AD98" s="201"/>
      <c r="AE98" s="201"/>
      <c r="AF98" s="201"/>
      <c r="AG98" s="201"/>
      <c r="AH98" s="201"/>
      <c r="AI98" s="201"/>
      <c r="AJ98" s="201"/>
      <c r="AK98" s="201"/>
      <c r="AL98" s="201"/>
      <c r="AM98" s="201"/>
      <c r="AN98" s="201"/>
      <c r="AO98" s="201"/>
      <c r="AP98" s="201"/>
      <c r="AQ98" s="201"/>
      <c r="AR98" s="201"/>
      <c r="AS98" s="201"/>
      <c r="AT98" s="201"/>
    </row>
    <row r="99" spans="1:46" hidden="1">
      <c r="A99" s="95" t="str">
        <f>IF(FN_MC!Y102="","*",FN_MC!Y102)</f>
        <v>SIM</v>
      </c>
      <c r="B99" s="95" t="str">
        <f>IF(FN_MC!X102="","*",FN_MC!X102)</f>
        <v>Contrato</v>
      </c>
      <c r="C99" s="95" t="str">
        <f>IF(FN_MC!Z102="","*",FN_MC!Z102)</f>
        <v>*</v>
      </c>
      <c r="D99" s="96" t="str">
        <f>IF(FN_MC!S102="","*",FN_MC!S102)</f>
        <v>FERRONORTE</v>
      </c>
      <c r="E99" s="96" t="str">
        <f>IF(FN_MC!T102="","*",FN_MC!T102)</f>
        <v>TGR-TRO</v>
      </c>
      <c r="F99" s="96">
        <f>IF(FN_MC!B102="","*",FN_MC!B102)</f>
        <v>46064</v>
      </c>
      <c r="G99" s="96" t="str">
        <f>IF(FN_MC!D102="","*",FN_MC!D102)</f>
        <v>V86</v>
      </c>
      <c r="H99" s="96" t="str">
        <f>IF(FN_MC!F102="","*",FN_MC!F102)</f>
        <v>MECANIZAÇÃO - SOCADORA</v>
      </c>
      <c r="I99" s="96" t="str">
        <f>IF(FN_MC!H102="","*",FN_MC!H102)</f>
        <v>TSF1</v>
      </c>
      <c r="J99" s="96" t="str">
        <f>IF(FN_MC!I102="","*",FN_MC!I102)</f>
        <v>TMJ1</v>
      </c>
      <c r="K99" s="96" t="str">
        <f>IF(FN_MC!M102="","*",FN_MC!M102)</f>
        <v>TBS-TAL</v>
      </c>
      <c r="L99" s="196" t="str">
        <f>IF(FN_MC!N102="","*",FN_MC!N102)</f>
        <v>TBS671</v>
      </c>
      <c r="M99" s="97">
        <f>IF(FN_MC!J102="","*",FN_MC!J102)</f>
        <v>98</v>
      </c>
      <c r="N99" s="183">
        <f>IF(FN_MC!K102="","*",FN_MC!K102)</f>
        <v>665.9</v>
      </c>
      <c r="O99" s="183">
        <f>IF(FN_MC!L102="","*",FN_MC!L102)</f>
        <v>664</v>
      </c>
      <c r="P99" s="107">
        <f>IF(FN_MC!O102="","*",FN_MC!O102)</f>
        <v>0.4375</v>
      </c>
      <c r="Q99" s="107">
        <f>IF(FN_MC!P102="","*",FN_MC!P102)</f>
        <v>0.125</v>
      </c>
      <c r="R99" s="96" t="str">
        <f>IF(FN_MC!Q102="","*",CONCATENATE(FN_MC!Q102," ",FN_MC!R102))</f>
        <v>1560 M</v>
      </c>
      <c r="S99" s="96" t="str">
        <f>IF(FN_MC!V102="","*",FN_MC!V102)</f>
        <v>Antonioni</v>
      </c>
      <c r="T99" s="96" t="str">
        <f>IF(FN_MC!W102="","*",FN_MC!W102)</f>
        <v>Socaria mecanizada</v>
      </c>
      <c r="U99" s="98">
        <f ca="1">_xlfn.XLOOKUP(G99&amp;$U$3,BS_CONTROLE[CHAVE],BS_CONTROLE[Quantidade_11],"-")</f>
        <v>0</v>
      </c>
      <c r="V99" s="98">
        <f ca="1">_xlfn.XLOOKUP(G99&amp;$V$3,BS_CONTROLE[CHAVE],BS_CONTROLE[Quantidade_11],"-")</f>
        <v>4512</v>
      </c>
      <c r="W99" s="98">
        <f ca="1">_xlfn.XLOOKUP(G99&amp;$W$3,BS_CONTROLE[CHAVE],BS_CONTROLE[Quantidade_11],"-")</f>
        <v>0</v>
      </c>
      <c r="X99" s="201"/>
      <c r="Y99" s="201"/>
      <c r="Z99" s="201"/>
      <c r="AA99" s="201"/>
      <c r="AB99" s="201"/>
      <c r="AC99" s="201"/>
      <c r="AD99" s="201"/>
      <c r="AE99" s="201"/>
      <c r="AF99" s="201"/>
      <c r="AG99" s="201"/>
      <c r="AH99" s="201"/>
      <c r="AI99" s="201"/>
      <c r="AJ99" s="201"/>
      <c r="AK99" s="201"/>
      <c r="AL99" s="201"/>
      <c r="AM99" s="201"/>
      <c r="AN99" s="201"/>
      <c r="AO99" s="201"/>
      <c r="AP99" s="201"/>
      <c r="AQ99" s="201"/>
      <c r="AR99" s="201"/>
      <c r="AS99" s="201"/>
      <c r="AT99" s="201"/>
    </row>
    <row r="100" spans="1:46" hidden="1">
      <c r="A100" s="95" t="str">
        <f>IF(FN_MC!Y103="","*",FN_MC!Y103)</f>
        <v>OPORTUNIDADE</v>
      </c>
      <c r="B100" s="95" t="str">
        <f>IF(FN_MC!X103="","*",FN_MC!X103)</f>
        <v>Oportunidade</v>
      </c>
      <c r="C100" s="95" t="str">
        <f>IF(FN_MC!Z103="","*",FN_MC!Z103)</f>
        <v>*</v>
      </c>
      <c r="D100" s="96" t="str">
        <f>IF(FN_MC!S103="","*",FN_MC!S103)</f>
        <v>FERRONORTE</v>
      </c>
      <c r="E100" s="96" t="str">
        <f>IF(FN_MC!T103="","*",FN_MC!T103)</f>
        <v>TGR-TRO</v>
      </c>
      <c r="F100" s="96">
        <f>IF(FN_MC!B103="","*",FN_MC!B103)</f>
        <v>46064</v>
      </c>
      <c r="G100" s="96" t="str">
        <f>IF(FN_MC!D103="","*",FN_MC!D103)</f>
        <v>FRANCISCO (TF-19)</v>
      </c>
      <c r="H100" s="96" t="str">
        <f>IF(FN_MC!F103="","*",FN_MC!F103)</f>
        <v>PDM - SUBSTITUIÇÃO - TRILHO</v>
      </c>
      <c r="I100" s="96" t="str">
        <f>IF(FN_MC!H103="","*",FN_MC!H103)</f>
        <v>TEPPAT1</v>
      </c>
      <c r="J100" s="96" t="str">
        <f>IF(FN_MC!I103="","*",FN_MC!I103)</f>
        <v>-</v>
      </c>
      <c r="K100" s="96" t="str">
        <f>IF(FN_MC!M103="","*",FN_MC!M103)</f>
        <v>TEP-TMJ</v>
      </c>
      <c r="L100" s="196" t="str">
        <f>IF(FN_MC!N103="","*",FN_MC!N103)</f>
        <v>TEPPAT1</v>
      </c>
      <c r="M100" s="97">
        <f>IF(FN_MC!J103="","*",FN_MC!J103)</f>
        <v>98</v>
      </c>
      <c r="N100" s="183">
        <f>IF(FN_MC!K103="","*",FN_MC!K103)</f>
        <v>565</v>
      </c>
      <c r="O100" s="183" t="str">
        <f>IF(FN_MC!L103="","*",FN_MC!L103)</f>
        <v>-</v>
      </c>
      <c r="P100" s="107">
        <f>IF(FN_MC!O103="","*",FN_MC!O103)</f>
        <v>0.375</v>
      </c>
      <c r="Q100" s="107">
        <f>IF(FN_MC!P103="","*",FN_MC!P103)</f>
        <v>4.1666666666666664E-2</v>
      </c>
      <c r="R100" s="96" t="str">
        <f>IF(FN_MC!Q103="","*",CONCATENATE(FN_MC!Q103," ",FN_MC!R103))</f>
        <v>20 M</v>
      </c>
      <c r="S100" s="96" t="str">
        <f>IF(FN_MC!V103="","*",FN_MC!V103)</f>
        <v>Francisco</v>
      </c>
      <c r="T100" s="96" t="str">
        <f>IF(FN_MC!W103="","*",FN_MC!W103)</f>
        <v>Substituição de trilho</v>
      </c>
      <c r="U100" s="98">
        <f ca="1">_xlfn.XLOOKUP(G100&amp;$U$3,BS_CONTROLE[CHAVE],BS_CONTROLE[Quantidade_11],"-")</f>
        <v>20</v>
      </c>
      <c r="V100" s="98" t="str">
        <f ca="1">_xlfn.XLOOKUP(G100&amp;$V$3,BS_CONTROLE[CHAVE],BS_CONTROLE[Quantidade_11],"-")</f>
        <v>-</v>
      </c>
      <c r="W100" s="98" t="str">
        <f ca="1">_xlfn.XLOOKUP(G100&amp;$W$3,BS_CONTROLE[CHAVE],BS_CONTROLE[Quantidade_11],"-")</f>
        <v>-</v>
      </c>
      <c r="X100" s="201"/>
      <c r="Y100" s="201"/>
      <c r="Z100" s="201"/>
      <c r="AA100" s="201"/>
      <c r="AB100" s="201"/>
      <c r="AC100" s="201"/>
      <c r="AD100" s="201"/>
      <c r="AE100" s="201"/>
      <c r="AF100" s="201"/>
      <c r="AG100" s="201"/>
      <c r="AH100" s="201"/>
      <c r="AI100" s="201"/>
      <c r="AJ100" s="201"/>
      <c r="AK100" s="201"/>
      <c r="AL100" s="201"/>
      <c r="AM100" s="201"/>
      <c r="AN100" s="201"/>
      <c r="AO100" s="201"/>
      <c r="AP100" s="201"/>
      <c r="AQ100" s="201"/>
      <c r="AR100" s="201"/>
      <c r="AS100" s="201"/>
      <c r="AT100" s="201"/>
    </row>
    <row r="101" spans="1:46" hidden="1">
      <c r="A101" s="95" t="str">
        <f>IF(FN_MC!Y104="","*",FN_MC!Y104)</f>
        <v>OPORTUNIDADE</v>
      </c>
      <c r="B101" s="95" t="str">
        <f>IF(FN_MC!X104="","*",FN_MC!X104)</f>
        <v>Oportunidade</v>
      </c>
      <c r="C101" s="95" t="str">
        <f>IF(FN_MC!Z104="","*",FN_MC!Z104)</f>
        <v>*</v>
      </c>
      <c r="D101" s="96" t="str">
        <f>IF(FN_MC!S104="","*",FN_MC!S104)</f>
        <v>FERRONORTE</v>
      </c>
      <c r="E101" s="96" t="str">
        <f>IF(FN_MC!T104="","*",FN_MC!T104)</f>
        <v>TGR-TRO</v>
      </c>
      <c r="F101" s="96">
        <f>IF(FN_MC!B104="","*",FN_MC!B104)</f>
        <v>46064</v>
      </c>
      <c r="G101" s="96" t="str">
        <f>IF(FN_MC!D104="","*",FN_MC!D104)</f>
        <v>BRUNO (TF-525)</v>
      </c>
      <c r="H101" s="96" t="str">
        <f>IF(FN_MC!F104="","*",FN_MC!F104)</f>
        <v>PDM - SOLDA</v>
      </c>
      <c r="I101" s="96" t="str">
        <f>IF(FN_MC!H104="","*",FN_MC!H104)</f>
        <v>TRM</v>
      </c>
      <c r="J101" s="96" t="str">
        <f>IF(FN_MC!I104="","*",FN_MC!I104)</f>
        <v>-</v>
      </c>
      <c r="K101" s="96" t="str">
        <f>IF(FN_MC!M104="","*",FN_MC!M104)</f>
        <v>TRM</v>
      </c>
      <c r="L101" s="196" t="str">
        <f>IF(FN_MC!N104="","*",FN_MC!N104)</f>
        <v>TRMS</v>
      </c>
      <c r="M101" s="97">
        <f>IF(FN_MC!J104="","*",FN_MC!J104)</f>
        <v>98</v>
      </c>
      <c r="N101" s="183">
        <f>IF(FN_MC!K104="","*",FN_MC!K104)</f>
        <v>548.16</v>
      </c>
      <c r="O101" s="183" t="str">
        <f>IF(FN_MC!L104="","*",FN_MC!L104)</f>
        <v>-</v>
      </c>
      <c r="P101" s="107">
        <f>IF(FN_MC!O104="","*",FN_MC!O104)</f>
        <v>0.33333333333333331</v>
      </c>
      <c r="Q101" s="107">
        <f>IF(FN_MC!P104="","*",FN_MC!P104)</f>
        <v>5.5555555555555552E-2</v>
      </c>
      <c r="R101" s="96" t="str">
        <f>IF(FN_MC!Q104="","*",CONCATENATE(FN_MC!Q104," ",FN_MC!R104))</f>
        <v>1 Nº DE SOLDA</v>
      </c>
      <c r="S101" s="96" t="str">
        <f>IF(FN_MC!V104="","*",FN_MC!V104)</f>
        <v>Bruno</v>
      </c>
      <c r="T101" s="96" t="str">
        <f>IF(FN_MC!W104="","*",FN_MC!W104)</f>
        <v xml:space="preserve">Execução de solda - Condicionado a temperatura </v>
      </c>
      <c r="U101" s="98">
        <f ca="1">_xlfn.XLOOKUP(G101&amp;$U$3,BS_CONTROLE[CHAVE],BS_CONTROLE[Quantidade_11],"-")</f>
        <v>2</v>
      </c>
      <c r="V101" s="98">
        <f ca="1">_xlfn.XLOOKUP(G101&amp;$V$3,BS_CONTROLE[CHAVE],BS_CONTROLE[Quantidade_11],"-")</f>
        <v>0</v>
      </c>
      <c r="W101" s="98">
        <f ca="1">_xlfn.XLOOKUP(G101&amp;$W$3,BS_CONTROLE[CHAVE],BS_CONTROLE[Quantidade_11],"-")</f>
        <v>0</v>
      </c>
      <c r="X101" s="201"/>
      <c r="Y101" s="201"/>
      <c r="Z101" s="201"/>
      <c r="AA101" s="201"/>
      <c r="AB101" s="201"/>
      <c r="AC101" s="201"/>
      <c r="AD101" s="201"/>
      <c r="AE101" s="201"/>
      <c r="AF101" s="201"/>
      <c r="AG101" s="201"/>
      <c r="AH101" s="201"/>
      <c r="AI101" s="201"/>
      <c r="AJ101" s="201"/>
      <c r="AK101" s="201"/>
      <c r="AL101" s="201"/>
      <c r="AM101" s="201"/>
      <c r="AN101" s="201"/>
      <c r="AO101" s="201"/>
      <c r="AP101" s="201"/>
      <c r="AQ101" s="201"/>
      <c r="AR101" s="201"/>
      <c r="AS101" s="201"/>
      <c r="AT101" s="201"/>
    </row>
    <row r="102" spans="1:46" hidden="1">
      <c r="A102" s="95" t="str">
        <f>IF(FN_MC!Y105="","*",FN_MC!Y105)</f>
        <v>OPORTUNIDADE</v>
      </c>
      <c r="B102" s="95" t="str">
        <f>IF(FN_MC!X105="","*",FN_MC!X105)</f>
        <v>Oportunidade</v>
      </c>
      <c r="C102" s="95" t="str">
        <f>IF(FN_MC!Z105="","*",FN_MC!Z105)</f>
        <v>*</v>
      </c>
      <c r="D102" s="96" t="str">
        <f>IF(FN_MC!S105="","*",FN_MC!S105)</f>
        <v>FERRONORTE</v>
      </c>
      <c r="E102" s="96" t="str">
        <f>IF(FN_MC!T105="","*",FN_MC!T105)</f>
        <v>TGR-TRO</v>
      </c>
      <c r="F102" s="96">
        <f>IF(FN_MC!B105="","*",FN_MC!B105)</f>
        <v>46064</v>
      </c>
      <c r="G102" s="96" t="str">
        <f>IF(FN_MC!D105="","*",FN_MC!D105)</f>
        <v>W70</v>
      </c>
      <c r="H102" s="96" t="str">
        <f>IF(FN_MC!F105="","*",FN_MC!F105)</f>
        <v>DESLOCAMENTO</v>
      </c>
      <c r="I102" s="96" t="str">
        <f>IF(FN_MC!H105="","*",FN_MC!H105)</f>
        <v>TGR2</v>
      </c>
      <c r="J102" s="96" t="str">
        <f>IF(FN_MC!I105="","*",FN_MC!I105)</f>
        <v>TIQ2</v>
      </c>
      <c r="K102" s="96" t="str">
        <f>IF(FN_MC!M105="","*",FN_MC!M105)</f>
        <v>TGR-TIQ</v>
      </c>
      <c r="L102" s="196" t="str">
        <f>IF(FN_MC!N105="","*",FN_MC!N105)</f>
        <v>TGRTIQ</v>
      </c>
      <c r="M102" s="97">
        <f>IF(FN_MC!J105="","*",FN_MC!J105)</f>
        <v>98</v>
      </c>
      <c r="N102" s="183">
        <f>IF(FN_MC!K105="","*",FN_MC!K105)</f>
        <v>502</v>
      </c>
      <c r="O102" s="183" t="str">
        <f>IF(FN_MC!L105="","*",FN_MC!L105)</f>
        <v>-</v>
      </c>
      <c r="P102" s="107">
        <f>IF(FN_MC!O105="","*",FN_MC!O105)</f>
        <v>0.75</v>
      </c>
      <c r="Q102" s="107">
        <f>IF(FN_MC!P105="","*",FN_MC!P105)</f>
        <v>4.1666666666666664E-2</v>
      </c>
      <c r="R102" s="96" t="str">
        <f>IF(FN_MC!Q105="","*",CONCATENATE(FN_MC!Q105," ",FN_MC!R105))</f>
        <v>1 BINÁRIO</v>
      </c>
      <c r="S102" s="96" t="str">
        <f>IF(FN_MC!V105="","*",FN_MC!V105)</f>
        <v xml:space="preserve">Camila </v>
      </c>
      <c r="T102" s="96" t="str">
        <f>IF(FN_MC!W105="","*",FN_MC!W105)</f>
        <v xml:space="preserve">Deslocamento para TIQ </v>
      </c>
      <c r="U102" s="98">
        <f ca="1">_xlfn.XLOOKUP(G102&amp;$U$3,BS_CONTROLE[CHAVE],BS_CONTROLE[Quantidade_11],"-")</f>
        <v>1</v>
      </c>
      <c r="V102" s="98">
        <f ca="1">_xlfn.XLOOKUP(G102&amp;$V$3,BS_CONTROLE[CHAVE],BS_CONTROLE[Quantidade_11],"-")</f>
        <v>27</v>
      </c>
      <c r="W102" s="98">
        <f ca="1">_xlfn.XLOOKUP(G102&amp;$W$3,BS_CONTROLE[CHAVE],BS_CONTROLE[Quantidade_11],"-")</f>
        <v>0</v>
      </c>
      <c r="X102" s="201"/>
      <c r="Y102" s="201"/>
      <c r="Z102" s="201"/>
      <c r="AA102" s="201"/>
      <c r="AB102" s="201"/>
      <c r="AC102" s="201"/>
      <c r="AD102" s="201"/>
      <c r="AE102" s="201"/>
      <c r="AF102" s="201"/>
      <c r="AG102" s="201"/>
      <c r="AH102" s="201"/>
      <c r="AI102" s="201"/>
      <c r="AJ102" s="201"/>
      <c r="AK102" s="201"/>
      <c r="AL102" s="201"/>
      <c r="AM102" s="201"/>
      <c r="AN102" s="201"/>
      <c r="AO102" s="201"/>
      <c r="AP102" s="201"/>
      <c r="AQ102" s="201"/>
      <c r="AR102" s="201"/>
      <c r="AS102" s="201"/>
      <c r="AT102" s="201"/>
    </row>
    <row r="103" spans="1:46" hidden="1">
      <c r="A103" s="95" t="str">
        <f>IF(FN_MC!Y106="","*",FN_MC!Y106)</f>
        <v>SIM</v>
      </c>
      <c r="B103" s="95" t="str">
        <f>IF(FN_MC!X106="","*",FN_MC!X106)</f>
        <v>Contrato</v>
      </c>
      <c r="C103" s="95" t="str">
        <f>IF(FN_MC!Z106="","*",FN_MC!Z106)</f>
        <v>*</v>
      </c>
      <c r="D103" s="96" t="str">
        <f>IF(FN_MC!S106="","*",FN_MC!S106)</f>
        <v>FERRONORTE</v>
      </c>
      <c r="E103" s="96" t="str">
        <f>IF(FN_MC!T106="","*",FN_MC!T106)</f>
        <v>TCS-TGR</v>
      </c>
      <c r="F103" s="96">
        <f>IF(FN_MC!B106="","*",FN_MC!B106)</f>
        <v>46064</v>
      </c>
      <c r="G103" s="96" t="str">
        <f>IF(FN_MC!D106="","*",FN_MC!D106)</f>
        <v>ELSON (TF-526)</v>
      </c>
      <c r="H103" s="96" t="str">
        <f>IF(FN_MC!F106="","*",FN_MC!F106)</f>
        <v>PDM - SOLDA</v>
      </c>
      <c r="I103" s="96" t="str">
        <f>IF(FN_MC!H106="","*",FN_MC!H106)</f>
        <v>-</v>
      </c>
      <c r="J103" s="96" t="str">
        <f>IF(FN_MC!I106="","*",FN_MC!I106)</f>
        <v>-</v>
      </c>
      <c r="K103" s="96" t="str">
        <f>IF(FN_MC!M106="","*",FN_MC!M106)</f>
        <v>TPC-TVL</v>
      </c>
      <c r="L103" s="196" t="str">
        <f>IF(FN_MC!N106="","*",FN_MC!N106)</f>
        <v>TPC440</v>
      </c>
      <c r="M103" s="97">
        <f>IF(FN_MC!J106="","*",FN_MC!J106)</f>
        <v>74</v>
      </c>
      <c r="N103" s="183">
        <f>IF(FN_MC!K106="","*",FN_MC!K106)</f>
        <v>430.26799999999997</v>
      </c>
      <c r="O103" s="183" t="str">
        <f>IF(FN_MC!L106="","*",FN_MC!L106)</f>
        <v>-</v>
      </c>
      <c r="P103" s="107">
        <f>IF(FN_MC!O106="","*",FN_MC!O106)</f>
        <v>0.375</v>
      </c>
      <c r="Q103" s="107">
        <f>IF(FN_MC!P106="","*",FN_MC!P106)</f>
        <v>0.125</v>
      </c>
      <c r="R103" s="96" t="str">
        <f>IF(FN_MC!Q106="","*",CONCATENATE(FN_MC!Q106," ",FN_MC!R106))</f>
        <v>2 Nº DE SOLDA</v>
      </c>
      <c r="S103" s="96" t="str">
        <f>IF(FN_MC!V106="","*",FN_MC!V106)</f>
        <v>Elson</v>
      </c>
      <c r="T103" s="96" t="str">
        <f>IF(FN_MC!W106="","*",FN_MC!W106)</f>
        <v xml:space="preserve">Execução de solda - Condicionado a temperatura </v>
      </c>
      <c r="U103" s="98">
        <f ca="1">_xlfn.XLOOKUP(G103&amp;$U$3,BS_CONTROLE[CHAVE],BS_CONTROLE[Quantidade_11],"-")</f>
        <v>0</v>
      </c>
      <c r="V103" s="98">
        <f ca="1">_xlfn.XLOOKUP(G103&amp;$V$3,BS_CONTROLE[CHAVE],BS_CONTROLE[Quantidade_11],"-")</f>
        <v>0</v>
      </c>
      <c r="W103" s="98">
        <f ca="1">_xlfn.XLOOKUP(G103&amp;$W$3,BS_CONTROLE[CHAVE],BS_CONTROLE[Quantidade_11],"-")</f>
        <v>0</v>
      </c>
      <c r="X103" s="201"/>
      <c r="Y103" s="201"/>
      <c r="Z103" s="201"/>
      <c r="AA103" s="201"/>
      <c r="AB103" s="201"/>
      <c r="AC103" s="201"/>
      <c r="AD103" s="201"/>
      <c r="AE103" s="201"/>
      <c r="AF103" s="201"/>
      <c r="AG103" s="201"/>
      <c r="AH103" s="201"/>
      <c r="AI103" s="201"/>
      <c r="AJ103" s="201"/>
      <c r="AK103" s="201"/>
      <c r="AL103" s="201"/>
      <c r="AM103" s="201"/>
      <c r="AN103" s="201"/>
      <c r="AO103" s="201"/>
      <c r="AP103" s="201"/>
      <c r="AQ103" s="201"/>
      <c r="AR103" s="201"/>
      <c r="AS103" s="201"/>
      <c r="AT103" s="201"/>
    </row>
    <row r="104" spans="1:46" hidden="1">
      <c r="A104" s="95" t="str">
        <f>IF(FN_MC!Y107="","*",FN_MC!Y107)</f>
        <v>SIM</v>
      </c>
      <c r="B104" s="95" t="str">
        <f>IF(FN_MC!X107="","*",FN_MC!X107)</f>
        <v>Contrato</v>
      </c>
      <c r="C104" s="95" t="str">
        <f>IF(FN_MC!Z107="","*",FN_MC!Z107)</f>
        <v>*</v>
      </c>
      <c r="D104" s="96" t="str">
        <f>IF(FN_MC!S107="","*",FN_MC!S107)</f>
        <v>FERRONORTE</v>
      </c>
      <c r="E104" s="96" t="str">
        <f>IF(FN_MC!T107="","*",FN_MC!T107)</f>
        <v>TMI-TCS</v>
      </c>
      <c r="F104" s="96">
        <f>IF(FN_MC!B107="","*",FN_MC!B107)</f>
        <v>46064</v>
      </c>
      <c r="G104" s="96" t="str">
        <f>IF(FN_MC!D107="","*",FN_MC!D107)</f>
        <v>A60</v>
      </c>
      <c r="H104" s="96" t="str">
        <f>IF(FN_MC!F107="","*",FN_MC!F107)</f>
        <v>DETECÇÃO - RONDA 7 DIAS</v>
      </c>
      <c r="I104" s="96" t="str">
        <f>IF(FN_MC!H107="","*",FN_MC!H107)</f>
        <v>TCS291</v>
      </c>
      <c r="J104" s="96" t="str">
        <f>IF(FN_MC!I107="","*",FN_MC!I107)</f>
        <v>TGR512</v>
      </c>
      <c r="K104" s="96" t="str">
        <f>IF(FN_MC!M107="","*",FN_MC!M107)</f>
        <v>TCS-TGR</v>
      </c>
      <c r="L104" s="196" t="str">
        <f>IF(FN_MC!N107="","*",FN_MC!N107)</f>
        <v>TCSTGR</v>
      </c>
      <c r="M104" s="97">
        <f>IF(FN_MC!J107="","*",FN_MC!J107)</f>
        <v>74</v>
      </c>
      <c r="N104" s="183">
        <f>IF(FN_MC!K107="","*",FN_MC!K107)</f>
        <v>290.74</v>
      </c>
      <c r="O104" s="183" t="str">
        <f>IF(FN_MC!L107="","*",FN_MC!L107)</f>
        <v>-</v>
      </c>
      <c r="P104" s="107">
        <f>IF(FN_MC!O107="","*",FN_MC!O107)</f>
        <v>0.375</v>
      </c>
      <c r="Q104" s="107">
        <f>IF(FN_MC!P107="","*",FN_MC!P107)</f>
        <v>4.1666666666666664E-2</v>
      </c>
      <c r="R104" s="96" t="str">
        <f>IF(FN_MC!Q107="","*",CONCATENATE(FN_MC!Q107," ",FN_MC!R107))</f>
        <v>210 KM</v>
      </c>
      <c r="S104" s="96" t="str">
        <f>IF(FN_MC!V107="","*",FN_MC!V107)</f>
        <v>Daniel</v>
      </c>
      <c r="T104" s="96" t="str">
        <f>IF(FN_MC!W107="","*",FN_MC!W107)</f>
        <v>Ronda 7 dias TCS-TGR</v>
      </c>
      <c r="U104" s="98">
        <f ca="1">_xlfn.XLOOKUP(G104&amp;$U$3,BS_CONTROLE[CHAVE],BS_CONTROLE[Quantidade_11],"-")</f>
        <v>210</v>
      </c>
      <c r="V104" s="98">
        <f ca="1">_xlfn.XLOOKUP(G104&amp;$V$3,BS_CONTROLE[CHAVE],BS_CONTROLE[Quantidade_11],"-")</f>
        <v>100</v>
      </c>
      <c r="W104" s="98">
        <f ca="1">_xlfn.XLOOKUP(G104&amp;$W$3,BS_CONTROLE[CHAVE],BS_CONTROLE[Quantidade_11],"-")</f>
        <v>180</v>
      </c>
      <c r="X104" s="201"/>
      <c r="Y104" s="201"/>
      <c r="Z104" s="201"/>
      <c r="AA104" s="201"/>
      <c r="AB104" s="201"/>
      <c r="AC104" s="201"/>
      <c r="AD104" s="201"/>
      <c r="AE104" s="201"/>
      <c r="AF104" s="201"/>
      <c r="AG104" s="201"/>
      <c r="AH104" s="201"/>
      <c r="AI104" s="201"/>
      <c r="AJ104" s="201"/>
      <c r="AK104" s="201"/>
      <c r="AL104" s="201"/>
      <c r="AM104" s="201"/>
      <c r="AN104" s="201"/>
      <c r="AO104" s="201"/>
      <c r="AP104" s="201"/>
      <c r="AQ104" s="201"/>
      <c r="AR104" s="201"/>
      <c r="AS104" s="201"/>
      <c r="AT104" s="201"/>
    </row>
    <row r="105" spans="1:46" hidden="1">
      <c r="A105" s="95" t="str">
        <f>IF(FN_MC!Y108="","*",FN_MC!Y108)</f>
        <v>*</v>
      </c>
      <c r="B105" s="95" t="str">
        <f>IF(FN_MC!X108="","*",FN_MC!X108)</f>
        <v>Extra</v>
      </c>
      <c r="C105" s="95" t="str">
        <f>IF(FN_MC!Z108="","*",FN_MC!Z108)</f>
        <v>*</v>
      </c>
      <c r="D105" s="96" t="str">
        <f>IF(FN_MC!S108="","*",FN_MC!S108)</f>
        <v>FERRONORTE</v>
      </c>
      <c r="E105" s="96" t="str">
        <f>IF(FN_MC!T108="","*",FN_MC!T108)</f>
        <v>TMI-TCS</v>
      </c>
      <c r="F105" s="96">
        <f>IF(FN_MC!B108="","*",FN_MC!B108)</f>
        <v>46064</v>
      </c>
      <c r="G105" s="96" t="str">
        <f>IF(FN_MC!D108="","*",FN_MC!D108)</f>
        <v>V66</v>
      </c>
      <c r="H105" s="96" t="str">
        <f>IF(FN_MC!F108="","*",FN_MC!F108)</f>
        <v>MODERNIZAÇÃO - REGULAGEM</v>
      </c>
      <c r="I105" s="96" t="str">
        <f>IF(FN_MC!H108="","*",FN_MC!H108)</f>
        <v>TID2</v>
      </c>
      <c r="J105" s="96" t="str">
        <f>IF(FN_MC!I108="","*",FN_MC!I108)</f>
        <v>TID2</v>
      </c>
      <c r="K105" s="96" t="str">
        <f>IF(FN_MC!M108="","*",FN_MC!M108)</f>
        <v>TCE-TID</v>
      </c>
      <c r="L105" s="196" t="str">
        <f>IF(FN_MC!N108="","*",FN_MC!N108)</f>
        <v>TCE177</v>
      </c>
      <c r="M105" s="97">
        <f>IF(FN_MC!J108="","*",FN_MC!J108)</f>
        <v>74</v>
      </c>
      <c r="N105" s="183">
        <f>IF(FN_MC!K108="","*",FN_MC!K108)</f>
        <v>174</v>
      </c>
      <c r="O105" s="183">
        <f>IF(FN_MC!L108="","*",FN_MC!L108)</f>
        <v>175</v>
      </c>
      <c r="P105" s="107">
        <f>IF(FN_MC!O108="","*",FN_MC!O108)</f>
        <v>0.375</v>
      </c>
      <c r="Q105" s="107">
        <f>IF(FN_MC!P108="","*",FN_MC!P108)</f>
        <v>4.1666666666666664E-2</v>
      </c>
      <c r="R105" s="96" t="str">
        <f>IF(FN_MC!Q108="","*",CONCATENATE(FN_MC!Q108," ",FN_MC!R108))</f>
        <v>500 M</v>
      </c>
      <c r="S105" s="96" t="str">
        <f>IF(FN_MC!V108="","*",FN_MC!V108)</f>
        <v>Augusto/ Efraim</v>
      </c>
      <c r="T105" s="96" t="str">
        <f>IF(FN_MC!W108="","*",FN_MC!W108)</f>
        <v>Regulagem de brita</v>
      </c>
      <c r="U105" s="98">
        <f ca="1">_xlfn.XLOOKUP(G105&amp;$U$3,BS_CONTROLE[CHAVE],BS_CONTROLE[Quantidade_11],"-")</f>
        <v>1000</v>
      </c>
      <c r="V105" s="98">
        <f ca="1">_xlfn.XLOOKUP(G105&amp;$V$3,BS_CONTROLE[CHAVE],BS_CONTROLE[Quantidade_11],"-")</f>
        <v>1000</v>
      </c>
      <c r="W105" s="98">
        <f ca="1">_xlfn.XLOOKUP(G105&amp;$W$3,BS_CONTROLE[CHAVE],BS_CONTROLE[Quantidade_11],"-")</f>
        <v>0</v>
      </c>
      <c r="X105" s="201"/>
      <c r="Y105" s="201"/>
      <c r="Z105" s="201"/>
      <c r="AA105" s="201"/>
      <c r="AB105" s="201"/>
      <c r="AC105" s="201"/>
      <c r="AD105" s="201"/>
      <c r="AE105" s="201"/>
      <c r="AF105" s="201"/>
      <c r="AG105" s="201"/>
      <c r="AH105" s="201"/>
      <c r="AI105" s="201"/>
      <c r="AJ105" s="201"/>
      <c r="AK105" s="201"/>
      <c r="AL105" s="201"/>
      <c r="AM105" s="201"/>
      <c r="AN105" s="201"/>
      <c r="AO105" s="201"/>
      <c r="AP105" s="201"/>
      <c r="AQ105" s="201"/>
      <c r="AR105" s="201"/>
      <c r="AS105" s="201"/>
      <c r="AT105" s="201"/>
    </row>
    <row r="106" spans="1:46" hidden="1">
      <c r="A106" s="95" t="str">
        <f>IF(FN_MC!Y109="","*",FN_MC!Y109)</f>
        <v>OPORTUNIDADE</v>
      </c>
      <c r="B106" s="95" t="str">
        <f>IF(FN_MC!X109="","*",FN_MC!X109)</f>
        <v>Oportunidade</v>
      </c>
      <c r="C106" s="95" t="str">
        <f>IF(FN_MC!Z109="","*",FN_MC!Z109)</f>
        <v>*</v>
      </c>
      <c r="D106" s="96" t="str">
        <f>IF(FN_MC!S109="","*",FN_MC!S109)</f>
        <v>FERRONORTE</v>
      </c>
      <c r="E106" s="96" t="str">
        <f>IF(FN_MC!T109="","*",FN_MC!T109)</f>
        <v>TMI-TCS</v>
      </c>
      <c r="F106" s="96">
        <f>IF(FN_MC!B109="","*",FN_MC!B109)</f>
        <v>46064</v>
      </c>
      <c r="G106" s="96" t="str">
        <f>IF(FN_MC!D109="","*",FN_MC!D109)</f>
        <v>W50</v>
      </c>
      <c r="H106" s="96" t="str">
        <f>IF(FN_MC!F109="","*",FN_MC!F109)</f>
        <v>MODERNIZAÇÃO - PEDRA - DESCARGA</v>
      </c>
      <c r="I106" s="96" t="str">
        <f>IF(FN_MC!H109="","*",FN_MC!H109)</f>
        <v xml:space="preserve">TCS2 </v>
      </c>
      <c r="J106" s="96" t="str">
        <f>IF(FN_MC!I109="","*",FN_MC!I109)</f>
        <v xml:space="preserve">TCS2 </v>
      </c>
      <c r="K106" s="96" t="str">
        <f>IF(FN_MC!M109="","*",FN_MC!M109)</f>
        <v>TVI-TJA</v>
      </c>
      <c r="L106" s="196">
        <f>IF(FN_MC!N109="","*",FN_MC!N109)</f>
        <v>239251</v>
      </c>
      <c r="M106" s="97">
        <f>IF(FN_MC!J109="","*",FN_MC!J109)</f>
        <v>74</v>
      </c>
      <c r="N106" s="183">
        <f>IF(FN_MC!K109="","*",FN_MC!K109)</f>
        <v>250</v>
      </c>
      <c r="O106" s="183">
        <f>IF(FN_MC!L109="","*",FN_MC!L109)</f>
        <v>239</v>
      </c>
      <c r="P106" s="107">
        <f>IF(FN_MC!O109="","*",FN_MC!O109)</f>
        <v>0.375</v>
      </c>
      <c r="Q106" s="107">
        <f>IF(FN_MC!P109="","*",FN_MC!P109)</f>
        <v>8.3333333333333329E-2</v>
      </c>
      <c r="R106" s="96" t="str">
        <f>IF(FN_MC!Q109="","*",CONCATENATE(FN_MC!Q109," ",FN_MC!R109))</f>
        <v>15 VAGÕES</v>
      </c>
      <c r="S106" s="96" t="str">
        <f>IF(FN_MC!V109="","*",FN_MC!V109)</f>
        <v>Augusto/ Efraim</v>
      </c>
      <c r="T106" s="96" t="str">
        <f>IF(FN_MC!W109="","*",FN_MC!W109)</f>
        <v xml:space="preserve">Descarga de pedra </v>
      </c>
      <c r="U106" s="98">
        <f ca="1">_xlfn.XLOOKUP(G106&amp;$U$3,BS_CONTROLE[CHAVE],BS_CONTROLE[Quantidade_11],"-")</f>
        <v>0</v>
      </c>
      <c r="V106" s="98">
        <f ca="1">_xlfn.XLOOKUP(G106&amp;$V$3,BS_CONTROLE[CHAVE],BS_CONTROLE[Quantidade_11],"-")</f>
        <v>4</v>
      </c>
      <c r="W106" s="98">
        <f ca="1">_xlfn.XLOOKUP(G106&amp;$W$3,BS_CONTROLE[CHAVE],BS_CONTROLE[Quantidade_11],"-")</f>
        <v>0</v>
      </c>
      <c r="X106" s="201"/>
      <c r="Y106" s="201"/>
      <c r="Z106" s="201"/>
      <c r="AA106" s="201"/>
      <c r="AB106" s="201"/>
      <c r="AC106" s="201"/>
      <c r="AD106" s="201"/>
      <c r="AE106" s="201"/>
      <c r="AF106" s="201"/>
      <c r="AG106" s="201"/>
      <c r="AH106" s="201"/>
      <c r="AI106" s="201"/>
      <c r="AJ106" s="201"/>
      <c r="AK106" s="201"/>
      <c r="AL106" s="201"/>
      <c r="AM106" s="201"/>
      <c r="AN106" s="201"/>
      <c r="AO106" s="201"/>
      <c r="AP106" s="201"/>
      <c r="AQ106" s="201"/>
      <c r="AR106" s="201"/>
      <c r="AS106" s="201"/>
      <c r="AT106" s="201"/>
    </row>
    <row r="107" spans="1:46" hidden="1">
      <c r="A107" s="95" t="str">
        <f>IF(FN_MC!Y110="","*",FN_MC!Y110)</f>
        <v>OPORTUNIDADE</v>
      </c>
      <c r="B107" s="95" t="str">
        <f>IF(FN_MC!X110="","*",FN_MC!X110)</f>
        <v>Oportunidade</v>
      </c>
      <c r="C107" s="95" t="str">
        <f>IF(FN_MC!Z110="","*",FN_MC!Z110)</f>
        <v>*</v>
      </c>
      <c r="D107" s="96" t="str">
        <f>IF(FN_MC!S110="","*",FN_MC!S110)</f>
        <v>FERRONORTE</v>
      </c>
      <c r="E107" s="96" t="str">
        <f>IF(FN_MC!T110="","*",FN_MC!T110)</f>
        <v>TMI-TCS</v>
      </c>
      <c r="F107" s="96">
        <f>IF(FN_MC!B110="","*",FN_MC!B110)</f>
        <v>46064</v>
      </c>
      <c r="G107" s="96" t="str">
        <f>IF(FN_MC!D110="","*",FN_MC!D110)</f>
        <v>MARCOS (TF-520)</v>
      </c>
      <c r="H107" s="96" t="str">
        <f>IF(FN_MC!F110="","*",FN_MC!F110)</f>
        <v>PDM - SOLDA</v>
      </c>
      <c r="I107" s="96" t="str">
        <f>IF(FN_MC!H110="","*",FN_MC!H110)</f>
        <v>TAPK35</v>
      </c>
      <c r="J107" s="96" t="str">
        <f>IF(FN_MC!I110="","*",FN_MC!I110)</f>
        <v>-</v>
      </c>
      <c r="K107" s="96" t="str">
        <f>IF(FN_MC!M110="","*",FN_MC!M110)</f>
        <v>TAP-TLG</v>
      </c>
      <c r="L107" s="196" t="str">
        <f>IF(FN_MC!N110="","*",FN_MC!N110)</f>
        <v>TAPK35</v>
      </c>
      <c r="M107" s="97">
        <f>IF(FN_MC!J110="","*",FN_MC!J110)</f>
        <v>74</v>
      </c>
      <c r="N107" s="183">
        <f>IF(FN_MC!K110="","*",FN_MC!K110)</f>
        <v>27.555</v>
      </c>
      <c r="O107" s="183">
        <f>IF(FN_MC!L110="","*",FN_MC!L110)</f>
        <v>26.818999999999999</v>
      </c>
      <c r="P107" s="107">
        <f>IF(FN_MC!O110="","*",FN_MC!O110)</f>
        <v>0.375</v>
      </c>
      <c r="Q107" s="107">
        <f>IF(FN_MC!P110="","*",FN_MC!P110)</f>
        <v>8.3333333333333329E-2</v>
      </c>
      <c r="R107" s="96" t="str">
        <f>IF(FN_MC!Q110="","*",CONCATENATE(FN_MC!Q110," ",FN_MC!R110))</f>
        <v>2 Nº DE SOLDA</v>
      </c>
      <c r="S107" s="96" t="str">
        <f>IF(FN_MC!V110="","*",FN_MC!V110)</f>
        <v>Marcos Euzebio</v>
      </c>
      <c r="T107" s="96" t="str">
        <f>IF(FN_MC!W110="","*",FN_MC!W110)</f>
        <v>Execução de solda - Condicionado a temperatura (retirada de restrição)</v>
      </c>
      <c r="U107" s="98">
        <f ca="1">_xlfn.XLOOKUP(G107&amp;$U$3,BS_CONTROLE[CHAVE],BS_CONTROLE[Quantidade_11],"-")</f>
        <v>2</v>
      </c>
      <c r="V107" s="98">
        <f ca="1">_xlfn.XLOOKUP(G107&amp;$V$3,BS_CONTROLE[CHAVE],BS_CONTROLE[Quantidade_11],"-")</f>
        <v>0</v>
      </c>
      <c r="W107" s="98">
        <f ca="1">_xlfn.XLOOKUP(G107&amp;$W$3,BS_CONTROLE[CHAVE],BS_CONTROLE[Quantidade_11],"-")</f>
        <v>0</v>
      </c>
      <c r="X107" s="201"/>
      <c r="Y107" s="201"/>
      <c r="Z107" s="201"/>
      <c r="AA107" s="201"/>
      <c r="AB107" s="201"/>
      <c r="AC107" s="201"/>
      <c r="AD107" s="201"/>
      <c r="AE107" s="201"/>
      <c r="AF107" s="201"/>
      <c r="AG107" s="201"/>
      <c r="AH107" s="201"/>
      <c r="AI107" s="201"/>
      <c r="AJ107" s="201"/>
      <c r="AK107" s="201"/>
      <c r="AL107" s="201"/>
      <c r="AM107" s="201"/>
      <c r="AN107" s="201"/>
      <c r="AO107" s="201"/>
      <c r="AP107" s="201"/>
      <c r="AQ107" s="201"/>
      <c r="AR107" s="201"/>
      <c r="AS107" s="201"/>
      <c r="AT107" s="201"/>
    </row>
    <row r="108" spans="1:46" hidden="1">
      <c r="A108" s="95" t="str">
        <f>IF(FN_MC!Y111="","*",FN_MC!Y111)</f>
        <v>OPORTUNIDADE</v>
      </c>
      <c r="B108" s="95" t="str">
        <f>IF(FN_MC!X111="","*",FN_MC!X111)</f>
        <v>Oportunidade</v>
      </c>
      <c r="C108" s="95" t="str">
        <f>IF(FN_MC!Z111="","*",FN_MC!Z111)</f>
        <v>*</v>
      </c>
      <c r="D108" s="96" t="str">
        <f>IF(FN_MC!S111="","*",FN_MC!S111)</f>
        <v>FERRONORTE</v>
      </c>
      <c r="E108" s="96" t="str">
        <f>IF(FN_MC!T111="","*",FN_MC!T111)</f>
        <v>TMI-TCS</v>
      </c>
      <c r="F108" s="96">
        <f>IF(FN_MC!B111="","*",FN_MC!B111)</f>
        <v>46064</v>
      </c>
      <c r="G108" s="96" t="str">
        <f>IF(FN_MC!D111="","*",FN_MC!D111)</f>
        <v>ANISIO (TF-514)</v>
      </c>
      <c r="H108" s="96" t="str">
        <f>IF(FN_MC!F111="","*",FN_MC!F111)</f>
        <v>PDM - SUBSTITUIÇÃO - TRILHO</v>
      </c>
      <c r="I108" s="96" t="str">
        <f>IF(FN_MC!H111="","*",FN_MC!H111)</f>
        <v>TAPK35</v>
      </c>
      <c r="J108" s="96" t="str">
        <f>IF(FN_MC!I111="","*",FN_MC!I111)</f>
        <v>-</v>
      </c>
      <c r="K108" s="96" t="str">
        <f>IF(FN_MC!M111="","*",FN_MC!M111)</f>
        <v>TAP-TLG</v>
      </c>
      <c r="L108" s="196" t="str">
        <f>IF(FN_MC!N111="","*",FN_MC!N111)</f>
        <v>TAPK35</v>
      </c>
      <c r="M108" s="97">
        <f>IF(FN_MC!J111="","*",FN_MC!J111)</f>
        <v>74</v>
      </c>
      <c r="N108" s="183">
        <f>IF(FN_MC!K111="","*",FN_MC!K111)</f>
        <v>27.555</v>
      </c>
      <c r="O108" s="183">
        <f>IF(FN_MC!L111="","*",FN_MC!L111)</f>
        <v>26.818999999999999</v>
      </c>
      <c r="P108" s="107">
        <f>IF(FN_MC!O111="","*",FN_MC!O111)</f>
        <v>0.375</v>
      </c>
      <c r="Q108" s="107">
        <f>IF(FN_MC!P111="","*",FN_MC!P111)</f>
        <v>8.3333333333333329E-2</v>
      </c>
      <c r="R108" s="96" t="str">
        <f>IF(FN_MC!Q111="","*",CONCATENATE(FN_MC!Q111," ",FN_MC!R111))</f>
        <v>125 M</v>
      </c>
      <c r="S108" s="96" t="str">
        <f>IF(FN_MC!V111="","*",FN_MC!V111)</f>
        <v>Anisio</v>
      </c>
      <c r="T108" s="96" t="str">
        <f>IF(FN_MC!W111="","*",FN_MC!W111)</f>
        <v>Substituição de trilho (retirada de restrição)</v>
      </c>
      <c r="U108" s="98">
        <f ca="1">_xlfn.XLOOKUP(G108&amp;$U$3,BS_CONTROLE[CHAVE],BS_CONTROLE[Quantidade_11],"-")</f>
        <v>125</v>
      </c>
      <c r="V108" s="98" t="str">
        <f ca="1">_xlfn.XLOOKUP(G108&amp;$V$3,BS_CONTROLE[CHAVE],BS_CONTROLE[Quantidade_11],"-")</f>
        <v>-</v>
      </c>
      <c r="W108" s="98">
        <f ca="1">_xlfn.XLOOKUP(G108&amp;$W$3,BS_CONTROLE[CHAVE],BS_CONTROLE[Quantidade_11],"-")</f>
        <v>0</v>
      </c>
      <c r="X108" s="201"/>
      <c r="Y108" s="201"/>
      <c r="Z108" s="201"/>
      <c r="AA108" s="201"/>
      <c r="AB108" s="201"/>
      <c r="AC108" s="201"/>
      <c r="AD108" s="201"/>
      <c r="AE108" s="201"/>
      <c r="AF108" s="201"/>
      <c r="AG108" s="201"/>
      <c r="AH108" s="201"/>
      <c r="AI108" s="201"/>
      <c r="AJ108" s="201"/>
      <c r="AK108" s="201"/>
      <c r="AL108" s="201"/>
      <c r="AM108" s="201"/>
      <c r="AN108" s="201"/>
      <c r="AO108" s="201"/>
      <c r="AP108" s="201"/>
      <c r="AQ108" s="201"/>
      <c r="AR108" s="201"/>
      <c r="AS108" s="201"/>
      <c r="AT108" s="201"/>
    </row>
    <row r="109" spans="1:46" hidden="1">
      <c r="A109" s="95" t="str">
        <f>IF(FN_MC!Y112="","*",FN_MC!Y112)</f>
        <v>*</v>
      </c>
      <c r="B109" s="95" t="str">
        <f>IF(FN_MC!X112="","*",FN_MC!X112)</f>
        <v>Oportunidade</v>
      </c>
      <c r="C109" s="95" t="str">
        <f>IF(FN_MC!Z112="","*",FN_MC!Z112)</f>
        <v>*</v>
      </c>
      <c r="D109" s="96" t="str">
        <f>IF(FN_MC!S112="","*",FN_MC!S112)</f>
        <v>MALHA CENTRAL</v>
      </c>
      <c r="E109" s="96" t="str">
        <f>IF(FN_MC!T112="","*",FN_MC!T112)</f>
        <v>PPN-POV</v>
      </c>
      <c r="F109" s="96">
        <f>IF(FN_MC!B112="","*",FN_MC!B112)</f>
        <v>46064</v>
      </c>
      <c r="G109" s="96" t="str">
        <f>IF(FN_MC!D112="","*",FN_MC!D112)</f>
        <v xml:space="preserve">TURMA FIXA VIA </v>
      </c>
      <c r="H109" s="96" t="str">
        <f>IF(FN_MC!F112="","*",FN_MC!F112)</f>
        <v>PDM - SUBSTITUIÇÃO - TRILHO</v>
      </c>
      <c r="I109" s="96" t="str">
        <f>IF(FN_MC!H112="","*",FN_MC!H112)</f>
        <v>POVPJA</v>
      </c>
      <c r="J109" s="96" t="str">
        <f>IF(FN_MC!I112="","*",FN_MC!I112)</f>
        <v>-</v>
      </c>
      <c r="K109" s="96" t="str">
        <f>IF(FN_MC!M112="","*",FN_MC!M112)</f>
        <v>PJA-POV</v>
      </c>
      <c r="L109" s="196" t="str">
        <f>IF(FN_MC!N112="","*",FN_MC!N112)</f>
        <v>POVPJA</v>
      </c>
      <c r="M109" s="97">
        <f>IF(FN_MC!J112="","*",FN_MC!J112)</f>
        <v>101</v>
      </c>
      <c r="N109" s="183">
        <f>IF(FN_MC!K112="","*",FN_MC!K112)</f>
        <v>1505.85</v>
      </c>
      <c r="O109" s="183" t="str">
        <f>IF(FN_MC!L112="","*",FN_MC!L112)</f>
        <v>-</v>
      </c>
      <c r="P109" s="107">
        <f>IF(FN_MC!O112="","*",FN_MC!O112)</f>
        <v>0.41666666666666669</v>
      </c>
      <c r="Q109" s="107">
        <f>IF(FN_MC!P112="","*",FN_MC!P112)</f>
        <v>8.3333333333333329E-2</v>
      </c>
      <c r="R109" s="96" t="str">
        <f>IF(FN_MC!Q112="","*",CONCATENATE(FN_MC!Q112," ",FN_MC!R112))</f>
        <v>8 M</v>
      </c>
      <c r="S109" s="96" t="str">
        <f>IF(FN_MC!V112="","*",FN_MC!V112)</f>
        <v>Carlito</v>
      </c>
      <c r="T109" s="96" t="str">
        <f>IF(FN_MC!W112="","*",FN_MC!W112)</f>
        <v>Substituição de barra curta</v>
      </c>
      <c r="U109" s="98">
        <f ca="1">_xlfn.XLOOKUP(G109&amp;$U$3,BS_CONTROLE[CHAVE],BS_CONTROLE[Quantidade_11],"-")</f>
        <v>8</v>
      </c>
      <c r="V109" s="98" t="str">
        <f ca="1">_xlfn.XLOOKUP(G109&amp;$V$3,BS_CONTROLE[CHAVE],BS_CONTROLE[Quantidade_11],"-")</f>
        <v>-</v>
      </c>
      <c r="W109" s="98">
        <f ca="1">_xlfn.XLOOKUP(G109&amp;$W$3,BS_CONTROLE[CHAVE],BS_CONTROLE[Quantidade_11],"-")</f>
        <v>8</v>
      </c>
      <c r="X109" s="201"/>
      <c r="Y109" s="201"/>
      <c r="Z109" s="201"/>
      <c r="AA109" s="201"/>
      <c r="AB109" s="201"/>
      <c r="AC109" s="201"/>
      <c r="AD109" s="201"/>
      <c r="AE109" s="201"/>
      <c r="AF109" s="201"/>
      <c r="AG109" s="201"/>
      <c r="AH109" s="201"/>
      <c r="AI109" s="201"/>
      <c r="AJ109" s="201"/>
      <c r="AK109" s="201"/>
      <c r="AL109" s="201"/>
      <c r="AM109" s="201"/>
      <c r="AN109" s="201"/>
      <c r="AO109" s="201"/>
      <c r="AP109" s="201"/>
      <c r="AQ109" s="201"/>
      <c r="AR109" s="201"/>
      <c r="AS109" s="201"/>
      <c r="AT109" s="201"/>
    </row>
    <row r="110" spans="1:46" hidden="1">
      <c r="A110" s="95" t="str">
        <f>IF(FN_MC!Y113="","*",FN_MC!Y113)</f>
        <v>*</v>
      </c>
      <c r="B110" s="95" t="str">
        <f>IF(FN_MC!X113="","*",FN_MC!X113)</f>
        <v>Oportunidade</v>
      </c>
      <c r="C110" s="95" t="str">
        <f>IF(FN_MC!Z113="","*",FN_MC!Z113)</f>
        <v>*</v>
      </c>
      <c r="D110" s="96" t="str">
        <f>IF(FN_MC!S113="","*",FN_MC!S113)</f>
        <v>MALHA CENTRAL</v>
      </c>
      <c r="E110" s="96" t="str">
        <f>IF(FN_MC!T113="","*",FN_MC!T113)</f>
        <v>PPN-POV</v>
      </c>
      <c r="F110" s="96">
        <f>IF(FN_MC!B113="","*",FN_MC!B113)</f>
        <v>46064</v>
      </c>
      <c r="G110" s="96" t="str">
        <f>IF(FN_MC!D113="","*",FN_MC!D113)</f>
        <v>E14</v>
      </c>
      <c r="H110" s="96" t="str">
        <f>IF(FN_MC!F113="","*",FN_MC!F113)</f>
        <v>DESLOCAMENTO</v>
      </c>
      <c r="I110" s="96" t="str">
        <f>IF(FN_MC!H113="","*",FN_MC!H113)</f>
        <v>PPP</v>
      </c>
      <c r="J110" s="96" t="str">
        <f>IF(FN_MC!I113="","*",FN_MC!I113)</f>
        <v>PUR</v>
      </c>
      <c r="K110" s="96" t="str">
        <f>IF(FN_MC!M113="","*",FN_MC!M113)</f>
        <v>PPO-PPP</v>
      </c>
      <c r="L110" s="196" t="str">
        <f>IF(FN_MC!N113="","*",FN_MC!N113)</f>
        <v>PPPPPO</v>
      </c>
      <c r="M110" s="97">
        <f>IF(FN_MC!J113="","*",FN_MC!J113)</f>
        <v>101</v>
      </c>
      <c r="N110" s="183">
        <f>IF(FN_MC!K113="","*",FN_MC!K113)</f>
        <v>1142</v>
      </c>
      <c r="O110" s="183">
        <f>IF(FN_MC!L113="","*",FN_MC!L113)</f>
        <v>1290</v>
      </c>
      <c r="P110" s="107">
        <f>IF(FN_MC!O113="","*",FN_MC!O113)</f>
        <v>0.83333333333333337</v>
      </c>
      <c r="Q110" s="107">
        <f>IF(FN_MC!P113="","*",FN_MC!P113)</f>
        <v>4.1666666666666664E-2</v>
      </c>
      <c r="R110" s="96" t="str">
        <f>IF(FN_MC!Q113="","*",CONCATENATE(FN_MC!Q113," ",FN_MC!R113))</f>
        <v>1 BINÁRIO</v>
      </c>
      <c r="S110" s="96" t="str">
        <f>IF(FN_MC!V113="","*",FN_MC!V113)</f>
        <v>Fernanda</v>
      </c>
      <c r="T110" s="96" t="str">
        <f>IF(FN_MC!W113="","*",FN_MC!W113)</f>
        <v>Deslocamento de PPP para PUR</v>
      </c>
      <c r="U110" s="98">
        <f ca="1">_xlfn.XLOOKUP(G110&amp;$U$3,BS_CONTROLE[CHAVE],BS_CONTROLE[Quantidade_11],"-")</f>
        <v>1</v>
      </c>
      <c r="V110" s="98" t="str">
        <f ca="1">_xlfn.XLOOKUP(G110&amp;$V$3,BS_CONTROLE[CHAVE],BS_CONTROLE[Quantidade_11],"-")</f>
        <v>-</v>
      </c>
      <c r="W110" s="98">
        <f ca="1">_xlfn.XLOOKUP(G110&amp;$W$3,BS_CONTROLE[CHAVE],BS_CONTROLE[Quantidade_11],"-")</f>
        <v>1</v>
      </c>
      <c r="X110" s="201"/>
      <c r="Y110" s="201"/>
      <c r="Z110" s="201"/>
      <c r="AA110" s="201"/>
      <c r="AB110" s="201"/>
      <c r="AC110" s="201"/>
      <c r="AD110" s="201"/>
      <c r="AE110" s="201"/>
      <c r="AF110" s="201"/>
      <c r="AG110" s="201"/>
      <c r="AH110" s="201"/>
      <c r="AI110" s="201"/>
      <c r="AJ110" s="201"/>
      <c r="AK110" s="201"/>
      <c r="AL110" s="201"/>
      <c r="AM110" s="201"/>
      <c r="AN110" s="201"/>
      <c r="AO110" s="201"/>
      <c r="AP110" s="201"/>
      <c r="AQ110" s="201"/>
      <c r="AR110" s="201"/>
      <c r="AS110" s="201"/>
      <c r="AT110" s="201"/>
    </row>
    <row r="111" spans="1:46" hidden="1">
      <c r="A111" s="95" t="str">
        <f>IF(FN_MC!Y114="","*",FN_MC!Y114)</f>
        <v>*</v>
      </c>
      <c r="B111" s="95" t="str">
        <f>IF(FN_MC!X114="","*",FN_MC!X114)</f>
        <v>*</v>
      </c>
      <c r="C111" s="95" t="str">
        <f>IF(FN_MC!Z114="","*",FN_MC!Z114)</f>
        <v>*</v>
      </c>
      <c r="D111" s="96" t="str">
        <f>IF(FN_MC!S114="","*",FN_MC!S114)</f>
        <v>MALHA CENTRAL</v>
      </c>
      <c r="E111" s="96" t="str">
        <f>IF(FN_MC!T114="","*",FN_MC!T114)</f>
        <v>PPN-POV</v>
      </c>
      <c r="F111" s="96" t="str">
        <f>IF(FN_MC!B114="","*",FN_MC!B114)</f>
        <v>*</v>
      </c>
      <c r="G111" s="96" t="str">
        <f>IF(FN_MC!D114="","*",FN_MC!D114)</f>
        <v>*</v>
      </c>
      <c r="H111" s="96" t="str">
        <f>IF(FN_MC!F114="","*",FN_MC!F114)</f>
        <v>PDM - SOLDA</v>
      </c>
      <c r="I111" s="96" t="str">
        <f>IF(FN_MC!H114="","*",FN_MC!H114)</f>
        <v>*</v>
      </c>
      <c r="J111" s="96" t="str">
        <f>IF(FN_MC!I114="","*",FN_MC!I114)</f>
        <v>*</v>
      </c>
      <c r="K111" s="96" t="str">
        <f>IF(FN_MC!M114="","*",FN_MC!M114)</f>
        <v>PPO-PPP</v>
      </c>
      <c r="L111" s="196" t="str">
        <f>IF(FN_MC!N114="","*",FN_MC!N114)</f>
        <v>PPPPPO</v>
      </c>
      <c r="M111" s="97">
        <f>IF(FN_MC!J114="","*",FN_MC!J114)</f>
        <v>101</v>
      </c>
      <c r="N111" s="183">
        <f>IF(FN_MC!K114="","*",FN_MC!K114)</f>
        <v>1142.5</v>
      </c>
      <c r="O111" s="183">
        <f>IF(FN_MC!L114="","*",FN_MC!L114)</f>
        <v>1143</v>
      </c>
      <c r="P111" s="107">
        <f>IF(FN_MC!O114="","*",FN_MC!O114)</f>
        <v>10</v>
      </c>
      <c r="Q111" s="107" t="str">
        <f>IF(FN_MC!P114="","*",FN_MC!P114)</f>
        <v>*</v>
      </c>
      <c r="R111" s="96" t="str">
        <f>IF(FN_MC!Q114="","*",CONCATENATE(FN_MC!Q114," ",FN_MC!R114))</f>
        <v>*</v>
      </c>
      <c r="S111" s="96" t="str">
        <f>IF(FN_MC!V114="","*",FN_MC!V114)</f>
        <v>*</v>
      </c>
      <c r="T111" s="96" t="str">
        <f>IF(FN_MC!W114="","*",FN_MC!W114)</f>
        <v>*</v>
      </c>
      <c r="U111" s="98" t="str">
        <f ca="1">_xlfn.XLOOKUP(G111&amp;$U$3,BS_CONTROLE[CHAVE],BS_CONTROLE[Quantidade_11],"-")</f>
        <v>-</v>
      </c>
      <c r="V111" s="98" t="str">
        <f ca="1">_xlfn.XLOOKUP(G111&amp;$V$3,BS_CONTROLE[CHAVE],BS_CONTROLE[Quantidade_11],"-")</f>
        <v>-</v>
      </c>
      <c r="W111" s="98" t="str">
        <f ca="1">_xlfn.XLOOKUP(G111&amp;$W$3,BS_CONTROLE[CHAVE],BS_CONTROLE[Quantidade_11],"-")</f>
        <v>-</v>
      </c>
      <c r="X111" s="201"/>
      <c r="Y111" s="201"/>
      <c r="Z111" s="201"/>
      <c r="AA111" s="201"/>
      <c r="AB111" s="201"/>
      <c r="AC111" s="201"/>
      <c r="AD111" s="201"/>
      <c r="AE111" s="201"/>
      <c r="AF111" s="201"/>
      <c r="AG111" s="201"/>
      <c r="AH111" s="201"/>
      <c r="AI111" s="201"/>
      <c r="AJ111" s="201"/>
      <c r="AK111" s="201"/>
      <c r="AL111" s="201"/>
      <c r="AM111" s="201"/>
      <c r="AN111" s="201"/>
      <c r="AO111" s="201"/>
      <c r="AP111" s="201"/>
      <c r="AQ111" s="201"/>
      <c r="AR111" s="201"/>
      <c r="AS111" s="201"/>
      <c r="AT111" s="201"/>
    </row>
    <row r="112" spans="1:46">
      <c r="A112" s="95" t="str">
        <f>IF(FN_MC!Y115="","*",FN_MC!Y115)</f>
        <v>OPORTUNIDADE</v>
      </c>
      <c r="B112" s="95" t="str">
        <f>IF(FN_MC!X115="","*",FN_MC!X115)</f>
        <v>Oportunidade</v>
      </c>
      <c r="C112" s="95" t="str">
        <f>IF(FN_MC!Z115="","*",FN_MC!Z115)</f>
        <v>*</v>
      </c>
      <c r="D112" s="96" t="str">
        <f>IF(FN_MC!S115="","*",FN_MC!S115)</f>
        <v>FERRONORTE</v>
      </c>
      <c r="E112" s="96" t="str">
        <f>IF(FN_MC!T115="","*",FN_MC!T115)</f>
        <v>TGR-TRO</v>
      </c>
      <c r="F112" s="96">
        <f>IF(FN_MC!B115="","*",FN_MC!B115)</f>
        <v>46065</v>
      </c>
      <c r="G112" s="96" t="str">
        <f>IF(FN_MC!D115="","*",FN_MC!D115)</f>
        <v>V86</v>
      </c>
      <c r="H112" s="96" t="str">
        <f>IF(FN_MC!F115="","*",FN_MC!F115)</f>
        <v>MECANIZAÇÃO - SOCADORA</v>
      </c>
      <c r="I112" s="96" t="str">
        <f>IF(FN_MC!H115="","*",FN_MC!H115)</f>
        <v>TSF1</v>
      </c>
      <c r="J112" s="96" t="str">
        <f>IF(FN_MC!I115="","*",FN_MC!I115)</f>
        <v>TMJ1</v>
      </c>
      <c r="K112" s="96" t="str">
        <f>IF(FN_MC!M115="","*",FN_MC!M115)</f>
        <v>TBS-TAL</v>
      </c>
      <c r="L112" s="196" t="str">
        <f>IF(FN_MC!N115="","*",FN_MC!N115)</f>
        <v>TBS671</v>
      </c>
      <c r="M112" s="97">
        <f>IF(FN_MC!J115="","*",FN_MC!J115)</f>
        <v>98</v>
      </c>
      <c r="N112" s="183">
        <f>IF(FN_MC!K115="","*",FN_MC!K115)</f>
        <v>665.9</v>
      </c>
      <c r="O112" s="183">
        <f>IF(FN_MC!L115="","*",FN_MC!L115)</f>
        <v>664</v>
      </c>
      <c r="P112" s="107">
        <f>IF(FN_MC!O115="","*",FN_MC!O115)</f>
        <v>0.4375</v>
      </c>
      <c r="Q112" s="107">
        <f>IF(FN_MC!P115="","*",FN_MC!P115)</f>
        <v>0.125</v>
      </c>
      <c r="R112" s="96" t="str">
        <f>IF(FN_MC!Q115="","*",CONCATENATE(FN_MC!Q115," ",FN_MC!R115))</f>
        <v>1680 M</v>
      </c>
      <c r="S112" s="96" t="str">
        <f>IF(FN_MC!V115="","*",FN_MC!V115)</f>
        <v>Antonioni</v>
      </c>
      <c r="T112" s="96" t="str">
        <f>IF(FN_MC!W115="","*",FN_MC!W115)</f>
        <v>Socaria mecanizada</v>
      </c>
      <c r="U112" s="98">
        <f ca="1">_xlfn.XLOOKUP(G112&amp;$U$3,BS_CONTROLE[CHAVE],BS_CONTROLE[Quantidade_11],"-")</f>
        <v>0</v>
      </c>
      <c r="V112" s="98">
        <f ca="1">_xlfn.XLOOKUP(G112&amp;$V$3,BS_CONTROLE[CHAVE],BS_CONTROLE[Quantidade_11],"-")</f>
        <v>4512</v>
      </c>
      <c r="W112" s="98">
        <f ca="1">_xlfn.XLOOKUP(G112&amp;$W$3,BS_CONTROLE[CHAVE],BS_CONTROLE[Quantidade_11],"-")</f>
        <v>0</v>
      </c>
      <c r="X112" s="201"/>
      <c r="Y112" s="201"/>
      <c r="Z112" s="201"/>
      <c r="AA112" s="201"/>
      <c r="AB112" s="201"/>
      <c r="AC112" s="201"/>
      <c r="AD112" s="201"/>
      <c r="AE112" s="201"/>
      <c r="AF112" s="201"/>
      <c r="AG112" s="201"/>
      <c r="AH112" s="201"/>
      <c r="AI112" s="201"/>
      <c r="AJ112" s="201"/>
      <c r="AK112" s="201"/>
      <c r="AL112" s="201"/>
      <c r="AM112" s="201"/>
      <c r="AN112" s="201"/>
      <c r="AO112" s="201"/>
      <c r="AP112" s="201"/>
      <c r="AQ112" s="201"/>
      <c r="AR112" s="201"/>
      <c r="AS112" s="201"/>
      <c r="AT112" s="201"/>
    </row>
    <row r="113" spans="1:46">
      <c r="A113" s="95" t="str">
        <f>IF(FN_MC!Y116="","*",FN_MC!Y116)</f>
        <v>OPORTUNIDADE</v>
      </c>
      <c r="B113" s="95" t="str">
        <f>IF(FN_MC!X116="","*",FN_MC!X116)</f>
        <v>Oportunidade</v>
      </c>
      <c r="C113" s="95" t="str">
        <f>IF(FN_MC!Z116="","*",FN_MC!Z116)</f>
        <v>*</v>
      </c>
      <c r="D113" s="96" t="str">
        <f>IF(FN_MC!S116="","*",FN_MC!S116)</f>
        <v>FERRONORTE</v>
      </c>
      <c r="E113" s="96" t="str">
        <f>IF(FN_MC!T116="","*",FN_MC!T116)</f>
        <v>TGR-TRO</v>
      </c>
      <c r="F113" s="96">
        <f>IF(FN_MC!B116="","*",FN_MC!B116)</f>
        <v>46065</v>
      </c>
      <c r="G113" s="96" t="str">
        <f>IF(FN_MC!D116="","*",FN_MC!D116)</f>
        <v>W70</v>
      </c>
      <c r="H113" s="96" t="str">
        <f>IF(FN_MC!F116="","*",FN_MC!F116)</f>
        <v>PDM - PEDRA - DESCARGA</v>
      </c>
      <c r="I113" s="96" t="str">
        <f>IF(FN_MC!H116="","*",FN_MC!H116)</f>
        <v>TIQ</v>
      </c>
      <c r="J113" s="96" t="str">
        <f>IF(FN_MC!I116="","*",FN_MC!I116)</f>
        <v>TIQ2</v>
      </c>
      <c r="K113" s="96" t="str">
        <f>IF(FN_MC!M116="","*",FN_MC!M116)</f>
        <v>TSA-TBS</v>
      </c>
      <c r="L113" s="196" t="str">
        <f>IF(FN_MC!N116="","*",FN_MC!N116)</f>
        <v>651TBS</v>
      </c>
      <c r="M113" s="97">
        <f>IF(FN_MC!J116="","*",FN_MC!J116)</f>
        <v>98</v>
      </c>
      <c r="N113" s="183">
        <f>IF(FN_MC!K116="","*",FN_MC!K116)</f>
        <v>659</v>
      </c>
      <c r="O113" s="183">
        <f>IF(FN_MC!L116="","*",FN_MC!L116)</f>
        <v>661</v>
      </c>
      <c r="P113" s="107">
        <f>IF(FN_MC!O116="","*",FN_MC!O116)</f>
        <v>0.41666666666666669</v>
      </c>
      <c r="Q113" s="107">
        <f>IF(FN_MC!P116="","*",FN_MC!P116)</f>
        <v>8.3333333333333329E-2</v>
      </c>
      <c r="R113" s="96" t="str">
        <f>IF(FN_MC!Q116="","*",CONCATENATE(FN_MC!Q116," ",FN_MC!R116))</f>
        <v>20 VAGÕES</v>
      </c>
      <c r="S113" s="96" t="str">
        <f>IF(FN_MC!V116="","*",FN_MC!V116)</f>
        <v xml:space="preserve">Camila </v>
      </c>
      <c r="T113" s="96" t="str">
        <f>IF(FN_MC!W116="","*",FN_MC!W116)</f>
        <v>Descarga de brita</v>
      </c>
      <c r="U113" s="98">
        <f ca="1">_xlfn.XLOOKUP(G113&amp;$U$3,BS_CONTROLE[CHAVE],BS_CONTROLE[Quantidade_11],"-")</f>
        <v>1</v>
      </c>
      <c r="V113" s="98">
        <f ca="1">_xlfn.XLOOKUP(G113&amp;$V$3,BS_CONTROLE[CHAVE],BS_CONTROLE[Quantidade_11],"-")</f>
        <v>27</v>
      </c>
      <c r="W113" s="98">
        <f ca="1">_xlfn.XLOOKUP(G113&amp;$W$3,BS_CONTROLE[CHAVE],BS_CONTROLE[Quantidade_11],"-")</f>
        <v>0</v>
      </c>
      <c r="X113" s="201"/>
      <c r="Y113" s="201"/>
      <c r="Z113" s="201"/>
      <c r="AA113" s="201"/>
      <c r="AB113" s="201"/>
      <c r="AC113" s="201"/>
      <c r="AD113" s="201"/>
      <c r="AE113" s="201"/>
      <c r="AF113" s="201"/>
      <c r="AG113" s="201"/>
      <c r="AH113" s="201"/>
      <c r="AI113" s="201"/>
      <c r="AJ113" s="201"/>
      <c r="AK113" s="201"/>
      <c r="AL113" s="201"/>
      <c r="AM113" s="201"/>
      <c r="AN113" s="201"/>
      <c r="AO113" s="201"/>
      <c r="AP113" s="201"/>
      <c r="AQ113" s="201"/>
      <c r="AR113" s="201"/>
      <c r="AS113" s="201"/>
      <c r="AT113" s="201"/>
    </row>
    <row r="114" spans="1:46" hidden="1">
      <c r="A114" s="95" t="str">
        <f>IF(FN_MC!Y117="","*",FN_MC!Y117)</f>
        <v>*</v>
      </c>
      <c r="B114" s="95" t="str">
        <f>IF(FN_MC!X117="","*",FN_MC!X117)</f>
        <v>*</v>
      </c>
      <c r="C114" s="95" t="str">
        <f>IF(FN_MC!Z117="","*",FN_MC!Z117)</f>
        <v>*</v>
      </c>
      <c r="D114" s="96" t="str">
        <f>IF(FN_MC!S117="","*",FN_MC!S117)</f>
        <v>-</v>
      </c>
      <c r="E114" s="96" t="str">
        <f>IF(FN_MC!T117="","*",FN_MC!T117)</f>
        <v>-</v>
      </c>
      <c r="F114" s="96" t="str">
        <f>IF(FN_MC!B117="","*",FN_MC!B117)</f>
        <v>*</v>
      </c>
      <c r="G114" s="96" t="str">
        <f>IF(FN_MC!D117="","*",FN_MC!D117)</f>
        <v>*</v>
      </c>
      <c r="H114" s="96" t="str">
        <f>IF(FN_MC!F117="","*",FN_MC!F117)</f>
        <v>*</v>
      </c>
      <c r="I114" s="96" t="str">
        <f>IF(FN_MC!H117="","*",FN_MC!H117)</f>
        <v>*</v>
      </c>
      <c r="J114" s="96" t="str">
        <f>IF(FN_MC!I117="","*",FN_MC!I117)</f>
        <v>*</v>
      </c>
      <c r="K114" s="96" t="str">
        <f>IF(FN_MC!M117="","*",FN_MC!M117)</f>
        <v>-</v>
      </c>
      <c r="L114" s="196" t="str">
        <f>IF(FN_MC!N117="","*",FN_MC!N117)</f>
        <v>-</v>
      </c>
      <c r="M114" s="97" t="str">
        <f>IF(FN_MC!J117="","*",FN_MC!J117)</f>
        <v>*</v>
      </c>
      <c r="N114" s="183" t="str">
        <f>IF(FN_MC!K117="","*",FN_MC!K117)</f>
        <v>*</v>
      </c>
      <c r="O114" s="183" t="str">
        <f>IF(FN_MC!L117="","*",FN_MC!L117)</f>
        <v>-</v>
      </c>
      <c r="P114" s="107" t="str">
        <f>IF(FN_MC!O117="","*",FN_MC!O117)</f>
        <v>*</v>
      </c>
      <c r="Q114" s="107" t="str">
        <f>IF(FN_MC!P117="","*",FN_MC!P117)</f>
        <v>*</v>
      </c>
      <c r="R114" s="96" t="str">
        <f>IF(FN_MC!Q117="","*",CONCATENATE(FN_MC!Q117," ",FN_MC!R117))</f>
        <v>*</v>
      </c>
      <c r="S114" s="96" t="str">
        <f>IF(FN_MC!V117="","*",FN_MC!V117)</f>
        <v>*</v>
      </c>
      <c r="T114" s="96" t="str">
        <f>IF(FN_MC!W117="","*",FN_MC!W117)</f>
        <v>*</v>
      </c>
      <c r="U114" s="98" t="str">
        <f ca="1">_xlfn.XLOOKUP(G114&amp;$U$3,BS_CONTROLE[CHAVE],BS_CONTROLE[Quantidade_11],"-")</f>
        <v>-</v>
      </c>
      <c r="V114" s="98" t="str">
        <f ca="1">_xlfn.XLOOKUP(G114&amp;$V$3,BS_CONTROLE[CHAVE],BS_CONTROLE[Quantidade_11],"-")</f>
        <v>-</v>
      </c>
      <c r="W114" s="98" t="str">
        <f ca="1">_xlfn.XLOOKUP(G114&amp;$W$3,BS_CONTROLE[CHAVE],BS_CONTROLE[Quantidade_11],"-")</f>
        <v>-</v>
      </c>
      <c r="X114" s="201"/>
      <c r="Y114" s="201"/>
      <c r="Z114" s="201"/>
      <c r="AA114" s="201"/>
      <c r="AB114" s="201"/>
      <c r="AC114" s="201"/>
      <c r="AD114" s="201"/>
      <c r="AE114" s="201"/>
      <c r="AF114" s="201"/>
      <c r="AG114" s="201"/>
      <c r="AH114" s="201"/>
      <c r="AI114" s="201"/>
      <c r="AJ114" s="201"/>
      <c r="AK114" s="201"/>
      <c r="AL114" s="201"/>
      <c r="AM114" s="201"/>
      <c r="AN114" s="201"/>
      <c r="AO114" s="201"/>
      <c r="AP114" s="201"/>
      <c r="AQ114" s="201"/>
      <c r="AR114" s="201"/>
      <c r="AS114" s="201"/>
      <c r="AT114" s="201"/>
    </row>
    <row r="115" spans="1:46">
      <c r="A115" s="95" t="str">
        <f>IF(FN_MC!Y118="","*",FN_MC!Y118)</f>
        <v>OPORTUNIDADE</v>
      </c>
      <c r="B115" s="95" t="str">
        <f>IF(FN_MC!X118="","*",FN_MC!X118)</f>
        <v>Oportunidade</v>
      </c>
      <c r="C115" s="95" t="str">
        <f>IF(FN_MC!Z118="","*",FN_MC!Z118)</f>
        <v>*</v>
      </c>
      <c r="D115" s="96" t="str">
        <f>IF(FN_MC!S118="","*",FN_MC!S118)</f>
        <v>FERRONORTE</v>
      </c>
      <c r="E115" s="96" t="str">
        <f>IF(FN_MC!T118="","*",FN_MC!T118)</f>
        <v>TGR-TRO</v>
      </c>
      <c r="F115" s="96">
        <f>IF(FN_MC!B118="","*",FN_MC!B118)</f>
        <v>46065</v>
      </c>
      <c r="G115" s="96" t="str">
        <f>IF(FN_MC!D118="","*",FN_MC!D118)</f>
        <v>FERNANDO (TF-19)</v>
      </c>
      <c r="H115" s="96" t="str">
        <f>IF(FN_MC!F118="","*",FN_MC!F118)</f>
        <v>PDM - SUBSTITUIÇÃO - TRILHO</v>
      </c>
      <c r="I115" s="96" t="str">
        <f>IF(FN_MC!H118="","*",FN_MC!H118)</f>
        <v>TBS671</v>
      </c>
      <c r="J115" s="96" t="str">
        <f>IF(FN_MC!I118="","*",FN_MC!I118)</f>
        <v>-</v>
      </c>
      <c r="K115" s="96" t="str">
        <f>IF(FN_MC!M118="","*",FN_MC!M118)</f>
        <v>TBS-TAL</v>
      </c>
      <c r="L115" s="196" t="str">
        <f>IF(FN_MC!N118="","*",FN_MC!N118)</f>
        <v>TBS671</v>
      </c>
      <c r="M115" s="97">
        <f>IF(FN_MC!J118="","*",FN_MC!J118)</f>
        <v>98</v>
      </c>
      <c r="N115" s="183">
        <f>IF(FN_MC!K118="","*",FN_MC!K118)</f>
        <v>662.65</v>
      </c>
      <c r="O115" s="183" t="str">
        <f>IF(FN_MC!L118="","*",FN_MC!L118)</f>
        <v>-</v>
      </c>
      <c r="P115" s="107">
        <f>IF(FN_MC!O118="","*",FN_MC!O118)</f>
        <v>0.41666666666666669</v>
      </c>
      <c r="Q115" s="107">
        <f>IF(FN_MC!P118="","*",FN_MC!P118)</f>
        <v>4.1666666666666664E-2</v>
      </c>
      <c r="R115" s="96" t="str">
        <f>IF(FN_MC!Q118="","*",CONCATENATE(FN_MC!Q118," ",FN_MC!R118))</f>
        <v>10 M</v>
      </c>
      <c r="S115" s="96" t="str">
        <f>IF(FN_MC!V118="","*",FN_MC!V118)</f>
        <v xml:space="preserve">Camila </v>
      </c>
      <c r="T115" s="96" t="str">
        <f>IF(FN_MC!W118="","*",FN_MC!W118)</f>
        <v>Substituição de trilho</v>
      </c>
      <c r="U115" s="98" t="str">
        <f ca="1">_xlfn.XLOOKUP(G115&amp;$U$3,BS_CONTROLE[CHAVE],BS_CONTROLE[Quantidade_11],"-")</f>
        <v>-</v>
      </c>
      <c r="V115" s="98" t="str">
        <f ca="1">_xlfn.XLOOKUP(G115&amp;$V$3,BS_CONTROLE[CHAVE],BS_CONTROLE[Quantidade_11],"-")</f>
        <v>-</v>
      </c>
      <c r="W115" s="98" t="str">
        <f ca="1">_xlfn.XLOOKUP(G115&amp;$W$3,BS_CONTROLE[CHAVE],BS_CONTROLE[Quantidade_11],"-")</f>
        <v>-</v>
      </c>
      <c r="X115" s="201"/>
      <c r="Y115" s="201"/>
      <c r="Z115" s="201"/>
      <c r="AA115" s="201"/>
      <c r="AB115" s="201"/>
      <c r="AC115" s="201"/>
      <c r="AD115" s="201"/>
      <c r="AE115" s="201"/>
      <c r="AF115" s="201"/>
      <c r="AG115" s="201"/>
      <c r="AH115" s="201"/>
      <c r="AI115" s="201"/>
      <c r="AJ115" s="201"/>
      <c r="AK115" s="201"/>
      <c r="AL115" s="201"/>
      <c r="AM115" s="201"/>
      <c r="AN115" s="201"/>
      <c r="AO115" s="201"/>
      <c r="AP115" s="201"/>
      <c r="AQ115" s="201"/>
      <c r="AR115" s="201"/>
      <c r="AS115" s="201"/>
      <c r="AT115" s="201"/>
    </row>
    <row r="116" spans="1:46" hidden="1">
      <c r="A116" s="95" t="str">
        <f>IF(FN_MC!Y119="","*",FN_MC!Y119)</f>
        <v>*</v>
      </c>
      <c r="B116" s="95" t="str">
        <f>IF(FN_MC!X119="","*",FN_MC!X119)</f>
        <v>*</v>
      </c>
      <c r="C116" s="95" t="str">
        <f>IF(FN_MC!Z119="","*",FN_MC!Z119)</f>
        <v>*</v>
      </c>
      <c r="D116" s="96" t="str">
        <f>IF(FN_MC!S119="","*",FN_MC!S119)</f>
        <v>-</v>
      </c>
      <c r="E116" s="96" t="str">
        <f>IF(FN_MC!T119="","*",FN_MC!T119)</f>
        <v>-</v>
      </c>
      <c r="F116" s="96" t="str">
        <f>IF(FN_MC!B119="","*",FN_MC!B119)</f>
        <v>*</v>
      </c>
      <c r="G116" s="96" t="str">
        <f>IF(FN_MC!D119="","*",FN_MC!D119)</f>
        <v>*</v>
      </c>
      <c r="H116" s="96" t="str">
        <f>IF(FN_MC!F119="","*",FN_MC!F119)</f>
        <v>*</v>
      </c>
      <c r="I116" s="96" t="str">
        <f>IF(FN_MC!H119="","*",FN_MC!H119)</f>
        <v>*</v>
      </c>
      <c r="J116" s="96" t="str">
        <f>IF(FN_MC!I119="","*",FN_MC!I119)</f>
        <v>*</v>
      </c>
      <c r="K116" s="96" t="str">
        <f>IF(FN_MC!M119="","*",FN_MC!M119)</f>
        <v>-</v>
      </c>
      <c r="L116" s="196" t="str">
        <f>IF(FN_MC!N119="","*",FN_MC!N119)</f>
        <v>-</v>
      </c>
      <c r="M116" s="97" t="str">
        <f>IF(FN_MC!J119="","*",FN_MC!J119)</f>
        <v>*</v>
      </c>
      <c r="N116" s="183" t="str">
        <f>IF(FN_MC!K119="","*",FN_MC!K119)</f>
        <v>*</v>
      </c>
      <c r="O116" s="183" t="str">
        <f>IF(FN_MC!L119="","*",FN_MC!L119)</f>
        <v>-</v>
      </c>
      <c r="P116" s="107" t="str">
        <f>IF(FN_MC!O119="","*",FN_MC!O119)</f>
        <v>*</v>
      </c>
      <c r="Q116" s="107" t="str">
        <f>IF(FN_MC!P119="","*",FN_MC!P119)</f>
        <v>*</v>
      </c>
      <c r="R116" s="96" t="str">
        <f>IF(FN_MC!Q119="","*",CONCATENATE(FN_MC!Q119," ",FN_MC!R119))</f>
        <v>*</v>
      </c>
      <c r="S116" s="96" t="str">
        <f>IF(FN_MC!V119="","*",FN_MC!V119)</f>
        <v>*</v>
      </c>
      <c r="T116" s="96" t="str">
        <f>IF(FN_MC!W119="","*",FN_MC!W119)</f>
        <v>*</v>
      </c>
      <c r="U116" s="98" t="str">
        <f ca="1">_xlfn.XLOOKUP(G116&amp;$U$3,BS_CONTROLE[CHAVE],BS_CONTROLE[Quantidade_11],"-")</f>
        <v>-</v>
      </c>
      <c r="V116" s="98" t="str">
        <f ca="1">_xlfn.XLOOKUP(G116&amp;$V$3,BS_CONTROLE[CHAVE],BS_CONTROLE[Quantidade_11],"-")</f>
        <v>-</v>
      </c>
      <c r="W116" s="98" t="str">
        <f ca="1">_xlfn.XLOOKUP(G116&amp;$W$3,BS_CONTROLE[CHAVE],BS_CONTROLE[Quantidade_11],"-")</f>
        <v>-</v>
      </c>
      <c r="X116" s="201"/>
      <c r="Y116" s="201"/>
      <c r="Z116" s="201"/>
      <c r="AA116" s="201"/>
      <c r="AB116" s="201"/>
      <c r="AC116" s="201"/>
      <c r="AD116" s="201"/>
      <c r="AE116" s="201"/>
      <c r="AF116" s="201"/>
      <c r="AG116" s="201"/>
      <c r="AH116" s="201"/>
      <c r="AI116" s="201"/>
      <c r="AJ116" s="201"/>
      <c r="AK116" s="201"/>
      <c r="AL116" s="201"/>
      <c r="AM116" s="201"/>
      <c r="AN116" s="201"/>
      <c r="AO116" s="201"/>
      <c r="AP116" s="201"/>
      <c r="AQ116" s="201"/>
      <c r="AR116" s="201"/>
      <c r="AS116" s="201"/>
      <c r="AT116" s="201"/>
    </row>
    <row r="117" spans="1:46">
      <c r="A117" s="95" t="str">
        <f>IF(FN_MC!Y120="","*",FN_MC!Y120)</f>
        <v>OPORTUNIDADE</v>
      </c>
      <c r="B117" s="95" t="str">
        <f>IF(FN_MC!X120="","*",FN_MC!X120)</f>
        <v>Oportunidade</v>
      </c>
      <c r="C117" s="95" t="str">
        <f>IF(FN_MC!Z120="","*",FN_MC!Z120)</f>
        <v>*</v>
      </c>
      <c r="D117" s="96" t="str">
        <f>IF(FN_MC!S120="","*",FN_MC!S120)</f>
        <v>FERRONORTE</v>
      </c>
      <c r="E117" s="96" t="str">
        <f>IF(FN_MC!T120="","*",FN_MC!T120)</f>
        <v>TGR-TRO</v>
      </c>
      <c r="F117" s="96">
        <f>IF(FN_MC!B120="","*",FN_MC!B120)</f>
        <v>46065</v>
      </c>
      <c r="G117" s="96" t="str">
        <f>IF(FN_MC!D120="","*",FN_MC!D120)</f>
        <v>BRUNO (TF-525)</v>
      </c>
      <c r="H117" s="96" t="str">
        <f>IF(FN_MC!F120="","*",FN_MC!F120)</f>
        <v>PDM - SOLDA</v>
      </c>
      <c r="I117" s="96" t="str">
        <f>IF(FN_MC!H120="","*",FN_MC!H120)</f>
        <v>TEPPAT1</v>
      </c>
      <c r="J117" s="96" t="str">
        <f>IF(FN_MC!I120="","*",FN_MC!I120)</f>
        <v>-</v>
      </c>
      <c r="K117" s="96" t="str">
        <f>IF(FN_MC!M120="","*",FN_MC!M120)</f>
        <v>TEP-TMJ</v>
      </c>
      <c r="L117" s="196" t="str">
        <f>IF(FN_MC!N120="","*",FN_MC!N120)</f>
        <v>TEPPAT1</v>
      </c>
      <c r="M117" s="97">
        <f>IF(FN_MC!J120="","*",FN_MC!J120)</f>
        <v>98</v>
      </c>
      <c r="N117" s="183">
        <f>IF(FN_MC!K120="","*",FN_MC!K120)</f>
        <v>565.44100000000003</v>
      </c>
      <c r="O117" s="183" t="str">
        <f>IF(FN_MC!L120="","*",FN_MC!L120)</f>
        <v>-</v>
      </c>
      <c r="P117" s="107">
        <f>IF(FN_MC!O120="","*",FN_MC!O120)</f>
        <v>0.41666666666666669</v>
      </c>
      <c r="Q117" s="107">
        <f>IF(FN_MC!P120="","*",FN_MC!P120)</f>
        <v>6.25E-2</v>
      </c>
      <c r="R117" s="96" t="str">
        <f>IF(FN_MC!Q120="","*",CONCATENATE(FN_MC!Q120," ",FN_MC!R120))</f>
        <v>1 Nº DE SOLDA</v>
      </c>
      <c r="S117" s="96" t="str">
        <f>IF(FN_MC!V120="","*",FN_MC!V120)</f>
        <v xml:space="preserve">Camila </v>
      </c>
      <c r="T117" s="96" t="str">
        <f>IF(FN_MC!W120="","*",FN_MC!W120)</f>
        <v>Execução de solda</v>
      </c>
      <c r="U117" s="98">
        <f ca="1">_xlfn.XLOOKUP(G117&amp;$U$3,BS_CONTROLE[CHAVE],BS_CONTROLE[Quantidade_11],"-")</f>
        <v>2</v>
      </c>
      <c r="V117" s="98">
        <f ca="1">_xlfn.XLOOKUP(G117&amp;$V$3,BS_CONTROLE[CHAVE],BS_CONTROLE[Quantidade_11],"-")</f>
        <v>0</v>
      </c>
      <c r="W117" s="98">
        <f ca="1">_xlfn.XLOOKUP(G117&amp;$W$3,BS_CONTROLE[CHAVE],BS_CONTROLE[Quantidade_11],"-")</f>
        <v>0</v>
      </c>
      <c r="X117" s="201"/>
      <c r="Y117" s="201"/>
      <c r="Z117" s="201"/>
      <c r="AA117" s="201"/>
      <c r="AB117" s="201"/>
      <c r="AC117" s="201"/>
      <c r="AD117" s="201"/>
      <c r="AE117" s="201"/>
      <c r="AF117" s="201"/>
      <c r="AG117" s="201"/>
      <c r="AH117" s="201"/>
      <c r="AI117" s="201"/>
      <c r="AJ117" s="201"/>
      <c r="AK117" s="201"/>
      <c r="AL117" s="201"/>
      <c r="AM117" s="201"/>
      <c r="AN117" s="201"/>
      <c r="AO117" s="201"/>
      <c r="AP117" s="201"/>
      <c r="AQ117" s="201"/>
      <c r="AR117" s="201"/>
      <c r="AS117" s="201"/>
      <c r="AT117" s="201"/>
    </row>
    <row r="118" spans="1:46" hidden="1">
      <c r="A118" s="95" t="str">
        <f>IF(FN_MC!Y121="","*",FN_MC!Y121)</f>
        <v>*</v>
      </c>
      <c r="B118" s="95" t="str">
        <f>IF(FN_MC!X121="","*",FN_MC!X121)</f>
        <v>*</v>
      </c>
      <c r="C118" s="95" t="str">
        <f>IF(FN_MC!Z121="","*",FN_MC!Z121)</f>
        <v>*</v>
      </c>
      <c r="D118" s="96" t="str">
        <f>IF(FN_MC!S121="","*",FN_MC!S121)</f>
        <v>-</v>
      </c>
      <c r="E118" s="96" t="str">
        <f>IF(FN_MC!T121="","*",FN_MC!T121)</f>
        <v>-</v>
      </c>
      <c r="F118" s="96" t="str">
        <f>IF(FN_MC!B121="","*",FN_MC!B121)</f>
        <v>*</v>
      </c>
      <c r="G118" s="96" t="str">
        <f>IF(FN_MC!D121="","*",FN_MC!D121)</f>
        <v>*</v>
      </c>
      <c r="H118" s="96" t="str">
        <f>IF(FN_MC!F121="","*",FN_MC!F121)</f>
        <v>*</v>
      </c>
      <c r="I118" s="96" t="str">
        <f>IF(FN_MC!H121="","*",FN_MC!H121)</f>
        <v>*</v>
      </c>
      <c r="J118" s="96" t="str">
        <f>IF(FN_MC!I121="","*",FN_MC!I121)</f>
        <v>*</v>
      </c>
      <c r="K118" s="96" t="str">
        <f>IF(FN_MC!M121="","*",FN_MC!M121)</f>
        <v>-</v>
      </c>
      <c r="L118" s="196" t="str">
        <f>IF(FN_MC!N121="","*",FN_MC!N121)</f>
        <v>-</v>
      </c>
      <c r="M118" s="97" t="str">
        <f>IF(FN_MC!J121="","*",FN_MC!J121)</f>
        <v>*</v>
      </c>
      <c r="N118" s="183" t="str">
        <f>IF(FN_MC!K121="","*",FN_MC!K121)</f>
        <v>*</v>
      </c>
      <c r="O118" s="183" t="str">
        <f>IF(FN_MC!L121="","*",FN_MC!L121)</f>
        <v>-</v>
      </c>
      <c r="P118" s="107" t="str">
        <f>IF(FN_MC!O121="","*",FN_MC!O121)</f>
        <v>*</v>
      </c>
      <c r="Q118" s="107" t="str">
        <f>IF(FN_MC!P121="","*",FN_MC!P121)</f>
        <v>*</v>
      </c>
      <c r="R118" s="96" t="str">
        <f>IF(FN_MC!Q121="","*",CONCATENATE(FN_MC!Q121," ",FN_MC!R121))</f>
        <v>*</v>
      </c>
      <c r="S118" s="96" t="str">
        <f>IF(FN_MC!V121="","*",FN_MC!V121)</f>
        <v>*</v>
      </c>
      <c r="T118" s="96" t="str">
        <f>IF(FN_MC!W121="","*",FN_MC!W121)</f>
        <v>*</v>
      </c>
      <c r="U118" s="98" t="str">
        <f ca="1">_xlfn.XLOOKUP(G118&amp;$U$3,BS_CONTROLE[CHAVE],BS_CONTROLE[Quantidade_11],"-")</f>
        <v>-</v>
      </c>
      <c r="V118" s="98" t="str">
        <f ca="1">_xlfn.XLOOKUP(G118&amp;$V$3,BS_CONTROLE[CHAVE],BS_CONTROLE[Quantidade_11],"-")</f>
        <v>-</v>
      </c>
      <c r="W118" s="98" t="str">
        <f ca="1">_xlfn.XLOOKUP(G118&amp;$W$3,BS_CONTROLE[CHAVE],BS_CONTROLE[Quantidade_11],"-")</f>
        <v>-</v>
      </c>
      <c r="X118" s="201"/>
      <c r="Y118" s="201"/>
      <c r="Z118" s="201"/>
      <c r="AA118" s="201"/>
      <c r="AB118" s="201"/>
      <c r="AC118" s="201"/>
      <c r="AD118" s="201"/>
      <c r="AE118" s="201"/>
      <c r="AF118" s="201"/>
      <c r="AG118" s="201"/>
      <c r="AH118" s="201"/>
      <c r="AI118" s="201"/>
      <c r="AJ118" s="201"/>
      <c r="AK118" s="201"/>
      <c r="AL118" s="201"/>
      <c r="AM118" s="201"/>
      <c r="AN118" s="201"/>
      <c r="AO118" s="201"/>
      <c r="AP118" s="201"/>
      <c r="AQ118" s="201"/>
      <c r="AR118" s="201"/>
      <c r="AS118" s="201"/>
      <c r="AT118" s="201"/>
    </row>
    <row r="119" spans="1:46">
      <c r="A119" s="95" t="str">
        <f>IF(FN_MC!Y122="","*",FN_MC!Y122)</f>
        <v>OPORTUNIDADE</v>
      </c>
      <c r="B119" s="95" t="str">
        <f>IF(FN_MC!X122="","*",FN_MC!X122)</f>
        <v>Oportunidade</v>
      </c>
      <c r="C119" s="95" t="str">
        <f>IF(FN_MC!Z122="","*",FN_MC!Z122)</f>
        <v>*</v>
      </c>
      <c r="D119" s="96" t="str">
        <f>IF(FN_MC!S122="","*",FN_MC!S122)</f>
        <v>FERRONORTE</v>
      </c>
      <c r="E119" s="96" t="str">
        <f>IF(FN_MC!T122="","*",FN_MC!T122)</f>
        <v>TMI-TCS</v>
      </c>
      <c r="F119" s="96">
        <f>IF(FN_MC!B122="","*",FN_MC!B122)</f>
        <v>46065</v>
      </c>
      <c r="G119" s="96" t="str">
        <f>IF(FN_MC!D122="","*",FN_MC!D122)</f>
        <v>W50</v>
      </c>
      <c r="H119" s="96" t="str">
        <f>IF(FN_MC!F122="","*",FN_MC!F122)</f>
        <v>MODERNIZAÇÃO - PEDRA - DESCARGA</v>
      </c>
      <c r="I119" s="96" t="str">
        <f>IF(FN_MC!H122="","*",FN_MC!H122)</f>
        <v xml:space="preserve">TCS2 </v>
      </c>
      <c r="J119" s="96" t="str">
        <f>IF(FN_MC!I122="","*",FN_MC!I122)</f>
        <v xml:space="preserve">TCS2 </v>
      </c>
      <c r="K119" s="96" t="str">
        <f>IF(FN_MC!M122="","*",FN_MC!M122)</f>
        <v>TVI-TJA</v>
      </c>
      <c r="L119" s="196">
        <f>IF(FN_MC!N122="","*",FN_MC!N122)</f>
        <v>239251</v>
      </c>
      <c r="M119" s="97">
        <f>IF(FN_MC!J122="","*",FN_MC!J122)</f>
        <v>74</v>
      </c>
      <c r="N119" s="183">
        <f>IF(FN_MC!K122="","*",FN_MC!K122)</f>
        <v>250</v>
      </c>
      <c r="O119" s="183">
        <f>IF(FN_MC!L122="","*",FN_MC!L122)</f>
        <v>239</v>
      </c>
      <c r="P119" s="107">
        <f>IF(FN_MC!O122="","*",FN_MC!O122)</f>
        <v>0.375</v>
      </c>
      <c r="Q119" s="107">
        <f>IF(FN_MC!P122="","*",FN_MC!P122)</f>
        <v>8.3333333333333329E-2</v>
      </c>
      <c r="R119" s="96" t="str">
        <f>IF(FN_MC!Q122="","*",CONCATENATE(FN_MC!Q122," ",FN_MC!R122))</f>
        <v>15 VAGÕES</v>
      </c>
      <c r="S119" s="96" t="str">
        <f>IF(FN_MC!V122="","*",FN_MC!V122)</f>
        <v>Augusto/ Efraim</v>
      </c>
      <c r="T119" s="96" t="str">
        <f>IF(FN_MC!W122="","*",FN_MC!W122)</f>
        <v xml:space="preserve">Descarga de pedra </v>
      </c>
      <c r="U119" s="98">
        <f ca="1">_xlfn.XLOOKUP(G119&amp;$U$3,BS_CONTROLE[CHAVE],BS_CONTROLE[Quantidade_11],"-")</f>
        <v>0</v>
      </c>
      <c r="V119" s="98">
        <f ca="1">_xlfn.XLOOKUP(G119&amp;$V$3,BS_CONTROLE[CHAVE],BS_CONTROLE[Quantidade_11],"-")</f>
        <v>4</v>
      </c>
      <c r="W119" s="98">
        <f ca="1">_xlfn.XLOOKUP(G119&amp;$W$3,BS_CONTROLE[CHAVE],BS_CONTROLE[Quantidade_11],"-")</f>
        <v>0</v>
      </c>
      <c r="X119" s="201"/>
      <c r="Y119" s="201"/>
      <c r="Z119" s="201"/>
      <c r="AA119" s="201"/>
      <c r="AB119" s="201"/>
      <c r="AC119" s="201"/>
      <c r="AD119" s="201"/>
      <c r="AE119" s="201"/>
      <c r="AF119" s="201"/>
      <c r="AG119" s="201"/>
      <c r="AH119" s="201"/>
      <c r="AI119" s="201"/>
      <c r="AJ119" s="201"/>
      <c r="AK119" s="201"/>
      <c r="AL119" s="201"/>
      <c r="AM119" s="201"/>
      <c r="AN119" s="201"/>
      <c r="AO119" s="201"/>
      <c r="AP119" s="201"/>
      <c r="AQ119" s="201"/>
      <c r="AR119" s="201"/>
      <c r="AS119" s="201"/>
      <c r="AT119" s="201"/>
    </row>
    <row r="120" spans="1:46" hidden="1">
      <c r="A120" s="95" t="str">
        <f>IF(FN_MC!Y123="","*",FN_MC!Y123)</f>
        <v>*</v>
      </c>
      <c r="B120" s="95" t="str">
        <f>IF(FN_MC!X123="","*",FN_MC!X123)</f>
        <v>*</v>
      </c>
      <c r="C120" s="95" t="str">
        <f>IF(FN_MC!Z123="","*",FN_MC!Z123)</f>
        <v>*</v>
      </c>
      <c r="D120" s="96" t="str">
        <f>IF(FN_MC!S123="","*",FN_MC!S123)</f>
        <v>-</v>
      </c>
      <c r="E120" s="96" t="str">
        <f>IF(FN_MC!T123="","*",FN_MC!T123)</f>
        <v>-</v>
      </c>
      <c r="F120" s="96" t="str">
        <f>IF(FN_MC!B123="","*",FN_MC!B123)</f>
        <v>*</v>
      </c>
      <c r="G120" s="96" t="str">
        <f>IF(FN_MC!D123="","*",FN_MC!D123)</f>
        <v>*</v>
      </c>
      <c r="H120" s="96" t="str">
        <f>IF(FN_MC!F123="","*",FN_MC!F123)</f>
        <v>*</v>
      </c>
      <c r="I120" s="96" t="str">
        <f>IF(FN_MC!H123="","*",FN_MC!H123)</f>
        <v>*</v>
      </c>
      <c r="J120" s="96" t="str">
        <f>IF(FN_MC!I123="","*",FN_MC!I123)</f>
        <v>*</v>
      </c>
      <c r="K120" s="96" t="str">
        <f>IF(FN_MC!M123="","*",FN_MC!M123)</f>
        <v>-</v>
      </c>
      <c r="L120" s="196" t="str">
        <f>IF(FN_MC!N123="","*",FN_MC!N123)</f>
        <v>-</v>
      </c>
      <c r="M120" s="97" t="str">
        <f>IF(FN_MC!J123="","*",FN_MC!J123)</f>
        <v>*</v>
      </c>
      <c r="N120" s="183" t="str">
        <f>IF(FN_MC!K123="","*",FN_MC!K123)</f>
        <v>*</v>
      </c>
      <c r="O120" s="183" t="str">
        <f>IF(FN_MC!L123="","*",FN_MC!L123)</f>
        <v>-</v>
      </c>
      <c r="P120" s="107" t="str">
        <f>IF(FN_MC!O123="","*",FN_MC!O123)</f>
        <v>*</v>
      </c>
      <c r="Q120" s="107" t="str">
        <f>IF(FN_MC!P123="","*",FN_MC!P123)</f>
        <v>*</v>
      </c>
      <c r="R120" s="96" t="str">
        <f>IF(FN_MC!Q123="","*",CONCATENATE(FN_MC!Q123," ",FN_MC!R123))</f>
        <v>*</v>
      </c>
      <c r="S120" s="96" t="str">
        <f>IF(FN_MC!V123="","*",FN_MC!V123)</f>
        <v>*</v>
      </c>
      <c r="T120" s="96" t="str">
        <f>IF(FN_MC!W123="","*",FN_MC!W123)</f>
        <v>*</v>
      </c>
      <c r="U120" s="98" t="str">
        <f ca="1">_xlfn.XLOOKUP(G120&amp;$U$3,BS_CONTROLE[CHAVE],BS_CONTROLE[Quantidade_11],"-")</f>
        <v>-</v>
      </c>
      <c r="V120" s="98" t="str">
        <f ca="1">_xlfn.XLOOKUP(G120&amp;$V$3,BS_CONTROLE[CHAVE],BS_CONTROLE[Quantidade_11],"-")</f>
        <v>-</v>
      </c>
      <c r="W120" s="98" t="str">
        <f ca="1">_xlfn.XLOOKUP(G120&amp;$W$3,BS_CONTROLE[CHAVE],BS_CONTROLE[Quantidade_11],"-")</f>
        <v>-</v>
      </c>
      <c r="X120" s="201"/>
      <c r="Y120" s="201"/>
      <c r="Z120" s="201"/>
      <c r="AA120" s="201"/>
      <c r="AB120" s="201"/>
      <c r="AC120" s="201"/>
      <c r="AD120" s="201"/>
      <c r="AE120" s="201"/>
      <c r="AF120" s="201"/>
      <c r="AG120" s="201"/>
      <c r="AH120" s="201"/>
      <c r="AI120" s="201"/>
      <c r="AJ120" s="201"/>
      <c r="AK120" s="201"/>
      <c r="AL120" s="201"/>
      <c r="AM120" s="201"/>
      <c r="AN120" s="201"/>
      <c r="AO120" s="201"/>
      <c r="AP120" s="201"/>
      <c r="AQ120" s="201"/>
      <c r="AR120" s="201"/>
      <c r="AS120" s="201"/>
      <c r="AT120" s="201"/>
    </row>
    <row r="121" spans="1:46">
      <c r="A121" s="95" t="str">
        <f>IF(FN_MC!Y124="","*",FN_MC!Y124)</f>
        <v>OPORTUNIDADE</v>
      </c>
      <c r="B121" s="95" t="str">
        <f>IF(FN_MC!X124="","*",FN_MC!X124)</f>
        <v>Oportunidade</v>
      </c>
      <c r="C121" s="95" t="str">
        <f>IF(FN_MC!Z124="","*",FN_MC!Z124)</f>
        <v>*</v>
      </c>
      <c r="D121" s="96" t="str">
        <f>IF(FN_MC!S124="","*",FN_MC!S124)</f>
        <v>FERRONORTE</v>
      </c>
      <c r="E121" s="96" t="str">
        <f>IF(FN_MC!T124="","*",FN_MC!T124)</f>
        <v>TMI-TCS</v>
      </c>
      <c r="F121" s="96">
        <f>IF(FN_MC!B124="","*",FN_MC!B124)</f>
        <v>46065</v>
      </c>
      <c r="G121" s="96" t="str">
        <f>IF(FN_MC!D124="","*",FN_MC!D124)</f>
        <v>V66</v>
      </c>
      <c r="H121" s="96" t="str">
        <f>IF(FN_MC!F124="","*",FN_MC!F124)</f>
        <v>MODERNIZAÇÃO - REGULAGEM</v>
      </c>
      <c r="I121" s="96" t="str">
        <f>IF(FN_MC!H124="","*",FN_MC!H124)</f>
        <v>TID2</v>
      </c>
      <c r="J121" s="96" t="str">
        <f>IF(FN_MC!I124="","*",FN_MC!I124)</f>
        <v>TID2</v>
      </c>
      <c r="K121" s="96" t="str">
        <f>IF(FN_MC!M124="","*",FN_MC!M124)</f>
        <v>TCE-TID</v>
      </c>
      <c r="L121" s="196" t="str">
        <f>IF(FN_MC!N124="","*",FN_MC!N124)</f>
        <v>TCE177</v>
      </c>
      <c r="M121" s="97">
        <f>IF(FN_MC!J124="","*",FN_MC!J124)</f>
        <v>74</v>
      </c>
      <c r="N121" s="183">
        <f>IF(FN_MC!K124="","*",FN_MC!K124)</f>
        <v>173</v>
      </c>
      <c r="O121" s="183">
        <f>IF(FN_MC!L124="","*",FN_MC!L124)</f>
        <v>174</v>
      </c>
      <c r="P121" s="107">
        <f>IF(FN_MC!O124="","*",FN_MC!O124)</f>
        <v>0.375</v>
      </c>
      <c r="Q121" s="107">
        <f>IF(FN_MC!P124="","*",FN_MC!P124)</f>
        <v>8.3333333333333329E-2</v>
      </c>
      <c r="R121" s="96" t="str">
        <f>IF(FN_MC!Q124="","*",CONCATENATE(FN_MC!Q124," ",FN_MC!R124))</f>
        <v>500 M</v>
      </c>
      <c r="S121" s="96" t="str">
        <f>IF(FN_MC!V124="","*",FN_MC!V124)</f>
        <v>Augusto/ Efraim</v>
      </c>
      <c r="T121" s="96" t="str">
        <f>IF(FN_MC!W124="","*",FN_MC!W124)</f>
        <v>Regulagem de brita</v>
      </c>
      <c r="U121" s="98">
        <f ca="1">_xlfn.XLOOKUP(G121&amp;$U$3,BS_CONTROLE[CHAVE],BS_CONTROLE[Quantidade_11],"-")</f>
        <v>1000</v>
      </c>
      <c r="V121" s="98">
        <f ca="1">_xlfn.XLOOKUP(G121&amp;$V$3,BS_CONTROLE[CHAVE],BS_CONTROLE[Quantidade_11],"-")</f>
        <v>1000</v>
      </c>
      <c r="W121" s="98">
        <f ca="1">_xlfn.XLOOKUP(G121&amp;$W$3,BS_CONTROLE[CHAVE],BS_CONTROLE[Quantidade_11],"-")</f>
        <v>0</v>
      </c>
      <c r="X121" s="201"/>
      <c r="Y121" s="201"/>
      <c r="Z121" s="201"/>
      <c r="AA121" s="201"/>
      <c r="AB121" s="201"/>
      <c r="AC121" s="201"/>
      <c r="AD121" s="201"/>
      <c r="AE121" s="201"/>
      <c r="AF121" s="201"/>
      <c r="AG121" s="201"/>
      <c r="AH121" s="201"/>
      <c r="AI121" s="201"/>
      <c r="AJ121" s="201"/>
      <c r="AK121" s="201"/>
      <c r="AL121" s="201"/>
      <c r="AM121" s="201"/>
      <c r="AN121" s="201"/>
      <c r="AO121" s="201"/>
      <c r="AP121" s="201"/>
      <c r="AQ121" s="201"/>
      <c r="AR121" s="201"/>
      <c r="AS121" s="201"/>
      <c r="AT121" s="201"/>
    </row>
    <row r="122" spans="1:46" hidden="1">
      <c r="A122" s="95" t="str">
        <f>IF(FN_MC!Y125="","*",FN_MC!Y125)</f>
        <v>OPORTUNIDADE</v>
      </c>
      <c r="B122" s="95" t="str">
        <f>IF(FN_MC!X125="","*",FN_MC!X125)</f>
        <v>Oportunidade</v>
      </c>
      <c r="C122" s="95" t="str">
        <f>IF(FN_MC!Z125="","*",FN_MC!Z125)</f>
        <v>*</v>
      </c>
      <c r="D122" s="96" t="str">
        <f>IF(FN_MC!S125="","*",FN_MC!S125)</f>
        <v>FERRONORTE</v>
      </c>
      <c r="E122" s="96" t="str">
        <f>IF(FN_MC!T125="","*",FN_MC!T125)</f>
        <v>TMI-TCS</v>
      </c>
      <c r="F122" s="96" t="str">
        <f>IF(FN_MC!B125="","*",FN_MC!B125)</f>
        <v>*</v>
      </c>
      <c r="G122" s="96" t="str">
        <f>IF(FN_MC!D125="","*",FN_MC!D125)</f>
        <v>W48</v>
      </c>
      <c r="H122" s="96" t="str">
        <f>IF(FN_MC!F125="","*",FN_MC!F125)</f>
        <v>MECANIZAÇÃO - DOL</v>
      </c>
      <c r="I122" s="96" t="str">
        <f>IF(FN_MC!H125="","*",FN_MC!H125)</f>
        <v xml:space="preserve">TAP </v>
      </c>
      <c r="J122" s="96" t="str">
        <f>IF(FN_MC!I125="","*",FN_MC!I125)</f>
        <v>TAP</v>
      </c>
      <c r="K122" s="96" t="str">
        <f>IF(FN_MC!M125="","*",FN_MC!M125)</f>
        <v>TLG-TQI</v>
      </c>
      <c r="L122" s="196" t="str">
        <f>IF(FN_MC!N125="","*",FN_MC!N125)</f>
        <v>TLGK52</v>
      </c>
      <c r="M122" s="97">
        <f>IF(FN_MC!J125="","*",FN_MC!J125)</f>
        <v>74</v>
      </c>
      <c r="N122" s="183">
        <f>IF(FN_MC!K125="","*",FN_MC!K125)</f>
        <v>44.32</v>
      </c>
      <c r="O122" s="183">
        <f>IF(FN_MC!L125="","*",FN_MC!L125)</f>
        <v>41.1</v>
      </c>
      <c r="P122" s="107">
        <f>IF(FN_MC!O125="","*",FN_MC!O125)</f>
        <v>0.35416666666666669</v>
      </c>
      <c r="Q122" s="107">
        <f>IF(FN_MC!P125="","*",FN_MC!P125)</f>
        <v>6.25E-2</v>
      </c>
      <c r="R122" s="96" t="str">
        <f>IF(FN_MC!Q125="","*",CONCATENATE(FN_MC!Q125," ",FN_MC!R125))</f>
        <v>100 M</v>
      </c>
      <c r="S122" s="96" t="str">
        <f>IF(FN_MC!V125="","*",FN_MC!V125)</f>
        <v>Rodrigo</v>
      </c>
      <c r="T122" s="96" t="str">
        <f>IF(FN_MC!W125="","*",FN_MC!W125)</f>
        <v>Mecanização DOL</v>
      </c>
      <c r="U122" s="98" t="str">
        <f ca="1">_xlfn.XLOOKUP(G122&amp;$U$3,BS_CONTROLE[CHAVE],BS_CONTROLE[Quantidade_11],"-")</f>
        <v>-</v>
      </c>
      <c r="V122" s="98" t="str">
        <f ca="1">_xlfn.XLOOKUP(G122&amp;$V$3,BS_CONTROLE[CHAVE],BS_CONTROLE[Quantidade_11],"-")</f>
        <v>-</v>
      </c>
      <c r="W122" s="98" t="str">
        <f ca="1">_xlfn.XLOOKUP(G122&amp;$W$3,BS_CONTROLE[CHAVE],BS_CONTROLE[Quantidade_11],"-")</f>
        <v>-</v>
      </c>
      <c r="X122" s="201"/>
      <c r="Y122" s="201"/>
      <c r="Z122" s="201"/>
      <c r="AA122" s="201"/>
      <c r="AB122" s="201"/>
      <c r="AC122" s="201"/>
      <c r="AD122" s="201"/>
      <c r="AE122" s="201"/>
      <c r="AF122" s="201"/>
      <c r="AG122" s="201"/>
      <c r="AH122" s="201"/>
      <c r="AI122" s="201"/>
      <c r="AJ122" s="201"/>
      <c r="AK122" s="201"/>
      <c r="AL122" s="201"/>
      <c r="AM122" s="201"/>
      <c r="AN122" s="201"/>
      <c r="AO122" s="201"/>
      <c r="AP122" s="201"/>
      <c r="AQ122" s="201"/>
      <c r="AR122" s="201"/>
      <c r="AS122" s="201"/>
      <c r="AT122" s="201"/>
    </row>
    <row r="123" spans="1:46">
      <c r="A123" s="95" t="str">
        <f>IF(FN_MC!Y126="","*",FN_MC!Y126)</f>
        <v>OPORTUNIDADE</v>
      </c>
      <c r="B123" s="95" t="str">
        <f>IF(FN_MC!X126="","*",FN_MC!X126)</f>
        <v>Oportunidade</v>
      </c>
      <c r="C123" s="95" t="str">
        <f>IF(FN_MC!Z126="","*",FN_MC!Z126)</f>
        <v>*</v>
      </c>
      <c r="D123" s="96" t="str">
        <f>IF(FN_MC!S126="","*",FN_MC!S126)</f>
        <v>FERRONORTE</v>
      </c>
      <c r="E123" s="96" t="str">
        <f>IF(FN_MC!T126="","*",FN_MC!T126)</f>
        <v>TMI-TCS</v>
      </c>
      <c r="F123" s="96">
        <f>IF(FN_MC!B126="","*",FN_MC!B126)</f>
        <v>46065</v>
      </c>
      <c r="G123" s="96" t="str">
        <f>IF(FN_MC!D126="","*",FN_MC!D126)</f>
        <v>MARCOS (TF-520)</v>
      </c>
      <c r="H123" s="96" t="str">
        <f>IF(FN_MC!F126="","*",FN_MC!F126)</f>
        <v>PDM - SOLDA</v>
      </c>
      <c r="I123" s="96" t="str">
        <f>IF(FN_MC!H126="","*",FN_MC!H126)</f>
        <v>TAPK35</v>
      </c>
      <c r="J123" s="96" t="str">
        <f>IF(FN_MC!I126="","*",FN_MC!I126)</f>
        <v>-</v>
      </c>
      <c r="K123" s="96" t="str">
        <f>IF(FN_MC!M126="","*",FN_MC!M126)</f>
        <v>TAP-TLG</v>
      </c>
      <c r="L123" s="196" t="str">
        <f>IF(FN_MC!N126="","*",FN_MC!N126)</f>
        <v>TAPK35</v>
      </c>
      <c r="M123" s="97">
        <f>IF(FN_MC!J126="","*",FN_MC!J126)</f>
        <v>74</v>
      </c>
      <c r="N123" s="183">
        <f>IF(FN_MC!K126="","*",FN_MC!K126)</f>
        <v>26.818999999999999</v>
      </c>
      <c r="O123" s="183" t="str">
        <f>IF(FN_MC!L126="","*",FN_MC!L126)</f>
        <v>-</v>
      </c>
      <c r="P123" s="107">
        <f>IF(FN_MC!O126="","*",FN_MC!O126)</f>
        <v>0.375</v>
      </c>
      <c r="Q123" s="107">
        <f>IF(FN_MC!P126="","*",FN_MC!P126)</f>
        <v>8.3333333333333329E-2</v>
      </c>
      <c r="R123" s="96" t="str">
        <f>IF(FN_MC!Q126="","*",CONCATENATE(FN_MC!Q126," ",FN_MC!R126))</f>
        <v>2 Nº DE SOLDA</v>
      </c>
      <c r="S123" s="96" t="str">
        <f>IF(FN_MC!V126="","*",FN_MC!V126)</f>
        <v>Marcos Euzebio</v>
      </c>
      <c r="T123" s="96" t="str">
        <f>IF(FN_MC!W126="","*",FN_MC!W126)</f>
        <v>Execução de solda</v>
      </c>
      <c r="U123" s="98">
        <f ca="1">_xlfn.XLOOKUP(G123&amp;$U$3,BS_CONTROLE[CHAVE],BS_CONTROLE[Quantidade_11],"-")</f>
        <v>2</v>
      </c>
      <c r="V123" s="98">
        <f ca="1">_xlfn.XLOOKUP(G123&amp;$V$3,BS_CONTROLE[CHAVE],BS_CONTROLE[Quantidade_11],"-")</f>
        <v>0</v>
      </c>
      <c r="W123" s="98">
        <f ca="1">_xlfn.XLOOKUP(G123&amp;$W$3,BS_CONTROLE[CHAVE],BS_CONTROLE[Quantidade_11],"-")</f>
        <v>0</v>
      </c>
      <c r="X123" s="201"/>
      <c r="Y123" s="201"/>
      <c r="Z123" s="201"/>
      <c r="AA123" s="201"/>
      <c r="AB123" s="201"/>
      <c r="AC123" s="201"/>
      <c r="AD123" s="201"/>
      <c r="AE123" s="201"/>
      <c r="AF123" s="201"/>
      <c r="AG123" s="201"/>
      <c r="AH123" s="201"/>
      <c r="AI123" s="201"/>
      <c r="AJ123" s="201"/>
      <c r="AK123" s="201"/>
      <c r="AL123" s="201"/>
      <c r="AM123" s="201"/>
      <c r="AN123" s="201"/>
      <c r="AO123" s="201"/>
      <c r="AP123" s="201"/>
      <c r="AQ123" s="201"/>
      <c r="AR123" s="201"/>
      <c r="AS123" s="201"/>
      <c r="AT123" s="201"/>
    </row>
    <row r="124" spans="1:46" hidden="1">
      <c r="A124" s="95" t="str">
        <f>IF(FN_MC!Y127="","*",FN_MC!Y127)</f>
        <v>*</v>
      </c>
      <c r="B124" s="95" t="str">
        <f>IF(FN_MC!X127="","*",FN_MC!X127)</f>
        <v>*</v>
      </c>
      <c r="C124" s="95" t="str">
        <f>IF(FN_MC!Z127="","*",FN_MC!Z127)</f>
        <v>*</v>
      </c>
      <c r="D124" s="96" t="str">
        <f>IF(FN_MC!S127="","*",FN_MC!S127)</f>
        <v>-</v>
      </c>
      <c r="E124" s="96" t="str">
        <f>IF(FN_MC!T127="","*",FN_MC!T127)</f>
        <v>-</v>
      </c>
      <c r="F124" s="96" t="str">
        <f>IF(FN_MC!B127="","*",FN_MC!B127)</f>
        <v>*</v>
      </c>
      <c r="G124" s="96" t="str">
        <f>IF(FN_MC!D127="","*",FN_MC!D127)</f>
        <v>*</v>
      </c>
      <c r="H124" s="96" t="str">
        <f>IF(FN_MC!F127="","*",FN_MC!F127)</f>
        <v>*</v>
      </c>
      <c r="I124" s="96" t="str">
        <f>IF(FN_MC!H127="","*",FN_MC!H127)</f>
        <v>*</v>
      </c>
      <c r="J124" s="96" t="str">
        <f>IF(FN_MC!I127="","*",FN_MC!I127)</f>
        <v>*</v>
      </c>
      <c r="K124" s="96" t="str">
        <f>IF(FN_MC!M127="","*",FN_MC!M127)</f>
        <v>-</v>
      </c>
      <c r="L124" s="196" t="str">
        <f>IF(FN_MC!N127="","*",FN_MC!N127)</f>
        <v>-</v>
      </c>
      <c r="M124" s="97" t="str">
        <f>IF(FN_MC!J127="","*",FN_MC!J127)</f>
        <v>*</v>
      </c>
      <c r="N124" s="183" t="str">
        <f>IF(FN_MC!K127="","*",FN_MC!K127)</f>
        <v>*</v>
      </c>
      <c r="O124" s="183" t="str">
        <f>IF(FN_MC!L127="","*",FN_MC!L127)</f>
        <v>-</v>
      </c>
      <c r="P124" s="107" t="str">
        <f>IF(FN_MC!O127="","*",FN_MC!O127)</f>
        <v>*</v>
      </c>
      <c r="Q124" s="107" t="str">
        <f>IF(FN_MC!P127="","*",FN_MC!P127)</f>
        <v>*</v>
      </c>
      <c r="R124" s="96" t="str">
        <f>IF(FN_MC!Q127="","*",CONCATENATE(FN_MC!Q127," ",FN_MC!R127))</f>
        <v>*</v>
      </c>
      <c r="S124" s="96" t="str">
        <f>IF(FN_MC!V127="","*",FN_MC!V127)</f>
        <v>*</v>
      </c>
      <c r="T124" s="96" t="str">
        <f>IF(FN_MC!W127="","*",FN_MC!W127)</f>
        <v>*</v>
      </c>
      <c r="U124" s="98" t="str">
        <f ca="1">_xlfn.XLOOKUP(G124&amp;$U$3,BS_CONTROLE[CHAVE],BS_CONTROLE[Quantidade_11],"-")</f>
        <v>-</v>
      </c>
      <c r="V124" s="98" t="str">
        <f ca="1">_xlfn.XLOOKUP(G124&amp;$V$3,BS_CONTROLE[CHAVE],BS_CONTROLE[Quantidade_11],"-")</f>
        <v>-</v>
      </c>
      <c r="W124" s="98" t="str">
        <f ca="1">_xlfn.XLOOKUP(G124&amp;$W$3,BS_CONTROLE[CHAVE],BS_CONTROLE[Quantidade_11],"-")</f>
        <v>-</v>
      </c>
      <c r="X124" s="201"/>
      <c r="Y124" s="201"/>
      <c r="Z124" s="201"/>
      <c r="AA124" s="201"/>
      <c r="AB124" s="201"/>
      <c r="AC124" s="201"/>
      <c r="AD124" s="201"/>
      <c r="AE124" s="201"/>
      <c r="AF124" s="201"/>
      <c r="AG124" s="201"/>
      <c r="AH124" s="201"/>
      <c r="AI124" s="201"/>
      <c r="AJ124" s="201"/>
      <c r="AK124" s="201"/>
      <c r="AL124" s="201"/>
      <c r="AM124" s="201"/>
      <c r="AN124" s="201"/>
      <c r="AO124" s="201"/>
      <c r="AP124" s="201"/>
      <c r="AQ124" s="201"/>
      <c r="AR124" s="201"/>
      <c r="AS124" s="201"/>
      <c r="AT124" s="201"/>
    </row>
    <row r="125" spans="1:46">
      <c r="A125" s="95" t="str">
        <f>IF(FN_MC!Y128="","*",FN_MC!Y128)</f>
        <v>OPORTUNIDADE</v>
      </c>
      <c r="B125" s="95" t="str">
        <f>IF(FN_MC!X128="","*",FN_MC!X128)</f>
        <v>Oportunidade</v>
      </c>
      <c r="C125" s="95" t="str">
        <f>IF(FN_MC!Z128="","*",FN_MC!Z128)</f>
        <v>*</v>
      </c>
      <c r="D125" s="96" t="str">
        <f>IF(FN_MC!S128="","*",FN_MC!S128)</f>
        <v>FERRONORTE</v>
      </c>
      <c r="E125" s="96" t="str">
        <f>IF(FN_MC!T128="","*",FN_MC!T128)</f>
        <v>TMI-TCS</v>
      </c>
      <c r="F125" s="96">
        <f>IF(FN_MC!B128="","*",FN_MC!B128)</f>
        <v>46065</v>
      </c>
      <c r="G125" s="96" t="str">
        <f>IF(FN_MC!D128="","*",FN_MC!D128)</f>
        <v>ANISIO (TF-514)</v>
      </c>
      <c r="H125" s="96" t="str">
        <f>IF(FN_MC!F128="","*",FN_MC!F128)</f>
        <v>PDM - SUBSTITUIÇÃO - TRILHO</v>
      </c>
      <c r="I125" s="96" t="str">
        <f>IF(FN_MC!H128="","*",FN_MC!H128)</f>
        <v>TAPK35</v>
      </c>
      <c r="J125" s="96" t="str">
        <f>IF(FN_MC!I128="","*",FN_MC!I128)</f>
        <v>-</v>
      </c>
      <c r="K125" s="96" t="str">
        <f>IF(FN_MC!M128="","*",FN_MC!M128)</f>
        <v>TAP-TLG</v>
      </c>
      <c r="L125" s="196" t="str">
        <f>IF(FN_MC!N128="","*",FN_MC!N128)</f>
        <v>TAPK35</v>
      </c>
      <c r="M125" s="97">
        <f>IF(FN_MC!J128="","*",FN_MC!J128)</f>
        <v>74</v>
      </c>
      <c r="N125" s="183">
        <f>IF(FN_MC!K128="","*",FN_MC!K128)</f>
        <v>26.818999999999999</v>
      </c>
      <c r="O125" s="183" t="str">
        <f>IF(FN_MC!L128="","*",FN_MC!L128)</f>
        <v>-</v>
      </c>
      <c r="P125" s="107">
        <f>IF(FN_MC!O128="","*",FN_MC!O128)</f>
        <v>0.375</v>
      </c>
      <c r="Q125" s="107">
        <f>IF(FN_MC!P128="","*",FN_MC!P128)</f>
        <v>8.3333333333333329E-2</v>
      </c>
      <c r="R125" s="96" t="str">
        <f>IF(FN_MC!Q128="","*",CONCATENATE(FN_MC!Q128," ",FN_MC!R128))</f>
        <v>312 M</v>
      </c>
      <c r="S125" s="96" t="str">
        <f>IF(FN_MC!V128="","*",FN_MC!V128)</f>
        <v>Anísio</v>
      </c>
      <c r="T125" s="96" t="str">
        <f>IF(FN_MC!W128="","*",FN_MC!W128)</f>
        <v>Execução de solda</v>
      </c>
      <c r="U125" s="98">
        <f ca="1">_xlfn.XLOOKUP(G125&amp;$U$3,BS_CONTROLE[CHAVE],BS_CONTROLE[Quantidade_11],"-")</f>
        <v>125</v>
      </c>
      <c r="V125" s="98" t="str">
        <f ca="1">_xlfn.XLOOKUP(G125&amp;$V$3,BS_CONTROLE[CHAVE],BS_CONTROLE[Quantidade_11],"-")</f>
        <v>-</v>
      </c>
      <c r="W125" s="98">
        <f ca="1">_xlfn.XLOOKUP(G125&amp;$W$3,BS_CONTROLE[CHAVE],BS_CONTROLE[Quantidade_11],"-")</f>
        <v>0</v>
      </c>
      <c r="X125" s="201"/>
      <c r="Y125" s="201"/>
      <c r="Z125" s="201"/>
      <c r="AA125" s="201"/>
      <c r="AB125" s="201"/>
      <c r="AC125" s="201"/>
      <c r="AD125" s="201"/>
      <c r="AE125" s="201"/>
      <c r="AF125" s="201"/>
      <c r="AG125" s="201"/>
      <c r="AH125" s="201"/>
      <c r="AI125" s="201"/>
      <c r="AJ125" s="201"/>
      <c r="AK125" s="201"/>
      <c r="AL125" s="201"/>
      <c r="AM125" s="201"/>
      <c r="AN125" s="201"/>
      <c r="AO125" s="201"/>
      <c r="AP125" s="201"/>
      <c r="AQ125" s="201"/>
      <c r="AR125" s="201"/>
      <c r="AS125" s="201"/>
      <c r="AT125" s="201"/>
    </row>
    <row r="126" spans="1:46" hidden="1">
      <c r="A126" s="95" t="str">
        <f>IF(FN_MC!Y129="","*",FN_MC!Y129)</f>
        <v>*</v>
      </c>
      <c r="B126" s="95" t="str">
        <f>IF(FN_MC!X129="","*",FN_MC!X129)</f>
        <v>Extra</v>
      </c>
      <c r="C126" s="95" t="str">
        <f>IF(FN_MC!Z129="","*",FN_MC!Z129)</f>
        <v>*</v>
      </c>
      <c r="D126" s="96" t="str">
        <f>IF(FN_MC!S129="","*",FN_MC!S129)</f>
        <v>MALHA CENTRAL</v>
      </c>
      <c r="E126" s="96" t="str">
        <f>IF(FN_MC!T129="","*",FN_MC!T129)</f>
        <v>PPN-POV</v>
      </c>
      <c r="F126" s="96">
        <f>IF(FN_MC!B129="","*",FN_MC!B129)</f>
        <v>46065</v>
      </c>
      <c r="G126" s="96" t="str">
        <f>IF(FN_MC!D129="","*",FN_MC!D129)</f>
        <v>CARLOS NEVES (TP-521)</v>
      </c>
      <c r="H126" s="96" t="str">
        <f>IF(FN_MC!F129="","*",FN_MC!F129)</f>
        <v>PDM - SOLDA</v>
      </c>
      <c r="I126" s="96" t="str">
        <f>IF(FN_MC!H129="","*",FN_MC!H129)</f>
        <v>-</v>
      </c>
      <c r="J126" s="96" t="str">
        <f>IF(FN_MC!I129="","*",FN_MC!I129)</f>
        <v>-</v>
      </c>
      <c r="K126" s="96" t="str">
        <f>IF(FN_MC!M129="","*",FN_MC!M129)</f>
        <v>PPP</v>
      </c>
      <c r="L126" s="196" t="str">
        <f>IF(FN_MC!N129="","*",FN_MC!N129)</f>
        <v>PPP2</v>
      </c>
      <c r="M126" s="97">
        <f>IF(FN_MC!J129="","*",FN_MC!J129)</f>
        <v>101</v>
      </c>
      <c r="N126" s="183">
        <f>IF(FN_MC!K129="","*",FN_MC!K129)</f>
        <v>1143</v>
      </c>
      <c r="O126" s="183" t="str">
        <f>IF(FN_MC!L129="","*",FN_MC!L129)</f>
        <v>-</v>
      </c>
      <c r="P126" s="107">
        <f>IF(FN_MC!O129="","*",FN_MC!O129)</f>
        <v>0.33333333333333331</v>
      </c>
      <c r="Q126" s="107">
        <f>IF(FN_MC!P129="","*",FN_MC!P129)</f>
        <v>0.16666666666666666</v>
      </c>
      <c r="R126" s="96" t="str">
        <f>IF(FN_MC!Q129="","*",CONCATENATE(FN_MC!Q129," ",FN_MC!R129))</f>
        <v>1 Nº DE SOLDA</v>
      </c>
      <c r="S126" s="96" t="str">
        <f>IF(FN_MC!V129="","*",FN_MC!V129)</f>
        <v xml:space="preserve">Carlos </v>
      </c>
      <c r="T126" s="96" t="str">
        <f>IF(FN_MC!W129="","*",FN_MC!W129)</f>
        <v xml:space="preserve">Execução de solda - Condicionado a temperatura </v>
      </c>
      <c r="U126" s="98" t="str">
        <f ca="1">_xlfn.XLOOKUP(G126&amp;$U$3,BS_CONTROLE[CHAVE],BS_CONTROLE[Quantidade_11],"-")</f>
        <v>-</v>
      </c>
      <c r="V126" s="98">
        <f ca="1">_xlfn.XLOOKUP(G126&amp;$V$3,BS_CONTROLE[CHAVE],BS_CONTROLE[Quantidade_11],"-")</f>
        <v>2</v>
      </c>
      <c r="W126" s="98" t="str">
        <f ca="1">_xlfn.XLOOKUP(G126&amp;$W$3,BS_CONTROLE[CHAVE],BS_CONTROLE[Quantidade_11],"-")</f>
        <v>-</v>
      </c>
      <c r="X126" s="201"/>
      <c r="Y126" s="201"/>
      <c r="Z126" s="201"/>
      <c r="AA126" s="201"/>
      <c r="AB126" s="201"/>
      <c r="AC126" s="201"/>
      <c r="AD126" s="201"/>
      <c r="AE126" s="201"/>
      <c r="AF126" s="201"/>
      <c r="AG126" s="201"/>
      <c r="AH126" s="201"/>
      <c r="AI126" s="201"/>
      <c r="AJ126" s="201"/>
      <c r="AK126" s="201"/>
      <c r="AL126" s="201"/>
      <c r="AM126" s="201"/>
      <c r="AN126" s="201"/>
      <c r="AO126" s="201"/>
      <c r="AP126" s="201"/>
      <c r="AQ126" s="201"/>
      <c r="AR126" s="201"/>
      <c r="AS126" s="201"/>
      <c r="AT126" s="201"/>
    </row>
    <row r="127" spans="1:46">
      <c r="A127" s="95" t="str">
        <f>IF(FN_MC!Y130="","*",FN_MC!Y130)</f>
        <v>OPORTUNIDADE</v>
      </c>
      <c r="B127" s="95" t="str">
        <f>IF(FN_MC!X130="","*",FN_MC!X130)</f>
        <v>Oportunidade</v>
      </c>
      <c r="C127" s="95" t="str">
        <f>IF(FN_MC!Z130="","*",FN_MC!Z130)</f>
        <v>*</v>
      </c>
      <c r="D127" s="96" t="str">
        <f>IF(FN_MC!S130="","*",FN_MC!S130)</f>
        <v>MALHA CENTRAL</v>
      </c>
      <c r="E127" s="96" t="str">
        <f>IF(FN_MC!T130="","*",FN_MC!T130)</f>
        <v>RAMAL</v>
      </c>
      <c r="F127" s="96">
        <f>IF(FN_MC!B130="","*",FN_MC!B130)</f>
        <v>46065</v>
      </c>
      <c r="G127" s="96" t="str">
        <f>IF(FN_MC!D130="","*",FN_MC!D130)</f>
        <v>A88</v>
      </c>
      <c r="H127" s="96" t="str">
        <f>IF(FN_MC!F130="","*",FN_MC!F130)</f>
        <v>INSPEÇÃO AUTO DE LINHA</v>
      </c>
      <c r="I127" s="96" t="str">
        <f>IF(FN_MC!H130="","*",FN_MC!H130)</f>
        <v>ZTP</v>
      </c>
      <c r="J127" s="96" t="str">
        <f>IF(FN_MC!I130="","*",FN_MC!I130)</f>
        <v>ZJU</v>
      </c>
      <c r="K127" s="96" t="str">
        <f>IF(FN_MC!M130="","*",FN_MC!M130)</f>
        <v>ZAY-ZTP</v>
      </c>
      <c r="L127" s="196" t="str">
        <f>IF(FN_MC!N130="","*",FN_MC!N130)</f>
        <v>ZAYZTP</v>
      </c>
      <c r="M127" s="97">
        <f>IF(FN_MC!J130="","*",FN_MC!J130)</f>
        <v>78</v>
      </c>
      <c r="N127" s="183">
        <f>IF(FN_MC!K130="","*",FN_MC!K130)</f>
        <v>334</v>
      </c>
      <c r="O127" s="183">
        <f>IF(FN_MC!L130="","*",FN_MC!L130)</f>
        <v>275</v>
      </c>
      <c r="P127" s="107">
        <f>IF(FN_MC!O130="","*",FN_MC!O130)</f>
        <v>0.33333333333333331</v>
      </c>
      <c r="Q127" s="107">
        <f>IF(FN_MC!P130="","*",FN_MC!P130)</f>
        <v>4.1666666666666664E-2</v>
      </c>
      <c r="R127" s="96" t="str">
        <f>IF(FN_MC!Q130="","*",CONCATENATE(FN_MC!Q130," ",FN_MC!R130))</f>
        <v>1 BINÁRIO</v>
      </c>
      <c r="S127" s="96" t="str">
        <f>IF(FN_MC!V130="","*",FN_MC!V130)</f>
        <v>Wesley</v>
      </c>
      <c r="T127" s="96" t="str">
        <f>IF(FN_MC!W130="","*",FN_MC!W130)</f>
        <v>Inspeção auto de linha</v>
      </c>
      <c r="U127" s="98" t="str">
        <f ca="1">_xlfn.XLOOKUP(G127&amp;$U$3,BS_CONTROLE[CHAVE],BS_CONTROLE[Quantidade_11],"-")</f>
        <v>-</v>
      </c>
      <c r="V127" s="98" t="str">
        <f ca="1">_xlfn.XLOOKUP(G127&amp;$V$3,BS_CONTROLE[CHAVE],BS_CONTROLE[Quantidade_11],"-")</f>
        <v>-</v>
      </c>
      <c r="W127" s="98" t="str">
        <f ca="1">_xlfn.XLOOKUP(G127&amp;$W$3,BS_CONTROLE[CHAVE],BS_CONTROLE[Quantidade_11],"-")</f>
        <v>-</v>
      </c>
      <c r="X127" s="201"/>
      <c r="Y127" s="201"/>
      <c r="Z127" s="201"/>
      <c r="AA127" s="201"/>
      <c r="AB127" s="201"/>
      <c r="AC127" s="201"/>
      <c r="AD127" s="201"/>
      <c r="AE127" s="201"/>
      <c r="AF127" s="201"/>
      <c r="AG127" s="201"/>
      <c r="AH127" s="201"/>
      <c r="AI127" s="201"/>
      <c r="AJ127" s="201"/>
      <c r="AK127" s="201"/>
      <c r="AL127" s="201"/>
      <c r="AM127" s="201"/>
      <c r="AN127" s="201"/>
      <c r="AO127" s="201"/>
      <c r="AP127" s="201"/>
      <c r="AQ127" s="201"/>
      <c r="AR127" s="201"/>
      <c r="AS127" s="201"/>
      <c r="AT127" s="201"/>
    </row>
    <row r="128" spans="1:46" hidden="1">
      <c r="A128" s="95" t="str">
        <f>IF(FN_MC!Y131="","*",FN_MC!Y131)</f>
        <v>*</v>
      </c>
      <c r="B128" s="95" t="str">
        <f>IF(FN_MC!X131="","*",FN_MC!X131)</f>
        <v>*</v>
      </c>
      <c r="C128" s="95" t="str">
        <f>IF(FN_MC!Z131="","*",FN_MC!Z131)</f>
        <v>*</v>
      </c>
      <c r="D128" s="96" t="str">
        <f>IF(FN_MC!S131="","*",FN_MC!S131)</f>
        <v>-</v>
      </c>
      <c r="E128" s="96" t="str">
        <f>IF(FN_MC!T131="","*",FN_MC!T131)</f>
        <v>-</v>
      </c>
      <c r="F128" s="96" t="str">
        <f>IF(FN_MC!B131="","*",FN_MC!B131)</f>
        <v>*</v>
      </c>
      <c r="G128" s="96" t="str">
        <f>IF(FN_MC!D131="","*",FN_MC!D131)</f>
        <v>*</v>
      </c>
      <c r="H128" s="96" t="str">
        <f>IF(FN_MC!F131="","*",FN_MC!F131)</f>
        <v>*</v>
      </c>
      <c r="I128" s="96" t="str">
        <f>IF(FN_MC!H131="","*",FN_MC!H131)</f>
        <v>*</v>
      </c>
      <c r="J128" s="96" t="str">
        <f>IF(FN_MC!I131="","*",FN_MC!I131)</f>
        <v>*</v>
      </c>
      <c r="K128" s="96" t="str">
        <f>IF(FN_MC!M131="","*",FN_MC!M131)</f>
        <v>-</v>
      </c>
      <c r="L128" s="196" t="str">
        <f>IF(FN_MC!N131="","*",FN_MC!N131)</f>
        <v>-</v>
      </c>
      <c r="M128" s="97" t="str">
        <f>IF(FN_MC!J131="","*",FN_MC!J131)</f>
        <v>*</v>
      </c>
      <c r="N128" s="183" t="str">
        <f>IF(FN_MC!K131="","*",FN_MC!K131)</f>
        <v>*</v>
      </c>
      <c r="O128" s="183" t="str">
        <f>IF(FN_MC!L131="","*",FN_MC!L131)</f>
        <v>-</v>
      </c>
      <c r="P128" s="107" t="str">
        <f>IF(FN_MC!O131="","*",FN_MC!O131)</f>
        <v>*</v>
      </c>
      <c r="Q128" s="107" t="str">
        <f>IF(FN_MC!P131="","*",FN_MC!P131)</f>
        <v>*</v>
      </c>
      <c r="R128" s="96" t="str">
        <f>IF(FN_MC!Q131="","*",CONCATENATE(FN_MC!Q131," ",FN_MC!R131))</f>
        <v>*</v>
      </c>
      <c r="S128" s="96" t="str">
        <f>IF(FN_MC!V131="","*",FN_MC!V131)</f>
        <v>*</v>
      </c>
      <c r="T128" s="96" t="str">
        <f>IF(FN_MC!W131="","*",FN_MC!W131)</f>
        <v>*</v>
      </c>
      <c r="U128" s="98" t="str">
        <f ca="1">_xlfn.XLOOKUP(G128&amp;$U$3,BS_CONTROLE[CHAVE],BS_CONTROLE[Quantidade_11],"-")</f>
        <v>-</v>
      </c>
      <c r="V128" s="98" t="str">
        <f ca="1">_xlfn.XLOOKUP(G128&amp;$V$3,BS_CONTROLE[CHAVE],BS_CONTROLE[Quantidade_11],"-")</f>
        <v>-</v>
      </c>
      <c r="W128" s="98" t="str">
        <f ca="1">_xlfn.XLOOKUP(G128&amp;$W$3,BS_CONTROLE[CHAVE],BS_CONTROLE[Quantidade_11],"-")</f>
        <v>-</v>
      </c>
      <c r="X128" s="201"/>
      <c r="Y128" s="201"/>
      <c r="Z128" s="201"/>
      <c r="AA128" s="201"/>
      <c r="AB128" s="201"/>
      <c r="AC128" s="201"/>
      <c r="AD128" s="201"/>
      <c r="AE128" s="201"/>
      <c r="AF128" s="201"/>
      <c r="AG128" s="201"/>
      <c r="AH128" s="201"/>
      <c r="AI128" s="201"/>
      <c r="AJ128" s="201"/>
      <c r="AK128" s="201"/>
      <c r="AL128" s="201"/>
      <c r="AM128" s="201"/>
      <c r="AN128" s="201"/>
      <c r="AO128" s="201"/>
      <c r="AP128" s="201"/>
      <c r="AQ128" s="201"/>
      <c r="AR128" s="201"/>
      <c r="AS128" s="201"/>
      <c r="AT128" s="201"/>
    </row>
    <row r="129" spans="1:46" hidden="1">
      <c r="A129" s="95" t="str">
        <f>IF(FN_MC!Y132="","*",FN_MC!Y132)</f>
        <v>*</v>
      </c>
      <c r="B129" s="95" t="str">
        <f>IF(FN_MC!X132="","*",FN_MC!X132)</f>
        <v>*</v>
      </c>
      <c r="C129" s="95" t="str">
        <f>IF(FN_MC!Z132="","*",FN_MC!Z132)</f>
        <v>*</v>
      </c>
      <c r="D129" s="96" t="str">
        <f>IF(FN_MC!S132="","*",FN_MC!S132)</f>
        <v>-</v>
      </c>
      <c r="E129" s="96" t="str">
        <f>IF(FN_MC!T132="","*",FN_MC!T132)</f>
        <v>-</v>
      </c>
      <c r="F129" s="96" t="str">
        <f>IF(FN_MC!B132="","*",FN_MC!B132)</f>
        <v>*</v>
      </c>
      <c r="G129" s="96" t="str">
        <f>IF(FN_MC!D132="","*",FN_MC!D132)</f>
        <v>*</v>
      </c>
      <c r="H129" s="96" t="str">
        <f>IF(FN_MC!F132="","*",FN_MC!F132)</f>
        <v>*</v>
      </c>
      <c r="I129" s="96" t="str">
        <f>IF(FN_MC!H132="","*",FN_MC!H132)</f>
        <v>*</v>
      </c>
      <c r="J129" s="96" t="str">
        <f>IF(FN_MC!I132="","*",FN_MC!I132)</f>
        <v>*</v>
      </c>
      <c r="K129" s="96" t="str">
        <f>IF(FN_MC!M132="","*",FN_MC!M132)</f>
        <v>-</v>
      </c>
      <c r="L129" s="196" t="str">
        <f>IF(FN_MC!N132="","*",FN_MC!N132)</f>
        <v>-</v>
      </c>
      <c r="M129" s="97" t="str">
        <f>IF(FN_MC!J132="","*",FN_MC!J132)</f>
        <v>*</v>
      </c>
      <c r="N129" s="183" t="str">
        <f>IF(FN_MC!K132="","*",FN_MC!K132)</f>
        <v>*</v>
      </c>
      <c r="O129" s="183" t="str">
        <f>IF(FN_MC!L132="","*",FN_MC!L132)</f>
        <v>-</v>
      </c>
      <c r="P129" s="107" t="str">
        <f>IF(FN_MC!O132="","*",FN_MC!O132)</f>
        <v>*</v>
      </c>
      <c r="Q129" s="107" t="str">
        <f>IF(FN_MC!P132="","*",FN_MC!P132)</f>
        <v>*</v>
      </c>
      <c r="R129" s="96" t="str">
        <f>IF(FN_MC!Q132="","*",CONCATENATE(FN_MC!Q132," ",FN_MC!R132))</f>
        <v>*</v>
      </c>
      <c r="S129" s="96" t="str">
        <f>IF(FN_MC!V132="","*",FN_MC!V132)</f>
        <v>*</v>
      </c>
      <c r="T129" s="96" t="str">
        <f>IF(FN_MC!W132="","*",FN_MC!W132)</f>
        <v>*</v>
      </c>
      <c r="U129" s="98" t="str">
        <f ca="1">_xlfn.XLOOKUP(G129&amp;$U$3,BS_CONTROLE[CHAVE],BS_CONTROLE[Quantidade_11],"-")</f>
        <v>-</v>
      </c>
      <c r="V129" s="98" t="str">
        <f ca="1">_xlfn.XLOOKUP(G129&amp;$V$3,BS_CONTROLE[CHAVE],BS_CONTROLE[Quantidade_11],"-")</f>
        <v>-</v>
      </c>
      <c r="W129" s="98" t="str">
        <f ca="1">_xlfn.XLOOKUP(G129&amp;$W$3,BS_CONTROLE[CHAVE],BS_CONTROLE[Quantidade_11],"-")</f>
        <v>-</v>
      </c>
      <c r="X129" s="201"/>
      <c r="Y129" s="201"/>
      <c r="Z129" s="201"/>
      <c r="AA129" s="201"/>
      <c r="AB129" s="201"/>
      <c r="AC129" s="201"/>
      <c r="AD129" s="201"/>
      <c r="AE129" s="201"/>
      <c r="AF129" s="201"/>
      <c r="AG129" s="201"/>
      <c r="AH129" s="201"/>
      <c r="AI129" s="201"/>
      <c r="AJ129" s="201"/>
      <c r="AK129" s="201"/>
      <c r="AL129" s="201"/>
      <c r="AM129" s="201"/>
      <c r="AN129" s="201"/>
      <c r="AO129" s="201"/>
      <c r="AP129" s="201"/>
      <c r="AQ129" s="201"/>
      <c r="AR129" s="201"/>
      <c r="AS129" s="201"/>
      <c r="AT129" s="201"/>
    </row>
    <row r="130" spans="1:46" hidden="1">
      <c r="A130" s="95" t="str">
        <f>IF(FN_MC!Y133="","*",FN_MC!Y133)</f>
        <v>*</v>
      </c>
      <c r="B130" s="95" t="str">
        <f>IF(FN_MC!X133="","*",FN_MC!X133)</f>
        <v>*</v>
      </c>
      <c r="C130" s="95" t="str">
        <f>IF(FN_MC!Z133="","*",FN_MC!Z133)</f>
        <v>*</v>
      </c>
      <c r="D130" s="96" t="str">
        <f>IF(FN_MC!S133="","*",FN_MC!S133)</f>
        <v>-</v>
      </c>
      <c r="E130" s="96" t="str">
        <f>IF(FN_MC!T133="","*",FN_MC!T133)</f>
        <v>-</v>
      </c>
      <c r="F130" s="96" t="str">
        <f>IF(FN_MC!B133="","*",FN_MC!B133)</f>
        <v>*</v>
      </c>
      <c r="G130" s="96" t="str">
        <f>IF(FN_MC!D133="","*",FN_MC!D133)</f>
        <v>*</v>
      </c>
      <c r="H130" s="96" t="str">
        <f>IF(FN_MC!F133="","*",FN_MC!F133)</f>
        <v>*</v>
      </c>
      <c r="I130" s="96" t="str">
        <f>IF(FN_MC!H133="","*",FN_MC!H133)</f>
        <v>*</v>
      </c>
      <c r="J130" s="96" t="str">
        <f>IF(FN_MC!I133="","*",FN_MC!I133)</f>
        <v>*</v>
      </c>
      <c r="K130" s="96" t="str">
        <f>IF(FN_MC!M133="","*",FN_MC!M133)</f>
        <v>-</v>
      </c>
      <c r="L130" s="196" t="str">
        <f>IF(FN_MC!N133="","*",FN_MC!N133)</f>
        <v>-</v>
      </c>
      <c r="M130" s="97" t="str">
        <f>IF(FN_MC!J133="","*",FN_MC!J133)</f>
        <v>*</v>
      </c>
      <c r="N130" s="183" t="str">
        <f>IF(FN_MC!K133="","*",FN_MC!K133)</f>
        <v>*</v>
      </c>
      <c r="O130" s="183" t="str">
        <f>IF(FN_MC!L133="","*",FN_MC!L133)</f>
        <v>-</v>
      </c>
      <c r="P130" s="107" t="str">
        <f>IF(FN_MC!O133="","*",FN_MC!O133)</f>
        <v>*</v>
      </c>
      <c r="Q130" s="107" t="str">
        <f>IF(FN_MC!P133="","*",FN_MC!P133)</f>
        <v>*</v>
      </c>
      <c r="R130" s="96" t="str">
        <f>IF(FN_MC!Q133="","*",CONCATENATE(FN_MC!Q133," ",FN_MC!R133))</f>
        <v>*</v>
      </c>
      <c r="S130" s="96" t="str">
        <f>IF(FN_MC!V133="","*",FN_MC!V133)</f>
        <v>*</v>
      </c>
      <c r="T130" s="96" t="str">
        <f>IF(FN_MC!W133="","*",FN_MC!W133)</f>
        <v>*</v>
      </c>
      <c r="U130" s="98" t="str">
        <f ca="1">_xlfn.XLOOKUP(G130&amp;$U$3,BS_CONTROLE[CHAVE],BS_CONTROLE[Quantidade_11],"-")</f>
        <v>-</v>
      </c>
      <c r="V130" s="98" t="str">
        <f ca="1">_xlfn.XLOOKUP(G130&amp;$V$3,BS_CONTROLE[CHAVE],BS_CONTROLE[Quantidade_11],"-")</f>
        <v>-</v>
      </c>
      <c r="W130" s="98" t="str">
        <f ca="1">_xlfn.XLOOKUP(G130&amp;$W$3,BS_CONTROLE[CHAVE],BS_CONTROLE[Quantidade_11],"-")</f>
        <v>-</v>
      </c>
      <c r="X130" s="201"/>
      <c r="Y130" s="201"/>
      <c r="Z130" s="201"/>
      <c r="AA130" s="201"/>
      <c r="AB130" s="201"/>
      <c r="AC130" s="201"/>
      <c r="AD130" s="201"/>
      <c r="AE130" s="201"/>
      <c r="AF130" s="201"/>
      <c r="AG130" s="201"/>
      <c r="AH130" s="201"/>
      <c r="AI130" s="201"/>
      <c r="AJ130" s="201"/>
      <c r="AK130" s="201"/>
      <c r="AL130" s="201"/>
      <c r="AM130" s="201"/>
      <c r="AN130" s="201"/>
      <c r="AO130" s="201"/>
      <c r="AP130" s="201"/>
      <c r="AQ130" s="201"/>
      <c r="AR130" s="201"/>
      <c r="AS130" s="201"/>
      <c r="AT130" s="201"/>
    </row>
    <row r="131" spans="1:46" hidden="1">
      <c r="A131" s="95" t="str">
        <f>IF(FN_MC!Y134="","*",FN_MC!Y134)</f>
        <v>*</v>
      </c>
      <c r="B131" s="95" t="str">
        <f>IF(FN_MC!X134="","*",FN_MC!X134)</f>
        <v>*</v>
      </c>
      <c r="C131" s="95" t="str">
        <f>IF(FN_MC!Z134="","*",FN_MC!Z134)</f>
        <v>*</v>
      </c>
      <c r="D131" s="96" t="str">
        <f>IF(FN_MC!S134="","*",FN_MC!S134)</f>
        <v>-</v>
      </c>
      <c r="E131" s="96" t="str">
        <f>IF(FN_MC!T134="","*",FN_MC!T134)</f>
        <v>-</v>
      </c>
      <c r="F131" s="96" t="str">
        <f>IF(FN_MC!B134="","*",FN_MC!B134)</f>
        <v>*</v>
      </c>
      <c r="G131" s="96" t="str">
        <f>IF(FN_MC!D134="","*",FN_MC!D134)</f>
        <v>*</v>
      </c>
      <c r="H131" s="96" t="str">
        <f>IF(FN_MC!F134="","*",FN_MC!F134)</f>
        <v>*</v>
      </c>
      <c r="I131" s="96" t="str">
        <f>IF(FN_MC!H134="","*",FN_MC!H134)</f>
        <v>*</v>
      </c>
      <c r="J131" s="96" t="str">
        <f>IF(FN_MC!I134="","*",FN_MC!I134)</f>
        <v>*</v>
      </c>
      <c r="K131" s="96" t="str">
        <f>IF(FN_MC!M134="","*",FN_MC!M134)</f>
        <v>-</v>
      </c>
      <c r="L131" s="196" t="str">
        <f>IF(FN_MC!N134="","*",FN_MC!N134)</f>
        <v>-</v>
      </c>
      <c r="M131" s="97" t="str">
        <f>IF(FN_MC!J134="","*",FN_MC!J134)</f>
        <v>*</v>
      </c>
      <c r="N131" s="183" t="str">
        <f>IF(FN_MC!K134="","*",FN_MC!K134)</f>
        <v>*</v>
      </c>
      <c r="O131" s="183" t="str">
        <f>IF(FN_MC!L134="","*",FN_MC!L134)</f>
        <v>-</v>
      </c>
      <c r="P131" s="107" t="str">
        <f>IF(FN_MC!O134="","*",FN_MC!O134)</f>
        <v>*</v>
      </c>
      <c r="Q131" s="107" t="str">
        <f>IF(FN_MC!P134="","*",FN_MC!P134)</f>
        <v>*</v>
      </c>
      <c r="R131" s="96" t="str">
        <f>IF(FN_MC!Q134="","*",CONCATENATE(FN_MC!Q134," ",FN_MC!R134))</f>
        <v>*</v>
      </c>
      <c r="S131" s="96" t="str">
        <f>IF(FN_MC!V134="","*",FN_MC!V134)</f>
        <v>*</v>
      </c>
      <c r="T131" s="96" t="str">
        <f>IF(FN_MC!W134="","*",FN_MC!W134)</f>
        <v>*</v>
      </c>
      <c r="U131" s="98" t="str">
        <f ca="1">_xlfn.XLOOKUP(G131&amp;$U$3,BS_CONTROLE[CHAVE],BS_CONTROLE[Quantidade_11],"-")</f>
        <v>-</v>
      </c>
      <c r="V131" s="98" t="str">
        <f ca="1">_xlfn.XLOOKUP(G131&amp;$V$3,BS_CONTROLE[CHAVE],BS_CONTROLE[Quantidade_11],"-")</f>
        <v>-</v>
      </c>
      <c r="W131" s="98" t="str">
        <f ca="1">_xlfn.XLOOKUP(G131&amp;$W$3,BS_CONTROLE[CHAVE],BS_CONTROLE[Quantidade_11],"-")</f>
        <v>-</v>
      </c>
      <c r="X131" s="201"/>
      <c r="Y131" s="201"/>
      <c r="Z131" s="201"/>
      <c r="AA131" s="201"/>
      <c r="AB131" s="201"/>
      <c r="AC131" s="201"/>
      <c r="AD131" s="201"/>
      <c r="AE131" s="201"/>
      <c r="AF131" s="201"/>
      <c r="AG131" s="201"/>
      <c r="AH131" s="201"/>
      <c r="AI131" s="201"/>
      <c r="AJ131" s="201"/>
      <c r="AK131" s="201"/>
      <c r="AL131" s="201"/>
      <c r="AM131" s="201"/>
      <c r="AN131" s="201"/>
      <c r="AO131" s="201"/>
      <c r="AP131" s="201"/>
      <c r="AQ131" s="201"/>
      <c r="AR131" s="201"/>
      <c r="AS131" s="201"/>
      <c r="AT131" s="201"/>
    </row>
    <row r="132" spans="1:46" hidden="1">
      <c r="A132" s="95" t="str">
        <f>IF(FN_MC!Y135="","*",FN_MC!Y135)</f>
        <v>*</v>
      </c>
      <c r="B132" s="95" t="str">
        <f>IF(FN_MC!X135="","*",FN_MC!X135)</f>
        <v>*</v>
      </c>
      <c r="C132" s="95" t="str">
        <f>IF(FN_MC!Z135="","*",FN_MC!Z135)</f>
        <v>*</v>
      </c>
      <c r="D132" s="96" t="str">
        <f>IF(FN_MC!S135="","*",FN_MC!S135)</f>
        <v>-</v>
      </c>
      <c r="E132" s="96" t="str">
        <f>IF(FN_MC!T135="","*",FN_MC!T135)</f>
        <v>-</v>
      </c>
      <c r="F132" s="96" t="str">
        <f>IF(FN_MC!B135="","*",FN_MC!B135)</f>
        <v>*</v>
      </c>
      <c r="G132" s="96" t="str">
        <f>IF(FN_MC!D135="","*",FN_MC!D135)</f>
        <v>*</v>
      </c>
      <c r="H132" s="96" t="str">
        <f>IF(FN_MC!F135="","*",FN_MC!F135)</f>
        <v>*</v>
      </c>
      <c r="I132" s="96" t="str">
        <f>IF(FN_MC!H135="","*",FN_MC!H135)</f>
        <v>*</v>
      </c>
      <c r="J132" s="96" t="str">
        <f>IF(FN_MC!I135="","*",FN_MC!I135)</f>
        <v>*</v>
      </c>
      <c r="K132" s="96" t="str">
        <f>IF(FN_MC!M135="","*",FN_MC!M135)</f>
        <v>-</v>
      </c>
      <c r="L132" s="196" t="str">
        <f>IF(FN_MC!N135="","*",FN_MC!N135)</f>
        <v>-</v>
      </c>
      <c r="M132" s="97" t="str">
        <f>IF(FN_MC!J135="","*",FN_MC!J135)</f>
        <v>*</v>
      </c>
      <c r="N132" s="183" t="str">
        <f>IF(FN_MC!K135="","*",FN_MC!K135)</f>
        <v>*</v>
      </c>
      <c r="O132" s="183" t="str">
        <f>IF(FN_MC!L135="","*",FN_MC!L135)</f>
        <v>-</v>
      </c>
      <c r="P132" s="107" t="str">
        <f>IF(FN_MC!O135="","*",FN_MC!O135)</f>
        <v>*</v>
      </c>
      <c r="Q132" s="107" t="str">
        <f>IF(FN_MC!P135="","*",FN_MC!P135)</f>
        <v>*</v>
      </c>
      <c r="R132" s="96" t="str">
        <f>IF(FN_MC!Q135="","*",CONCATENATE(FN_MC!Q135," ",FN_MC!R135))</f>
        <v>*</v>
      </c>
      <c r="S132" s="96" t="str">
        <f>IF(FN_MC!V135="","*",FN_MC!V135)</f>
        <v>*</v>
      </c>
      <c r="T132" s="96" t="str">
        <f>IF(FN_MC!W135="","*",FN_MC!W135)</f>
        <v>*</v>
      </c>
      <c r="U132" s="98" t="str">
        <f ca="1">_xlfn.XLOOKUP(G132&amp;$U$3,BS_CONTROLE[CHAVE],BS_CONTROLE[Quantidade_11],"-")</f>
        <v>-</v>
      </c>
      <c r="V132" s="98" t="str">
        <f ca="1">_xlfn.XLOOKUP(G132&amp;$V$3,BS_CONTROLE[CHAVE],BS_CONTROLE[Quantidade_11],"-")</f>
        <v>-</v>
      </c>
      <c r="W132" s="98" t="str">
        <f ca="1">_xlfn.XLOOKUP(G132&amp;$W$3,BS_CONTROLE[CHAVE],BS_CONTROLE[Quantidade_11],"-")</f>
        <v>-</v>
      </c>
      <c r="X132" s="201"/>
      <c r="Y132" s="201"/>
      <c r="Z132" s="201"/>
      <c r="AA132" s="201"/>
      <c r="AB132" s="201"/>
      <c r="AC132" s="201"/>
      <c r="AD132" s="201"/>
      <c r="AE132" s="201"/>
      <c r="AF132" s="201"/>
      <c r="AG132" s="201"/>
      <c r="AH132" s="201"/>
      <c r="AI132" s="201"/>
      <c r="AJ132" s="201"/>
      <c r="AK132" s="201"/>
      <c r="AL132" s="201"/>
      <c r="AM132" s="201"/>
      <c r="AN132" s="201"/>
      <c r="AO132" s="201"/>
      <c r="AP132" s="201"/>
      <c r="AQ132" s="201"/>
      <c r="AR132" s="201"/>
      <c r="AS132" s="201"/>
      <c r="AT132" s="201"/>
    </row>
    <row r="133" spans="1:46" hidden="1">
      <c r="A133" s="95" t="str">
        <f>IF(FN_MC!Y136="","*",FN_MC!Y136)</f>
        <v>*</v>
      </c>
      <c r="B133" s="95" t="str">
        <f>IF(FN_MC!X136="","*",FN_MC!X136)</f>
        <v>*</v>
      </c>
      <c r="C133" s="95" t="str">
        <f>IF(FN_MC!Z136="","*",FN_MC!Z136)</f>
        <v>*</v>
      </c>
      <c r="D133" s="96" t="str">
        <f>IF(FN_MC!S136="","*",FN_MC!S136)</f>
        <v>-</v>
      </c>
      <c r="E133" s="96" t="str">
        <f>IF(FN_MC!T136="","*",FN_MC!T136)</f>
        <v>-</v>
      </c>
      <c r="F133" s="96" t="str">
        <f>IF(FN_MC!B136="","*",FN_MC!B136)</f>
        <v>*</v>
      </c>
      <c r="G133" s="96" t="str">
        <f>IF(FN_MC!D136="","*",FN_MC!D136)</f>
        <v>*</v>
      </c>
      <c r="H133" s="96" t="str">
        <f>IF(FN_MC!F136="","*",FN_MC!F136)</f>
        <v>*</v>
      </c>
      <c r="I133" s="96" t="str">
        <f>IF(FN_MC!H136="","*",FN_MC!H136)</f>
        <v>*</v>
      </c>
      <c r="J133" s="96" t="str">
        <f>IF(FN_MC!I136="","*",FN_MC!I136)</f>
        <v>*</v>
      </c>
      <c r="K133" s="96" t="str">
        <f>IF(FN_MC!M136="","*",FN_MC!M136)</f>
        <v>-</v>
      </c>
      <c r="L133" s="196" t="str">
        <f>IF(FN_MC!N136="","*",FN_MC!N136)</f>
        <v>-</v>
      </c>
      <c r="M133" s="97" t="str">
        <f>IF(FN_MC!J136="","*",FN_MC!J136)</f>
        <v>*</v>
      </c>
      <c r="N133" s="183" t="str">
        <f>IF(FN_MC!K136="","*",FN_MC!K136)</f>
        <v>*</v>
      </c>
      <c r="O133" s="183" t="str">
        <f>IF(FN_MC!L136="","*",FN_MC!L136)</f>
        <v>-</v>
      </c>
      <c r="P133" s="107" t="str">
        <f>IF(FN_MC!O136="","*",FN_MC!O136)</f>
        <v>*</v>
      </c>
      <c r="Q133" s="107" t="str">
        <f>IF(FN_MC!P136="","*",FN_MC!P136)</f>
        <v>*</v>
      </c>
      <c r="R133" s="96" t="str">
        <f>IF(FN_MC!Q136="","*",CONCATENATE(FN_MC!Q136," ",FN_MC!R136))</f>
        <v>*</v>
      </c>
      <c r="S133" s="96" t="str">
        <f>IF(FN_MC!V136="","*",FN_MC!V136)</f>
        <v>*</v>
      </c>
      <c r="T133" s="96" t="str">
        <f>IF(FN_MC!W136="","*",FN_MC!W136)</f>
        <v>*</v>
      </c>
      <c r="U133" s="98" t="str">
        <f ca="1">_xlfn.XLOOKUP(G133&amp;$U$3,BS_CONTROLE[CHAVE],BS_CONTROLE[Quantidade_11],"-")</f>
        <v>-</v>
      </c>
      <c r="V133" s="98" t="str">
        <f ca="1">_xlfn.XLOOKUP(G133&amp;$V$3,BS_CONTROLE[CHAVE],BS_CONTROLE[Quantidade_11],"-")</f>
        <v>-</v>
      </c>
      <c r="W133" s="98" t="str">
        <f ca="1">_xlfn.XLOOKUP(G133&amp;$W$3,BS_CONTROLE[CHAVE],BS_CONTROLE[Quantidade_11],"-")</f>
        <v>-</v>
      </c>
      <c r="X133" s="201"/>
      <c r="Y133" s="201"/>
      <c r="Z133" s="201"/>
      <c r="AA133" s="201"/>
      <c r="AB133" s="201"/>
      <c r="AC133" s="201"/>
      <c r="AD133" s="201"/>
      <c r="AE133" s="201"/>
      <c r="AF133" s="201"/>
      <c r="AG133" s="201"/>
      <c r="AH133" s="201"/>
      <c r="AI133" s="201"/>
      <c r="AJ133" s="201"/>
      <c r="AK133" s="201"/>
      <c r="AL133" s="201"/>
      <c r="AM133" s="201"/>
      <c r="AN133" s="201"/>
      <c r="AO133" s="201"/>
      <c r="AP133" s="201"/>
      <c r="AQ133" s="201"/>
      <c r="AR133" s="201"/>
      <c r="AS133" s="201"/>
      <c r="AT133" s="201"/>
    </row>
    <row r="134" spans="1:46" hidden="1">
      <c r="A134" s="95" t="str">
        <f>IF(FN_MC!Y137="","*",FN_MC!Y137)</f>
        <v>*</v>
      </c>
      <c r="B134" s="95" t="str">
        <f>IF(FN_MC!X137="","*",FN_MC!X137)</f>
        <v>*</v>
      </c>
      <c r="C134" s="95" t="str">
        <f>IF(FN_MC!Z137="","*",FN_MC!Z137)</f>
        <v>*</v>
      </c>
      <c r="D134" s="96" t="str">
        <f>IF(FN_MC!S137="","*",FN_MC!S137)</f>
        <v>-</v>
      </c>
      <c r="E134" s="96" t="str">
        <f>IF(FN_MC!T137="","*",FN_MC!T137)</f>
        <v>-</v>
      </c>
      <c r="F134" s="96" t="str">
        <f>IF(FN_MC!B137="","*",FN_MC!B137)</f>
        <v>*</v>
      </c>
      <c r="G134" s="96" t="str">
        <f>IF(FN_MC!D137="","*",FN_MC!D137)</f>
        <v>*</v>
      </c>
      <c r="H134" s="96" t="str">
        <f>IF(FN_MC!F137="","*",FN_MC!F137)</f>
        <v>*</v>
      </c>
      <c r="I134" s="96" t="str">
        <f>IF(FN_MC!H137="","*",FN_MC!H137)</f>
        <v>*</v>
      </c>
      <c r="J134" s="96" t="str">
        <f>IF(FN_MC!I137="","*",FN_MC!I137)</f>
        <v>*</v>
      </c>
      <c r="K134" s="96" t="str">
        <f>IF(FN_MC!M137="","*",FN_MC!M137)</f>
        <v>-</v>
      </c>
      <c r="L134" s="196" t="str">
        <f>IF(FN_MC!N137="","*",FN_MC!N137)</f>
        <v>-</v>
      </c>
      <c r="M134" s="97" t="str">
        <f>IF(FN_MC!J137="","*",FN_MC!J137)</f>
        <v>*</v>
      </c>
      <c r="N134" s="183" t="str">
        <f>IF(FN_MC!K137="","*",FN_MC!K137)</f>
        <v>*</v>
      </c>
      <c r="O134" s="183" t="str">
        <f>IF(FN_MC!L137="","*",FN_MC!L137)</f>
        <v>-</v>
      </c>
      <c r="P134" s="107" t="str">
        <f>IF(FN_MC!O137="","*",FN_MC!O137)</f>
        <v>*</v>
      </c>
      <c r="Q134" s="107" t="str">
        <f>IF(FN_MC!P137="","*",FN_MC!P137)</f>
        <v>*</v>
      </c>
      <c r="R134" s="96" t="str">
        <f>IF(FN_MC!Q137="","*",CONCATENATE(FN_MC!Q137," ",FN_MC!R137))</f>
        <v>*</v>
      </c>
      <c r="S134" s="96" t="str">
        <f>IF(FN_MC!V137="","*",FN_MC!V137)</f>
        <v>*</v>
      </c>
      <c r="T134" s="96" t="str">
        <f>IF(FN_MC!W137="","*",FN_MC!W137)</f>
        <v>*</v>
      </c>
      <c r="U134" s="98" t="str">
        <f ca="1">_xlfn.XLOOKUP(G134&amp;$U$3,BS_CONTROLE[CHAVE],BS_CONTROLE[Quantidade_11],"-")</f>
        <v>-</v>
      </c>
      <c r="V134" s="98" t="str">
        <f ca="1">_xlfn.XLOOKUP(G134&amp;$V$3,BS_CONTROLE[CHAVE],BS_CONTROLE[Quantidade_11],"-")</f>
        <v>-</v>
      </c>
      <c r="W134" s="98" t="str">
        <f ca="1">_xlfn.XLOOKUP(G134&amp;$W$3,BS_CONTROLE[CHAVE],BS_CONTROLE[Quantidade_11],"-")</f>
        <v>-</v>
      </c>
      <c r="X134" s="201"/>
      <c r="Y134" s="201"/>
      <c r="Z134" s="201"/>
      <c r="AA134" s="201"/>
      <c r="AB134" s="201"/>
      <c r="AC134" s="201"/>
      <c r="AD134" s="201"/>
      <c r="AE134" s="201"/>
      <c r="AF134" s="201"/>
      <c r="AG134" s="201"/>
      <c r="AH134" s="201"/>
      <c r="AI134" s="201"/>
      <c r="AJ134" s="201"/>
      <c r="AK134" s="201"/>
      <c r="AL134" s="201"/>
      <c r="AM134" s="201"/>
      <c r="AN134" s="201"/>
      <c r="AO134" s="201"/>
      <c r="AP134" s="201"/>
      <c r="AQ134" s="201"/>
      <c r="AR134" s="201"/>
      <c r="AS134" s="201"/>
      <c r="AT134" s="201"/>
    </row>
    <row r="135" spans="1:46" hidden="1">
      <c r="A135" s="95" t="str">
        <f>IF(FN_MC!Y138="","*",FN_MC!Y138)</f>
        <v>*</v>
      </c>
      <c r="B135" s="95" t="str">
        <f>IF(FN_MC!X138="","*",FN_MC!X138)</f>
        <v>*</v>
      </c>
      <c r="C135" s="95" t="str">
        <f>IF(FN_MC!Z138="","*",FN_MC!Z138)</f>
        <v>*</v>
      </c>
      <c r="D135" s="96" t="str">
        <f>IF(FN_MC!S138="","*",FN_MC!S138)</f>
        <v>-</v>
      </c>
      <c r="E135" s="96" t="str">
        <f>IF(FN_MC!T138="","*",FN_MC!T138)</f>
        <v>-</v>
      </c>
      <c r="F135" s="96" t="str">
        <f>IF(FN_MC!B138="","*",FN_MC!B138)</f>
        <v>*</v>
      </c>
      <c r="G135" s="96" t="str">
        <f>IF(FN_MC!D138="","*",FN_MC!D138)</f>
        <v>*</v>
      </c>
      <c r="H135" s="96" t="str">
        <f>IF(FN_MC!F138="","*",FN_MC!F138)</f>
        <v>*</v>
      </c>
      <c r="I135" s="96" t="str">
        <f>IF(FN_MC!H138="","*",FN_MC!H138)</f>
        <v>*</v>
      </c>
      <c r="J135" s="96" t="str">
        <f>IF(FN_MC!I138="","*",FN_MC!I138)</f>
        <v>*</v>
      </c>
      <c r="K135" s="96" t="str">
        <f>IF(FN_MC!M138="","*",FN_MC!M138)</f>
        <v>-</v>
      </c>
      <c r="L135" s="196" t="str">
        <f>IF(FN_MC!N138="","*",FN_MC!N138)</f>
        <v>-</v>
      </c>
      <c r="M135" s="97" t="str">
        <f>IF(FN_MC!J138="","*",FN_MC!J138)</f>
        <v>*</v>
      </c>
      <c r="N135" s="183" t="str">
        <f>IF(FN_MC!K138="","*",FN_MC!K138)</f>
        <v>*</v>
      </c>
      <c r="O135" s="183" t="str">
        <f>IF(FN_MC!L138="","*",FN_MC!L138)</f>
        <v>-</v>
      </c>
      <c r="P135" s="107" t="str">
        <f>IF(FN_MC!O138="","*",FN_MC!O138)</f>
        <v>*</v>
      </c>
      <c r="Q135" s="107" t="str">
        <f>IF(FN_MC!P138="","*",FN_MC!P138)</f>
        <v>*</v>
      </c>
      <c r="R135" s="96" t="str">
        <f>IF(FN_MC!Q138="","*",CONCATENATE(FN_MC!Q138," ",FN_MC!R138))</f>
        <v>*</v>
      </c>
      <c r="S135" s="96" t="str">
        <f>IF(FN_MC!V138="","*",FN_MC!V138)</f>
        <v>*</v>
      </c>
      <c r="T135" s="96" t="str">
        <f>IF(FN_MC!W138="","*",FN_MC!W138)</f>
        <v>*</v>
      </c>
      <c r="U135" s="98" t="str">
        <f ca="1">_xlfn.XLOOKUP(G135&amp;$U$3,BS_CONTROLE[CHAVE],BS_CONTROLE[Quantidade_11],"-")</f>
        <v>-</v>
      </c>
      <c r="V135" s="98" t="str">
        <f ca="1">_xlfn.XLOOKUP(G135&amp;$V$3,BS_CONTROLE[CHAVE],BS_CONTROLE[Quantidade_11],"-")</f>
        <v>-</v>
      </c>
      <c r="W135" s="98" t="str">
        <f ca="1">_xlfn.XLOOKUP(G135&amp;$W$3,BS_CONTROLE[CHAVE],BS_CONTROLE[Quantidade_11],"-")</f>
        <v>-</v>
      </c>
      <c r="X135" s="201"/>
      <c r="Y135" s="201"/>
      <c r="Z135" s="201"/>
      <c r="AA135" s="201"/>
      <c r="AB135" s="201"/>
      <c r="AC135" s="201"/>
      <c r="AD135" s="201"/>
      <c r="AE135" s="201"/>
      <c r="AF135" s="201"/>
      <c r="AG135" s="201"/>
      <c r="AH135" s="201"/>
      <c r="AI135" s="201"/>
      <c r="AJ135" s="201"/>
      <c r="AK135" s="201"/>
      <c r="AL135" s="201"/>
      <c r="AM135" s="201"/>
      <c r="AN135" s="201"/>
      <c r="AO135" s="201"/>
      <c r="AP135" s="201"/>
      <c r="AQ135" s="201"/>
      <c r="AR135" s="201"/>
      <c r="AS135" s="201"/>
      <c r="AT135" s="201"/>
    </row>
    <row r="136" spans="1:46" hidden="1">
      <c r="A136" s="95" t="str">
        <f>IF(FN_MC!Y139="","*",FN_MC!Y139)</f>
        <v>*</v>
      </c>
      <c r="B136" s="95" t="str">
        <f>IF(FN_MC!X139="","*",FN_MC!X139)</f>
        <v>*</v>
      </c>
      <c r="C136" s="95" t="str">
        <f>IF(FN_MC!Z139="","*",FN_MC!Z139)</f>
        <v>*</v>
      </c>
      <c r="D136" s="96" t="str">
        <f>IF(FN_MC!S139="","*",FN_MC!S139)</f>
        <v>-</v>
      </c>
      <c r="E136" s="96" t="str">
        <f>IF(FN_MC!T139="","*",FN_MC!T139)</f>
        <v>-</v>
      </c>
      <c r="F136" s="96" t="str">
        <f>IF(FN_MC!B139="","*",FN_MC!B139)</f>
        <v>*</v>
      </c>
      <c r="G136" s="96" t="str">
        <f>IF(FN_MC!D139="","*",FN_MC!D139)</f>
        <v>*</v>
      </c>
      <c r="H136" s="96" t="str">
        <f>IF(FN_MC!F139="","*",FN_MC!F139)</f>
        <v>*</v>
      </c>
      <c r="I136" s="96" t="str">
        <f>IF(FN_MC!H139="","*",FN_MC!H139)</f>
        <v>*</v>
      </c>
      <c r="J136" s="96" t="str">
        <f>IF(FN_MC!I139="","*",FN_MC!I139)</f>
        <v>*</v>
      </c>
      <c r="K136" s="96" t="str">
        <f>IF(FN_MC!M139="","*",FN_MC!M139)</f>
        <v>-</v>
      </c>
      <c r="L136" s="196" t="str">
        <f>IF(FN_MC!N139="","*",FN_MC!N139)</f>
        <v>-</v>
      </c>
      <c r="M136" s="97" t="str">
        <f>IF(FN_MC!J139="","*",FN_MC!J139)</f>
        <v>*</v>
      </c>
      <c r="N136" s="183" t="str">
        <f>IF(FN_MC!K139="","*",FN_MC!K139)</f>
        <v>*</v>
      </c>
      <c r="O136" s="183" t="str">
        <f>IF(FN_MC!L139="","*",FN_MC!L139)</f>
        <v>-</v>
      </c>
      <c r="P136" s="107" t="str">
        <f>IF(FN_MC!O139="","*",FN_MC!O139)</f>
        <v>*</v>
      </c>
      <c r="Q136" s="107" t="str">
        <f>IF(FN_MC!P139="","*",FN_MC!P139)</f>
        <v>*</v>
      </c>
      <c r="R136" s="96" t="str">
        <f>IF(FN_MC!Q139="","*",CONCATENATE(FN_MC!Q139," ",FN_MC!R139))</f>
        <v>*</v>
      </c>
      <c r="S136" s="96" t="str">
        <f>IF(FN_MC!V139="","*",FN_MC!V139)</f>
        <v>*</v>
      </c>
      <c r="T136" s="96" t="str">
        <f>IF(FN_MC!W139="","*",FN_MC!W139)</f>
        <v>*</v>
      </c>
      <c r="U136" s="98" t="str">
        <f ca="1">_xlfn.XLOOKUP(G136&amp;$U$3,BS_CONTROLE[CHAVE],BS_CONTROLE[Quantidade_11],"-")</f>
        <v>-</v>
      </c>
      <c r="V136" s="98" t="str">
        <f ca="1">_xlfn.XLOOKUP(G136&amp;$V$3,BS_CONTROLE[CHAVE],BS_CONTROLE[Quantidade_11],"-")</f>
        <v>-</v>
      </c>
      <c r="W136" s="98" t="str">
        <f ca="1">_xlfn.XLOOKUP(G136&amp;$W$3,BS_CONTROLE[CHAVE],BS_CONTROLE[Quantidade_11],"-")</f>
        <v>-</v>
      </c>
      <c r="X136" s="201"/>
      <c r="Y136" s="201"/>
      <c r="Z136" s="201"/>
      <c r="AA136" s="201"/>
      <c r="AB136" s="201"/>
      <c r="AC136" s="201"/>
      <c r="AD136" s="201"/>
      <c r="AE136" s="201"/>
      <c r="AF136" s="201"/>
      <c r="AG136" s="201"/>
      <c r="AH136" s="201"/>
      <c r="AI136" s="201"/>
      <c r="AJ136" s="201"/>
      <c r="AK136" s="201"/>
      <c r="AL136" s="201"/>
      <c r="AM136" s="201"/>
      <c r="AN136" s="201"/>
      <c r="AO136" s="201"/>
      <c r="AP136" s="201"/>
      <c r="AQ136" s="201"/>
      <c r="AR136" s="201"/>
      <c r="AS136" s="201"/>
      <c r="AT136" s="201"/>
    </row>
    <row r="137" spans="1:46" hidden="1">
      <c r="A137" s="95" t="str">
        <f>IF(FN_MC!Y140="","*",FN_MC!Y140)</f>
        <v>*</v>
      </c>
      <c r="B137" s="95" t="str">
        <f>IF(FN_MC!X140="","*",FN_MC!X140)</f>
        <v>*</v>
      </c>
      <c r="C137" s="95" t="str">
        <f>IF(FN_MC!Z140="","*",FN_MC!Z140)</f>
        <v>*</v>
      </c>
      <c r="D137" s="96" t="str">
        <f>IF(FN_MC!S140="","*",FN_MC!S140)</f>
        <v>-</v>
      </c>
      <c r="E137" s="96" t="str">
        <f>IF(FN_MC!T140="","*",FN_MC!T140)</f>
        <v>-</v>
      </c>
      <c r="F137" s="96" t="str">
        <f>IF(FN_MC!B140="","*",FN_MC!B140)</f>
        <v>*</v>
      </c>
      <c r="G137" s="96" t="str">
        <f>IF(FN_MC!D140="","*",FN_MC!D140)</f>
        <v>*</v>
      </c>
      <c r="H137" s="96" t="str">
        <f>IF(FN_MC!F140="","*",FN_MC!F140)</f>
        <v>*</v>
      </c>
      <c r="I137" s="96" t="str">
        <f>IF(FN_MC!H140="","*",FN_MC!H140)</f>
        <v>*</v>
      </c>
      <c r="J137" s="96" t="str">
        <f>IF(FN_MC!I140="","*",FN_MC!I140)</f>
        <v>*</v>
      </c>
      <c r="K137" s="96" t="str">
        <f>IF(FN_MC!M140="","*",FN_MC!M140)</f>
        <v>-</v>
      </c>
      <c r="L137" s="196" t="str">
        <f>IF(FN_MC!N140="","*",FN_MC!N140)</f>
        <v>-</v>
      </c>
      <c r="M137" s="97" t="str">
        <f>IF(FN_MC!J140="","*",FN_MC!J140)</f>
        <v>*</v>
      </c>
      <c r="N137" s="183" t="str">
        <f>IF(FN_MC!K140="","*",FN_MC!K140)</f>
        <v>*</v>
      </c>
      <c r="O137" s="183" t="str">
        <f>IF(FN_MC!L140="","*",FN_MC!L140)</f>
        <v>-</v>
      </c>
      <c r="P137" s="107" t="str">
        <f>IF(FN_MC!O140="","*",FN_MC!O140)</f>
        <v>*</v>
      </c>
      <c r="Q137" s="107" t="str">
        <f>IF(FN_MC!P140="","*",FN_MC!P140)</f>
        <v>*</v>
      </c>
      <c r="R137" s="96" t="str">
        <f>IF(FN_MC!Q140="","*",CONCATENATE(FN_MC!Q140," ",FN_MC!R140))</f>
        <v>*</v>
      </c>
      <c r="S137" s="96" t="str">
        <f>IF(FN_MC!V140="","*",FN_MC!V140)</f>
        <v>*</v>
      </c>
      <c r="T137" s="96" t="str">
        <f>IF(FN_MC!W140="","*",FN_MC!W140)</f>
        <v>*</v>
      </c>
      <c r="U137" s="98" t="str">
        <f ca="1">_xlfn.XLOOKUP(G137&amp;$U$3,BS_CONTROLE[CHAVE],BS_CONTROLE[Quantidade_11],"-")</f>
        <v>-</v>
      </c>
      <c r="V137" s="98" t="str">
        <f ca="1">_xlfn.XLOOKUP(G137&amp;$V$3,BS_CONTROLE[CHAVE],BS_CONTROLE[Quantidade_11],"-")</f>
        <v>-</v>
      </c>
      <c r="W137" s="98" t="str">
        <f ca="1">_xlfn.XLOOKUP(G137&amp;$W$3,BS_CONTROLE[CHAVE],BS_CONTROLE[Quantidade_11],"-")</f>
        <v>-</v>
      </c>
      <c r="X137" s="201"/>
      <c r="Y137" s="201"/>
      <c r="Z137" s="201"/>
      <c r="AA137" s="201"/>
      <c r="AB137" s="201"/>
      <c r="AC137" s="201"/>
      <c r="AD137" s="201"/>
      <c r="AE137" s="201"/>
      <c r="AF137" s="201"/>
      <c r="AG137" s="201"/>
      <c r="AH137" s="201"/>
      <c r="AI137" s="201"/>
      <c r="AJ137" s="201"/>
      <c r="AK137" s="201"/>
      <c r="AL137" s="201"/>
      <c r="AM137" s="201"/>
      <c r="AN137" s="201"/>
      <c r="AO137" s="201"/>
      <c r="AP137" s="201"/>
      <c r="AQ137" s="201"/>
      <c r="AR137" s="201"/>
      <c r="AS137" s="201"/>
      <c r="AT137" s="201"/>
    </row>
    <row r="138" spans="1:46" hidden="1">
      <c r="A138" s="95" t="str">
        <f>IF(FN_MC!Y141="","*",FN_MC!Y141)</f>
        <v>*</v>
      </c>
      <c r="B138" s="95" t="str">
        <f>IF(FN_MC!X141="","*",FN_MC!X141)</f>
        <v>*</v>
      </c>
      <c r="C138" s="95" t="str">
        <f>IF(FN_MC!Z141="","*",FN_MC!Z141)</f>
        <v>*</v>
      </c>
      <c r="D138" s="96" t="str">
        <f>IF(FN_MC!S141="","*",FN_MC!S141)</f>
        <v>-</v>
      </c>
      <c r="E138" s="96" t="str">
        <f>IF(FN_MC!T141="","*",FN_MC!T141)</f>
        <v>-</v>
      </c>
      <c r="F138" s="96" t="str">
        <f>IF(FN_MC!B141="","*",FN_MC!B141)</f>
        <v>*</v>
      </c>
      <c r="G138" s="96" t="str">
        <f>IF(FN_MC!D141="","*",FN_MC!D141)</f>
        <v>*</v>
      </c>
      <c r="H138" s="96" t="str">
        <f>IF(FN_MC!F141="","*",FN_MC!F141)</f>
        <v>*</v>
      </c>
      <c r="I138" s="96" t="str">
        <f>IF(FN_MC!H141="","*",FN_MC!H141)</f>
        <v>*</v>
      </c>
      <c r="J138" s="96" t="str">
        <f>IF(FN_MC!I141="","*",FN_MC!I141)</f>
        <v>*</v>
      </c>
      <c r="K138" s="96" t="str">
        <f>IF(FN_MC!M141="","*",FN_MC!M141)</f>
        <v>-</v>
      </c>
      <c r="L138" s="196" t="str">
        <f>IF(FN_MC!N141="","*",FN_MC!N141)</f>
        <v>-</v>
      </c>
      <c r="M138" s="97" t="str">
        <f>IF(FN_MC!J141="","*",FN_MC!J141)</f>
        <v>*</v>
      </c>
      <c r="N138" s="183" t="str">
        <f>IF(FN_MC!K141="","*",FN_MC!K141)</f>
        <v>*</v>
      </c>
      <c r="O138" s="183" t="str">
        <f>IF(FN_MC!L141="","*",FN_MC!L141)</f>
        <v>-</v>
      </c>
      <c r="P138" s="107" t="str">
        <f>IF(FN_MC!O141="","*",FN_MC!O141)</f>
        <v>*</v>
      </c>
      <c r="Q138" s="107" t="str">
        <f>IF(FN_MC!P141="","*",FN_MC!P141)</f>
        <v>*</v>
      </c>
      <c r="R138" s="96" t="str">
        <f>IF(FN_MC!Q141="","*",CONCATENATE(FN_MC!Q141," ",FN_MC!R141))</f>
        <v>*</v>
      </c>
      <c r="S138" s="96" t="str">
        <f>IF(FN_MC!V141="","*",FN_MC!V141)</f>
        <v>*</v>
      </c>
      <c r="T138" s="96" t="str">
        <f>IF(FN_MC!W141="","*",FN_MC!W141)</f>
        <v>*</v>
      </c>
      <c r="U138" s="98" t="str">
        <f ca="1">_xlfn.XLOOKUP(G138&amp;$U$3,BS_CONTROLE[CHAVE],BS_CONTROLE[Quantidade_11],"-")</f>
        <v>-</v>
      </c>
      <c r="V138" s="98" t="str">
        <f ca="1">_xlfn.XLOOKUP(G138&amp;$V$3,BS_CONTROLE[CHAVE],BS_CONTROLE[Quantidade_11],"-")</f>
        <v>-</v>
      </c>
      <c r="W138" s="98" t="str">
        <f ca="1">_xlfn.XLOOKUP(G138&amp;$W$3,BS_CONTROLE[CHAVE],BS_CONTROLE[Quantidade_11],"-")</f>
        <v>-</v>
      </c>
      <c r="X138" s="201"/>
      <c r="Y138" s="201"/>
      <c r="Z138" s="201"/>
      <c r="AA138" s="201"/>
      <c r="AB138" s="201"/>
      <c r="AC138" s="201"/>
      <c r="AD138" s="201"/>
      <c r="AE138" s="201"/>
      <c r="AF138" s="201"/>
      <c r="AG138" s="201"/>
      <c r="AH138" s="201"/>
      <c r="AI138" s="201"/>
      <c r="AJ138" s="201"/>
      <c r="AK138" s="201"/>
      <c r="AL138" s="201"/>
      <c r="AM138" s="201"/>
      <c r="AN138" s="201"/>
      <c r="AO138" s="201"/>
      <c r="AP138" s="201"/>
      <c r="AQ138" s="201"/>
      <c r="AR138" s="201"/>
      <c r="AS138" s="201"/>
      <c r="AT138" s="201"/>
    </row>
    <row r="139" spans="1:46" hidden="1">
      <c r="A139" s="95" t="str">
        <f>IF(FN_MC!Y142="","*",FN_MC!Y142)</f>
        <v>*</v>
      </c>
      <c r="B139" s="95" t="str">
        <f>IF(FN_MC!X142="","*",FN_MC!X142)</f>
        <v>*</v>
      </c>
      <c r="C139" s="95" t="str">
        <f>IF(FN_MC!Z142="","*",FN_MC!Z142)</f>
        <v>*</v>
      </c>
      <c r="D139" s="96" t="str">
        <f>IF(FN_MC!S142="","*",FN_MC!S142)</f>
        <v>-</v>
      </c>
      <c r="E139" s="96" t="str">
        <f>IF(FN_MC!T142="","*",FN_MC!T142)</f>
        <v>-</v>
      </c>
      <c r="F139" s="96" t="str">
        <f>IF(FN_MC!B142="","*",FN_MC!B142)</f>
        <v>*</v>
      </c>
      <c r="G139" s="96" t="str">
        <f>IF(FN_MC!D142="","*",FN_MC!D142)</f>
        <v>*</v>
      </c>
      <c r="H139" s="96" t="str">
        <f>IF(FN_MC!F142="","*",FN_MC!F142)</f>
        <v>*</v>
      </c>
      <c r="I139" s="96" t="str">
        <f>IF(FN_MC!H142="","*",FN_MC!H142)</f>
        <v>*</v>
      </c>
      <c r="J139" s="96" t="str">
        <f>IF(FN_MC!I142="","*",FN_MC!I142)</f>
        <v>*</v>
      </c>
      <c r="K139" s="96" t="str">
        <f>IF(FN_MC!M142="","*",FN_MC!M142)</f>
        <v>-</v>
      </c>
      <c r="L139" s="196" t="str">
        <f>IF(FN_MC!N142="","*",FN_MC!N142)</f>
        <v>-</v>
      </c>
      <c r="M139" s="97" t="str">
        <f>IF(FN_MC!J142="","*",FN_MC!J142)</f>
        <v>*</v>
      </c>
      <c r="N139" s="183" t="str">
        <f>IF(FN_MC!K142="","*",FN_MC!K142)</f>
        <v>*</v>
      </c>
      <c r="O139" s="183" t="str">
        <f>IF(FN_MC!L142="","*",FN_MC!L142)</f>
        <v>-</v>
      </c>
      <c r="P139" s="107" t="str">
        <f>IF(FN_MC!O142="","*",FN_MC!O142)</f>
        <v>*</v>
      </c>
      <c r="Q139" s="107" t="str">
        <f>IF(FN_MC!P142="","*",FN_MC!P142)</f>
        <v>*</v>
      </c>
      <c r="R139" s="96" t="str">
        <f>IF(FN_MC!Q142="","*",CONCATENATE(FN_MC!Q142," ",FN_MC!R142))</f>
        <v>*</v>
      </c>
      <c r="S139" s="96" t="str">
        <f>IF(FN_MC!V142="","*",FN_MC!V142)</f>
        <v>*</v>
      </c>
      <c r="T139" s="96" t="str">
        <f>IF(FN_MC!W142="","*",FN_MC!W142)</f>
        <v>*</v>
      </c>
      <c r="U139" s="98" t="str">
        <f ca="1">_xlfn.XLOOKUP(G139&amp;$U$3,BS_CONTROLE[CHAVE],BS_CONTROLE[Quantidade_11],"-")</f>
        <v>-</v>
      </c>
      <c r="V139" s="98" t="str">
        <f ca="1">_xlfn.XLOOKUP(G139&amp;$V$3,BS_CONTROLE[CHAVE],BS_CONTROLE[Quantidade_11],"-")</f>
        <v>-</v>
      </c>
      <c r="W139" s="98" t="str">
        <f ca="1">_xlfn.XLOOKUP(G139&amp;$W$3,BS_CONTROLE[CHAVE],BS_CONTROLE[Quantidade_11],"-")</f>
        <v>-</v>
      </c>
      <c r="X139" s="201"/>
      <c r="Y139" s="201"/>
      <c r="Z139" s="201"/>
      <c r="AA139" s="201"/>
      <c r="AB139" s="201"/>
      <c r="AC139" s="201"/>
      <c r="AD139" s="201"/>
      <c r="AE139" s="201"/>
      <c r="AF139" s="201"/>
      <c r="AG139" s="201"/>
      <c r="AH139" s="201"/>
      <c r="AI139" s="201"/>
      <c r="AJ139" s="201"/>
      <c r="AK139" s="201"/>
      <c r="AL139" s="201"/>
      <c r="AM139" s="201"/>
      <c r="AN139" s="201"/>
      <c r="AO139" s="201"/>
      <c r="AP139" s="201"/>
      <c r="AQ139" s="201"/>
      <c r="AR139" s="201"/>
      <c r="AS139" s="201"/>
      <c r="AT139" s="201"/>
    </row>
    <row r="140" spans="1:46" hidden="1">
      <c r="A140" s="95" t="str">
        <f>IF(FN_MC!Y143="","*",FN_MC!Y143)</f>
        <v>*</v>
      </c>
      <c r="B140" s="95" t="str">
        <f>IF(FN_MC!X143="","*",FN_MC!X143)</f>
        <v>*</v>
      </c>
      <c r="C140" s="95" t="str">
        <f>IF(FN_MC!Z143="","*",FN_MC!Z143)</f>
        <v>*</v>
      </c>
      <c r="D140" s="96" t="str">
        <f>IF(FN_MC!S143="","*",FN_MC!S143)</f>
        <v>-</v>
      </c>
      <c r="E140" s="96" t="str">
        <f>IF(FN_MC!T143="","*",FN_MC!T143)</f>
        <v>-</v>
      </c>
      <c r="F140" s="96" t="str">
        <f>IF(FN_MC!B143="","*",FN_MC!B143)</f>
        <v>*</v>
      </c>
      <c r="G140" s="96" t="str">
        <f>IF(FN_MC!D143="","*",FN_MC!D143)</f>
        <v>*</v>
      </c>
      <c r="H140" s="96" t="str">
        <f>IF(FN_MC!F143="","*",FN_MC!F143)</f>
        <v>*</v>
      </c>
      <c r="I140" s="96" t="str">
        <f>IF(FN_MC!H143="","*",FN_MC!H143)</f>
        <v>*</v>
      </c>
      <c r="J140" s="96" t="str">
        <f>IF(FN_MC!I143="","*",FN_MC!I143)</f>
        <v>*</v>
      </c>
      <c r="K140" s="96" t="str">
        <f>IF(FN_MC!M143="","*",FN_MC!M143)</f>
        <v>-</v>
      </c>
      <c r="L140" s="196" t="str">
        <f>IF(FN_MC!N143="","*",FN_MC!N143)</f>
        <v>-</v>
      </c>
      <c r="M140" s="97" t="str">
        <f>IF(FN_MC!J143="","*",FN_MC!J143)</f>
        <v>*</v>
      </c>
      <c r="N140" s="183" t="str">
        <f>IF(FN_MC!K143="","*",FN_MC!K143)</f>
        <v>*</v>
      </c>
      <c r="O140" s="183" t="str">
        <f>IF(FN_MC!L143="","*",FN_MC!L143)</f>
        <v>-</v>
      </c>
      <c r="P140" s="107" t="str">
        <f>IF(FN_MC!O143="","*",FN_MC!O143)</f>
        <v>*</v>
      </c>
      <c r="Q140" s="107" t="str">
        <f>IF(FN_MC!P143="","*",FN_MC!P143)</f>
        <v>*</v>
      </c>
      <c r="R140" s="96" t="str">
        <f>IF(FN_MC!Q143="","*",CONCATENATE(FN_MC!Q143," ",FN_MC!R143))</f>
        <v>*</v>
      </c>
      <c r="S140" s="96" t="str">
        <f>IF(FN_MC!V143="","*",FN_MC!V143)</f>
        <v>*</v>
      </c>
      <c r="T140" s="96" t="str">
        <f>IF(FN_MC!W143="","*",FN_MC!W143)</f>
        <v>*</v>
      </c>
      <c r="U140" s="98" t="str">
        <f ca="1">_xlfn.XLOOKUP(G140&amp;$U$3,BS_CONTROLE[CHAVE],BS_CONTROLE[Quantidade_11],"-")</f>
        <v>-</v>
      </c>
      <c r="V140" s="98" t="str">
        <f ca="1">_xlfn.XLOOKUP(G140&amp;$V$3,BS_CONTROLE[CHAVE],BS_CONTROLE[Quantidade_11],"-")</f>
        <v>-</v>
      </c>
      <c r="W140" s="98" t="str">
        <f ca="1">_xlfn.XLOOKUP(G140&amp;$W$3,BS_CONTROLE[CHAVE],BS_CONTROLE[Quantidade_11],"-")</f>
        <v>-</v>
      </c>
      <c r="X140" s="201"/>
      <c r="Y140" s="201"/>
      <c r="Z140" s="201"/>
      <c r="AA140" s="201"/>
      <c r="AB140" s="201"/>
      <c r="AC140" s="201"/>
      <c r="AD140" s="201"/>
      <c r="AE140" s="201"/>
      <c r="AF140" s="201"/>
      <c r="AG140" s="201"/>
      <c r="AH140" s="201"/>
      <c r="AI140" s="201"/>
      <c r="AJ140" s="201"/>
      <c r="AK140" s="201"/>
      <c r="AL140" s="201"/>
      <c r="AM140" s="201"/>
      <c r="AN140" s="201"/>
      <c r="AO140" s="201"/>
      <c r="AP140" s="201"/>
      <c r="AQ140" s="201"/>
      <c r="AR140" s="201"/>
      <c r="AS140" s="201"/>
      <c r="AT140" s="201"/>
    </row>
    <row r="141" spans="1:46" hidden="1">
      <c r="A141" s="95" t="str">
        <f>IF(FN_MC!Y144="","*",FN_MC!Y144)</f>
        <v>*</v>
      </c>
      <c r="B141" s="95" t="str">
        <f>IF(FN_MC!X144="","*",FN_MC!X144)</f>
        <v>*</v>
      </c>
      <c r="C141" s="95" t="str">
        <f>IF(FN_MC!Z144="","*",FN_MC!Z144)</f>
        <v>*</v>
      </c>
      <c r="D141" s="96" t="str">
        <f>IF(FN_MC!S144="","*",FN_MC!S144)</f>
        <v>-</v>
      </c>
      <c r="E141" s="96" t="str">
        <f>IF(FN_MC!T144="","*",FN_MC!T144)</f>
        <v>-</v>
      </c>
      <c r="F141" s="96" t="str">
        <f>IF(FN_MC!B144="","*",FN_MC!B144)</f>
        <v>*</v>
      </c>
      <c r="G141" s="96" t="str">
        <f>IF(FN_MC!D144="","*",FN_MC!D144)</f>
        <v>*</v>
      </c>
      <c r="H141" s="96" t="str">
        <f>IF(FN_MC!F144="","*",FN_MC!F144)</f>
        <v>*</v>
      </c>
      <c r="I141" s="96" t="str">
        <f>IF(FN_MC!H144="","*",FN_MC!H144)</f>
        <v>*</v>
      </c>
      <c r="J141" s="96" t="str">
        <f>IF(FN_MC!I144="","*",FN_MC!I144)</f>
        <v>*</v>
      </c>
      <c r="K141" s="96" t="str">
        <f>IF(FN_MC!M144="","*",FN_MC!M144)</f>
        <v>-</v>
      </c>
      <c r="L141" s="196" t="str">
        <f>IF(FN_MC!N144="","*",FN_MC!N144)</f>
        <v>-</v>
      </c>
      <c r="M141" s="97" t="str">
        <f>IF(FN_MC!J144="","*",FN_MC!J144)</f>
        <v>*</v>
      </c>
      <c r="N141" s="183" t="str">
        <f>IF(FN_MC!K144="","*",FN_MC!K144)</f>
        <v>*</v>
      </c>
      <c r="O141" s="183" t="str">
        <f>IF(FN_MC!L144="","*",FN_MC!L144)</f>
        <v>-</v>
      </c>
      <c r="P141" s="107" t="str">
        <f>IF(FN_MC!O144="","*",FN_MC!O144)</f>
        <v>*</v>
      </c>
      <c r="Q141" s="107" t="str">
        <f>IF(FN_MC!P144="","*",FN_MC!P144)</f>
        <v>*</v>
      </c>
      <c r="R141" s="96" t="str">
        <f>IF(FN_MC!Q144="","*",CONCATENATE(FN_MC!Q144," ",FN_MC!R144))</f>
        <v>*</v>
      </c>
      <c r="S141" s="96" t="str">
        <f>IF(FN_MC!V144="","*",FN_MC!V144)</f>
        <v>*</v>
      </c>
      <c r="T141" s="96" t="str">
        <f>IF(FN_MC!W144="","*",FN_MC!W144)</f>
        <v>*</v>
      </c>
      <c r="U141" s="98" t="str">
        <f ca="1">_xlfn.XLOOKUP(G141&amp;$U$3,BS_CONTROLE[CHAVE],BS_CONTROLE[Quantidade_11],"-")</f>
        <v>-</v>
      </c>
      <c r="V141" s="98" t="str">
        <f ca="1">_xlfn.XLOOKUP(G141&amp;$V$3,BS_CONTROLE[CHAVE],BS_CONTROLE[Quantidade_11],"-")</f>
        <v>-</v>
      </c>
      <c r="W141" s="98" t="str">
        <f ca="1">_xlfn.XLOOKUP(G141&amp;$W$3,BS_CONTROLE[CHAVE],BS_CONTROLE[Quantidade_11],"-")</f>
        <v>-</v>
      </c>
      <c r="X141" s="201"/>
      <c r="Y141" s="201"/>
      <c r="Z141" s="201"/>
      <c r="AA141" s="201"/>
      <c r="AB141" s="201"/>
      <c r="AC141" s="201"/>
      <c r="AD141" s="201"/>
      <c r="AE141" s="201"/>
      <c r="AF141" s="201"/>
      <c r="AG141" s="201"/>
      <c r="AH141" s="201"/>
      <c r="AI141" s="201"/>
      <c r="AJ141" s="201"/>
      <c r="AK141" s="201"/>
      <c r="AL141" s="201"/>
      <c r="AM141" s="201"/>
      <c r="AN141" s="201"/>
      <c r="AO141" s="201"/>
      <c r="AP141" s="201"/>
      <c r="AQ141" s="201"/>
      <c r="AR141" s="201"/>
      <c r="AS141" s="201"/>
      <c r="AT141" s="201"/>
    </row>
    <row r="142" spans="1:46" hidden="1">
      <c r="A142" s="95" t="str">
        <f>IF(FN_MC!Y145="","*",FN_MC!Y145)</f>
        <v>*</v>
      </c>
      <c r="B142" s="95" t="str">
        <f>IF(FN_MC!X145="","*",FN_MC!X145)</f>
        <v>*</v>
      </c>
      <c r="C142" s="95" t="str">
        <f>IF(FN_MC!Z145="","*",FN_MC!Z145)</f>
        <v>*</v>
      </c>
      <c r="D142" s="96" t="str">
        <f>IF(FN_MC!S145="","*",FN_MC!S145)</f>
        <v>-</v>
      </c>
      <c r="E142" s="96" t="str">
        <f>IF(FN_MC!T145="","*",FN_MC!T145)</f>
        <v>-</v>
      </c>
      <c r="F142" s="96" t="str">
        <f>IF(FN_MC!B145="","*",FN_MC!B145)</f>
        <v>*</v>
      </c>
      <c r="G142" s="96" t="str">
        <f>IF(FN_MC!D145="","*",FN_MC!D145)</f>
        <v>*</v>
      </c>
      <c r="H142" s="96" t="str">
        <f>IF(FN_MC!F145="","*",FN_MC!F145)</f>
        <v>*</v>
      </c>
      <c r="I142" s="96" t="str">
        <f>IF(FN_MC!H145="","*",FN_MC!H145)</f>
        <v>*</v>
      </c>
      <c r="J142" s="96" t="str">
        <f>IF(FN_MC!I145="","*",FN_MC!I145)</f>
        <v>*</v>
      </c>
      <c r="K142" s="96" t="str">
        <f>IF(FN_MC!M145="","*",FN_MC!M145)</f>
        <v>-</v>
      </c>
      <c r="L142" s="196" t="str">
        <f>IF(FN_MC!N145="","*",FN_MC!N145)</f>
        <v>-</v>
      </c>
      <c r="M142" s="97" t="str">
        <f>IF(FN_MC!J145="","*",FN_MC!J145)</f>
        <v>*</v>
      </c>
      <c r="N142" s="183" t="str">
        <f>IF(FN_MC!K145="","*",FN_MC!K145)</f>
        <v>*</v>
      </c>
      <c r="O142" s="183" t="str">
        <f>IF(FN_MC!L145="","*",FN_MC!L145)</f>
        <v>-</v>
      </c>
      <c r="P142" s="107" t="str">
        <f>IF(FN_MC!O145="","*",FN_MC!O145)</f>
        <v>*</v>
      </c>
      <c r="Q142" s="107" t="str">
        <f>IF(FN_MC!P145="","*",FN_MC!P145)</f>
        <v>*</v>
      </c>
      <c r="R142" s="96" t="str">
        <f>IF(FN_MC!Q145="","*",CONCATENATE(FN_MC!Q145," ",FN_MC!R145))</f>
        <v>*</v>
      </c>
      <c r="S142" s="96" t="str">
        <f>IF(FN_MC!V145="","*",FN_MC!V145)</f>
        <v>*</v>
      </c>
      <c r="T142" s="96" t="str">
        <f>IF(FN_MC!W145="","*",FN_MC!W145)</f>
        <v>*</v>
      </c>
      <c r="U142" s="98" t="str">
        <f ca="1">_xlfn.XLOOKUP(G142&amp;$U$3,BS_CONTROLE[CHAVE],BS_CONTROLE[Quantidade_11],"-")</f>
        <v>-</v>
      </c>
      <c r="V142" s="98" t="str">
        <f ca="1">_xlfn.XLOOKUP(G142&amp;$V$3,BS_CONTROLE[CHAVE],BS_CONTROLE[Quantidade_11],"-")</f>
        <v>-</v>
      </c>
      <c r="W142" s="98" t="str">
        <f ca="1">_xlfn.XLOOKUP(G142&amp;$W$3,BS_CONTROLE[CHAVE],BS_CONTROLE[Quantidade_11],"-")</f>
        <v>-</v>
      </c>
      <c r="X142" s="201"/>
      <c r="Y142" s="201"/>
      <c r="Z142" s="201"/>
      <c r="AA142" s="201"/>
      <c r="AB142" s="201"/>
      <c r="AC142" s="201"/>
      <c r="AD142" s="201"/>
      <c r="AE142" s="201"/>
      <c r="AF142" s="201"/>
      <c r="AG142" s="201"/>
      <c r="AH142" s="201"/>
      <c r="AI142" s="201"/>
      <c r="AJ142" s="201"/>
      <c r="AK142" s="201"/>
      <c r="AL142" s="201"/>
      <c r="AM142" s="201"/>
      <c r="AN142" s="201"/>
      <c r="AO142" s="201"/>
      <c r="AP142" s="201"/>
      <c r="AQ142" s="201"/>
      <c r="AR142" s="201"/>
      <c r="AS142" s="201"/>
      <c r="AT142" s="201"/>
    </row>
    <row r="143" spans="1:46" hidden="1">
      <c r="A143" s="95" t="str">
        <f>IF(FN_MC!Y146="","*",FN_MC!Y146)</f>
        <v>*</v>
      </c>
      <c r="B143" s="95" t="str">
        <f>IF(FN_MC!X146="","*",FN_MC!X146)</f>
        <v>*</v>
      </c>
      <c r="C143" s="95" t="str">
        <f>IF(FN_MC!Z146="","*",FN_MC!Z146)</f>
        <v>*</v>
      </c>
      <c r="D143" s="96" t="str">
        <f>IF(FN_MC!S146="","*",FN_MC!S146)</f>
        <v>-</v>
      </c>
      <c r="E143" s="96" t="str">
        <f>IF(FN_MC!T146="","*",FN_MC!T146)</f>
        <v>-</v>
      </c>
      <c r="F143" s="96" t="str">
        <f>IF(FN_MC!B146="","*",FN_MC!B146)</f>
        <v>*</v>
      </c>
      <c r="G143" s="96" t="str">
        <f>IF(FN_MC!D146="","*",FN_MC!D146)</f>
        <v>*</v>
      </c>
      <c r="H143" s="96" t="str">
        <f>IF(FN_MC!F146="","*",FN_MC!F146)</f>
        <v>*</v>
      </c>
      <c r="I143" s="96" t="str">
        <f>IF(FN_MC!H146="","*",FN_MC!H146)</f>
        <v>*</v>
      </c>
      <c r="J143" s="96" t="str">
        <f>IF(FN_MC!I146="","*",FN_MC!I146)</f>
        <v>*</v>
      </c>
      <c r="K143" s="96" t="str">
        <f>IF(FN_MC!M146="","*",FN_MC!M146)</f>
        <v>-</v>
      </c>
      <c r="L143" s="196" t="str">
        <f>IF(FN_MC!N146="","*",FN_MC!N146)</f>
        <v>-</v>
      </c>
      <c r="M143" s="97" t="str">
        <f>IF(FN_MC!J146="","*",FN_MC!J146)</f>
        <v>*</v>
      </c>
      <c r="N143" s="183" t="str">
        <f>IF(FN_MC!K146="","*",FN_MC!K146)</f>
        <v>*</v>
      </c>
      <c r="O143" s="183" t="str">
        <f>IF(FN_MC!L146="","*",FN_MC!L146)</f>
        <v>-</v>
      </c>
      <c r="P143" s="107" t="str">
        <f>IF(FN_MC!O146="","*",FN_MC!O146)</f>
        <v>*</v>
      </c>
      <c r="Q143" s="107" t="str">
        <f>IF(FN_MC!P146="","*",FN_MC!P146)</f>
        <v>*</v>
      </c>
      <c r="R143" s="96" t="str">
        <f>IF(FN_MC!Q146="","*",CONCATENATE(FN_MC!Q146," ",FN_MC!R146))</f>
        <v>*</v>
      </c>
      <c r="S143" s="96" t="str">
        <f>IF(FN_MC!V146="","*",FN_MC!V146)</f>
        <v>*</v>
      </c>
      <c r="T143" s="96" t="str">
        <f>IF(FN_MC!W146="","*",FN_MC!W146)</f>
        <v>*</v>
      </c>
      <c r="U143" s="98" t="str">
        <f ca="1">_xlfn.XLOOKUP(G143&amp;$U$3,BS_CONTROLE[CHAVE],BS_CONTROLE[Quantidade_11],"-")</f>
        <v>-</v>
      </c>
      <c r="V143" s="98" t="str">
        <f ca="1">_xlfn.XLOOKUP(G143&amp;$V$3,BS_CONTROLE[CHAVE],BS_CONTROLE[Quantidade_11],"-")</f>
        <v>-</v>
      </c>
      <c r="W143" s="98" t="str">
        <f ca="1">_xlfn.XLOOKUP(G143&amp;$W$3,BS_CONTROLE[CHAVE],BS_CONTROLE[Quantidade_11],"-")</f>
        <v>-</v>
      </c>
      <c r="X143" s="201"/>
      <c r="Y143" s="201"/>
      <c r="Z143" s="201"/>
      <c r="AA143" s="201"/>
      <c r="AB143" s="201"/>
      <c r="AC143" s="201"/>
      <c r="AD143" s="201"/>
      <c r="AE143" s="201"/>
      <c r="AF143" s="201"/>
      <c r="AG143" s="201"/>
      <c r="AH143" s="201"/>
      <c r="AI143" s="201"/>
      <c r="AJ143" s="201"/>
      <c r="AK143" s="201"/>
      <c r="AL143" s="201"/>
      <c r="AM143" s="201"/>
      <c r="AN143" s="201"/>
      <c r="AO143" s="201"/>
      <c r="AP143" s="201"/>
      <c r="AQ143" s="201"/>
      <c r="AR143" s="201"/>
      <c r="AS143" s="201"/>
      <c r="AT143" s="201"/>
    </row>
    <row r="144" spans="1:46" hidden="1">
      <c r="A144" s="95" t="str">
        <f>IF(FN_MC!Y147="","*",FN_MC!Y147)</f>
        <v>*</v>
      </c>
      <c r="B144" s="95" t="str">
        <f>IF(FN_MC!X147="","*",FN_MC!X147)</f>
        <v>*</v>
      </c>
      <c r="C144" s="95" t="str">
        <f>IF(FN_MC!Z147="","*",FN_MC!Z147)</f>
        <v>*</v>
      </c>
      <c r="D144" s="96" t="str">
        <f>IF(FN_MC!S147="","*",FN_MC!S147)</f>
        <v>-</v>
      </c>
      <c r="E144" s="96" t="str">
        <f>IF(FN_MC!T147="","*",FN_MC!T147)</f>
        <v>-</v>
      </c>
      <c r="F144" s="96" t="str">
        <f>IF(FN_MC!B147="","*",FN_MC!B147)</f>
        <v>*</v>
      </c>
      <c r="G144" s="96" t="str">
        <f>IF(FN_MC!D147="","*",FN_MC!D147)</f>
        <v>*</v>
      </c>
      <c r="H144" s="96" t="str">
        <f>IF(FN_MC!F147="","*",FN_MC!F147)</f>
        <v>*</v>
      </c>
      <c r="I144" s="96" t="str">
        <f>IF(FN_MC!H147="","*",FN_MC!H147)</f>
        <v>*</v>
      </c>
      <c r="J144" s="96" t="str">
        <f>IF(FN_MC!I147="","*",FN_MC!I147)</f>
        <v>*</v>
      </c>
      <c r="K144" s="96" t="str">
        <f>IF(FN_MC!M147="","*",FN_MC!M147)</f>
        <v>-</v>
      </c>
      <c r="L144" s="196" t="str">
        <f>IF(FN_MC!N147="","*",FN_MC!N147)</f>
        <v>-</v>
      </c>
      <c r="M144" s="97" t="str">
        <f>IF(FN_MC!J147="","*",FN_MC!J147)</f>
        <v>*</v>
      </c>
      <c r="N144" s="183" t="str">
        <f>IF(FN_MC!K147="","*",FN_MC!K147)</f>
        <v>*</v>
      </c>
      <c r="O144" s="183" t="str">
        <f>IF(FN_MC!L147="","*",FN_MC!L147)</f>
        <v>-</v>
      </c>
      <c r="P144" s="107" t="str">
        <f>IF(FN_MC!O147="","*",FN_MC!O147)</f>
        <v>*</v>
      </c>
      <c r="Q144" s="107" t="str">
        <f>IF(FN_MC!P147="","*",FN_MC!P147)</f>
        <v>*</v>
      </c>
      <c r="R144" s="96" t="str">
        <f>IF(FN_MC!Q147="","*",CONCATENATE(FN_MC!Q147," ",FN_MC!R147))</f>
        <v>*</v>
      </c>
      <c r="S144" s="96" t="str">
        <f>IF(FN_MC!V147="","*",FN_MC!V147)</f>
        <v>*</v>
      </c>
      <c r="T144" s="96" t="str">
        <f>IF(FN_MC!W147="","*",FN_MC!W147)</f>
        <v>*</v>
      </c>
      <c r="U144" s="98" t="str">
        <f ca="1">_xlfn.XLOOKUP(G144&amp;$U$3,BS_CONTROLE[CHAVE],BS_CONTROLE[Quantidade_11],"-")</f>
        <v>-</v>
      </c>
      <c r="V144" s="98" t="str">
        <f ca="1">_xlfn.XLOOKUP(G144&amp;$V$3,BS_CONTROLE[CHAVE],BS_CONTROLE[Quantidade_11],"-")</f>
        <v>-</v>
      </c>
      <c r="W144" s="98" t="str">
        <f ca="1">_xlfn.XLOOKUP(G144&amp;$W$3,BS_CONTROLE[CHAVE],BS_CONTROLE[Quantidade_11],"-")</f>
        <v>-</v>
      </c>
      <c r="X144" s="201"/>
      <c r="Y144" s="201"/>
      <c r="Z144" s="201"/>
      <c r="AA144" s="201"/>
      <c r="AB144" s="201"/>
      <c r="AC144" s="201"/>
      <c r="AD144" s="201"/>
      <c r="AE144" s="201"/>
      <c r="AF144" s="201"/>
      <c r="AG144" s="201"/>
      <c r="AH144" s="201"/>
      <c r="AI144" s="201"/>
      <c r="AJ144" s="201"/>
      <c r="AK144" s="201"/>
      <c r="AL144" s="201"/>
      <c r="AM144" s="201"/>
      <c r="AN144" s="201"/>
      <c r="AO144" s="201"/>
      <c r="AP144" s="201"/>
      <c r="AQ144" s="201"/>
      <c r="AR144" s="201"/>
      <c r="AS144" s="201"/>
      <c r="AT144" s="201"/>
    </row>
    <row r="145" spans="1:46" hidden="1">
      <c r="A145" s="95" t="str">
        <f>IF(FN_MC!Y148="","*",FN_MC!Y148)</f>
        <v>*</v>
      </c>
      <c r="B145" s="95" t="str">
        <f>IF(FN_MC!X148="","*",FN_MC!X148)</f>
        <v>*</v>
      </c>
      <c r="C145" s="95" t="str">
        <f>IF(FN_MC!Z148="","*",FN_MC!Z148)</f>
        <v>*</v>
      </c>
      <c r="D145" s="96" t="str">
        <f>IF(FN_MC!S148="","*",FN_MC!S148)</f>
        <v>-</v>
      </c>
      <c r="E145" s="96" t="str">
        <f>IF(FN_MC!T148="","*",FN_MC!T148)</f>
        <v>-</v>
      </c>
      <c r="F145" s="96" t="str">
        <f>IF(FN_MC!B148="","*",FN_MC!B148)</f>
        <v>*</v>
      </c>
      <c r="G145" s="96" t="str">
        <f>IF(FN_MC!D148="","*",FN_MC!D148)</f>
        <v>*</v>
      </c>
      <c r="H145" s="96" t="str">
        <f>IF(FN_MC!F148="","*",FN_MC!F148)</f>
        <v>*</v>
      </c>
      <c r="I145" s="96" t="str">
        <f>IF(FN_MC!H148="","*",FN_MC!H148)</f>
        <v>*</v>
      </c>
      <c r="J145" s="96" t="str">
        <f>IF(FN_MC!I148="","*",FN_MC!I148)</f>
        <v>*</v>
      </c>
      <c r="K145" s="96" t="str">
        <f>IF(FN_MC!M148="","*",FN_MC!M148)</f>
        <v>-</v>
      </c>
      <c r="L145" s="196" t="str">
        <f>IF(FN_MC!N148="","*",FN_MC!N148)</f>
        <v>-</v>
      </c>
      <c r="M145" s="97" t="str">
        <f>IF(FN_MC!J148="","*",FN_MC!J148)</f>
        <v>*</v>
      </c>
      <c r="N145" s="183" t="str">
        <f>IF(FN_MC!K148="","*",FN_MC!K148)</f>
        <v>*</v>
      </c>
      <c r="O145" s="183" t="str">
        <f>IF(FN_MC!L148="","*",FN_MC!L148)</f>
        <v>-</v>
      </c>
      <c r="P145" s="107" t="str">
        <f>IF(FN_MC!O148="","*",FN_MC!O148)</f>
        <v>*</v>
      </c>
      <c r="Q145" s="107" t="str">
        <f>IF(FN_MC!P148="","*",FN_MC!P148)</f>
        <v>*</v>
      </c>
      <c r="R145" s="96" t="str">
        <f>IF(FN_MC!Q148="","*",CONCATENATE(FN_MC!Q148," ",FN_MC!R148))</f>
        <v>*</v>
      </c>
      <c r="S145" s="96" t="str">
        <f>IF(FN_MC!V148="","*",FN_MC!V148)</f>
        <v>*</v>
      </c>
      <c r="T145" s="96" t="str">
        <f>IF(FN_MC!W148="","*",FN_MC!W148)</f>
        <v>*</v>
      </c>
      <c r="U145" s="98" t="str">
        <f ca="1">_xlfn.XLOOKUP(G145&amp;$U$3,BS_CONTROLE[CHAVE],BS_CONTROLE[Quantidade_11],"-")</f>
        <v>-</v>
      </c>
      <c r="V145" s="98" t="str">
        <f ca="1">_xlfn.XLOOKUP(G145&amp;$V$3,BS_CONTROLE[CHAVE],BS_CONTROLE[Quantidade_11],"-")</f>
        <v>-</v>
      </c>
      <c r="W145" s="98" t="str">
        <f ca="1">_xlfn.XLOOKUP(G145&amp;$W$3,BS_CONTROLE[CHAVE],BS_CONTROLE[Quantidade_11],"-")</f>
        <v>-</v>
      </c>
      <c r="X145" s="201"/>
      <c r="Y145" s="201"/>
      <c r="Z145" s="201"/>
      <c r="AA145" s="201"/>
      <c r="AB145" s="201"/>
      <c r="AC145" s="201"/>
      <c r="AD145" s="201"/>
      <c r="AE145" s="201"/>
      <c r="AF145" s="201"/>
      <c r="AG145" s="201"/>
      <c r="AH145" s="201"/>
      <c r="AI145" s="201"/>
      <c r="AJ145" s="201"/>
      <c r="AK145" s="201"/>
      <c r="AL145" s="201"/>
      <c r="AM145" s="201"/>
      <c r="AN145" s="201"/>
      <c r="AO145" s="201"/>
      <c r="AP145" s="201"/>
      <c r="AQ145" s="201"/>
      <c r="AR145" s="201"/>
      <c r="AS145" s="201"/>
      <c r="AT145" s="201"/>
    </row>
    <row r="146" spans="1:46" hidden="1">
      <c r="A146" s="95" t="str">
        <f>IF(FN_MC!Y149="","*",FN_MC!Y149)</f>
        <v>*</v>
      </c>
      <c r="B146" s="95" t="str">
        <f>IF(FN_MC!X149="","*",FN_MC!X149)</f>
        <v>*</v>
      </c>
      <c r="C146" s="95" t="str">
        <f>IF(FN_MC!Z149="","*",FN_MC!Z149)</f>
        <v>*</v>
      </c>
      <c r="D146" s="96" t="str">
        <f>IF(FN_MC!S149="","*",FN_MC!S149)</f>
        <v>-</v>
      </c>
      <c r="E146" s="96" t="str">
        <f>IF(FN_MC!T149="","*",FN_MC!T149)</f>
        <v>-</v>
      </c>
      <c r="F146" s="96" t="str">
        <f>IF(FN_MC!B149="","*",FN_MC!B149)</f>
        <v>*</v>
      </c>
      <c r="G146" s="96" t="str">
        <f>IF(FN_MC!D149="","*",FN_MC!D149)</f>
        <v>*</v>
      </c>
      <c r="H146" s="96" t="str">
        <f>IF(FN_MC!F149="","*",FN_MC!F149)</f>
        <v>*</v>
      </c>
      <c r="I146" s="96" t="str">
        <f>IF(FN_MC!H149="","*",FN_MC!H149)</f>
        <v>*</v>
      </c>
      <c r="J146" s="96" t="str">
        <f>IF(FN_MC!I149="","*",FN_MC!I149)</f>
        <v>*</v>
      </c>
      <c r="K146" s="96" t="str">
        <f>IF(FN_MC!M149="","*",FN_MC!M149)</f>
        <v>-</v>
      </c>
      <c r="L146" s="196" t="str">
        <f>IF(FN_MC!N149="","*",FN_MC!N149)</f>
        <v>-</v>
      </c>
      <c r="M146" s="97" t="str">
        <f>IF(FN_MC!J149="","*",FN_MC!J149)</f>
        <v>*</v>
      </c>
      <c r="N146" s="183" t="str">
        <f>IF(FN_MC!K149="","*",FN_MC!K149)</f>
        <v>*</v>
      </c>
      <c r="O146" s="183" t="str">
        <f>IF(FN_MC!L149="","*",FN_MC!L149)</f>
        <v>-</v>
      </c>
      <c r="P146" s="107" t="str">
        <f>IF(FN_MC!O149="","*",FN_MC!O149)</f>
        <v>*</v>
      </c>
      <c r="Q146" s="107" t="str">
        <f>IF(FN_MC!P149="","*",FN_MC!P149)</f>
        <v>*</v>
      </c>
      <c r="R146" s="96" t="str">
        <f>IF(FN_MC!Q149="","*",CONCATENATE(FN_MC!Q149," ",FN_MC!R149))</f>
        <v>*</v>
      </c>
      <c r="S146" s="96" t="str">
        <f>IF(FN_MC!V149="","*",FN_MC!V149)</f>
        <v>*</v>
      </c>
      <c r="T146" s="96" t="str">
        <f>IF(FN_MC!W149="","*",FN_MC!W149)</f>
        <v>*</v>
      </c>
      <c r="U146" s="98" t="str">
        <f ca="1">_xlfn.XLOOKUP(G146&amp;$U$3,BS_CONTROLE[CHAVE],BS_CONTROLE[Quantidade_11],"-")</f>
        <v>-</v>
      </c>
      <c r="V146" s="98" t="str">
        <f ca="1">_xlfn.XLOOKUP(G146&amp;$V$3,BS_CONTROLE[CHAVE],BS_CONTROLE[Quantidade_11],"-")</f>
        <v>-</v>
      </c>
      <c r="W146" s="98" t="str">
        <f ca="1">_xlfn.XLOOKUP(G146&amp;$W$3,BS_CONTROLE[CHAVE],BS_CONTROLE[Quantidade_11],"-")</f>
        <v>-</v>
      </c>
      <c r="X146" s="201"/>
      <c r="Y146" s="201"/>
      <c r="Z146" s="201"/>
      <c r="AA146" s="201"/>
      <c r="AB146" s="201"/>
      <c r="AC146" s="201"/>
      <c r="AD146" s="201"/>
      <c r="AE146" s="201"/>
      <c r="AF146" s="201"/>
      <c r="AG146" s="201"/>
      <c r="AH146" s="201"/>
      <c r="AI146" s="201"/>
      <c r="AJ146" s="201"/>
      <c r="AK146" s="201"/>
      <c r="AL146" s="201"/>
      <c r="AM146" s="201"/>
      <c r="AN146" s="201"/>
      <c r="AO146" s="201"/>
      <c r="AP146" s="201"/>
      <c r="AQ146" s="201"/>
      <c r="AR146" s="201"/>
      <c r="AS146" s="201"/>
      <c r="AT146" s="201"/>
    </row>
    <row r="147" spans="1:46" hidden="1">
      <c r="A147" s="95" t="str">
        <f>IF(FN_MC!Y150="","*",FN_MC!Y150)</f>
        <v>*</v>
      </c>
      <c r="B147" s="95" t="str">
        <f>IF(FN_MC!X150="","*",FN_MC!X150)</f>
        <v>*</v>
      </c>
      <c r="C147" s="95" t="str">
        <f>IF(FN_MC!Z150="","*",FN_MC!Z150)</f>
        <v>*</v>
      </c>
      <c r="D147" s="96" t="str">
        <f>IF(FN_MC!S150="","*",FN_MC!S150)</f>
        <v>-</v>
      </c>
      <c r="E147" s="96" t="str">
        <f>IF(FN_MC!T150="","*",FN_MC!T150)</f>
        <v>-</v>
      </c>
      <c r="F147" s="96" t="str">
        <f>IF(FN_MC!B150="","*",FN_MC!B150)</f>
        <v>*</v>
      </c>
      <c r="G147" s="96" t="str">
        <f>IF(FN_MC!D150="","*",FN_MC!D150)</f>
        <v>*</v>
      </c>
      <c r="H147" s="96" t="str">
        <f>IF(FN_MC!F150="","*",FN_MC!F150)</f>
        <v>*</v>
      </c>
      <c r="I147" s="96" t="str">
        <f>IF(FN_MC!H150="","*",FN_MC!H150)</f>
        <v>*</v>
      </c>
      <c r="J147" s="96" t="str">
        <f>IF(FN_MC!I150="","*",FN_MC!I150)</f>
        <v>*</v>
      </c>
      <c r="K147" s="96" t="str">
        <f>IF(FN_MC!M150="","*",FN_MC!M150)</f>
        <v>-</v>
      </c>
      <c r="L147" s="196" t="str">
        <f>IF(FN_MC!N150="","*",FN_MC!N150)</f>
        <v>-</v>
      </c>
      <c r="M147" s="97" t="str">
        <f>IF(FN_MC!J150="","*",FN_MC!J150)</f>
        <v>*</v>
      </c>
      <c r="N147" s="183" t="str">
        <f>IF(FN_MC!K150="","*",FN_MC!K150)</f>
        <v>*</v>
      </c>
      <c r="O147" s="183" t="str">
        <f>IF(FN_MC!L150="","*",FN_MC!L150)</f>
        <v>-</v>
      </c>
      <c r="P147" s="107" t="str">
        <f>IF(FN_MC!O150="","*",FN_MC!O150)</f>
        <v>*</v>
      </c>
      <c r="Q147" s="107" t="str">
        <f>IF(FN_MC!P150="","*",FN_MC!P150)</f>
        <v>*</v>
      </c>
      <c r="R147" s="96" t="str">
        <f>IF(FN_MC!Q150="","*",CONCATENATE(FN_MC!Q150," ",FN_MC!R150))</f>
        <v>*</v>
      </c>
      <c r="S147" s="96" t="str">
        <f>IF(FN_MC!V150="","*",FN_MC!V150)</f>
        <v>*</v>
      </c>
      <c r="T147" s="96" t="str">
        <f>IF(FN_MC!W150="","*",FN_MC!W150)</f>
        <v>*</v>
      </c>
      <c r="U147" s="98" t="str">
        <f ca="1">_xlfn.XLOOKUP(G147&amp;$U$3,BS_CONTROLE[CHAVE],BS_CONTROLE[Quantidade_11],"-")</f>
        <v>-</v>
      </c>
      <c r="V147" s="98" t="str">
        <f ca="1">_xlfn.XLOOKUP(G147&amp;$V$3,BS_CONTROLE[CHAVE],BS_CONTROLE[Quantidade_11],"-")</f>
        <v>-</v>
      </c>
      <c r="W147" s="98" t="str">
        <f ca="1">_xlfn.XLOOKUP(G147&amp;$W$3,BS_CONTROLE[CHAVE],BS_CONTROLE[Quantidade_11],"-")</f>
        <v>-</v>
      </c>
      <c r="X147" s="201"/>
      <c r="Y147" s="201"/>
      <c r="Z147" s="201"/>
      <c r="AA147" s="201"/>
      <c r="AB147" s="201"/>
      <c r="AC147" s="201"/>
      <c r="AD147" s="201"/>
      <c r="AE147" s="201"/>
      <c r="AF147" s="201"/>
      <c r="AG147" s="201"/>
      <c r="AH147" s="201"/>
      <c r="AI147" s="201"/>
      <c r="AJ147" s="201"/>
      <c r="AK147" s="201"/>
      <c r="AL147" s="201"/>
      <c r="AM147" s="201"/>
      <c r="AN147" s="201"/>
      <c r="AO147" s="201"/>
      <c r="AP147" s="201"/>
      <c r="AQ147" s="201"/>
      <c r="AR147" s="201"/>
      <c r="AS147" s="201"/>
      <c r="AT147" s="201"/>
    </row>
    <row r="148" spans="1:46" hidden="1">
      <c r="A148" s="95" t="str">
        <f>IF(FN_MC!Y151="","*",FN_MC!Y151)</f>
        <v>*</v>
      </c>
      <c r="B148" s="95" t="str">
        <f>IF(FN_MC!X151="","*",FN_MC!X151)</f>
        <v>*</v>
      </c>
      <c r="C148" s="95" t="str">
        <f>IF(FN_MC!Z151="","*",FN_MC!Z151)</f>
        <v>*</v>
      </c>
      <c r="D148" s="96" t="str">
        <f>IF(FN_MC!S151="","*",FN_MC!S151)</f>
        <v>-</v>
      </c>
      <c r="E148" s="96" t="str">
        <f>IF(FN_MC!T151="","*",FN_MC!T151)</f>
        <v>-</v>
      </c>
      <c r="F148" s="96" t="str">
        <f>IF(FN_MC!B151="","*",FN_MC!B151)</f>
        <v>*</v>
      </c>
      <c r="G148" s="96" t="str">
        <f>IF(FN_MC!D151="","*",FN_MC!D151)</f>
        <v>*</v>
      </c>
      <c r="H148" s="96" t="str">
        <f>IF(FN_MC!F151="","*",FN_MC!F151)</f>
        <v>*</v>
      </c>
      <c r="I148" s="96" t="str">
        <f>IF(FN_MC!H151="","*",FN_MC!H151)</f>
        <v>*</v>
      </c>
      <c r="J148" s="96" t="str">
        <f>IF(FN_MC!I151="","*",FN_MC!I151)</f>
        <v>*</v>
      </c>
      <c r="K148" s="96" t="str">
        <f>IF(FN_MC!M151="","*",FN_MC!M151)</f>
        <v>-</v>
      </c>
      <c r="L148" s="196" t="str">
        <f>IF(FN_MC!N151="","*",FN_MC!N151)</f>
        <v>-</v>
      </c>
      <c r="M148" s="97" t="str">
        <f>IF(FN_MC!J151="","*",FN_MC!J151)</f>
        <v>*</v>
      </c>
      <c r="N148" s="183" t="str">
        <f>IF(FN_MC!K151="","*",FN_MC!K151)</f>
        <v>*</v>
      </c>
      <c r="O148" s="183" t="str">
        <f>IF(FN_MC!L151="","*",FN_MC!L151)</f>
        <v>-</v>
      </c>
      <c r="P148" s="107" t="str">
        <f>IF(FN_MC!O151="","*",FN_MC!O151)</f>
        <v>*</v>
      </c>
      <c r="Q148" s="107" t="str">
        <f>IF(FN_MC!P151="","*",FN_MC!P151)</f>
        <v>*</v>
      </c>
      <c r="R148" s="96" t="str">
        <f>IF(FN_MC!Q151="","*",CONCATENATE(FN_MC!Q151," ",FN_MC!R151))</f>
        <v>*</v>
      </c>
      <c r="S148" s="96" t="str">
        <f>IF(FN_MC!V151="","*",FN_MC!V151)</f>
        <v>*</v>
      </c>
      <c r="T148" s="96" t="str">
        <f>IF(FN_MC!W151="","*",FN_MC!W151)</f>
        <v>*</v>
      </c>
      <c r="U148" s="98" t="str">
        <f ca="1">_xlfn.XLOOKUP(G148&amp;$U$3,BS_CONTROLE[CHAVE],BS_CONTROLE[Quantidade_11],"-")</f>
        <v>-</v>
      </c>
      <c r="V148" s="98" t="str">
        <f ca="1">_xlfn.XLOOKUP(G148&amp;$V$3,BS_CONTROLE[CHAVE],BS_CONTROLE[Quantidade_11],"-")</f>
        <v>-</v>
      </c>
      <c r="W148" s="98" t="str">
        <f ca="1">_xlfn.XLOOKUP(G148&amp;$W$3,BS_CONTROLE[CHAVE],BS_CONTROLE[Quantidade_11],"-")</f>
        <v>-</v>
      </c>
      <c r="X148" s="201"/>
      <c r="Y148" s="201"/>
      <c r="Z148" s="201"/>
      <c r="AA148" s="201"/>
      <c r="AB148" s="201"/>
      <c r="AC148" s="201"/>
      <c r="AD148" s="201"/>
      <c r="AE148" s="201"/>
      <c r="AF148" s="201"/>
      <c r="AG148" s="201"/>
      <c r="AH148" s="201"/>
      <c r="AI148" s="201"/>
      <c r="AJ148" s="201"/>
      <c r="AK148" s="201"/>
      <c r="AL148" s="201"/>
      <c r="AM148" s="201"/>
      <c r="AN148" s="201"/>
      <c r="AO148" s="201"/>
      <c r="AP148" s="201"/>
      <c r="AQ148" s="201"/>
      <c r="AR148" s="201"/>
      <c r="AS148" s="201"/>
      <c r="AT148" s="201"/>
    </row>
    <row r="149" spans="1:46" hidden="1">
      <c r="A149" s="95" t="str">
        <f>IF(FN_MC!Y152="","*",FN_MC!Y152)</f>
        <v>*</v>
      </c>
      <c r="B149" s="95" t="str">
        <f>IF(FN_MC!X152="","*",FN_MC!X152)</f>
        <v>*</v>
      </c>
      <c r="C149" s="95" t="str">
        <f>IF(FN_MC!Z152="","*",FN_MC!Z152)</f>
        <v>*</v>
      </c>
      <c r="D149" s="96" t="str">
        <f>IF(FN_MC!S152="","*",FN_MC!S152)</f>
        <v>-</v>
      </c>
      <c r="E149" s="96" t="str">
        <f>IF(FN_MC!T152="","*",FN_MC!T152)</f>
        <v>-</v>
      </c>
      <c r="F149" s="96" t="str">
        <f>IF(FN_MC!B152="","*",FN_MC!B152)</f>
        <v>*</v>
      </c>
      <c r="G149" s="96" t="str">
        <f>IF(FN_MC!D152="","*",FN_MC!D152)</f>
        <v>*</v>
      </c>
      <c r="H149" s="96" t="str">
        <f>IF(FN_MC!F152="","*",FN_MC!F152)</f>
        <v>*</v>
      </c>
      <c r="I149" s="96" t="str">
        <f>IF(FN_MC!H152="","*",FN_MC!H152)</f>
        <v>*</v>
      </c>
      <c r="J149" s="96" t="str">
        <f>IF(FN_MC!I152="","*",FN_MC!I152)</f>
        <v>*</v>
      </c>
      <c r="K149" s="96" t="str">
        <f>IF(FN_MC!M152="","*",FN_MC!M152)</f>
        <v>-</v>
      </c>
      <c r="L149" s="196" t="str">
        <f>IF(FN_MC!N152="","*",FN_MC!N152)</f>
        <v>-</v>
      </c>
      <c r="M149" s="97" t="str">
        <f>IF(FN_MC!J152="","*",FN_MC!J152)</f>
        <v>*</v>
      </c>
      <c r="N149" s="183" t="str">
        <f>IF(FN_MC!K152="","*",FN_MC!K152)</f>
        <v>*</v>
      </c>
      <c r="O149" s="183" t="str">
        <f>IF(FN_MC!L152="","*",FN_MC!L152)</f>
        <v>-</v>
      </c>
      <c r="P149" s="107" t="str">
        <f>IF(FN_MC!O152="","*",FN_MC!O152)</f>
        <v>*</v>
      </c>
      <c r="Q149" s="107" t="str">
        <f>IF(FN_MC!P152="","*",FN_MC!P152)</f>
        <v>*</v>
      </c>
      <c r="R149" s="96" t="str">
        <f>IF(FN_MC!Q152="","*",CONCATENATE(FN_MC!Q152," ",FN_MC!R152))</f>
        <v>*</v>
      </c>
      <c r="S149" s="96" t="str">
        <f>IF(FN_MC!V152="","*",FN_MC!V152)</f>
        <v>*</v>
      </c>
      <c r="T149" s="96" t="str">
        <f>IF(FN_MC!W152="","*",FN_MC!W152)</f>
        <v>*</v>
      </c>
      <c r="U149" s="98" t="str">
        <f ca="1">_xlfn.XLOOKUP(G149&amp;$U$3,BS_CONTROLE[CHAVE],BS_CONTROLE[Quantidade_11],"-")</f>
        <v>-</v>
      </c>
      <c r="V149" s="98" t="str">
        <f ca="1">_xlfn.XLOOKUP(G149&amp;$V$3,BS_CONTROLE[CHAVE],BS_CONTROLE[Quantidade_11],"-")</f>
        <v>-</v>
      </c>
      <c r="W149" s="98" t="str">
        <f ca="1">_xlfn.XLOOKUP(G149&amp;$W$3,BS_CONTROLE[CHAVE],BS_CONTROLE[Quantidade_11],"-")</f>
        <v>-</v>
      </c>
      <c r="X149" s="201"/>
      <c r="Y149" s="201"/>
      <c r="Z149" s="201"/>
      <c r="AA149" s="201"/>
      <c r="AB149" s="201"/>
      <c r="AC149" s="201"/>
      <c r="AD149" s="201"/>
      <c r="AE149" s="201"/>
      <c r="AF149" s="201"/>
      <c r="AG149" s="201"/>
      <c r="AH149" s="201"/>
      <c r="AI149" s="201"/>
      <c r="AJ149" s="201"/>
      <c r="AK149" s="201"/>
      <c r="AL149" s="201"/>
      <c r="AM149" s="201"/>
      <c r="AN149" s="201"/>
      <c r="AO149" s="201"/>
      <c r="AP149" s="201"/>
      <c r="AQ149" s="201"/>
      <c r="AR149" s="201"/>
      <c r="AS149" s="201"/>
      <c r="AT149" s="201"/>
    </row>
    <row r="150" spans="1:46" hidden="1">
      <c r="A150" s="95" t="str">
        <f>IF(FN_MC!Y153="","*",FN_MC!Y153)</f>
        <v>*</v>
      </c>
      <c r="B150" s="95" t="str">
        <f>IF(FN_MC!X153="","*",FN_MC!X153)</f>
        <v>*</v>
      </c>
      <c r="C150" s="95" t="str">
        <f>IF(FN_MC!Z153="","*",FN_MC!Z153)</f>
        <v>*</v>
      </c>
      <c r="D150" s="96" t="str">
        <f>IF(FN_MC!S153="","*",FN_MC!S153)</f>
        <v>-</v>
      </c>
      <c r="E150" s="96" t="str">
        <f>IF(FN_MC!T153="","*",FN_MC!T153)</f>
        <v>-</v>
      </c>
      <c r="F150" s="96" t="str">
        <f>IF(FN_MC!B153="","*",FN_MC!B153)</f>
        <v>*</v>
      </c>
      <c r="G150" s="96" t="str">
        <f>IF(FN_MC!D153="","*",FN_MC!D153)</f>
        <v>*</v>
      </c>
      <c r="H150" s="96" t="str">
        <f>IF(FN_MC!F153="","*",FN_MC!F153)</f>
        <v>*</v>
      </c>
      <c r="I150" s="96" t="str">
        <f>IF(FN_MC!H153="","*",FN_MC!H153)</f>
        <v>*</v>
      </c>
      <c r="J150" s="96" t="str">
        <f>IF(FN_MC!I153="","*",FN_MC!I153)</f>
        <v>*</v>
      </c>
      <c r="K150" s="96" t="str">
        <f>IF(FN_MC!M153="","*",FN_MC!M153)</f>
        <v>-</v>
      </c>
      <c r="L150" s="196" t="str">
        <f>IF(FN_MC!N153="","*",FN_MC!N153)</f>
        <v>-</v>
      </c>
      <c r="M150" s="97" t="str">
        <f>IF(FN_MC!J153="","*",FN_MC!J153)</f>
        <v>*</v>
      </c>
      <c r="N150" s="183" t="str">
        <f>IF(FN_MC!K153="","*",FN_MC!K153)</f>
        <v>*</v>
      </c>
      <c r="O150" s="183" t="str">
        <f>IF(FN_MC!L153="","*",FN_MC!L153)</f>
        <v>-</v>
      </c>
      <c r="P150" s="107" t="str">
        <f>IF(FN_MC!O153="","*",FN_MC!O153)</f>
        <v>*</v>
      </c>
      <c r="Q150" s="107" t="str">
        <f>IF(FN_MC!P153="","*",FN_MC!P153)</f>
        <v>*</v>
      </c>
      <c r="R150" s="96" t="str">
        <f>IF(FN_MC!Q153="","*",CONCATENATE(FN_MC!Q153," ",FN_MC!R153))</f>
        <v>*</v>
      </c>
      <c r="S150" s="96" t="str">
        <f>IF(FN_MC!V153="","*",FN_MC!V153)</f>
        <v>*</v>
      </c>
      <c r="T150" s="96" t="str">
        <f>IF(FN_MC!W153="","*",FN_MC!W153)</f>
        <v>*</v>
      </c>
      <c r="U150" s="98" t="str">
        <f ca="1">_xlfn.XLOOKUP(G150&amp;$U$3,BS_CONTROLE[CHAVE],BS_CONTROLE[Quantidade_11],"-")</f>
        <v>-</v>
      </c>
      <c r="V150" s="98" t="str">
        <f ca="1">_xlfn.XLOOKUP(G150&amp;$V$3,BS_CONTROLE[CHAVE],BS_CONTROLE[Quantidade_11],"-")</f>
        <v>-</v>
      </c>
      <c r="W150" s="98" t="str">
        <f ca="1">_xlfn.XLOOKUP(G150&amp;$W$3,BS_CONTROLE[CHAVE],BS_CONTROLE[Quantidade_11],"-")</f>
        <v>-</v>
      </c>
      <c r="X150" s="201"/>
      <c r="Y150" s="201"/>
      <c r="Z150" s="201"/>
      <c r="AA150" s="201"/>
      <c r="AB150" s="201"/>
      <c r="AC150" s="201"/>
      <c r="AD150" s="201"/>
      <c r="AE150" s="201"/>
      <c r="AF150" s="201"/>
      <c r="AG150" s="201"/>
      <c r="AH150" s="201"/>
      <c r="AI150" s="201"/>
      <c r="AJ150" s="201"/>
      <c r="AK150" s="201"/>
      <c r="AL150" s="201"/>
      <c r="AM150" s="201"/>
      <c r="AN150" s="201"/>
      <c r="AO150" s="201"/>
      <c r="AP150" s="201"/>
      <c r="AQ150" s="201"/>
      <c r="AR150" s="201"/>
      <c r="AS150" s="201"/>
      <c r="AT150" s="201"/>
    </row>
    <row r="151" spans="1:46" hidden="1">
      <c r="A151" s="95" t="str">
        <f>IF(FN_MC!Y154="","*",FN_MC!Y154)</f>
        <v>*</v>
      </c>
      <c r="B151" s="95" t="str">
        <f>IF(FN_MC!X154="","*",FN_MC!X154)</f>
        <v>*</v>
      </c>
      <c r="C151" s="95" t="str">
        <f>IF(FN_MC!Z154="","*",FN_MC!Z154)</f>
        <v>*</v>
      </c>
      <c r="D151" s="96" t="str">
        <f>IF(FN_MC!S154="","*",FN_MC!S154)</f>
        <v>-</v>
      </c>
      <c r="E151" s="96" t="str">
        <f>IF(FN_MC!T154="","*",FN_MC!T154)</f>
        <v>-</v>
      </c>
      <c r="F151" s="96" t="str">
        <f>IF(FN_MC!B154="","*",FN_MC!B154)</f>
        <v>*</v>
      </c>
      <c r="G151" s="96" t="str">
        <f>IF(FN_MC!D154="","*",FN_MC!D154)</f>
        <v>*</v>
      </c>
      <c r="H151" s="96" t="str">
        <f>IF(FN_MC!F154="","*",FN_MC!F154)</f>
        <v>*</v>
      </c>
      <c r="I151" s="96" t="str">
        <f>IF(FN_MC!H154="","*",FN_MC!H154)</f>
        <v>*</v>
      </c>
      <c r="J151" s="96" t="str">
        <f>IF(FN_MC!I154="","*",FN_MC!I154)</f>
        <v>*</v>
      </c>
      <c r="K151" s="96" t="str">
        <f>IF(FN_MC!M154="","*",FN_MC!M154)</f>
        <v>-</v>
      </c>
      <c r="L151" s="196" t="str">
        <f>IF(FN_MC!N154="","*",FN_MC!N154)</f>
        <v>-</v>
      </c>
      <c r="M151" s="97" t="str">
        <f>IF(FN_MC!J154="","*",FN_MC!J154)</f>
        <v>*</v>
      </c>
      <c r="N151" s="183" t="str">
        <f>IF(FN_MC!K154="","*",FN_MC!K154)</f>
        <v>*</v>
      </c>
      <c r="O151" s="183" t="str">
        <f>IF(FN_MC!L154="","*",FN_MC!L154)</f>
        <v>-</v>
      </c>
      <c r="P151" s="107" t="str">
        <f>IF(FN_MC!O154="","*",FN_MC!O154)</f>
        <v>*</v>
      </c>
      <c r="Q151" s="107" t="str">
        <f>IF(FN_MC!P154="","*",FN_MC!P154)</f>
        <v>*</v>
      </c>
      <c r="R151" s="96" t="str">
        <f>IF(FN_MC!Q154="","*",CONCATENATE(FN_MC!Q154," ",FN_MC!R154))</f>
        <v>*</v>
      </c>
      <c r="S151" s="96" t="str">
        <f>IF(FN_MC!V154="","*",FN_MC!V154)</f>
        <v>*</v>
      </c>
      <c r="T151" s="96" t="str">
        <f>IF(FN_MC!W154="","*",FN_MC!W154)</f>
        <v>*</v>
      </c>
      <c r="U151" s="98" t="str">
        <f ca="1">_xlfn.XLOOKUP(G151&amp;$U$3,BS_CONTROLE[CHAVE],BS_CONTROLE[Quantidade_11],"-")</f>
        <v>-</v>
      </c>
      <c r="V151" s="98" t="str">
        <f ca="1">_xlfn.XLOOKUP(G151&amp;$V$3,BS_CONTROLE[CHAVE],BS_CONTROLE[Quantidade_11],"-")</f>
        <v>-</v>
      </c>
      <c r="W151" s="98" t="str">
        <f ca="1">_xlfn.XLOOKUP(G151&amp;$W$3,BS_CONTROLE[CHAVE],BS_CONTROLE[Quantidade_11],"-")</f>
        <v>-</v>
      </c>
      <c r="X151" s="201"/>
      <c r="Y151" s="201"/>
      <c r="Z151" s="201"/>
      <c r="AA151" s="201"/>
      <c r="AB151" s="201"/>
      <c r="AC151" s="201"/>
      <c r="AD151" s="201"/>
      <c r="AE151" s="201"/>
      <c r="AF151" s="201"/>
      <c r="AG151" s="201"/>
      <c r="AH151" s="201"/>
      <c r="AI151" s="201"/>
      <c r="AJ151" s="201"/>
      <c r="AK151" s="201"/>
      <c r="AL151" s="201"/>
      <c r="AM151" s="201"/>
      <c r="AN151" s="201"/>
      <c r="AO151" s="201"/>
      <c r="AP151" s="201"/>
      <c r="AQ151" s="201"/>
      <c r="AR151" s="201"/>
      <c r="AS151" s="201"/>
      <c r="AT151" s="201"/>
    </row>
    <row r="152" spans="1:46" hidden="1">
      <c r="A152" s="95" t="str">
        <f>IF(FN_MC!Y155="","*",FN_MC!Y155)</f>
        <v>*</v>
      </c>
      <c r="B152" s="95" t="str">
        <f>IF(FN_MC!X155="","*",FN_MC!X155)</f>
        <v>*</v>
      </c>
      <c r="C152" s="95" t="str">
        <f>IF(FN_MC!Z155="","*",FN_MC!Z155)</f>
        <v>*</v>
      </c>
      <c r="D152" s="96" t="str">
        <f>IF(FN_MC!S155="","*",FN_MC!S155)</f>
        <v>-</v>
      </c>
      <c r="E152" s="96" t="str">
        <f>IF(FN_MC!T155="","*",FN_MC!T155)</f>
        <v>-</v>
      </c>
      <c r="F152" s="96" t="str">
        <f>IF(FN_MC!B155="","*",FN_MC!B155)</f>
        <v>*</v>
      </c>
      <c r="G152" s="96" t="str">
        <f>IF(FN_MC!D155="","*",FN_MC!D155)</f>
        <v>*</v>
      </c>
      <c r="H152" s="96" t="str">
        <f>IF(FN_MC!F155="","*",FN_MC!F155)</f>
        <v>*</v>
      </c>
      <c r="I152" s="96" t="str">
        <f>IF(FN_MC!H155="","*",FN_MC!H155)</f>
        <v>*</v>
      </c>
      <c r="J152" s="96" t="str">
        <f>IF(FN_MC!I155="","*",FN_MC!I155)</f>
        <v>*</v>
      </c>
      <c r="K152" s="96" t="str">
        <f>IF(FN_MC!M155="","*",FN_MC!M155)</f>
        <v>-</v>
      </c>
      <c r="L152" s="196" t="str">
        <f>IF(FN_MC!N155="","*",FN_MC!N155)</f>
        <v>-</v>
      </c>
      <c r="M152" s="97" t="str">
        <f>IF(FN_MC!J155="","*",FN_MC!J155)</f>
        <v>*</v>
      </c>
      <c r="N152" s="183" t="str">
        <f>IF(FN_MC!K155="","*",FN_MC!K155)</f>
        <v>*</v>
      </c>
      <c r="O152" s="183" t="str">
        <f>IF(FN_MC!L155="","*",FN_MC!L155)</f>
        <v>-</v>
      </c>
      <c r="P152" s="107" t="str">
        <f>IF(FN_MC!O155="","*",FN_MC!O155)</f>
        <v>*</v>
      </c>
      <c r="Q152" s="107" t="str">
        <f>IF(FN_MC!P155="","*",FN_MC!P155)</f>
        <v>*</v>
      </c>
      <c r="R152" s="96" t="str">
        <f>IF(FN_MC!Q155="","*",CONCATENATE(FN_MC!Q155," ",FN_MC!R155))</f>
        <v>*</v>
      </c>
      <c r="S152" s="96" t="str">
        <f>IF(FN_MC!V155="","*",FN_MC!V155)</f>
        <v>*</v>
      </c>
      <c r="T152" s="96" t="str">
        <f>IF(FN_MC!W155="","*",FN_MC!W155)</f>
        <v>*</v>
      </c>
      <c r="U152" s="98" t="str">
        <f ca="1">_xlfn.XLOOKUP(G152&amp;$U$3,BS_CONTROLE[CHAVE],BS_CONTROLE[Quantidade_11],"-")</f>
        <v>-</v>
      </c>
      <c r="V152" s="98" t="str">
        <f ca="1">_xlfn.XLOOKUP(G152&amp;$V$3,BS_CONTROLE[CHAVE],BS_CONTROLE[Quantidade_11],"-")</f>
        <v>-</v>
      </c>
      <c r="W152" s="98" t="str">
        <f ca="1">_xlfn.XLOOKUP(G152&amp;$W$3,BS_CONTROLE[CHAVE],BS_CONTROLE[Quantidade_11],"-")</f>
        <v>-</v>
      </c>
      <c r="X152" s="201"/>
      <c r="Y152" s="201"/>
      <c r="Z152" s="201"/>
      <c r="AA152" s="201"/>
      <c r="AB152" s="201"/>
      <c r="AC152" s="201"/>
      <c r="AD152" s="201"/>
      <c r="AE152" s="201"/>
      <c r="AF152" s="201"/>
      <c r="AG152" s="201"/>
      <c r="AH152" s="201"/>
      <c r="AI152" s="201"/>
      <c r="AJ152" s="201"/>
      <c r="AK152" s="201"/>
      <c r="AL152" s="201"/>
      <c r="AM152" s="201"/>
      <c r="AN152" s="201"/>
      <c r="AO152" s="201"/>
      <c r="AP152" s="201"/>
      <c r="AQ152" s="201"/>
      <c r="AR152" s="201"/>
      <c r="AS152" s="201"/>
      <c r="AT152" s="201"/>
    </row>
    <row r="153" spans="1:46" hidden="1">
      <c r="A153" s="95" t="str">
        <f>IF(FN_MC!Y156="","*",FN_MC!Y156)</f>
        <v>*</v>
      </c>
      <c r="B153" s="95" t="str">
        <f>IF(FN_MC!X156="","*",FN_MC!X156)</f>
        <v>*</v>
      </c>
      <c r="C153" s="95" t="str">
        <f>IF(FN_MC!Z156="","*",FN_MC!Z156)</f>
        <v>*</v>
      </c>
      <c r="D153" s="96" t="str">
        <f>IF(FN_MC!S156="","*",FN_MC!S156)</f>
        <v>-</v>
      </c>
      <c r="E153" s="96" t="str">
        <f>IF(FN_MC!T156="","*",FN_MC!T156)</f>
        <v>-</v>
      </c>
      <c r="F153" s="96" t="str">
        <f>IF(FN_MC!B156="","*",FN_MC!B156)</f>
        <v>*</v>
      </c>
      <c r="G153" s="96" t="str">
        <f>IF(FN_MC!D156="","*",FN_MC!D156)</f>
        <v>*</v>
      </c>
      <c r="H153" s="96" t="str">
        <f>IF(FN_MC!F156="","*",FN_MC!F156)</f>
        <v>*</v>
      </c>
      <c r="I153" s="96" t="str">
        <f>IF(FN_MC!H156="","*",FN_MC!H156)</f>
        <v>*</v>
      </c>
      <c r="J153" s="96" t="str">
        <f>IF(FN_MC!I156="","*",FN_MC!I156)</f>
        <v>*</v>
      </c>
      <c r="K153" s="96" t="str">
        <f>IF(FN_MC!M156="","*",FN_MC!M156)</f>
        <v>-</v>
      </c>
      <c r="L153" s="196" t="str">
        <f>IF(FN_MC!N156="","*",FN_MC!N156)</f>
        <v>-</v>
      </c>
      <c r="M153" s="97" t="str">
        <f>IF(FN_MC!J156="","*",FN_MC!J156)</f>
        <v>*</v>
      </c>
      <c r="N153" s="183" t="str">
        <f>IF(FN_MC!K156="","*",FN_MC!K156)</f>
        <v>*</v>
      </c>
      <c r="O153" s="183" t="str">
        <f>IF(FN_MC!L156="","*",FN_MC!L156)</f>
        <v>-</v>
      </c>
      <c r="P153" s="107" t="str">
        <f>IF(FN_MC!O156="","*",FN_MC!O156)</f>
        <v>*</v>
      </c>
      <c r="Q153" s="107" t="str">
        <f>IF(FN_MC!P156="","*",FN_MC!P156)</f>
        <v>*</v>
      </c>
      <c r="R153" s="96" t="str">
        <f>IF(FN_MC!Q156="","*",CONCATENATE(FN_MC!Q156," ",FN_MC!R156))</f>
        <v>*</v>
      </c>
      <c r="S153" s="96" t="str">
        <f>IF(FN_MC!V156="","*",FN_MC!V156)</f>
        <v>*</v>
      </c>
      <c r="T153" s="96" t="str">
        <f>IF(FN_MC!W156="","*",FN_MC!W156)</f>
        <v>*</v>
      </c>
      <c r="U153" s="98" t="str">
        <f ca="1">_xlfn.XLOOKUP(G153&amp;$U$3,BS_CONTROLE[CHAVE],BS_CONTROLE[Quantidade_11],"-")</f>
        <v>-</v>
      </c>
      <c r="V153" s="98" t="str">
        <f ca="1">_xlfn.XLOOKUP(G153&amp;$V$3,BS_CONTROLE[CHAVE],BS_CONTROLE[Quantidade_11],"-")</f>
        <v>-</v>
      </c>
      <c r="W153" s="98" t="str">
        <f ca="1">_xlfn.XLOOKUP(G153&amp;$W$3,BS_CONTROLE[CHAVE],BS_CONTROLE[Quantidade_11],"-")</f>
        <v>-</v>
      </c>
      <c r="X153" s="201"/>
      <c r="Y153" s="201"/>
      <c r="Z153" s="201"/>
      <c r="AA153" s="201"/>
      <c r="AB153" s="201"/>
      <c r="AC153" s="201"/>
      <c r="AD153" s="201"/>
      <c r="AE153" s="201"/>
      <c r="AF153" s="201"/>
      <c r="AG153" s="201"/>
      <c r="AH153" s="201"/>
      <c r="AI153" s="201"/>
      <c r="AJ153" s="201"/>
      <c r="AK153" s="201"/>
      <c r="AL153" s="201"/>
      <c r="AM153" s="201"/>
      <c r="AN153" s="201"/>
      <c r="AO153" s="201"/>
      <c r="AP153" s="201"/>
      <c r="AQ153" s="201"/>
      <c r="AR153" s="201"/>
      <c r="AS153" s="201"/>
      <c r="AT153" s="201"/>
    </row>
    <row r="154" spans="1:46" hidden="1">
      <c r="A154" s="95" t="str">
        <f>IF(FN_MC!Y157="","*",FN_MC!Y157)</f>
        <v>*</v>
      </c>
      <c r="B154" s="95" t="str">
        <f>IF(FN_MC!X157="","*",FN_MC!X157)</f>
        <v>*</v>
      </c>
      <c r="C154" s="95" t="str">
        <f>IF(FN_MC!Z157="","*",FN_MC!Z157)</f>
        <v>*</v>
      </c>
      <c r="D154" s="96" t="str">
        <f>IF(FN_MC!S157="","*",FN_MC!S157)</f>
        <v>-</v>
      </c>
      <c r="E154" s="96" t="str">
        <f>IF(FN_MC!T157="","*",FN_MC!T157)</f>
        <v>-</v>
      </c>
      <c r="F154" s="96" t="str">
        <f>IF(FN_MC!B157="","*",FN_MC!B157)</f>
        <v>*</v>
      </c>
      <c r="G154" s="96" t="str">
        <f>IF(FN_MC!D157="","*",FN_MC!D157)</f>
        <v>*</v>
      </c>
      <c r="H154" s="96" t="str">
        <f>IF(FN_MC!F157="","*",FN_MC!F157)</f>
        <v>*</v>
      </c>
      <c r="I154" s="96" t="str">
        <f>IF(FN_MC!H157="","*",FN_MC!H157)</f>
        <v>*</v>
      </c>
      <c r="J154" s="96" t="str">
        <f>IF(FN_MC!I157="","*",FN_MC!I157)</f>
        <v>*</v>
      </c>
      <c r="K154" s="96" t="str">
        <f>IF(FN_MC!M157="","*",FN_MC!M157)</f>
        <v>-</v>
      </c>
      <c r="L154" s="196" t="str">
        <f>IF(FN_MC!N157="","*",FN_MC!N157)</f>
        <v>-</v>
      </c>
      <c r="M154" s="97" t="str">
        <f>IF(FN_MC!J157="","*",FN_MC!J157)</f>
        <v>*</v>
      </c>
      <c r="N154" s="183" t="str">
        <f>IF(FN_MC!K157="","*",FN_MC!K157)</f>
        <v>*</v>
      </c>
      <c r="O154" s="183" t="str">
        <f>IF(FN_MC!L157="","*",FN_MC!L157)</f>
        <v>-</v>
      </c>
      <c r="P154" s="107" t="str">
        <f>IF(FN_MC!O157="","*",FN_MC!O157)</f>
        <v>*</v>
      </c>
      <c r="Q154" s="107" t="str">
        <f>IF(FN_MC!P157="","*",FN_MC!P157)</f>
        <v>*</v>
      </c>
      <c r="R154" s="96" t="str">
        <f>IF(FN_MC!Q157="","*",CONCATENATE(FN_MC!Q157," ",FN_MC!R157))</f>
        <v>*</v>
      </c>
      <c r="S154" s="96" t="str">
        <f>IF(FN_MC!V157="","*",FN_MC!V157)</f>
        <v>*</v>
      </c>
      <c r="T154" s="96" t="str">
        <f>IF(FN_MC!W157="","*",FN_MC!W157)</f>
        <v>*</v>
      </c>
      <c r="U154" s="98" t="str">
        <f ca="1">_xlfn.XLOOKUP(G154&amp;$U$3,BS_CONTROLE[CHAVE],BS_CONTROLE[Quantidade_11],"-")</f>
        <v>-</v>
      </c>
      <c r="V154" s="98" t="str">
        <f ca="1">_xlfn.XLOOKUP(G154&amp;$V$3,BS_CONTROLE[CHAVE],BS_CONTROLE[Quantidade_11],"-")</f>
        <v>-</v>
      </c>
      <c r="W154" s="98" t="str">
        <f ca="1">_xlfn.XLOOKUP(G154&amp;$W$3,BS_CONTROLE[CHAVE],BS_CONTROLE[Quantidade_11],"-")</f>
        <v>-</v>
      </c>
      <c r="X154" s="201"/>
      <c r="Y154" s="201"/>
      <c r="Z154" s="201"/>
      <c r="AA154" s="201"/>
      <c r="AB154" s="201"/>
      <c r="AC154" s="201"/>
      <c r="AD154" s="201"/>
      <c r="AE154" s="201"/>
      <c r="AF154" s="201"/>
      <c r="AG154" s="201"/>
      <c r="AH154" s="201"/>
      <c r="AI154" s="201"/>
      <c r="AJ154" s="201"/>
      <c r="AK154" s="201"/>
      <c r="AL154" s="201"/>
      <c r="AM154" s="201"/>
      <c r="AN154" s="201"/>
      <c r="AO154" s="201"/>
      <c r="AP154" s="201"/>
      <c r="AQ154" s="201"/>
      <c r="AR154" s="201"/>
      <c r="AS154" s="201"/>
      <c r="AT154" s="201"/>
    </row>
    <row r="155" spans="1:46" hidden="1">
      <c r="A155" s="95" t="str">
        <f>IF(FN_MC!Y158="","*",FN_MC!Y158)</f>
        <v>*</v>
      </c>
      <c r="B155" s="95" t="str">
        <f>IF(FN_MC!X158="","*",FN_MC!X158)</f>
        <v>*</v>
      </c>
      <c r="C155" s="95" t="str">
        <f>IF(FN_MC!Z158="","*",FN_MC!Z158)</f>
        <v>*</v>
      </c>
      <c r="D155" s="96" t="str">
        <f>IF(FN_MC!S158="","*",FN_MC!S158)</f>
        <v>-</v>
      </c>
      <c r="E155" s="96" t="str">
        <f>IF(FN_MC!T158="","*",FN_MC!T158)</f>
        <v>-</v>
      </c>
      <c r="F155" s="96" t="str">
        <f>IF(FN_MC!B158="","*",FN_MC!B158)</f>
        <v>*</v>
      </c>
      <c r="G155" s="96" t="str">
        <f>IF(FN_MC!D158="","*",FN_MC!D158)</f>
        <v>*</v>
      </c>
      <c r="H155" s="96" t="str">
        <f>IF(FN_MC!F158="","*",FN_MC!F158)</f>
        <v>*</v>
      </c>
      <c r="I155" s="96" t="str">
        <f>IF(FN_MC!H158="","*",FN_MC!H158)</f>
        <v>*</v>
      </c>
      <c r="J155" s="96" t="str">
        <f>IF(FN_MC!I158="","*",FN_MC!I158)</f>
        <v>*</v>
      </c>
      <c r="K155" s="96" t="str">
        <f>IF(FN_MC!M158="","*",FN_MC!M158)</f>
        <v>-</v>
      </c>
      <c r="L155" s="196" t="str">
        <f>IF(FN_MC!N158="","*",FN_MC!N158)</f>
        <v>-</v>
      </c>
      <c r="M155" s="97" t="str">
        <f>IF(FN_MC!J158="","*",FN_MC!J158)</f>
        <v>*</v>
      </c>
      <c r="N155" s="183" t="str">
        <f>IF(FN_MC!K158="","*",FN_MC!K158)</f>
        <v>*</v>
      </c>
      <c r="O155" s="183" t="str">
        <f>IF(FN_MC!L158="","*",FN_MC!L158)</f>
        <v>-</v>
      </c>
      <c r="P155" s="107" t="str">
        <f>IF(FN_MC!O158="","*",FN_MC!O158)</f>
        <v>*</v>
      </c>
      <c r="Q155" s="107" t="str">
        <f>IF(FN_MC!P158="","*",FN_MC!P158)</f>
        <v>*</v>
      </c>
      <c r="R155" s="96" t="str">
        <f>IF(FN_MC!Q158="","*",CONCATENATE(FN_MC!Q158," ",FN_MC!R158))</f>
        <v>*</v>
      </c>
      <c r="S155" s="96" t="str">
        <f>IF(FN_MC!V158="","*",FN_MC!V158)</f>
        <v>*</v>
      </c>
      <c r="T155" s="96" t="str">
        <f>IF(FN_MC!W158="","*",FN_MC!W158)</f>
        <v>*</v>
      </c>
      <c r="U155" s="98" t="str">
        <f ca="1">_xlfn.XLOOKUP(G155&amp;$U$3,BS_CONTROLE[CHAVE],BS_CONTROLE[Quantidade_11],"-")</f>
        <v>-</v>
      </c>
      <c r="V155" s="98" t="str">
        <f ca="1">_xlfn.XLOOKUP(G155&amp;$V$3,BS_CONTROLE[CHAVE],BS_CONTROLE[Quantidade_11],"-")</f>
        <v>-</v>
      </c>
      <c r="W155" s="98" t="str">
        <f ca="1">_xlfn.XLOOKUP(G155&amp;$W$3,BS_CONTROLE[CHAVE],BS_CONTROLE[Quantidade_11],"-")</f>
        <v>-</v>
      </c>
      <c r="X155" s="201"/>
      <c r="Y155" s="201"/>
      <c r="Z155" s="201"/>
      <c r="AA155" s="201"/>
      <c r="AB155" s="201"/>
      <c r="AC155" s="201"/>
      <c r="AD155" s="201"/>
      <c r="AE155" s="201"/>
      <c r="AF155" s="201"/>
      <c r="AG155" s="201"/>
      <c r="AH155" s="201"/>
      <c r="AI155" s="201"/>
      <c r="AJ155" s="201"/>
      <c r="AK155" s="201"/>
      <c r="AL155" s="201"/>
      <c r="AM155" s="201"/>
      <c r="AN155" s="201"/>
      <c r="AO155" s="201"/>
      <c r="AP155" s="201"/>
      <c r="AQ155" s="201"/>
      <c r="AR155" s="201"/>
      <c r="AS155" s="201"/>
      <c r="AT155" s="201"/>
    </row>
    <row r="156" spans="1:46" hidden="1">
      <c r="A156" s="95" t="str">
        <f>IF(FN_MC!Y159="","*",FN_MC!Y159)</f>
        <v>*</v>
      </c>
      <c r="B156" s="95" t="str">
        <f>IF(FN_MC!X159="","*",FN_MC!X159)</f>
        <v>*</v>
      </c>
      <c r="C156" s="95" t="str">
        <f>IF(FN_MC!Z159="","*",FN_MC!Z159)</f>
        <v>*</v>
      </c>
      <c r="D156" s="96" t="str">
        <f>IF(FN_MC!S159="","*",FN_MC!S159)</f>
        <v>-</v>
      </c>
      <c r="E156" s="96" t="str">
        <f>IF(FN_MC!T159="","*",FN_MC!T159)</f>
        <v>-</v>
      </c>
      <c r="F156" s="96" t="str">
        <f>IF(FN_MC!B159="","*",FN_MC!B159)</f>
        <v>*</v>
      </c>
      <c r="G156" s="96" t="str">
        <f>IF(FN_MC!D159="","*",FN_MC!D159)</f>
        <v>*</v>
      </c>
      <c r="H156" s="96" t="str">
        <f>IF(FN_MC!F159="","*",FN_MC!F159)</f>
        <v>*</v>
      </c>
      <c r="I156" s="96" t="str">
        <f>IF(FN_MC!H159="","*",FN_MC!H159)</f>
        <v>*</v>
      </c>
      <c r="J156" s="96" t="str">
        <f>IF(FN_MC!I159="","*",FN_MC!I159)</f>
        <v>*</v>
      </c>
      <c r="K156" s="96" t="str">
        <f>IF(FN_MC!M159="","*",FN_MC!M159)</f>
        <v>-</v>
      </c>
      <c r="L156" s="196" t="str">
        <f>IF(FN_MC!N159="","*",FN_MC!N159)</f>
        <v>-</v>
      </c>
      <c r="M156" s="97" t="str">
        <f>IF(FN_MC!J159="","*",FN_MC!J159)</f>
        <v>*</v>
      </c>
      <c r="N156" s="183" t="str">
        <f>IF(FN_MC!K159="","*",FN_MC!K159)</f>
        <v>*</v>
      </c>
      <c r="O156" s="183" t="str">
        <f>IF(FN_MC!L159="","*",FN_MC!L159)</f>
        <v>-</v>
      </c>
      <c r="P156" s="107" t="str">
        <f>IF(FN_MC!O159="","*",FN_MC!O159)</f>
        <v>*</v>
      </c>
      <c r="Q156" s="107" t="str">
        <f>IF(FN_MC!P159="","*",FN_MC!P159)</f>
        <v>*</v>
      </c>
      <c r="R156" s="96" t="str">
        <f>IF(FN_MC!Q159="","*",CONCATENATE(FN_MC!Q159," ",FN_MC!R159))</f>
        <v>*</v>
      </c>
      <c r="S156" s="96" t="str">
        <f>IF(FN_MC!V159="","*",FN_MC!V159)</f>
        <v>*</v>
      </c>
      <c r="T156" s="96" t="str">
        <f>IF(FN_MC!W159="","*",FN_MC!W159)</f>
        <v>*</v>
      </c>
      <c r="U156" s="98" t="str">
        <f ca="1">_xlfn.XLOOKUP(G156&amp;$U$3,BS_CONTROLE[CHAVE],BS_CONTROLE[Quantidade_11],"-")</f>
        <v>-</v>
      </c>
      <c r="V156" s="98" t="str">
        <f ca="1">_xlfn.XLOOKUP(G156&amp;$V$3,BS_CONTROLE[CHAVE],BS_CONTROLE[Quantidade_11],"-")</f>
        <v>-</v>
      </c>
      <c r="W156" s="98" t="str">
        <f ca="1">_xlfn.XLOOKUP(G156&amp;$W$3,BS_CONTROLE[CHAVE],BS_CONTROLE[Quantidade_11],"-")</f>
        <v>-</v>
      </c>
      <c r="X156" s="201"/>
      <c r="Y156" s="201"/>
      <c r="Z156" s="201"/>
      <c r="AA156" s="201"/>
      <c r="AB156" s="201"/>
      <c r="AC156" s="201"/>
      <c r="AD156" s="201"/>
      <c r="AE156" s="201"/>
      <c r="AF156" s="201"/>
      <c r="AG156" s="201"/>
      <c r="AH156" s="201"/>
      <c r="AI156" s="201"/>
      <c r="AJ156" s="201"/>
      <c r="AK156" s="201"/>
      <c r="AL156" s="201"/>
      <c r="AM156" s="201"/>
      <c r="AN156" s="201"/>
      <c r="AO156" s="201"/>
      <c r="AP156" s="201"/>
      <c r="AQ156" s="201"/>
      <c r="AR156" s="201"/>
      <c r="AS156" s="201"/>
      <c r="AT156" s="201"/>
    </row>
    <row r="157" spans="1:46" hidden="1">
      <c r="A157" s="95" t="str">
        <f>IF(FN_MC!Y160="","*",FN_MC!Y160)</f>
        <v>*</v>
      </c>
      <c r="B157" s="95" t="str">
        <f>IF(FN_MC!X160="","*",FN_MC!X160)</f>
        <v>*</v>
      </c>
      <c r="C157" s="95" t="str">
        <f>IF(FN_MC!Z160="","*",FN_MC!Z160)</f>
        <v>*</v>
      </c>
      <c r="D157" s="96" t="str">
        <f>IF(FN_MC!S160="","*",FN_MC!S160)</f>
        <v>-</v>
      </c>
      <c r="E157" s="96" t="str">
        <f>IF(FN_MC!T160="","*",FN_MC!T160)</f>
        <v>-</v>
      </c>
      <c r="F157" s="96" t="str">
        <f>IF(FN_MC!B160="","*",FN_MC!B160)</f>
        <v>*</v>
      </c>
      <c r="G157" s="96" t="str">
        <f>IF(FN_MC!D160="","*",FN_MC!D160)</f>
        <v>*</v>
      </c>
      <c r="H157" s="96" t="str">
        <f>IF(FN_MC!F160="","*",FN_MC!F160)</f>
        <v>*</v>
      </c>
      <c r="I157" s="96" t="str">
        <f>IF(FN_MC!H160="","*",FN_MC!H160)</f>
        <v>*</v>
      </c>
      <c r="J157" s="96" t="str">
        <f>IF(FN_MC!I160="","*",FN_MC!I160)</f>
        <v>*</v>
      </c>
      <c r="K157" s="96" t="str">
        <f>IF(FN_MC!M160="","*",FN_MC!M160)</f>
        <v>-</v>
      </c>
      <c r="L157" s="196" t="str">
        <f>IF(FN_MC!N160="","*",FN_MC!N160)</f>
        <v>-</v>
      </c>
      <c r="M157" s="97" t="str">
        <f>IF(FN_MC!J160="","*",FN_MC!J160)</f>
        <v>*</v>
      </c>
      <c r="N157" s="183" t="str">
        <f>IF(FN_MC!K160="","*",FN_MC!K160)</f>
        <v>*</v>
      </c>
      <c r="O157" s="183" t="str">
        <f>IF(FN_MC!L160="","*",FN_MC!L160)</f>
        <v>-</v>
      </c>
      <c r="P157" s="107" t="str">
        <f>IF(FN_MC!O160="","*",FN_MC!O160)</f>
        <v>*</v>
      </c>
      <c r="Q157" s="107" t="str">
        <f>IF(FN_MC!P160="","*",FN_MC!P160)</f>
        <v>*</v>
      </c>
      <c r="R157" s="96" t="str">
        <f>IF(FN_MC!Q160="","*",CONCATENATE(FN_MC!Q160," ",FN_MC!R160))</f>
        <v>*</v>
      </c>
      <c r="S157" s="96" t="str">
        <f>IF(FN_MC!V160="","*",FN_MC!V160)</f>
        <v>*</v>
      </c>
      <c r="T157" s="96" t="str">
        <f>IF(FN_MC!W160="","*",FN_MC!W160)</f>
        <v>*</v>
      </c>
      <c r="U157" s="98" t="str">
        <f ca="1">_xlfn.XLOOKUP(G157&amp;$U$3,BS_CONTROLE[CHAVE],BS_CONTROLE[Quantidade_11],"-")</f>
        <v>-</v>
      </c>
      <c r="V157" s="98" t="str">
        <f ca="1">_xlfn.XLOOKUP(G157&amp;$V$3,BS_CONTROLE[CHAVE],BS_CONTROLE[Quantidade_11],"-")</f>
        <v>-</v>
      </c>
      <c r="W157" s="98" t="str">
        <f ca="1">_xlfn.XLOOKUP(G157&amp;$W$3,BS_CONTROLE[CHAVE],BS_CONTROLE[Quantidade_11],"-")</f>
        <v>-</v>
      </c>
      <c r="X157" s="201"/>
      <c r="Y157" s="201"/>
      <c r="Z157" s="201"/>
      <c r="AA157" s="201"/>
      <c r="AB157" s="201"/>
      <c r="AC157" s="201"/>
      <c r="AD157" s="201"/>
      <c r="AE157" s="201"/>
      <c r="AF157" s="201"/>
      <c r="AG157" s="201"/>
      <c r="AH157" s="201"/>
      <c r="AI157" s="201"/>
      <c r="AJ157" s="201"/>
      <c r="AK157" s="201"/>
      <c r="AL157" s="201"/>
      <c r="AM157" s="201"/>
      <c r="AN157" s="201"/>
      <c r="AO157" s="201"/>
      <c r="AP157" s="201"/>
      <c r="AQ157" s="201"/>
      <c r="AR157" s="201"/>
      <c r="AS157" s="201"/>
      <c r="AT157" s="201"/>
    </row>
    <row r="158" spans="1:46" hidden="1">
      <c r="A158" s="95" t="str">
        <f>IF(FN_MC!Y161="","*",FN_MC!Y161)</f>
        <v>*</v>
      </c>
      <c r="B158" s="95" t="str">
        <f>IF(FN_MC!X161="","*",FN_MC!X161)</f>
        <v>*</v>
      </c>
      <c r="C158" s="95" t="str">
        <f>IF(FN_MC!Z161="","*",FN_MC!Z161)</f>
        <v>*</v>
      </c>
      <c r="D158" s="96" t="str">
        <f>IF(FN_MC!S161="","*",FN_MC!S161)</f>
        <v>-</v>
      </c>
      <c r="E158" s="96" t="str">
        <f>IF(FN_MC!T161="","*",FN_MC!T161)</f>
        <v>-</v>
      </c>
      <c r="F158" s="96" t="str">
        <f>IF(FN_MC!B161="","*",FN_MC!B161)</f>
        <v>*</v>
      </c>
      <c r="G158" s="96" t="str">
        <f>IF(FN_MC!D161="","*",FN_MC!D161)</f>
        <v>*</v>
      </c>
      <c r="H158" s="96" t="str">
        <f>IF(FN_MC!F161="","*",FN_MC!F161)</f>
        <v>*</v>
      </c>
      <c r="I158" s="96" t="str">
        <f>IF(FN_MC!H161="","*",FN_MC!H161)</f>
        <v>*</v>
      </c>
      <c r="J158" s="96" t="str">
        <f>IF(FN_MC!I161="","*",FN_MC!I161)</f>
        <v>*</v>
      </c>
      <c r="K158" s="96" t="str">
        <f>IF(FN_MC!M161="","*",FN_MC!M161)</f>
        <v>-</v>
      </c>
      <c r="L158" s="196" t="str">
        <f>IF(FN_MC!N161="","*",FN_MC!N161)</f>
        <v>-</v>
      </c>
      <c r="M158" s="97" t="str">
        <f>IF(FN_MC!J161="","*",FN_MC!J161)</f>
        <v>*</v>
      </c>
      <c r="N158" s="183" t="str">
        <f>IF(FN_MC!K161="","*",FN_MC!K161)</f>
        <v>*</v>
      </c>
      <c r="O158" s="183" t="str">
        <f>IF(FN_MC!L161="","*",FN_MC!L161)</f>
        <v>-</v>
      </c>
      <c r="P158" s="107" t="str">
        <f>IF(FN_MC!O161="","*",FN_MC!O161)</f>
        <v>*</v>
      </c>
      <c r="Q158" s="107" t="str">
        <f>IF(FN_MC!P161="","*",FN_MC!P161)</f>
        <v>*</v>
      </c>
      <c r="R158" s="96" t="str">
        <f>IF(FN_MC!Q161="","*",CONCATENATE(FN_MC!Q161," ",FN_MC!R161))</f>
        <v>*</v>
      </c>
      <c r="S158" s="96" t="str">
        <f>IF(FN_MC!V161="","*",FN_MC!V161)</f>
        <v>*</v>
      </c>
      <c r="T158" s="96" t="str">
        <f>IF(FN_MC!W161="","*",FN_MC!W161)</f>
        <v>*</v>
      </c>
      <c r="U158" s="98" t="str">
        <f ca="1">_xlfn.XLOOKUP(G158&amp;$U$3,BS_CONTROLE[CHAVE],BS_CONTROLE[Quantidade_11],"-")</f>
        <v>-</v>
      </c>
      <c r="V158" s="98" t="str">
        <f ca="1">_xlfn.XLOOKUP(G158&amp;$V$3,BS_CONTROLE[CHAVE],BS_CONTROLE[Quantidade_11],"-")</f>
        <v>-</v>
      </c>
      <c r="W158" s="98" t="str">
        <f ca="1">_xlfn.XLOOKUP(G158&amp;$W$3,BS_CONTROLE[CHAVE],BS_CONTROLE[Quantidade_11],"-")</f>
        <v>-</v>
      </c>
      <c r="X158" s="201"/>
      <c r="Y158" s="201"/>
      <c r="Z158" s="201"/>
      <c r="AA158" s="201"/>
      <c r="AB158" s="201"/>
      <c r="AC158" s="201"/>
      <c r="AD158" s="201"/>
      <c r="AE158" s="201"/>
      <c r="AF158" s="201"/>
      <c r="AG158" s="201"/>
      <c r="AH158" s="201"/>
      <c r="AI158" s="201"/>
      <c r="AJ158" s="201"/>
      <c r="AK158" s="201"/>
      <c r="AL158" s="201"/>
      <c r="AM158" s="201"/>
      <c r="AN158" s="201"/>
      <c r="AO158" s="201"/>
      <c r="AP158" s="201"/>
      <c r="AQ158" s="201"/>
      <c r="AR158" s="201"/>
      <c r="AS158" s="201"/>
      <c r="AT158" s="201"/>
    </row>
    <row r="159" spans="1:46" hidden="1">
      <c r="A159" s="95" t="str">
        <f>IF(FN_MC!Y162="","*",FN_MC!Y162)</f>
        <v>*</v>
      </c>
      <c r="B159" s="95" t="str">
        <f>IF(FN_MC!X162="","*",FN_MC!X162)</f>
        <v>*</v>
      </c>
      <c r="C159" s="95" t="str">
        <f>IF(FN_MC!Z162="","*",FN_MC!Z162)</f>
        <v>*</v>
      </c>
      <c r="D159" s="96" t="str">
        <f>IF(FN_MC!S162="","*",FN_MC!S162)</f>
        <v>-</v>
      </c>
      <c r="E159" s="96" t="str">
        <f>IF(FN_MC!T162="","*",FN_MC!T162)</f>
        <v>-</v>
      </c>
      <c r="F159" s="96" t="str">
        <f>IF(FN_MC!B162="","*",FN_MC!B162)</f>
        <v>*</v>
      </c>
      <c r="G159" s="96" t="str">
        <f>IF(FN_MC!D162="","*",FN_MC!D162)</f>
        <v>*</v>
      </c>
      <c r="H159" s="96" t="str">
        <f>IF(FN_MC!F162="","*",FN_MC!F162)</f>
        <v>*</v>
      </c>
      <c r="I159" s="96" t="str">
        <f>IF(FN_MC!H162="","*",FN_MC!H162)</f>
        <v>*</v>
      </c>
      <c r="J159" s="96" t="str">
        <f>IF(FN_MC!I162="","*",FN_MC!I162)</f>
        <v>*</v>
      </c>
      <c r="K159" s="96" t="str">
        <f>IF(FN_MC!M162="","*",FN_MC!M162)</f>
        <v>-</v>
      </c>
      <c r="L159" s="196" t="str">
        <f>IF(FN_MC!N162="","*",FN_MC!N162)</f>
        <v>-</v>
      </c>
      <c r="M159" s="97" t="str">
        <f>IF(FN_MC!J162="","*",FN_MC!J162)</f>
        <v>*</v>
      </c>
      <c r="N159" s="183" t="str">
        <f>IF(FN_MC!K162="","*",FN_MC!K162)</f>
        <v>*</v>
      </c>
      <c r="O159" s="183" t="str">
        <f>IF(FN_MC!L162="","*",FN_MC!L162)</f>
        <v>-</v>
      </c>
      <c r="P159" s="107" t="str">
        <f>IF(FN_MC!O162="","*",FN_MC!O162)</f>
        <v>*</v>
      </c>
      <c r="Q159" s="107" t="str">
        <f>IF(FN_MC!P162="","*",FN_MC!P162)</f>
        <v>*</v>
      </c>
      <c r="R159" s="96" t="str">
        <f>IF(FN_MC!Q162="","*",CONCATENATE(FN_MC!Q162," ",FN_MC!R162))</f>
        <v>*</v>
      </c>
      <c r="S159" s="96" t="str">
        <f>IF(FN_MC!V162="","*",FN_MC!V162)</f>
        <v>*</v>
      </c>
      <c r="T159" s="96" t="str">
        <f>IF(FN_MC!W162="","*",FN_MC!W162)</f>
        <v>*</v>
      </c>
      <c r="U159" s="98" t="str">
        <f ca="1">_xlfn.XLOOKUP(G159&amp;$U$3,BS_CONTROLE[CHAVE],BS_CONTROLE[Quantidade_11],"-")</f>
        <v>-</v>
      </c>
      <c r="V159" s="98" t="str">
        <f ca="1">_xlfn.XLOOKUP(G159&amp;$V$3,BS_CONTROLE[CHAVE],BS_CONTROLE[Quantidade_11],"-")</f>
        <v>-</v>
      </c>
      <c r="W159" s="98" t="str">
        <f ca="1">_xlfn.XLOOKUP(G159&amp;$W$3,BS_CONTROLE[CHAVE],BS_CONTROLE[Quantidade_11],"-")</f>
        <v>-</v>
      </c>
      <c r="X159" s="201"/>
      <c r="Y159" s="201"/>
      <c r="Z159" s="201"/>
      <c r="AA159" s="201"/>
      <c r="AB159" s="201"/>
      <c r="AC159" s="201"/>
      <c r="AD159" s="201"/>
      <c r="AE159" s="201"/>
      <c r="AF159" s="201"/>
      <c r="AG159" s="201"/>
      <c r="AH159" s="201"/>
      <c r="AI159" s="201"/>
      <c r="AJ159" s="201"/>
      <c r="AK159" s="201"/>
      <c r="AL159" s="201"/>
      <c r="AM159" s="201"/>
      <c r="AN159" s="201"/>
      <c r="AO159" s="201"/>
      <c r="AP159" s="201"/>
      <c r="AQ159" s="201"/>
      <c r="AR159" s="201"/>
      <c r="AS159" s="201"/>
      <c r="AT159" s="201"/>
    </row>
    <row r="160" spans="1:46" hidden="1">
      <c r="A160" s="95" t="str">
        <f>IF(FN_MC!Y163="","*",FN_MC!Y163)</f>
        <v>*</v>
      </c>
      <c r="B160" s="95" t="str">
        <f>IF(FN_MC!X163="","*",FN_MC!X163)</f>
        <v>*</v>
      </c>
      <c r="C160" s="95" t="str">
        <f>IF(FN_MC!Z163="","*",FN_MC!Z163)</f>
        <v>*</v>
      </c>
      <c r="D160" s="96" t="str">
        <f>IF(FN_MC!S163="","*",FN_MC!S163)</f>
        <v>-</v>
      </c>
      <c r="E160" s="96" t="str">
        <f>IF(FN_MC!T163="","*",FN_MC!T163)</f>
        <v>-</v>
      </c>
      <c r="F160" s="96" t="str">
        <f>IF(FN_MC!B163="","*",FN_MC!B163)</f>
        <v>*</v>
      </c>
      <c r="G160" s="96" t="str">
        <f>IF(FN_MC!D163="","*",FN_MC!D163)</f>
        <v>*</v>
      </c>
      <c r="H160" s="96" t="str">
        <f>IF(FN_MC!F163="","*",FN_MC!F163)</f>
        <v>*</v>
      </c>
      <c r="I160" s="96" t="str">
        <f>IF(FN_MC!H163="","*",FN_MC!H163)</f>
        <v>*</v>
      </c>
      <c r="J160" s="96" t="str">
        <f>IF(FN_MC!I163="","*",FN_MC!I163)</f>
        <v>*</v>
      </c>
      <c r="K160" s="96" t="str">
        <f>IF(FN_MC!M163="","*",FN_MC!M163)</f>
        <v>-</v>
      </c>
      <c r="L160" s="196" t="str">
        <f>IF(FN_MC!N163="","*",FN_MC!N163)</f>
        <v>-</v>
      </c>
      <c r="M160" s="97" t="str">
        <f>IF(FN_MC!J163="","*",FN_MC!J163)</f>
        <v>*</v>
      </c>
      <c r="N160" s="183" t="str">
        <f>IF(FN_MC!K163="","*",FN_MC!K163)</f>
        <v>*</v>
      </c>
      <c r="O160" s="183" t="str">
        <f>IF(FN_MC!L163="","*",FN_MC!L163)</f>
        <v>-</v>
      </c>
      <c r="P160" s="107" t="str">
        <f>IF(FN_MC!O163="","*",FN_MC!O163)</f>
        <v>*</v>
      </c>
      <c r="Q160" s="107" t="str">
        <f>IF(FN_MC!P163="","*",FN_MC!P163)</f>
        <v>*</v>
      </c>
      <c r="R160" s="96" t="str">
        <f>IF(FN_MC!Q163="","*",CONCATENATE(FN_MC!Q163," ",FN_MC!R163))</f>
        <v>*</v>
      </c>
      <c r="S160" s="96" t="str">
        <f>IF(FN_MC!V163="","*",FN_MC!V163)</f>
        <v>*</v>
      </c>
      <c r="T160" s="96" t="str">
        <f>IF(FN_MC!W163="","*",FN_MC!W163)</f>
        <v>*</v>
      </c>
      <c r="U160" s="98" t="str">
        <f ca="1">_xlfn.XLOOKUP(G160&amp;$U$3,BS_CONTROLE[CHAVE],BS_CONTROLE[Quantidade_11],"-")</f>
        <v>-</v>
      </c>
      <c r="V160" s="98" t="str">
        <f ca="1">_xlfn.XLOOKUP(G160&amp;$V$3,BS_CONTROLE[CHAVE],BS_CONTROLE[Quantidade_11],"-")</f>
        <v>-</v>
      </c>
      <c r="W160" s="98" t="str">
        <f ca="1">_xlfn.XLOOKUP(G160&amp;$W$3,BS_CONTROLE[CHAVE],BS_CONTROLE[Quantidade_11],"-")</f>
        <v>-</v>
      </c>
      <c r="X160" s="201"/>
      <c r="Y160" s="201"/>
      <c r="Z160" s="201"/>
      <c r="AA160" s="201"/>
      <c r="AB160" s="201"/>
      <c r="AC160" s="201"/>
      <c r="AD160" s="201"/>
      <c r="AE160" s="201"/>
      <c r="AF160" s="201"/>
      <c r="AG160" s="201"/>
      <c r="AH160" s="201"/>
      <c r="AI160" s="201"/>
      <c r="AJ160" s="201"/>
      <c r="AK160" s="201"/>
      <c r="AL160" s="201"/>
      <c r="AM160" s="201"/>
      <c r="AN160" s="201"/>
      <c r="AO160" s="201"/>
      <c r="AP160" s="201"/>
      <c r="AQ160" s="201"/>
      <c r="AR160" s="201"/>
      <c r="AS160" s="201"/>
      <c r="AT160" s="201"/>
    </row>
    <row r="161" spans="1:46" hidden="1">
      <c r="A161" s="95" t="str">
        <f>IF(FN_MC!Y164="","*",FN_MC!Y164)</f>
        <v>*</v>
      </c>
      <c r="B161" s="95" t="str">
        <f>IF(FN_MC!X164="","*",FN_MC!X164)</f>
        <v>*</v>
      </c>
      <c r="C161" s="95" t="str">
        <f>IF(FN_MC!Z164="","*",FN_MC!Z164)</f>
        <v>*</v>
      </c>
      <c r="D161" s="96" t="str">
        <f>IF(FN_MC!S164="","*",FN_MC!S164)</f>
        <v>-</v>
      </c>
      <c r="E161" s="96" t="str">
        <f>IF(FN_MC!T164="","*",FN_MC!T164)</f>
        <v>-</v>
      </c>
      <c r="F161" s="96" t="str">
        <f>IF(FN_MC!B164="","*",FN_MC!B164)</f>
        <v>*</v>
      </c>
      <c r="G161" s="96" t="str">
        <f>IF(FN_MC!D164="","*",FN_MC!D164)</f>
        <v>*</v>
      </c>
      <c r="H161" s="96" t="str">
        <f>IF(FN_MC!F164="","*",FN_MC!F164)</f>
        <v>*</v>
      </c>
      <c r="I161" s="96" t="str">
        <f>IF(FN_MC!H164="","*",FN_MC!H164)</f>
        <v>*</v>
      </c>
      <c r="J161" s="96" t="str">
        <f>IF(FN_MC!I164="","*",FN_MC!I164)</f>
        <v>*</v>
      </c>
      <c r="K161" s="96" t="str">
        <f>IF(FN_MC!M164="","*",FN_MC!M164)</f>
        <v>-</v>
      </c>
      <c r="L161" s="196" t="str">
        <f>IF(FN_MC!N164="","*",FN_MC!N164)</f>
        <v>-</v>
      </c>
      <c r="M161" s="97" t="str">
        <f>IF(FN_MC!J164="","*",FN_MC!J164)</f>
        <v>*</v>
      </c>
      <c r="N161" s="183" t="str">
        <f>IF(FN_MC!K164="","*",FN_MC!K164)</f>
        <v>*</v>
      </c>
      <c r="O161" s="183" t="str">
        <f>IF(FN_MC!L164="","*",FN_MC!L164)</f>
        <v>-</v>
      </c>
      <c r="P161" s="107" t="str">
        <f>IF(FN_MC!O164="","*",FN_MC!O164)</f>
        <v>*</v>
      </c>
      <c r="Q161" s="107" t="str">
        <f>IF(FN_MC!P164="","*",FN_MC!P164)</f>
        <v>*</v>
      </c>
      <c r="R161" s="96" t="str">
        <f>IF(FN_MC!Q164="","*",CONCATENATE(FN_MC!Q164," ",FN_MC!R164))</f>
        <v>*</v>
      </c>
      <c r="S161" s="96" t="str">
        <f>IF(FN_MC!V164="","*",FN_MC!V164)</f>
        <v>*</v>
      </c>
      <c r="T161" s="96" t="str">
        <f>IF(FN_MC!W164="","*",FN_MC!W164)</f>
        <v>*</v>
      </c>
      <c r="U161" s="98" t="str">
        <f ca="1">_xlfn.XLOOKUP(G161&amp;$U$3,BS_CONTROLE[CHAVE],BS_CONTROLE[Quantidade_11],"-")</f>
        <v>-</v>
      </c>
      <c r="V161" s="98" t="str">
        <f ca="1">_xlfn.XLOOKUP(G161&amp;$V$3,BS_CONTROLE[CHAVE],BS_CONTROLE[Quantidade_11],"-")</f>
        <v>-</v>
      </c>
      <c r="W161" s="98" t="str">
        <f ca="1">_xlfn.XLOOKUP(G161&amp;$W$3,BS_CONTROLE[CHAVE],BS_CONTROLE[Quantidade_11],"-")</f>
        <v>-</v>
      </c>
      <c r="X161" s="201"/>
      <c r="Y161" s="201"/>
      <c r="Z161" s="201"/>
      <c r="AA161" s="201"/>
      <c r="AB161" s="201"/>
      <c r="AC161" s="201"/>
      <c r="AD161" s="201"/>
      <c r="AE161" s="201"/>
      <c r="AF161" s="201"/>
      <c r="AG161" s="201"/>
      <c r="AH161" s="201"/>
      <c r="AI161" s="201"/>
      <c r="AJ161" s="201"/>
      <c r="AK161" s="201"/>
      <c r="AL161" s="201"/>
      <c r="AM161" s="201"/>
      <c r="AN161" s="201"/>
      <c r="AO161" s="201"/>
      <c r="AP161" s="201"/>
      <c r="AQ161" s="201"/>
      <c r="AR161" s="201"/>
      <c r="AS161" s="201"/>
      <c r="AT161" s="201"/>
    </row>
    <row r="162" spans="1:46" hidden="1">
      <c r="A162" s="95" t="str">
        <f>IF(FN_MC!Y165="","*",FN_MC!Y165)</f>
        <v>*</v>
      </c>
      <c r="B162" s="95" t="str">
        <f>IF(FN_MC!X165="","*",FN_MC!X165)</f>
        <v>*</v>
      </c>
      <c r="C162" s="95" t="str">
        <f>IF(FN_MC!Z165="","*",FN_MC!Z165)</f>
        <v>*</v>
      </c>
      <c r="D162" s="96" t="str">
        <f>IF(FN_MC!S165="","*",FN_MC!S165)</f>
        <v>-</v>
      </c>
      <c r="E162" s="96" t="str">
        <f>IF(FN_MC!T165="","*",FN_MC!T165)</f>
        <v>-</v>
      </c>
      <c r="F162" s="96" t="str">
        <f>IF(FN_MC!B165="","*",FN_MC!B165)</f>
        <v>*</v>
      </c>
      <c r="G162" s="96" t="str">
        <f>IF(FN_MC!D165="","*",FN_MC!D165)</f>
        <v>*</v>
      </c>
      <c r="H162" s="96" t="str">
        <f>IF(FN_MC!F165="","*",FN_MC!F165)</f>
        <v>*</v>
      </c>
      <c r="I162" s="96" t="str">
        <f>IF(FN_MC!H165="","*",FN_MC!H165)</f>
        <v>*</v>
      </c>
      <c r="J162" s="96" t="str">
        <f>IF(FN_MC!I165="","*",FN_MC!I165)</f>
        <v>*</v>
      </c>
      <c r="K162" s="96" t="str">
        <f>IF(FN_MC!M165="","*",FN_MC!M165)</f>
        <v>-</v>
      </c>
      <c r="L162" s="196" t="str">
        <f>IF(FN_MC!N165="","*",FN_MC!N165)</f>
        <v>-</v>
      </c>
      <c r="M162" s="97" t="str">
        <f>IF(FN_MC!J165="","*",FN_MC!J165)</f>
        <v>*</v>
      </c>
      <c r="N162" s="183" t="str">
        <f>IF(FN_MC!K165="","*",FN_MC!K165)</f>
        <v>*</v>
      </c>
      <c r="O162" s="183" t="str">
        <f>IF(FN_MC!L165="","*",FN_MC!L165)</f>
        <v>-</v>
      </c>
      <c r="P162" s="107" t="str">
        <f>IF(FN_MC!O165="","*",FN_MC!O165)</f>
        <v>*</v>
      </c>
      <c r="Q162" s="107" t="str">
        <f>IF(FN_MC!P165="","*",FN_MC!P165)</f>
        <v>*</v>
      </c>
      <c r="R162" s="96" t="str">
        <f>IF(FN_MC!Q165="","*",CONCATENATE(FN_MC!Q165," ",FN_MC!R165))</f>
        <v>*</v>
      </c>
      <c r="S162" s="96" t="str">
        <f>IF(FN_MC!V165="","*",FN_MC!V165)</f>
        <v>*</v>
      </c>
      <c r="T162" s="96" t="str">
        <f>IF(FN_MC!W165="","*",FN_MC!W165)</f>
        <v>*</v>
      </c>
      <c r="U162" s="98" t="str">
        <f ca="1">_xlfn.XLOOKUP(G162&amp;$U$3,BS_CONTROLE[CHAVE],BS_CONTROLE[Quantidade_11],"-")</f>
        <v>-</v>
      </c>
      <c r="V162" s="98" t="str">
        <f ca="1">_xlfn.XLOOKUP(G162&amp;$V$3,BS_CONTROLE[CHAVE],BS_CONTROLE[Quantidade_11],"-")</f>
        <v>-</v>
      </c>
      <c r="W162" s="98" t="str">
        <f ca="1">_xlfn.XLOOKUP(G162&amp;$W$3,BS_CONTROLE[CHAVE],BS_CONTROLE[Quantidade_11],"-")</f>
        <v>-</v>
      </c>
      <c r="X162" s="201"/>
      <c r="Y162" s="201"/>
      <c r="Z162" s="201"/>
      <c r="AA162" s="201"/>
      <c r="AB162" s="201"/>
      <c r="AC162" s="201"/>
      <c r="AD162" s="201"/>
      <c r="AE162" s="201"/>
      <c r="AF162" s="201"/>
      <c r="AG162" s="201"/>
      <c r="AH162" s="201"/>
      <c r="AI162" s="201"/>
      <c r="AJ162" s="201"/>
      <c r="AK162" s="201"/>
      <c r="AL162" s="201"/>
      <c r="AM162" s="201"/>
      <c r="AN162" s="201"/>
      <c r="AO162" s="201"/>
      <c r="AP162" s="201"/>
      <c r="AQ162" s="201"/>
      <c r="AR162" s="201"/>
      <c r="AS162" s="201"/>
      <c r="AT162" s="201"/>
    </row>
    <row r="163" spans="1:46" hidden="1">
      <c r="A163" s="95" t="str">
        <f>IF(FN_MC!Y166="","*",FN_MC!Y166)</f>
        <v>*</v>
      </c>
      <c r="B163" s="95" t="str">
        <f>IF(FN_MC!X166="","*",FN_MC!X166)</f>
        <v>*</v>
      </c>
      <c r="C163" s="95" t="str">
        <f>IF(FN_MC!Z166="","*",FN_MC!Z166)</f>
        <v>*</v>
      </c>
      <c r="D163" s="96" t="str">
        <f>IF(FN_MC!S166="","*",FN_MC!S166)</f>
        <v>-</v>
      </c>
      <c r="E163" s="96" t="str">
        <f>IF(FN_MC!T166="","*",FN_MC!T166)</f>
        <v>-</v>
      </c>
      <c r="F163" s="96" t="str">
        <f>IF(FN_MC!B166="","*",FN_MC!B166)</f>
        <v>*</v>
      </c>
      <c r="G163" s="96" t="str">
        <f>IF(FN_MC!D166="","*",FN_MC!D166)</f>
        <v>*</v>
      </c>
      <c r="H163" s="96" t="str">
        <f>IF(FN_MC!F166="","*",FN_MC!F166)</f>
        <v>*</v>
      </c>
      <c r="I163" s="96" t="str">
        <f>IF(FN_MC!H166="","*",FN_MC!H166)</f>
        <v>*</v>
      </c>
      <c r="J163" s="96" t="str">
        <f>IF(FN_MC!I166="","*",FN_MC!I166)</f>
        <v>*</v>
      </c>
      <c r="K163" s="96" t="str">
        <f>IF(FN_MC!M166="","*",FN_MC!M166)</f>
        <v>-</v>
      </c>
      <c r="L163" s="196" t="str">
        <f>IF(FN_MC!N166="","*",FN_MC!N166)</f>
        <v>-</v>
      </c>
      <c r="M163" s="97" t="str">
        <f>IF(FN_MC!J166="","*",FN_MC!J166)</f>
        <v>*</v>
      </c>
      <c r="N163" s="183" t="str">
        <f>IF(FN_MC!K166="","*",FN_MC!K166)</f>
        <v>*</v>
      </c>
      <c r="O163" s="183" t="str">
        <f>IF(FN_MC!L166="","*",FN_MC!L166)</f>
        <v>-</v>
      </c>
      <c r="P163" s="107" t="str">
        <f>IF(FN_MC!O166="","*",FN_MC!O166)</f>
        <v>*</v>
      </c>
      <c r="Q163" s="107" t="str">
        <f>IF(FN_MC!P166="","*",FN_MC!P166)</f>
        <v>*</v>
      </c>
      <c r="R163" s="96" t="str">
        <f>IF(FN_MC!Q166="","*",CONCATENATE(FN_MC!Q166," ",FN_MC!R166))</f>
        <v>*</v>
      </c>
      <c r="S163" s="96" t="str">
        <f>IF(FN_MC!V166="","*",FN_MC!V166)</f>
        <v>*</v>
      </c>
      <c r="T163" s="96" t="str">
        <f>IF(FN_MC!W166="","*",FN_MC!W166)</f>
        <v>*</v>
      </c>
      <c r="U163" s="98" t="str">
        <f ca="1">_xlfn.XLOOKUP(G163&amp;$U$3,BS_CONTROLE[CHAVE],BS_CONTROLE[Quantidade_11],"-")</f>
        <v>-</v>
      </c>
      <c r="V163" s="98" t="str">
        <f ca="1">_xlfn.XLOOKUP(G163&amp;$V$3,BS_CONTROLE[CHAVE],BS_CONTROLE[Quantidade_11],"-")</f>
        <v>-</v>
      </c>
      <c r="W163" s="98" t="str">
        <f ca="1">_xlfn.XLOOKUP(G163&amp;$W$3,BS_CONTROLE[CHAVE],BS_CONTROLE[Quantidade_11],"-")</f>
        <v>-</v>
      </c>
      <c r="X163" s="201"/>
      <c r="Y163" s="201"/>
      <c r="Z163" s="201"/>
      <c r="AA163" s="201"/>
      <c r="AB163" s="201"/>
      <c r="AC163" s="201"/>
      <c r="AD163" s="201"/>
      <c r="AE163" s="201"/>
      <c r="AF163" s="201"/>
      <c r="AG163" s="201"/>
      <c r="AH163" s="201"/>
      <c r="AI163" s="201"/>
      <c r="AJ163" s="201"/>
      <c r="AK163" s="201"/>
      <c r="AL163" s="201"/>
      <c r="AM163" s="201"/>
      <c r="AN163" s="201"/>
      <c r="AO163" s="201"/>
      <c r="AP163" s="201"/>
      <c r="AQ163" s="201"/>
      <c r="AR163" s="201"/>
      <c r="AS163" s="201"/>
      <c r="AT163" s="201"/>
    </row>
    <row r="164" spans="1:46" hidden="1">
      <c r="A164" s="95" t="str">
        <f>IF(FN_MC!Y167="","*",FN_MC!Y167)</f>
        <v>*</v>
      </c>
      <c r="B164" s="95" t="str">
        <f>IF(FN_MC!X167="","*",FN_MC!X167)</f>
        <v>*</v>
      </c>
      <c r="C164" s="95" t="str">
        <f>IF(FN_MC!Z167="","*",FN_MC!Z167)</f>
        <v>*</v>
      </c>
      <c r="D164" s="96" t="str">
        <f>IF(FN_MC!S167="","*",FN_MC!S167)</f>
        <v>-</v>
      </c>
      <c r="E164" s="96" t="str">
        <f>IF(FN_MC!T167="","*",FN_MC!T167)</f>
        <v>-</v>
      </c>
      <c r="F164" s="96" t="str">
        <f>IF(FN_MC!B167="","*",FN_MC!B167)</f>
        <v>*</v>
      </c>
      <c r="G164" s="96" t="str">
        <f>IF(FN_MC!D167="","*",FN_MC!D167)</f>
        <v>*</v>
      </c>
      <c r="H164" s="96" t="str">
        <f>IF(FN_MC!F167="","*",FN_MC!F167)</f>
        <v>*</v>
      </c>
      <c r="I164" s="96" t="str">
        <f>IF(FN_MC!H167="","*",FN_MC!H167)</f>
        <v>*</v>
      </c>
      <c r="J164" s="96" t="str">
        <f>IF(FN_MC!I167="","*",FN_MC!I167)</f>
        <v>*</v>
      </c>
      <c r="K164" s="96" t="str">
        <f>IF(FN_MC!M167="","*",FN_MC!M167)</f>
        <v>-</v>
      </c>
      <c r="L164" s="196" t="str">
        <f>IF(FN_MC!N167="","*",FN_MC!N167)</f>
        <v>-</v>
      </c>
      <c r="M164" s="97" t="str">
        <f>IF(FN_MC!J167="","*",FN_MC!J167)</f>
        <v>*</v>
      </c>
      <c r="N164" s="183" t="str">
        <f>IF(FN_MC!K167="","*",FN_MC!K167)</f>
        <v>*</v>
      </c>
      <c r="O164" s="183" t="str">
        <f>IF(FN_MC!L167="","*",FN_MC!L167)</f>
        <v>-</v>
      </c>
      <c r="P164" s="107" t="str">
        <f>IF(FN_MC!O167="","*",FN_MC!O167)</f>
        <v>*</v>
      </c>
      <c r="Q164" s="107" t="str">
        <f>IF(FN_MC!P167="","*",FN_MC!P167)</f>
        <v>*</v>
      </c>
      <c r="R164" s="96" t="str">
        <f>IF(FN_MC!Q167="","*",CONCATENATE(FN_MC!Q167," ",FN_MC!R167))</f>
        <v>*</v>
      </c>
      <c r="S164" s="96" t="str">
        <f>IF(FN_MC!V167="","*",FN_MC!V167)</f>
        <v>*</v>
      </c>
      <c r="T164" s="96" t="str">
        <f>IF(FN_MC!W167="","*",FN_MC!W167)</f>
        <v>*</v>
      </c>
      <c r="U164" s="98" t="str">
        <f ca="1">_xlfn.XLOOKUP(G164&amp;$U$3,BS_CONTROLE[CHAVE],BS_CONTROLE[Quantidade_11],"-")</f>
        <v>-</v>
      </c>
      <c r="V164" s="98" t="str">
        <f ca="1">_xlfn.XLOOKUP(G164&amp;$V$3,BS_CONTROLE[CHAVE],BS_CONTROLE[Quantidade_11],"-")</f>
        <v>-</v>
      </c>
      <c r="W164" s="98" t="str">
        <f ca="1">_xlfn.XLOOKUP(G164&amp;$W$3,BS_CONTROLE[CHAVE],BS_CONTROLE[Quantidade_11],"-")</f>
        <v>-</v>
      </c>
      <c r="X164" s="201"/>
      <c r="Y164" s="201"/>
      <c r="Z164" s="201"/>
      <c r="AA164" s="201"/>
      <c r="AB164" s="201"/>
      <c r="AC164" s="201"/>
      <c r="AD164" s="201"/>
      <c r="AE164" s="201"/>
      <c r="AF164" s="201"/>
      <c r="AG164" s="201"/>
      <c r="AH164" s="201"/>
      <c r="AI164" s="201"/>
      <c r="AJ164" s="201"/>
      <c r="AK164" s="201"/>
      <c r="AL164" s="201"/>
      <c r="AM164" s="201"/>
      <c r="AN164" s="201"/>
      <c r="AO164" s="201"/>
      <c r="AP164" s="201"/>
      <c r="AQ164" s="201"/>
      <c r="AR164" s="201"/>
      <c r="AS164" s="201"/>
      <c r="AT164" s="201"/>
    </row>
    <row r="165" spans="1:46" hidden="1">
      <c r="A165" s="95" t="str">
        <f>IF(FN_MC!Y168="","*",FN_MC!Y168)</f>
        <v>*</v>
      </c>
      <c r="B165" s="95" t="str">
        <f>IF(FN_MC!X168="","*",FN_MC!X168)</f>
        <v>*</v>
      </c>
      <c r="C165" s="95" t="str">
        <f>IF(FN_MC!Z168="","*",FN_MC!Z168)</f>
        <v>*</v>
      </c>
      <c r="D165" s="96" t="str">
        <f>IF(FN_MC!S168="","*",FN_MC!S168)</f>
        <v>-</v>
      </c>
      <c r="E165" s="96" t="str">
        <f>IF(FN_MC!T168="","*",FN_MC!T168)</f>
        <v>-</v>
      </c>
      <c r="F165" s="96" t="str">
        <f>IF(FN_MC!B168="","*",FN_MC!B168)</f>
        <v>*</v>
      </c>
      <c r="G165" s="96" t="str">
        <f>IF(FN_MC!D168="","*",FN_MC!D168)</f>
        <v>*</v>
      </c>
      <c r="H165" s="96" t="str">
        <f>IF(FN_MC!F168="","*",FN_MC!F168)</f>
        <v>*</v>
      </c>
      <c r="I165" s="96" t="str">
        <f>IF(FN_MC!H168="","*",FN_MC!H168)</f>
        <v>*</v>
      </c>
      <c r="J165" s="96" t="str">
        <f>IF(FN_MC!I168="","*",FN_MC!I168)</f>
        <v>*</v>
      </c>
      <c r="K165" s="96" t="str">
        <f>IF(FN_MC!M168="","*",FN_MC!M168)</f>
        <v>-</v>
      </c>
      <c r="L165" s="196" t="str">
        <f>IF(FN_MC!N168="","*",FN_MC!N168)</f>
        <v>-</v>
      </c>
      <c r="M165" s="97" t="str">
        <f>IF(FN_MC!J168="","*",FN_MC!J168)</f>
        <v>*</v>
      </c>
      <c r="N165" s="183" t="str">
        <f>IF(FN_MC!K168="","*",FN_MC!K168)</f>
        <v>*</v>
      </c>
      <c r="O165" s="183" t="str">
        <f>IF(FN_MC!L168="","*",FN_MC!L168)</f>
        <v>-</v>
      </c>
      <c r="P165" s="107" t="str">
        <f>IF(FN_MC!O168="","*",FN_MC!O168)</f>
        <v>*</v>
      </c>
      <c r="Q165" s="107" t="str">
        <f>IF(FN_MC!P168="","*",FN_MC!P168)</f>
        <v>*</v>
      </c>
      <c r="R165" s="96" t="str">
        <f>IF(FN_MC!Q168="","*",CONCATENATE(FN_MC!Q168," ",FN_MC!R168))</f>
        <v>*</v>
      </c>
      <c r="S165" s="96" t="str">
        <f>IF(FN_MC!V168="","*",FN_MC!V168)</f>
        <v>*</v>
      </c>
      <c r="T165" s="96" t="str">
        <f>IF(FN_MC!W168="","*",FN_MC!W168)</f>
        <v>*</v>
      </c>
      <c r="U165" s="98" t="str">
        <f ca="1">_xlfn.XLOOKUP(G165&amp;$U$3,BS_CONTROLE[CHAVE],BS_CONTROLE[Quantidade_11],"-")</f>
        <v>-</v>
      </c>
      <c r="V165" s="98" t="str">
        <f ca="1">_xlfn.XLOOKUP(G165&amp;$V$3,BS_CONTROLE[CHAVE],BS_CONTROLE[Quantidade_11],"-")</f>
        <v>-</v>
      </c>
      <c r="W165" s="98" t="str">
        <f ca="1">_xlfn.XLOOKUP(G165&amp;$W$3,BS_CONTROLE[CHAVE],BS_CONTROLE[Quantidade_11],"-")</f>
        <v>-</v>
      </c>
      <c r="X165" s="201"/>
      <c r="Y165" s="201"/>
      <c r="Z165" s="201"/>
      <c r="AA165" s="201"/>
      <c r="AB165" s="201"/>
      <c r="AC165" s="201"/>
      <c r="AD165" s="201"/>
      <c r="AE165" s="201"/>
      <c r="AF165" s="201"/>
      <c r="AG165" s="201"/>
      <c r="AH165" s="201"/>
      <c r="AI165" s="201"/>
      <c r="AJ165" s="201"/>
      <c r="AK165" s="201"/>
      <c r="AL165" s="201"/>
      <c r="AM165" s="201"/>
      <c r="AN165" s="201"/>
      <c r="AO165" s="201"/>
      <c r="AP165" s="201"/>
      <c r="AQ165" s="201"/>
      <c r="AR165" s="201"/>
      <c r="AS165" s="201"/>
      <c r="AT165" s="201"/>
    </row>
    <row r="166" spans="1:46" hidden="1">
      <c r="A166" s="95" t="str">
        <f>IF(FN_MC!Y169="","*",FN_MC!Y169)</f>
        <v>*</v>
      </c>
      <c r="B166" s="95" t="str">
        <f>IF(FN_MC!X169="","*",FN_MC!X169)</f>
        <v>*</v>
      </c>
      <c r="C166" s="95" t="str">
        <f>IF(FN_MC!Z169="","*",FN_MC!Z169)</f>
        <v>*</v>
      </c>
      <c r="D166" s="96" t="str">
        <f>IF(FN_MC!S169="","*",FN_MC!S169)</f>
        <v>-</v>
      </c>
      <c r="E166" s="96" t="str">
        <f>IF(FN_MC!T169="","*",FN_MC!T169)</f>
        <v>-</v>
      </c>
      <c r="F166" s="96" t="str">
        <f>IF(FN_MC!B169="","*",FN_MC!B169)</f>
        <v>*</v>
      </c>
      <c r="G166" s="96" t="str">
        <f>IF(FN_MC!D169="","*",FN_MC!D169)</f>
        <v>*</v>
      </c>
      <c r="H166" s="96" t="str">
        <f>IF(FN_MC!F169="","*",FN_MC!F169)</f>
        <v>*</v>
      </c>
      <c r="I166" s="96" t="str">
        <f>IF(FN_MC!H169="","*",FN_MC!H169)</f>
        <v>*</v>
      </c>
      <c r="J166" s="96" t="str">
        <f>IF(FN_MC!I169="","*",FN_MC!I169)</f>
        <v>*</v>
      </c>
      <c r="K166" s="96" t="str">
        <f>IF(FN_MC!M169="","*",FN_MC!M169)</f>
        <v>-</v>
      </c>
      <c r="L166" s="196" t="str">
        <f>IF(FN_MC!N169="","*",FN_MC!N169)</f>
        <v>-</v>
      </c>
      <c r="M166" s="97" t="str">
        <f>IF(FN_MC!J169="","*",FN_MC!J169)</f>
        <v>*</v>
      </c>
      <c r="N166" s="183" t="str">
        <f>IF(FN_MC!K169="","*",FN_MC!K169)</f>
        <v>*</v>
      </c>
      <c r="O166" s="183" t="str">
        <f>IF(FN_MC!L169="","*",FN_MC!L169)</f>
        <v>-</v>
      </c>
      <c r="P166" s="107" t="str">
        <f>IF(FN_MC!O169="","*",FN_MC!O169)</f>
        <v>*</v>
      </c>
      <c r="Q166" s="107" t="str">
        <f>IF(FN_MC!P169="","*",FN_MC!P169)</f>
        <v>*</v>
      </c>
      <c r="R166" s="96" t="str">
        <f>IF(FN_MC!Q169="","*",CONCATENATE(FN_MC!Q169," ",FN_MC!R169))</f>
        <v>*</v>
      </c>
      <c r="S166" s="96" t="str">
        <f>IF(FN_MC!V169="","*",FN_MC!V169)</f>
        <v>*</v>
      </c>
      <c r="T166" s="96" t="str">
        <f>IF(FN_MC!W169="","*",FN_MC!W169)</f>
        <v>*</v>
      </c>
      <c r="U166" s="98" t="str">
        <f ca="1">_xlfn.XLOOKUP(G166&amp;$U$3,BS_CONTROLE[CHAVE],BS_CONTROLE[Quantidade_11],"-")</f>
        <v>-</v>
      </c>
      <c r="V166" s="98" t="str">
        <f ca="1">_xlfn.XLOOKUP(G166&amp;$V$3,BS_CONTROLE[CHAVE],BS_CONTROLE[Quantidade_11],"-")</f>
        <v>-</v>
      </c>
      <c r="W166" s="98" t="str">
        <f ca="1">_xlfn.XLOOKUP(G166&amp;$W$3,BS_CONTROLE[CHAVE],BS_CONTROLE[Quantidade_11],"-")</f>
        <v>-</v>
      </c>
      <c r="X166" s="201"/>
      <c r="Y166" s="201"/>
      <c r="Z166" s="201"/>
      <c r="AA166" s="201"/>
      <c r="AB166" s="201"/>
      <c r="AC166" s="201"/>
      <c r="AD166" s="201"/>
      <c r="AE166" s="201"/>
      <c r="AF166" s="201"/>
      <c r="AG166" s="201"/>
      <c r="AH166" s="201"/>
      <c r="AI166" s="201"/>
      <c r="AJ166" s="201"/>
      <c r="AK166" s="201"/>
      <c r="AL166" s="201"/>
      <c r="AM166" s="201"/>
      <c r="AN166" s="201"/>
      <c r="AO166" s="201"/>
      <c r="AP166" s="201"/>
      <c r="AQ166" s="201"/>
      <c r="AR166" s="201"/>
      <c r="AS166" s="201"/>
      <c r="AT166" s="201"/>
    </row>
    <row r="167" spans="1:46" hidden="1">
      <c r="A167" s="95" t="str">
        <f>IF(FN_MC!Y170="","*",FN_MC!Y170)</f>
        <v>*</v>
      </c>
      <c r="B167" s="95" t="str">
        <f>IF(FN_MC!X170="","*",FN_MC!X170)</f>
        <v>*</v>
      </c>
      <c r="C167" s="95" t="str">
        <f>IF(FN_MC!Z170="","*",FN_MC!Z170)</f>
        <v>*</v>
      </c>
      <c r="D167" s="96" t="str">
        <f>IF(FN_MC!S170="","*",FN_MC!S170)</f>
        <v>-</v>
      </c>
      <c r="E167" s="96" t="str">
        <f>IF(FN_MC!T170="","*",FN_MC!T170)</f>
        <v>-</v>
      </c>
      <c r="F167" s="96" t="str">
        <f>IF(FN_MC!B170="","*",FN_MC!B170)</f>
        <v>*</v>
      </c>
      <c r="G167" s="96" t="str">
        <f>IF(FN_MC!D170="","*",FN_MC!D170)</f>
        <v>*</v>
      </c>
      <c r="H167" s="96" t="str">
        <f>IF(FN_MC!F170="","*",FN_MC!F170)</f>
        <v>*</v>
      </c>
      <c r="I167" s="96" t="str">
        <f>IF(FN_MC!H170="","*",FN_MC!H170)</f>
        <v>*</v>
      </c>
      <c r="J167" s="96" t="str">
        <f>IF(FN_MC!I170="","*",FN_MC!I170)</f>
        <v>*</v>
      </c>
      <c r="K167" s="96" t="str">
        <f>IF(FN_MC!M170="","*",FN_MC!M170)</f>
        <v>-</v>
      </c>
      <c r="L167" s="196" t="str">
        <f>IF(FN_MC!N170="","*",FN_MC!N170)</f>
        <v>-</v>
      </c>
      <c r="M167" s="97" t="str">
        <f>IF(FN_MC!J170="","*",FN_MC!J170)</f>
        <v>*</v>
      </c>
      <c r="N167" s="183" t="str">
        <f>IF(FN_MC!K170="","*",FN_MC!K170)</f>
        <v>*</v>
      </c>
      <c r="O167" s="183" t="str">
        <f>IF(FN_MC!L170="","*",FN_MC!L170)</f>
        <v>-</v>
      </c>
      <c r="P167" s="107" t="str">
        <f>IF(FN_MC!O170="","*",FN_MC!O170)</f>
        <v>*</v>
      </c>
      <c r="Q167" s="107" t="str">
        <f>IF(FN_MC!P170="","*",FN_MC!P170)</f>
        <v>*</v>
      </c>
      <c r="R167" s="96" t="str">
        <f>IF(FN_MC!Q170="","*",CONCATENATE(FN_MC!Q170," ",FN_MC!R170))</f>
        <v>*</v>
      </c>
      <c r="S167" s="96" t="str">
        <f>IF(FN_MC!V170="","*",FN_MC!V170)</f>
        <v>*</v>
      </c>
      <c r="T167" s="96" t="str">
        <f>IF(FN_MC!W170="","*",FN_MC!W170)</f>
        <v>*</v>
      </c>
      <c r="U167" s="98" t="str">
        <f ca="1">_xlfn.XLOOKUP(G167&amp;$U$3,BS_CONTROLE[CHAVE],BS_CONTROLE[Quantidade_11],"-")</f>
        <v>-</v>
      </c>
      <c r="V167" s="98" t="str">
        <f ca="1">_xlfn.XLOOKUP(G167&amp;$V$3,BS_CONTROLE[CHAVE],BS_CONTROLE[Quantidade_11],"-")</f>
        <v>-</v>
      </c>
      <c r="W167" s="98" t="str">
        <f ca="1">_xlfn.XLOOKUP(G167&amp;$W$3,BS_CONTROLE[CHAVE],BS_CONTROLE[Quantidade_11],"-")</f>
        <v>-</v>
      </c>
      <c r="X167" s="201"/>
      <c r="Y167" s="201"/>
      <c r="Z167" s="201"/>
      <c r="AA167" s="201"/>
      <c r="AB167" s="201"/>
      <c r="AC167" s="201"/>
      <c r="AD167" s="201"/>
      <c r="AE167" s="201"/>
      <c r="AF167" s="201"/>
      <c r="AG167" s="201"/>
      <c r="AH167" s="201"/>
      <c r="AI167" s="201"/>
      <c r="AJ167" s="201"/>
      <c r="AK167" s="201"/>
      <c r="AL167" s="201"/>
      <c r="AM167" s="201"/>
      <c r="AN167" s="201"/>
      <c r="AO167" s="201"/>
      <c r="AP167" s="201"/>
      <c r="AQ167" s="201"/>
      <c r="AR167" s="201"/>
      <c r="AS167" s="201"/>
      <c r="AT167" s="201"/>
    </row>
    <row r="168" spans="1:46" hidden="1">
      <c r="A168" s="95" t="str">
        <f>IF(FN_MC!Y171="","*",FN_MC!Y171)</f>
        <v>*</v>
      </c>
      <c r="B168" s="95" t="str">
        <f>IF(FN_MC!X171="","*",FN_MC!X171)</f>
        <v>*</v>
      </c>
      <c r="C168" s="95" t="str">
        <f>IF(FN_MC!Z171="","*",FN_MC!Z171)</f>
        <v>*</v>
      </c>
      <c r="D168" s="96" t="str">
        <f>IF(FN_MC!S171="","*",FN_MC!S171)</f>
        <v>-</v>
      </c>
      <c r="E168" s="96" t="str">
        <f>IF(FN_MC!T171="","*",FN_MC!T171)</f>
        <v>-</v>
      </c>
      <c r="F168" s="96" t="str">
        <f>IF(FN_MC!B171="","*",FN_MC!B171)</f>
        <v>*</v>
      </c>
      <c r="G168" s="96" t="str">
        <f>IF(FN_MC!D171="","*",FN_MC!D171)</f>
        <v>*</v>
      </c>
      <c r="H168" s="96" t="str">
        <f>IF(FN_MC!F171="","*",FN_MC!F171)</f>
        <v>*</v>
      </c>
      <c r="I168" s="96" t="str">
        <f>IF(FN_MC!H171="","*",FN_MC!H171)</f>
        <v>*</v>
      </c>
      <c r="J168" s="96" t="str">
        <f>IF(FN_MC!I171="","*",FN_MC!I171)</f>
        <v>*</v>
      </c>
      <c r="K168" s="96" t="str">
        <f>IF(FN_MC!M171="","*",FN_MC!M171)</f>
        <v>-</v>
      </c>
      <c r="L168" s="196" t="str">
        <f>IF(FN_MC!N171="","*",FN_MC!N171)</f>
        <v>-</v>
      </c>
      <c r="M168" s="97" t="str">
        <f>IF(FN_MC!J171="","*",FN_MC!J171)</f>
        <v>*</v>
      </c>
      <c r="N168" s="183" t="str">
        <f>IF(FN_MC!K171="","*",FN_MC!K171)</f>
        <v>*</v>
      </c>
      <c r="O168" s="183" t="str">
        <f>IF(FN_MC!L171="","*",FN_MC!L171)</f>
        <v>-</v>
      </c>
      <c r="P168" s="107" t="str">
        <f>IF(FN_MC!O171="","*",FN_MC!O171)</f>
        <v>*</v>
      </c>
      <c r="Q168" s="107" t="str">
        <f>IF(FN_MC!P171="","*",FN_MC!P171)</f>
        <v>*</v>
      </c>
      <c r="R168" s="96" t="str">
        <f>IF(FN_MC!Q171="","*",CONCATENATE(FN_MC!Q171," ",FN_MC!R171))</f>
        <v>*</v>
      </c>
      <c r="S168" s="96" t="str">
        <f>IF(FN_MC!V171="","*",FN_MC!V171)</f>
        <v>*</v>
      </c>
      <c r="T168" s="96" t="str">
        <f>IF(FN_MC!W171="","*",FN_MC!W171)</f>
        <v>*</v>
      </c>
      <c r="U168" s="98" t="str">
        <f ca="1">_xlfn.XLOOKUP(G168&amp;$U$3,BS_CONTROLE[CHAVE],BS_CONTROLE[Quantidade_11],"-")</f>
        <v>-</v>
      </c>
      <c r="V168" s="98" t="str">
        <f ca="1">_xlfn.XLOOKUP(G168&amp;$V$3,BS_CONTROLE[CHAVE],BS_CONTROLE[Quantidade_11],"-")</f>
        <v>-</v>
      </c>
      <c r="W168" s="98" t="str">
        <f ca="1">_xlfn.XLOOKUP(G168&amp;$W$3,BS_CONTROLE[CHAVE],BS_CONTROLE[Quantidade_11],"-")</f>
        <v>-</v>
      </c>
      <c r="X168" s="201"/>
      <c r="Y168" s="201"/>
      <c r="Z168" s="201"/>
      <c r="AA168" s="201"/>
      <c r="AB168" s="201"/>
      <c r="AC168" s="201"/>
      <c r="AD168" s="201"/>
      <c r="AE168" s="201"/>
      <c r="AF168" s="201"/>
      <c r="AG168" s="201"/>
      <c r="AH168" s="201"/>
      <c r="AI168" s="201"/>
      <c r="AJ168" s="201"/>
      <c r="AK168" s="201"/>
      <c r="AL168" s="201"/>
      <c r="AM168" s="201"/>
      <c r="AN168" s="201"/>
      <c r="AO168" s="201"/>
      <c r="AP168" s="201"/>
      <c r="AQ168" s="201"/>
      <c r="AR168" s="201"/>
      <c r="AS168" s="201"/>
      <c r="AT168" s="201"/>
    </row>
    <row r="169" spans="1:46" hidden="1">
      <c r="A169" s="95" t="str">
        <f>IF(FN_MC!Y172="","*",FN_MC!Y172)</f>
        <v>*</v>
      </c>
      <c r="B169" s="95" t="str">
        <f>IF(FN_MC!X172="","*",FN_MC!X172)</f>
        <v>*</v>
      </c>
      <c r="C169" s="95" t="str">
        <f>IF(FN_MC!Z172="","*",FN_MC!Z172)</f>
        <v>*</v>
      </c>
      <c r="D169" s="96" t="str">
        <f>IF(FN_MC!S172="","*",FN_MC!S172)</f>
        <v>-</v>
      </c>
      <c r="E169" s="96" t="str">
        <f>IF(FN_MC!T172="","*",FN_MC!T172)</f>
        <v>-</v>
      </c>
      <c r="F169" s="96" t="str">
        <f>IF(FN_MC!B172="","*",FN_MC!B172)</f>
        <v>*</v>
      </c>
      <c r="G169" s="96" t="str">
        <f>IF(FN_MC!D172="","*",FN_MC!D172)</f>
        <v>*</v>
      </c>
      <c r="H169" s="96" t="str">
        <f>IF(FN_MC!F172="","*",FN_MC!F172)</f>
        <v>*</v>
      </c>
      <c r="I169" s="96" t="str">
        <f>IF(FN_MC!H172="","*",FN_MC!H172)</f>
        <v>*</v>
      </c>
      <c r="J169" s="96" t="str">
        <f>IF(FN_MC!I172="","*",FN_MC!I172)</f>
        <v>*</v>
      </c>
      <c r="K169" s="96" t="str">
        <f>IF(FN_MC!M172="","*",FN_MC!M172)</f>
        <v>-</v>
      </c>
      <c r="L169" s="196" t="str">
        <f>IF(FN_MC!N172="","*",FN_MC!N172)</f>
        <v>-</v>
      </c>
      <c r="M169" s="97" t="str">
        <f>IF(FN_MC!J172="","*",FN_MC!J172)</f>
        <v>*</v>
      </c>
      <c r="N169" s="183" t="str">
        <f>IF(FN_MC!K172="","*",FN_MC!K172)</f>
        <v>*</v>
      </c>
      <c r="O169" s="183" t="str">
        <f>IF(FN_MC!L172="","*",FN_MC!L172)</f>
        <v>-</v>
      </c>
      <c r="P169" s="107" t="str">
        <f>IF(FN_MC!O172="","*",FN_MC!O172)</f>
        <v>*</v>
      </c>
      <c r="Q169" s="107" t="str">
        <f>IF(FN_MC!P172="","*",FN_MC!P172)</f>
        <v>*</v>
      </c>
      <c r="R169" s="96" t="str">
        <f>IF(FN_MC!Q172="","*",CONCATENATE(FN_MC!Q172," ",FN_MC!R172))</f>
        <v>*</v>
      </c>
      <c r="S169" s="96" t="str">
        <f>IF(FN_MC!V172="","*",FN_MC!V172)</f>
        <v>*</v>
      </c>
      <c r="T169" s="96" t="str">
        <f>IF(FN_MC!W172="","*",FN_MC!W172)</f>
        <v>*</v>
      </c>
      <c r="U169" s="98" t="str">
        <f ca="1">_xlfn.XLOOKUP(G169&amp;$U$3,BS_CONTROLE[CHAVE],BS_CONTROLE[Quantidade_11],"-")</f>
        <v>-</v>
      </c>
      <c r="V169" s="98" t="str">
        <f ca="1">_xlfn.XLOOKUP(G169&amp;$V$3,BS_CONTROLE[CHAVE],BS_CONTROLE[Quantidade_11],"-")</f>
        <v>-</v>
      </c>
      <c r="W169" s="98" t="str">
        <f ca="1">_xlfn.XLOOKUP(G169&amp;$W$3,BS_CONTROLE[CHAVE],BS_CONTROLE[Quantidade_11],"-")</f>
        <v>-</v>
      </c>
      <c r="X169" s="201"/>
      <c r="Y169" s="201"/>
      <c r="Z169" s="201"/>
      <c r="AA169" s="201"/>
      <c r="AB169" s="201"/>
      <c r="AC169" s="201"/>
      <c r="AD169" s="201"/>
      <c r="AE169" s="201"/>
      <c r="AF169" s="201"/>
      <c r="AG169" s="201"/>
      <c r="AH169" s="201"/>
      <c r="AI169" s="201"/>
      <c r="AJ169" s="201"/>
      <c r="AK169" s="201"/>
      <c r="AL169" s="201"/>
      <c r="AM169" s="201"/>
      <c r="AN169" s="201"/>
      <c r="AO169" s="201"/>
      <c r="AP169" s="201"/>
      <c r="AQ169" s="201"/>
      <c r="AR169" s="201"/>
      <c r="AS169" s="201"/>
      <c r="AT169" s="201"/>
    </row>
    <row r="170" spans="1:46" hidden="1">
      <c r="A170" s="95" t="str">
        <f>IF(FN_MC!Y173="","*",FN_MC!Y173)</f>
        <v>*</v>
      </c>
      <c r="B170" s="95" t="str">
        <f>IF(FN_MC!X173="","*",FN_MC!X173)</f>
        <v>*</v>
      </c>
      <c r="C170" s="95" t="str">
        <f>IF(FN_MC!Z173="","*",FN_MC!Z173)</f>
        <v>*</v>
      </c>
      <c r="D170" s="96" t="str">
        <f>IF(FN_MC!S173="","*",FN_MC!S173)</f>
        <v>-</v>
      </c>
      <c r="E170" s="96" t="str">
        <f>IF(FN_MC!T173="","*",FN_MC!T173)</f>
        <v>-</v>
      </c>
      <c r="F170" s="96" t="str">
        <f>IF(FN_MC!B173="","*",FN_MC!B173)</f>
        <v>*</v>
      </c>
      <c r="G170" s="96" t="str">
        <f>IF(FN_MC!D173="","*",FN_MC!D173)</f>
        <v>*</v>
      </c>
      <c r="H170" s="96" t="str">
        <f>IF(FN_MC!F173="","*",FN_MC!F173)</f>
        <v>*</v>
      </c>
      <c r="I170" s="96" t="str">
        <f>IF(FN_MC!H173="","*",FN_MC!H173)</f>
        <v>*</v>
      </c>
      <c r="J170" s="96" t="str">
        <f>IF(FN_MC!I173="","*",FN_MC!I173)</f>
        <v>*</v>
      </c>
      <c r="K170" s="96" t="str">
        <f>IF(FN_MC!M173="","*",FN_MC!M173)</f>
        <v>-</v>
      </c>
      <c r="L170" s="196" t="str">
        <f>IF(FN_MC!N173="","*",FN_MC!N173)</f>
        <v>-</v>
      </c>
      <c r="M170" s="97" t="str">
        <f>IF(FN_MC!J173="","*",FN_MC!J173)</f>
        <v>*</v>
      </c>
      <c r="N170" s="183" t="str">
        <f>IF(FN_MC!K173="","*",FN_MC!K173)</f>
        <v>*</v>
      </c>
      <c r="O170" s="183" t="str">
        <f>IF(FN_MC!L173="","*",FN_MC!L173)</f>
        <v>-</v>
      </c>
      <c r="P170" s="107" t="str">
        <f>IF(FN_MC!O173="","*",FN_MC!O173)</f>
        <v>*</v>
      </c>
      <c r="Q170" s="107" t="str">
        <f>IF(FN_MC!P173="","*",FN_MC!P173)</f>
        <v>*</v>
      </c>
      <c r="R170" s="96" t="str">
        <f>IF(FN_MC!Q173="","*",CONCATENATE(FN_MC!Q173," ",FN_MC!R173))</f>
        <v>*</v>
      </c>
      <c r="S170" s="96" t="str">
        <f>IF(FN_MC!V173="","*",FN_MC!V173)</f>
        <v>*</v>
      </c>
      <c r="T170" s="96" t="str">
        <f>IF(FN_MC!W173="","*",FN_MC!W173)</f>
        <v>*</v>
      </c>
      <c r="U170" s="98" t="str">
        <f ca="1">_xlfn.XLOOKUP(G170&amp;$U$3,BS_CONTROLE[CHAVE],BS_CONTROLE[Quantidade_11],"-")</f>
        <v>-</v>
      </c>
      <c r="V170" s="98" t="str">
        <f ca="1">_xlfn.XLOOKUP(G170&amp;$V$3,BS_CONTROLE[CHAVE],BS_CONTROLE[Quantidade_11],"-")</f>
        <v>-</v>
      </c>
      <c r="W170" s="98" t="str">
        <f ca="1">_xlfn.XLOOKUP(G170&amp;$W$3,BS_CONTROLE[CHAVE],BS_CONTROLE[Quantidade_11],"-")</f>
        <v>-</v>
      </c>
      <c r="X170" s="201"/>
      <c r="Y170" s="201"/>
      <c r="Z170" s="201"/>
      <c r="AA170" s="201"/>
      <c r="AB170" s="201"/>
      <c r="AC170" s="201"/>
      <c r="AD170" s="201"/>
      <c r="AE170" s="201"/>
      <c r="AF170" s="201"/>
      <c r="AG170" s="201"/>
      <c r="AH170" s="201"/>
      <c r="AI170" s="201"/>
      <c r="AJ170" s="201"/>
      <c r="AK170" s="201"/>
      <c r="AL170" s="201"/>
      <c r="AM170" s="201"/>
      <c r="AN170" s="201"/>
      <c r="AO170" s="201"/>
      <c r="AP170" s="201"/>
      <c r="AQ170" s="201"/>
      <c r="AR170" s="201"/>
      <c r="AS170" s="201"/>
      <c r="AT170" s="201"/>
    </row>
    <row r="171" spans="1:46" hidden="1">
      <c r="A171" s="95" t="str">
        <f>IF(FN_MC!Y174="","*",FN_MC!Y174)</f>
        <v>*</v>
      </c>
      <c r="B171" s="95" t="str">
        <f>IF(FN_MC!X174="","*",FN_MC!X174)</f>
        <v>*</v>
      </c>
      <c r="C171" s="95" t="str">
        <f>IF(FN_MC!Z174="","*",FN_MC!Z174)</f>
        <v>*</v>
      </c>
      <c r="D171" s="96" t="str">
        <f>IF(FN_MC!S174="","*",FN_MC!S174)</f>
        <v>-</v>
      </c>
      <c r="E171" s="96" t="str">
        <f>IF(FN_MC!T174="","*",FN_MC!T174)</f>
        <v>-</v>
      </c>
      <c r="F171" s="96" t="str">
        <f>IF(FN_MC!B174="","*",FN_MC!B174)</f>
        <v>*</v>
      </c>
      <c r="G171" s="96" t="str">
        <f>IF(FN_MC!D174="","*",FN_MC!D174)</f>
        <v>*</v>
      </c>
      <c r="H171" s="96" t="str">
        <f>IF(FN_MC!F174="","*",FN_MC!F174)</f>
        <v>*</v>
      </c>
      <c r="I171" s="96" t="str">
        <f>IF(FN_MC!H174="","*",FN_MC!H174)</f>
        <v>*</v>
      </c>
      <c r="J171" s="96" t="str">
        <f>IF(FN_MC!I174="","*",FN_MC!I174)</f>
        <v>*</v>
      </c>
      <c r="K171" s="96" t="str">
        <f>IF(FN_MC!M174="","*",FN_MC!M174)</f>
        <v>-</v>
      </c>
      <c r="L171" s="196" t="str">
        <f>IF(FN_MC!N174="","*",FN_MC!N174)</f>
        <v>-</v>
      </c>
      <c r="M171" s="97" t="str">
        <f>IF(FN_MC!J174="","*",FN_MC!J174)</f>
        <v>*</v>
      </c>
      <c r="N171" s="183" t="str">
        <f>IF(FN_MC!K174="","*",FN_MC!K174)</f>
        <v>*</v>
      </c>
      <c r="O171" s="183" t="str">
        <f>IF(FN_MC!L174="","*",FN_MC!L174)</f>
        <v>-</v>
      </c>
      <c r="P171" s="107" t="str">
        <f>IF(FN_MC!O174="","*",FN_MC!O174)</f>
        <v>*</v>
      </c>
      <c r="Q171" s="107" t="str">
        <f>IF(FN_MC!P174="","*",FN_MC!P174)</f>
        <v>*</v>
      </c>
      <c r="R171" s="96" t="str">
        <f>IF(FN_MC!Q174="","*",CONCATENATE(FN_MC!Q174," ",FN_MC!R174))</f>
        <v>*</v>
      </c>
      <c r="S171" s="96" t="str">
        <f>IF(FN_MC!V174="","*",FN_MC!V174)</f>
        <v>*</v>
      </c>
      <c r="T171" s="96" t="str">
        <f>IF(FN_MC!W174="","*",FN_MC!W174)</f>
        <v>*</v>
      </c>
      <c r="U171" s="98" t="str">
        <f ca="1">_xlfn.XLOOKUP(G171&amp;$U$3,BS_CONTROLE[CHAVE],BS_CONTROLE[Quantidade_11],"-")</f>
        <v>-</v>
      </c>
      <c r="V171" s="98" t="str">
        <f ca="1">_xlfn.XLOOKUP(G171&amp;$V$3,BS_CONTROLE[CHAVE],BS_CONTROLE[Quantidade_11],"-")</f>
        <v>-</v>
      </c>
      <c r="W171" s="98" t="str">
        <f ca="1">_xlfn.XLOOKUP(G171&amp;$W$3,BS_CONTROLE[CHAVE],BS_CONTROLE[Quantidade_11],"-")</f>
        <v>-</v>
      </c>
      <c r="X171" s="201"/>
      <c r="Y171" s="201"/>
      <c r="Z171" s="201"/>
      <c r="AA171" s="201"/>
      <c r="AB171" s="201"/>
      <c r="AC171" s="201"/>
      <c r="AD171" s="201"/>
      <c r="AE171" s="201"/>
      <c r="AF171" s="201"/>
      <c r="AG171" s="201"/>
      <c r="AH171" s="201"/>
      <c r="AI171" s="201"/>
      <c r="AJ171" s="201"/>
      <c r="AK171" s="201"/>
      <c r="AL171" s="201"/>
      <c r="AM171" s="201"/>
      <c r="AN171" s="201"/>
      <c r="AO171" s="201"/>
      <c r="AP171" s="201"/>
      <c r="AQ171" s="201"/>
      <c r="AR171" s="201"/>
      <c r="AS171" s="201"/>
      <c r="AT171" s="201"/>
    </row>
    <row r="172" spans="1:46" hidden="1">
      <c r="A172" s="95" t="str">
        <f>IF(FN_MC!Y175="","*",FN_MC!Y175)</f>
        <v>*</v>
      </c>
      <c r="B172" s="95" t="str">
        <f>IF(FN_MC!X175="","*",FN_MC!X175)</f>
        <v>*</v>
      </c>
      <c r="C172" s="95" t="str">
        <f>IF(FN_MC!Z175="","*",FN_MC!Z175)</f>
        <v>*</v>
      </c>
      <c r="D172" s="96" t="str">
        <f>IF(FN_MC!S175="","*",FN_MC!S175)</f>
        <v>-</v>
      </c>
      <c r="E172" s="96" t="str">
        <f>IF(FN_MC!T175="","*",FN_MC!T175)</f>
        <v>-</v>
      </c>
      <c r="F172" s="96" t="str">
        <f>IF(FN_MC!B175="","*",FN_MC!B175)</f>
        <v>*</v>
      </c>
      <c r="G172" s="96" t="str">
        <f>IF(FN_MC!D175="","*",FN_MC!D175)</f>
        <v>*</v>
      </c>
      <c r="H172" s="96" t="str">
        <f>IF(FN_MC!F175="","*",FN_MC!F175)</f>
        <v>*</v>
      </c>
      <c r="I172" s="96" t="str">
        <f>IF(FN_MC!H175="","*",FN_MC!H175)</f>
        <v>*</v>
      </c>
      <c r="J172" s="96" t="str">
        <f>IF(FN_MC!I175="","*",FN_MC!I175)</f>
        <v>*</v>
      </c>
      <c r="K172" s="96" t="str">
        <f>IF(FN_MC!M175="","*",FN_MC!M175)</f>
        <v>-</v>
      </c>
      <c r="L172" s="196" t="str">
        <f>IF(FN_MC!N175="","*",FN_MC!N175)</f>
        <v>-</v>
      </c>
      <c r="M172" s="97" t="str">
        <f>IF(FN_MC!J175="","*",FN_MC!J175)</f>
        <v>*</v>
      </c>
      <c r="N172" s="183" t="str">
        <f>IF(FN_MC!K175="","*",FN_MC!K175)</f>
        <v>*</v>
      </c>
      <c r="O172" s="183" t="str">
        <f>IF(FN_MC!L175="","*",FN_MC!L175)</f>
        <v>-</v>
      </c>
      <c r="P172" s="107" t="str">
        <f>IF(FN_MC!O175="","*",FN_MC!O175)</f>
        <v>*</v>
      </c>
      <c r="Q172" s="107" t="str">
        <f>IF(FN_MC!P175="","*",FN_MC!P175)</f>
        <v>*</v>
      </c>
      <c r="R172" s="96" t="str">
        <f>IF(FN_MC!Q175="","*",CONCATENATE(FN_MC!Q175," ",FN_MC!R175))</f>
        <v>*</v>
      </c>
      <c r="S172" s="96" t="str">
        <f>IF(FN_MC!V175="","*",FN_MC!V175)</f>
        <v>*</v>
      </c>
      <c r="T172" s="96" t="str">
        <f>IF(FN_MC!W175="","*",FN_MC!W175)</f>
        <v>*</v>
      </c>
      <c r="U172" s="98" t="str">
        <f ca="1">_xlfn.XLOOKUP(G172&amp;$U$3,BS_CONTROLE[CHAVE],BS_CONTROLE[Quantidade_11],"-")</f>
        <v>-</v>
      </c>
      <c r="V172" s="98" t="str">
        <f ca="1">_xlfn.XLOOKUP(G172&amp;$V$3,BS_CONTROLE[CHAVE],BS_CONTROLE[Quantidade_11],"-")</f>
        <v>-</v>
      </c>
      <c r="W172" s="98" t="str">
        <f ca="1">_xlfn.XLOOKUP(G172&amp;$W$3,BS_CONTROLE[CHAVE],BS_CONTROLE[Quantidade_11],"-")</f>
        <v>-</v>
      </c>
      <c r="X172" s="201"/>
      <c r="Y172" s="201"/>
      <c r="Z172" s="201"/>
      <c r="AA172" s="201"/>
      <c r="AB172" s="201"/>
      <c r="AC172" s="201"/>
      <c r="AD172" s="201"/>
      <c r="AE172" s="201"/>
      <c r="AF172" s="201"/>
      <c r="AG172" s="201"/>
      <c r="AH172" s="201"/>
      <c r="AI172" s="201"/>
      <c r="AJ172" s="201"/>
      <c r="AK172" s="201"/>
      <c r="AL172" s="201"/>
      <c r="AM172" s="201"/>
      <c r="AN172" s="201"/>
      <c r="AO172" s="201"/>
      <c r="AP172" s="201"/>
      <c r="AQ172" s="201"/>
      <c r="AR172" s="201"/>
      <c r="AS172" s="201"/>
      <c r="AT172" s="201"/>
    </row>
    <row r="173" spans="1:46" hidden="1">
      <c r="A173" s="95" t="str">
        <f>IF(FN_MC!Y176="","*",FN_MC!Y176)</f>
        <v>*</v>
      </c>
      <c r="B173" s="95" t="str">
        <f>IF(FN_MC!X176="","*",FN_MC!X176)</f>
        <v>*</v>
      </c>
      <c r="C173" s="95" t="str">
        <f>IF(FN_MC!Z176="","*",FN_MC!Z176)</f>
        <v>*</v>
      </c>
      <c r="D173" s="96" t="str">
        <f>IF(FN_MC!S176="","*",FN_MC!S176)</f>
        <v>-</v>
      </c>
      <c r="E173" s="96" t="str">
        <f>IF(FN_MC!T176="","*",FN_MC!T176)</f>
        <v>-</v>
      </c>
      <c r="F173" s="96" t="str">
        <f>IF(FN_MC!B176="","*",FN_MC!B176)</f>
        <v>*</v>
      </c>
      <c r="G173" s="96" t="str">
        <f>IF(FN_MC!D176="","*",FN_MC!D176)</f>
        <v>*</v>
      </c>
      <c r="H173" s="96" t="str">
        <f>IF(FN_MC!F176="","*",FN_MC!F176)</f>
        <v>*</v>
      </c>
      <c r="I173" s="96" t="str">
        <f>IF(FN_MC!H176="","*",FN_MC!H176)</f>
        <v>*</v>
      </c>
      <c r="J173" s="96" t="str">
        <f>IF(FN_MC!I176="","*",FN_MC!I176)</f>
        <v>*</v>
      </c>
      <c r="K173" s="96" t="str">
        <f>IF(FN_MC!M176="","*",FN_MC!M176)</f>
        <v>-</v>
      </c>
      <c r="L173" s="196" t="str">
        <f>IF(FN_MC!N176="","*",FN_MC!N176)</f>
        <v>-</v>
      </c>
      <c r="M173" s="97" t="str">
        <f>IF(FN_MC!J176="","*",FN_MC!J176)</f>
        <v>*</v>
      </c>
      <c r="N173" s="183" t="str">
        <f>IF(FN_MC!K176="","*",FN_MC!K176)</f>
        <v>*</v>
      </c>
      <c r="O173" s="183" t="str">
        <f>IF(FN_MC!L176="","*",FN_MC!L176)</f>
        <v>-</v>
      </c>
      <c r="P173" s="107" t="str">
        <f>IF(FN_MC!O176="","*",FN_MC!O176)</f>
        <v>*</v>
      </c>
      <c r="Q173" s="107" t="str">
        <f>IF(FN_MC!P176="","*",FN_MC!P176)</f>
        <v>*</v>
      </c>
      <c r="R173" s="96" t="str">
        <f>IF(FN_MC!Q176="","*",CONCATENATE(FN_MC!Q176," ",FN_MC!R176))</f>
        <v>*</v>
      </c>
      <c r="S173" s="96" t="str">
        <f>IF(FN_MC!V176="","*",FN_MC!V176)</f>
        <v>*</v>
      </c>
      <c r="T173" s="96" t="str">
        <f>IF(FN_MC!W176="","*",FN_MC!W176)</f>
        <v>*</v>
      </c>
      <c r="U173" s="98" t="str">
        <f ca="1">_xlfn.XLOOKUP(G173&amp;$U$3,BS_CONTROLE[CHAVE],BS_CONTROLE[Quantidade_11],"-")</f>
        <v>-</v>
      </c>
      <c r="V173" s="98" t="str">
        <f ca="1">_xlfn.XLOOKUP(G173&amp;$V$3,BS_CONTROLE[CHAVE],BS_CONTROLE[Quantidade_11],"-")</f>
        <v>-</v>
      </c>
      <c r="W173" s="98" t="str">
        <f ca="1">_xlfn.XLOOKUP(G173&amp;$W$3,BS_CONTROLE[CHAVE],BS_CONTROLE[Quantidade_11],"-")</f>
        <v>-</v>
      </c>
      <c r="X173" s="201"/>
      <c r="Y173" s="201"/>
      <c r="Z173" s="201"/>
      <c r="AA173" s="201"/>
      <c r="AB173" s="201"/>
      <c r="AC173" s="201"/>
      <c r="AD173" s="201"/>
      <c r="AE173" s="201"/>
      <c r="AF173" s="201"/>
      <c r="AG173" s="201"/>
      <c r="AH173" s="201"/>
      <c r="AI173" s="201"/>
      <c r="AJ173" s="201"/>
      <c r="AK173" s="201"/>
      <c r="AL173" s="201"/>
      <c r="AM173" s="201"/>
      <c r="AN173" s="201"/>
      <c r="AO173" s="201"/>
      <c r="AP173" s="201"/>
      <c r="AQ173" s="201"/>
      <c r="AR173" s="201"/>
      <c r="AS173" s="201"/>
      <c r="AT173" s="201"/>
    </row>
    <row r="174" spans="1:46" hidden="1">
      <c r="A174" s="95" t="str">
        <f>IF(FN_MC!Y177="","*",FN_MC!Y177)</f>
        <v>*</v>
      </c>
      <c r="B174" s="95" t="str">
        <f>IF(FN_MC!X177="","*",FN_MC!X177)</f>
        <v>*</v>
      </c>
      <c r="C174" s="95" t="str">
        <f>IF(FN_MC!Z177="","*",FN_MC!Z177)</f>
        <v>*</v>
      </c>
      <c r="D174" s="96" t="str">
        <f>IF(FN_MC!S177="","*",FN_MC!S177)</f>
        <v>-</v>
      </c>
      <c r="E174" s="96" t="str">
        <f>IF(FN_MC!T177="","*",FN_MC!T177)</f>
        <v>-</v>
      </c>
      <c r="F174" s="96" t="str">
        <f>IF(FN_MC!B177="","*",FN_MC!B177)</f>
        <v>*</v>
      </c>
      <c r="G174" s="96" t="str">
        <f>IF(FN_MC!D177="","*",FN_MC!D177)</f>
        <v>*</v>
      </c>
      <c r="H174" s="96" t="str">
        <f>IF(FN_MC!F177="","*",FN_MC!F177)</f>
        <v>*</v>
      </c>
      <c r="I174" s="96" t="str">
        <f>IF(FN_MC!H177="","*",FN_MC!H177)</f>
        <v>*</v>
      </c>
      <c r="J174" s="96" t="str">
        <f>IF(FN_MC!I177="","*",FN_MC!I177)</f>
        <v>*</v>
      </c>
      <c r="K174" s="96" t="str">
        <f>IF(FN_MC!M177="","*",FN_MC!M177)</f>
        <v>-</v>
      </c>
      <c r="L174" s="196" t="str">
        <f>IF(FN_MC!N177="","*",FN_MC!N177)</f>
        <v>-</v>
      </c>
      <c r="M174" s="97" t="str">
        <f>IF(FN_MC!J177="","*",FN_MC!J177)</f>
        <v>*</v>
      </c>
      <c r="N174" s="183" t="str">
        <f>IF(FN_MC!K177="","*",FN_MC!K177)</f>
        <v>*</v>
      </c>
      <c r="O174" s="183" t="str">
        <f>IF(FN_MC!L177="","*",FN_MC!L177)</f>
        <v>-</v>
      </c>
      <c r="P174" s="107" t="str">
        <f>IF(FN_MC!O177="","*",FN_MC!O177)</f>
        <v>*</v>
      </c>
      <c r="Q174" s="107" t="str">
        <f>IF(FN_MC!P177="","*",FN_MC!P177)</f>
        <v>*</v>
      </c>
      <c r="R174" s="96" t="str">
        <f>IF(FN_MC!Q177="","*",CONCATENATE(FN_MC!Q177," ",FN_MC!R177))</f>
        <v>*</v>
      </c>
      <c r="S174" s="96" t="str">
        <f>IF(FN_MC!V177="","*",FN_MC!V177)</f>
        <v>*</v>
      </c>
      <c r="T174" s="96" t="str">
        <f>IF(FN_MC!W177="","*",FN_MC!W177)</f>
        <v>*</v>
      </c>
      <c r="U174" s="98" t="str">
        <f ca="1">_xlfn.XLOOKUP(G174&amp;$U$3,BS_CONTROLE[CHAVE],BS_CONTROLE[Quantidade_11],"-")</f>
        <v>-</v>
      </c>
      <c r="V174" s="98" t="str">
        <f ca="1">_xlfn.XLOOKUP(G174&amp;$V$3,BS_CONTROLE[CHAVE],BS_CONTROLE[Quantidade_11],"-")</f>
        <v>-</v>
      </c>
      <c r="W174" s="98" t="str">
        <f ca="1">_xlfn.XLOOKUP(G174&amp;$W$3,BS_CONTROLE[CHAVE],BS_CONTROLE[Quantidade_11],"-")</f>
        <v>-</v>
      </c>
      <c r="X174" s="201"/>
      <c r="Y174" s="201"/>
      <c r="Z174" s="201"/>
      <c r="AA174" s="201"/>
      <c r="AB174" s="201"/>
      <c r="AC174" s="201"/>
      <c r="AD174" s="201"/>
      <c r="AE174" s="201"/>
      <c r="AF174" s="201"/>
      <c r="AG174" s="201"/>
      <c r="AH174" s="201"/>
      <c r="AI174" s="201"/>
      <c r="AJ174" s="201"/>
      <c r="AK174" s="201"/>
      <c r="AL174" s="201"/>
      <c r="AM174" s="201"/>
      <c r="AN174" s="201"/>
      <c r="AO174" s="201"/>
      <c r="AP174" s="201"/>
      <c r="AQ174" s="201"/>
      <c r="AR174" s="201"/>
      <c r="AS174" s="201"/>
      <c r="AT174" s="201"/>
    </row>
    <row r="175" spans="1:46" hidden="1">
      <c r="A175" s="95" t="str">
        <f>IF(FN_MC!Y178="","*",FN_MC!Y178)</f>
        <v>*</v>
      </c>
      <c r="B175" s="95" t="str">
        <f>IF(FN_MC!X178="","*",FN_MC!X178)</f>
        <v>*</v>
      </c>
      <c r="C175" s="95" t="str">
        <f>IF(FN_MC!Z178="","*",FN_MC!Z178)</f>
        <v>*</v>
      </c>
      <c r="D175" s="96" t="str">
        <f>IF(FN_MC!S178="","*",FN_MC!S178)</f>
        <v>-</v>
      </c>
      <c r="E175" s="96" t="str">
        <f>IF(FN_MC!T178="","*",FN_MC!T178)</f>
        <v>-</v>
      </c>
      <c r="F175" s="96" t="str">
        <f>IF(FN_MC!B178="","*",FN_MC!B178)</f>
        <v>*</v>
      </c>
      <c r="G175" s="96" t="str">
        <f>IF(FN_MC!D178="","*",FN_MC!D178)</f>
        <v>*</v>
      </c>
      <c r="H175" s="96" t="str">
        <f>IF(FN_MC!F178="","*",FN_MC!F178)</f>
        <v>*</v>
      </c>
      <c r="I175" s="96" t="str">
        <f>IF(FN_MC!H178="","*",FN_MC!H178)</f>
        <v>*</v>
      </c>
      <c r="J175" s="96" t="str">
        <f>IF(FN_MC!I178="","*",FN_MC!I178)</f>
        <v>*</v>
      </c>
      <c r="K175" s="96" t="str">
        <f>IF(FN_MC!M178="","*",FN_MC!M178)</f>
        <v>-</v>
      </c>
      <c r="L175" s="196" t="str">
        <f>IF(FN_MC!N178="","*",FN_MC!N178)</f>
        <v>-</v>
      </c>
      <c r="M175" s="97" t="str">
        <f>IF(FN_MC!J178="","*",FN_MC!J178)</f>
        <v>*</v>
      </c>
      <c r="N175" s="183" t="str">
        <f>IF(FN_MC!K178="","*",FN_MC!K178)</f>
        <v>*</v>
      </c>
      <c r="O175" s="183" t="str">
        <f>IF(FN_MC!L178="","*",FN_MC!L178)</f>
        <v>-</v>
      </c>
      <c r="P175" s="107" t="str">
        <f>IF(FN_MC!O178="","*",FN_MC!O178)</f>
        <v>*</v>
      </c>
      <c r="Q175" s="107" t="str">
        <f>IF(FN_MC!P178="","*",FN_MC!P178)</f>
        <v>*</v>
      </c>
      <c r="R175" s="96" t="str">
        <f>IF(FN_MC!Q178="","*",CONCATENATE(FN_MC!Q178," ",FN_MC!R178))</f>
        <v>*</v>
      </c>
      <c r="S175" s="96" t="str">
        <f>IF(FN_MC!V178="","*",FN_MC!V178)</f>
        <v>*</v>
      </c>
      <c r="T175" s="96" t="str">
        <f>IF(FN_MC!W178="","*",FN_MC!W178)</f>
        <v>*</v>
      </c>
      <c r="U175" s="98" t="str">
        <f ca="1">_xlfn.XLOOKUP(G175&amp;$U$3,BS_CONTROLE[CHAVE],BS_CONTROLE[Quantidade_11],"-")</f>
        <v>-</v>
      </c>
      <c r="V175" s="98" t="str">
        <f ca="1">_xlfn.XLOOKUP(G175&amp;$V$3,BS_CONTROLE[CHAVE],BS_CONTROLE[Quantidade_11],"-")</f>
        <v>-</v>
      </c>
      <c r="W175" s="98" t="str">
        <f ca="1">_xlfn.XLOOKUP(G175&amp;$W$3,BS_CONTROLE[CHAVE],BS_CONTROLE[Quantidade_11],"-")</f>
        <v>-</v>
      </c>
      <c r="X175" s="201"/>
      <c r="Y175" s="201"/>
      <c r="Z175" s="201"/>
      <c r="AA175" s="201"/>
      <c r="AB175" s="201"/>
      <c r="AC175" s="201"/>
      <c r="AD175" s="201"/>
      <c r="AE175" s="201"/>
      <c r="AF175" s="201"/>
      <c r="AG175" s="201"/>
      <c r="AH175" s="201"/>
      <c r="AI175" s="201"/>
      <c r="AJ175" s="201"/>
      <c r="AK175" s="201"/>
      <c r="AL175" s="201"/>
      <c r="AM175" s="201"/>
      <c r="AN175" s="201"/>
      <c r="AO175" s="201"/>
      <c r="AP175" s="201"/>
      <c r="AQ175" s="201"/>
      <c r="AR175" s="201"/>
      <c r="AS175" s="201"/>
      <c r="AT175" s="201"/>
    </row>
    <row r="176" spans="1:46" hidden="1">
      <c r="A176" s="95" t="str">
        <f>IF(FN_MC!Y179="","*",FN_MC!Y179)</f>
        <v>*</v>
      </c>
      <c r="B176" s="95" t="str">
        <f>IF(FN_MC!X179="","*",FN_MC!X179)</f>
        <v>*</v>
      </c>
      <c r="C176" s="95" t="str">
        <f>IF(FN_MC!Z179="","*",FN_MC!Z179)</f>
        <v>*</v>
      </c>
      <c r="D176" s="96" t="str">
        <f>IF(FN_MC!S179="","*",FN_MC!S179)</f>
        <v>-</v>
      </c>
      <c r="E176" s="96" t="str">
        <f>IF(FN_MC!T179="","*",FN_MC!T179)</f>
        <v>-</v>
      </c>
      <c r="F176" s="96" t="str">
        <f>IF(FN_MC!B179="","*",FN_MC!B179)</f>
        <v>*</v>
      </c>
      <c r="G176" s="96" t="str">
        <f>IF(FN_MC!D179="","*",FN_MC!D179)</f>
        <v>*</v>
      </c>
      <c r="H176" s="96" t="str">
        <f>IF(FN_MC!F179="","*",FN_MC!F179)</f>
        <v>*</v>
      </c>
      <c r="I176" s="96" t="str">
        <f>IF(FN_MC!H179="","*",FN_MC!H179)</f>
        <v>*</v>
      </c>
      <c r="J176" s="96" t="str">
        <f>IF(FN_MC!I179="","*",FN_MC!I179)</f>
        <v>*</v>
      </c>
      <c r="K176" s="96" t="str">
        <f>IF(FN_MC!M179="","*",FN_MC!M179)</f>
        <v>-</v>
      </c>
      <c r="L176" s="196" t="str">
        <f>IF(FN_MC!N179="","*",FN_MC!N179)</f>
        <v>-</v>
      </c>
      <c r="M176" s="97" t="str">
        <f>IF(FN_MC!J179="","*",FN_MC!J179)</f>
        <v>*</v>
      </c>
      <c r="N176" s="183" t="str">
        <f>IF(FN_MC!K179="","*",FN_MC!K179)</f>
        <v>*</v>
      </c>
      <c r="O176" s="183" t="str">
        <f>IF(FN_MC!L179="","*",FN_MC!L179)</f>
        <v>-</v>
      </c>
      <c r="P176" s="107" t="str">
        <f>IF(FN_MC!O179="","*",FN_MC!O179)</f>
        <v>*</v>
      </c>
      <c r="Q176" s="107" t="str">
        <f>IF(FN_MC!P179="","*",FN_MC!P179)</f>
        <v>*</v>
      </c>
      <c r="R176" s="96" t="str">
        <f>IF(FN_MC!Q179="","*",CONCATENATE(FN_MC!Q179," ",FN_MC!R179))</f>
        <v>*</v>
      </c>
      <c r="S176" s="96" t="str">
        <f>IF(FN_MC!V179="","*",FN_MC!V179)</f>
        <v>*</v>
      </c>
      <c r="T176" s="96" t="str">
        <f>IF(FN_MC!W179="","*",FN_MC!W179)</f>
        <v>*</v>
      </c>
      <c r="U176" s="98" t="str">
        <f ca="1">_xlfn.XLOOKUP(G176&amp;$U$3,BS_CONTROLE[CHAVE],BS_CONTROLE[Quantidade_11],"-")</f>
        <v>-</v>
      </c>
      <c r="V176" s="98" t="str">
        <f ca="1">_xlfn.XLOOKUP(G176&amp;$V$3,BS_CONTROLE[CHAVE],BS_CONTROLE[Quantidade_11],"-")</f>
        <v>-</v>
      </c>
      <c r="W176" s="98" t="str">
        <f ca="1">_xlfn.XLOOKUP(G176&amp;$W$3,BS_CONTROLE[CHAVE],BS_CONTROLE[Quantidade_11],"-")</f>
        <v>-</v>
      </c>
      <c r="X176" s="201"/>
      <c r="Y176" s="201"/>
      <c r="Z176" s="201"/>
      <c r="AA176" s="201"/>
      <c r="AB176" s="201"/>
      <c r="AC176" s="201"/>
      <c r="AD176" s="201"/>
      <c r="AE176" s="201"/>
      <c r="AF176" s="201"/>
      <c r="AG176" s="201"/>
      <c r="AH176" s="201"/>
      <c r="AI176" s="201"/>
      <c r="AJ176" s="201"/>
      <c r="AK176" s="201"/>
      <c r="AL176" s="201"/>
      <c r="AM176" s="201"/>
      <c r="AN176" s="201"/>
      <c r="AO176" s="201"/>
      <c r="AP176" s="201"/>
      <c r="AQ176" s="201"/>
      <c r="AR176" s="201"/>
      <c r="AS176" s="201"/>
      <c r="AT176" s="201"/>
    </row>
    <row r="177" spans="1:46" hidden="1">
      <c r="A177" s="95" t="str">
        <f>IF(FN_MC!Y180="","*",FN_MC!Y180)</f>
        <v>*</v>
      </c>
      <c r="B177" s="95" t="str">
        <f>IF(FN_MC!X180="","*",FN_MC!X180)</f>
        <v>*</v>
      </c>
      <c r="C177" s="95" t="str">
        <f>IF(FN_MC!Z180="","*",FN_MC!Z180)</f>
        <v>*</v>
      </c>
      <c r="D177" s="96" t="str">
        <f>IF(FN_MC!S180="","*",FN_MC!S180)</f>
        <v>-</v>
      </c>
      <c r="E177" s="96" t="str">
        <f>IF(FN_MC!T180="","*",FN_MC!T180)</f>
        <v>-</v>
      </c>
      <c r="F177" s="96" t="str">
        <f>IF(FN_MC!B180="","*",FN_MC!B180)</f>
        <v>*</v>
      </c>
      <c r="G177" s="96" t="str">
        <f>IF(FN_MC!D180="","*",FN_MC!D180)</f>
        <v>*</v>
      </c>
      <c r="H177" s="96" t="str">
        <f>IF(FN_MC!F180="","*",FN_MC!F180)</f>
        <v>*</v>
      </c>
      <c r="I177" s="96" t="str">
        <f>IF(FN_MC!H180="","*",FN_MC!H180)</f>
        <v>*</v>
      </c>
      <c r="J177" s="96" t="str">
        <f>IF(FN_MC!I180="","*",FN_MC!I180)</f>
        <v>*</v>
      </c>
      <c r="K177" s="96" t="str">
        <f>IF(FN_MC!M180="","*",FN_MC!M180)</f>
        <v>-</v>
      </c>
      <c r="L177" s="196" t="str">
        <f>IF(FN_MC!N180="","*",FN_MC!N180)</f>
        <v>-</v>
      </c>
      <c r="M177" s="97" t="str">
        <f>IF(FN_MC!J180="","*",FN_MC!J180)</f>
        <v>*</v>
      </c>
      <c r="N177" s="183" t="str">
        <f>IF(FN_MC!K180="","*",FN_MC!K180)</f>
        <v>*</v>
      </c>
      <c r="O177" s="183" t="str">
        <f>IF(FN_MC!L180="","*",FN_MC!L180)</f>
        <v>-</v>
      </c>
      <c r="P177" s="107" t="str">
        <f>IF(FN_MC!O180="","*",FN_MC!O180)</f>
        <v>*</v>
      </c>
      <c r="Q177" s="107" t="str">
        <f>IF(FN_MC!P180="","*",FN_MC!P180)</f>
        <v>*</v>
      </c>
      <c r="R177" s="96" t="str">
        <f>IF(FN_MC!Q180="","*",CONCATENATE(FN_MC!Q180," ",FN_MC!R180))</f>
        <v>*</v>
      </c>
      <c r="S177" s="96" t="str">
        <f>IF(FN_MC!V180="","*",FN_MC!V180)</f>
        <v>*</v>
      </c>
      <c r="T177" s="96" t="str">
        <f>IF(FN_MC!W180="","*",FN_MC!W180)</f>
        <v>*</v>
      </c>
      <c r="U177" s="98" t="str">
        <f ca="1">_xlfn.XLOOKUP(G177&amp;$U$3,BS_CONTROLE[CHAVE],BS_CONTROLE[Quantidade_11],"-")</f>
        <v>-</v>
      </c>
      <c r="V177" s="98" t="str">
        <f ca="1">_xlfn.XLOOKUP(G177&amp;$V$3,BS_CONTROLE[CHAVE],BS_CONTROLE[Quantidade_11],"-")</f>
        <v>-</v>
      </c>
      <c r="W177" s="98" t="str">
        <f ca="1">_xlfn.XLOOKUP(G177&amp;$W$3,BS_CONTROLE[CHAVE],BS_CONTROLE[Quantidade_11],"-")</f>
        <v>-</v>
      </c>
      <c r="X177" s="201"/>
      <c r="Y177" s="201"/>
      <c r="Z177" s="201"/>
      <c r="AA177" s="201"/>
      <c r="AB177" s="201"/>
      <c r="AC177" s="201"/>
      <c r="AD177" s="201"/>
      <c r="AE177" s="201"/>
      <c r="AF177" s="201"/>
      <c r="AG177" s="201"/>
      <c r="AH177" s="201"/>
      <c r="AI177" s="201"/>
      <c r="AJ177" s="201"/>
      <c r="AK177" s="201"/>
      <c r="AL177" s="201"/>
      <c r="AM177" s="201"/>
      <c r="AN177" s="201"/>
      <c r="AO177" s="201"/>
      <c r="AP177" s="201"/>
      <c r="AQ177" s="201"/>
      <c r="AR177" s="201"/>
      <c r="AS177" s="201"/>
      <c r="AT177" s="201"/>
    </row>
    <row r="178" spans="1:46" hidden="1">
      <c r="A178" s="95" t="str">
        <f>IF(FN_MC!Y181="","*",FN_MC!Y181)</f>
        <v>*</v>
      </c>
      <c r="B178" s="95" t="str">
        <f>IF(FN_MC!X181="","*",FN_MC!X181)</f>
        <v>*</v>
      </c>
      <c r="C178" s="95" t="str">
        <f>IF(FN_MC!Z181="","*",FN_MC!Z181)</f>
        <v>*</v>
      </c>
      <c r="D178" s="96" t="str">
        <f>IF(FN_MC!S181="","*",FN_MC!S181)</f>
        <v>-</v>
      </c>
      <c r="E178" s="96" t="str">
        <f>IF(FN_MC!T181="","*",FN_MC!T181)</f>
        <v>-</v>
      </c>
      <c r="F178" s="96" t="str">
        <f>IF(FN_MC!B181="","*",FN_MC!B181)</f>
        <v>*</v>
      </c>
      <c r="G178" s="96" t="str">
        <f>IF(FN_MC!D181="","*",FN_MC!D181)</f>
        <v>*</v>
      </c>
      <c r="H178" s="96" t="str">
        <f>IF(FN_MC!F181="","*",FN_MC!F181)</f>
        <v>*</v>
      </c>
      <c r="I178" s="96" t="str">
        <f>IF(FN_MC!H181="","*",FN_MC!H181)</f>
        <v>*</v>
      </c>
      <c r="J178" s="96" t="str">
        <f>IF(FN_MC!I181="","*",FN_MC!I181)</f>
        <v>*</v>
      </c>
      <c r="K178" s="96" t="str">
        <f>IF(FN_MC!M181="","*",FN_MC!M181)</f>
        <v>-</v>
      </c>
      <c r="L178" s="196" t="str">
        <f>IF(FN_MC!N181="","*",FN_MC!N181)</f>
        <v>-</v>
      </c>
      <c r="M178" s="97" t="str">
        <f>IF(FN_MC!J181="","*",FN_MC!J181)</f>
        <v>*</v>
      </c>
      <c r="N178" s="183" t="str">
        <f>IF(FN_MC!K181="","*",FN_MC!K181)</f>
        <v>*</v>
      </c>
      <c r="O178" s="183" t="str">
        <f>IF(FN_MC!L181="","*",FN_MC!L181)</f>
        <v>-</v>
      </c>
      <c r="P178" s="107" t="str">
        <f>IF(FN_MC!O181="","*",FN_MC!O181)</f>
        <v>*</v>
      </c>
      <c r="Q178" s="107" t="str">
        <f>IF(FN_MC!P181="","*",FN_MC!P181)</f>
        <v>*</v>
      </c>
      <c r="R178" s="96" t="str">
        <f>IF(FN_MC!Q181="","*",CONCATENATE(FN_MC!Q181," ",FN_MC!R181))</f>
        <v>*</v>
      </c>
      <c r="S178" s="96" t="str">
        <f>IF(FN_MC!V181="","*",FN_MC!V181)</f>
        <v>*</v>
      </c>
      <c r="T178" s="96" t="str">
        <f>IF(FN_MC!W181="","*",FN_MC!W181)</f>
        <v>*</v>
      </c>
      <c r="U178" s="98" t="str">
        <f ca="1">_xlfn.XLOOKUP(G178&amp;$U$3,BS_CONTROLE[CHAVE],BS_CONTROLE[Quantidade_11],"-")</f>
        <v>-</v>
      </c>
      <c r="V178" s="98" t="str">
        <f ca="1">_xlfn.XLOOKUP(G178&amp;$V$3,BS_CONTROLE[CHAVE],BS_CONTROLE[Quantidade_11],"-")</f>
        <v>-</v>
      </c>
      <c r="W178" s="98" t="str">
        <f ca="1">_xlfn.XLOOKUP(G178&amp;$W$3,BS_CONTROLE[CHAVE],BS_CONTROLE[Quantidade_11],"-")</f>
        <v>-</v>
      </c>
      <c r="X178" s="201"/>
      <c r="Y178" s="201"/>
      <c r="Z178" s="201"/>
      <c r="AA178" s="201"/>
      <c r="AB178" s="201"/>
      <c r="AC178" s="201"/>
      <c r="AD178" s="201"/>
      <c r="AE178" s="201"/>
      <c r="AF178" s="201"/>
      <c r="AG178" s="201"/>
      <c r="AH178" s="201"/>
      <c r="AI178" s="201"/>
      <c r="AJ178" s="201"/>
      <c r="AK178" s="201"/>
      <c r="AL178" s="201"/>
      <c r="AM178" s="201"/>
      <c r="AN178" s="201"/>
      <c r="AO178" s="201"/>
      <c r="AP178" s="201"/>
      <c r="AQ178" s="201"/>
      <c r="AR178" s="201"/>
      <c r="AS178" s="201"/>
      <c r="AT178" s="201"/>
    </row>
    <row r="179" spans="1:46" hidden="1">
      <c r="A179" s="95" t="str">
        <f>IF(FN_MC!Y182="","*",FN_MC!Y182)</f>
        <v>*</v>
      </c>
      <c r="B179" s="95" t="str">
        <f>IF(FN_MC!X182="","*",FN_MC!X182)</f>
        <v>*</v>
      </c>
      <c r="C179" s="95" t="str">
        <f>IF(FN_MC!Z182="","*",FN_MC!Z182)</f>
        <v>*</v>
      </c>
      <c r="D179" s="96" t="str">
        <f>IF(FN_MC!S182="","*",FN_MC!S182)</f>
        <v>-</v>
      </c>
      <c r="E179" s="96" t="str">
        <f>IF(FN_MC!T182="","*",FN_MC!T182)</f>
        <v>-</v>
      </c>
      <c r="F179" s="96" t="str">
        <f>IF(FN_MC!B182="","*",FN_MC!B182)</f>
        <v>*</v>
      </c>
      <c r="G179" s="96" t="str">
        <f>IF(FN_MC!D182="","*",FN_MC!D182)</f>
        <v>*</v>
      </c>
      <c r="H179" s="96" t="str">
        <f>IF(FN_MC!F182="","*",FN_MC!F182)</f>
        <v>*</v>
      </c>
      <c r="I179" s="96" t="str">
        <f>IF(FN_MC!H182="","*",FN_MC!H182)</f>
        <v>*</v>
      </c>
      <c r="J179" s="96" t="str">
        <f>IF(FN_MC!I182="","*",FN_MC!I182)</f>
        <v>*</v>
      </c>
      <c r="K179" s="96" t="str">
        <f>IF(FN_MC!M182="","*",FN_MC!M182)</f>
        <v>-</v>
      </c>
      <c r="L179" s="196" t="str">
        <f>IF(FN_MC!N182="","*",FN_MC!N182)</f>
        <v>-</v>
      </c>
      <c r="M179" s="97" t="str">
        <f>IF(FN_MC!J182="","*",FN_MC!J182)</f>
        <v>*</v>
      </c>
      <c r="N179" s="183" t="str">
        <f>IF(FN_MC!K182="","*",FN_MC!K182)</f>
        <v>*</v>
      </c>
      <c r="O179" s="183" t="str">
        <f>IF(FN_MC!L182="","*",FN_MC!L182)</f>
        <v>-</v>
      </c>
      <c r="P179" s="107" t="str">
        <f>IF(FN_MC!O182="","*",FN_MC!O182)</f>
        <v>*</v>
      </c>
      <c r="Q179" s="107" t="str">
        <f>IF(FN_MC!P182="","*",FN_MC!P182)</f>
        <v>*</v>
      </c>
      <c r="R179" s="96" t="str">
        <f>IF(FN_MC!Q182="","*",CONCATENATE(FN_MC!Q182," ",FN_MC!R182))</f>
        <v>*</v>
      </c>
      <c r="S179" s="96" t="str">
        <f>IF(FN_MC!V182="","*",FN_MC!V182)</f>
        <v>*</v>
      </c>
      <c r="T179" s="96" t="str">
        <f>IF(FN_MC!W182="","*",FN_MC!W182)</f>
        <v>*</v>
      </c>
      <c r="U179" s="98" t="str">
        <f ca="1">_xlfn.XLOOKUP(G179&amp;$U$3,BS_CONTROLE[CHAVE],BS_CONTROLE[Quantidade_11],"-")</f>
        <v>-</v>
      </c>
      <c r="V179" s="98" t="str">
        <f ca="1">_xlfn.XLOOKUP(G179&amp;$V$3,BS_CONTROLE[CHAVE],BS_CONTROLE[Quantidade_11],"-")</f>
        <v>-</v>
      </c>
      <c r="W179" s="98" t="str">
        <f ca="1">_xlfn.XLOOKUP(G179&amp;$W$3,BS_CONTROLE[CHAVE],BS_CONTROLE[Quantidade_11],"-")</f>
        <v>-</v>
      </c>
      <c r="X179" s="201"/>
      <c r="Y179" s="201"/>
      <c r="Z179" s="201"/>
      <c r="AA179" s="201"/>
      <c r="AB179" s="201"/>
      <c r="AC179" s="201"/>
      <c r="AD179" s="201"/>
      <c r="AE179" s="201"/>
      <c r="AF179" s="201"/>
      <c r="AG179" s="201"/>
      <c r="AH179" s="201"/>
      <c r="AI179" s="201"/>
      <c r="AJ179" s="201"/>
      <c r="AK179" s="201"/>
      <c r="AL179" s="201"/>
      <c r="AM179" s="201"/>
      <c r="AN179" s="201"/>
      <c r="AO179" s="201"/>
      <c r="AP179" s="201"/>
      <c r="AQ179" s="201"/>
      <c r="AR179" s="201"/>
      <c r="AS179" s="201"/>
      <c r="AT179" s="201"/>
    </row>
    <row r="180" spans="1:46" hidden="1">
      <c r="A180" s="95" t="str">
        <f>IF(FN_MC!Y183="","*",FN_MC!Y183)</f>
        <v>*</v>
      </c>
      <c r="B180" s="95" t="str">
        <f>IF(FN_MC!X183="","*",FN_MC!X183)</f>
        <v>*</v>
      </c>
      <c r="C180" s="95" t="str">
        <f>IF(FN_MC!Z183="","*",FN_MC!Z183)</f>
        <v>*</v>
      </c>
      <c r="D180" s="96" t="str">
        <f>IF(FN_MC!S183="","*",FN_MC!S183)</f>
        <v>-</v>
      </c>
      <c r="E180" s="96" t="str">
        <f>IF(FN_MC!T183="","*",FN_MC!T183)</f>
        <v>-</v>
      </c>
      <c r="F180" s="96" t="str">
        <f>IF(FN_MC!B183="","*",FN_MC!B183)</f>
        <v>*</v>
      </c>
      <c r="G180" s="96" t="str">
        <f>IF(FN_MC!D183="","*",FN_MC!D183)</f>
        <v>*</v>
      </c>
      <c r="H180" s="96" t="str">
        <f>IF(FN_MC!F183="","*",FN_MC!F183)</f>
        <v>*</v>
      </c>
      <c r="I180" s="96" t="str">
        <f>IF(FN_MC!H183="","*",FN_MC!H183)</f>
        <v>*</v>
      </c>
      <c r="J180" s="96" t="str">
        <f>IF(FN_MC!I183="","*",FN_MC!I183)</f>
        <v>*</v>
      </c>
      <c r="K180" s="96" t="str">
        <f>IF(FN_MC!M183="","*",FN_MC!M183)</f>
        <v>-</v>
      </c>
      <c r="L180" s="196" t="str">
        <f>IF(FN_MC!N183="","*",FN_MC!N183)</f>
        <v>-</v>
      </c>
      <c r="M180" s="97" t="str">
        <f>IF(FN_MC!J183="","*",FN_MC!J183)</f>
        <v>*</v>
      </c>
      <c r="N180" s="183" t="str">
        <f>IF(FN_MC!K183="","*",FN_MC!K183)</f>
        <v>*</v>
      </c>
      <c r="O180" s="183" t="str">
        <f>IF(FN_MC!L183="","*",FN_MC!L183)</f>
        <v>-</v>
      </c>
      <c r="P180" s="107" t="str">
        <f>IF(FN_MC!O183="","*",FN_MC!O183)</f>
        <v>*</v>
      </c>
      <c r="Q180" s="107" t="str">
        <f>IF(FN_MC!P183="","*",FN_MC!P183)</f>
        <v>*</v>
      </c>
      <c r="R180" s="96" t="str">
        <f>IF(FN_MC!Q183="","*",CONCATENATE(FN_MC!Q183," ",FN_MC!R183))</f>
        <v>*</v>
      </c>
      <c r="S180" s="96" t="str">
        <f>IF(FN_MC!V183="","*",FN_MC!V183)</f>
        <v>*</v>
      </c>
      <c r="T180" s="96" t="str">
        <f>IF(FN_MC!W183="","*",FN_MC!W183)</f>
        <v>*</v>
      </c>
      <c r="U180" s="98" t="str">
        <f ca="1">_xlfn.XLOOKUP(G180&amp;$U$3,BS_CONTROLE[CHAVE],BS_CONTROLE[Quantidade_11],"-")</f>
        <v>-</v>
      </c>
      <c r="V180" s="98" t="str">
        <f ca="1">_xlfn.XLOOKUP(G180&amp;$V$3,BS_CONTROLE[CHAVE],BS_CONTROLE[Quantidade_11],"-")</f>
        <v>-</v>
      </c>
      <c r="W180" s="98" t="str">
        <f ca="1">_xlfn.XLOOKUP(G180&amp;$W$3,BS_CONTROLE[CHAVE],BS_CONTROLE[Quantidade_11],"-")</f>
        <v>-</v>
      </c>
      <c r="X180" s="201"/>
      <c r="Y180" s="201"/>
      <c r="Z180" s="201"/>
      <c r="AA180" s="201"/>
      <c r="AB180" s="201"/>
      <c r="AC180" s="201"/>
      <c r="AD180" s="201"/>
      <c r="AE180" s="201"/>
      <c r="AF180" s="201"/>
      <c r="AG180" s="201"/>
      <c r="AH180" s="201"/>
      <c r="AI180" s="201"/>
      <c r="AJ180" s="201"/>
      <c r="AK180" s="201"/>
      <c r="AL180" s="201"/>
      <c r="AM180" s="201"/>
      <c r="AN180" s="201"/>
      <c r="AO180" s="201"/>
      <c r="AP180" s="201"/>
      <c r="AQ180" s="201"/>
      <c r="AR180" s="201"/>
      <c r="AS180" s="201"/>
      <c r="AT180" s="201"/>
    </row>
    <row r="181" spans="1:46" hidden="1">
      <c r="A181" s="95" t="str">
        <f>IF(FN_MC!Y184="","*",FN_MC!Y184)</f>
        <v>*</v>
      </c>
      <c r="B181" s="95" t="str">
        <f>IF(FN_MC!X184="","*",FN_MC!X184)</f>
        <v>*</v>
      </c>
      <c r="C181" s="95" t="str">
        <f>IF(FN_MC!Z184="","*",FN_MC!Z184)</f>
        <v>*</v>
      </c>
      <c r="D181" s="96" t="str">
        <f>IF(FN_MC!S184="","*",FN_MC!S184)</f>
        <v>-</v>
      </c>
      <c r="E181" s="96" t="str">
        <f>IF(FN_MC!T184="","*",FN_MC!T184)</f>
        <v>-</v>
      </c>
      <c r="F181" s="96" t="str">
        <f>IF(FN_MC!B184="","*",FN_MC!B184)</f>
        <v>*</v>
      </c>
      <c r="G181" s="96" t="str">
        <f>IF(FN_MC!D184="","*",FN_MC!D184)</f>
        <v>*</v>
      </c>
      <c r="H181" s="96" t="str">
        <f>IF(FN_MC!F184="","*",FN_MC!F184)</f>
        <v>*</v>
      </c>
      <c r="I181" s="96" t="str">
        <f>IF(FN_MC!H184="","*",FN_MC!H184)</f>
        <v>*</v>
      </c>
      <c r="J181" s="96" t="str">
        <f>IF(FN_MC!I184="","*",FN_MC!I184)</f>
        <v>*</v>
      </c>
      <c r="K181" s="96" t="str">
        <f>IF(FN_MC!M184="","*",FN_MC!M184)</f>
        <v>-</v>
      </c>
      <c r="L181" s="196" t="str">
        <f>IF(FN_MC!N184="","*",FN_MC!N184)</f>
        <v>-</v>
      </c>
      <c r="M181" s="97" t="str">
        <f>IF(FN_MC!J184="","*",FN_MC!J184)</f>
        <v>*</v>
      </c>
      <c r="N181" s="183" t="str">
        <f>IF(FN_MC!K184="","*",FN_MC!K184)</f>
        <v>*</v>
      </c>
      <c r="O181" s="183" t="str">
        <f>IF(FN_MC!L184="","*",FN_MC!L184)</f>
        <v>-</v>
      </c>
      <c r="P181" s="107" t="str">
        <f>IF(FN_MC!O184="","*",FN_MC!O184)</f>
        <v>*</v>
      </c>
      <c r="Q181" s="107" t="str">
        <f>IF(FN_MC!P184="","*",FN_MC!P184)</f>
        <v>*</v>
      </c>
      <c r="R181" s="96" t="str">
        <f>IF(FN_MC!Q184="","*",CONCATENATE(FN_MC!Q184," ",FN_MC!R184))</f>
        <v>*</v>
      </c>
      <c r="S181" s="96" t="str">
        <f>IF(FN_MC!V184="","*",FN_MC!V184)</f>
        <v>*</v>
      </c>
      <c r="T181" s="96" t="str">
        <f>IF(FN_MC!W184="","*",FN_MC!W184)</f>
        <v>*</v>
      </c>
      <c r="U181" s="98" t="str">
        <f ca="1">_xlfn.XLOOKUP(G181&amp;$U$3,BS_CONTROLE[CHAVE],BS_CONTROLE[Quantidade_11],"-")</f>
        <v>-</v>
      </c>
      <c r="V181" s="98" t="str">
        <f ca="1">_xlfn.XLOOKUP(G181&amp;$V$3,BS_CONTROLE[CHAVE],BS_CONTROLE[Quantidade_11],"-")</f>
        <v>-</v>
      </c>
      <c r="W181" s="98" t="str">
        <f ca="1">_xlfn.XLOOKUP(G181&amp;$W$3,BS_CONTROLE[CHAVE],BS_CONTROLE[Quantidade_11],"-")</f>
        <v>-</v>
      </c>
      <c r="X181" s="201"/>
      <c r="Y181" s="201"/>
      <c r="Z181" s="201"/>
      <c r="AA181" s="201"/>
      <c r="AB181" s="201"/>
      <c r="AC181" s="201"/>
      <c r="AD181" s="201"/>
      <c r="AE181" s="201"/>
      <c r="AF181" s="201"/>
      <c r="AG181" s="201"/>
      <c r="AH181" s="201"/>
      <c r="AI181" s="201"/>
      <c r="AJ181" s="201"/>
      <c r="AK181" s="201"/>
      <c r="AL181" s="201"/>
      <c r="AM181" s="201"/>
      <c r="AN181" s="201"/>
      <c r="AO181" s="201"/>
      <c r="AP181" s="201"/>
      <c r="AQ181" s="201"/>
      <c r="AR181" s="201"/>
      <c r="AS181" s="201"/>
      <c r="AT181" s="201"/>
    </row>
    <row r="182" spans="1:46" hidden="1">
      <c r="A182" s="95" t="str">
        <f>IF(FN_MC!Y185="","*",FN_MC!Y185)</f>
        <v>*</v>
      </c>
      <c r="B182" s="95" t="str">
        <f>IF(FN_MC!X185="","*",FN_MC!X185)</f>
        <v>*</v>
      </c>
      <c r="C182" s="95" t="str">
        <f>IF(FN_MC!Z185="","*",FN_MC!Z185)</f>
        <v>*</v>
      </c>
      <c r="D182" s="96" t="str">
        <f>IF(FN_MC!S185="","*",FN_MC!S185)</f>
        <v>-</v>
      </c>
      <c r="E182" s="96" t="str">
        <f>IF(FN_MC!T185="","*",FN_MC!T185)</f>
        <v>-</v>
      </c>
      <c r="F182" s="96" t="str">
        <f>IF(FN_MC!B185="","*",FN_MC!B185)</f>
        <v>*</v>
      </c>
      <c r="G182" s="96" t="str">
        <f>IF(FN_MC!D185="","*",FN_MC!D185)</f>
        <v>*</v>
      </c>
      <c r="H182" s="96" t="str">
        <f>IF(FN_MC!F185="","*",FN_MC!F185)</f>
        <v>*</v>
      </c>
      <c r="I182" s="96" t="str">
        <f>IF(FN_MC!H185="","*",FN_MC!H185)</f>
        <v>*</v>
      </c>
      <c r="J182" s="96" t="str">
        <f>IF(FN_MC!I185="","*",FN_MC!I185)</f>
        <v>*</v>
      </c>
      <c r="K182" s="96" t="str">
        <f>IF(FN_MC!M185="","*",FN_MC!M185)</f>
        <v>-</v>
      </c>
      <c r="L182" s="196" t="str">
        <f>IF(FN_MC!N185="","*",FN_MC!N185)</f>
        <v>-</v>
      </c>
      <c r="M182" s="97" t="str">
        <f>IF(FN_MC!J185="","*",FN_MC!J185)</f>
        <v>*</v>
      </c>
      <c r="N182" s="183" t="str">
        <f>IF(FN_MC!K185="","*",FN_MC!K185)</f>
        <v>*</v>
      </c>
      <c r="O182" s="183" t="str">
        <f>IF(FN_MC!L185="","*",FN_MC!L185)</f>
        <v>-</v>
      </c>
      <c r="P182" s="107" t="str">
        <f>IF(FN_MC!O185="","*",FN_MC!O185)</f>
        <v>*</v>
      </c>
      <c r="Q182" s="107" t="str">
        <f>IF(FN_MC!P185="","*",FN_MC!P185)</f>
        <v>*</v>
      </c>
      <c r="R182" s="96" t="str">
        <f>IF(FN_MC!Q185="","*",CONCATENATE(FN_MC!Q185," ",FN_MC!R185))</f>
        <v>*</v>
      </c>
      <c r="S182" s="96" t="str">
        <f>IF(FN_MC!V185="","*",FN_MC!V185)</f>
        <v>*</v>
      </c>
      <c r="T182" s="96" t="str">
        <f>IF(FN_MC!W185="","*",FN_MC!W185)</f>
        <v>*</v>
      </c>
      <c r="U182" s="98" t="str">
        <f ca="1">_xlfn.XLOOKUP(G182&amp;$U$3,BS_CONTROLE[CHAVE],BS_CONTROLE[Quantidade_11],"-")</f>
        <v>-</v>
      </c>
      <c r="V182" s="98" t="str">
        <f ca="1">_xlfn.XLOOKUP(G182&amp;$V$3,BS_CONTROLE[CHAVE],BS_CONTROLE[Quantidade_11],"-")</f>
        <v>-</v>
      </c>
      <c r="W182" s="98" t="str">
        <f ca="1">_xlfn.XLOOKUP(G182&amp;$W$3,BS_CONTROLE[CHAVE],BS_CONTROLE[Quantidade_11],"-")</f>
        <v>-</v>
      </c>
      <c r="X182" s="201"/>
      <c r="Y182" s="201"/>
      <c r="Z182" s="201"/>
      <c r="AA182" s="201"/>
      <c r="AB182" s="201"/>
      <c r="AC182" s="201"/>
      <c r="AD182" s="201"/>
      <c r="AE182" s="201"/>
      <c r="AF182" s="201"/>
      <c r="AG182" s="201"/>
      <c r="AH182" s="201"/>
      <c r="AI182" s="201"/>
      <c r="AJ182" s="201"/>
      <c r="AK182" s="201"/>
      <c r="AL182" s="201"/>
      <c r="AM182" s="201"/>
      <c r="AN182" s="201"/>
      <c r="AO182" s="201"/>
      <c r="AP182" s="201"/>
      <c r="AQ182" s="201"/>
      <c r="AR182" s="201"/>
      <c r="AS182" s="201"/>
      <c r="AT182" s="201"/>
    </row>
    <row r="183" spans="1:46" hidden="1">
      <c r="A183" s="95" t="str">
        <f>IF(FN_MC!Y186="","*",FN_MC!Y186)</f>
        <v>*</v>
      </c>
      <c r="B183" s="95" t="str">
        <f>IF(FN_MC!X186="","*",FN_MC!X186)</f>
        <v>*</v>
      </c>
      <c r="C183" s="95" t="str">
        <f>IF(FN_MC!Z186="","*",FN_MC!Z186)</f>
        <v>*</v>
      </c>
      <c r="D183" s="96" t="str">
        <f>IF(FN_MC!S186="","*",FN_MC!S186)</f>
        <v>-</v>
      </c>
      <c r="E183" s="96" t="str">
        <f>IF(FN_MC!T186="","*",FN_MC!T186)</f>
        <v>-</v>
      </c>
      <c r="F183" s="96" t="str">
        <f>IF(FN_MC!B186="","*",FN_MC!B186)</f>
        <v>*</v>
      </c>
      <c r="G183" s="96" t="str">
        <f>IF(FN_MC!D186="","*",FN_MC!D186)</f>
        <v>*</v>
      </c>
      <c r="H183" s="96" t="str">
        <f>IF(FN_MC!F186="","*",FN_MC!F186)</f>
        <v>*</v>
      </c>
      <c r="I183" s="96" t="str">
        <f>IF(FN_MC!H186="","*",FN_MC!H186)</f>
        <v>*</v>
      </c>
      <c r="J183" s="96" t="str">
        <f>IF(FN_MC!I186="","*",FN_MC!I186)</f>
        <v>*</v>
      </c>
      <c r="K183" s="96" t="str">
        <f>IF(FN_MC!M186="","*",FN_MC!M186)</f>
        <v>-</v>
      </c>
      <c r="L183" s="196" t="str">
        <f>IF(FN_MC!N186="","*",FN_MC!N186)</f>
        <v>-</v>
      </c>
      <c r="M183" s="97" t="str">
        <f>IF(FN_MC!J186="","*",FN_MC!J186)</f>
        <v>*</v>
      </c>
      <c r="N183" s="183" t="str">
        <f>IF(FN_MC!K186="","*",FN_MC!K186)</f>
        <v>*</v>
      </c>
      <c r="O183" s="183" t="str">
        <f>IF(FN_MC!L186="","*",FN_MC!L186)</f>
        <v>-</v>
      </c>
      <c r="P183" s="107" t="str">
        <f>IF(FN_MC!O186="","*",FN_MC!O186)</f>
        <v>*</v>
      </c>
      <c r="Q183" s="107" t="str">
        <f>IF(FN_MC!P186="","*",FN_MC!P186)</f>
        <v>*</v>
      </c>
      <c r="R183" s="96" t="str">
        <f>IF(FN_MC!Q186="","*",CONCATENATE(FN_MC!Q186," ",FN_MC!R186))</f>
        <v>*</v>
      </c>
      <c r="S183" s="96" t="str">
        <f>IF(FN_MC!V186="","*",FN_MC!V186)</f>
        <v>*</v>
      </c>
      <c r="T183" s="96" t="str">
        <f>IF(FN_MC!W186="","*",FN_MC!W186)</f>
        <v>*</v>
      </c>
      <c r="U183" s="98" t="str">
        <f ca="1">_xlfn.XLOOKUP(G183&amp;$U$3,BS_CONTROLE[CHAVE],BS_CONTROLE[Quantidade_11],"-")</f>
        <v>-</v>
      </c>
      <c r="V183" s="98" t="str">
        <f ca="1">_xlfn.XLOOKUP(G183&amp;$V$3,BS_CONTROLE[CHAVE],BS_CONTROLE[Quantidade_11],"-")</f>
        <v>-</v>
      </c>
      <c r="W183" s="98" t="str">
        <f ca="1">_xlfn.XLOOKUP(G183&amp;$W$3,BS_CONTROLE[CHAVE],BS_CONTROLE[Quantidade_11],"-")</f>
        <v>-</v>
      </c>
      <c r="X183" s="201"/>
      <c r="Y183" s="201"/>
      <c r="Z183" s="201"/>
      <c r="AA183" s="201"/>
      <c r="AB183" s="201"/>
      <c r="AC183" s="201"/>
      <c r="AD183" s="201"/>
      <c r="AE183" s="201"/>
      <c r="AF183" s="201"/>
      <c r="AG183" s="201"/>
      <c r="AH183" s="201"/>
      <c r="AI183" s="201"/>
      <c r="AJ183" s="201"/>
      <c r="AK183" s="201"/>
      <c r="AL183" s="201"/>
      <c r="AM183" s="201"/>
      <c r="AN183" s="201"/>
      <c r="AO183" s="201"/>
      <c r="AP183" s="201"/>
      <c r="AQ183" s="201"/>
      <c r="AR183" s="201"/>
      <c r="AS183" s="201"/>
      <c r="AT183" s="201"/>
    </row>
    <row r="184" spans="1:46" hidden="1">
      <c r="A184" s="95" t="str">
        <f>IF(FN_MC!Y187="","*",FN_MC!Y187)</f>
        <v>*</v>
      </c>
      <c r="B184" s="95" t="str">
        <f>IF(FN_MC!X187="","*",FN_MC!X187)</f>
        <v>*</v>
      </c>
      <c r="C184" s="95" t="str">
        <f>IF(FN_MC!Z187="","*",FN_MC!Z187)</f>
        <v>*</v>
      </c>
      <c r="D184" s="96" t="str">
        <f>IF(FN_MC!S187="","*",FN_MC!S187)</f>
        <v>-</v>
      </c>
      <c r="E184" s="96" t="str">
        <f>IF(FN_MC!T187="","*",FN_MC!T187)</f>
        <v>-</v>
      </c>
      <c r="F184" s="96" t="str">
        <f>IF(FN_MC!B187="","*",FN_MC!B187)</f>
        <v>*</v>
      </c>
      <c r="G184" s="96" t="str">
        <f>IF(FN_MC!D187="","*",FN_MC!D187)</f>
        <v>*</v>
      </c>
      <c r="H184" s="96" t="str">
        <f>IF(FN_MC!F187="","*",FN_MC!F187)</f>
        <v>*</v>
      </c>
      <c r="I184" s="96" t="str">
        <f>IF(FN_MC!H187="","*",FN_MC!H187)</f>
        <v>*</v>
      </c>
      <c r="J184" s="96" t="str">
        <f>IF(FN_MC!I187="","*",FN_MC!I187)</f>
        <v>*</v>
      </c>
      <c r="K184" s="96" t="str">
        <f>IF(FN_MC!M187="","*",FN_MC!M187)</f>
        <v>-</v>
      </c>
      <c r="L184" s="196" t="str">
        <f>IF(FN_MC!N187="","*",FN_MC!N187)</f>
        <v>-</v>
      </c>
      <c r="M184" s="97" t="str">
        <f>IF(FN_MC!J187="","*",FN_MC!J187)</f>
        <v>*</v>
      </c>
      <c r="N184" s="183" t="str">
        <f>IF(FN_MC!K187="","*",FN_MC!K187)</f>
        <v>*</v>
      </c>
      <c r="O184" s="183" t="str">
        <f>IF(FN_MC!L187="","*",FN_MC!L187)</f>
        <v>-</v>
      </c>
      <c r="P184" s="107" t="str">
        <f>IF(FN_MC!O187="","*",FN_MC!O187)</f>
        <v>*</v>
      </c>
      <c r="Q184" s="107" t="str">
        <f>IF(FN_MC!P187="","*",FN_MC!P187)</f>
        <v>*</v>
      </c>
      <c r="R184" s="96" t="str">
        <f>IF(FN_MC!Q187="","*",CONCATENATE(FN_MC!Q187," ",FN_MC!R187))</f>
        <v>*</v>
      </c>
      <c r="S184" s="96" t="str">
        <f>IF(FN_MC!V187="","*",FN_MC!V187)</f>
        <v>*</v>
      </c>
      <c r="T184" s="96" t="str">
        <f>IF(FN_MC!W187="","*",FN_MC!W187)</f>
        <v>*</v>
      </c>
      <c r="U184" s="98" t="str">
        <f ca="1">_xlfn.XLOOKUP(G184&amp;$U$3,BS_CONTROLE[CHAVE],BS_CONTROLE[Quantidade_11],"-")</f>
        <v>-</v>
      </c>
      <c r="V184" s="98" t="str">
        <f ca="1">_xlfn.XLOOKUP(G184&amp;$V$3,BS_CONTROLE[CHAVE],BS_CONTROLE[Quantidade_11],"-")</f>
        <v>-</v>
      </c>
      <c r="W184" s="98" t="str">
        <f ca="1">_xlfn.XLOOKUP(G184&amp;$W$3,BS_CONTROLE[CHAVE],BS_CONTROLE[Quantidade_11],"-")</f>
        <v>-</v>
      </c>
      <c r="X184" s="201"/>
      <c r="Y184" s="201"/>
      <c r="Z184" s="201"/>
      <c r="AA184" s="201"/>
      <c r="AB184" s="201"/>
      <c r="AC184" s="201"/>
      <c r="AD184" s="201"/>
      <c r="AE184" s="201"/>
      <c r="AF184" s="201"/>
      <c r="AG184" s="201"/>
      <c r="AH184" s="201"/>
      <c r="AI184" s="201"/>
      <c r="AJ184" s="201"/>
      <c r="AK184" s="201"/>
      <c r="AL184" s="201"/>
      <c r="AM184" s="201"/>
      <c r="AN184" s="201"/>
      <c r="AO184" s="201"/>
      <c r="AP184" s="201"/>
      <c r="AQ184" s="201"/>
      <c r="AR184" s="201"/>
      <c r="AS184" s="201"/>
      <c r="AT184" s="201"/>
    </row>
    <row r="185" spans="1:46" hidden="1">
      <c r="A185" s="95" t="str">
        <f>IF(FN_MC!Y188="","*",FN_MC!Y188)</f>
        <v>*</v>
      </c>
      <c r="B185" s="95" t="str">
        <f>IF(FN_MC!X188="","*",FN_MC!X188)</f>
        <v>*</v>
      </c>
      <c r="C185" s="95" t="str">
        <f>IF(FN_MC!Z188="","*",FN_MC!Z188)</f>
        <v>*</v>
      </c>
      <c r="D185" s="96" t="str">
        <f>IF(FN_MC!S188="","*",FN_MC!S188)</f>
        <v>-</v>
      </c>
      <c r="E185" s="96" t="str">
        <f>IF(FN_MC!T188="","*",FN_MC!T188)</f>
        <v>-</v>
      </c>
      <c r="F185" s="96" t="str">
        <f>IF(FN_MC!B188="","*",FN_MC!B188)</f>
        <v>*</v>
      </c>
      <c r="G185" s="96" t="str">
        <f>IF(FN_MC!D188="","*",FN_MC!D188)</f>
        <v>*</v>
      </c>
      <c r="H185" s="96" t="str">
        <f>IF(FN_MC!F188="","*",FN_MC!F188)</f>
        <v>*</v>
      </c>
      <c r="I185" s="96" t="str">
        <f>IF(FN_MC!H188="","*",FN_MC!H188)</f>
        <v>*</v>
      </c>
      <c r="J185" s="96" t="str">
        <f>IF(FN_MC!I188="","*",FN_MC!I188)</f>
        <v>*</v>
      </c>
      <c r="K185" s="96" t="str">
        <f>IF(FN_MC!M188="","*",FN_MC!M188)</f>
        <v>-</v>
      </c>
      <c r="L185" s="196" t="str">
        <f>IF(FN_MC!N188="","*",FN_MC!N188)</f>
        <v>-</v>
      </c>
      <c r="M185" s="97" t="str">
        <f>IF(FN_MC!J188="","*",FN_MC!J188)</f>
        <v>*</v>
      </c>
      <c r="N185" s="183" t="str">
        <f>IF(FN_MC!K188="","*",FN_MC!K188)</f>
        <v>*</v>
      </c>
      <c r="O185" s="183" t="str">
        <f>IF(FN_MC!L188="","*",FN_MC!L188)</f>
        <v>-</v>
      </c>
      <c r="P185" s="107" t="str">
        <f>IF(FN_MC!O188="","*",FN_MC!O188)</f>
        <v>*</v>
      </c>
      <c r="Q185" s="107" t="str">
        <f>IF(FN_MC!P188="","*",FN_MC!P188)</f>
        <v>*</v>
      </c>
      <c r="R185" s="96" t="str">
        <f>IF(FN_MC!Q188="","*",CONCATENATE(FN_MC!Q188," ",FN_MC!R188))</f>
        <v>*</v>
      </c>
      <c r="S185" s="96" t="str">
        <f>IF(FN_MC!V188="","*",FN_MC!V188)</f>
        <v>*</v>
      </c>
      <c r="T185" s="96" t="str">
        <f>IF(FN_MC!W188="","*",FN_MC!W188)</f>
        <v>*</v>
      </c>
      <c r="U185" s="98" t="str">
        <f ca="1">_xlfn.XLOOKUP(G185&amp;$U$3,BS_CONTROLE[CHAVE],BS_CONTROLE[Quantidade_11],"-")</f>
        <v>-</v>
      </c>
      <c r="V185" s="98" t="str">
        <f ca="1">_xlfn.XLOOKUP(G185&amp;$V$3,BS_CONTROLE[CHAVE],BS_CONTROLE[Quantidade_11],"-")</f>
        <v>-</v>
      </c>
      <c r="W185" s="98" t="str">
        <f ca="1">_xlfn.XLOOKUP(G185&amp;$W$3,BS_CONTROLE[CHAVE],BS_CONTROLE[Quantidade_11],"-")</f>
        <v>-</v>
      </c>
      <c r="X185" s="201"/>
      <c r="Y185" s="201"/>
      <c r="Z185" s="201"/>
      <c r="AA185" s="201"/>
      <c r="AB185" s="201"/>
      <c r="AC185" s="201"/>
      <c r="AD185" s="201"/>
      <c r="AE185" s="201"/>
      <c r="AF185" s="201"/>
      <c r="AG185" s="201"/>
      <c r="AH185" s="201"/>
      <c r="AI185" s="201"/>
      <c r="AJ185" s="201"/>
      <c r="AK185" s="201"/>
      <c r="AL185" s="201"/>
      <c r="AM185" s="201"/>
      <c r="AN185" s="201"/>
      <c r="AO185" s="201"/>
      <c r="AP185" s="201"/>
      <c r="AQ185" s="201"/>
      <c r="AR185" s="201"/>
      <c r="AS185" s="201"/>
      <c r="AT185" s="201"/>
    </row>
    <row r="186" spans="1:46" hidden="1">
      <c r="A186" s="95" t="str">
        <f>IF(FN_MC!Y189="","*",FN_MC!Y189)</f>
        <v>*</v>
      </c>
      <c r="B186" s="95" t="str">
        <f>IF(FN_MC!X189="","*",FN_MC!X189)</f>
        <v>*</v>
      </c>
      <c r="C186" s="95" t="str">
        <f>IF(FN_MC!Z189="","*",FN_MC!Z189)</f>
        <v>*</v>
      </c>
      <c r="D186" s="96" t="str">
        <f>IF(FN_MC!S189="","*",FN_MC!S189)</f>
        <v>-</v>
      </c>
      <c r="E186" s="96" t="str">
        <f>IF(FN_MC!T189="","*",FN_MC!T189)</f>
        <v>-</v>
      </c>
      <c r="F186" s="96" t="str">
        <f>IF(FN_MC!B189="","*",FN_MC!B189)</f>
        <v>*</v>
      </c>
      <c r="G186" s="96" t="str">
        <f>IF(FN_MC!D189="","*",FN_MC!D189)</f>
        <v>*</v>
      </c>
      <c r="H186" s="96" t="str">
        <f>IF(FN_MC!F189="","*",FN_MC!F189)</f>
        <v>*</v>
      </c>
      <c r="I186" s="96" t="str">
        <f>IF(FN_MC!H189="","*",FN_MC!H189)</f>
        <v>*</v>
      </c>
      <c r="J186" s="96" t="str">
        <f>IF(FN_MC!I189="","*",FN_MC!I189)</f>
        <v>*</v>
      </c>
      <c r="K186" s="96" t="str">
        <f>IF(FN_MC!M189="","*",FN_MC!M189)</f>
        <v>-</v>
      </c>
      <c r="L186" s="196" t="str">
        <f>IF(FN_MC!N189="","*",FN_MC!N189)</f>
        <v>-</v>
      </c>
      <c r="M186" s="97" t="str">
        <f>IF(FN_MC!J189="","*",FN_MC!J189)</f>
        <v>*</v>
      </c>
      <c r="N186" s="183" t="str">
        <f>IF(FN_MC!K189="","*",FN_MC!K189)</f>
        <v>*</v>
      </c>
      <c r="O186" s="183" t="str">
        <f>IF(FN_MC!L189="","*",FN_MC!L189)</f>
        <v>-</v>
      </c>
      <c r="P186" s="107" t="str">
        <f>IF(FN_MC!O189="","*",FN_MC!O189)</f>
        <v>*</v>
      </c>
      <c r="Q186" s="107" t="str">
        <f>IF(FN_MC!P189="","*",FN_MC!P189)</f>
        <v>*</v>
      </c>
      <c r="R186" s="96" t="str">
        <f>IF(FN_MC!Q189="","*",CONCATENATE(FN_MC!Q189," ",FN_MC!R189))</f>
        <v>*</v>
      </c>
      <c r="S186" s="96" t="str">
        <f>IF(FN_MC!V189="","*",FN_MC!V189)</f>
        <v>*</v>
      </c>
      <c r="T186" s="96" t="str">
        <f>IF(FN_MC!W189="","*",FN_MC!W189)</f>
        <v>*</v>
      </c>
      <c r="U186" s="98" t="str">
        <f ca="1">_xlfn.XLOOKUP(G186&amp;$U$3,BS_CONTROLE[CHAVE],BS_CONTROLE[Quantidade_11],"-")</f>
        <v>-</v>
      </c>
      <c r="V186" s="98" t="str">
        <f ca="1">_xlfn.XLOOKUP(G186&amp;$V$3,BS_CONTROLE[CHAVE],BS_CONTROLE[Quantidade_11],"-")</f>
        <v>-</v>
      </c>
      <c r="W186" s="98" t="str">
        <f ca="1">_xlfn.XLOOKUP(G186&amp;$W$3,BS_CONTROLE[CHAVE],BS_CONTROLE[Quantidade_11],"-")</f>
        <v>-</v>
      </c>
      <c r="X186" s="201"/>
      <c r="Y186" s="201"/>
      <c r="Z186" s="201"/>
      <c r="AA186" s="201"/>
      <c r="AB186" s="201"/>
      <c r="AC186" s="201"/>
      <c r="AD186" s="201"/>
      <c r="AE186" s="201"/>
      <c r="AF186" s="201"/>
      <c r="AG186" s="201"/>
      <c r="AH186" s="201"/>
      <c r="AI186" s="201"/>
      <c r="AJ186" s="201"/>
      <c r="AK186" s="201"/>
      <c r="AL186" s="201"/>
      <c r="AM186" s="201"/>
      <c r="AN186" s="201"/>
      <c r="AO186" s="201"/>
      <c r="AP186" s="201"/>
      <c r="AQ186" s="201"/>
      <c r="AR186" s="201"/>
      <c r="AS186" s="201"/>
      <c r="AT186" s="201"/>
    </row>
    <row r="187" spans="1:46" hidden="1">
      <c r="A187" s="95" t="str">
        <f>IF(FN_MC!Y190="","*",FN_MC!Y190)</f>
        <v>*</v>
      </c>
      <c r="B187" s="95" t="str">
        <f>IF(FN_MC!X190="","*",FN_MC!X190)</f>
        <v>*</v>
      </c>
      <c r="C187" s="95" t="str">
        <f>IF(FN_MC!Z190="","*",FN_MC!Z190)</f>
        <v>*</v>
      </c>
      <c r="D187" s="96" t="str">
        <f>IF(FN_MC!S190="","*",FN_MC!S190)</f>
        <v>-</v>
      </c>
      <c r="E187" s="96" t="str">
        <f>IF(FN_MC!T190="","*",FN_MC!T190)</f>
        <v>-</v>
      </c>
      <c r="F187" s="96" t="str">
        <f>IF(FN_MC!B190="","*",FN_MC!B190)</f>
        <v>*</v>
      </c>
      <c r="G187" s="96" t="str">
        <f>IF(FN_MC!D190="","*",FN_MC!D190)</f>
        <v>*</v>
      </c>
      <c r="H187" s="96" t="str">
        <f>IF(FN_MC!F190="","*",FN_MC!F190)</f>
        <v>*</v>
      </c>
      <c r="I187" s="96" t="str">
        <f>IF(FN_MC!H190="","*",FN_MC!H190)</f>
        <v>*</v>
      </c>
      <c r="J187" s="96" t="str">
        <f>IF(FN_MC!I190="","*",FN_MC!I190)</f>
        <v>*</v>
      </c>
      <c r="K187" s="96" t="str">
        <f>IF(FN_MC!M190="","*",FN_MC!M190)</f>
        <v>-</v>
      </c>
      <c r="L187" s="196" t="str">
        <f>IF(FN_MC!N190="","*",FN_MC!N190)</f>
        <v>-</v>
      </c>
      <c r="M187" s="97" t="str">
        <f>IF(FN_MC!J190="","*",FN_MC!J190)</f>
        <v>*</v>
      </c>
      <c r="N187" s="183" t="str">
        <f>IF(FN_MC!K190="","*",FN_MC!K190)</f>
        <v>*</v>
      </c>
      <c r="O187" s="183" t="str">
        <f>IF(FN_MC!L190="","*",FN_MC!L190)</f>
        <v>-</v>
      </c>
      <c r="P187" s="107" t="str">
        <f>IF(FN_MC!O190="","*",FN_MC!O190)</f>
        <v>*</v>
      </c>
      <c r="Q187" s="107" t="str">
        <f>IF(FN_MC!P190="","*",FN_MC!P190)</f>
        <v>*</v>
      </c>
      <c r="R187" s="96" t="str">
        <f>IF(FN_MC!Q190="","*",CONCATENATE(FN_MC!Q190," ",FN_MC!R190))</f>
        <v>*</v>
      </c>
      <c r="S187" s="96" t="str">
        <f>IF(FN_MC!V190="","*",FN_MC!V190)</f>
        <v>*</v>
      </c>
      <c r="T187" s="96" t="str">
        <f>IF(FN_MC!W190="","*",FN_MC!W190)</f>
        <v>*</v>
      </c>
      <c r="U187" s="98" t="str">
        <f ca="1">_xlfn.XLOOKUP(G187&amp;$U$3,BS_CONTROLE[CHAVE],BS_CONTROLE[Quantidade_11],"-")</f>
        <v>-</v>
      </c>
      <c r="V187" s="98" t="str">
        <f ca="1">_xlfn.XLOOKUP(G187&amp;$V$3,BS_CONTROLE[CHAVE],BS_CONTROLE[Quantidade_11],"-")</f>
        <v>-</v>
      </c>
      <c r="W187" s="98" t="str">
        <f ca="1">_xlfn.XLOOKUP(G187&amp;$W$3,BS_CONTROLE[CHAVE],BS_CONTROLE[Quantidade_11],"-")</f>
        <v>-</v>
      </c>
      <c r="X187" s="201"/>
      <c r="Y187" s="201"/>
      <c r="Z187" s="201"/>
      <c r="AA187" s="201"/>
      <c r="AB187" s="201"/>
      <c r="AC187" s="201"/>
      <c r="AD187" s="201"/>
      <c r="AE187" s="201"/>
      <c r="AF187" s="201"/>
      <c r="AG187" s="201"/>
      <c r="AH187" s="201"/>
      <c r="AI187" s="201"/>
      <c r="AJ187" s="201"/>
      <c r="AK187" s="201"/>
      <c r="AL187" s="201"/>
      <c r="AM187" s="201"/>
      <c r="AN187" s="201"/>
      <c r="AO187" s="201"/>
      <c r="AP187" s="201"/>
      <c r="AQ187" s="201"/>
      <c r="AR187" s="201"/>
      <c r="AS187" s="201"/>
      <c r="AT187" s="201"/>
    </row>
    <row r="188" spans="1:46" hidden="1">
      <c r="A188" s="95" t="str">
        <f>IF(FN_MC!Y191="","*",FN_MC!Y191)</f>
        <v>*</v>
      </c>
      <c r="B188" s="95" t="str">
        <f>IF(FN_MC!X191="","*",FN_MC!X191)</f>
        <v>*</v>
      </c>
      <c r="C188" s="95" t="str">
        <f>IF(FN_MC!Z191="","*",FN_MC!Z191)</f>
        <v>*</v>
      </c>
      <c r="D188" s="96" t="str">
        <f>IF(FN_MC!S191="","*",FN_MC!S191)</f>
        <v>-</v>
      </c>
      <c r="E188" s="96" t="str">
        <f>IF(FN_MC!T191="","*",FN_MC!T191)</f>
        <v>-</v>
      </c>
      <c r="F188" s="96" t="str">
        <f>IF(FN_MC!B191="","*",FN_MC!B191)</f>
        <v>*</v>
      </c>
      <c r="G188" s="96" t="str">
        <f>IF(FN_MC!D191="","*",FN_MC!D191)</f>
        <v>*</v>
      </c>
      <c r="H188" s="96" t="str">
        <f>IF(FN_MC!F191="","*",FN_MC!F191)</f>
        <v>*</v>
      </c>
      <c r="I188" s="96" t="str">
        <f>IF(FN_MC!H191="","*",FN_MC!H191)</f>
        <v>*</v>
      </c>
      <c r="J188" s="96" t="str">
        <f>IF(FN_MC!I191="","*",FN_MC!I191)</f>
        <v>*</v>
      </c>
      <c r="K188" s="96" t="str">
        <f>IF(FN_MC!M191="","*",FN_MC!M191)</f>
        <v>-</v>
      </c>
      <c r="L188" s="196" t="str">
        <f>IF(FN_MC!N191="","*",FN_MC!N191)</f>
        <v>-</v>
      </c>
      <c r="M188" s="97" t="str">
        <f>IF(FN_MC!J191="","*",FN_MC!J191)</f>
        <v>*</v>
      </c>
      <c r="N188" s="183" t="str">
        <f>IF(FN_MC!K191="","*",FN_MC!K191)</f>
        <v>*</v>
      </c>
      <c r="O188" s="183" t="str">
        <f>IF(FN_MC!L191="","*",FN_MC!L191)</f>
        <v>-</v>
      </c>
      <c r="P188" s="107" t="str">
        <f>IF(FN_MC!O191="","*",FN_MC!O191)</f>
        <v>*</v>
      </c>
      <c r="Q188" s="107" t="str">
        <f>IF(FN_MC!P191="","*",FN_MC!P191)</f>
        <v>*</v>
      </c>
      <c r="R188" s="96" t="str">
        <f>IF(FN_MC!Q191="","*",CONCATENATE(FN_MC!Q191," ",FN_MC!R191))</f>
        <v>*</v>
      </c>
      <c r="S188" s="96" t="str">
        <f>IF(FN_MC!V191="","*",FN_MC!V191)</f>
        <v>*</v>
      </c>
      <c r="T188" s="96" t="str">
        <f>IF(FN_MC!W191="","*",FN_MC!W191)</f>
        <v>*</v>
      </c>
      <c r="U188" s="98" t="str">
        <f ca="1">_xlfn.XLOOKUP(G188&amp;$U$3,BS_CONTROLE[CHAVE],BS_CONTROLE[Quantidade_11],"-")</f>
        <v>-</v>
      </c>
      <c r="V188" s="98" t="str">
        <f ca="1">_xlfn.XLOOKUP(G188&amp;$V$3,BS_CONTROLE[CHAVE],BS_CONTROLE[Quantidade_11],"-")</f>
        <v>-</v>
      </c>
      <c r="W188" s="98" t="str">
        <f ca="1">_xlfn.XLOOKUP(G188&amp;$W$3,BS_CONTROLE[CHAVE],BS_CONTROLE[Quantidade_11],"-")</f>
        <v>-</v>
      </c>
      <c r="X188" s="201"/>
      <c r="Y188" s="201"/>
      <c r="Z188" s="201"/>
      <c r="AA188" s="201"/>
      <c r="AB188" s="201"/>
      <c r="AC188" s="201"/>
      <c r="AD188" s="201"/>
      <c r="AE188" s="201"/>
      <c r="AF188" s="201"/>
      <c r="AG188" s="201"/>
      <c r="AH188" s="201"/>
      <c r="AI188" s="201"/>
      <c r="AJ188" s="201"/>
      <c r="AK188" s="201"/>
      <c r="AL188" s="201"/>
      <c r="AM188" s="201"/>
      <c r="AN188" s="201"/>
      <c r="AO188" s="201"/>
      <c r="AP188" s="201"/>
      <c r="AQ188" s="201"/>
      <c r="AR188" s="201"/>
      <c r="AS188" s="201"/>
      <c r="AT188" s="201"/>
    </row>
    <row r="189" spans="1:46" hidden="1">
      <c r="A189" s="95" t="str">
        <f>IF(FN_MC!Y192="","*",FN_MC!Y192)</f>
        <v>*</v>
      </c>
      <c r="B189" s="95" t="str">
        <f>IF(FN_MC!X192="","*",FN_MC!X192)</f>
        <v>*</v>
      </c>
      <c r="C189" s="95" t="str">
        <f>IF(FN_MC!Z192="","*",FN_MC!Z192)</f>
        <v>*</v>
      </c>
      <c r="D189" s="96" t="str">
        <f>IF(FN_MC!S192="","*",FN_MC!S192)</f>
        <v>-</v>
      </c>
      <c r="E189" s="96" t="str">
        <f>IF(FN_MC!T192="","*",FN_MC!T192)</f>
        <v>-</v>
      </c>
      <c r="F189" s="96" t="str">
        <f>IF(FN_MC!B192="","*",FN_MC!B192)</f>
        <v>*</v>
      </c>
      <c r="G189" s="96" t="str">
        <f>IF(FN_MC!D192="","*",FN_MC!D192)</f>
        <v>*</v>
      </c>
      <c r="H189" s="96" t="str">
        <f>IF(FN_MC!F192="","*",FN_MC!F192)</f>
        <v>*</v>
      </c>
      <c r="I189" s="96" t="str">
        <f>IF(FN_MC!H192="","*",FN_MC!H192)</f>
        <v>*</v>
      </c>
      <c r="J189" s="96" t="str">
        <f>IF(FN_MC!I192="","*",FN_MC!I192)</f>
        <v>*</v>
      </c>
      <c r="K189" s="96" t="str">
        <f>IF(FN_MC!M192="","*",FN_MC!M192)</f>
        <v>-</v>
      </c>
      <c r="L189" s="196" t="str">
        <f>IF(FN_MC!N192="","*",FN_MC!N192)</f>
        <v>-</v>
      </c>
      <c r="M189" s="97" t="str">
        <f>IF(FN_MC!J192="","*",FN_MC!J192)</f>
        <v>*</v>
      </c>
      <c r="N189" s="183" t="str">
        <f>IF(FN_MC!K192="","*",FN_MC!K192)</f>
        <v>*</v>
      </c>
      <c r="O189" s="183" t="str">
        <f>IF(FN_MC!L192="","*",FN_MC!L192)</f>
        <v>-</v>
      </c>
      <c r="P189" s="107" t="str">
        <f>IF(FN_MC!O192="","*",FN_MC!O192)</f>
        <v>*</v>
      </c>
      <c r="Q189" s="107" t="str">
        <f>IF(FN_MC!P192="","*",FN_MC!P192)</f>
        <v>*</v>
      </c>
      <c r="R189" s="96" t="str">
        <f>IF(FN_MC!Q192="","*",CONCATENATE(FN_MC!Q192," ",FN_MC!R192))</f>
        <v>*</v>
      </c>
      <c r="S189" s="96" t="str">
        <f>IF(FN_MC!V192="","*",FN_MC!V192)</f>
        <v>*</v>
      </c>
      <c r="T189" s="96" t="str">
        <f>IF(FN_MC!W192="","*",FN_MC!W192)</f>
        <v>*</v>
      </c>
      <c r="U189" s="98" t="str">
        <f ca="1">_xlfn.XLOOKUP(G189&amp;$U$3,BS_CONTROLE[CHAVE],BS_CONTROLE[Quantidade_11],"-")</f>
        <v>-</v>
      </c>
      <c r="V189" s="98" t="str">
        <f ca="1">_xlfn.XLOOKUP(G189&amp;$V$3,BS_CONTROLE[CHAVE],BS_CONTROLE[Quantidade_11],"-")</f>
        <v>-</v>
      </c>
      <c r="W189" s="98" t="str">
        <f ca="1">_xlfn.XLOOKUP(G189&amp;$W$3,BS_CONTROLE[CHAVE],BS_CONTROLE[Quantidade_11],"-")</f>
        <v>-</v>
      </c>
      <c r="X189" s="201"/>
      <c r="Y189" s="201"/>
      <c r="Z189" s="201"/>
      <c r="AA189" s="201"/>
      <c r="AB189" s="201"/>
      <c r="AC189" s="201"/>
      <c r="AD189" s="201"/>
      <c r="AE189" s="201"/>
      <c r="AF189" s="201"/>
      <c r="AG189" s="201"/>
      <c r="AH189" s="201"/>
      <c r="AI189" s="201"/>
      <c r="AJ189" s="201"/>
      <c r="AK189" s="201"/>
      <c r="AL189" s="201"/>
      <c r="AM189" s="201"/>
      <c r="AN189" s="201"/>
      <c r="AO189" s="201"/>
      <c r="AP189" s="201"/>
      <c r="AQ189" s="201"/>
      <c r="AR189" s="201"/>
      <c r="AS189" s="201"/>
      <c r="AT189" s="201"/>
    </row>
    <row r="190" spans="1:46" hidden="1">
      <c r="A190" s="95" t="str">
        <f>IF(FN_MC!Y193="","*",FN_MC!Y193)</f>
        <v>*</v>
      </c>
      <c r="B190" s="95" t="str">
        <f>IF(FN_MC!X193="","*",FN_MC!X193)</f>
        <v>*</v>
      </c>
      <c r="C190" s="95" t="str">
        <f>IF(FN_MC!Z193="","*",FN_MC!Z193)</f>
        <v>*</v>
      </c>
      <c r="D190" s="96" t="str">
        <f>IF(FN_MC!S193="","*",FN_MC!S193)</f>
        <v>-</v>
      </c>
      <c r="E190" s="96" t="str">
        <f>IF(FN_MC!T193="","*",FN_MC!T193)</f>
        <v>-</v>
      </c>
      <c r="F190" s="96" t="str">
        <f>IF(FN_MC!B193="","*",FN_MC!B193)</f>
        <v>*</v>
      </c>
      <c r="G190" s="96" t="str">
        <f>IF(FN_MC!D193="","*",FN_MC!D193)</f>
        <v>*</v>
      </c>
      <c r="H190" s="96" t="str">
        <f>IF(FN_MC!F193="","*",FN_MC!F193)</f>
        <v>*</v>
      </c>
      <c r="I190" s="96" t="str">
        <f>IF(FN_MC!H193="","*",FN_MC!H193)</f>
        <v>*</v>
      </c>
      <c r="J190" s="96" t="str">
        <f>IF(FN_MC!I193="","*",FN_MC!I193)</f>
        <v>*</v>
      </c>
      <c r="K190" s="96" t="str">
        <f>IF(FN_MC!M193="","*",FN_MC!M193)</f>
        <v>-</v>
      </c>
      <c r="L190" s="196" t="str">
        <f>IF(FN_MC!N193="","*",FN_MC!N193)</f>
        <v>-</v>
      </c>
      <c r="M190" s="97" t="str">
        <f>IF(FN_MC!J193="","*",FN_MC!J193)</f>
        <v>*</v>
      </c>
      <c r="N190" s="183" t="str">
        <f>IF(FN_MC!K193="","*",FN_MC!K193)</f>
        <v>*</v>
      </c>
      <c r="O190" s="183" t="str">
        <f>IF(FN_MC!L193="","*",FN_MC!L193)</f>
        <v>-</v>
      </c>
      <c r="P190" s="107" t="str">
        <f>IF(FN_MC!O193="","*",FN_MC!O193)</f>
        <v>*</v>
      </c>
      <c r="Q190" s="107" t="str">
        <f>IF(FN_MC!P193="","*",FN_MC!P193)</f>
        <v>*</v>
      </c>
      <c r="R190" s="96" t="str">
        <f>IF(FN_MC!Q193="","*",CONCATENATE(FN_MC!Q193," ",FN_MC!R193))</f>
        <v>*</v>
      </c>
      <c r="S190" s="96" t="str">
        <f>IF(FN_MC!V193="","*",FN_MC!V193)</f>
        <v>*</v>
      </c>
      <c r="T190" s="96" t="str">
        <f>IF(FN_MC!W193="","*",FN_MC!W193)</f>
        <v>*</v>
      </c>
      <c r="U190" s="98" t="str">
        <f ca="1">_xlfn.XLOOKUP(G190&amp;$U$3,BS_CONTROLE[CHAVE],BS_CONTROLE[Quantidade_11],"-")</f>
        <v>-</v>
      </c>
      <c r="V190" s="98" t="str">
        <f ca="1">_xlfn.XLOOKUP(G190&amp;$V$3,BS_CONTROLE[CHAVE],BS_CONTROLE[Quantidade_11],"-")</f>
        <v>-</v>
      </c>
      <c r="W190" s="98" t="str">
        <f ca="1">_xlfn.XLOOKUP(G190&amp;$W$3,BS_CONTROLE[CHAVE],BS_CONTROLE[Quantidade_11],"-")</f>
        <v>-</v>
      </c>
      <c r="X190" s="201"/>
      <c r="Y190" s="201"/>
      <c r="Z190" s="201"/>
      <c r="AA190" s="201"/>
      <c r="AB190" s="201"/>
      <c r="AC190" s="201"/>
      <c r="AD190" s="201"/>
      <c r="AE190" s="201"/>
      <c r="AF190" s="201"/>
      <c r="AG190" s="201"/>
      <c r="AH190" s="201"/>
      <c r="AI190" s="201"/>
      <c r="AJ190" s="201"/>
      <c r="AK190" s="201"/>
      <c r="AL190" s="201"/>
      <c r="AM190" s="201"/>
      <c r="AN190" s="201"/>
      <c r="AO190" s="201"/>
      <c r="AP190" s="201"/>
      <c r="AQ190" s="201"/>
      <c r="AR190" s="201"/>
      <c r="AS190" s="201"/>
      <c r="AT190" s="201"/>
    </row>
    <row r="191" spans="1:46" hidden="1">
      <c r="A191" s="95" t="str">
        <f>IF(FN_MC!Y194="","*",FN_MC!Y194)</f>
        <v>*</v>
      </c>
      <c r="B191" s="95" t="str">
        <f>IF(FN_MC!X194="","*",FN_MC!X194)</f>
        <v>*</v>
      </c>
      <c r="C191" s="95" t="str">
        <f>IF(FN_MC!Z194="","*",FN_MC!Z194)</f>
        <v>*</v>
      </c>
      <c r="D191" s="96" t="str">
        <f>IF(FN_MC!S194="","*",FN_MC!S194)</f>
        <v>-</v>
      </c>
      <c r="E191" s="96" t="str">
        <f>IF(FN_MC!T194="","*",FN_MC!T194)</f>
        <v>-</v>
      </c>
      <c r="F191" s="96" t="str">
        <f>IF(FN_MC!B194="","*",FN_MC!B194)</f>
        <v>*</v>
      </c>
      <c r="G191" s="96" t="str">
        <f>IF(FN_MC!D194="","*",FN_MC!D194)</f>
        <v>*</v>
      </c>
      <c r="H191" s="96" t="str">
        <f>IF(FN_MC!F194="","*",FN_MC!F194)</f>
        <v>*</v>
      </c>
      <c r="I191" s="96" t="str">
        <f>IF(FN_MC!H194="","*",FN_MC!H194)</f>
        <v>*</v>
      </c>
      <c r="J191" s="96" t="str">
        <f>IF(FN_MC!I194="","*",FN_MC!I194)</f>
        <v>*</v>
      </c>
      <c r="K191" s="96" t="str">
        <f>IF(FN_MC!M194="","*",FN_MC!M194)</f>
        <v>-</v>
      </c>
      <c r="L191" s="196" t="str">
        <f>IF(FN_MC!N194="","*",FN_MC!N194)</f>
        <v>-</v>
      </c>
      <c r="M191" s="97" t="str">
        <f>IF(FN_MC!J194="","*",FN_MC!J194)</f>
        <v>*</v>
      </c>
      <c r="N191" s="183" t="str">
        <f>IF(FN_MC!K194="","*",FN_MC!K194)</f>
        <v>*</v>
      </c>
      <c r="O191" s="183" t="str">
        <f>IF(FN_MC!L194="","*",FN_MC!L194)</f>
        <v>-</v>
      </c>
      <c r="P191" s="107" t="str">
        <f>IF(FN_MC!O194="","*",FN_MC!O194)</f>
        <v>*</v>
      </c>
      <c r="Q191" s="107" t="str">
        <f>IF(FN_MC!P194="","*",FN_MC!P194)</f>
        <v>*</v>
      </c>
      <c r="R191" s="96" t="str">
        <f>IF(FN_MC!Q194="","*",CONCATENATE(FN_MC!Q194," ",FN_MC!R194))</f>
        <v>*</v>
      </c>
      <c r="S191" s="96" t="str">
        <f>IF(FN_MC!V194="","*",FN_MC!V194)</f>
        <v>*</v>
      </c>
      <c r="T191" s="96" t="str">
        <f>IF(FN_MC!W194="","*",FN_MC!W194)</f>
        <v>*</v>
      </c>
      <c r="U191" s="98" t="str">
        <f ca="1">_xlfn.XLOOKUP(G191&amp;$U$3,BS_CONTROLE[CHAVE],BS_CONTROLE[Quantidade_11],"-")</f>
        <v>-</v>
      </c>
      <c r="V191" s="98" t="str">
        <f ca="1">_xlfn.XLOOKUP(G191&amp;$V$3,BS_CONTROLE[CHAVE],BS_CONTROLE[Quantidade_11],"-")</f>
        <v>-</v>
      </c>
      <c r="W191" s="98" t="str">
        <f ca="1">_xlfn.XLOOKUP(G191&amp;$W$3,BS_CONTROLE[CHAVE],BS_CONTROLE[Quantidade_11],"-")</f>
        <v>-</v>
      </c>
      <c r="X191" s="201"/>
      <c r="Y191" s="201"/>
      <c r="Z191" s="201"/>
      <c r="AA191" s="201"/>
      <c r="AB191" s="201"/>
      <c r="AC191" s="201"/>
      <c r="AD191" s="201"/>
      <c r="AE191" s="201"/>
      <c r="AF191" s="201"/>
      <c r="AG191" s="201"/>
      <c r="AH191" s="201"/>
      <c r="AI191" s="201"/>
      <c r="AJ191" s="201"/>
      <c r="AK191" s="201"/>
      <c r="AL191" s="201"/>
      <c r="AM191" s="201"/>
      <c r="AN191" s="201"/>
      <c r="AO191" s="201"/>
      <c r="AP191" s="201"/>
      <c r="AQ191" s="201"/>
      <c r="AR191" s="201"/>
      <c r="AS191" s="201"/>
      <c r="AT191" s="201"/>
    </row>
    <row r="192" spans="1:46" hidden="1">
      <c r="A192" s="95" t="str">
        <f>IF(FN_MC!Y195="","*",FN_MC!Y195)</f>
        <v>*</v>
      </c>
      <c r="B192" s="95" t="str">
        <f>IF(FN_MC!X195="","*",FN_MC!X195)</f>
        <v>*</v>
      </c>
      <c r="C192" s="95" t="str">
        <f>IF(FN_MC!Z195="","*",FN_MC!Z195)</f>
        <v>*</v>
      </c>
      <c r="D192" s="96" t="str">
        <f>IF(FN_MC!S195="","*",FN_MC!S195)</f>
        <v>-</v>
      </c>
      <c r="E192" s="96" t="str">
        <f>IF(FN_MC!T195="","*",FN_MC!T195)</f>
        <v>-</v>
      </c>
      <c r="F192" s="96" t="str">
        <f>IF(FN_MC!B195="","*",FN_MC!B195)</f>
        <v>*</v>
      </c>
      <c r="G192" s="96" t="str">
        <f>IF(FN_MC!D195="","*",FN_MC!D195)</f>
        <v>*</v>
      </c>
      <c r="H192" s="96" t="str">
        <f>IF(FN_MC!F195="","*",FN_MC!F195)</f>
        <v>*</v>
      </c>
      <c r="I192" s="96" t="str">
        <f>IF(FN_MC!H195="","*",FN_MC!H195)</f>
        <v>*</v>
      </c>
      <c r="J192" s="96" t="str">
        <f>IF(FN_MC!I195="","*",FN_MC!I195)</f>
        <v>*</v>
      </c>
      <c r="K192" s="96" t="str">
        <f>IF(FN_MC!M195="","*",FN_MC!M195)</f>
        <v>-</v>
      </c>
      <c r="L192" s="196" t="str">
        <f>IF(FN_MC!N195="","*",FN_MC!N195)</f>
        <v>-</v>
      </c>
      <c r="M192" s="97" t="str">
        <f>IF(FN_MC!J195="","*",FN_MC!J195)</f>
        <v>*</v>
      </c>
      <c r="N192" s="183" t="str">
        <f>IF(FN_MC!K195="","*",FN_MC!K195)</f>
        <v>*</v>
      </c>
      <c r="O192" s="183" t="str">
        <f>IF(FN_MC!L195="","*",FN_MC!L195)</f>
        <v>-</v>
      </c>
      <c r="P192" s="107" t="str">
        <f>IF(FN_MC!O195="","*",FN_MC!O195)</f>
        <v>*</v>
      </c>
      <c r="Q192" s="107" t="str">
        <f>IF(FN_MC!P195="","*",FN_MC!P195)</f>
        <v>*</v>
      </c>
      <c r="R192" s="96" t="str">
        <f>IF(FN_MC!Q195="","*",CONCATENATE(FN_MC!Q195," ",FN_MC!R195))</f>
        <v>*</v>
      </c>
      <c r="S192" s="96" t="str">
        <f>IF(FN_MC!V195="","*",FN_MC!V195)</f>
        <v>*</v>
      </c>
      <c r="T192" s="96" t="str">
        <f>IF(FN_MC!W195="","*",FN_MC!W195)</f>
        <v>*</v>
      </c>
      <c r="U192" s="98" t="str">
        <f ca="1">_xlfn.XLOOKUP(G192&amp;$U$3,BS_CONTROLE[CHAVE],BS_CONTROLE[Quantidade_11],"-")</f>
        <v>-</v>
      </c>
      <c r="V192" s="98" t="str">
        <f ca="1">_xlfn.XLOOKUP(G192&amp;$V$3,BS_CONTROLE[CHAVE],BS_CONTROLE[Quantidade_11],"-")</f>
        <v>-</v>
      </c>
      <c r="W192" s="98" t="str">
        <f ca="1">_xlfn.XLOOKUP(G192&amp;$W$3,BS_CONTROLE[CHAVE],BS_CONTROLE[Quantidade_11],"-")</f>
        <v>-</v>
      </c>
      <c r="X192" s="201"/>
      <c r="Y192" s="201"/>
      <c r="Z192" s="201"/>
      <c r="AA192" s="201"/>
      <c r="AB192" s="201"/>
      <c r="AC192" s="201"/>
      <c r="AD192" s="201"/>
      <c r="AE192" s="201"/>
      <c r="AF192" s="201"/>
      <c r="AG192" s="201"/>
      <c r="AH192" s="201"/>
      <c r="AI192" s="201"/>
      <c r="AJ192" s="201"/>
      <c r="AK192" s="201"/>
      <c r="AL192" s="201"/>
      <c r="AM192" s="201"/>
      <c r="AN192" s="201"/>
      <c r="AO192" s="201"/>
      <c r="AP192" s="201"/>
      <c r="AQ192" s="201"/>
      <c r="AR192" s="201"/>
      <c r="AS192" s="201"/>
      <c r="AT192" s="201"/>
    </row>
    <row r="193" spans="1:46" hidden="1">
      <c r="A193" s="95" t="str">
        <f>IF(FN_MC!Y196="","*",FN_MC!Y196)</f>
        <v>*</v>
      </c>
      <c r="B193" s="95" t="str">
        <f>IF(FN_MC!X196="","*",FN_MC!X196)</f>
        <v>*</v>
      </c>
      <c r="C193" s="95" t="str">
        <f>IF(FN_MC!Z196="","*",FN_MC!Z196)</f>
        <v>*</v>
      </c>
      <c r="D193" s="96" t="str">
        <f>IF(FN_MC!S196="","*",FN_MC!S196)</f>
        <v>-</v>
      </c>
      <c r="E193" s="96" t="str">
        <f>IF(FN_MC!T196="","*",FN_MC!T196)</f>
        <v>-</v>
      </c>
      <c r="F193" s="96" t="str">
        <f>IF(FN_MC!B196="","*",FN_MC!B196)</f>
        <v>*</v>
      </c>
      <c r="G193" s="96" t="str">
        <f>IF(FN_MC!D196="","*",FN_MC!D196)</f>
        <v>*</v>
      </c>
      <c r="H193" s="96" t="str">
        <f>IF(FN_MC!F196="","*",FN_MC!F196)</f>
        <v>*</v>
      </c>
      <c r="I193" s="96" t="str">
        <f>IF(FN_MC!H196="","*",FN_MC!H196)</f>
        <v>*</v>
      </c>
      <c r="J193" s="96" t="str">
        <f>IF(FN_MC!I196="","*",FN_MC!I196)</f>
        <v>*</v>
      </c>
      <c r="K193" s="96" t="str">
        <f>IF(FN_MC!M196="","*",FN_MC!M196)</f>
        <v>-</v>
      </c>
      <c r="L193" s="196" t="str">
        <f>IF(FN_MC!N196="","*",FN_MC!N196)</f>
        <v>-</v>
      </c>
      <c r="M193" s="97" t="str">
        <f>IF(FN_MC!J196="","*",FN_MC!J196)</f>
        <v>*</v>
      </c>
      <c r="N193" s="183" t="str">
        <f>IF(FN_MC!K196="","*",FN_MC!K196)</f>
        <v>*</v>
      </c>
      <c r="O193" s="183" t="str">
        <f>IF(FN_MC!L196="","*",FN_MC!L196)</f>
        <v>-</v>
      </c>
      <c r="P193" s="107" t="str">
        <f>IF(FN_MC!O196="","*",FN_MC!O196)</f>
        <v>*</v>
      </c>
      <c r="Q193" s="107" t="str">
        <f>IF(FN_MC!P196="","*",FN_MC!P196)</f>
        <v>*</v>
      </c>
      <c r="R193" s="96" t="str">
        <f>IF(FN_MC!Q196="","*",CONCATENATE(FN_MC!Q196," ",FN_MC!R196))</f>
        <v>*</v>
      </c>
      <c r="S193" s="96" t="str">
        <f>IF(FN_MC!V196="","*",FN_MC!V196)</f>
        <v>*</v>
      </c>
      <c r="T193" s="96" t="str">
        <f>IF(FN_MC!W196="","*",FN_MC!W196)</f>
        <v>*</v>
      </c>
      <c r="U193" s="98" t="str">
        <f ca="1">_xlfn.XLOOKUP(G193&amp;$U$3,BS_CONTROLE[CHAVE],BS_CONTROLE[Quantidade_11],"-")</f>
        <v>-</v>
      </c>
      <c r="V193" s="98" t="str">
        <f ca="1">_xlfn.XLOOKUP(G193&amp;$V$3,BS_CONTROLE[CHAVE],BS_CONTROLE[Quantidade_11],"-")</f>
        <v>-</v>
      </c>
      <c r="W193" s="98" t="str">
        <f ca="1">_xlfn.XLOOKUP(G193&amp;$W$3,BS_CONTROLE[CHAVE],BS_CONTROLE[Quantidade_11],"-")</f>
        <v>-</v>
      </c>
      <c r="X193" s="201"/>
      <c r="Y193" s="201"/>
      <c r="Z193" s="201"/>
      <c r="AA193" s="201"/>
      <c r="AB193" s="201"/>
      <c r="AC193" s="201"/>
      <c r="AD193" s="201"/>
      <c r="AE193" s="201"/>
      <c r="AF193" s="201"/>
      <c r="AG193" s="201"/>
      <c r="AH193" s="201"/>
      <c r="AI193" s="201"/>
      <c r="AJ193" s="201"/>
      <c r="AK193" s="201"/>
      <c r="AL193" s="201"/>
      <c r="AM193" s="201"/>
      <c r="AN193" s="201"/>
      <c r="AO193" s="201"/>
      <c r="AP193" s="201"/>
      <c r="AQ193" s="201"/>
      <c r="AR193" s="201"/>
      <c r="AS193" s="201"/>
      <c r="AT193" s="201"/>
    </row>
    <row r="194" spans="1:46" hidden="1">
      <c r="A194" s="95" t="str">
        <f>IF(FN_MC!Y197="","*",FN_MC!Y197)</f>
        <v>*</v>
      </c>
      <c r="B194" s="95" t="str">
        <f>IF(FN_MC!X197="","*",FN_MC!X197)</f>
        <v>*</v>
      </c>
      <c r="C194" s="95" t="str">
        <f>IF(FN_MC!Z197="","*",FN_MC!Z197)</f>
        <v>*</v>
      </c>
      <c r="D194" s="96" t="str">
        <f>IF(FN_MC!S197="","*",FN_MC!S197)</f>
        <v>-</v>
      </c>
      <c r="E194" s="96" t="str">
        <f>IF(FN_MC!T197="","*",FN_MC!T197)</f>
        <v>-</v>
      </c>
      <c r="F194" s="96" t="str">
        <f>IF(FN_MC!B197="","*",FN_MC!B197)</f>
        <v>*</v>
      </c>
      <c r="G194" s="96" t="str">
        <f>IF(FN_MC!D197="","*",FN_MC!D197)</f>
        <v>*</v>
      </c>
      <c r="H194" s="96" t="str">
        <f>IF(FN_MC!F197="","*",FN_MC!F197)</f>
        <v>*</v>
      </c>
      <c r="I194" s="96" t="str">
        <f>IF(FN_MC!H197="","*",FN_MC!H197)</f>
        <v>*</v>
      </c>
      <c r="J194" s="96" t="str">
        <f>IF(FN_MC!I197="","*",FN_MC!I197)</f>
        <v>*</v>
      </c>
      <c r="K194" s="96" t="str">
        <f>IF(FN_MC!M197="","*",FN_MC!M197)</f>
        <v>-</v>
      </c>
      <c r="L194" s="196" t="str">
        <f>IF(FN_MC!N197="","*",FN_MC!N197)</f>
        <v>-</v>
      </c>
      <c r="M194" s="97" t="str">
        <f>IF(FN_MC!J197="","*",FN_MC!J197)</f>
        <v>*</v>
      </c>
      <c r="N194" s="183" t="str">
        <f>IF(FN_MC!K197="","*",FN_MC!K197)</f>
        <v>*</v>
      </c>
      <c r="O194" s="183" t="str">
        <f>IF(FN_MC!L197="","*",FN_MC!L197)</f>
        <v>-</v>
      </c>
      <c r="P194" s="107" t="str">
        <f>IF(FN_MC!O197="","*",FN_MC!O197)</f>
        <v>*</v>
      </c>
      <c r="Q194" s="107" t="str">
        <f>IF(FN_MC!P197="","*",FN_MC!P197)</f>
        <v>*</v>
      </c>
      <c r="R194" s="96" t="str">
        <f>IF(FN_MC!Q197="","*",CONCATENATE(FN_MC!Q197," ",FN_MC!R197))</f>
        <v>*</v>
      </c>
      <c r="S194" s="96" t="str">
        <f>IF(FN_MC!V197="","*",FN_MC!V197)</f>
        <v>*</v>
      </c>
      <c r="T194" s="96" t="str">
        <f>IF(FN_MC!W197="","*",FN_MC!W197)</f>
        <v>*</v>
      </c>
      <c r="U194" s="98" t="str">
        <f ca="1">_xlfn.XLOOKUP(G194&amp;$U$3,BS_CONTROLE[CHAVE],BS_CONTROLE[Quantidade_11],"-")</f>
        <v>-</v>
      </c>
      <c r="V194" s="98" t="str">
        <f ca="1">_xlfn.XLOOKUP(G194&amp;$V$3,BS_CONTROLE[CHAVE],BS_CONTROLE[Quantidade_11],"-")</f>
        <v>-</v>
      </c>
      <c r="W194" s="98" t="str">
        <f ca="1">_xlfn.XLOOKUP(G194&amp;$W$3,BS_CONTROLE[CHAVE],BS_CONTROLE[Quantidade_11],"-")</f>
        <v>-</v>
      </c>
      <c r="X194" s="201"/>
      <c r="Y194" s="201"/>
      <c r="Z194" s="201"/>
      <c r="AA194" s="201"/>
      <c r="AB194" s="201"/>
      <c r="AC194" s="201"/>
      <c r="AD194" s="201"/>
      <c r="AE194" s="201"/>
      <c r="AF194" s="201"/>
      <c r="AG194" s="201"/>
      <c r="AH194" s="201"/>
      <c r="AI194" s="201"/>
      <c r="AJ194" s="201"/>
      <c r="AK194" s="201"/>
      <c r="AL194" s="201"/>
      <c r="AM194" s="201"/>
      <c r="AN194" s="201"/>
      <c r="AO194" s="201"/>
      <c r="AP194" s="201"/>
      <c r="AQ194" s="201"/>
      <c r="AR194" s="201"/>
      <c r="AS194" s="201"/>
      <c r="AT194" s="201"/>
    </row>
    <row r="195" spans="1:46" hidden="1">
      <c r="A195" s="95" t="str">
        <f>IF(FN_MC!Y198="","*",FN_MC!Y198)</f>
        <v>*</v>
      </c>
      <c r="B195" s="95" t="str">
        <f>IF(FN_MC!X198="","*",FN_MC!X198)</f>
        <v>*</v>
      </c>
      <c r="C195" s="95" t="str">
        <f>IF(FN_MC!Z198="","*",FN_MC!Z198)</f>
        <v>*</v>
      </c>
      <c r="D195" s="96" t="str">
        <f>IF(FN_MC!S198="","*",FN_MC!S198)</f>
        <v>-</v>
      </c>
      <c r="E195" s="96" t="str">
        <f>IF(FN_MC!T198="","*",FN_MC!T198)</f>
        <v>-</v>
      </c>
      <c r="F195" s="96" t="str">
        <f>IF(FN_MC!B198="","*",FN_MC!B198)</f>
        <v>*</v>
      </c>
      <c r="G195" s="96" t="str">
        <f>IF(FN_MC!D198="","*",FN_MC!D198)</f>
        <v>*</v>
      </c>
      <c r="H195" s="96" t="str">
        <f>IF(FN_MC!F198="","*",FN_MC!F198)</f>
        <v>*</v>
      </c>
      <c r="I195" s="96" t="str">
        <f>IF(FN_MC!H198="","*",FN_MC!H198)</f>
        <v>*</v>
      </c>
      <c r="J195" s="96" t="str">
        <f>IF(FN_MC!I198="","*",FN_MC!I198)</f>
        <v>*</v>
      </c>
      <c r="K195" s="96" t="str">
        <f>IF(FN_MC!M198="","*",FN_MC!M198)</f>
        <v>-</v>
      </c>
      <c r="L195" s="196" t="str">
        <f>IF(FN_MC!N198="","*",FN_MC!N198)</f>
        <v>-</v>
      </c>
      <c r="M195" s="97" t="str">
        <f>IF(FN_MC!J198="","*",FN_MC!J198)</f>
        <v>*</v>
      </c>
      <c r="N195" s="183" t="str">
        <f>IF(FN_MC!K198="","*",FN_MC!K198)</f>
        <v>*</v>
      </c>
      <c r="O195" s="183" t="str">
        <f>IF(FN_MC!L198="","*",FN_MC!L198)</f>
        <v>-</v>
      </c>
      <c r="P195" s="107" t="str">
        <f>IF(FN_MC!O198="","*",FN_MC!O198)</f>
        <v>*</v>
      </c>
      <c r="Q195" s="107" t="str">
        <f>IF(FN_MC!P198="","*",FN_MC!P198)</f>
        <v>*</v>
      </c>
      <c r="R195" s="96" t="str">
        <f>IF(FN_MC!Q198="","*",CONCATENATE(FN_MC!Q198," ",FN_MC!R198))</f>
        <v>*</v>
      </c>
      <c r="S195" s="96" t="str">
        <f>IF(FN_MC!V198="","*",FN_MC!V198)</f>
        <v>*</v>
      </c>
      <c r="T195" s="96" t="str">
        <f>IF(FN_MC!W198="","*",FN_MC!W198)</f>
        <v>*</v>
      </c>
      <c r="U195" s="98" t="str">
        <f ca="1">_xlfn.XLOOKUP(G195&amp;$U$3,BS_CONTROLE[CHAVE],BS_CONTROLE[Quantidade_11],"-")</f>
        <v>-</v>
      </c>
      <c r="V195" s="98" t="str">
        <f ca="1">_xlfn.XLOOKUP(G195&amp;$V$3,BS_CONTROLE[CHAVE],BS_CONTROLE[Quantidade_11],"-")</f>
        <v>-</v>
      </c>
      <c r="W195" s="98" t="str">
        <f ca="1">_xlfn.XLOOKUP(G195&amp;$W$3,BS_CONTROLE[CHAVE],BS_CONTROLE[Quantidade_11],"-")</f>
        <v>-</v>
      </c>
      <c r="X195" s="201"/>
      <c r="Y195" s="201"/>
      <c r="Z195" s="201"/>
      <c r="AA195" s="201"/>
      <c r="AB195" s="201"/>
      <c r="AC195" s="201"/>
      <c r="AD195" s="201"/>
      <c r="AE195" s="201"/>
      <c r="AF195" s="201"/>
      <c r="AG195" s="201"/>
      <c r="AH195" s="201"/>
      <c r="AI195" s="201"/>
      <c r="AJ195" s="201"/>
      <c r="AK195" s="201"/>
      <c r="AL195" s="201"/>
      <c r="AM195" s="201"/>
      <c r="AN195" s="201"/>
      <c r="AO195" s="201"/>
      <c r="AP195" s="201"/>
      <c r="AQ195" s="201"/>
      <c r="AR195" s="201"/>
      <c r="AS195" s="201"/>
      <c r="AT195" s="201"/>
    </row>
    <row r="196" spans="1:46" hidden="1">
      <c r="A196" s="95" t="str">
        <f>IF(FN_MC!Y199="","*",FN_MC!Y199)</f>
        <v>*</v>
      </c>
      <c r="B196" s="95" t="str">
        <f>IF(FN_MC!X199="","*",FN_MC!X199)</f>
        <v>*</v>
      </c>
      <c r="C196" s="95" t="str">
        <f>IF(FN_MC!Z199="","*",FN_MC!Z199)</f>
        <v>*</v>
      </c>
      <c r="D196" s="96" t="str">
        <f>IF(FN_MC!S199="","*",FN_MC!S199)</f>
        <v>-</v>
      </c>
      <c r="E196" s="96" t="str">
        <f>IF(FN_MC!T199="","*",FN_MC!T199)</f>
        <v>-</v>
      </c>
      <c r="F196" s="96" t="str">
        <f>IF(FN_MC!B199="","*",FN_MC!B199)</f>
        <v>*</v>
      </c>
      <c r="G196" s="96" t="str">
        <f>IF(FN_MC!D199="","*",FN_MC!D199)</f>
        <v>*</v>
      </c>
      <c r="H196" s="96" t="str">
        <f>IF(FN_MC!F199="","*",FN_MC!F199)</f>
        <v>*</v>
      </c>
      <c r="I196" s="96" t="str">
        <f>IF(FN_MC!H199="","*",FN_MC!H199)</f>
        <v>*</v>
      </c>
      <c r="J196" s="96" t="str">
        <f>IF(FN_MC!I199="","*",FN_MC!I199)</f>
        <v>*</v>
      </c>
      <c r="K196" s="96" t="str">
        <f>IF(FN_MC!M199="","*",FN_MC!M199)</f>
        <v>-</v>
      </c>
      <c r="L196" s="196" t="str">
        <f>IF(FN_MC!N199="","*",FN_MC!N199)</f>
        <v>-</v>
      </c>
      <c r="M196" s="97" t="str">
        <f>IF(FN_MC!J199="","*",FN_MC!J199)</f>
        <v>*</v>
      </c>
      <c r="N196" s="183" t="str">
        <f>IF(FN_MC!K199="","*",FN_MC!K199)</f>
        <v>*</v>
      </c>
      <c r="O196" s="183" t="str">
        <f>IF(FN_MC!L199="","*",FN_MC!L199)</f>
        <v>-</v>
      </c>
      <c r="P196" s="107" t="str">
        <f>IF(FN_MC!O199="","*",FN_MC!O199)</f>
        <v>*</v>
      </c>
      <c r="Q196" s="107" t="str">
        <f>IF(FN_MC!P199="","*",FN_MC!P199)</f>
        <v>*</v>
      </c>
      <c r="R196" s="96" t="str">
        <f>IF(FN_MC!Q199="","*",CONCATENATE(FN_MC!Q199," ",FN_MC!R199))</f>
        <v>*</v>
      </c>
      <c r="S196" s="96" t="str">
        <f>IF(FN_MC!V199="","*",FN_MC!V199)</f>
        <v>*</v>
      </c>
      <c r="T196" s="96" t="str">
        <f>IF(FN_MC!W199="","*",FN_MC!W199)</f>
        <v>*</v>
      </c>
      <c r="U196" s="98" t="str">
        <f ca="1">_xlfn.XLOOKUP(G196&amp;$U$3,BS_CONTROLE[CHAVE],BS_CONTROLE[Quantidade_11],"-")</f>
        <v>-</v>
      </c>
      <c r="V196" s="98" t="str">
        <f ca="1">_xlfn.XLOOKUP(G196&amp;$V$3,BS_CONTROLE[CHAVE],BS_CONTROLE[Quantidade_11],"-")</f>
        <v>-</v>
      </c>
      <c r="W196" s="98" t="str">
        <f ca="1">_xlfn.XLOOKUP(G196&amp;$W$3,BS_CONTROLE[CHAVE],BS_CONTROLE[Quantidade_11],"-")</f>
        <v>-</v>
      </c>
      <c r="X196" s="201"/>
      <c r="Y196" s="201"/>
      <c r="Z196" s="201"/>
      <c r="AA196" s="201"/>
      <c r="AB196" s="201"/>
      <c r="AC196" s="201"/>
      <c r="AD196" s="201"/>
      <c r="AE196" s="201"/>
      <c r="AF196" s="201"/>
      <c r="AG196" s="201"/>
      <c r="AH196" s="201"/>
      <c r="AI196" s="201"/>
      <c r="AJ196" s="201"/>
      <c r="AK196" s="201"/>
      <c r="AL196" s="201"/>
      <c r="AM196" s="201"/>
      <c r="AN196" s="201"/>
      <c r="AO196" s="201"/>
      <c r="AP196" s="201"/>
      <c r="AQ196" s="201"/>
      <c r="AR196" s="201"/>
      <c r="AS196" s="201"/>
      <c r="AT196" s="201"/>
    </row>
    <row r="197" spans="1:46" hidden="1">
      <c r="A197" s="95" t="str">
        <f>IF(FN_MC!Y200="","*",FN_MC!Y200)</f>
        <v>*</v>
      </c>
      <c r="B197" s="95" t="str">
        <f>IF(FN_MC!X200="","*",FN_MC!X200)</f>
        <v>*</v>
      </c>
      <c r="C197" s="95" t="str">
        <f>IF(FN_MC!Z200="","*",FN_MC!Z200)</f>
        <v>*</v>
      </c>
      <c r="D197" s="96" t="str">
        <f>IF(FN_MC!S200="","*",FN_MC!S200)</f>
        <v>-</v>
      </c>
      <c r="E197" s="96" t="str">
        <f>IF(FN_MC!T200="","*",FN_MC!T200)</f>
        <v>-</v>
      </c>
      <c r="F197" s="96" t="str">
        <f>IF(FN_MC!B200="","*",FN_MC!B200)</f>
        <v>*</v>
      </c>
      <c r="G197" s="96" t="str">
        <f>IF(FN_MC!D200="","*",FN_MC!D200)</f>
        <v>*</v>
      </c>
      <c r="H197" s="96" t="str">
        <f>IF(FN_MC!F200="","*",FN_MC!F200)</f>
        <v>*</v>
      </c>
      <c r="I197" s="96" t="str">
        <f>IF(FN_MC!H200="","*",FN_MC!H200)</f>
        <v>*</v>
      </c>
      <c r="J197" s="96" t="str">
        <f>IF(FN_MC!I200="","*",FN_MC!I200)</f>
        <v>*</v>
      </c>
      <c r="K197" s="96" t="str">
        <f>IF(FN_MC!M200="","*",FN_MC!M200)</f>
        <v>-</v>
      </c>
      <c r="L197" s="196" t="str">
        <f>IF(FN_MC!N200="","*",FN_MC!N200)</f>
        <v>-</v>
      </c>
      <c r="M197" s="97" t="str">
        <f>IF(FN_MC!J200="","*",FN_MC!J200)</f>
        <v>*</v>
      </c>
      <c r="N197" s="183" t="str">
        <f>IF(FN_MC!K200="","*",FN_MC!K200)</f>
        <v>*</v>
      </c>
      <c r="O197" s="183" t="str">
        <f>IF(FN_MC!L200="","*",FN_MC!L200)</f>
        <v>-</v>
      </c>
      <c r="P197" s="107" t="str">
        <f>IF(FN_MC!O200="","*",FN_MC!O200)</f>
        <v>*</v>
      </c>
      <c r="Q197" s="107" t="str">
        <f>IF(FN_MC!P200="","*",FN_MC!P200)</f>
        <v>*</v>
      </c>
      <c r="R197" s="96" t="str">
        <f>IF(FN_MC!Q200="","*",CONCATENATE(FN_MC!Q200," ",FN_MC!R200))</f>
        <v>*</v>
      </c>
      <c r="S197" s="96" t="str">
        <f>IF(FN_MC!V200="","*",FN_MC!V200)</f>
        <v>*</v>
      </c>
      <c r="T197" s="96" t="str">
        <f>IF(FN_MC!W200="","*",FN_MC!W200)</f>
        <v>*</v>
      </c>
      <c r="U197" s="98" t="str">
        <f ca="1">_xlfn.XLOOKUP(G197&amp;$U$3,BS_CONTROLE[CHAVE],BS_CONTROLE[Quantidade_11],"-")</f>
        <v>-</v>
      </c>
      <c r="V197" s="98" t="str">
        <f ca="1">_xlfn.XLOOKUP(G197&amp;$V$3,BS_CONTROLE[CHAVE],BS_CONTROLE[Quantidade_11],"-")</f>
        <v>-</v>
      </c>
      <c r="W197" s="98" t="str">
        <f ca="1">_xlfn.XLOOKUP(G197&amp;$W$3,BS_CONTROLE[CHAVE],BS_CONTROLE[Quantidade_11],"-")</f>
        <v>-</v>
      </c>
      <c r="X197" s="201"/>
      <c r="Y197" s="201"/>
      <c r="Z197" s="201"/>
      <c r="AA197" s="201"/>
      <c r="AB197" s="201"/>
      <c r="AC197" s="201"/>
      <c r="AD197" s="201"/>
      <c r="AE197" s="201"/>
      <c r="AF197" s="201"/>
      <c r="AG197" s="201"/>
      <c r="AH197" s="201"/>
      <c r="AI197" s="201"/>
      <c r="AJ197" s="201"/>
      <c r="AK197" s="201"/>
      <c r="AL197" s="201"/>
      <c r="AM197" s="201"/>
      <c r="AN197" s="201"/>
      <c r="AO197" s="201"/>
      <c r="AP197" s="201"/>
      <c r="AQ197" s="201"/>
      <c r="AR197" s="201"/>
      <c r="AS197" s="201"/>
      <c r="AT197" s="201"/>
    </row>
    <row r="198" spans="1:46" hidden="1">
      <c r="A198" s="95" t="str">
        <f>IF(FN_MC!Y201="","*",FN_MC!Y201)</f>
        <v>*</v>
      </c>
      <c r="B198" s="95" t="str">
        <f>IF(FN_MC!X201="","*",FN_MC!X201)</f>
        <v>*</v>
      </c>
      <c r="C198" s="95" t="str">
        <f>IF(FN_MC!Z201="","*",FN_MC!Z201)</f>
        <v>*</v>
      </c>
      <c r="D198" s="96" t="str">
        <f>IF(FN_MC!S201="","*",FN_MC!S201)</f>
        <v>-</v>
      </c>
      <c r="E198" s="96" t="str">
        <f>IF(FN_MC!T201="","*",FN_MC!T201)</f>
        <v>-</v>
      </c>
      <c r="F198" s="96" t="str">
        <f>IF(FN_MC!B201="","*",FN_MC!B201)</f>
        <v>*</v>
      </c>
      <c r="G198" s="96" t="str">
        <f>IF(FN_MC!D201="","*",FN_MC!D201)</f>
        <v>*</v>
      </c>
      <c r="H198" s="96" t="str">
        <f>IF(FN_MC!F201="","*",FN_MC!F201)</f>
        <v>*</v>
      </c>
      <c r="I198" s="96" t="str">
        <f>IF(FN_MC!H201="","*",FN_MC!H201)</f>
        <v>*</v>
      </c>
      <c r="J198" s="96" t="str">
        <f>IF(FN_MC!I201="","*",FN_MC!I201)</f>
        <v>*</v>
      </c>
      <c r="K198" s="96" t="str">
        <f>IF(FN_MC!M201="","*",FN_MC!M201)</f>
        <v>-</v>
      </c>
      <c r="L198" s="196" t="str">
        <f>IF(FN_MC!N201="","*",FN_MC!N201)</f>
        <v>-</v>
      </c>
      <c r="M198" s="97" t="str">
        <f>IF(FN_MC!J201="","*",FN_MC!J201)</f>
        <v>*</v>
      </c>
      <c r="N198" s="183" t="str">
        <f>IF(FN_MC!K201="","*",FN_MC!K201)</f>
        <v>*</v>
      </c>
      <c r="O198" s="183" t="str">
        <f>IF(FN_MC!L201="","*",FN_MC!L201)</f>
        <v>-</v>
      </c>
      <c r="P198" s="107" t="str">
        <f>IF(FN_MC!O201="","*",FN_MC!O201)</f>
        <v>*</v>
      </c>
      <c r="Q198" s="107" t="str">
        <f>IF(FN_MC!P201="","*",FN_MC!P201)</f>
        <v>*</v>
      </c>
      <c r="R198" s="96" t="str">
        <f>IF(FN_MC!Q201="","*",CONCATENATE(FN_MC!Q201," ",FN_MC!R201))</f>
        <v>*</v>
      </c>
      <c r="S198" s="96" t="str">
        <f>IF(FN_MC!V201="","*",FN_MC!V201)</f>
        <v>*</v>
      </c>
      <c r="T198" s="96" t="str">
        <f>IF(FN_MC!W201="","*",FN_MC!W201)</f>
        <v>*</v>
      </c>
      <c r="U198" s="98" t="str">
        <f ca="1">_xlfn.XLOOKUP(G198&amp;$U$3,BS_CONTROLE[CHAVE],BS_CONTROLE[Quantidade_11],"-")</f>
        <v>-</v>
      </c>
      <c r="V198" s="98" t="str">
        <f ca="1">_xlfn.XLOOKUP(G198&amp;$V$3,BS_CONTROLE[CHAVE],BS_CONTROLE[Quantidade_11],"-")</f>
        <v>-</v>
      </c>
      <c r="W198" s="98" t="str">
        <f ca="1">_xlfn.XLOOKUP(G198&amp;$W$3,BS_CONTROLE[CHAVE],BS_CONTROLE[Quantidade_11],"-")</f>
        <v>-</v>
      </c>
      <c r="X198" s="201"/>
      <c r="Y198" s="201"/>
      <c r="Z198" s="201"/>
      <c r="AA198" s="201"/>
      <c r="AB198" s="201"/>
      <c r="AC198" s="201"/>
      <c r="AD198" s="201"/>
      <c r="AE198" s="201"/>
      <c r="AF198" s="201"/>
      <c r="AG198" s="201"/>
      <c r="AH198" s="201"/>
      <c r="AI198" s="201"/>
      <c r="AJ198" s="201"/>
      <c r="AK198" s="201"/>
      <c r="AL198" s="201"/>
      <c r="AM198" s="201"/>
      <c r="AN198" s="201"/>
      <c r="AO198" s="201"/>
      <c r="AP198" s="201"/>
      <c r="AQ198" s="201"/>
      <c r="AR198" s="201"/>
      <c r="AS198" s="201"/>
      <c r="AT198" s="201"/>
    </row>
    <row r="199" spans="1:46" hidden="1">
      <c r="A199" s="95" t="str">
        <f>IF(FN_MC!Y202="","*",FN_MC!Y202)</f>
        <v>*</v>
      </c>
      <c r="B199" s="95" t="str">
        <f>IF(FN_MC!X202="","*",FN_MC!X202)</f>
        <v>*</v>
      </c>
      <c r="C199" s="95" t="str">
        <f>IF(FN_MC!Z202="","*",FN_MC!Z202)</f>
        <v>*</v>
      </c>
      <c r="D199" s="96" t="str">
        <f>IF(FN_MC!S202="","*",FN_MC!S202)</f>
        <v>-</v>
      </c>
      <c r="E199" s="96" t="str">
        <f>IF(FN_MC!T202="","*",FN_MC!T202)</f>
        <v>-</v>
      </c>
      <c r="F199" s="96" t="str">
        <f>IF(FN_MC!B202="","*",FN_MC!B202)</f>
        <v>*</v>
      </c>
      <c r="G199" s="96" t="str">
        <f>IF(FN_MC!D202="","*",FN_MC!D202)</f>
        <v>*</v>
      </c>
      <c r="H199" s="96" t="str">
        <f>IF(FN_MC!F202="","*",FN_MC!F202)</f>
        <v>*</v>
      </c>
      <c r="I199" s="96" t="str">
        <f>IF(FN_MC!H202="","*",FN_MC!H202)</f>
        <v>*</v>
      </c>
      <c r="J199" s="96" t="str">
        <f>IF(FN_MC!I202="","*",FN_MC!I202)</f>
        <v>*</v>
      </c>
      <c r="K199" s="96" t="str">
        <f>IF(FN_MC!M202="","*",FN_MC!M202)</f>
        <v>-</v>
      </c>
      <c r="L199" s="196" t="str">
        <f>IF(FN_MC!N202="","*",FN_MC!N202)</f>
        <v>-</v>
      </c>
      <c r="M199" s="97" t="str">
        <f>IF(FN_MC!J202="","*",FN_MC!J202)</f>
        <v>*</v>
      </c>
      <c r="N199" s="183" t="str">
        <f>IF(FN_MC!K202="","*",FN_MC!K202)</f>
        <v>*</v>
      </c>
      <c r="O199" s="183" t="str">
        <f>IF(FN_MC!L202="","*",FN_MC!L202)</f>
        <v>-</v>
      </c>
      <c r="P199" s="107" t="str">
        <f>IF(FN_MC!O202="","*",FN_MC!O202)</f>
        <v>*</v>
      </c>
      <c r="Q199" s="107" t="str">
        <f>IF(FN_MC!P202="","*",FN_MC!P202)</f>
        <v>*</v>
      </c>
      <c r="R199" s="96" t="str">
        <f>IF(FN_MC!Q202="","*",CONCATENATE(FN_MC!Q202," ",FN_MC!R202))</f>
        <v>*</v>
      </c>
      <c r="S199" s="96" t="str">
        <f>IF(FN_MC!V202="","*",FN_MC!V202)</f>
        <v>*</v>
      </c>
      <c r="T199" s="96" t="str">
        <f>IF(FN_MC!W202="","*",FN_MC!W202)</f>
        <v>*</v>
      </c>
      <c r="U199" s="98" t="str">
        <f ca="1">_xlfn.XLOOKUP(G199&amp;$U$3,BS_CONTROLE[CHAVE],BS_CONTROLE[Quantidade_11],"-")</f>
        <v>-</v>
      </c>
      <c r="V199" s="98" t="str">
        <f ca="1">_xlfn.XLOOKUP(G199&amp;$V$3,BS_CONTROLE[CHAVE],BS_CONTROLE[Quantidade_11],"-")</f>
        <v>-</v>
      </c>
      <c r="W199" s="98" t="str">
        <f ca="1">_xlfn.XLOOKUP(G199&amp;$W$3,BS_CONTROLE[CHAVE],BS_CONTROLE[Quantidade_11],"-")</f>
        <v>-</v>
      </c>
      <c r="X199" s="201"/>
      <c r="Y199" s="201"/>
      <c r="Z199" s="201"/>
      <c r="AA199" s="201"/>
      <c r="AB199" s="201"/>
      <c r="AC199" s="201"/>
      <c r="AD199" s="201"/>
      <c r="AE199" s="201"/>
      <c r="AF199" s="201"/>
      <c r="AG199" s="201"/>
      <c r="AH199" s="201"/>
      <c r="AI199" s="201"/>
      <c r="AJ199" s="201"/>
      <c r="AK199" s="201"/>
      <c r="AL199" s="201"/>
      <c r="AM199" s="201"/>
      <c r="AN199" s="201"/>
      <c r="AO199" s="201"/>
      <c r="AP199" s="201"/>
      <c r="AQ199" s="201"/>
      <c r="AR199" s="201"/>
      <c r="AS199" s="201"/>
      <c r="AT199" s="201"/>
    </row>
    <row r="200" spans="1:46" hidden="1">
      <c r="A200" s="95" t="str">
        <f>IF(FN_MC!Y203="","*",FN_MC!Y203)</f>
        <v>*</v>
      </c>
      <c r="B200" s="95" t="str">
        <f>IF(FN_MC!X203="","*",FN_MC!X203)</f>
        <v>*</v>
      </c>
      <c r="C200" s="95" t="str">
        <f>IF(FN_MC!Z203="","*",FN_MC!Z203)</f>
        <v>*</v>
      </c>
      <c r="D200" s="96" t="str">
        <f>IF(FN_MC!S203="","*",FN_MC!S203)</f>
        <v>-</v>
      </c>
      <c r="E200" s="96" t="str">
        <f>IF(FN_MC!T203="","*",FN_MC!T203)</f>
        <v>-</v>
      </c>
      <c r="F200" s="96" t="str">
        <f>IF(FN_MC!B203="","*",FN_MC!B203)</f>
        <v>*</v>
      </c>
      <c r="G200" s="96" t="str">
        <f>IF(FN_MC!D203="","*",FN_MC!D203)</f>
        <v>*</v>
      </c>
      <c r="H200" s="96" t="str">
        <f>IF(FN_MC!F203="","*",FN_MC!F203)</f>
        <v>*</v>
      </c>
      <c r="I200" s="96" t="str">
        <f>IF(FN_MC!H203="","*",FN_MC!H203)</f>
        <v>*</v>
      </c>
      <c r="J200" s="96" t="str">
        <f>IF(FN_MC!I203="","*",FN_MC!I203)</f>
        <v>*</v>
      </c>
      <c r="K200" s="96" t="str">
        <f>IF(FN_MC!M203="","*",FN_MC!M203)</f>
        <v>-</v>
      </c>
      <c r="L200" s="196" t="str">
        <f>IF(FN_MC!N203="","*",FN_MC!N203)</f>
        <v>-</v>
      </c>
      <c r="M200" s="97" t="str">
        <f>IF(FN_MC!J203="","*",FN_MC!J203)</f>
        <v>*</v>
      </c>
      <c r="N200" s="183" t="str">
        <f>IF(FN_MC!K203="","*",FN_MC!K203)</f>
        <v>*</v>
      </c>
      <c r="O200" s="183" t="str">
        <f>IF(FN_MC!L203="","*",FN_MC!L203)</f>
        <v>-</v>
      </c>
      <c r="P200" s="107" t="str">
        <f>IF(FN_MC!O203="","*",FN_MC!O203)</f>
        <v>*</v>
      </c>
      <c r="Q200" s="107" t="str">
        <f>IF(FN_MC!P203="","*",FN_MC!P203)</f>
        <v>*</v>
      </c>
      <c r="R200" s="96" t="str">
        <f>IF(FN_MC!Q203="","*",CONCATENATE(FN_MC!Q203," ",FN_MC!R203))</f>
        <v>*</v>
      </c>
      <c r="S200" s="96" t="str">
        <f>IF(FN_MC!V203="","*",FN_MC!V203)</f>
        <v>*</v>
      </c>
      <c r="T200" s="96" t="str">
        <f>IF(FN_MC!W203="","*",FN_MC!W203)</f>
        <v>*</v>
      </c>
      <c r="U200" s="98" t="str">
        <f ca="1">_xlfn.XLOOKUP(G200&amp;$U$3,BS_CONTROLE[CHAVE],BS_CONTROLE[Quantidade_11],"-")</f>
        <v>-</v>
      </c>
      <c r="V200" s="98" t="str">
        <f ca="1">_xlfn.XLOOKUP(G200&amp;$V$3,BS_CONTROLE[CHAVE],BS_CONTROLE[Quantidade_11],"-")</f>
        <v>-</v>
      </c>
      <c r="W200" s="98" t="str">
        <f ca="1">_xlfn.XLOOKUP(G200&amp;$W$3,BS_CONTROLE[CHAVE],BS_CONTROLE[Quantidade_11],"-")</f>
        <v>-</v>
      </c>
      <c r="X200" s="201"/>
      <c r="Y200" s="201"/>
      <c r="Z200" s="201"/>
      <c r="AA200" s="201"/>
      <c r="AB200" s="201"/>
      <c r="AC200" s="201"/>
      <c r="AD200" s="201"/>
      <c r="AE200" s="201"/>
      <c r="AF200" s="201"/>
      <c r="AG200" s="201"/>
      <c r="AH200" s="201"/>
      <c r="AI200" s="201"/>
      <c r="AJ200" s="201"/>
      <c r="AK200" s="201"/>
      <c r="AL200" s="201"/>
      <c r="AM200" s="201"/>
      <c r="AN200" s="201"/>
      <c r="AO200" s="201"/>
      <c r="AP200" s="201"/>
      <c r="AQ200" s="201"/>
      <c r="AR200" s="201"/>
      <c r="AS200" s="201"/>
      <c r="AT200" s="201"/>
    </row>
    <row r="201" spans="1:46" hidden="1">
      <c r="A201" s="95" t="str">
        <f>IF(FN_MC!Y204="","*",FN_MC!Y204)</f>
        <v>*</v>
      </c>
      <c r="B201" s="95" t="str">
        <f>IF(FN_MC!X204="","*",FN_MC!X204)</f>
        <v>*</v>
      </c>
      <c r="C201" s="95" t="str">
        <f>IF(FN_MC!Z204="","*",FN_MC!Z204)</f>
        <v>*</v>
      </c>
      <c r="D201" s="96" t="str">
        <f>IF(FN_MC!S204="","*",FN_MC!S204)</f>
        <v>-</v>
      </c>
      <c r="E201" s="96" t="str">
        <f>IF(FN_MC!T204="","*",FN_MC!T204)</f>
        <v>-</v>
      </c>
      <c r="F201" s="96" t="str">
        <f>IF(FN_MC!B204="","*",FN_MC!B204)</f>
        <v>*</v>
      </c>
      <c r="G201" s="96" t="str">
        <f>IF(FN_MC!D204="","*",FN_MC!D204)</f>
        <v>*</v>
      </c>
      <c r="H201" s="96" t="str">
        <f>IF(FN_MC!F204="","*",FN_MC!F204)</f>
        <v>*</v>
      </c>
      <c r="I201" s="96" t="str">
        <f>IF(FN_MC!H204="","*",FN_MC!H204)</f>
        <v>*</v>
      </c>
      <c r="J201" s="96" t="str">
        <f>IF(FN_MC!I204="","*",FN_MC!I204)</f>
        <v>*</v>
      </c>
      <c r="K201" s="96" t="str">
        <f>IF(FN_MC!M204="","*",FN_MC!M204)</f>
        <v>-</v>
      </c>
      <c r="L201" s="196" t="str">
        <f>IF(FN_MC!N204="","*",FN_MC!N204)</f>
        <v>-</v>
      </c>
      <c r="M201" s="97" t="str">
        <f>IF(FN_MC!J204="","*",FN_MC!J204)</f>
        <v>*</v>
      </c>
      <c r="N201" s="183" t="str">
        <f>IF(FN_MC!K204="","*",FN_MC!K204)</f>
        <v>*</v>
      </c>
      <c r="O201" s="183" t="str">
        <f>IF(FN_MC!L204="","*",FN_MC!L204)</f>
        <v>-</v>
      </c>
      <c r="P201" s="107" t="str">
        <f>IF(FN_MC!O204="","*",FN_MC!O204)</f>
        <v>*</v>
      </c>
      <c r="Q201" s="107" t="str">
        <f>IF(FN_MC!P204="","*",FN_MC!P204)</f>
        <v>*</v>
      </c>
      <c r="R201" s="96" t="str">
        <f>IF(FN_MC!Q204="","*",CONCATENATE(FN_MC!Q204," ",FN_MC!R204))</f>
        <v>*</v>
      </c>
      <c r="S201" s="96" t="str">
        <f>IF(FN_MC!V204="","*",FN_MC!V204)</f>
        <v>*</v>
      </c>
      <c r="T201" s="96" t="str">
        <f>IF(FN_MC!W204="","*",FN_MC!W204)</f>
        <v>*</v>
      </c>
      <c r="U201" s="98" t="str">
        <f ca="1">_xlfn.XLOOKUP(G201&amp;$U$3,BS_CONTROLE[CHAVE],BS_CONTROLE[Quantidade_11],"-")</f>
        <v>-</v>
      </c>
      <c r="V201" s="98" t="str">
        <f ca="1">_xlfn.XLOOKUP(G201&amp;$V$3,BS_CONTROLE[CHAVE],BS_CONTROLE[Quantidade_11],"-")</f>
        <v>-</v>
      </c>
      <c r="W201" s="98" t="str">
        <f ca="1">_xlfn.XLOOKUP(G201&amp;$W$3,BS_CONTROLE[CHAVE],BS_CONTROLE[Quantidade_11],"-")</f>
        <v>-</v>
      </c>
      <c r="X201" s="201"/>
      <c r="Y201" s="201"/>
      <c r="Z201" s="201"/>
      <c r="AA201" s="201"/>
      <c r="AB201" s="201"/>
      <c r="AC201" s="201"/>
      <c r="AD201" s="201"/>
      <c r="AE201" s="201"/>
      <c r="AF201" s="201"/>
      <c r="AG201" s="201"/>
      <c r="AH201" s="201"/>
      <c r="AI201" s="201"/>
      <c r="AJ201" s="201"/>
      <c r="AK201" s="201"/>
      <c r="AL201" s="201"/>
      <c r="AM201" s="201"/>
      <c r="AN201" s="201"/>
      <c r="AO201" s="201"/>
      <c r="AP201" s="201"/>
      <c r="AQ201" s="201"/>
      <c r="AR201" s="201"/>
      <c r="AS201" s="201"/>
      <c r="AT201" s="201"/>
    </row>
    <row r="202" spans="1:46" hidden="1">
      <c r="A202" s="95" t="str">
        <f>IF(FN_MC!Y205="","*",FN_MC!Y205)</f>
        <v>*</v>
      </c>
      <c r="B202" s="95" t="str">
        <f>IF(FN_MC!X205="","*",FN_MC!X205)</f>
        <v>*</v>
      </c>
      <c r="C202" s="95" t="str">
        <f>IF(FN_MC!Z205="","*",FN_MC!Z205)</f>
        <v>*</v>
      </c>
      <c r="D202" s="96" t="str">
        <f>IF(FN_MC!S205="","*",FN_MC!S205)</f>
        <v>-</v>
      </c>
      <c r="E202" s="96" t="str">
        <f>IF(FN_MC!T205="","*",FN_MC!T205)</f>
        <v>-</v>
      </c>
      <c r="F202" s="96" t="str">
        <f>IF(FN_MC!B205="","*",FN_MC!B205)</f>
        <v>*</v>
      </c>
      <c r="G202" s="96" t="str">
        <f>IF(FN_MC!D205="","*",FN_MC!D205)</f>
        <v>*</v>
      </c>
      <c r="H202" s="96" t="str">
        <f>IF(FN_MC!F205="","*",FN_MC!F205)</f>
        <v>*</v>
      </c>
      <c r="I202" s="96" t="str">
        <f>IF(FN_MC!H205="","*",FN_MC!H205)</f>
        <v>*</v>
      </c>
      <c r="J202" s="96" t="str">
        <f>IF(FN_MC!I205="","*",FN_MC!I205)</f>
        <v>*</v>
      </c>
      <c r="K202" s="96" t="str">
        <f>IF(FN_MC!M205="","*",FN_MC!M205)</f>
        <v>-</v>
      </c>
      <c r="L202" s="196" t="str">
        <f>IF(FN_MC!N205="","*",FN_MC!N205)</f>
        <v>-</v>
      </c>
      <c r="M202" s="97" t="str">
        <f>IF(FN_MC!J205="","*",FN_MC!J205)</f>
        <v>*</v>
      </c>
      <c r="N202" s="183" t="str">
        <f>IF(FN_MC!K205="","*",FN_MC!K205)</f>
        <v>*</v>
      </c>
      <c r="O202" s="183" t="str">
        <f>IF(FN_MC!L205="","*",FN_MC!L205)</f>
        <v>-</v>
      </c>
      <c r="P202" s="107" t="str">
        <f>IF(FN_MC!O205="","*",FN_MC!O205)</f>
        <v>*</v>
      </c>
      <c r="Q202" s="107" t="str">
        <f>IF(FN_MC!P205="","*",FN_MC!P205)</f>
        <v>*</v>
      </c>
      <c r="R202" s="96" t="str">
        <f>IF(FN_MC!Q205="","*",CONCATENATE(FN_MC!Q205," ",FN_MC!R205))</f>
        <v>*</v>
      </c>
      <c r="S202" s="96" t="str">
        <f>IF(FN_MC!V205="","*",FN_MC!V205)</f>
        <v>*</v>
      </c>
      <c r="T202" s="96" t="str">
        <f>IF(FN_MC!W205="","*",FN_MC!W205)</f>
        <v>*</v>
      </c>
      <c r="U202" s="98" t="str">
        <f ca="1">_xlfn.XLOOKUP(G202&amp;$U$3,BS_CONTROLE[CHAVE],BS_CONTROLE[Quantidade_11],"-")</f>
        <v>-</v>
      </c>
      <c r="V202" s="98" t="str">
        <f ca="1">_xlfn.XLOOKUP(G202&amp;$V$3,BS_CONTROLE[CHAVE],BS_CONTROLE[Quantidade_11],"-")</f>
        <v>-</v>
      </c>
      <c r="W202" s="98" t="str">
        <f ca="1">_xlfn.XLOOKUP(G202&amp;$W$3,BS_CONTROLE[CHAVE],BS_CONTROLE[Quantidade_11],"-")</f>
        <v>-</v>
      </c>
      <c r="X202" s="201"/>
      <c r="Y202" s="201"/>
      <c r="Z202" s="201"/>
      <c r="AA202" s="201"/>
      <c r="AB202" s="201"/>
      <c r="AC202" s="201"/>
      <c r="AD202" s="201"/>
      <c r="AE202" s="201"/>
      <c r="AF202" s="201"/>
      <c r="AG202" s="201"/>
      <c r="AH202" s="201"/>
      <c r="AI202" s="201"/>
      <c r="AJ202" s="201"/>
      <c r="AK202" s="201"/>
      <c r="AL202" s="201"/>
      <c r="AM202" s="201"/>
      <c r="AN202" s="201"/>
      <c r="AO202" s="201"/>
      <c r="AP202" s="201"/>
      <c r="AQ202" s="201"/>
      <c r="AR202" s="201"/>
      <c r="AS202" s="201"/>
      <c r="AT202" s="201"/>
    </row>
    <row r="203" spans="1:46" hidden="1">
      <c r="A203" s="95" t="str">
        <f>IF(FN_MC!Y206="","*",FN_MC!Y206)</f>
        <v>*</v>
      </c>
      <c r="B203" s="95" t="str">
        <f>IF(FN_MC!X206="","*",FN_MC!X206)</f>
        <v>*</v>
      </c>
      <c r="C203" s="95" t="str">
        <f>IF(FN_MC!Z206="","*",FN_MC!Z206)</f>
        <v>*</v>
      </c>
      <c r="D203" s="96" t="str">
        <f>IF(FN_MC!S206="","*",FN_MC!S206)</f>
        <v>-</v>
      </c>
      <c r="E203" s="96" t="str">
        <f>IF(FN_MC!T206="","*",FN_MC!T206)</f>
        <v>-</v>
      </c>
      <c r="F203" s="96" t="str">
        <f>IF(FN_MC!B206="","*",FN_MC!B206)</f>
        <v>*</v>
      </c>
      <c r="G203" s="96" t="str">
        <f>IF(FN_MC!D206="","*",FN_MC!D206)</f>
        <v>*</v>
      </c>
      <c r="H203" s="96" t="str">
        <f>IF(FN_MC!F206="","*",FN_MC!F206)</f>
        <v>*</v>
      </c>
      <c r="I203" s="96" t="str">
        <f>IF(FN_MC!H206="","*",FN_MC!H206)</f>
        <v>*</v>
      </c>
      <c r="J203" s="96" t="str">
        <f>IF(FN_MC!I206="","*",FN_MC!I206)</f>
        <v>*</v>
      </c>
      <c r="K203" s="96" t="str">
        <f>IF(FN_MC!M206="","*",FN_MC!M206)</f>
        <v>-</v>
      </c>
      <c r="L203" s="196" t="str">
        <f>IF(FN_MC!N206="","*",FN_MC!N206)</f>
        <v>-</v>
      </c>
      <c r="M203" s="97" t="str">
        <f>IF(FN_MC!J206="","*",FN_MC!J206)</f>
        <v>*</v>
      </c>
      <c r="N203" s="183" t="str">
        <f>IF(FN_MC!K206="","*",FN_MC!K206)</f>
        <v>*</v>
      </c>
      <c r="O203" s="183" t="str">
        <f>IF(FN_MC!L206="","*",FN_MC!L206)</f>
        <v>-</v>
      </c>
      <c r="P203" s="107" t="str">
        <f>IF(FN_MC!O206="","*",FN_MC!O206)</f>
        <v>*</v>
      </c>
      <c r="Q203" s="107" t="str">
        <f>IF(FN_MC!P206="","*",FN_MC!P206)</f>
        <v>*</v>
      </c>
      <c r="R203" s="96" t="str">
        <f>IF(FN_MC!Q206="","*",CONCATENATE(FN_MC!Q206," ",FN_MC!R206))</f>
        <v>*</v>
      </c>
      <c r="S203" s="96" t="str">
        <f>IF(FN_MC!V206="","*",FN_MC!V206)</f>
        <v>*</v>
      </c>
      <c r="T203" s="96" t="str">
        <f>IF(FN_MC!W206="","*",FN_MC!W206)</f>
        <v>*</v>
      </c>
      <c r="U203" s="98" t="str">
        <f ca="1">_xlfn.XLOOKUP(G203&amp;$U$3,BS_CONTROLE[CHAVE],BS_CONTROLE[Quantidade_11],"-")</f>
        <v>-</v>
      </c>
      <c r="V203" s="98" t="str">
        <f ca="1">_xlfn.XLOOKUP(G203&amp;$V$3,BS_CONTROLE[CHAVE],BS_CONTROLE[Quantidade_11],"-")</f>
        <v>-</v>
      </c>
      <c r="W203" s="98" t="str">
        <f ca="1">_xlfn.XLOOKUP(G203&amp;$W$3,BS_CONTROLE[CHAVE],BS_CONTROLE[Quantidade_11],"-")</f>
        <v>-</v>
      </c>
      <c r="X203" s="201"/>
      <c r="Y203" s="201"/>
      <c r="Z203" s="201"/>
      <c r="AA203" s="201"/>
      <c r="AB203" s="201"/>
      <c r="AC203" s="201"/>
      <c r="AD203" s="201"/>
      <c r="AE203" s="201"/>
      <c r="AF203" s="201"/>
      <c r="AG203" s="201"/>
      <c r="AH203" s="201"/>
      <c r="AI203" s="201"/>
      <c r="AJ203" s="201"/>
      <c r="AK203" s="201"/>
      <c r="AL203" s="201"/>
      <c r="AM203" s="201"/>
      <c r="AN203" s="201"/>
      <c r="AO203" s="201"/>
      <c r="AP203" s="201"/>
      <c r="AQ203" s="201"/>
      <c r="AR203" s="201"/>
      <c r="AS203" s="201"/>
      <c r="AT203" s="201"/>
    </row>
    <row r="204" spans="1:46" hidden="1">
      <c r="A204" s="95" t="str">
        <f>IF(FN_MC!Y207="","*",FN_MC!Y207)</f>
        <v>*</v>
      </c>
      <c r="B204" s="95" t="str">
        <f>IF(FN_MC!X207="","*",FN_MC!X207)</f>
        <v>*</v>
      </c>
      <c r="C204" s="95" t="str">
        <f>IF(FN_MC!Z207="","*",FN_MC!Z207)</f>
        <v>*</v>
      </c>
      <c r="D204" s="96" t="str">
        <f>IF(FN_MC!S207="","*",FN_MC!S207)</f>
        <v>-</v>
      </c>
      <c r="E204" s="96" t="str">
        <f>IF(FN_MC!T207="","*",FN_MC!T207)</f>
        <v>-</v>
      </c>
      <c r="F204" s="96" t="str">
        <f>IF(FN_MC!B207="","*",FN_MC!B207)</f>
        <v>*</v>
      </c>
      <c r="G204" s="96" t="str">
        <f>IF(FN_MC!D207="","*",FN_MC!D207)</f>
        <v>*</v>
      </c>
      <c r="H204" s="96" t="str">
        <f>IF(FN_MC!F207="","*",FN_MC!F207)</f>
        <v>*</v>
      </c>
      <c r="I204" s="96" t="str">
        <f>IF(FN_MC!H207="","*",FN_MC!H207)</f>
        <v>*</v>
      </c>
      <c r="J204" s="96" t="str">
        <f>IF(FN_MC!I207="","*",FN_MC!I207)</f>
        <v>*</v>
      </c>
      <c r="K204" s="96" t="str">
        <f>IF(FN_MC!M207="","*",FN_MC!M207)</f>
        <v>-</v>
      </c>
      <c r="L204" s="196" t="str">
        <f>IF(FN_MC!N207="","*",FN_MC!N207)</f>
        <v>-</v>
      </c>
      <c r="M204" s="97" t="str">
        <f>IF(FN_MC!J207="","*",FN_MC!J207)</f>
        <v>*</v>
      </c>
      <c r="N204" s="183" t="str">
        <f>IF(FN_MC!K207="","*",FN_MC!K207)</f>
        <v>*</v>
      </c>
      <c r="O204" s="183" t="str">
        <f>IF(FN_MC!L207="","*",FN_MC!L207)</f>
        <v>-</v>
      </c>
      <c r="P204" s="107" t="str">
        <f>IF(FN_MC!O207="","*",FN_MC!O207)</f>
        <v>*</v>
      </c>
      <c r="Q204" s="107" t="str">
        <f>IF(FN_MC!P207="","*",FN_MC!P207)</f>
        <v>*</v>
      </c>
      <c r="R204" s="96" t="str">
        <f>IF(FN_MC!Q207="","*",CONCATENATE(FN_MC!Q207," ",FN_MC!R207))</f>
        <v>*</v>
      </c>
      <c r="S204" s="96" t="str">
        <f>IF(FN_MC!V207="","*",FN_MC!V207)</f>
        <v>*</v>
      </c>
      <c r="T204" s="96" t="str">
        <f>IF(FN_MC!W207="","*",FN_MC!W207)</f>
        <v>*</v>
      </c>
      <c r="U204" s="98" t="str">
        <f ca="1">_xlfn.XLOOKUP(G204&amp;$U$3,BS_CONTROLE[CHAVE],BS_CONTROLE[Quantidade_11],"-")</f>
        <v>-</v>
      </c>
      <c r="V204" s="98" t="str">
        <f ca="1">_xlfn.XLOOKUP(G204&amp;$V$3,BS_CONTROLE[CHAVE],BS_CONTROLE[Quantidade_11],"-")</f>
        <v>-</v>
      </c>
      <c r="W204" s="98" t="str">
        <f ca="1">_xlfn.XLOOKUP(G204&amp;$W$3,BS_CONTROLE[CHAVE],BS_CONTROLE[Quantidade_11],"-")</f>
        <v>-</v>
      </c>
      <c r="X204" s="201"/>
      <c r="Y204" s="201"/>
      <c r="Z204" s="201"/>
      <c r="AA204" s="201"/>
      <c r="AB204" s="201"/>
      <c r="AC204" s="201"/>
      <c r="AD204" s="201"/>
      <c r="AE204" s="201"/>
      <c r="AF204" s="201"/>
      <c r="AG204" s="201"/>
      <c r="AH204" s="201"/>
      <c r="AI204" s="201"/>
      <c r="AJ204" s="201"/>
      <c r="AK204" s="201"/>
      <c r="AL204" s="201"/>
      <c r="AM204" s="201"/>
      <c r="AN204" s="201"/>
      <c r="AO204" s="201"/>
      <c r="AP204" s="201"/>
      <c r="AQ204" s="201"/>
      <c r="AR204" s="201"/>
      <c r="AS204" s="201"/>
      <c r="AT204" s="201"/>
    </row>
    <row r="205" spans="1:46" hidden="1">
      <c r="A205" s="95" t="str">
        <f>IF(FN_MC!Y208="","*",FN_MC!Y208)</f>
        <v>*</v>
      </c>
      <c r="B205" s="95" t="str">
        <f>IF(FN_MC!X208="","*",FN_MC!X208)</f>
        <v>*</v>
      </c>
      <c r="C205" s="95" t="str">
        <f>IF(FN_MC!Z208="","*",FN_MC!Z208)</f>
        <v>*</v>
      </c>
      <c r="D205" s="96" t="str">
        <f>IF(FN_MC!S208="","*",FN_MC!S208)</f>
        <v>-</v>
      </c>
      <c r="E205" s="96" t="str">
        <f>IF(FN_MC!T208="","*",FN_MC!T208)</f>
        <v>-</v>
      </c>
      <c r="F205" s="96" t="str">
        <f>IF(FN_MC!B208="","*",FN_MC!B208)</f>
        <v>*</v>
      </c>
      <c r="G205" s="96" t="str">
        <f>IF(FN_MC!D208="","*",FN_MC!D208)</f>
        <v>*</v>
      </c>
      <c r="H205" s="96" t="str">
        <f>IF(FN_MC!F208="","*",FN_MC!F208)</f>
        <v>*</v>
      </c>
      <c r="I205" s="96" t="str">
        <f>IF(FN_MC!H208="","*",FN_MC!H208)</f>
        <v>*</v>
      </c>
      <c r="J205" s="96" t="str">
        <f>IF(FN_MC!I208="","*",FN_MC!I208)</f>
        <v>*</v>
      </c>
      <c r="K205" s="96" t="str">
        <f>IF(FN_MC!M208="","*",FN_MC!M208)</f>
        <v>-</v>
      </c>
      <c r="L205" s="196" t="str">
        <f>IF(FN_MC!N208="","*",FN_MC!N208)</f>
        <v>-</v>
      </c>
      <c r="M205" s="97" t="str">
        <f>IF(FN_MC!J208="","*",FN_MC!J208)</f>
        <v>*</v>
      </c>
      <c r="N205" s="183" t="str">
        <f>IF(FN_MC!K208="","*",FN_MC!K208)</f>
        <v>*</v>
      </c>
      <c r="O205" s="183" t="str">
        <f>IF(FN_MC!L208="","*",FN_MC!L208)</f>
        <v>-</v>
      </c>
      <c r="P205" s="107" t="str">
        <f>IF(FN_MC!O208="","*",FN_MC!O208)</f>
        <v>*</v>
      </c>
      <c r="Q205" s="107" t="str">
        <f>IF(FN_MC!P208="","*",FN_MC!P208)</f>
        <v>*</v>
      </c>
      <c r="R205" s="96" t="str">
        <f>IF(FN_MC!Q208="","*",CONCATENATE(FN_MC!Q208," ",FN_MC!R208))</f>
        <v>*</v>
      </c>
      <c r="S205" s="96" t="str">
        <f>IF(FN_MC!V208="","*",FN_MC!V208)</f>
        <v>*</v>
      </c>
      <c r="T205" s="96" t="str">
        <f>IF(FN_MC!W208="","*",FN_MC!W208)</f>
        <v>*</v>
      </c>
      <c r="U205" s="98" t="str">
        <f ca="1">_xlfn.XLOOKUP(G205&amp;$U$3,BS_CONTROLE[CHAVE],BS_CONTROLE[Quantidade_11],"-")</f>
        <v>-</v>
      </c>
      <c r="V205" s="98" t="str">
        <f ca="1">_xlfn.XLOOKUP(G205&amp;$V$3,BS_CONTROLE[CHAVE],BS_CONTROLE[Quantidade_11],"-")</f>
        <v>-</v>
      </c>
      <c r="W205" s="98" t="str">
        <f ca="1">_xlfn.XLOOKUP(G205&amp;$W$3,BS_CONTROLE[CHAVE],BS_CONTROLE[Quantidade_11],"-")</f>
        <v>-</v>
      </c>
      <c r="X205" s="201"/>
      <c r="Y205" s="201"/>
      <c r="Z205" s="201"/>
      <c r="AA205" s="201"/>
      <c r="AB205" s="201"/>
      <c r="AC205" s="201"/>
      <c r="AD205" s="201"/>
      <c r="AE205" s="201"/>
      <c r="AF205" s="201"/>
      <c r="AG205" s="201"/>
      <c r="AH205" s="201"/>
      <c r="AI205" s="201"/>
      <c r="AJ205" s="201"/>
      <c r="AK205" s="201"/>
      <c r="AL205" s="201"/>
      <c r="AM205" s="201"/>
      <c r="AN205" s="201"/>
      <c r="AO205" s="201"/>
      <c r="AP205" s="201"/>
      <c r="AQ205" s="201"/>
      <c r="AR205" s="201"/>
      <c r="AS205" s="201"/>
      <c r="AT205" s="201"/>
    </row>
    <row r="206" spans="1:46" hidden="1">
      <c r="A206" s="95" t="str">
        <f>IF(FN_MC!Y209="","*",FN_MC!Y209)</f>
        <v>*</v>
      </c>
      <c r="B206" s="95" t="str">
        <f>IF(FN_MC!X209="","*",FN_MC!X209)</f>
        <v>*</v>
      </c>
      <c r="C206" s="95" t="str">
        <f>IF(FN_MC!Z209="","*",FN_MC!Z209)</f>
        <v>*</v>
      </c>
      <c r="D206" s="96" t="str">
        <f>IF(FN_MC!S209="","*",FN_MC!S209)</f>
        <v>-</v>
      </c>
      <c r="E206" s="96" t="str">
        <f>IF(FN_MC!T209="","*",FN_MC!T209)</f>
        <v>-</v>
      </c>
      <c r="F206" s="96" t="str">
        <f>IF(FN_MC!B209="","*",FN_MC!B209)</f>
        <v>*</v>
      </c>
      <c r="G206" s="96" t="str">
        <f>IF(FN_MC!D209="","*",FN_MC!D209)</f>
        <v>*</v>
      </c>
      <c r="H206" s="96" t="str">
        <f>IF(FN_MC!F209="","*",FN_MC!F209)</f>
        <v>*</v>
      </c>
      <c r="I206" s="96" t="str">
        <f>IF(FN_MC!H209="","*",FN_MC!H209)</f>
        <v>*</v>
      </c>
      <c r="J206" s="96" t="str">
        <f>IF(FN_MC!I209="","*",FN_MC!I209)</f>
        <v>*</v>
      </c>
      <c r="K206" s="96" t="str">
        <f>IF(FN_MC!M209="","*",FN_MC!M209)</f>
        <v>-</v>
      </c>
      <c r="L206" s="196" t="str">
        <f>IF(FN_MC!N209="","*",FN_MC!N209)</f>
        <v>-</v>
      </c>
      <c r="M206" s="97" t="str">
        <f>IF(FN_MC!J209="","*",FN_MC!J209)</f>
        <v>*</v>
      </c>
      <c r="N206" s="183" t="str">
        <f>IF(FN_MC!K209="","*",FN_MC!K209)</f>
        <v>*</v>
      </c>
      <c r="O206" s="183" t="str">
        <f>IF(FN_MC!L209="","*",FN_MC!L209)</f>
        <v>-</v>
      </c>
      <c r="P206" s="107" t="str">
        <f>IF(FN_MC!O209="","*",FN_MC!O209)</f>
        <v>*</v>
      </c>
      <c r="Q206" s="107" t="str">
        <f>IF(FN_MC!P209="","*",FN_MC!P209)</f>
        <v>*</v>
      </c>
      <c r="R206" s="96" t="str">
        <f>IF(FN_MC!Q209="","*",CONCATENATE(FN_MC!Q209," ",FN_MC!R209))</f>
        <v>*</v>
      </c>
      <c r="S206" s="96" t="str">
        <f>IF(FN_MC!V209="","*",FN_MC!V209)</f>
        <v>*</v>
      </c>
      <c r="T206" s="96" t="str">
        <f>IF(FN_MC!W209="","*",FN_MC!W209)</f>
        <v>*</v>
      </c>
      <c r="U206" s="98" t="str">
        <f ca="1">_xlfn.XLOOKUP(G206&amp;$U$3,BS_CONTROLE[CHAVE],BS_CONTROLE[Quantidade_11],"-")</f>
        <v>-</v>
      </c>
      <c r="V206" s="98" t="str">
        <f ca="1">_xlfn.XLOOKUP(G206&amp;$V$3,BS_CONTROLE[CHAVE],BS_CONTROLE[Quantidade_11],"-")</f>
        <v>-</v>
      </c>
      <c r="W206" s="98" t="str">
        <f ca="1">_xlfn.XLOOKUP(G206&amp;$W$3,BS_CONTROLE[CHAVE],BS_CONTROLE[Quantidade_11],"-")</f>
        <v>-</v>
      </c>
      <c r="X206" s="201"/>
      <c r="Y206" s="201"/>
      <c r="Z206" s="201"/>
      <c r="AA206" s="201"/>
      <c r="AB206" s="201"/>
      <c r="AC206" s="201"/>
      <c r="AD206" s="201"/>
      <c r="AE206" s="201"/>
      <c r="AF206" s="201"/>
      <c r="AG206" s="201"/>
      <c r="AH206" s="201"/>
      <c r="AI206" s="201"/>
      <c r="AJ206" s="201"/>
      <c r="AK206" s="201"/>
      <c r="AL206" s="201"/>
      <c r="AM206" s="201"/>
      <c r="AN206" s="201"/>
      <c r="AO206" s="201"/>
      <c r="AP206" s="201"/>
      <c r="AQ206" s="201"/>
      <c r="AR206" s="201"/>
      <c r="AS206" s="201"/>
      <c r="AT206" s="201"/>
    </row>
    <row r="207" spans="1:46" hidden="1">
      <c r="A207" s="95" t="str">
        <f>IF(FN_MC!Y210="","*",FN_MC!Y210)</f>
        <v>*</v>
      </c>
      <c r="B207" s="95" t="str">
        <f>IF(FN_MC!X210="","*",FN_MC!X210)</f>
        <v>*</v>
      </c>
      <c r="C207" s="95" t="str">
        <f>IF(FN_MC!Z210="","*",FN_MC!Z210)</f>
        <v>*</v>
      </c>
      <c r="D207" s="96" t="str">
        <f>IF(FN_MC!S210="","*",FN_MC!S210)</f>
        <v>-</v>
      </c>
      <c r="E207" s="96" t="str">
        <f>IF(FN_MC!T210="","*",FN_MC!T210)</f>
        <v>-</v>
      </c>
      <c r="F207" s="96" t="str">
        <f>IF(FN_MC!B210="","*",FN_MC!B210)</f>
        <v>*</v>
      </c>
      <c r="G207" s="96" t="str">
        <f>IF(FN_MC!D210="","*",FN_MC!D210)</f>
        <v>*</v>
      </c>
      <c r="H207" s="96" t="str">
        <f>IF(FN_MC!F210="","*",FN_MC!F210)</f>
        <v>*</v>
      </c>
      <c r="I207" s="96" t="str">
        <f>IF(FN_MC!H210="","*",FN_MC!H210)</f>
        <v>*</v>
      </c>
      <c r="J207" s="96" t="str">
        <f>IF(FN_MC!I210="","*",FN_MC!I210)</f>
        <v>*</v>
      </c>
      <c r="K207" s="96" t="str">
        <f>IF(FN_MC!M210="","*",FN_MC!M210)</f>
        <v>-</v>
      </c>
      <c r="L207" s="196" t="str">
        <f>IF(FN_MC!N210="","*",FN_MC!N210)</f>
        <v>-</v>
      </c>
      <c r="M207" s="97" t="str">
        <f>IF(FN_MC!J210="","*",FN_MC!J210)</f>
        <v>*</v>
      </c>
      <c r="N207" s="183" t="str">
        <f>IF(FN_MC!K210="","*",FN_MC!K210)</f>
        <v>*</v>
      </c>
      <c r="O207" s="183" t="str">
        <f>IF(FN_MC!L210="","*",FN_MC!L210)</f>
        <v>-</v>
      </c>
      <c r="P207" s="107" t="str">
        <f>IF(FN_MC!O210="","*",FN_MC!O210)</f>
        <v>*</v>
      </c>
      <c r="Q207" s="107" t="str">
        <f>IF(FN_MC!P210="","*",FN_MC!P210)</f>
        <v>*</v>
      </c>
      <c r="R207" s="96" t="str">
        <f>IF(FN_MC!Q210="","*",CONCATENATE(FN_MC!Q210," ",FN_MC!R210))</f>
        <v>*</v>
      </c>
      <c r="S207" s="96" t="str">
        <f>IF(FN_MC!V210="","*",FN_MC!V210)</f>
        <v>*</v>
      </c>
      <c r="T207" s="96" t="str">
        <f>IF(FN_MC!W210="","*",FN_MC!W210)</f>
        <v>*</v>
      </c>
      <c r="U207" s="98" t="str">
        <f ca="1">_xlfn.XLOOKUP(G207&amp;$U$3,BS_CONTROLE[CHAVE],BS_CONTROLE[Quantidade_11],"-")</f>
        <v>-</v>
      </c>
      <c r="V207" s="98" t="str">
        <f ca="1">_xlfn.XLOOKUP(G207&amp;$V$3,BS_CONTROLE[CHAVE],BS_CONTROLE[Quantidade_11],"-")</f>
        <v>-</v>
      </c>
      <c r="W207" s="98" t="str">
        <f ca="1">_xlfn.XLOOKUP(G207&amp;$W$3,BS_CONTROLE[CHAVE],BS_CONTROLE[Quantidade_11],"-")</f>
        <v>-</v>
      </c>
      <c r="X207" s="201"/>
      <c r="Y207" s="201"/>
      <c r="Z207" s="201"/>
      <c r="AA207" s="201"/>
      <c r="AB207" s="201"/>
      <c r="AC207" s="201"/>
      <c r="AD207" s="201"/>
      <c r="AE207" s="201"/>
      <c r="AF207" s="201"/>
      <c r="AG207" s="201"/>
      <c r="AH207" s="201"/>
      <c r="AI207" s="201"/>
      <c r="AJ207" s="201"/>
      <c r="AK207" s="201"/>
      <c r="AL207" s="201"/>
      <c r="AM207" s="201"/>
      <c r="AN207" s="201"/>
      <c r="AO207" s="201"/>
      <c r="AP207" s="201"/>
      <c r="AQ207" s="201"/>
      <c r="AR207" s="201"/>
      <c r="AS207" s="201"/>
      <c r="AT207" s="201"/>
    </row>
    <row r="208" spans="1:46" hidden="1">
      <c r="A208" s="95" t="str">
        <f>IF(FN_MC!Y211="","*",FN_MC!Y211)</f>
        <v>*</v>
      </c>
      <c r="B208" s="95" t="str">
        <f>IF(FN_MC!X211="","*",FN_MC!X211)</f>
        <v>*</v>
      </c>
      <c r="C208" s="95" t="str">
        <f>IF(FN_MC!Z211="","*",FN_MC!Z211)</f>
        <v>*</v>
      </c>
      <c r="D208" s="96" t="str">
        <f>IF(FN_MC!S211="","*",FN_MC!S211)</f>
        <v>-</v>
      </c>
      <c r="E208" s="96" t="str">
        <f>IF(FN_MC!T211="","*",FN_MC!T211)</f>
        <v>-</v>
      </c>
      <c r="F208" s="96" t="str">
        <f>IF(FN_MC!B211="","*",FN_MC!B211)</f>
        <v>*</v>
      </c>
      <c r="G208" s="96" t="str">
        <f>IF(FN_MC!D211="","*",FN_MC!D211)</f>
        <v>*</v>
      </c>
      <c r="H208" s="96" t="str">
        <f>IF(FN_MC!F211="","*",FN_MC!F211)</f>
        <v>*</v>
      </c>
      <c r="I208" s="96" t="str">
        <f>IF(FN_MC!H211="","*",FN_MC!H211)</f>
        <v>*</v>
      </c>
      <c r="J208" s="96" t="str">
        <f>IF(FN_MC!I211="","*",FN_MC!I211)</f>
        <v>*</v>
      </c>
      <c r="K208" s="96" t="str">
        <f>IF(FN_MC!M211="","*",FN_MC!M211)</f>
        <v>-</v>
      </c>
      <c r="L208" s="196" t="str">
        <f>IF(FN_MC!N211="","*",FN_MC!N211)</f>
        <v>-</v>
      </c>
      <c r="M208" s="97" t="str">
        <f>IF(FN_MC!J211="","*",FN_MC!J211)</f>
        <v>*</v>
      </c>
      <c r="N208" s="183" t="str">
        <f>IF(FN_MC!K211="","*",FN_MC!K211)</f>
        <v>*</v>
      </c>
      <c r="O208" s="183" t="str">
        <f>IF(FN_MC!L211="","*",FN_MC!L211)</f>
        <v>-</v>
      </c>
      <c r="P208" s="107" t="str">
        <f>IF(FN_MC!O211="","*",FN_MC!O211)</f>
        <v>*</v>
      </c>
      <c r="Q208" s="107" t="str">
        <f>IF(FN_MC!P211="","*",FN_MC!P211)</f>
        <v>*</v>
      </c>
      <c r="R208" s="96" t="str">
        <f>IF(FN_MC!Q211="","*",CONCATENATE(FN_MC!Q211," ",FN_MC!R211))</f>
        <v>*</v>
      </c>
      <c r="S208" s="96" t="str">
        <f>IF(FN_MC!V211="","*",FN_MC!V211)</f>
        <v>*</v>
      </c>
      <c r="T208" s="96" t="str">
        <f>IF(FN_MC!W211="","*",FN_MC!W211)</f>
        <v>*</v>
      </c>
      <c r="U208" s="98" t="str">
        <f ca="1">_xlfn.XLOOKUP(G208&amp;$U$3,BS_CONTROLE[CHAVE],BS_CONTROLE[Quantidade_11],"-")</f>
        <v>-</v>
      </c>
      <c r="V208" s="98" t="str">
        <f ca="1">_xlfn.XLOOKUP(G208&amp;$V$3,BS_CONTROLE[CHAVE],BS_CONTROLE[Quantidade_11],"-")</f>
        <v>-</v>
      </c>
      <c r="W208" s="98" t="str">
        <f ca="1">_xlfn.XLOOKUP(G208&amp;$W$3,BS_CONTROLE[CHAVE],BS_CONTROLE[Quantidade_11],"-")</f>
        <v>-</v>
      </c>
      <c r="X208" s="201"/>
      <c r="Y208" s="201"/>
      <c r="Z208" s="201"/>
      <c r="AA208" s="201"/>
      <c r="AB208" s="201"/>
      <c r="AC208" s="201"/>
      <c r="AD208" s="201"/>
      <c r="AE208" s="201"/>
      <c r="AF208" s="201"/>
      <c r="AG208" s="201"/>
      <c r="AH208" s="201"/>
      <c r="AI208" s="201"/>
      <c r="AJ208" s="201"/>
      <c r="AK208" s="201"/>
      <c r="AL208" s="201"/>
      <c r="AM208" s="201"/>
      <c r="AN208" s="201"/>
      <c r="AO208" s="201"/>
      <c r="AP208" s="201"/>
      <c r="AQ208" s="201"/>
      <c r="AR208" s="201"/>
      <c r="AS208" s="201"/>
      <c r="AT208" s="201"/>
    </row>
    <row r="209" spans="1:46" hidden="1">
      <c r="A209" s="95" t="str">
        <f>IF(FN_MC!Y212="","*",FN_MC!Y212)</f>
        <v>*</v>
      </c>
      <c r="B209" s="95" t="str">
        <f>IF(FN_MC!X212="","*",FN_MC!X212)</f>
        <v>*</v>
      </c>
      <c r="C209" s="95" t="str">
        <f>IF(FN_MC!Z212="","*",FN_MC!Z212)</f>
        <v>*</v>
      </c>
      <c r="D209" s="96" t="str">
        <f>IF(FN_MC!S212="","*",FN_MC!S212)</f>
        <v>-</v>
      </c>
      <c r="E209" s="96" t="str">
        <f>IF(FN_MC!T212="","*",FN_MC!T212)</f>
        <v>-</v>
      </c>
      <c r="F209" s="96" t="str">
        <f>IF(FN_MC!B212="","*",FN_MC!B212)</f>
        <v>*</v>
      </c>
      <c r="G209" s="96" t="str">
        <f>IF(FN_MC!D212="","*",FN_MC!D212)</f>
        <v>*</v>
      </c>
      <c r="H209" s="96" t="str">
        <f>IF(FN_MC!F212="","*",FN_MC!F212)</f>
        <v>*</v>
      </c>
      <c r="I209" s="96" t="str">
        <f>IF(FN_MC!H212="","*",FN_MC!H212)</f>
        <v>*</v>
      </c>
      <c r="J209" s="96" t="str">
        <f>IF(FN_MC!I212="","*",FN_MC!I212)</f>
        <v>*</v>
      </c>
      <c r="K209" s="96" t="str">
        <f>IF(FN_MC!M212="","*",FN_MC!M212)</f>
        <v>-</v>
      </c>
      <c r="L209" s="196" t="str">
        <f>IF(FN_MC!N212="","*",FN_MC!N212)</f>
        <v>-</v>
      </c>
      <c r="M209" s="97" t="str">
        <f>IF(FN_MC!J212="","*",FN_MC!J212)</f>
        <v>*</v>
      </c>
      <c r="N209" s="183" t="str">
        <f>IF(FN_MC!K212="","*",FN_MC!K212)</f>
        <v>*</v>
      </c>
      <c r="O209" s="183" t="str">
        <f>IF(FN_MC!L212="","*",FN_MC!L212)</f>
        <v>-</v>
      </c>
      <c r="P209" s="107" t="str">
        <f>IF(FN_MC!O212="","*",FN_MC!O212)</f>
        <v>*</v>
      </c>
      <c r="Q209" s="107" t="str">
        <f>IF(FN_MC!P212="","*",FN_MC!P212)</f>
        <v>*</v>
      </c>
      <c r="R209" s="96" t="str">
        <f>IF(FN_MC!Q212="","*",CONCATENATE(FN_MC!Q212," ",FN_MC!R212))</f>
        <v>*</v>
      </c>
      <c r="S209" s="96" t="str">
        <f>IF(FN_MC!V212="","*",FN_MC!V212)</f>
        <v>*</v>
      </c>
      <c r="T209" s="96" t="str">
        <f>IF(FN_MC!W212="","*",FN_MC!W212)</f>
        <v>*</v>
      </c>
      <c r="U209" s="98" t="str">
        <f ca="1">_xlfn.XLOOKUP(G209&amp;$U$3,BS_CONTROLE[CHAVE],BS_CONTROLE[Quantidade_11],"-")</f>
        <v>-</v>
      </c>
      <c r="V209" s="98" t="str">
        <f ca="1">_xlfn.XLOOKUP(G209&amp;$V$3,BS_CONTROLE[CHAVE],BS_CONTROLE[Quantidade_11],"-")</f>
        <v>-</v>
      </c>
      <c r="W209" s="98" t="str">
        <f ca="1">_xlfn.XLOOKUP(G209&amp;$W$3,BS_CONTROLE[CHAVE],BS_CONTROLE[Quantidade_11],"-")</f>
        <v>-</v>
      </c>
      <c r="X209" s="201"/>
      <c r="Y209" s="201"/>
      <c r="Z209" s="201"/>
      <c r="AA209" s="201"/>
      <c r="AB209" s="201"/>
      <c r="AC209" s="201"/>
      <c r="AD209" s="201"/>
      <c r="AE209" s="201"/>
      <c r="AF209" s="201"/>
      <c r="AG209" s="201"/>
      <c r="AH209" s="201"/>
      <c r="AI209" s="201"/>
      <c r="AJ209" s="201"/>
      <c r="AK209" s="201"/>
      <c r="AL209" s="201"/>
      <c r="AM209" s="201"/>
      <c r="AN209" s="201"/>
      <c r="AO209" s="201"/>
      <c r="AP209" s="201"/>
      <c r="AQ209" s="201"/>
      <c r="AR209" s="201"/>
      <c r="AS209" s="201"/>
      <c r="AT209" s="201"/>
    </row>
    <row r="210" spans="1:46" hidden="1">
      <c r="A210" s="95" t="str">
        <f>IF(FN_MC!Y213="","*",FN_MC!Y213)</f>
        <v>*</v>
      </c>
      <c r="B210" s="95" t="str">
        <f>IF(FN_MC!X213="","*",FN_MC!X213)</f>
        <v>*</v>
      </c>
      <c r="C210" s="95" t="str">
        <f>IF(FN_MC!Z213="","*",FN_MC!Z213)</f>
        <v>*</v>
      </c>
      <c r="D210" s="96" t="str">
        <f>IF(FN_MC!S213="","*",FN_MC!S213)</f>
        <v>-</v>
      </c>
      <c r="E210" s="96" t="str">
        <f>IF(FN_MC!T213="","*",FN_MC!T213)</f>
        <v>-</v>
      </c>
      <c r="F210" s="96" t="str">
        <f>IF(FN_MC!B213="","*",FN_MC!B213)</f>
        <v>*</v>
      </c>
      <c r="G210" s="96" t="str">
        <f>IF(FN_MC!D213="","*",FN_MC!D213)</f>
        <v>*</v>
      </c>
      <c r="H210" s="96" t="str">
        <f>IF(FN_MC!F213="","*",FN_MC!F213)</f>
        <v>*</v>
      </c>
      <c r="I210" s="96" t="str">
        <f>IF(FN_MC!H213="","*",FN_MC!H213)</f>
        <v>*</v>
      </c>
      <c r="J210" s="96" t="str">
        <f>IF(FN_MC!I213="","*",FN_MC!I213)</f>
        <v>*</v>
      </c>
      <c r="K210" s="96" t="str">
        <f>IF(FN_MC!M213="","*",FN_MC!M213)</f>
        <v>-</v>
      </c>
      <c r="L210" s="196" t="str">
        <f>IF(FN_MC!N213="","*",FN_MC!N213)</f>
        <v>-</v>
      </c>
      <c r="M210" s="97" t="str">
        <f>IF(FN_MC!J213="","*",FN_MC!J213)</f>
        <v>*</v>
      </c>
      <c r="N210" s="183" t="str">
        <f>IF(FN_MC!K213="","*",FN_MC!K213)</f>
        <v>*</v>
      </c>
      <c r="O210" s="183" t="str">
        <f>IF(FN_MC!L213="","*",FN_MC!L213)</f>
        <v>-</v>
      </c>
      <c r="P210" s="107" t="str">
        <f>IF(FN_MC!O213="","*",FN_MC!O213)</f>
        <v>*</v>
      </c>
      <c r="Q210" s="107" t="str">
        <f>IF(FN_MC!P213="","*",FN_MC!P213)</f>
        <v>*</v>
      </c>
      <c r="R210" s="96" t="str">
        <f>IF(FN_MC!Q213="","*",CONCATENATE(FN_MC!Q213," ",FN_MC!R213))</f>
        <v>*</v>
      </c>
      <c r="S210" s="96" t="str">
        <f>IF(FN_MC!V213="","*",FN_MC!V213)</f>
        <v>*</v>
      </c>
      <c r="T210" s="96" t="str">
        <f>IF(FN_MC!W213="","*",FN_MC!W213)</f>
        <v>*</v>
      </c>
      <c r="U210" s="98" t="str">
        <f ca="1">_xlfn.XLOOKUP(G210&amp;$U$3,BS_CONTROLE[CHAVE],BS_CONTROLE[Quantidade_11],"-")</f>
        <v>-</v>
      </c>
      <c r="V210" s="98" t="str">
        <f ca="1">_xlfn.XLOOKUP(G210&amp;$V$3,BS_CONTROLE[CHAVE],BS_CONTROLE[Quantidade_11],"-")</f>
        <v>-</v>
      </c>
      <c r="W210" s="98" t="str">
        <f ca="1">_xlfn.XLOOKUP(G210&amp;$W$3,BS_CONTROLE[CHAVE],BS_CONTROLE[Quantidade_11],"-")</f>
        <v>-</v>
      </c>
      <c r="X210" s="201"/>
      <c r="Y210" s="201"/>
      <c r="Z210" s="201"/>
      <c r="AA210" s="201"/>
      <c r="AB210" s="201"/>
      <c r="AC210" s="201"/>
      <c r="AD210" s="201"/>
      <c r="AE210" s="201"/>
      <c r="AF210" s="201"/>
      <c r="AG210" s="201"/>
      <c r="AH210" s="201"/>
      <c r="AI210" s="201"/>
      <c r="AJ210" s="201"/>
      <c r="AK210" s="201"/>
      <c r="AL210" s="201"/>
      <c r="AM210" s="201"/>
      <c r="AN210" s="201"/>
      <c r="AO210" s="201"/>
      <c r="AP210" s="201"/>
      <c r="AQ210" s="201"/>
      <c r="AR210" s="201"/>
      <c r="AS210" s="201"/>
      <c r="AT210" s="201"/>
    </row>
    <row r="211" spans="1:46" hidden="1">
      <c r="A211" s="95" t="str">
        <f>IF(FN_MC!Y214="","*",FN_MC!Y214)</f>
        <v>*</v>
      </c>
      <c r="B211" s="95" t="str">
        <f>IF(FN_MC!X214="","*",FN_MC!X214)</f>
        <v>*</v>
      </c>
      <c r="C211" s="95" t="str">
        <f>IF(FN_MC!Z214="","*",FN_MC!Z214)</f>
        <v>*</v>
      </c>
      <c r="D211" s="96" t="str">
        <f>IF(FN_MC!S214="","*",FN_MC!S214)</f>
        <v>-</v>
      </c>
      <c r="E211" s="96" t="str">
        <f>IF(FN_MC!T214="","*",FN_MC!T214)</f>
        <v>-</v>
      </c>
      <c r="F211" s="96" t="str">
        <f>IF(FN_MC!B214="","*",FN_MC!B214)</f>
        <v>*</v>
      </c>
      <c r="G211" s="96" t="str">
        <f>IF(FN_MC!D214="","*",FN_MC!D214)</f>
        <v>*</v>
      </c>
      <c r="H211" s="96" t="str">
        <f>IF(FN_MC!F214="","*",FN_MC!F214)</f>
        <v>*</v>
      </c>
      <c r="I211" s="96" t="str">
        <f>IF(FN_MC!H214="","*",FN_MC!H214)</f>
        <v>*</v>
      </c>
      <c r="J211" s="96" t="str">
        <f>IF(FN_MC!I214="","*",FN_MC!I214)</f>
        <v>*</v>
      </c>
      <c r="K211" s="96" t="str">
        <f>IF(FN_MC!M214="","*",FN_MC!M214)</f>
        <v>-</v>
      </c>
      <c r="L211" s="196" t="str">
        <f>IF(FN_MC!N214="","*",FN_MC!N214)</f>
        <v>-</v>
      </c>
      <c r="M211" s="97" t="str">
        <f>IF(FN_MC!J214="","*",FN_MC!J214)</f>
        <v>*</v>
      </c>
      <c r="N211" s="183" t="str">
        <f>IF(FN_MC!K214="","*",FN_MC!K214)</f>
        <v>*</v>
      </c>
      <c r="O211" s="183" t="str">
        <f>IF(FN_MC!L214="","*",FN_MC!L214)</f>
        <v>-</v>
      </c>
      <c r="P211" s="107" t="str">
        <f>IF(FN_MC!O214="","*",FN_MC!O214)</f>
        <v>*</v>
      </c>
      <c r="Q211" s="107" t="str">
        <f>IF(FN_MC!P214="","*",FN_MC!P214)</f>
        <v>*</v>
      </c>
      <c r="R211" s="96" t="str">
        <f>IF(FN_MC!Q214="","*",CONCATENATE(FN_MC!Q214," ",FN_MC!R214))</f>
        <v>*</v>
      </c>
      <c r="S211" s="96" t="str">
        <f>IF(FN_MC!V214="","*",FN_MC!V214)</f>
        <v>*</v>
      </c>
      <c r="T211" s="96" t="str">
        <f>IF(FN_MC!W214="","*",FN_MC!W214)</f>
        <v>*</v>
      </c>
      <c r="U211" s="98" t="str">
        <f ca="1">_xlfn.XLOOKUP(G211&amp;$U$3,BS_CONTROLE[CHAVE],BS_CONTROLE[Quantidade_11],"-")</f>
        <v>-</v>
      </c>
      <c r="V211" s="98" t="str">
        <f ca="1">_xlfn.XLOOKUP(G211&amp;$V$3,BS_CONTROLE[CHAVE],BS_CONTROLE[Quantidade_11],"-")</f>
        <v>-</v>
      </c>
      <c r="W211" s="98" t="str">
        <f ca="1">_xlfn.XLOOKUP(G211&amp;$W$3,BS_CONTROLE[CHAVE],BS_CONTROLE[Quantidade_11],"-")</f>
        <v>-</v>
      </c>
      <c r="X211" s="201"/>
      <c r="Y211" s="201"/>
      <c r="Z211" s="201"/>
      <c r="AA211" s="201"/>
      <c r="AB211" s="201"/>
      <c r="AC211" s="201"/>
      <c r="AD211" s="201"/>
      <c r="AE211" s="201"/>
      <c r="AF211" s="201"/>
      <c r="AG211" s="201"/>
      <c r="AH211" s="201"/>
      <c r="AI211" s="201"/>
      <c r="AJ211" s="201"/>
      <c r="AK211" s="201"/>
      <c r="AL211" s="201"/>
      <c r="AM211" s="201"/>
      <c r="AN211" s="201"/>
      <c r="AO211" s="201"/>
      <c r="AP211" s="201"/>
      <c r="AQ211" s="201"/>
      <c r="AR211" s="201"/>
      <c r="AS211" s="201"/>
      <c r="AT211" s="201"/>
    </row>
    <row r="212" spans="1:46" hidden="1">
      <c r="A212" s="95" t="str">
        <f>IF(FN_MC!Y215="","*",FN_MC!Y215)</f>
        <v>*</v>
      </c>
      <c r="B212" s="95" t="str">
        <f>IF(FN_MC!X215="","*",FN_MC!X215)</f>
        <v>*</v>
      </c>
      <c r="C212" s="95" t="str">
        <f>IF(FN_MC!Z215="","*",FN_MC!Z215)</f>
        <v>*</v>
      </c>
      <c r="D212" s="96" t="str">
        <f>IF(FN_MC!S215="","*",FN_MC!S215)</f>
        <v>-</v>
      </c>
      <c r="E212" s="96" t="str">
        <f>IF(FN_MC!T215="","*",FN_MC!T215)</f>
        <v>-</v>
      </c>
      <c r="F212" s="96" t="str">
        <f>IF(FN_MC!B215="","*",FN_MC!B215)</f>
        <v>*</v>
      </c>
      <c r="G212" s="96" t="str">
        <f>IF(FN_MC!D215="","*",FN_MC!D215)</f>
        <v>*</v>
      </c>
      <c r="H212" s="96" t="str">
        <f>IF(FN_MC!F215="","*",FN_MC!F215)</f>
        <v>*</v>
      </c>
      <c r="I212" s="96" t="str">
        <f>IF(FN_MC!H215="","*",FN_MC!H215)</f>
        <v>*</v>
      </c>
      <c r="J212" s="96" t="str">
        <f>IF(FN_MC!I215="","*",FN_MC!I215)</f>
        <v>*</v>
      </c>
      <c r="K212" s="96" t="str">
        <f>IF(FN_MC!M215="","*",FN_MC!M215)</f>
        <v>-</v>
      </c>
      <c r="L212" s="196" t="str">
        <f>IF(FN_MC!N215="","*",FN_MC!N215)</f>
        <v>-</v>
      </c>
      <c r="M212" s="97" t="str">
        <f>IF(FN_MC!J215="","*",FN_MC!J215)</f>
        <v>*</v>
      </c>
      <c r="N212" s="183" t="str">
        <f>IF(FN_MC!K215="","*",FN_MC!K215)</f>
        <v>*</v>
      </c>
      <c r="O212" s="183" t="str">
        <f>IF(FN_MC!L215="","*",FN_MC!L215)</f>
        <v>-</v>
      </c>
      <c r="P212" s="107" t="str">
        <f>IF(FN_MC!O215="","*",FN_MC!O215)</f>
        <v>*</v>
      </c>
      <c r="Q212" s="107" t="str">
        <f>IF(FN_MC!P215="","*",FN_MC!P215)</f>
        <v>*</v>
      </c>
      <c r="R212" s="96" t="str">
        <f>IF(FN_MC!Q215="","*",CONCATENATE(FN_MC!Q215," ",FN_MC!R215))</f>
        <v>*</v>
      </c>
      <c r="S212" s="96" t="str">
        <f>IF(FN_MC!V215="","*",FN_MC!V215)</f>
        <v>*</v>
      </c>
      <c r="T212" s="96" t="str">
        <f>IF(FN_MC!W215="","*",FN_MC!W215)</f>
        <v>*</v>
      </c>
      <c r="U212" s="98" t="str">
        <f ca="1">_xlfn.XLOOKUP(G212&amp;$U$3,BS_CONTROLE[CHAVE],BS_CONTROLE[Quantidade_11],"-")</f>
        <v>-</v>
      </c>
      <c r="V212" s="98" t="str">
        <f ca="1">_xlfn.XLOOKUP(G212&amp;$V$3,BS_CONTROLE[CHAVE],BS_CONTROLE[Quantidade_11],"-")</f>
        <v>-</v>
      </c>
      <c r="W212" s="98" t="str">
        <f ca="1">_xlfn.XLOOKUP(G212&amp;$W$3,BS_CONTROLE[CHAVE],BS_CONTROLE[Quantidade_11],"-")</f>
        <v>-</v>
      </c>
      <c r="X212" s="201"/>
      <c r="Y212" s="201"/>
      <c r="Z212" s="201"/>
      <c r="AA212" s="201"/>
      <c r="AB212" s="201"/>
      <c r="AC212" s="201"/>
      <c r="AD212" s="201"/>
      <c r="AE212" s="201"/>
      <c r="AF212" s="201"/>
      <c r="AG212" s="201"/>
      <c r="AH212" s="201"/>
      <c r="AI212" s="201"/>
      <c r="AJ212" s="201"/>
      <c r="AK212" s="201"/>
      <c r="AL212" s="201"/>
      <c r="AM212" s="201"/>
      <c r="AN212" s="201"/>
      <c r="AO212" s="201"/>
      <c r="AP212" s="201"/>
      <c r="AQ212" s="201"/>
      <c r="AR212" s="201"/>
      <c r="AS212" s="201"/>
      <c r="AT212" s="201"/>
    </row>
    <row r="213" spans="1:46" hidden="1">
      <c r="A213" s="95" t="str">
        <f>IF(FN_MC!Y216="","*",FN_MC!Y216)</f>
        <v>*</v>
      </c>
      <c r="B213" s="95" t="str">
        <f>IF(FN_MC!X216="","*",FN_MC!X216)</f>
        <v>*</v>
      </c>
      <c r="C213" s="95" t="str">
        <f>IF(FN_MC!Z216="","*",FN_MC!Z216)</f>
        <v>*</v>
      </c>
      <c r="D213" s="96" t="str">
        <f>IF(FN_MC!S216="","*",FN_MC!S216)</f>
        <v>-</v>
      </c>
      <c r="E213" s="96" t="str">
        <f>IF(FN_MC!T216="","*",FN_MC!T216)</f>
        <v>-</v>
      </c>
      <c r="F213" s="96" t="str">
        <f>IF(FN_MC!B216="","*",FN_MC!B216)</f>
        <v>*</v>
      </c>
      <c r="G213" s="96" t="str">
        <f>IF(FN_MC!D216="","*",FN_MC!D216)</f>
        <v>*</v>
      </c>
      <c r="H213" s="96" t="str">
        <f>IF(FN_MC!F216="","*",FN_MC!F216)</f>
        <v>*</v>
      </c>
      <c r="I213" s="96" t="str">
        <f>IF(FN_MC!H216="","*",FN_MC!H216)</f>
        <v>*</v>
      </c>
      <c r="J213" s="96" t="str">
        <f>IF(FN_MC!I216="","*",FN_MC!I216)</f>
        <v>*</v>
      </c>
      <c r="K213" s="96" t="str">
        <f>IF(FN_MC!M216="","*",FN_MC!M216)</f>
        <v>-</v>
      </c>
      <c r="L213" s="196" t="str">
        <f>IF(FN_MC!N216="","*",FN_MC!N216)</f>
        <v>-</v>
      </c>
      <c r="M213" s="97" t="str">
        <f>IF(FN_MC!J216="","*",FN_MC!J216)</f>
        <v>*</v>
      </c>
      <c r="N213" s="183" t="str">
        <f>IF(FN_MC!K216="","*",FN_MC!K216)</f>
        <v>*</v>
      </c>
      <c r="O213" s="183" t="str">
        <f>IF(FN_MC!L216="","*",FN_MC!L216)</f>
        <v>-</v>
      </c>
      <c r="P213" s="107" t="str">
        <f>IF(FN_MC!O216="","*",FN_MC!O216)</f>
        <v>*</v>
      </c>
      <c r="Q213" s="107" t="str">
        <f>IF(FN_MC!P216="","*",FN_MC!P216)</f>
        <v>*</v>
      </c>
      <c r="R213" s="96" t="str">
        <f>IF(FN_MC!Q216="","*",CONCATENATE(FN_MC!Q216," ",FN_MC!R216))</f>
        <v>*</v>
      </c>
      <c r="S213" s="96" t="str">
        <f>IF(FN_MC!V216="","*",FN_MC!V216)</f>
        <v>*</v>
      </c>
      <c r="T213" s="96" t="str">
        <f>IF(FN_MC!W216="","*",FN_MC!W216)</f>
        <v>*</v>
      </c>
      <c r="U213" s="98" t="str">
        <f ca="1">_xlfn.XLOOKUP(G213&amp;$U$3,BS_CONTROLE[CHAVE],BS_CONTROLE[Quantidade_11],"-")</f>
        <v>-</v>
      </c>
      <c r="V213" s="98" t="str">
        <f ca="1">_xlfn.XLOOKUP(G213&amp;$V$3,BS_CONTROLE[CHAVE],BS_CONTROLE[Quantidade_11],"-")</f>
        <v>-</v>
      </c>
      <c r="W213" s="98" t="str">
        <f ca="1">_xlfn.XLOOKUP(G213&amp;$W$3,BS_CONTROLE[CHAVE],BS_CONTROLE[Quantidade_11],"-")</f>
        <v>-</v>
      </c>
      <c r="X213" s="201"/>
      <c r="Y213" s="201"/>
      <c r="Z213" s="201"/>
      <c r="AA213" s="201"/>
      <c r="AB213" s="201"/>
      <c r="AC213" s="201"/>
      <c r="AD213" s="201"/>
      <c r="AE213" s="201"/>
      <c r="AF213" s="201"/>
      <c r="AG213" s="201"/>
      <c r="AH213" s="201"/>
      <c r="AI213" s="201"/>
      <c r="AJ213" s="201"/>
      <c r="AK213" s="201"/>
      <c r="AL213" s="201"/>
      <c r="AM213" s="201"/>
      <c r="AN213" s="201"/>
      <c r="AO213" s="201"/>
      <c r="AP213" s="201"/>
      <c r="AQ213" s="201"/>
      <c r="AR213" s="201"/>
      <c r="AS213" s="201"/>
      <c r="AT213" s="201"/>
    </row>
    <row r="214" spans="1:46" hidden="1">
      <c r="A214" s="95" t="str">
        <f>IF(FN_MC!Y217="","*",FN_MC!Y217)</f>
        <v>*</v>
      </c>
      <c r="B214" s="95" t="str">
        <f>IF(FN_MC!X217="","*",FN_MC!X217)</f>
        <v>*</v>
      </c>
      <c r="C214" s="95" t="str">
        <f>IF(FN_MC!Z217="","*",FN_MC!Z217)</f>
        <v>*</v>
      </c>
      <c r="D214" s="96" t="str">
        <f>IF(FN_MC!S217="","*",FN_MC!S217)</f>
        <v>-</v>
      </c>
      <c r="E214" s="96" t="str">
        <f>IF(FN_MC!T217="","*",FN_MC!T217)</f>
        <v>-</v>
      </c>
      <c r="F214" s="96" t="str">
        <f>IF(FN_MC!B217="","*",FN_MC!B217)</f>
        <v>*</v>
      </c>
      <c r="G214" s="96" t="str">
        <f>IF(FN_MC!D217="","*",FN_MC!D217)</f>
        <v>*</v>
      </c>
      <c r="H214" s="96" t="str">
        <f>IF(FN_MC!F217="","*",FN_MC!F217)</f>
        <v>*</v>
      </c>
      <c r="I214" s="96" t="str">
        <f>IF(FN_MC!H217="","*",FN_MC!H217)</f>
        <v>*</v>
      </c>
      <c r="J214" s="96" t="str">
        <f>IF(FN_MC!I217="","*",FN_MC!I217)</f>
        <v>*</v>
      </c>
      <c r="K214" s="96" t="str">
        <f>IF(FN_MC!M217="","*",FN_MC!M217)</f>
        <v>-</v>
      </c>
      <c r="L214" s="196" t="str">
        <f>IF(FN_MC!N217="","*",FN_MC!N217)</f>
        <v>-</v>
      </c>
      <c r="M214" s="97" t="str">
        <f>IF(FN_MC!J217="","*",FN_MC!J217)</f>
        <v>*</v>
      </c>
      <c r="N214" s="183" t="str">
        <f>IF(FN_MC!K217="","*",FN_MC!K217)</f>
        <v>*</v>
      </c>
      <c r="O214" s="183" t="str">
        <f>IF(FN_MC!L217="","*",FN_MC!L217)</f>
        <v>-</v>
      </c>
      <c r="P214" s="107" t="str">
        <f>IF(FN_MC!O217="","*",FN_MC!O217)</f>
        <v>*</v>
      </c>
      <c r="Q214" s="107" t="str">
        <f>IF(FN_MC!P217="","*",FN_MC!P217)</f>
        <v>*</v>
      </c>
      <c r="R214" s="96" t="str">
        <f>IF(FN_MC!Q217="","*",CONCATENATE(FN_MC!Q217," ",FN_MC!R217))</f>
        <v>*</v>
      </c>
      <c r="S214" s="96" t="str">
        <f>IF(FN_MC!V217="","*",FN_MC!V217)</f>
        <v>*</v>
      </c>
      <c r="T214" s="96" t="str">
        <f>IF(FN_MC!W217="","*",FN_MC!W217)</f>
        <v>*</v>
      </c>
      <c r="U214" s="98" t="str">
        <f ca="1">_xlfn.XLOOKUP(G214&amp;$U$3,BS_CONTROLE[CHAVE],BS_CONTROLE[Quantidade_11],"-")</f>
        <v>-</v>
      </c>
      <c r="V214" s="98" t="str">
        <f ca="1">_xlfn.XLOOKUP(G214&amp;$V$3,BS_CONTROLE[CHAVE],BS_CONTROLE[Quantidade_11],"-")</f>
        <v>-</v>
      </c>
      <c r="W214" s="98" t="str">
        <f ca="1">_xlfn.XLOOKUP(G214&amp;$W$3,BS_CONTROLE[CHAVE],BS_CONTROLE[Quantidade_11],"-")</f>
        <v>-</v>
      </c>
      <c r="X214" s="201"/>
      <c r="Y214" s="201"/>
      <c r="Z214" s="201"/>
      <c r="AA214" s="201"/>
      <c r="AB214" s="201"/>
      <c r="AC214" s="201"/>
      <c r="AD214" s="201"/>
      <c r="AE214" s="201"/>
      <c r="AF214" s="201"/>
      <c r="AG214" s="201"/>
      <c r="AH214" s="201"/>
      <c r="AI214" s="201"/>
      <c r="AJ214" s="201"/>
      <c r="AK214" s="201"/>
      <c r="AL214" s="201"/>
      <c r="AM214" s="201"/>
      <c r="AN214" s="201"/>
      <c r="AO214" s="201"/>
      <c r="AP214" s="201"/>
      <c r="AQ214" s="201"/>
      <c r="AR214" s="201"/>
      <c r="AS214" s="201"/>
      <c r="AT214" s="201"/>
    </row>
    <row r="215" spans="1:46" hidden="1">
      <c r="A215" s="95" t="str">
        <f>IF(FN_MC!Y218="","*",FN_MC!Y218)</f>
        <v>*</v>
      </c>
      <c r="B215" s="95" t="str">
        <f>IF(FN_MC!X218="","*",FN_MC!X218)</f>
        <v>*</v>
      </c>
      <c r="C215" s="95" t="str">
        <f>IF(FN_MC!Z218="","*",FN_MC!Z218)</f>
        <v>*</v>
      </c>
      <c r="D215" s="96" t="str">
        <f>IF(FN_MC!S218="","*",FN_MC!S218)</f>
        <v>-</v>
      </c>
      <c r="E215" s="96" t="str">
        <f>IF(FN_MC!T218="","*",FN_MC!T218)</f>
        <v>-</v>
      </c>
      <c r="F215" s="96" t="str">
        <f>IF(FN_MC!B218="","*",FN_MC!B218)</f>
        <v>*</v>
      </c>
      <c r="G215" s="96" t="str">
        <f>IF(FN_MC!D218="","*",FN_MC!D218)</f>
        <v>*</v>
      </c>
      <c r="H215" s="96" t="str">
        <f>IF(FN_MC!F218="","*",FN_MC!F218)</f>
        <v>*</v>
      </c>
      <c r="I215" s="96" t="str">
        <f>IF(FN_MC!H218="","*",FN_MC!H218)</f>
        <v>*</v>
      </c>
      <c r="J215" s="96" t="str">
        <f>IF(FN_MC!I218="","*",FN_MC!I218)</f>
        <v>*</v>
      </c>
      <c r="K215" s="96" t="str">
        <f>IF(FN_MC!M218="","*",FN_MC!M218)</f>
        <v>-</v>
      </c>
      <c r="L215" s="196" t="str">
        <f>IF(FN_MC!N218="","*",FN_MC!N218)</f>
        <v>-</v>
      </c>
      <c r="M215" s="97" t="str">
        <f>IF(FN_MC!J218="","*",FN_MC!J218)</f>
        <v>*</v>
      </c>
      <c r="N215" s="183" t="str">
        <f>IF(FN_MC!K218="","*",FN_MC!K218)</f>
        <v>*</v>
      </c>
      <c r="O215" s="183" t="str">
        <f>IF(FN_MC!L218="","*",FN_MC!L218)</f>
        <v>-</v>
      </c>
      <c r="P215" s="107" t="str">
        <f>IF(FN_MC!O218="","*",FN_MC!O218)</f>
        <v>*</v>
      </c>
      <c r="Q215" s="107" t="str">
        <f>IF(FN_MC!P218="","*",FN_MC!P218)</f>
        <v>*</v>
      </c>
      <c r="R215" s="96" t="str">
        <f>IF(FN_MC!Q218="","*",CONCATENATE(FN_MC!Q218," ",FN_MC!R218))</f>
        <v>*</v>
      </c>
      <c r="S215" s="96" t="str">
        <f>IF(FN_MC!V218="","*",FN_MC!V218)</f>
        <v>*</v>
      </c>
      <c r="T215" s="96" t="str">
        <f>IF(FN_MC!W218="","*",FN_MC!W218)</f>
        <v>*</v>
      </c>
      <c r="U215" s="98" t="str">
        <f ca="1">_xlfn.XLOOKUP(G215&amp;$U$3,BS_CONTROLE[CHAVE],BS_CONTROLE[Quantidade_11],"-")</f>
        <v>-</v>
      </c>
      <c r="V215" s="98" t="str">
        <f ca="1">_xlfn.XLOOKUP(G215&amp;$V$3,BS_CONTROLE[CHAVE],BS_CONTROLE[Quantidade_11],"-")</f>
        <v>-</v>
      </c>
      <c r="W215" s="98" t="str">
        <f ca="1">_xlfn.XLOOKUP(G215&amp;$W$3,BS_CONTROLE[CHAVE],BS_CONTROLE[Quantidade_11],"-")</f>
        <v>-</v>
      </c>
      <c r="X215" s="201"/>
      <c r="Y215" s="201"/>
      <c r="Z215" s="201"/>
      <c r="AA215" s="201"/>
      <c r="AB215" s="201"/>
      <c r="AC215" s="201"/>
      <c r="AD215" s="201"/>
      <c r="AE215" s="201"/>
      <c r="AF215" s="201"/>
      <c r="AG215" s="201"/>
      <c r="AH215" s="201"/>
      <c r="AI215" s="201"/>
      <c r="AJ215" s="201"/>
      <c r="AK215" s="201"/>
      <c r="AL215" s="201"/>
      <c r="AM215" s="201"/>
      <c r="AN215" s="201"/>
      <c r="AO215" s="201"/>
      <c r="AP215" s="201"/>
      <c r="AQ215" s="201"/>
      <c r="AR215" s="201"/>
      <c r="AS215" s="201"/>
      <c r="AT215" s="201"/>
    </row>
    <row r="216" spans="1:46" hidden="1">
      <c r="A216" s="95" t="str">
        <f>IF(FN_MC!Y219="","*",FN_MC!Y219)</f>
        <v>*</v>
      </c>
      <c r="B216" s="95" t="str">
        <f>IF(FN_MC!X219="","*",FN_MC!X219)</f>
        <v>*</v>
      </c>
      <c r="C216" s="95" t="str">
        <f>IF(FN_MC!Z219="","*",FN_MC!Z219)</f>
        <v>*</v>
      </c>
      <c r="D216" s="96" t="str">
        <f>IF(FN_MC!S219="","*",FN_MC!S219)</f>
        <v>-</v>
      </c>
      <c r="E216" s="96" t="str">
        <f>IF(FN_MC!T219="","*",FN_MC!T219)</f>
        <v>-</v>
      </c>
      <c r="F216" s="96" t="str">
        <f>IF(FN_MC!B219="","*",FN_MC!B219)</f>
        <v>*</v>
      </c>
      <c r="G216" s="96" t="str">
        <f>IF(FN_MC!D219="","*",FN_MC!D219)</f>
        <v>*</v>
      </c>
      <c r="H216" s="96" t="str">
        <f>IF(FN_MC!F219="","*",FN_MC!F219)</f>
        <v>*</v>
      </c>
      <c r="I216" s="96" t="str">
        <f>IF(FN_MC!H219="","*",FN_MC!H219)</f>
        <v>*</v>
      </c>
      <c r="J216" s="96" t="str">
        <f>IF(FN_MC!I219="","*",FN_MC!I219)</f>
        <v>*</v>
      </c>
      <c r="K216" s="96" t="str">
        <f>IF(FN_MC!M219="","*",FN_MC!M219)</f>
        <v>-</v>
      </c>
      <c r="L216" s="196" t="str">
        <f>IF(FN_MC!N219="","*",FN_MC!N219)</f>
        <v>-</v>
      </c>
      <c r="M216" s="97" t="str">
        <f>IF(FN_MC!J219="","*",FN_MC!J219)</f>
        <v>*</v>
      </c>
      <c r="N216" s="183" t="str">
        <f>IF(FN_MC!K219="","*",FN_MC!K219)</f>
        <v>*</v>
      </c>
      <c r="O216" s="183" t="str">
        <f>IF(FN_MC!L219="","*",FN_MC!L219)</f>
        <v>-</v>
      </c>
      <c r="P216" s="107" t="str">
        <f>IF(FN_MC!O219="","*",FN_MC!O219)</f>
        <v>*</v>
      </c>
      <c r="Q216" s="107" t="str">
        <f>IF(FN_MC!P219="","*",FN_MC!P219)</f>
        <v>*</v>
      </c>
      <c r="R216" s="96" t="str">
        <f>IF(FN_MC!Q219="","*",CONCATENATE(FN_MC!Q219," ",FN_MC!R219))</f>
        <v>*</v>
      </c>
      <c r="S216" s="96" t="str">
        <f>IF(FN_MC!V219="","*",FN_MC!V219)</f>
        <v>*</v>
      </c>
      <c r="T216" s="96" t="str">
        <f>IF(FN_MC!W219="","*",FN_MC!W219)</f>
        <v>*</v>
      </c>
      <c r="U216" s="98" t="str">
        <f ca="1">_xlfn.XLOOKUP(G216&amp;$U$3,BS_CONTROLE[CHAVE],BS_CONTROLE[Quantidade_11],"-")</f>
        <v>-</v>
      </c>
      <c r="V216" s="98" t="str">
        <f ca="1">_xlfn.XLOOKUP(G216&amp;$V$3,BS_CONTROLE[CHAVE],BS_CONTROLE[Quantidade_11],"-")</f>
        <v>-</v>
      </c>
      <c r="W216" s="98" t="str">
        <f ca="1">_xlfn.XLOOKUP(G216&amp;$W$3,BS_CONTROLE[CHAVE],BS_CONTROLE[Quantidade_11],"-")</f>
        <v>-</v>
      </c>
      <c r="X216" s="201"/>
      <c r="Y216" s="201"/>
      <c r="Z216" s="201"/>
      <c r="AA216" s="201"/>
      <c r="AB216" s="201"/>
      <c r="AC216" s="201"/>
      <c r="AD216" s="201"/>
      <c r="AE216" s="201"/>
      <c r="AF216" s="201"/>
      <c r="AG216" s="201"/>
      <c r="AH216" s="201"/>
      <c r="AI216" s="201"/>
      <c r="AJ216" s="201"/>
      <c r="AK216" s="201"/>
      <c r="AL216" s="201"/>
      <c r="AM216" s="201"/>
      <c r="AN216" s="201"/>
      <c r="AO216" s="201"/>
      <c r="AP216" s="201"/>
      <c r="AQ216" s="201"/>
      <c r="AR216" s="201"/>
      <c r="AS216" s="201"/>
      <c r="AT216" s="201"/>
    </row>
    <row r="217" spans="1:46" hidden="1">
      <c r="A217" s="95" t="str">
        <f>IF(FN_MC!Y220="","*",FN_MC!Y220)</f>
        <v>*</v>
      </c>
      <c r="B217" s="95" t="str">
        <f>IF(FN_MC!X220="","*",FN_MC!X220)</f>
        <v>*</v>
      </c>
      <c r="C217" s="95" t="str">
        <f>IF(FN_MC!Z220="","*",FN_MC!Z220)</f>
        <v>*</v>
      </c>
      <c r="D217" s="96" t="str">
        <f>IF(FN_MC!S220="","*",FN_MC!S220)</f>
        <v>-</v>
      </c>
      <c r="E217" s="96" t="str">
        <f>IF(FN_MC!T220="","*",FN_MC!T220)</f>
        <v>-</v>
      </c>
      <c r="F217" s="96" t="str">
        <f>IF(FN_MC!B220="","*",FN_MC!B220)</f>
        <v>*</v>
      </c>
      <c r="G217" s="96" t="str">
        <f>IF(FN_MC!D220="","*",FN_MC!D220)</f>
        <v>*</v>
      </c>
      <c r="H217" s="96" t="str">
        <f>IF(FN_MC!F220="","*",FN_MC!F220)</f>
        <v>*</v>
      </c>
      <c r="I217" s="96" t="str">
        <f>IF(FN_MC!H220="","*",FN_MC!H220)</f>
        <v>*</v>
      </c>
      <c r="J217" s="96" t="str">
        <f>IF(FN_MC!I220="","*",FN_MC!I220)</f>
        <v>*</v>
      </c>
      <c r="K217" s="96" t="str">
        <f>IF(FN_MC!M220="","*",FN_MC!M220)</f>
        <v>-</v>
      </c>
      <c r="L217" s="196" t="str">
        <f>IF(FN_MC!N220="","*",FN_MC!N220)</f>
        <v>-</v>
      </c>
      <c r="M217" s="97" t="str">
        <f>IF(FN_MC!J220="","*",FN_MC!J220)</f>
        <v>*</v>
      </c>
      <c r="N217" s="183" t="str">
        <f>IF(FN_MC!K220="","*",FN_MC!K220)</f>
        <v>*</v>
      </c>
      <c r="O217" s="183" t="str">
        <f>IF(FN_MC!L220="","*",FN_MC!L220)</f>
        <v>-</v>
      </c>
      <c r="P217" s="107" t="str">
        <f>IF(FN_MC!O220="","*",FN_MC!O220)</f>
        <v>*</v>
      </c>
      <c r="Q217" s="107" t="str">
        <f>IF(FN_MC!P220="","*",FN_MC!P220)</f>
        <v>*</v>
      </c>
      <c r="R217" s="96" t="str">
        <f>IF(FN_MC!Q220="","*",CONCATENATE(FN_MC!Q220," ",FN_MC!R220))</f>
        <v>*</v>
      </c>
      <c r="S217" s="96" t="str">
        <f>IF(FN_MC!V220="","*",FN_MC!V220)</f>
        <v>*</v>
      </c>
      <c r="T217" s="96" t="str">
        <f>IF(FN_MC!W220="","*",FN_MC!W220)</f>
        <v>*</v>
      </c>
      <c r="U217" s="98" t="str">
        <f ca="1">_xlfn.XLOOKUP(G217&amp;$U$3,BS_CONTROLE[CHAVE],BS_CONTROLE[Quantidade_11],"-")</f>
        <v>-</v>
      </c>
      <c r="V217" s="98" t="str">
        <f ca="1">_xlfn.XLOOKUP(G217&amp;$V$3,BS_CONTROLE[CHAVE],BS_CONTROLE[Quantidade_11],"-")</f>
        <v>-</v>
      </c>
      <c r="W217" s="98" t="str">
        <f ca="1">_xlfn.XLOOKUP(G217&amp;$W$3,BS_CONTROLE[CHAVE],BS_CONTROLE[Quantidade_11],"-")</f>
        <v>-</v>
      </c>
      <c r="X217" s="201"/>
      <c r="Y217" s="201"/>
      <c r="Z217" s="201"/>
      <c r="AA217" s="201"/>
      <c r="AB217" s="201"/>
      <c r="AC217" s="201"/>
      <c r="AD217" s="201"/>
      <c r="AE217" s="201"/>
      <c r="AF217" s="201"/>
      <c r="AG217" s="201"/>
      <c r="AH217" s="201"/>
      <c r="AI217" s="201"/>
      <c r="AJ217" s="201"/>
      <c r="AK217" s="201"/>
      <c r="AL217" s="201"/>
      <c r="AM217" s="201"/>
      <c r="AN217" s="201"/>
      <c r="AO217" s="201"/>
      <c r="AP217" s="201"/>
      <c r="AQ217" s="201"/>
      <c r="AR217" s="201"/>
      <c r="AS217" s="201"/>
      <c r="AT217" s="201"/>
    </row>
    <row r="218" spans="1:46" hidden="1">
      <c r="A218" s="95" t="str">
        <f>IF(FN_MC!Y221="","*",FN_MC!Y221)</f>
        <v>*</v>
      </c>
      <c r="B218" s="95" t="str">
        <f>IF(FN_MC!X221="","*",FN_MC!X221)</f>
        <v>*</v>
      </c>
      <c r="C218" s="95" t="str">
        <f>IF(FN_MC!Z221="","*",FN_MC!Z221)</f>
        <v>*</v>
      </c>
      <c r="D218" s="96" t="str">
        <f>IF(FN_MC!S221="","*",FN_MC!S221)</f>
        <v>-</v>
      </c>
      <c r="E218" s="96" t="str">
        <f>IF(FN_MC!T221="","*",FN_MC!T221)</f>
        <v>-</v>
      </c>
      <c r="F218" s="96" t="str">
        <f>IF(FN_MC!B221="","*",FN_MC!B221)</f>
        <v>*</v>
      </c>
      <c r="G218" s="96" t="str">
        <f>IF(FN_MC!D221="","*",FN_MC!D221)</f>
        <v>*</v>
      </c>
      <c r="H218" s="96" t="str">
        <f>IF(FN_MC!F221="","*",FN_MC!F221)</f>
        <v>*</v>
      </c>
      <c r="I218" s="96" t="str">
        <f>IF(FN_MC!H221="","*",FN_MC!H221)</f>
        <v>*</v>
      </c>
      <c r="J218" s="96" t="str">
        <f>IF(FN_MC!I221="","*",FN_MC!I221)</f>
        <v>*</v>
      </c>
      <c r="K218" s="96" t="str">
        <f>IF(FN_MC!M221="","*",FN_MC!M221)</f>
        <v>-</v>
      </c>
      <c r="L218" s="196" t="str">
        <f>IF(FN_MC!N221="","*",FN_MC!N221)</f>
        <v>-</v>
      </c>
      <c r="M218" s="97" t="str">
        <f>IF(FN_MC!J221="","*",FN_MC!J221)</f>
        <v>*</v>
      </c>
      <c r="N218" s="183" t="str">
        <f>IF(FN_MC!K221="","*",FN_MC!K221)</f>
        <v>*</v>
      </c>
      <c r="O218" s="183" t="str">
        <f>IF(FN_MC!L221="","*",FN_MC!L221)</f>
        <v>-</v>
      </c>
      <c r="P218" s="107" t="str">
        <f>IF(FN_MC!O221="","*",FN_MC!O221)</f>
        <v>*</v>
      </c>
      <c r="Q218" s="107" t="str">
        <f>IF(FN_MC!P221="","*",FN_MC!P221)</f>
        <v>*</v>
      </c>
      <c r="R218" s="96" t="str">
        <f>IF(FN_MC!Q221="","*",CONCATENATE(FN_MC!Q221," ",FN_MC!R221))</f>
        <v>*</v>
      </c>
      <c r="S218" s="96" t="str">
        <f>IF(FN_MC!V221="","*",FN_MC!V221)</f>
        <v>*</v>
      </c>
      <c r="T218" s="96" t="str">
        <f>IF(FN_MC!W221="","*",FN_MC!W221)</f>
        <v>*</v>
      </c>
      <c r="U218" s="98" t="str">
        <f ca="1">_xlfn.XLOOKUP(G218&amp;$U$3,BS_CONTROLE[CHAVE],BS_CONTROLE[Quantidade_11],"-")</f>
        <v>-</v>
      </c>
      <c r="V218" s="98" t="str">
        <f ca="1">_xlfn.XLOOKUP(G218&amp;$V$3,BS_CONTROLE[CHAVE],BS_CONTROLE[Quantidade_11],"-")</f>
        <v>-</v>
      </c>
      <c r="W218" s="98" t="str">
        <f ca="1">_xlfn.XLOOKUP(G218&amp;$W$3,BS_CONTROLE[CHAVE],BS_CONTROLE[Quantidade_11],"-")</f>
        <v>-</v>
      </c>
      <c r="X218" s="201"/>
      <c r="Y218" s="201"/>
      <c r="Z218" s="201"/>
      <c r="AA218" s="201"/>
      <c r="AB218" s="201"/>
      <c r="AC218" s="201"/>
      <c r="AD218" s="201"/>
      <c r="AE218" s="201"/>
      <c r="AF218" s="201"/>
      <c r="AG218" s="201"/>
      <c r="AH218" s="201"/>
      <c r="AI218" s="201"/>
      <c r="AJ218" s="201"/>
      <c r="AK218" s="201"/>
      <c r="AL218" s="201"/>
      <c r="AM218" s="201"/>
      <c r="AN218" s="201"/>
      <c r="AO218" s="201"/>
      <c r="AP218" s="201"/>
      <c r="AQ218" s="201"/>
      <c r="AR218" s="201"/>
      <c r="AS218" s="201"/>
      <c r="AT218" s="201"/>
    </row>
    <row r="219" spans="1:46" hidden="1">
      <c r="A219" s="95" t="str">
        <f>IF(FN_MC!Y222="","*",FN_MC!Y222)</f>
        <v>*</v>
      </c>
      <c r="B219" s="95" t="str">
        <f>IF(FN_MC!X222="","*",FN_MC!X222)</f>
        <v>*</v>
      </c>
      <c r="C219" s="95" t="str">
        <f>IF(FN_MC!Z222="","*",FN_MC!Z222)</f>
        <v>*</v>
      </c>
      <c r="D219" s="96" t="str">
        <f>IF(FN_MC!S222="","*",FN_MC!S222)</f>
        <v>-</v>
      </c>
      <c r="E219" s="96" t="str">
        <f>IF(FN_MC!T222="","*",FN_MC!T222)</f>
        <v>-</v>
      </c>
      <c r="F219" s="96" t="str">
        <f>IF(FN_MC!B222="","*",FN_MC!B222)</f>
        <v>*</v>
      </c>
      <c r="G219" s="96" t="str">
        <f>IF(FN_MC!D222="","*",FN_MC!D222)</f>
        <v>*</v>
      </c>
      <c r="H219" s="96" t="str">
        <f>IF(FN_MC!F222="","*",FN_MC!F222)</f>
        <v>*</v>
      </c>
      <c r="I219" s="96" t="str">
        <f>IF(FN_MC!H222="","*",FN_MC!H222)</f>
        <v>*</v>
      </c>
      <c r="J219" s="96" t="str">
        <f>IF(FN_MC!I222="","*",FN_MC!I222)</f>
        <v>*</v>
      </c>
      <c r="K219" s="96" t="str">
        <f>IF(FN_MC!M222="","*",FN_MC!M222)</f>
        <v>-</v>
      </c>
      <c r="L219" s="196" t="str">
        <f>IF(FN_MC!N222="","*",FN_MC!N222)</f>
        <v>-</v>
      </c>
      <c r="M219" s="97" t="str">
        <f>IF(FN_MC!J222="","*",FN_MC!J222)</f>
        <v>*</v>
      </c>
      <c r="N219" s="183" t="str">
        <f>IF(FN_MC!K222="","*",FN_MC!K222)</f>
        <v>*</v>
      </c>
      <c r="O219" s="183" t="str">
        <f>IF(FN_MC!L222="","*",FN_MC!L222)</f>
        <v>-</v>
      </c>
      <c r="P219" s="107" t="str">
        <f>IF(FN_MC!O222="","*",FN_MC!O222)</f>
        <v>*</v>
      </c>
      <c r="Q219" s="107" t="str">
        <f>IF(FN_MC!P222="","*",FN_MC!P222)</f>
        <v>*</v>
      </c>
      <c r="R219" s="96" t="str">
        <f>IF(FN_MC!Q222="","*",CONCATENATE(FN_MC!Q222," ",FN_MC!R222))</f>
        <v>*</v>
      </c>
      <c r="S219" s="96" t="str">
        <f>IF(FN_MC!V222="","*",FN_MC!V222)</f>
        <v>*</v>
      </c>
      <c r="T219" s="96" t="str">
        <f>IF(FN_MC!W222="","*",FN_MC!W222)</f>
        <v>*</v>
      </c>
      <c r="U219" s="98" t="str">
        <f ca="1">_xlfn.XLOOKUP(G219&amp;$U$3,BS_CONTROLE[CHAVE],BS_CONTROLE[Quantidade_11],"-")</f>
        <v>-</v>
      </c>
      <c r="V219" s="98" t="str">
        <f ca="1">_xlfn.XLOOKUP(G219&amp;$V$3,BS_CONTROLE[CHAVE],BS_CONTROLE[Quantidade_11],"-")</f>
        <v>-</v>
      </c>
      <c r="W219" s="98" t="str">
        <f ca="1">_xlfn.XLOOKUP(G219&amp;$W$3,BS_CONTROLE[CHAVE],BS_CONTROLE[Quantidade_11],"-")</f>
        <v>-</v>
      </c>
      <c r="X219" s="201"/>
      <c r="Y219" s="201"/>
      <c r="Z219" s="201"/>
      <c r="AA219" s="201"/>
      <c r="AB219" s="201"/>
      <c r="AC219" s="201"/>
      <c r="AD219" s="201"/>
      <c r="AE219" s="201"/>
      <c r="AF219" s="201"/>
      <c r="AG219" s="201"/>
      <c r="AH219" s="201"/>
      <c r="AI219" s="201"/>
      <c r="AJ219" s="201"/>
      <c r="AK219" s="201"/>
      <c r="AL219" s="201"/>
      <c r="AM219" s="201"/>
      <c r="AN219" s="201"/>
      <c r="AO219" s="201"/>
      <c r="AP219" s="201"/>
      <c r="AQ219" s="201"/>
      <c r="AR219" s="201"/>
      <c r="AS219" s="201"/>
      <c r="AT219" s="201"/>
    </row>
    <row r="220" spans="1:46" hidden="1">
      <c r="A220" s="95" t="str">
        <f>IF(FN_MC!Y223="","*",FN_MC!Y223)</f>
        <v>*</v>
      </c>
      <c r="B220" s="95" t="str">
        <f>IF(FN_MC!X223="","*",FN_MC!X223)</f>
        <v>*</v>
      </c>
      <c r="C220" s="95" t="str">
        <f>IF(FN_MC!Z223="","*",FN_MC!Z223)</f>
        <v>*</v>
      </c>
      <c r="D220" s="96" t="str">
        <f>IF(FN_MC!S223="","*",FN_MC!S223)</f>
        <v>-</v>
      </c>
      <c r="E220" s="96" t="str">
        <f>IF(FN_MC!T223="","*",FN_MC!T223)</f>
        <v>-</v>
      </c>
      <c r="F220" s="96" t="str">
        <f>IF(FN_MC!B223="","*",FN_MC!B223)</f>
        <v>*</v>
      </c>
      <c r="G220" s="96" t="str">
        <f>IF(FN_MC!D223="","*",FN_MC!D223)</f>
        <v>*</v>
      </c>
      <c r="H220" s="96" t="str">
        <f>IF(FN_MC!F223="","*",FN_MC!F223)</f>
        <v>*</v>
      </c>
      <c r="I220" s="96" t="str">
        <f>IF(FN_MC!H223="","*",FN_MC!H223)</f>
        <v>*</v>
      </c>
      <c r="J220" s="96" t="str">
        <f>IF(FN_MC!I223="","*",FN_MC!I223)</f>
        <v>*</v>
      </c>
      <c r="K220" s="96" t="str">
        <f>IF(FN_MC!M223="","*",FN_MC!M223)</f>
        <v>-</v>
      </c>
      <c r="L220" s="196" t="str">
        <f>IF(FN_MC!N223="","*",FN_MC!N223)</f>
        <v>-</v>
      </c>
      <c r="M220" s="97" t="str">
        <f>IF(FN_MC!J223="","*",FN_MC!J223)</f>
        <v>*</v>
      </c>
      <c r="N220" s="183" t="str">
        <f>IF(FN_MC!K223="","*",FN_MC!K223)</f>
        <v>*</v>
      </c>
      <c r="O220" s="183" t="str">
        <f>IF(FN_MC!L223="","*",FN_MC!L223)</f>
        <v>-</v>
      </c>
      <c r="P220" s="107" t="str">
        <f>IF(FN_MC!O223="","*",FN_MC!O223)</f>
        <v>*</v>
      </c>
      <c r="Q220" s="107" t="str">
        <f>IF(FN_MC!P223="","*",FN_MC!P223)</f>
        <v>*</v>
      </c>
      <c r="R220" s="96" t="str">
        <f>IF(FN_MC!Q223="","*",CONCATENATE(FN_MC!Q223," ",FN_MC!R223))</f>
        <v>*</v>
      </c>
      <c r="S220" s="96" t="str">
        <f>IF(FN_MC!V223="","*",FN_MC!V223)</f>
        <v>*</v>
      </c>
      <c r="T220" s="96" t="str">
        <f>IF(FN_MC!W223="","*",FN_MC!W223)</f>
        <v>*</v>
      </c>
      <c r="U220" s="98" t="str">
        <f ca="1">_xlfn.XLOOKUP(G220&amp;$U$3,BS_CONTROLE[CHAVE],BS_CONTROLE[Quantidade_11],"-")</f>
        <v>-</v>
      </c>
      <c r="V220" s="98" t="str">
        <f ca="1">_xlfn.XLOOKUP(G220&amp;$V$3,BS_CONTROLE[CHAVE],BS_CONTROLE[Quantidade_11],"-")</f>
        <v>-</v>
      </c>
      <c r="W220" s="98" t="str">
        <f ca="1">_xlfn.XLOOKUP(G220&amp;$W$3,BS_CONTROLE[CHAVE],BS_CONTROLE[Quantidade_11],"-")</f>
        <v>-</v>
      </c>
      <c r="X220" s="201"/>
      <c r="Y220" s="201"/>
      <c r="Z220" s="201"/>
      <c r="AA220" s="201"/>
      <c r="AB220" s="201"/>
      <c r="AC220" s="201"/>
      <c r="AD220" s="201"/>
      <c r="AE220" s="201"/>
      <c r="AF220" s="201"/>
      <c r="AG220" s="201"/>
      <c r="AH220" s="201"/>
      <c r="AI220" s="201"/>
      <c r="AJ220" s="201"/>
      <c r="AK220" s="201"/>
      <c r="AL220" s="201"/>
      <c r="AM220" s="201"/>
      <c r="AN220" s="201"/>
      <c r="AO220" s="201"/>
      <c r="AP220" s="201"/>
      <c r="AQ220" s="201"/>
      <c r="AR220" s="201"/>
      <c r="AS220" s="201"/>
      <c r="AT220" s="201"/>
    </row>
    <row r="221" spans="1:46" hidden="1">
      <c r="A221" s="95" t="str">
        <f>IF(FN_MC!Y224="","*",FN_MC!Y224)</f>
        <v>*</v>
      </c>
      <c r="B221" s="95" t="str">
        <f>IF(FN_MC!X224="","*",FN_MC!X224)</f>
        <v>*</v>
      </c>
      <c r="C221" s="95" t="str">
        <f>IF(FN_MC!Z224="","*",FN_MC!Z224)</f>
        <v>*</v>
      </c>
      <c r="D221" s="96" t="str">
        <f>IF(FN_MC!S224="","*",FN_MC!S224)</f>
        <v>-</v>
      </c>
      <c r="E221" s="96" t="str">
        <f>IF(FN_MC!T224="","*",FN_MC!T224)</f>
        <v>-</v>
      </c>
      <c r="F221" s="96" t="str">
        <f>IF(FN_MC!B224="","*",FN_MC!B224)</f>
        <v>*</v>
      </c>
      <c r="G221" s="96" t="str">
        <f>IF(FN_MC!D224="","*",FN_MC!D224)</f>
        <v>*</v>
      </c>
      <c r="H221" s="96" t="str">
        <f>IF(FN_MC!F224="","*",FN_MC!F224)</f>
        <v>*</v>
      </c>
      <c r="I221" s="96" t="str">
        <f>IF(FN_MC!H224="","*",FN_MC!H224)</f>
        <v>*</v>
      </c>
      <c r="J221" s="96" t="str">
        <f>IF(FN_MC!I224="","*",FN_MC!I224)</f>
        <v>*</v>
      </c>
      <c r="K221" s="96" t="str">
        <f>IF(FN_MC!M224="","*",FN_MC!M224)</f>
        <v>-</v>
      </c>
      <c r="L221" s="196" t="str">
        <f>IF(FN_MC!N224="","*",FN_MC!N224)</f>
        <v>-</v>
      </c>
      <c r="M221" s="97" t="str">
        <f>IF(FN_MC!J224="","*",FN_MC!J224)</f>
        <v>*</v>
      </c>
      <c r="N221" s="183" t="str">
        <f>IF(FN_MC!K224="","*",FN_MC!K224)</f>
        <v>*</v>
      </c>
      <c r="O221" s="183" t="str">
        <f>IF(FN_MC!L224="","*",FN_MC!L224)</f>
        <v>-</v>
      </c>
      <c r="P221" s="107" t="str">
        <f>IF(FN_MC!O224="","*",FN_MC!O224)</f>
        <v>*</v>
      </c>
      <c r="Q221" s="107" t="str">
        <f>IF(FN_MC!P224="","*",FN_MC!P224)</f>
        <v>*</v>
      </c>
      <c r="R221" s="96" t="str">
        <f>IF(FN_MC!Q224="","*",CONCATENATE(FN_MC!Q224," ",FN_MC!R224))</f>
        <v>*</v>
      </c>
      <c r="S221" s="96" t="str">
        <f>IF(FN_MC!V224="","*",FN_MC!V224)</f>
        <v>*</v>
      </c>
      <c r="T221" s="96" t="str">
        <f>IF(FN_MC!W224="","*",FN_MC!W224)</f>
        <v>*</v>
      </c>
      <c r="U221" s="98" t="str">
        <f ca="1">_xlfn.XLOOKUP(G221&amp;$U$3,BS_CONTROLE[CHAVE],BS_CONTROLE[Quantidade_11],"-")</f>
        <v>-</v>
      </c>
      <c r="V221" s="98" t="str">
        <f ca="1">_xlfn.XLOOKUP(G221&amp;$V$3,BS_CONTROLE[CHAVE],BS_CONTROLE[Quantidade_11],"-")</f>
        <v>-</v>
      </c>
      <c r="W221" s="98" t="str">
        <f ca="1">_xlfn.XLOOKUP(G221&amp;$W$3,BS_CONTROLE[CHAVE],BS_CONTROLE[Quantidade_11],"-")</f>
        <v>-</v>
      </c>
      <c r="X221" s="201"/>
      <c r="Y221" s="201"/>
      <c r="Z221" s="201"/>
      <c r="AA221" s="201"/>
      <c r="AB221" s="201"/>
      <c r="AC221" s="201"/>
      <c r="AD221" s="201"/>
      <c r="AE221" s="201"/>
      <c r="AF221" s="201"/>
      <c r="AG221" s="201"/>
      <c r="AH221" s="201"/>
      <c r="AI221" s="201"/>
      <c r="AJ221" s="201"/>
      <c r="AK221" s="201"/>
      <c r="AL221" s="201"/>
      <c r="AM221" s="201"/>
      <c r="AN221" s="201"/>
      <c r="AO221" s="201"/>
      <c r="AP221" s="201"/>
      <c r="AQ221" s="201"/>
      <c r="AR221" s="201"/>
      <c r="AS221" s="201"/>
      <c r="AT221" s="201"/>
    </row>
    <row r="222" spans="1:46" hidden="1">
      <c r="A222" s="95" t="str">
        <f>IF(FN_MC!Y225="","*",FN_MC!Y225)</f>
        <v>*</v>
      </c>
      <c r="B222" s="95" t="str">
        <f>IF(FN_MC!X225="","*",FN_MC!X225)</f>
        <v>*</v>
      </c>
      <c r="C222" s="95" t="str">
        <f>IF(FN_MC!Z225="","*",FN_MC!Z225)</f>
        <v>*</v>
      </c>
      <c r="D222" s="96" t="str">
        <f>IF(FN_MC!S225="","*",FN_MC!S225)</f>
        <v>-</v>
      </c>
      <c r="E222" s="96" t="str">
        <f>IF(FN_MC!T225="","*",FN_MC!T225)</f>
        <v>-</v>
      </c>
      <c r="F222" s="96" t="str">
        <f>IF(FN_MC!B225="","*",FN_MC!B225)</f>
        <v>*</v>
      </c>
      <c r="G222" s="96" t="str">
        <f>IF(FN_MC!D225="","*",FN_MC!D225)</f>
        <v>*</v>
      </c>
      <c r="H222" s="96" t="str">
        <f>IF(FN_MC!F225="","*",FN_MC!F225)</f>
        <v>*</v>
      </c>
      <c r="I222" s="96" t="str">
        <f>IF(FN_MC!H225="","*",FN_MC!H225)</f>
        <v>*</v>
      </c>
      <c r="J222" s="96" t="str">
        <f>IF(FN_MC!I225="","*",FN_MC!I225)</f>
        <v>*</v>
      </c>
      <c r="K222" s="96" t="str">
        <f>IF(FN_MC!M225="","*",FN_MC!M225)</f>
        <v>-</v>
      </c>
      <c r="L222" s="196" t="str">
        <f>IF(FN_MC!N225="","*",FN_MC!N225)</f>
        <v>-</v>
      </c>
      <c r="M222" s="97" t="str">
        <f>IF(FN_MC!J225="","*",FN_MC!J225)</f>
        <v>*</v>
      </c>
      <c r="N222" s="183" t="str">
        <f>IF(FN_MC!K225="","*",FN_MC!K225)</f>
        <v>*</v>
      </c>
      <c r="O222" s="183" t="str">
        <f>IF(FN_MC!L225="","*",FN_MC!L225)</f>
        <v>-</v>
      </c>
      <c r="P222" s="107" t="str">
        <f>IF(FN_MC!O225="","*",FN_MC!O225)</f>
        <v>*</v>
      </c>
      <c r="Q222" s="107" t="str">
        <f>IF(FN_MC!P225="","*",FN_MC!P225)</f>
        <v>*</v>
      </c>
      <c r="R222" s="96" t="str">
        <f>IF(FN_MC!Q225="","*",CONCATENATE(FN_MC!Q225," ",FN_MC!R225))</f>
        <v>*</v>
      </c>
      <c r="S222" s="96" t="str">
        <f>IF(FN_MC!V225="","*",FN_MC!V225)</f>
        <v>*</v>
      </c>
      <c r="T222" s="96" t="str">
        <f>IF(FN_MC!W225="","*",FN_MC!W225)</f>
        <v>*</v>
      </c>
      <c r="U222" s="98" t="str">
        <f ca="1">_xlfn.XLOOKUP(G222&amp;$U$3,BS_CONTROLE[CHAVE],BS_CONTROLE[Quantidade_11],"-")</f>
        <v>-</v>
      </c>
      <c r="V222" s="98" t="str">
        <f ca="1">_xlfn.XLOOKUP(G222&amp;$V$3,BS_CONTROLE[CHAVE],BS_CONTROLE[Quantidade_11],"-")</f>
        <v>-</v>
      </c>
      <c r="W222" s="98" t="str">
        <f ca="1">_xlfn.XLOOKUP(G222&amp;$W$3,BS_CONTROLE[CHAVE],BS_CONTROLE[Quantidade_11],"-")</f>
        <v>-</v>
      </c>
      <c r="X222" s="201"/>
      <c r="Y222" s="201"/>
      <c r="Z222" s="201"/>
      <c r="AA222" s="201"/>
      <c r="AB222" s="201"/>
      <c r="AC222" s="201"/>
      <c r="AD222" s="201"/>
      <c r="AE222" s="201"/>
      <c r="AF222" s="201"/>
      <c r="AG222" s="201"/>
      <c r="AH222" s="201"/>
      <c r="AI222" s="201"/>
      <c r="AJ222" s="201"/>
      <c r="AK222" s="201"/>
      <c r="AL222" s="201"/>
      <c r="AM222" s="201"/>
      <c r="AN222" s="201"/>
      <c r="AO222" s="201"/>
      <c r="AP222" s="201"/>
      <c r="AQ222" s="201"/>
      <c r="AR222" s="201"/>
      <c r="AS222" s="201"/>
      <c r="AT222" s="201"/>
    </row>
    <row r="223" spans="1:46" hidden="1">
      <c r="A223" s="95" t="str">
        <f>IF(FN_MC!Y226="","*",FN_MC!Y226)</f>
        <v>*</v>
      </c>
      <c r="B223" s="95" t="str">
        <f>IF(FN_MC!X226="","*",FN_MC!X226)</f>
        <v>*</v>
      </c>
      <c r="C223" s="95" t="str">
        <f>IF(FN_MC!Z226="","*",FN_MC!Z226)</f>
        <v>*</v>
      </c>
      <c r="D223" s="96" t="str">
        <f>IF(FN_MC!S226="","*",FN_MC!S226)</f>
        <v>-</v>
      </c>
      <c r="E223" s="96" t="str">
        <f>IF(FN_MC!T226="","*",FN_MC!T226)</f>
        <v>-</v>
      </c>
      <c r="F223" s="96" t="str">
        <f>IF(FN_MC!B226="","*",FN_MC!B226)</f>
        <v>*</v>
      </c>
      <c r="G223" s="96" t="str">
        <f>IF(FN_MC!D226="","*",FN_MC!D226)</f>
        <v>*</v>
      </c>
      <c r="H223" s="96" t="str">
        <f>IF(FN_MC!F226="","*",FN_MC!F226)</f>
        <v>*</v>
      </c>
      <c r="I223" s="96" t="str">
        <f>IF(FN_MC!H226="","*",FN_MC!H226)</f>
        <v>*</v>
      </c>
      <c r="J223" s="96" t="str">
        <f>IF(FN_MC!I226="","*",FN_MC!I226)</f>
        <v>*</v>
      </c>
      <c r="K223" s="96" t="str">
        <f>IF(FN_MC!M226="","*",FN_MC!M226)</f>
        <v>-</v>
      </c>
      <c r="L223" s="196" t="str">
        <f>IF(FN_MC!N226="","*",FN_MC!N226)</f>
        <v>-</v>
      </c>
      <c r="M223" s="97" t="str">
        <f>IF(FN_MC!J226="","*",FN_MC!J226)</f>
        <v>*</v>
      </c>
      <c r="N223" s="183" t="str">
        <f>IF(FN_MC!K226="","*",FN_MC!K226)</f>
        <v>*</v>
      </c>
      <c r="O223" s="183" t="str">
        <f>IF(FN_MC!L226="","*",FN_MC!L226)</f>
        <v>-</v>
      </c>
      <c r="P223" s="107" t="str">
        <f>IF(FN_MC!O226="","*",FN_MC!O226)</f>
        <v>*</v>
      </c>
      <c r="Q223" s="107" t="str">
        <f>IF(FN_MC!P226="","*",FN_MC!P226)</f>
        <v>*</v>
      </c>
      <c r="R223" s="96" t="str">
        <f>IF(FN_MC!Q226="","*",CONCATENATE(FN_MC!Q226," ",FN_MC!R226))</f>
        <v>*</v>
      </c>
      <c r="S223" s="96" t="str">
        <f>IF(FN_MC!V226="","*",FN_MC!V226)</f>
        <v>*</v>
      </c>
      <c r="T223" s="96" t="str">
        <f>IF(FN_MC!W226="","*",FN_MC!W226)</f>
        <v>*</v>
      </c>
      <c r="U223" s="98" t="str">
        <f ca="1">_xlfn.XLOOKUP(G223&amp;$U$3,BS_CONTROLE[CHAVE],BS_CONTROLE[Quantidade_11],"-")</f>
        <v>-</v>
      </c>
      <c r="V223" s="98" t="str">
        <f ca="1">_xlfn.XLOOKUP(G223&amp;$V$3,BS_CONTROLE[CHAVE],BS_CONTROLE[Quantidade_11],"-")</f>
        <v>-</v>
      </c>
      <c r="W223" s="98" t="str">
        <f ca="1">_xlfn.XLOOKUP(G223&amp;$W$3,BS_CONTROLE[CHAVE],BS_CONTROLE[Quantidade_11],"-")</f>
        <v>-</v>
      </c>
      <c r="X223" s="201"/>
      <c r="Y223" s="201"/>
      <c r="Z223" s="201"/>
      <c r="AA223" s="201"/>
      <c r="AB223" s="201"/>
      <c r="AC223" s="201"/>
      <c r="AD223" s="201"/>
      <c r="AE223" s="201"/>
      <c r="AF223" s="201"/>
      <c r="AG223" s="201"/>
      <c r="AH223" s="201"/>
      <c r="AI223" s="201"/>
      <c r="AJ223" s="201"/>
      <c r="AK223" s="201"/>
      <c r="AL223" s="201"/>
      <c r="AM223" s="201"/>
      <c r="AN223" s="201"/>
      <c r="AO223" s="201"/>
      <c r="AP223" s="201"/>
      <c r="AQ223" s="201"/>
      <c r="AR223" s="201"/>
      <c r="AS223" s="201"/>
      <c r="AT223" s="201"/>
    </row>
    <row r="224" spans="1:46" hidden="1">
      <c r="A224" s="95" t="str">
        <f>IF(FN_MC!Y227="","*",FN_MC!Y227)</f>
        <v>*</v>
      </c>
      <c r="B224" s="95" t="str">
        <f>IF(FN_MC!X227="","*",FN_MC!X227)</f>
        <v>*</v>
      </c>
      <c r="C224" s="95" t="str">
        <f>IF(FN_MC!Z227="","*",FN_MC!Z227)</f>
        <v>*</v>
      </c>
      <c r="D224" s="96" t="str">
        <f>IF(FN_MC!S227="","*",FN_MC!S227)</f>
        <v>-</v>
      </c>
      <c r="E224" s="96" t="str">
        <f>IF(FN_MC!T227="","*",FN_MC!T227)</f>
        <v>-</v>
      </c>
      <c r="F224" s="96" t="str">
        <f>IF(FN_MC!B227="","*",FN_MC!B227)</f>
        <v>*</v>
      </c>
      <c r="G224" s="96" t="str">
        <f>IF(FN_MC!D227="","*",FN_MC!D227)</f>
        <v>*</v>
      </c>
      <c r="H224" s="96" t="str">
        <f>IF(FN_MC!F227="","*",FN_MC!F227)</f>
        <v>*</v>
      </c>
      <c r="I224" s="96" t="str">
        <f>IF(FN_MC!H227="","*",FN_MC!H227)</f>
        <v>*</v>
      </c>
      <c r="J224" s="96" t="str">
        <f>IF(FN_MC!I227="","*",FN_MC!I227)</f>
        <v>*</v>
      </c>
      <c r="K224" s="96" t="str">
        <f>IF(FN_MC!M227="","*",FN_MC!M227)</f>
        <v>-</v>
      </c>
      <c r="L224" s="196" t="str">
        <f>IF(FN_MC!N227="","*",FN_MC!N227)</f>
        <v>-</v>
      </c>
      <c r="M224" s="97" t="str">
        <f>IF(FN_MC!J227="","*",FN_MC!J227)</f>
        <v>*</v>
      </c>
      <c r="N224" s="183" t="str">
        <f>IF(FN_MC!K227="","*",FN_MC!K227)</f>
        <v>*</v>
      </c>
      <c r="O224" s="183" t="str">
        <f>IF(FN_MC!L227="","*",FN_MC!L227)</f>
        <v>-</v>
      </c>
      <c r="P224" s="107" t="str">
        <f>IF(FN_MC!O227="","*",FN_MC!O227)</f>
        <v>*</v>
      </c>
      <c r="Q224" s="107" t="str">
        <f>IF(FN_MC!P227="","*",FN_MC!P227)</f>
        <v>*</v>
      </c>
      <c r="R224" s="96" t="str">
        <f>IF(FN_MC!Q227="","*",CONCATENATE(FN_MC!Q227," ",FN_MC!R227))</f>
        <v>*</v>
      </c>
      <c r="S224" s="96" t="str">
        <f>IF(FN_MC!V227="","*",FN_MC!V227)</f>
        <v>*</v>
      </c>
      <c r="T224" s="96" t="str">
        <f>IF(FN_MC!W227="","*",FN_MC!W227)</f>
        <v>*</v>
      </c>
      <c r="U224" s="98" t="str">
        <f ca="1">_xlfn.XLOOKUP(G224&amp;$U$3,BS_CONTROLE[CHAVE],BS_CONTROLE[Quantidade_11],"-")</f>
        <v>-</v>
      </c>
      <c r="V224" s="98" t="str">
        <f ca="1">_xlfn.XLOOKUP(G224&amp;$V$3,BS_CONTROLE[CHAVE],BS_CONTROLE[Quantidade_11],"-")</f>
        <v>-</v>
      </c>
      <c r="W224" s="98" t="str">
        <f ca="1">_xlfn.XLOOKUP(G224&amp;$W$3,BS_CONTROLE[CHAVE],BS_CONTROLE[Quantidade_11],"-")</f>
        <v>-</v>
      </c>
      <c r="X224" s="201"/>
      <c r="Y224" s="201"/>
      <c r="Z224" s="201"/>
      <c r="AA224" s="201"/>
      <c r="AB224" s="201"/>
      <c r="AC224" s="201"/>
      <c r="AD224" s="201"/>
      <c r="AE224" s="201"/>
      <c r="AF224" s="201"/>
      <c r="AG224" s="201"/>
      <c r="AH224" s="201"/>
      <c r="AI224" s="201"/>
      <c r="AJ224" s="201"/>
      <c r="AK224" s="201"/>
      <c r="AL224" s="201"/>
      <c r="AM224" s="201"/>
      <c r="AN224" s="201"/>
      <c r="AO224" s="201"/>
      <c r="AP224" s="201"/>
      <c r="AQ224" s="201"/>
      <c r="AR224" s="201"/>
      <c r="AS224" s="201"/>
      <c r="AT224" s="201"/>
    </row>
    <row r="225" spans="1:46" hidden="1">
      <c r="A225" s="95" t="str">
        <f>IF(FN_MC!Y228="","*",FN_MC!Y228)</f>
        <v>*</v>
      </c>
      <c r="B225" s="95" t="str">
        <f>IF(FN_MC!X228="","*",FN_MC!X228)</f>
        <v>*</v>
      </c>
      <c r="C225" s="95" t="str">
        <f>IF(FN_MC!Z228="","*",FN_MC!Z228)</f>
        <v>*</v>
      </c>
      <c r="D225" s="96" t="str">
        <f>IF(FN_MC!S228="","*",FN_MC!S228)</f>
        <v>-</v>
      </c>
      <c r="E225" s="96" t="str">
        <f>IF(FN_MC!T228="","*",FN_MC!T228)</f>
        <v>-</v>
      </c>
      <c r="F225" s="96" t="str">
        <f>IF(FN_MC!B228="","*",FN_MC!B228)</f>
        <v>*</v>
      </c>
      <c r="G225" s="96" t="str">
        <f>IF(FN_MC!D228="","*",FN_MC!D228)</f>
        <v>*</v>
      </c>
      <c r="H225" s="96" t="str">
        <f>IF(FN_MC!F228="","*",FN_MC!F228)</f>
        <v>*</v>
      </c>
      <c r="I225" s="96" t="str">
        <f>IF(FN_MC!H228="","*",FN_MC!H228)</f>
        <v>*</v>
      </c>
      <c r="J225" s="96" t="str">
        <f>IF(FN_MC!I228="","*",FN_MC!I228)</f>
        <v>*</v>
      </c>
      <c r="K225" s="96" t="str">
        <f>IF(FN_MC!M228="","*",FN_MC!M228)</f>
        <v>-</v>
      </c>
      <c r="L225" s="196" t="str">
        <f>IF(FN_MC!N228="","*",FN_MC!N228)</f>
        <v>-</v>
      </c>
      <c r="M225" s="97" t="str">
        <f>IF(FN_MC!J228="","*",FN_MC!J228)</f>
        <v>*</v>
      </c>
      <c r="N225" s="183" t="str">
        <f>IF(FN_MC!K228="","*",FN_MC!K228)</f>
        <v>*</v>
      </c>
      <c r="O225" s="183" t="str">
        <f>IF(FN_MC!L228="","*",FN_MC!L228)</f>
        <v>-</v>
      </c>
      <c r="P225" s="107" t="str">
        <f>IF(FN_MC!O228="","*",FN_MC!O228)</f>
        <v>*</v>
      </c>
      <c r="Q225" s="107" t="str">
        <f>IF(FN_MC!P228="","*",FN_MC!P228)</f>
        <v>*</v>
      </c>
      <c r="R225" s="96" t="str">
        <f>IF(FN_MC!Q228="","*",CONCATENATE(FN_MC!Q228," ",FN_MC!R228))</f>
        <v>*</v>
      </c>
      <c r="S225" s="96" t="str">
        <f>IF(FN_MC!V228="","*",FN_MC!V228)</f>
        <v>*</v>
      </c>
      <c r="T225" s="96" t="str">
        <f>IF(FN_MC!W228="","*",FN_MC!W228)</f>
        <v>*</v>
      </c>
      <c r="U225" s="98" t="str">
        <f ca="1">_xlfn.XLOOKUP(G225&amp;$U$3,BS_CONTROLE[CHAVE],BS_CONTROLE[Quantidade_11],"-")</f>
        <v>-</v>
      </c>
      <c r="V225" s="98" t="str">
        <f ca="1">_xlfn.XLOOKUP(G225&amp;$V$3,BS_CONTROLE[CHAVE],BS_CONTROLE[Quantidade_11],"-")</f>
        <v>-</v>
      </c>
      <c r="W225" s="98" t="str">
        <f ca="1">_xlfn.XLOOKUP(G225&amp;$W$3,BS_CONTROLE[CHAVE],BS_CONTROLE[Quantidade_11],"-")</f>
        <v>-</v>
      </c>
      <c r="X225" s="201"/>
      <c r="Y225" s="201"/>
      <c r="Z225" s="201"/>
      <c r="AA225" s="201"/>
      <c r="AB225" s="201"/>
      <c r="AC225" s="201"/>
      <c r="AD225" s="201"/>
      <c r="AE225" s="201"/>
      <c r="AF225" s="201"/>
      <c r="AG225" s="201"/>
      <c r="AH225" s="201"/>
      <c r="AI225" s="201"/>
      <c r="AJ225" s="201"/>
      <c r="AK225" s="201"/>
      <c r="AL225" s="201"/>
      <c r="AM225" s="201"/>
      <c r="AN225" s="201"/>
      <c r="AO225" s="201"/>
      <c r="AP225" s="201"/>
      <c r="AQ225" s="201"/>
      <c r="AR225" s="201"/>
      <c r="AS225" s="201"/>
      <c r="AT225" s="201"/>
    </row>
    <row r="226" spans="1:46" hidden="1">
      <c r="A226" s="95" t="str">
        <f>IF(FN_MC!Y229="","*",FN_MC!Y229)</f>
        <v>*</v>
      </c>
      <c r="B226" s="95" t="str">
        <f>IF(FN_MC!X229="","*",FN_MC!X229)</f>
        <v>*</v>
      </c>
      <c r="C226" s="95" t="str">
        <f>IF(FN_MC!Z229="","*",FN_MC!Z229)</f>
        <v>*</v>
      </c>
      <c r="D226" s="96" t="str">
        <f>IF(FN_MC!S229="","*",FN_MC!S229)</f>
        <v>-</v>
      </c>
      <c r="E226" s="96" t="str">
        <f>IF(FN_MC!T229="","*",FN_MC!T229)</f>
        <v>-</v>
      </c>
      <c r="F226" s="96" t="str">
        <f>IF(FN_MC!B229="","*",FN_MC!B229)</f>
        <v>*</v>
      </c>
      <c r="G226" s="96" t="str">
        <f>IF(FN_MC!D229="","*",FN_MC!D229)</f>
        <v>*</v>
      </c>
      <c r="H226" s="96" t="str">
        <f>IF(FN_MC!F229="","*",FN_MC!F229)</f>
        <v>*</v>
      </c>
      <c r="I226" s="96" t="str">
        <f>IF(FN_MC!H229="","*",FN_MC!H229)</f>
        <v>*</v>
      </c>
      <c r="J226" s="96" t="str">
        <f>IF(FN_MC!I229="","*",FN_MC!I229)</f>
        <v>*</v>
      </c>
      <c r="K226" s="96" t="str">
        <f>IF(FN_MC!M229="","*",FN_MC!M229)</f>
        <v>-</v>
      </c>
      <c r="L226" s="196" t="str">
        <f>IF(FN_MC!N229="","*",FN_MC!N229)</f>
        <v>-</v>
      </c>
      <c r="M226" s="97" t="str">
        <f>IF(FN_MC!J229="","*",FN_MC!J229)</f>
        <v>*</v>
      </c>
      <c r="N226" s="183" t="str">
        <f>IF(FN_MC!K229="","*",FN_MC!K229)</f>
        <v>*</v>
      </c>
      <c r="O226" s="183" t="str">
        <f>IF(FN_MC!L229="","*",FN_MC!L229)</f>
        <v>-</v>
      </c>
      <c r="P226" s="107" t="str">
        <f>IF(FN_MC!O229="","*",FN_MC!O229)</f>
        <v>*</v>
      </c>
      <c r="Q226" s="107" t="str">
        <f>IF(FN_MC!P229="","*",FN_MC!P229)</f>
        <v>*</v>
      </c>
      <c r="R226" s="96" t="str">
        <f>IF(FN_MC!Q229="","*",CONCATENATE(FN_MC!Q229," ",FN_MC!R229))</f>
        <v>*</v>
      </c>
      <c r="S226" s="96" t="str">
        <f>IF(FN_MC!V229="","*",FN_MC!V229)</f>
        <v>*</v>
      </c>
      <c r="T226" s="96" t="str">
        <f>IF(FN_MC!W229="","*",FN_MC!W229)</f>
        <v>*</v>
      </c>
      <c r="U226" s="98" t="str">
        <f ca="1">_xlfn.XLOOKUP(G226&amp;$U$3,BS_CONTROLE[CHAVE],BS_CONTROLE[Quantidade_11],"-")</f>
        <v>-</v>
      </c>
      <c r="V226" s="98" t="str">
        <f ca="1">_xlfn.XLOOKUP(G226&amp;$V$3,BS_CONTROLE[CHAVE],BS_CONTROLE[Quantidade_11],"-")</f>
        <v>-</v>
      </c>
      <c r="W226" s="98" t="str">
        <f ca="1">_xlfn.XLOOKUP(G226&amp;$W$3,BS_CONTROLE[CHAVE],BS_CONTROLE[Quantidade_11],"-")</f>
        <v>-</v>
      </c>
      <c r="X226" s="201"/>
      <c r="Y226" s="201"/>
      <c r="Z226" s="201"/>
      <c r="AA226" s="201"/>
      <c r="AB226" s="201"/>
      <c r="AC226" s="201"/>
      <c r="AD226" s="201"/>
      <c r="AE226" s="201"/>
      <c r="AF226" s="201"/>
      <c r="AG226" s="201"/>
      <c r="AH226" s="201"/>
      <c r="AI226" s="201"/>
      <c r="AJ226" s="201"/>
      <c r="AK226" s="201"/>
      <c r="AL226" s="201"/>
      <c r="AM226" s="201"/>
      <c r="AN226" s="201"/>
      <c r="AO226" s="201"/>
      <c r="AP226" s="201"/>
      <c r="AQ226" s="201"/>
      <c r="AR226" s="201"/>
      <c r="AS226" s="201"/>
      <c r="AT226" s="201"/>
    </row>
    <row r="227" spans="1:46" hidden="1">
      <c r="A227" s="95" t="str">
        <f>IF(FN_MC!Y230="","*",FN_MC!Y230)</f>
        <v>*</v>
      </c>
      <c r="B227" s="95" t="str">
        <f>IF(FN_MC!X230="","*",FN_MC!X230)</f>
        <v>*</v>
      </c>
      <c r="C227" s="95" t="str">
        <f>IF(FN_MC!Z230="","*",FN_MC!Z230)</f>
        <v>*</v>
      </c>
      <c r="D227" s="96" t="str">
        <f>IF(FN_MC!S230="","*",FN_MC!S230)</f>
        <v>-</v>
      </c>
      <c r="E227" s="96" t="str">
        <f>IF(FN_MC!T230="","*",FN_MC!T230)</f>
        <v>-</v>
      </c>
      <c r="F227" s="96" t="str">
        <f>IF(FN_MC!B230="","*",FN_MC!B230)</f>
        <v>*</v>
      </c>
      <c r="G227" s="96" t="str">
        <f>IF(FN_MC!D230="","*",FN_MC!D230)</f>
        <v>*</v>
      </c>
      <c r="H227" s="96" t="str">
        <f>IF(FN_MC!F230="","*",FN_MC!F230)</f>
        <v>*</v>
      </c>
      <c r="I227" s="96" t="str">
        <f>IF(FN_MC!H230="","*",FN_MC!H230)</f>
        <v>*</v>
      </c>
      <c r="J227" s="96" t="str">
        <f>IF(FN_MC!I230="","*",FN_MC!I230)</f>
        <v>*</v>
      </c>
      <c r="K227" s="96" t="str">
        <f>IF(FN_MC!M230="","*",FN_MC!M230)</f>
        <v>-</v>
      </c>
      <c r="L227" s="196" t="str">
        <f>IF(FN_MC!N230="","*",FN_MC!N230)</f>
        <v>-</v>
      </c>
      <c r="M227" s="97" t="str">
        <f>IF(FN_MC!J230="","*",FN_MC!J230)</f>
        <v>*</v>
      </c>
      <c r="N227" s="183" t="str">
        <f>IF(FN_MC!K230="","*",FN_MC!K230)</f>
        <v>*</v>
      </c>
      <c r="O227" s="183" t="str">
        <f>IF(FN_MC!L230="","*",FN_MC!L230)</f>
        <v>-</v>
      </c>
      <c r="P227" s="107" t="str">
        <f>IF(FN_MC!O230="","*",FN_MC!O230)</f>
        <v>*</v>
      </c>
      <c r="Q227" s="107" t="str">
        <f>IF(FN_MC!P230="","*",FN_MC!P230)</f>
        <v>*</v>
      </c>
      <c r="R227" s="96" t="str">
        <f>IF(FN_MC!Q230="","*",CONCATENATE(FN_MC!Q230," ",FN_MC!R230))</f>
        <v>*</v>
      </c>
      <c r="S227" s="96" t="str">
        <f>IF(FN_MC!V230="","*",FN_MC!V230)</f>
        <v>*</v>
      </c>
      <c r="T227" s="96" t="str">
        <f>IF(FN_MC!W230="","*",FN_MC!W230)</f>
        <v>*</v>
      </c>
      <c r="U227" s="98" t="str">
        <f ca="1">_xlfn.XLOOKUP(G227&amp;$U$3,BS_CONTROLE[CHAVE],BS_CONTROLE[Quantidade_11],"-")</f>
        <v>-</v>
      </c>
      <c r="V227" s="98" t="str">
        <f ca="1">_xlfn.XLOOKUP(G227&amp;$V$3,BS_CONTROLE[CHAVE],BS_CONTROLE[Quantidade_11],"-")</f>
        <v>-</v>
      </c>
      <c r="W227" s="98" t="str">
        <f ca="1">_xlfn.XLOOKUP(G227&amp;$W$3,BS_CONTROLE[CHAVE],BS_CONTROLE[Quantidade_11],"-")</f>
        <v>-</v>
      </c>
      <c r="X227" s="201"/>
      <c r="Y227" s="201"/>
      <c r="Z227" s="201"/>
      <c r="AA227" s="201"/>
      <c r="AB227" s="201"/>
      <c r="AC227" s="201"/>
      <c r="AD227" s="201"/>
      <c r="AE227" s="201"/>
      <c r="AF227" s="201"/>
      <c r="AG227" s="201"/>
      <c r="AH227" s="201"/>
      <c r="AI227" s="201"/>
      <c r="AJ227" s="201"/>
      <c r="AK227" s="201"/>
      <c r="AL227" s="201"/>
      <c r="AM227" s="201"/>
      <c r="AN227" s="201"/>
      <c r="AO227" s="201"/>
      <c r="AP227" s="201"/>
      <c r="AQ227" s="201"/>
      <c r="AR227" s="201"/>
      <c r="AS227" s="201"/>
      <c r="AT227" s="201"/>
    </row>
    <row r="228" spans="1:46" hidden="1">
      <c r="A228" s="95" t="str">
        <f>IF(FN_MC!Y231="","*",FN_MC!Y231)</f>
        <v>*</v>
      </c>
      <c r="B228" s="95" t="str">
        <f>IF(FN_MC!X231="","*",FN_MC!X231)</f>
        <v>*</v>
      </c>
      <c r="C228" s="95" t="str">
        <f>IF(FN_MC!Z231="","*",FN_MC!Z231)</f>
        <v>*</v>
      </c>
      <c r="D228" s="96" t="str">
        <f>IF(FN_MC!S231="","*",FN_MC!S231)</f>
        <v>-</v>
      </c>
      <c r="E228" s="96" t="str">
        <f>IF(FN_MC!T231="","*",FN_MC!T231)</f>
        <v>-</v>
      </c>
      <c r="F228" s="96" t="str">
        <f>IF(FN_MC!B231="","*",FN_MC!B231)</f>
        <v>*</v>
      </c>
      <c r="G228" s="96" t="str">
        <f>IF(FN_MC!D231="","*",FN_MC!D231)</f>
        <v>*</v>
      </c>
      <c r="H228" s="96" t="str">
        <f>IF(FN_MC!F231="","*",FN_MC!F231)</f>
        <v>*</v>
      </c>
      <c r="I228" s="96" t="str">
        <f>IF(FN_MC!H231="","*",FN_MC!H231)</f>
        <v>*</v>
      </c>
      <c r="J228" s="96" t="str">
        <f>IF(FN_MC!I231="","*",FN_MC!I231)</f>
        <v>*</v>
      </c>
      <c r="K228" s="96" t="str">
        <f>IF(FN_MC!M231="","*",FN_MC!M231)</f>
        <v>-</v>
      </c>
      <c r="L228" s="196" t="str">
        <f>IF(FN_MC!N231="","*",FN_MC!N231)</f>
        <v>-</v>
      </c>
      <c r="M228" s="97" t="str">
        <f>IF(FN_MC!J231="","*",FN_MC!J231)</f>
        <v>*</v>
      </c>
      <c r="N228" s="183" t="str">
        <f>IF(FN_MC!K231="","*",FN_MC!K231)</f>
        <v>*</v>
      </c>
      <c r="O228" s="183" t="str">
        <f>IF(FN_MC!L231="","*",FN_MC!L231)</f>
        <v>-</v>
      </c>
      <c r="P228" s="107" t="str">
        <f>IF(FN_MC!O231="","*",FN_MC!O231)</f>
        <v>*</v>
      </c>
      <c r="Q228" s="107" t="str">
        <f>IF(FN_MC!P231="","*",FN_MC!P231)</f>
        <v>*</v>
      </c>
      <c r="R228" s="96" t="str">
        <f>IF(FN_MC!Q231="","*",CONCATENATE(FN_MC!Q231," ",FN_MC!R231))</f>
        <v>*</v>
      </c>
      <c r="S228" s="96" t="str">
        <f>IF(FN_MC!V231="","*",FN_MC!V231)</f>
        <v>*</v>
      </c>
      <c r="T228" s="96" t="str">
        <f>IF(FN_MC!W231="","*",FN_MC!W231)</f>
        <v>*</v>
      </c>
      <c r="U228" s="98" t="str">
        <f ca="1">_xlfn.XLOOKUP(G228&amp;$U$3,BS_CONTROLE[CHAVE],BS_CONTROLE[Quantidade_11],"-")</f>
        <v>-</v>
      </c>
      <c r="V228" s="98" t="str">
        <f ca="1">_xlfn.XLOOKUP(G228&amp;$V$3,BS_CONTROLE[CHAVE],BS_CONTROLE[Quantidade_11],"-")</f>
        <v>-</v>
      </c>
      <c r="W228" s="98" t="str">
        <f ca="1">_xlfn.XLOOKUP(G228&amp;$W$3,BS_CONTROLE[CHAVE],BS_CONTROLE[Quantidade_11],"-")</f>
        <v>-</v>
      </c>
      <c r="X228" s="201"/>
      <c r="Y228" s="201"/>
      <c r="Z228" s="201"/>
      <c r="AA228" s="201"/>
      <c r="AB228" s="201"/>
      <c r="AC228" s="201"/>
      <c r="AD228" s="201"/>
      <c r="AE228" s="201"/>
      <c r="AF228" s="201"/>
      <c r="AG228" s="201"/>
      <c r="AH228" s="201"/>
      <c r="AI228" s="201"/>
      <c r="AJ228" s="201"/>
      <c r="AK228" s="201"/>
      <c r="AL228" s="201"/>
      <c r="AM228" s="201"/>
      <c r="AN228" s="201"/>
      <c r="AO228" s="201"/>
      <c r="AP228" s="201"/>
      <c r="AQ228" s="201"/>
      <c r="AR228" s="201"/>
      <c r="AS228" s="201"/>
      <c r="AT228" s="201"/>
    </row>
    <row r="229" spans="1:46" hidden="1">
      <c r="A229" s="95" t="str">
        <f>IF(FN_MC!Y232="","*",FN_MC!Y232)</f>
        <v>*</v>
      </c>
      <c r="B229" s="95" t="str">
        <f>IF(FN_MC!X232="","*",FN_MC!X232)</f>
        <v>*</v>
      </c>
      <c r="C229" s="95" t="str">
        <f>IF(FN_MC!Z232="","*",FN_MC!Z232)</f>
        <v>*</v>
      </c>
      <c r="D229" s="96" t="str">
        <f>IF(FN_MC!S232="","*",FN_MC!S232)</f>
        <v>-</v>
      </c>
      <c r="E229" s="96" t="str">
        <f>IF(FN_MC!T232="","*",FN_MC!T232)</f>
        <v>-</v>
      </c>
      <c r="F229" s="96" t="str">
        <f>IF(FN_MC!B232="","*",FN_MC!B232)</f>
        <v>*</v>
      </c>
      <c r="G229" s="96" t="str">
        <f>IF(FN_MC!D232="","*",FN_MC!D232)</f>
        <v>*</v>
      </c>
      <c r="H229" s="96" t="str">
        <f>IF(FN_MC!F232="","*",FN_MC!F232)</f>
        <v>*</v>
      </c>
      <c r="I229" s="96" t="str">
        <f>IF(FN_MC!H232="","*",FN_MC!H232)</f>
        <v>*</v>
      </c>
      <c r="J229" s="96" t="str">
        <f>IF(FN_MC!I232="","*",FN_MC!I232)</f>
        <v>*</v>
      </c>
      <c r="K229" s="96" t="str">
        <f>IF(FN_MC!M232="","*",FN_MC!M232)</f>
        <v>-</v>
      </c>
      <c r="L229" s="196" t="str">
        <f>IF(FN_MC!N232="","*",FN_MC!N232)</f>
        <v>-</v>
      </c>
      <c r="M229" s="97" t="str">
        <f>IF(FN_MC!J232="","*",FN_MC!J232)</f>
        <v>*</v>
      </c>
      <c r="N229" s="183" t="str">
        <f>IF(FN_MC!K232="","*",FN_MC!K232)</f>
        <v>*</v>
      </c>
      <c r="O229" s="183" t="str">
        <f>IF(FN_MC!L232="","*",FN_MC!L232)</f>
        <v>-</v>
      </c>
      <c r="P229" s="107" t="str">
        <f>IF(FN_MC!O232="","*",FN_MC!O232)</f>
        <v>*</v>
      </c>
      <c r="Q229" s="107" t="str">
        <f>IF(FN_MC!P232="","*",FN_MC!P232)</f>
        <v>*</v>
      </c>
      <c r="R229" s="96" t="str">
        <f>IF(FN_MC!Q232="","*",CONCATENATE(FN_MC!Q232," ",FN_MC!R232))</f>
        <v>*</v>
      </c>
      <c r="S229" s="96" t="str">
        <f>IF(FN_MC!V232="","*",FN_MC!V232)</f>
        <v>*</v>
      </c>
      <c r="T229" s="96" t="str">
        <f>IF(FN_MC!W232="","*",FN_MC!W232)</f>
        <v>*</v>
      </c>
      <c r="U229" s="98" t="str">
        <f ca="1">_xlfn.XLOOKUP(G229&amp;$U$3,BS_CONTROLE[CHAVE],BS_CONTROLE[Quantidade_11],"-")</f>
        <v>-</v>
      </c>
      <c r="V229" s="98" t="str">
        <f ca="1">_xlfn.XLOOKUP(G229&amp;$V$3,BS_CONTROLE[CHAVE],BS_CONTROLE[Quantidade_11],"-")</f>
        <v>-</v>
      </c>
      <c r="W229" s="98" t="str">
        <f ca="1">_xlfn.XLOOKUP(G229&amp;$W$3,BS_CONTROLE[CHAVE],BS_CONTROLE[Quantidade_11],"-")</f>
        <v>-</v>
      </c>
      <c r="X229" s="201"/>
      <c r="Y229" s="201"/>
      <c r="Z229" s="201"/>
      <c r="AA229" s="201"/>
      <c r="AB229" s="201"/>
      <c r="AC229" s="201"/>
      <c r="AD229" s="201"/>
      <c r="AE229" s="201"/>
      <c r="AF229" s="201"/>
      <c r="AG229" s="201"/>
      <c r="AH229" s="201"/>
      <c r="AI229" s="201"/>
      <c r="AJ229" s="201"/>
      <c r="AK229" s="201"/>
      <c r="AL229" s="201"/>
      <c r="AM229" s="201"/>
      <c r="AN229" s="201"/>
      <c r="AO229" s="201"/>
      <c r="AP229" s="201"/>
      <c r="AQ229" s="201"/>
      <c r="AR229" s="201"/>
      <c r="AS229" s="201"/>
      <c r="AT229" s="201"/>
    </row>
    <row r="230" spans="1:46" hidden="1">
      <c r="A230" s="95" t="str">
        <f>IF(FN_MC!Y233="","*",FN_MC!Y233)</f>
        <v>*</v>
      </c>
      <c r="B230" s="95" t="str">
        <f>IF(FN_MC!X233="","*",FN_MC!X233)</f>
        <v>*</v>
      </c>
      <c r="C230" s="95" t="str">
        <f>IF(FN_MC!Z233="","*",FN_MC!Z233)</f>
        <v>*</v>
      </c>
      <c r="D230" s="96" t="str">
        <f>IF(FN_MC!S233="","*",FN_MC!S233)</f>
        <v>-</v>
      </c>
      <c r="E230" s="96" t="str">
        <f>IF(FN_MC!T233="","*",FN_MC!T233)</f>
        <v>-</v>
      </c>
      <c r="F230" s="96" t="str">
        <f>IF(FN_MC!B233="","*",FN_MC!B233)</f>
        <v>*</v>
      </c>
      <c r="G230" s="96" t="str">
        <f>IF(FN_MC!D233="","*",FN_MC!D233)</f>
        <v>*</v>
      </c>
      <c r="H230" s="96" t="str">
        <f>IF(FN_MC!F233="","*",FN_MC!F233)</f>
        <v>*</v>
      </c>
      <c r="I230" s="96" t="str">
        <f>IF(FN_MC!H233="","*",FN_MC!H233)</f>
        <v>*</v>
      </c>
      <c r="J230" s="96" t="str">
        <f>IF(FN_MC!I233="","*",FN_MC!I233)</f>
        <v>*</v>
      </c>
      <c r="K230" s="96" t="str">
        <f>IF(FN_MC!M233="","*",FN_MC!M233)</f>
        <v>-</v>
      </c>
      <c r="L230" s="196" t="str">
        <f>IF(FN_MC!N233="","*",FN_MC!N233)</f>
        <v>-</v>
      </c>
      <c r="M230" s="97" t="str">
        <f>IF(FN_MC!J233="","*",FN_MC!J233)</f>
        <v>*</v>
      </c>
      <c r="N230" s="183" t="str">
        <f>IF(FN_MC!K233="","*",FN_MC!K233)</f>
        <v>*</v>
      </c>
      <c r="O230" s="183" t="str">
        <f>IF(FN_MC!L233="","*",FN_MC!L233)</f>
        <v>-</v>
      </c>
      <c r="P230" s="107" t="str">
        <f>IF(FN_MC!O233="","*",FN_MC!O233)</f>
        <v>*</v>
      </c>
      <c r="Q230" s="107" t="str">
        <f>IF(FN_MC!P233="","*",FN_MC!P233)</f>
        <v>*</v>
      </c>
      <c r="R230" s="96" t="str">
        <f>IF(FN_MC!Q233="","*",CONCATENATE(FN_MC!Q233," ",FN_MC!R233))</f>
        <v>*</v>
      </c>
      <c r="S230" s="96" t="str">
        <f>IF(FN_MC!V233="","*",FN_MC!V233)</f>
        <v>*</v>
      </c>
      <c r="T230" s="96" t="str">
        <f>IF(FN_MC!W233="","*",FN_MC!W233)</f>
        <v>*</v>
      </c>
      <c r="U230" s="98" t="str">
        <f ca="1">_xlfn.XLOOKUP(G230&amp;$U$3,BS_CONTROLE[CHAVE],BS_CONTROLE[Quantidade_11],"-")</f>
        <v>-</v>
      </c>
      <c r="V230" s="98" t="str">
        <f ca="1">_xlfn.XLOOKUP(G230&amp;$V$3,BS_CONTROLE[CHAVE],BS_CONTROLE[Quantidade_11],"-")</f>
        <v>-</v>
      </c>
      <c r="W230" s="98" t="str">
        <f ca="1">_xlfn.XLOOKUP(G230&amp;$W$3,BS_CONTROLE[CHAVE],BS_CONTROLE[Quantidade_11],"-")</f>
        <v>-</v>
      </c>
      <c r="X230" s="201"/>
      <c r="Y230" s="201"/>
      <c r="Z230" s="201"/>
      <c r="AA230" s="201"/>
      <c r="AB230" s="201"/>
      <c r="AC230" s="201"/>
      <c r="AD230" s="201"/>
      <c r="AE230" s="201"/>
      <c r="AF230" s="201"/>
      <c r="AG230" s="201"/>
      <c r="AH230" s="201"/>
      <c r="AI230" s="201"/>
      <c r="AJ230" s="201"/>
      <c r="AK230" s="201"/>
      <c r="AL230" s="201"/>
      <c r="AM230" s="201"/>
      <c r="AN230" s="201"/>
      <c r="AO230" s="201"/>
      <c r="AP230" s="201"/>
      <c r="AQ230" s="201"/>
      <c r="AR230" s="201"/>
      <c r="AS230" s="201"/>
      <c r="AT230" s="201"/>
    </row>
    <row r="231" spans="1:46" hidden="1">
      <c r="A231" s="95" t="str">
        <f>IF(FN_MC!Y234="","*",FN_MC!Y234)</f>
        <v>*</v>
      </c>
      <c r="B231" s="95" t="str">
        <f>IF(FN_MC!X234="","*",FN_MC!X234)</f>
        <v>*</v>
      </c>
      <c r="C231" s="95" t="str">
        <f>IF(FN_MC!Z234="","*",FN_MC!Z234)</f>
        <v>*</v>
      </c>
      <c r="D231" s="96" t="str">
        <f>IF(FN_MC!S234="","*",FN_MC!S234)</f>
        <v>-</v>
      </c>
      <c r="E231" s="96" t="str">
        <f>IF(FN_MC!T234="","*",FN_MC!T234)</f>
        <v>-</v>
      </c>
      <c r="F231" s="96" t="str">
        <f>IF(FN_MC!B234="","*",FN_MC!B234)</f>
        <v>*</v>
      </c>
      <c r="G231" s="96" t="str">
        <f>IF(FN_MC!D234="","*",FN_MC!D234)</f>
        <v>*</v>
      </c>
      <c r="H231" s="96" t="str">
        <f>IF(FN_MC!F234="","*",FN_MC!F234)</f>
        <v>*</v>
      </c>
      <c r="I231" s="96" t="str">
        <f>IF(FN_MC!H234="","*",FN_MC!H234)</f>
        <v>*</v>
      </c>
      <c r="J231" s="96" t="str">
        <f>IF(FN_MC!I234="","*",FN_MC!I234)</f>
        <v>*</v>
      </c>
      <c r="K231" s="96" t="str">
        <f>IF(FN_MC!M234="","*",FN_MC!M234)</f>
        <v>-</v>
      </c>
      <c r="L231" s="196" t="str">
        <f>IF(FN_MC!N234="","*",FN_MC!N234)</f>
        <v>-</v>
      </c>
      <c r="M231" s="97" t="str">
        <f>IF(FN_MC!J234="","*",FN_MC!J234)</f>
        <v>*</v>
      </c>
      <c r="N231" s="183" t="str">
        <f>IF(FN_MC!K234="","*",FN_MC!K234)</f>
        <v>*</v>
      </c>
      <c r="O231" s="183" t="str">
        <f>IF(FN_MC!L234="","*",FN_MC!L234)</f>
        <v>-</v>
      </c>
      <c r="P231" s="107" t="str">
        <f>IF(FN_MC!O234="","*",FN_MC!O234)</f>
        <v>*</v>
      </c>
      <c r="Q231" s="107" t="str">
        <f>IF(FN_MC!P234="","*",FN_MC!P234)</f>
        <v>*</v>
      </c>
      <c r="R231" s="96" t="str">
        <f>IF(FN_MC!Q234="","*",CONCATENATE(FN_MC!Q234," ",FN_MC!R234))</f>
        <v>*</v>
      </c>
      <c r="S231" s="96" t="str">
        <f>IF(FN_MC!V234="","*",FN_MC!V234)</f>
        <v>*</v>
      </c>
      <c r="T231" s="96" t="str">
        <f>IF(FN_MC!W234="","*",FN_MC!W234)</f>
        <v>*</v>
      </c>
      <c r="U231" s="98" t="str">
        <f ca="1">_xlfn.XLOOKUP(G231&amp;$U$3,BS_CONTROLE[CHAVE],BS_CONTROLE[Quantidade_11],"-")</f>
        <v>-</v>
      </c>
      <c r="V231" s="98" t="str">
        <f ca="1">_xlfn.XLOOKUP(G231&amp;$V$3,BS_CONTROLE[CHAVE],BS_CONTROLE[Quantidade_11],"-")</f>
        <v>-</v>
      </c>
      <c r="W231" s="98" t="str">
        <f ca="1">_xlfn.XLOOKUP(G231&amp;$W$3,BS_CONTROLE[CHAVE],BS_CONTROLE[Quantidade_11],"-")</f>
        <v>-</v>
      </c>
      <c r="X231" s="201"/>
      <c r="Y231" s="201"/>
      <c r="Z231" s="201"/>
      <c r="AA231" s="201"/>
      <c r="AB231" s="201"/>
      <c r="AC231" s="201"/>
      <c r="AD231" s="201"/>
      <c r="AE231" s="201"/>
      <c r="AF231" s="201"/>
      <c r="AG231" s="201"/>
      <c r="AH231" s="201"/>
      <c r="AI231" s="201"/>
      <c r="AJ231" s="201"/>
      <c r="AK231" s="201"/>
      <c r="AL231" s="201"/>
      <c r="AM231" s="201"/>
      <c r="AN231" s="201"/>
      <c r="AO231" s="201"/>
      <c r="AP231" s="201"/>
      <c r="AQ231" s="201"/>
      <c r="AR231" s="201"/>
      <c r="AS231" s="201"/>
      <c r="AT231" s="201"/>
    </row>
    <row r="232" spans="1:46" hidden="1">
      <c r="A232" s="95" t="str">
        <f>IF(FN_MC!Y235="","*",FN_MC!Y235)</f>
        <v>*</v>
      </c>
      <c r="B232" s="95" t="str">
        <f>IF(FN_MC!X235="","*",FN_MC!X235)</f>
        <v>*</v>
      </c>
      <c r="C232" s="95" t="str">
        <f>IF(FN_MC!Z235="","*",FN_MC!Z235)</f>
        <v>*</v>
      </c>
      <c r="D232" s="96" t="str">
        <f>IF(FN_MC!S235="","*",FN_MC!S235)</f>
        <v>-</v>
      </c>
      <c r="E232" s="96" t="str">
        <f>IF(FN_MC!T235="","*",FN_MC!T235)</f>
        <v>-</v>
      </c>
      <c r="F232" s="96" t="str">
        <f>IF(FN_MC!B235="","*",FN_MC!B235)</f>
        <v>*</v>
      </c>
      <c r="G232" s="96" t="str">
        <f>IF(FN_MC!D235="","*",FN_MC!D235)</f>
        <v>*</v>
      </c>
      <c r="H232" s="96" t="str">
        <f>IF(FN_MC!F235="","*",FN_MC!F235)</f>
        <v>*</v>
      </c>
      <c r="I232" s="96" t="str">
        <f>IF(FN_MC!H235="","*",FN_MC!H235)</f>
        <v>*</v>
      </c>
      <c r="J232" s="96" t="str">
        <f>IF(FN_MC!I235="","*",FN_MC!I235)</f>
        <v>*</v>
      </c>
      <c r="K232" s="96" t="str">
        <f>IF(FN_MC!M235="","*",FN_MC!M235)</f>
        <v>-</v>
      </c>
      <c r="L232" s="196" t="str">
        <f>IF(FN_MC!N235="","*",FN_MC!N235)</f>
        <v>-</v>
      </c>
      <c r="M232" s="97" t="str">
        <f>IF(FN_MC!J235="","*",FN_MC!J235)</f>
        <v>*</v>
      </c>
      <c r="N232" s="183" t="str">
        <f>IF(FN_MC!K235="","*",FN_MC!K235)</f>
        <v>*</v>
      </c>
      <c r="O232" s="183" t="str">
        <f>IF(FN_MC!L235="","*",FN_MC!L235)</f>
        <v>-</v>
      </c>
      <c r="P232" s="107" t="str">
        <f>IF(FN_MC!O235="","*",FN_MC!O235)</f>
        <v>*</v>
      </c>
      <c r="Q232" s="107" t="str">
        <f>IF(FN_MC!P235="","*",FN_MC!P235)</f>
        <v>*</v>
      </c>
      <c r="R232" s="96" t="str">
        <f>IF(FN_MC!Q235="","*",CONCATENATE(FN_MC!Q235," ",FN_MC!R235))</f>
        <v>*</v>
      </c>
      <c r="S232" s="96" t="str">
        <f>IF(FN_MC!V235="","*",FN_MC!V235)</f>
        <v>*</v>
      </c>
      <c r="T232" s="96" t="str">
        <f>IF(FN_MC!W235="","*",FN_MC!W235)</f>
        <v>*</v>
      </c>
      <c r="U232" s="98" t="str">
        <f ca="1">_xlfn.XLOOKUP(G232&amp;$U$3,BS_CONTROLE[CHAVE],BS_CONTROLE[Quantidade_11],"-")</f>
        <v>-</v>
      </c>
      <c r="V232" s="98" t="str">
        <f ca="1">_xlfn.XLOOKUP(G232&amp;$V$3,BS_CONTROLE[CHAVE],BS_CONTROLE[Quantidade_11],"-")</f>
        <v>-</v>
      </c>
      <c r="W232" s="98" t="str">
        <f ca="1">_xlfn.XLOOKUP(G232&amp;$W$3,BS_CONTROLE[CHAVE],BS_CONTROLE[Quantidade_11],"-")</f>
        <v>-</v>
      </c>
      <c r="X232" s="201"/>
      <c r="Y232" s="201"/>
      <c r="Z232" s="201"/>
      <c r="AA232" s="201"/>
      <c r="AB232" s="201"/>
      <c r="AC232" s="201"/>
      <c r="AD232" s="201"/>
      <c r="AE232" s="201"/>
      <c r="AF232" s="201"/>
      <c r="AG232" s="201"/>
      <c r="AH232" s="201"/>
      <c r="AI232" s="201"/>
      <c r="AJ232" s="201"/>
      <c r="AK232" s="201"/>
      <c r="AL232" s="201"/>
      <c r="AM232" s="201"/>
      <c r="AN232" s="201"/>
      <c r="AO232" s="201"/>
      <c r="AP232" s="201"/>
      <c r="AQ232" s="201"/>
      <c r="AR232" s="201"/>
      <c r="AS232" s="201"/>
      <c r="AT232" s="201"/>
    </row>
    <row r="233" spans="1:46" hidden="1">
      <c r="A233" s="95" t="str">
        <f>IF(FN_MC!Y236="","*",FN_MC!Y236)</f>
        <v>*</v>
      </c>
      <c r="B233" s="95" t="str">
        <f>IF(FN_MC!X236="","*",FN_MC!X236)</f>
        <v>*</v>
      </c>
      <c r="C233" s="95" t="str">
        <f>IF(FN_MC!Z236="","*",FN_MC!Z236)</f>
        <v>*</v>
      </c>
      <c r="D233" s="96" t="str">
        <f>IF(FN_MC!S236="","*",FN_MC!S236)</f>
        <v>-</v>
      </c>
      <c r="E233" s="96" t="str">
        <f>IF(FN_MC!T236="","*",FN_MC!T236)</f>
        <v>-</v>
      </c>
      <c r="F233" s="96" t="str">
        <f>IF(FN_MC!B236="","*",FN_MC!B236)</f>
        <v>*</v>
      </c>
      <c r="G233" s="96" t="str">
        <f>IF(FN_MC!D236="","*",FN_MC!D236)</f>
        <v>*</v>
      </c>
      <c r="H233" s="96" t="str">
        <f>IF(FN_MC!F236="","*",FN_MC!F236)</f>
        <v>*</v>
      </c>
      <c r="I233" s="96" t="str">
        <f>IF(FN_MC!H236="","*",FN_MC!H236)</f>
        <v>*</v>
      </c>
      <c r="J233" s="96" t="str">
        <f>IF(FN_MC!I236="","*",FN_MC!I236)</f>
        <v>*</v>
      </c>
      <c r="K233" s="96" t="str">
        <f>IF(FN_MC!M236="","*",FN_MC!M236)</f>
        <v>-</v>
      </c>
      <c r="L233" s="196" t="str">
        <f>IF(FN_MC!N236="","*",FN_MC!N236)</f>
        <v>-</v>
      </c>
      <c r="M233" s="97" t="str">
        <f>IF(FN_MC!J236="","*",FN_MC!J236)</f>
        <v>*</v>
      </c>
      <c r="N233" s="183" t="str">
        <f>IF(FN_MC!K236="","*",FN_MC!K236)</f>
        <v>*</v>
      </c>
      <c r="O233" s="183" t="str">
        <f>IF(FN_MC!L236="","*",FN_MC!L236)</f>
        <v>-</v>
      </c>
      <c r="P233" s="107" t="str">
        <f>IF(FN_MC!O236="","*",FN_MC!O236)</f>
        <v>*</v>
      </c>
      <c r="Q233" s="107" t="str">
        <f>IF(FN_MC!P236="","*",FN_MC!P236)</f>
        <v>*</v>
      </c>
      <c r="R233" s="96" t="str">
        <f>IF(FN_MC!Q236="","*",CONCATENATE(FN_MC!Q236," ",FN_MC!R236))</f>
        <v>*</v>
      </c>
      <c r="S233" s="96" t="str">
        <f>IF(FN_MC!V236="","*",FN_MC!V236)</f>
        <v>*</v>
      </c>
      <c r="T233" s="96" t="str">
        <f>IF(FN_MC!W236="","*",FN_MC!W236)</f>
        <v>*</v>
      </c>
      <c r="U233" s="98" t="str">
        <f ca="1">_xlfn.XLOOKUP(G233&amp;$U$3,BS_CONTROLE[CHAVE],BS_CONTROLE[Quantidade_11],"-")</f>
        <v>-</v>
      </c>
      <c r="V233" s="98" t="str">
        <f ca="1">_xlfn.XLOOKUP(G233&amp;$V$3,BS_CONTROLE[CHAVE],BS_CONTROLE[Quantidade_11],"-")</f>
        <v>-</v>
      </c>
      <c r="W233" s="98" t="str">
        <f ca="1">_xlfn.XLOOKUP(G233&amp;$W$3,BS_CONTROLE[CHAVE],BS_CONTROLE[Quantidade_11],"-")</f>
        <v>-</v>
      </c>
      <c r="X233" s="201"/>
      <c r="Y233" s="201"/>
      <c r="Z233" s="201"/>
      <c r="AA233" s="201"/>
      <c r="AB233" s="201"/>
      <c r="AC233" s="201"/>
      <c r="AD233" s="201"/>
      <c r="AE233" s="201"/>
      <c r="AF233" s="201"/>
      <c r="AG233" s="201"/>
      <c r="AH233" s="201"/>
      <c r="AI233" s="201"/>
      <c r="AJ233" s="201"/>
      <c r="AK233" s="201"/>
      <c r="AL233" s="201"/>
      <c r="AM233" s="201"/>
      <c r="AN233" s="201"/>
      <c r="AO233" s="201"/>
      <c r="AP233" s="201"/>
      <c r="AQ233" s="201"/>
      <c r="AR233" s="201"/>
      <c r="AS233" s="201"/>
      <c r="AT233" s="201"/>
    </row>
    <row r="234" spans="1:46" hidden="1">
      <c r="A234" s="95" t="str">
        <f>IF(FN_MC!Y237="","*",FN_MC!Y237)</f>
        <v>*</v>
      </c>
      <c r="B234" s="95" t="str">
        <f>IF(FN_MC!X237="","*",FN_MC!X237)</f>
        <v>*</v>
      </c>
      <c r="C234" s="95" t="str">
        <f>IF(FN_MC!Z237="","*",FN_MC!Z237)</f>
        <v>*</v>
      </c>
      <c r="D234" s="96" t="str">
        <f>IF(FN_MC!S237="","*",FN_MC!S237)</f>
        <v>-</v>
      </c>
      <c r="E234" s="96" t="str">
        <f>IF(FN_MC!T237="","*",FN_MC!T237)</f>
        <v>-</v>
      </c>
      <c r="F234" s="96" t="str">
        <f>IF(FN_MC!B237="","*",FN_MC!B237)</f>
        <v>*</v>
      </c>
      <c r="G234" s="96" t="str">
        <f>IF(FN_MC!D237="","*",FN_MC!D237)</f>
        <v>*</v>
      </c>
      <c r="H234" s="96" t="str">
        <f>IF(FN_MC!F237="","*",FN_MC!F237)</f>
        <v>*</v>
      </c>
      <c r="I234" s="96" t="str">
        <f>IF(FN_MC!H237="","*",FN_MC!H237)</f>
        <v>*</v>
      </c>
      <c r="J234" s="96" t="str">
        <f>IF(FN_MC!I237="","*",FN_MC!I237)</f>
        <v>*</v>
      </c>
      <c r="K234" s="96" t="str">
        <f>IF(FN_MC!M237="","*",FN_MC!M237)</f>
        <v>-</v>
      </c>
      <c r="L234" s="196" t="str">
        <f>IF(FN_MC!N237="","*",FN_MC!N237)</f>
        <v>-</v>
      </c>
      <c r="M234" s="97" t="str">
        <f>IF(FN_MC!J237="","*",FN_MC!J237)</f>
        <v>*</v>
      </c>
      <c r="N234" s="183" t="str">
        <f>IF(FN_MC!K237="","*",FN_MC!K237)</f>
        <v>*</v>
      </c>
      <c r="O234" s="183" t="str">
        <f>IF(FN_MC!L237="","*",FN_MC!L237)</f>
        <v>-</v>
      </c>
      <c r="P234" s="107" t="str">
        <f>IF(FN_MC!O237="","*",FN_MC!O237)</f>
        <v>*</v>
      </c>
      <c r="Q234" s="107" t="str">
        <f>IF(FN_MC!P237="","*",FN_MC!P237)</f>
        <v>*</v>
      </c>
      <c r="R234" s="96" t="str">
        <f>IF(FN_MC!Q237="","*",CONCATENATE(FN_MC!Q237," ",FN_MC!R237))</f>
        <v>*</v>
      </c>
      <c r="S234" s="96" t="str">
        <f>IF(FN_MC!V237="","*",FN_MC!V237)</f>
        <v>*</v>
      </c>
      <c r="T234" s="96" t="str">
        <f>IF(FN_MC!W237="","*",FN_MC!W237)</f>
        <v>*</v>
      </c>
      <c r="U234" s="98" t="str">
        <f ca="1">_xlfn.XLOOKUP(G234&amp;$U$3,BS_CONTROLE[CHAVE],BS_CONTROLE[Quantidade_11],"-")</f>
        <v>-</v>
      </c>
      <c r="V234" s="98" t="str">
        <f ca="1">_xlfn.XLOOKUP(G234&amp;$V$3,BS_CONTROLE[CHAVE],BS_CONTROLE[Quantidade_11],"-")</f>
        <v>-</v>
      </c>
      <c r="W234" s="98" t="str">
        <f ca="1">_xlfn.XLOOKUP(G234&amp;$W$3,BS_CONTROLE[CHAVE],BS_CONTROLE[Quantidade_11],"-")</f>
        <v>-</v>
      </c>
      <c r="X234" s="201"/>
      <c r="Y234" s="201"/>
      <c r="Z234" s="201"/>
      <c r="AA234" s="201"/>
      <c r="AB234" s="201"/>
      <c r="AC234" s="201"/>
      <c r="AD234" s="201"/>
      <c r="AE234" s="201"/>
      <c r="AF234" s="201"/>
      <c r="AG234" s="201"/>
      <c r="AH234" s="201"/>
      <c r="AI234" s="201"/>
      <c r="AJ234" s="201"/>
      <c r="AK234" s="201"/>
      <c r="AL234" s="201"/>
      <c r="AM234" s="201"/>
      <c r="AN234" s="201"/>
      <c r="AO234" s="201"/>
      <c r="AP234" s="201"/>
      <c r="AQ234" s="201"/>
      <c r="AR234" s="201"/>
      <c r="AS234" s="201"/>
      <c r="AT234" s="201"/>
    </row>
    <row r="235" spans="1:46" hidden="1">
      <c r="A235" s="95" t="str">
        <f>IF(FN_MC!Y238="","*",FN_MC!Y238)</f>
        <v>*</v>
      </c>
      <c r="B235" s="95" t="str">
        <f>IF(FN_MC!X238="","*",FN_MC!X238)</f>
        <v>*</v>
      </c>
      <c r="C235" s="95" t="str">
        <f>IF(FN_MC!Z238="","*",FN_MC!Z238)</f>
        <v>*</v>
      </c>
      <c r="D235" s="96" t="str">
        <f>IF(FN_MC!S238="","*",FN_MC!S238)</f>
        <v>-</v>
      </c>
      <c r="E235" s="96" t="str">
        <f>IF(FN_MC!T238="","*",FN_MC!T238)</f>
        <v>-</v>
      </c>
      <c r="F235" s="96" t="str">
        <f>IF(FN_MC!B238="","*",FN_MC!B238)</f>
        <v>*</v>
      </c>
      <c r="G235" s="96" t="str">
        <f>IF(FN_MC!D238="","*",FN_MC!D238)</f>
        <v>*</v>
      </c>
      <c r="H235" s="96" t="str">
        <f>IF(FN_MC!F238="","*",FN_MC!F238)</f>
        <v>*</v>
      </c>
      <c r="I235" s="96" t="str">
        <f>IF(FN_MC!H238="","*",FN_MC!H238)</f>
        <v>*</v>
      </c>
      <c r="J235" s="96" t="str">
        <f>IF(FN_MC!I238="","*",FN_MC!I238)</f>
        <v>*</v>
      </c>
      <c r="K235" s="96" t="str">
        <f>IF(FN_MC!M238="","*",FN_MC!M238)</f>
        <v>-</v>
      </c>
      <c r="L235" s="196" t="str">
        <f>IF(FN_MC!N238="","*",FN_MC!N238)</f>
        <v>-</v>
      </c>
      <c r="M235" s="97" t="str">
        <f>IF(FN_MC!J238="","*",FN_MC!J238)</f>
        <v>*</v>
      </c>
      <c r="N235" s="183" t="str">
        <f>IF(FN_MC!K238="","*",FN_MC!K238)</f>
        <v>*</v>
      </c>
      <c r="O235" s="183" t="str">
        <f>IF(FN_MC!L238="","*",FN_MC!L238)</f>
        <v>-</v>
      </c>
      <c r="P235" s="107" t="str">
        <f>IF(FN_MC!O238="","*",FN_MC!O238)</f>
        <v>*</v>
      </c>
      <c r="Q235" s="107" t="str">
        <f>IF(FN_MC!P238="","*",FN_MC!P238)</f>
        <v>*</v>
      </c>
      <c r="R235" s="96" t="str">
        <f>IF(FN_MC!Q238="","*",CONCATENATE(FN_MC!Q238," ",FN_MC!R238))</f>
        <v>*</v>
      </c>
      <c r="S235" s="96" t="str">
        <f>IF(FN_MC!V238="","*",FN_MC!V238)</f>
        <v>*</v>
      </c>
      <c r="T235" s="96" t="str">
        <f>IF(FN_MC!W238="","*",FN_MC!W238)</f>
        <v>*</v>
      </c>
      <c r="U235" s="98" t="str">
        <f ca="1">_xlfn.XLOOKUP(G235&amp;$U$3,BS_CONTROLE[CHAVE],BS_CONTROLE[Quantidade_11],"-")</f>
        <v>-</v>
      </c>
      <c r="V235" s="98" t="str">
        <f ca="1">_xlfn.XLOOKUP(G235&amp;$V$3,BS_CONTROLE[CHAVE],BS_CONTROLE[Quantidade_11],"-")</f>
        <v>-</v>
      </c>
      <c r="W235" s="98" t="str">
        <f ca="1">_xlfn.XLOOKUP(G235&amp;$W$3,BS_CONTROLE[CHAVE],BS_CONTROLE[Quantidade_11],"-")</f>
        <v>-</v>
      </c>
      <c r="X235" s="201"/>
      <c r="Y235" s="201"/>
      <c r="Z235" s="201"/>
      <c r="AA235" s="201"/>
      <c r="AB235" s="201"/>
      <c r="AC235" s="201"/>
      <c r="AD235" s="201"/>
      <c r="AE235" s="201"/>
      <c r="AF235" s="201"/>
      <c r="AG235" s="201"/>
      <c r="AH235" s="201"/>
      <c r="AI235" s="201"/>
      <c r="AJ235" s="201"/>
      <c r="AK235" s="201"/>
      <c r="AL235" s="201"/>
      <c r="AM235" s="201"/>
      <c r="AN235" s="201"/>
      <c r="AO235" s="201"/>
      <c r="AP235" s="201"/>
      <c r="AQ235" s="201"/>
      <c r="AR235" s="201"/>
      <c r="AS235" s="201"/>
      <c r="AT235" s="201"/>
    </row>
    <row r="236" spans="1:46" hidden="1">
      <c r="A236" s="95" t="str">
        <f>IF(FN_MC!Y239="","*",FN_MC!Y239)</f>
        <v>*</v>
      </c>
      <c r="B236" s="95" t="str">
        <f>IF(FN_MC!X239="","*",FN_MC!X239)</f>
        <v>*</v>
      </c>
      <c r="C236" s="95" t="str">
        <f>IF(FN_MC!Z239="","*",FN_MC!Z239)</f>
        <v>*</v>
      </c>
      <c r="D236" s="96" t="str">
        <f>IF(FN_MC!S239="","*",FN_MC!S239)</f>
        <v>-</v>
      </c>
      <c r="E236" s="96" t="str">
        <f>IF(FN_MC!T239="","*",FN_MC!T239)</f>
        <v>-</v>
      </c>
      <c r="F236" s="96" t="str">
        <f>IF(FN_MC!B239="","*",FN_MC!B239)</f>
        <v>*</v>
      </c>
      <c r="G236" s="96" t="str">
        <f>IF(FN_MC!D239="","*",FN_MC!D239)</f>
        <v>*</v>
      </c>
      <c r="H236" s="96" t="str">
        <f>IF(FN_MC!F239="","*",FN_MC!F239)</f>
        <v>*</v>
      </c>
      <c r="I236" s="96" t="str">
        <f>IF(FN_MC!H239="","*",FN_MC!H239)</f>
        <v>*</v>
      </c>
      <c r="J236" s="96" t="str">
        <f>IF(FN_MC!I239="","*",FN_MC!I239)</f>
        <v>*</v>
      </c>
      <c r="K236" s="96" t="str">
        <f>IF(FN_MC!M239="","*",FN_MC!M239)</f>
        <v>-</v>
      </c>
      <c r="L236" s="196" t="str">
        <f>IF(FN_MC!N239="","*",FN_MC!N239)</f>
        <v>-</v>
      </c>
      <c r="M236" s="97" t="str">
        <f>IF(FN_MC!J239="","*",FN_MC!J239)</f>
        <v>*</v>
      </c>
      <c r="N236" s="183" t="str">
        <f>IF(FN_MC!K239="","*",FN_MC!K239)</f>
        <v>*</v>
      </c>
      <c r="O236" s="183" t="str">
        <f>IF(FN_MC!L239="","*",FN_MC!L239)</f>
        <v>-</v>
      </c>
      <c r="P236" s="107" t="str">
        <f>IF(FN_MC!O239="","*",FN_MC!O239)</f>
        <v>*</v>
      </c>
      <c r="Q236" s="107" t="str">
        <f>IF(FN_MC!P239="","*",FN_MC!P239)</f>
        <v>*</v>
      </c>
      <c r="R236" s="96" t="str">
        <f>IF(FN_MC!Q239="","*",CONCATENATE(FN_MC!Q239," ",FN_MC!R239))</f>
        <v>*</v>
      </c>
      <c r="S236" s="96" t="str">
        <f>IF(FN_MC!V239="","*",FN_MC!V239)</f>
        <v>*</v>
      </c>
      <c r="T236" s="96" t="str">
        <f>IF(FN_MC!W239="","*",FN_MC!W239)</f>
        <v>*</v>
      </c>
      <c r="U236" s="98" t="str">
        <f ca="1">_xlfn.XLOOKUP(G236&amp;$U$3,BS_CONTROLE[CHAVE],BS_CONTROLE[Quantidade_11],"-")</f>
        <v>-</v>
      </c>
      <c r="V236" s="98" t="str">
        <f ca="1">_xlfn.XLOOKUP(G236&amp;$V$3,BS_CONTROLE[CHAVE],BS_CONTROLE[Quantidade_11],"-")</f>
        <v>-</v>
      </c>
      <c r="W236" s="98" t="str">
        <f ca="1">_xlfn.XLOOKUP(G236&amp;$W$3,BS_CONTROLE[CHAVE],BS_CONTROLE[Quantidade_11],"-")</f>
        <v>-</v>
      </c>
      <c r="X236" s="201"/>
      <c r="Y236" s="201"/>
      <c r="Z236" s="201"/>
      <c r="AA236" s="201"/>
      <c r="AB236" s="201"/>
      <c r="AC236" s="201"/>
      <c r="AD236" s="201"/>
      <c r="AE236" s="201"/>
      <c r="AF236" s="201"/>
      <c r="AG236" s="201"/>
      <c r="AH236" s="201"/>
      <c r="AI236" s="201"/>
      <c r="AJ236" s="201"/>
      <c r="AK236" s="201"/>
      <c r="AL236" s="201"/>
      <c r="AM236" s="201"/>
      <c r="AN236" s="201"/>
      <c r="AO236" s="201"/>
      <c r="AP236" s="201"/>
      <c r="AQ236" s="201"/>
      <c r="AR236" s="201"/>
      <c r="AS236" s="201"/>
      <c r="AT236" s="201"/>
    </row>
    <row r="237" spans="1:46" hidden="1">
      <c r="A237" s="95" t="str">
        <f>IF(FN_MC!Y240="","*",FN_MC!Y240)</f>
        <v>*</v>
      </c>
      <c r="B237" s="95" t="str">
        <f>IF(FN_MC!X240="","*",FN_MC!X240)</f>
        <v>*</v>
      </c>
      <c r="C237" s="95" t="str">
        <f>IF(FN_MC!Z240="","*",FN_MC!Z240)</f>
        <v>*</v>
      </c>
      <c r="D237" s="96" t="str">
        <f>IF(FN_MC!S240="","*",FN_MC!S240)</f>
        <v>-</v>
      </c>
      <c r="E237" s="96" t="str">
        <f>IF(FN_MC!T240="","*",FN_MC!T240)</f>
        <v>-</v>
      </c>
      <c r="F237" s="96" t="str">
        <f>IF(FN_MC!B240="","*",FN_MC!B240)</f>
        <v>*</v>
      </c>
      <c r="G237" s="96" t="str">
        <f>IF(FN_MC!D240="","*",FN_MC!D240)</f>
        <v>*</v>
      </c>
      <c r="H237" s="96" t="str">
        <f>IF(FN_MC!F240="","*",FN_MC!F240)</f>
        <v>*</v>
      </c>
      <c r="I237" s="96" t="str">
        <f>IF(FN_MC!H240="","*",FN_MC!H240)</f>
        <v>*</v>
      </c>
      <c r="J237" s="96" t="str">
        <f>IF(FN_MC!I240="","*",FN_MC!I240)</f>
        <v>*</v>
      </c>
      <c r="K237" s="96" t="str">
        <f>IF(FN_MC!M240="","*",FN_MC!M240)</f>
        <v>-</v>
      </c>
      <c r="L237" s="196" t="str">
        <f>IF(FN_MC!N240="","*",FN_MC!N240)</f>
        <v>-</v>
      </c>
      <c r="M237" s="97" t="str">
        <f>IF(FN_MC!J240="","*",FN_MC!J240)</f>
        <v>*</v>
      </c>
      <c r="N237" s="183" t="str">
        <f>IF(FN_MC!K240="","*",FN_MC!K240)</f>
        <v>*</v>
      </c>
      <c r="O237" s="183" t="str">
        <f>IF(FN_MC!L240="","*",FN_MC!L240)</f>
        <v>-</v>
      </c>
      <c r="P237" s="107" t="str">
        <f>IF(FN_MC!O240="","*",FN_MC!O240)</f>
        <v>*</v>
      </c>
      <c r="Q237" s="107" t="str">
        <f>IF(FN_MC!P240="","*",FN_MC!P240)</f>
        <v>*</v>
      </c>
      <c r="R237" s="96" t="str">
        <f>IF(FN_MC!Q240="","*",CONCATENATE(FN_MC!Q240," ",FN_MC!R240))</f>
        <v>*</v>
      </c>
      <c r="S237" s="96" t="str">
        <f>IF(FN_MC!V240="","*",FN_MC!V240)</f>
        <v>*</v>
      </c>
      <c r="T237" s="96" t="str">
        <f>IF(FN_MC!W240="","*",FN_MC!W240)</f>
        <v>*</v>
      </c>
      <c r="U237" s="98" t="str">
        <f ca="1">_xlfn.XLOOKUP(G237&amp;$U$3,BS_CONTROLE[CHAVE],BS_CONTROLE[Quantidade_11],"-")</f>
        <v>-</v>
      </c>
      <c r="V237" s="98" t="str">
        <f ca="1">_xlfn.XLOOKUP(G237&amp;$V$3,BS_CONTROLE[CHAVE],BS_CONTROLE[Quantidade_11],"-")</f>
        <v>-</v>
      </c>
      <c r="W237" s="98" t="str">
        <f ca="1">_xlfn.XLOOKUP(G237&amp;$W$3,BS_CONTROLE[CHAVE],BS_CONTROLE[Quantidade_11],"-")</f>
        <v>-</v>
      </c>
      <c r="X237" s="201"/>
      <c r="Y237" s="201"/>
      <c r="Z237" s="201"/>
      <c r="AA237" s="201"/>
      <c r="AB237" s="201"/>
      <c r="AC237" s="201"/>
      <c r="AD237" s="201"/>
      <c r="AE237" s="201"/>
      <c r="AF237" s="201"/>
      <c r="AG237" s="201"/>
      <c r="AH237" s="201"/>
      <c r="AI237" s="201"/>
      <c r="AJ237" s="201"/>
      <c r="AK237" s="201"/>
      <c r="AL237" s="201"/>
      <c r="AM237" s="201"/>
      <c r="AN237" s="201"/>
      <c r="AO237" s="201"/>
      <c r="AP237" s="201"/>
      <c r="AQ237" s="201"/>
      <c r="AR237" s="201"/>
      <c r="AS237" s="201"/>
      <c r="AT237" s="201"/>
    </row>
    <row r="238" spans="1:46" hidden="1">
      <c r="A238" s="95" t="str">
        <f>IF(FN_MC!Y241="","*",FN_MC!Y241)</f>
        <v>*</v>
      </c>
      <c r="B238" s="95" t="str">
        <f>IF(FN_MC!X241="","*",FN_MC!X241)</f>
        <v>*</v>
      </c>
      <c r="C238" s="95" t="str">
        <f>IF(FN_MC!Z241="","*",FN_MC!Z241)</f>
        <v>*</v>
      </c>
      <c r="D238" s="96" t="str">
        <f>IF(FN_MC!S241="","*",FN_MC!S241)</f>
        <v>-</v>
      </c>
      <c r="E238" s="96" t="str">
        <f>IF(FN_MC!T241="","*",FN_MC!T241)</f>
        <v>-</v>
      </c>
      <c r="F238" s="96" t="str">
        <f>IF(FN_MC!B241="","*",FN_MC!B241)</f>
        <v>*</v>
      </c>
      <c r="G238" s="96" t="str">
        <f>IF(FN_MC!D241="","*",FN_MC!D241)</f>
        <v>*</v>
      </c>
      <c r="H238" s="96" t="str">
        <f>IF(FN_MC!F241="","*",FN_MC!F241)</f>
        <v>*</v>
      </c>
      <c r="I238" s="96" t="str">
        <f>IF(FN_MC!H241="","*",FN_MC!H241)</f>
        <v>*</v>
      </c>
      <c r="J238" s="96" t="str">
        <f>IF(FN_MC!I241="","*",FN_MC!I241)</f>
        <v>*</v>
      </c>
      <c r="K238" s="96" t="str">
        <f>IF(FN_MC!M241="","*",FN_MC!M241)</f>
        <v>-</v>
      </c>
      <c r="L238" s="196" t="str">
        <f>IF(FN_MC!N241="","*",FN_MC!N241)</f>
        <v>-</v>
      </c>
      <c r="M238" s="97" t="str">
        <f>IF(FN_MC!J241="","*",FN_MC!J241)</f>
        <v>*</v>
      </c>
      <c r="N238" s="183" t="str">
        <f>IF(FN_MC!K241="","*",FN_MC!K241)</f>
        <v>*</v>
      </c>
      <c r="O238" s="183" t="str">
        <f>IF(FN_MC!L241="","*",FN_MC!L241)</f>
        <v>-</v>
      </c>
      <c r="P238" s="107" t="str">
        <f>IF(FN_MC!O241="","*",FN_MC!O241)</f>
        <v>*</v>
      </c>
      <c r="Q238" s="107" t="str">
        <f>IF(FN_MC!P241="","*",FN_MC!P241)</f>
        <v>*</v>
      </c>
      <c r="R238" s="96" t="str">
        <f>IF(FN_MC!Q241="","*",CONCATENATE(FN_MC!Q241," ",FN_MC!R241))</f>
        <v>*</v>
      </c>
      <c r="S238" s="96" t="str">
        <f>IF(FN_MC!V241="","*",FN_MC!V241)</f>
        <v>*</v>
      </c>
      <c r="T238" s="96" t="str">
        <f>IF(FN_MC!W241="","*",FN_MC!W241)</f>
        <v>*</v>
      </c>
      <c r="U238" s="98" t="str">
        <f ca="1">_xlfn.XLOOKUP(G238&amp;$U$3,BS_CONTROLE[CHAVE],BS_CONTROLE[Quantidade_11],"-")</f>
        <v>-</v>
      </c>
      <c r="V238" s="98" t="str">
        <f ca="1">_xlfn.XLOOKUP(G238&amp;$V$3,BS_CONTROLE[CHAVE],BS_CONTROLE[Quantidade_11],"-")</f>
        <v>-</v>
      </c>
      <c r="W238" s="98" t="str">
        <f ca="1">_xlfn.XLOOKUP(G238&amp;$W$3,BS_CONTROLE[CHAVE],BS_CONTROLE[Quantidade_11],"-")</f>
        <v>-</v>
      </c>
      <c r="X238" s="201"/>
      <c r="Y238" s="201"/>
      <c r="Z238" s="201"/>
      <c r="AA238" s="201"/>
      <c r="AB238" s="201"/>
      <c r="AC238" s="201"/>
      <c r="AD238" s="201"/>
      <c r="AE238" s="201"/>
      <c r="AF238" s="201"/>
      <c r="AG238" s="201"/>
      <c r="AH238" s="201"/>
      <c r="AI238" s="201"/>
      <c r="AJ238" s="201"/>
      <c r="AK238" s="201"/>
      <c r="AL238" s="201"/>
      <c r="AM238" s="201"/>
      <c r="AN238" s="201"/>
      <c r="AO238" s="201"/>
      <c r="AP238" s="201"/>
      <c r="AQ238" s="201"/>
      <c r="AR238" s="201"/>
      <c r="AS238" s="201"/>
      <c r="AT238" s="201"/>
    </row>
    <row r="239" spans="1:46" hidden="1">
      <c r="A239" s="95" t="str">
        <f>IF(FN_MC!Y242="","*",FN_MC!Y242)</f>
        <v>*</v>
      </c>
      <c r="B239" s="95" t="str">
        <f>IF(FN_MC!X242="","*",FN_MC!X242)</f>
        <v>*</v>
      </c>
      <c r="C239" s="95" t="str">
        <f>IF(FN_MC!Z242="","*",FN_MC!Z242)</f>
        <v>*</v>
      </c>
      <c r="D239" s="96" t="str">
        <f>IF(FN_MC!S242="","*",FN_MC!S242)</f>
        <v>-</v>
      </c>
      <c r="E239" s="96" t="str">
        <f>IF(FN_MC!T242="","*",FN_MC!T242)</f>
        <v>-</v>
      </c>
      <c r="F239" s="96" t="str">
        <f>IF(FN_MC!B242="","*",FN_MC!B242)</f>
        <v>*</v>
      </c>
      <c r="G239" s="96" t="str">
        <f>IF(FN_MC!D242="","*",FN_MC!D242)</f>
        <v>*</v>
      </c>
      <c r="H239" s="96" t="str">
        <f>IF(FN_MC!F242="","*",FN_MC!F242)</f>
        <v>*</v>
      </c>
      <c r="I239" s="96" t="str">
        <f>IF(FN_MC!H242="","*",FN_MC!H242)</f>
        <v>*</v>
      </c>
      <c r="J239" s="96" t="str">
        <f>IF(FN_MC!I242="","*",FN_MC!I242)</f>
        <v>*</v>
      </c>
      <c r="K239" s="96" t="str">
        <f>IF(FN_MC!M242="","*",FN_MC!M242)</f>
        <v>-</v>
      </c>
      <c r="L239" s="196" t="str">
        <f>IF(FN_MC!N242="","*",FN_MC!N242)</f>
        <v>-</v>
      </c>
      <c r="M239" s="97" t="str">
        <f>IF(FN_MC!J242="","*",FN_MC!J242)</f>
        <v>*</v>
      </c>
      <c r="N239" s="183" t="str">
        <f>IF(FN_MC!K242="","*",FN_MC!K242)</f>
        <v>*</v>
      </c>
      <c r="O239" s="183" t="str">
        <f>IF(FN_MC!L242="","*",FN_MC!L242)</f>
        <v>-</v>
      </c>
      <c r="P239" s="107" t="str">
        <f>IF(FN_MC!O242="","*",FN_MC!O242)</f>
        <v>*</v>
      </c>
      <c r="Q239" s="107" t="str">
        <f>IF(FN_MC!P242="","*",FN_MC!P242)</f>
        <v>*</v>
      </c>
      <c r="R239" s="96" t="str">
        <f>IF(FN_MC!Q242="","*",CONCATENATE(FN_MC!Q242," ",FN_MC!R242))</f>
        <v>*</v>
      </c>
      <c r="S239" s="96" t="str">
        <f>IF(FN_MC!V242="","*",FN_MC!V242)</f>
        <v>*</v>
      </c>
      <c r="T239" s="96" t="str">
        <f>IF(FN_MC!W242="","*",FN_MC!W242)</f>
        <v>*</v>
      </c>
      <c r="U239" s="98" t="str">
        <f ca="1">_xlfn.XLOOKUP(G239&amp;$U$3,BS_CONTROLE[CHAVE],BS_CONTROLE[Quantidade_11],"-")</f>
        <v>-</v>
      </c>
      <c r="V239" s="98" t="str">
        <f ca="1">_xlfn.XLOOKUP(G239&amp;$V$3,BS_CONTROLE[CHAVE],BS_CONTROLE[Quantidade_11],"-")</f>
        <v>-</v>
      </c>
      <c r="W239" s="98" t="str">
        <f ca="1">_xlfn.XLOOKUP(G239&amp;$W$3,BS_CONTROLE[CHAVE],BS_CONTROLE[Quantidade_11],"-")</f>
        <v>-</v>
      </c>
      <c r="X239" s="201"/>
      <c r="Y239" s="201"/>
      <c r="Z239" s="201"/>
      <c r="AA239" s="201"/>
      <c r="AB239" s="201"/>
      <c r="AC239" s="201"/>
      <c r="AD239" s="201"/>
      <c r="AE239" s="201"/>
      <c r="AF239" s="201"/>
      <c r="AG239" s="201"/>
      <c r="AH239" s="201"/>
      <c r="AI239" s="201"/>
      <c r="AJ239" s="201"/>
      <c r="AK239" s="201"/>
      <c r="AL239" s="201"/>
      <c r="AM239" s="201"/>
      <c r="AN239" s="201"/>
      <c r="AO239" s="201"/>
      <c r="AP239" s="201"/>
      <c r="AQ239" s="201"/>
      <c r="AR239" s="201"/>
      <c r="AS239" s="201"/>
      <c r="AT239" s="201"/>
    </row>
    <row r="240" spans="1:46" hidden="1">
      <c r="A240" s="95" t="str">
        <f>IF(FN_MC!Y243="","*",FN_MC!Y243)</f>
        <v>*</v>
      </c>
      <c r="B240" s="95" t="str">
        <f>IF(FN_MC!X243="","*",FN_MC!X243)</f>
        <v>*</v>
      </c>
      <c r="C240" s="95" t="str">
        <f>IF(FN_MC!Z243="","*",FN_MC!Z243)</f>
        <v>*</v>
      </c>
      <c r="D240" s="96" t="str">
        <f>IF(FN_MC!S243="","*",FN_MC!S243)</f>
        <v>-</v>
      </c>
      <c r="E240" s="96" t="str">
        <f>IF(FN_MC!T243="","*",FN_MC!T243)</f>
        <v>-</v>
      </c>
      <c r="F240" s="96" t="str">
        <f>IF(FN_MC!B243="","*",FN_MC!B243)</f>
        <v>*</v>
      </c>
      <c r="G240" s="96" t="str">
        <f>IF(FN_MC!D243="","*",FN_MC!D243)</f>
        <v>*</v>
      </c>
      <c r="H240" s="96" t="str">
        <f>IF(FN_MC!F243="","*",FN_MC!F243)</f>
        <v>*</v>
      </c>
      <c r="I240" s="96" t="str">
        <f>IF(FN_MC!H243="","*",FN_MC!H243)</f>
        <v>*</v>
      </c>
      <c r="J240" s="96" t="str">
        <f>IF(FN_MC!I243="","*",FN_MC!I243)</f>
        <v>*</v>
      </c>
      <c r="K240" s="96" t="str">
        <f>IF(FN_MC!M243="","*",FN_MC!M243)</f>
        <v>-</v>
      </c>
      <c r="L240" s="196" t="str">
        <f>IF(FN_MC!N243="","*",FN_MC!N243)</f>
        <v>-</v>
      </c>
      <c r="M240" s="97" t="str">
        <f>IF(FN_MC!J243="","*",FN_MC!J243)</f>
        <v>*</v>
      </c>
      <c r="N240" s="183" t="str">
        <f>IF(FN_MC!K243="","*",FN_MC!K243)</f>
        <v>*</v>
      </c>
      <c r="O240" s="183" t="str">
        <f>IF(FN_MC!L243="","*",FN_MC!L243)</f>
        <v>-</v>
      </c>
      <c r="P240" s="107" t="str">
        <f>IF(FN_MC!O243="","*",FN_MC!O243)</f>
        <v>*</v>
      </c>
      <c r="Q240" s="107" t="str">
        <f>IF(FN_MC!P243="","*",FN_MC!P243)</f>
        <v>*</v>
      </c>
      <c r="R240" s="96" t="str">
        <f>IF(FN_MC!Q243="","*",CONCATENATE(FN_MC!Q243," ",FN_MC!R243))</f>
        <v>*</v>
      </c>
      <c r="S240" s="96" t="str">
        <f>IF(FN_MC!V243="","*",FN_MC!V243)</f>
        <v>*</v>
      </c>
      <c r="T240" s="96" t="str">
        <f>IF(FN_MC!W243="","*",FN_MC!W243)</f>
        <v>*</v>
      </c>
      <c r="U240" s="98" t="str">
        <f ca="1">_xlfn.XLOOKUP(G240&amp;$U$3,BS_CONTROLE[CHAVE],BS_CONTROLE[Quantidade_11],"-")</f>
        <v>-</v>
      </c>
      <c r="V240" s="98" t="str">
        <f ca="1">_xlfn.XLOOKUP(G240&amp;$V$3,BS_CONTROLE[CHAVE],BS_CONTROLE[Quantidade_11],"-")</f>
        <v>-</v>
      </c>
      <c r="W240" s="98" t="str">
        <f ca="1">_xlfn.XLOOKUP(G240&amp;$W$3,BS_CONTROLE[CHAVE],BS_CONTROLE[Quantidade_11],"-")</f>
        <v>-</v>
      </c>
      <c r="X240" s="201"/>
      <c r="Y240" s="201"/>
      <c r="Z240" s="201"/>
      <c r="AA240" s="201"/>
      <c r="AB240" s="201"/>
      <c r="AC240" s="201"/>
      <c r="AD240" s="201"/>
      <c r="AE240" s="201"/>
      <c r="AF240" s="201"/>
      <c r="AG240" s="201"/>
      <c r="AH240" s="201"/>
      <c r="AI240" s="201"/>
      <c r="AJ240" s="201"/>
      <c r="AK240" s="201"/>
      <c r="AL240" s="201"/>
      <c r="AM240" s="201"/>
      <c r="AN240" s="201"/>
      <c r="AO240" s="201"/>
      <c r="AP240" s="201"/>
      <c r="AQ240" s="201"/>
      <c r="AR240" s="201"/>
      <c r="AS240" s="201"/>
      <c r="AT240" s="201"/>
    </row>
    <row r="241" spans="1:46" hidden="1">
      <c r="A241" s="95" t="str">
        <f>IF(FN_MC!Y244="","*",FN_MC!Y244)</f>
        <v>*</v>
      </c>
      <c r="B241" s="95" t="str">
        <f>IF(FN_MC!X244="","*",FN_MC!X244)</f>
        <v>*</v>
      </c>
      <c r="C241" s="95" t="str">
        <f>IF(FN_MC!Z244="","*",FN_MC!Z244)</f>
        <v>*</v>
      </c>
      <c r="D241" s="96" t="str">
        <f>IF(FN_MC!S244="","*",FN_MC!S244)</f>
        <v>-</v>
      </c>
      <c r="E241" s="96" t="str">
        <f>IF(FN_MC!T244="","*",FN_MC!T244)</f>
        <v>-</v>
      </c>
      <c r="F241" s="96" t="str">
        <f>IF(FN_MC!B244="","*",FN_MC!B244)</f>
        <v>*</v>
      </c>
      <c r="G241" s="96" t="str">
        <f>IF(FN_MC!D244="","*",FN_MC!D244)</f>
        <v>*</v>
      </c>
      <c r="H241" s="96" t="str">
        <f>IF(FN_MC!F244="","*",FN_MC!F244)</f>
        <v>*</v>
      </c>
      <c r="I241" s="96" t="str">
        <f>IF(FN_MC!H244="","*",FN_MC!H244)</f>
        <v>*</v>
      </c>
      <c r="J241" s="96" t="str">
        <f>IF(FN_MC!I244="","*",FN_MC!I244)</f>
        <v>*</v>
      </c>
      <c r="K241" s="96" t="str">
        <f>IF(FN_MC!M244="","*",FN_MC!M244)</f>
        <v>-</v>
      </c>
      <c r="L241" s="196" t="str">
        <f>IF(FN_MC!N244="","*",FN_MC!N244)</f>
        <v>-</v>
      </c>
      <c r="M241" s="97" t="str">
        <f>IF(FN_MC!J244="","*",FN_MC!J244)</f>
        <v>*</v>
      </c>
      <c r="N241" s="183" t="str">
        <f>IF(FN_MC!K244="","*",FN_MC!K244)</f>
        <v>*</v>
      </c>
      <c r="O241" s="183" t="str">
        <f>IF(FN_MC!L244="","*",FN_MC!L244)</f>
        <v>-</v>
      </c>
      <c r="P241" s="107" t="str">
        <f>IF(FN_MC!O244="","*",FN_MC!O244)</f>
        <v>*</v>
      </c>
      <c r="Q241" s="107" t="str">
        <f>IF(FN_MC!P244="","*",FN_MC!P244)</f>
        <v>*</v>
      </c>
      <c r="R241" s="96" t="str">
        <f>IF(FN_MC!Q244="","*",CONCATENATE(FN_MC!Q244," ",FN_MC!R244))</f>
        <v>*</v>
      </c>
      <c r="S241" s="96" t="str">
        <f>IF(FN_MC!V244="","*",FN_MC!V244)</f>
        <v>*</v>
      </c>
      <c r="T241" s="96" t="str">
        <f>IF(FN_MC!W244="","*",FN_MC!W244)</f>
        <v>*</v>
      </c>
      <c r="U241" s="98" t="str">
        <f ca="1">_xlfn.XLOOKUP(G241&amp;$U$3,BS_CONTROLE[CHAVE],BS_CONTROLE[Quantidade_11],"-")</f>
        <v>-</v>
      </c>
      <c r="V241" s="98" t="str">
        <f ca="1">_xlfn.XLOOKUP(G241&amp;$V$3,BS_CONTROLE[CHAVE],BS_CONTROLE[Quantidade_11],"-")</f>
        <v>-</v>
      </c>
      <c r="W241" s="98" t="str">
        <f ca="1">_xlfn.XLOOKUP(G241&amp;$W$3,BS_CONTROLE[CHAVE],BS_CONTROLE[Quantidade_11],"-")</f>
        <v>-</v>
      </c>
      <c r="X241" s="201"/>
      <c r="Y241" s="201"/>
      <c r="Z241" s="201"/>
      <c r="AA241" s="201"/>
      <c r="AB241" s="201"/>
      <c r="AC241" s="201"/>
      <c r="AD241" s="201"/>
      <c r="AE241" s="201"/>
      <c r="AF241" s="201"/>
      <c r="AG241" s="201"/>
      <c r="AH241" s="201"/>
      <c r="AI241" s="201"/>
      <c r="AJ241" s="201"/>
      <c r="AK241" s="201"/>
      <c r="AL241" s="201"/>
      <c r="AM241" s="201"/>
      <c r="AN241" s="201"/>
      <c r="AO241" s="201"/>
      <c r="AP241" s="201"/>
      <c r="AQ241" s="201"/>
      <c r="AR241" s="201"/>
      <c r="AS241" s="201"/>
      <c r="AT241" s="201"/>
    </row>
    <row r="242" spans="1:46" hidden="1">
      <c r="A242" s="95" t="str">
        <f>IF(FN_MC!Y245="","*",FN_MC!Y245)</f>
        <v>*</v>
      </c>
      <c r="B242" s="95" t="str">
        <f>IF(FN_MC!X245="","*",FN_MC!X245)</f>
        <v>*</v>
      </c>
      <c r="C242" s="95" t="str">
        <f>IF(FN_MC!Z245="","*",FN_MC!Z245)</f>
        <v>*</v>
      </c>
      <c r="D242" s="96" t="str">
        <f>IF(FN_MC!S245="","*",FN_MC!S245)</f>
        <v>-</v>
      </c>
      <c r="E242" s="96" t="str">
        <f>IF(FN_MC!T245="","*",FN_MC!T245)</f>
        <v>-</v>
      </c>
      <c r="F242" s="96" t="str">
        <f>IF(FN_MC!B245="","*",FN_MC!B245)</f>
        <v>*</v>
      </c>
      <c r="G242" s="96" t="str">
        <f>IF(FN_MC!D245="","*",FN_MC!D245)</f>
        <v>*</v>
      </c>
      <c r="H242" s="96" t="str">
        <f>IF(FN_MC!F245="","*",FN_MC!F245)</f>
        <v>*</v>
      </c>
      <c r="I242" s="96" t="str">
        <f>IF(FN_MC!H245="","*",FN_MC!H245)</f>
        <v>*</v>
      </c>
      <c r="J242" s="96" t="str">
        <f>IF(FN_MC!I245="","*",FN_MC!I245)</f>
        <v>*</v>
      </c>
      <c r="K242" s="96" t="str">
        <f>IF(FN_MC!M245="","*",FN_MC!M245)</f>
        <v>-</v>
      </c>
      <c r="L242" s="196" t="str">
        <f>IF(FN_MC!N245="","*",FN_MC!N245)</f>
        <v>-</v>
      </c>
      <c r="M242" s="97" t="str">
        <f>IF(FN_MC!J245="","*",FN_MC!J245)</f>
        <v>*</v>
      </c>
      <c r="N242" s="183" t="str">
        <f>IF(FN_MC!K245="","*",FN_MC!K245)</f>
        <v>*</v>
      </c>
      <c r="O242" s="183" t="str">
        <f>IF(FN_MC!L245="","*",FN_MC!L245)</f>
        <v>-</v>
      </c>
      <c r="P242" s="107" t="str">
        <f>IF(FN_MC!O245="","*",FN_MC!O245)</f>
        <v>*</v>
      </c>
      <c r="Q242" s="107" t="str">
        <f>IF(FN_MC!P245="","*",FN_MC!P245)</f>
        <v>*</v>
      </c>
      <c r="R242" s="96" t="str">
        <f>IF(FN_MC!Q245="","*",CONCATENATE(FN_MC!Q245," ",FN_MC!R245))</f>
        <v>*</v>
      </c>
      <c r="S242" s="96" t="str">
        <f>IF(FN_MC!V245="","*",FN_MC!V245)</f>
        <v>*</v>
      </c>
      <c r="T242" s="96" t="str">
        <f>IF(FN_MC!W245="","*",FN_MC!W245)</f>
        <v>*</v>
      </c>
      <c r="U242" s="98" t="str">
        <f ca="1">_xlfn.XLOOKUP(G242&amp;$U$3,BS_CONTROLE[CHAVE],BS_CONTROLE[Quantidade_11],"-")</f>
        <v>-</v>
      </c>
      <c r="V242" s="98" t="str">
        <f ca="1">_xlfn.XLOOKUP(G242&amp;$V$3,BS_CONTROLE[CHAVE],BS_CONTROLE[Quantidade_11],"-")</f>
        <v>-</v>
      </c>
      <c r="W242" s="98" t="str">
        <f ca="1">_xlfn.XLOOKUP(G242&amp;$W$3,BS_CONTROLE[CHAVE],BS_CONTROLE[Quantidade_11],"-")</f>
        <v>-</v>
      </c>
      <c r="X242" s="201"/>
      <c r="Y242" s="201"/>
      <c r="Z242" s="201"/>
      <c r="AA242" s="201"/>
      <c r="AB242" s="201"/>
      <c r="AC242" s="201"/>
      <c r="AD242" s="201"/>
      <c r="AE242" s="201"/>
      <c r="AF242" s="201"/>
      <c r="AG242" s="201"/>
      <c r="AH242" s="201"/>
      <c r="AI242" s="201"/>
      <c r="AJ242" s="201"/>
      <c r="AK242" s="201"/>
      <c r="AL242" s="201"/>
      <c r="AM242" s="201"/>
      <c r="AN242" s="201"/>
      <c r="AO242" s="201"/>
      <c r="AP242" s="201"/>
      <c r="AQ242" s="201"/>
      <c r="AR242" s="201"/>
      <c r="AS242" s="201"/>
      <c r="AT242" s="201"/>
    </row>
    <row r="243" spans="1:46" hidden="1">
      <c r="A243" s="95" t="str">
        <f>IF(FN_MC!Y246="","*",FN_MC!Y246)</f>
        <v>*</v>
      </c>
      <c r="B243" s="95" t="str">
        <f>IF(FN_MC!X246="","*",FN_MC!X246)</f>
        <v>*</v>
      </c>
      <c r="C243" s="95" t="str">
        <f>IF(FN_MC!Z246="","*",FN_MC!Z246)</f>
        <v>*</v>
      </c>
      <c r="D243" s="96" t="str">
        <f>IF(FN_MC!S246="","*",FN_MC!S246)</f>
        <v>-</v>
      </c>
      <c r="E243" s="96" t="str">
        <f>IF(FN_MC!T246="","*",FN_MC!T246)</f>
        <v>-</v>
      </c>
      <c r="F243" s="96" t="str">
        <f>IF(FN_MC!B246="","*",FN_MC!B246)</f>
        <v>*</v>
      </c>
      <c r="G243" s="96" t="str">
        <f>IF(FN_MC!D246="","*",FN_MC!D246)</f>
        <v>*</v>
      </c>
      <c r="H243" s="96" t="str">
        <f>IF(FN_MC!F246="","*",FN_MC!F246)</f>
        <v>*</v>
      </c>
      <c r="I243" s="96" t="str">
        <f>IF(FN_MC!H246="","*",FN_MC!H246)</f>
        <v>*</v>
      </c>
      <c r="J243" s="96" t="str">
        <f>IF(FN_MC!I246="","*",FN_MC!I246)</f>
        <v>*</v>
      </c>
      <c r="K243" s="96" t="str">
        <f>IF(FN_MC!M246="","*",FN_MC!M246)</f>
        <v>-</v>
      </c>
      <c r="L243" s="196" t="str">
        <f>IF(FN_MC!N246="","*",FN_MC!N246)</f>
        <v>-</v>
      </c>
      <c r="M243" s="97" t="str">
        <f>IF(FN_MC!J246="","*",FN_MC!J246)</f>
        <v>*</v>
      </c>
      <c r="N243" s="183" t="str">
        <f>IF(FN_MC!K246="","*",FN_MC!K246)</f>
        <v>*</v>
      </c>
      <c r="O243" s="183" t="str">
        <f>IF(FN_MC!L246="","*",FN_MC!L246)</f>
        <v>-</v>
      </c>
      <c r="P243" s="107" t="str">
        <f>IF(FN_MC!O246="","*",FN_MC!O246)</f>
        <v>*</v>
      </c>
      <c r="Q243" s="107" t="str">
        <f>IF(FN_MC!P246="","*",FN_MC!P246)</f>
        <v>*</v>
      </c>
      <c r="R243" s="96" t="str">
        <f>IF(FN_MC!Q246="","*",CONCATENATE(FN_MC!Q246," ",FN_MC!R246))</f>
        <v>*</v>
      </c>
      <c r="S243" s="96" t="str">
        <f>IF(FN_MC!V246="","*",FN_MC!V246)</f>
        <v>*</v>
      </c>
      <c r="T243" s="96" t="str">
        <f>IF(FN_MC!W246="","*",FN_MC!W246)</f>
        <v>*</v>
      </c>
      <c r="U243" s="98" t="str">
        <f ca="1">_xlfn.XLOOKUP(G243&amp;$U$3,BS_CONTROLE[CHAVE],BS_CONTROLE[Quantidade_11],"-")</f>
        <v>-</v>
      </c>
      <c r="V243" s="98" t="str">
        <f ca="1">_xlfn.XLOOKUP(G243&amp;$V$3,BS_CONTROLE[CHAVE],BS_CONTROLE[Quantidade_11],"-")</f>
        <v>-</v>
      </c>
      <c r="W243" s="98" t="str">
        <f ca="1">_xlfn.XLOOKUP(G243&amp;$W$3,BS_CONTROLE[CHAVE],BS_CONTROLE[Quantidade_11],"-")</f>
        <v>-</v>
      </c>
      <c r="X243" s="201"/>
      <c r="Y243" s="201"/>
      <c r="Z243" s="201"/>
      <c r="AA243" s="201"/>
      <c r="AB243" s="201"/>
      <c r="AC243" s="201"/>
      <c r="AD243" s="201"/>
      <c r="AE243" s="201"/>
      <c r="AF243" s="201"/>
      <c r="AG243" s="201"/>
      <c r="AH243" s="201"/>
      <c r="AI243" s="201"/>
      <c r="AJ243" s="201"/>
      <c r="AK243" s="201"/>
      <c r="AL243" s="201"/>
      <c r="AM243" s="201"/>
      <c r="AN243" s="201"/>
      <c r="AO243" s="201"/>
      <c r="AP243" s="201"/>
      <c r="AQ243" s="201"/>
      <c r="AR243" s="201"/>
      <c r="AS243" s="201"/>
      <c r="AT243" s="201"/>
    </row>
    <row r="244" spans="1:46" hidden="1">
      <c r="A244" s="95" t="str">
        <f>IF(FN_MC!Y247="","*",FN_MC!Y247)</f>
        <v>*</v>
      </c>
      <c r="B244" s="95" t="str">
        <f>IF(FN_MC!X247="","*",FN_MC!X247)</f>
        <v>*</v>
      </c>
      <c r="C244" s="95" t="str">
        <f>IF(FN_MC!Z247="","*",FN_MC!Z247)</f>
        <v>*</v>
      </c>
      <c r="D244" s="96" t="str">
        <f>IF(FN_MC!S247="","*",FN_MC!S247)</f>
        <v>-</v>
      </c>
      <c r="E244" s="96" t="str">
        <f>IF(FN_MC!T247="","*",FN_MC!T247)</f>
        <v>-</v>
      </c>
      <c r="F244" s="96" t="str">
        <f>IF(FN_MC!B247="","*",FN_MC!B247)</f>
        <v>*</v>
      </c>
      <c r="G244" s="96" t="str">
        <f>IF(FN_MC!D247="","*",FN_MC!D247)</f>
        <v>*</v>
      </c>
      <c r="H244" s="96" t="str">
        <f>IF(FN_MC!F247="","*",FN_MC!F247)</f>
        <v>*</v>
      </c>
      <c r="I244" s="96" t="str">
        <f>IF(FN_MC!H247="","*",FN_MC!H247)</f>
        <v>*</v>
      </c>
      <c r="J244" s="96" t="str">
        <f>IF(FN_MC!I247="","*",FN_MC!I247)</f>
        <v>*</v>
      </c>
      <c r="K244" s="96" t="str">
        <f>IF(FN_MC!M247="","*",FN_MC!M247)</f>
        <v>-</v>
      </c>
      <c r="L244" s="196" t="str">
        <f>IF(FN_MC!N247="","*",FN_MC!N247)</f>
        <v>-</v>
      </c>
      <c r="M244" s="97" t="str">
        <f>IF(FN_MC!J247="","*",FN_MC!J247)</f>
        <v>*</v>
      </c>
      <c r="N244" s="183" t="str">
        <f>IF(FN_MC!K247="","*",FN_MC!K247)</f>
        <v>*</v>
      </c>
      <c r="O244" s="183" t="str">
        <f>IF(FN_MC!L247="","*",FN_MC!L247)</f>
        <v>-</v>
      </c>
      <c r="P244" s="107" t="str">
        <f>IF(FN_MC!O247="","*",FN_MC!O247)</f>
        <v>*</v>
      </c>
      <c r="Q244" s="107" t="str">
        <f>IF(FN_MC!P247="","*",FN_MC!P247)</f>
        <v>*</v>
      </c>
      <c r="R244" s="96" t="str">
        <f>IF(FN_MC!Q247="","*",CONCATENATE(FN_MC!Q247," ",FN_MC!R247))</f>
        <v>*</v>
      </c>
      <c r="S244" s="96" t="str">
        <f>IF(FN_MC!V247="","*",FN_MC!V247)</f>
        <v>*</v>
      </c>
      <c r="T244" s="96" t="str">
        <f>IF(FN_MC!W247="","*",FN_MC!W247)</f>
        <v>*</v>
      </c>
      <c r="U244" s="98" t="str">
        <f ca="1">_xlfn.XLOOKUP(G244&amp;$U$3,BS_CONTROLE[CHAVE],BS_CONTROLE[Quantidade_11],"-")</f>
        <v>-</v>
      </c>
      <c r="V244" s="98" t="str">
        <f ca="1">_xlfn.XLOOKUP(G244&amp;$V$3,BS_CONTROLE[CHAVE],BS_CONTROLE[Quantidade_11],"-")</f>
        <v>-</v>
      </c>
      <c r="W244" s="98" t="str">
        <f ca="1">_xlfn.XLOOKUP(G244&amp;$W$3,BS_CONTROLE[CHAVE],BS_CONTROLE[Quantidade_11],"-")</f>
        <v>-</v>
      </c>
      <c r="X244" s="201"/>
      <c r="Y244" s="201"/>
      <c r="Z244" s="201"/>
      <c r="AA244" s="201"/>
      <c r="AB244" s="201"/>
      <c r="AC244" s="201"/>
      <c r="AD244" s="201"/>
      <c r="AE244" s="201"/>
      <c r="AF244" s="201"/>
      <c r="AG244" s="201"/>
      <c r="AH244" s="201"/>
      <c r="AI244" s="201"/>
      <c r="AJ244" s="201"/>
      <c r="AK244" s="201"/>
      <c r="AL244" s="201"/>
      <c r="AM244" s="201"/>
      <c r="AN244" s="201"/>
      <c r="AO244" s="201"/>
      <c r="AP244" s="201"/>
      <c r="AQ244" s="201"/>
      <c r="AR244" s="201"/>
      <c r="AS244" s="201"/>
      <c r="AT244" s="201"/>
    </row>
    <row r="245" spans="1:46" hidden="1">
      <c r="A245" s="95" t="str">
        <f>IF(FN_MC!Y248="","*",FN_MC!Y248)</f>
        <v>*</v>
      </c>
      <c r="B245" s="95" t="str">
        <f>IF(FN_MC!X248="","*",FN_MC!X248)</f>
        <v>*</v>
      </c>
      <c r="C245" s="95" t="str">
        <f>IF(FN_MC!Z248="","*",FN_MC!Z248)</f>
        <v>*</v>
      </c>
      <c r="D245" s="96" t="str">
        <f>IF(FN_MC!S248="","*",FN_MC!S248)</f>
        <v>-</v>
      </c>
      <c r="E245" s="96" t="str">
        <f>IF(FN_MC!T248="","*",FN_MC!T248)</f>
        <v>-</v>
      </c>
      <c r="F245" s="96" t="str">
        <f>IF(FN_MC!B248="","*",FN_MC!B248)</f>
        <v>*</v>
      </c>
      <c r="G245" s="96" t="str">
        <f>IF(FN_MC!D248="","*",FN_MC!D248)</f>
        <v>*</v>
      </c>
      <c r="H245" s="96" t="str">
        <f>IF(FN_MC!F248="","*",FN_MC!F248)</f>
        <v>*</v>
      </c>
      <c r="I245" s="96" t="str">
        <f>IF(FN_MC!H248="","*",FN_MC!H248)</f>
        <v>*</v>
      </c>
      <c r="J245" s="96" t="str">
        <f>IF(FN_MC!I248="","*",FN_MC!I248)</f>
        <v>*</v>
      </c>
      <c r="K245" s="96" t="str">
        <f>IF(FN_MC!M248="","*",FN_MC!M248)</f>
        <v>-</v>
      </c>
      <c r="L245" s="196" t="str">
        <f>IF(FN_MC!N248="","*",FN_MC!N248)</f>
        <v>-</v>
      </c>
      <c r="M245" s="97" t="str">
        <f>IF(FN_MC!J248="","*",FN_MC!J248)</f>
        <v>*</v>
      </c>
      <c r="N245" s="183" t="str">
        <f>IF(FN_MC!K248="","*",FN_MC!K248)</f>
        <v>*</v>
      </c>
      <c r="O245" s="183" t="str">
        <f>IF(FN_MC!L248="","*",FN_MC!L248)</f>
        <v>-</v>
      </c>
      <c r="P245" s="107" t="str">
        <f>IF(FN_MC!O248="","*",FN_MC!O248)</f>
        <v>*</v>
      </c>
      <c r="Q245" s="107" t="str">
        <f>IF(FN_MC!P248="","*",FN_MC!P248)</f>
        <v>*</v>
      </c>
      <c r="R245" s="96" t="str">
        <f>IF(FN_MC!Q248="","*",CONCATENATE(FN_MC!Q248," ",FN_MC!R248))</f>
        <v>*</v>
      </c>
      <c r="S245" s="96" t="str">
        <f>IF(FN_MC!V248="","*",FN_MC!V248)</f>
        <v>*</v>
      </c>
      <c r="T245" s="96" t="str">
        <f>IF(FN_MC!W248="","*",FN_MC!W248)</f>
        <v>*</v>
      </c>
      <c r="U245" s="98" t="str">
        <f ca="1">_xlfn.XLOOKUP(G245&amp;$U$3,BS_CONTROLE[CHAVE],BS_CONTROLE[Quantidade_11],"-")</f>
        <v>-</v>
      </c>
      <c r="V245" s="98" t="str">
        <f ca="1">_xlfn.XLOOKUP(G245&amp;$V$3,BS_CONTROLE[CHAVE],BS_CONTROLE[Quantidade_11],"-")</f>
        <v>-</v>
      </c>
      <c r="W245" s="98" t="str">
        <f ca="1">_xlfn.XLOOKUP(G245&amp;$W$3,BS_CONTROLE[CHAVE],BS_CONTROLE[Quantidade_11],"-")</f>
        <v>-</v>
      </c>
      <c r="X245" s="201"/>
      <c r="Y245" s="201"/>
      <c r="Z245" s="201"/>
      <c r="AA245" s="201"/>
      <c r="AB245" s="201"/>
      <c r="AC245" s="201"/>
      <c r="AD245" s="201"/>
      <c r="AE245" s="201"/>
      <c r="AF245" s="201"/>
      <c r="AG245" s="201"/>
      <c r="AH245" s="201"/>
      <c r="AI245" s="201"/>
      <c r="AJ245" s="201"/>
      <c r="AK245" s="201"/>
      <c r="AL245" s="201"/>
      <c r="AM245" s="201"/>
      <c r="AN245" s="201"/>
      <c r="AO245" s="201"/>
      <c r="AP245" s="201"/>
      <c r="AQ245" s="201"/>
      <c r="AR245" s="201"/>
      <c r="AS245" s="201"/>
      <c r="AT245" s="201"/>
    </row>
    <row r="246" spans="1:46" hidden="1">
      <c r="A246" s="95" t="str">
        <f>IF(FN_MC!Y249="","*",FN_MC!Y249)</f>
        <v>*</v>
      </c>
      <c r="B246" s="95" t="str">
        <f>IF(FN_MC!X249="","*",FN_MC!X249)</f>
        <v>*</v>
      </c>
      <c r="C246" s="95" t="str">
        <f>IF(FN_MC!Z249="","*",FN_MC!Z249)</f>
        <v>*</v>
      </c>
      <c r="D246" s="96" t="str">
        <f>IF(FN_MC!S249="","*",FN_MC!S249)</f>
        <v>-</v>
      </c>
      <c r="E246" s="96" t="str">
        <f>IF(FN_MC!T249="","*",FN_MC!T249)</f>
        <v>-</v>
      </c>
      <c r="F246" s="96" t="str">
        <f>IF(FN_MC!B249="","*",FN_MC!B249)</f>
        <v>*</v>
      </c>
      <c r="G246" s="96" t="str">
        <f>IF(FN_MC!D249="","*",FN_MC!D249)</f>
        <v>*</v>
      </c>
      <c r="H246" s="96" t="str">
        <f>IF(FN_MC!F249="","*",FN_MC!F249)</f>
        <v>*</v>
      </c>
      <c r="I246" s="96" t="str">
        <f>IF(FN_MC!H249="","*",FN_MC!H249)</f>
        <v>*</v>
      </c>
      <c r="J246" s="96" t="str">
        <f>IF(FN_MC!I249="","*",FN_MC!I249)</f>
        <v>*</v>
      </c>
      <c r="K246" s="96" t="str">
        <f>IF(FN_MC!M249="","*",FN_MC!M249)</f>
        <v>-</v>
      </c>
      <c r="L246" s="196" t="str">
        <f>IF(FN_MC!N249="","*",FN_MC!N249)</f>
        <v>-</v>
      </c>
      <c r="M246" s="97" t="str">
        <f>IF(FN_MC!J249="","*",FN_MC!J249)</f>
        <v>*</v>
      </c>
      <c r="N246" s="183" t="str">
        <f>IF(FN_MC!K249="","*",FN_MC!K249)</f>
        <v>*</v>
      </c>
      <c r="O246" s="183" t="str">
        <f>IF(FN_MC!L249="","*",FN_MC!L249)</f>
        <v>-</v>
      </c>
      <c r="P246" s="107" t="str">
        <f>IF(FN_MC!O249="","*",FN_MC!O249)</f>
        <v>*</v>
      </c>
      <c r="Q246" s="107" t="str">
        <f>IF(FN_MC!P249="","*",FN_MC!P249)</f>
        <v>*</v>
      </c>
      <c r="R246" s="96" t="str">
        <f>IF(FN_MC!Q249="","*",CONCATENATE(FN_MC!Q249," ",FN_MC!R249))</f>
        <v>*</v>
      </c>
      <c r="S246" s="96" t="str">
        <f>IF(FN_MC!V249="","*",FN_MC!V249)</f>
        <v>*</v>
      </c>
      <c r="T246" s="96" t="str">
        <f>IF(FN_MC!W249="","*",FN_MC!W249)</f>
        <v>*</v>
      </c>
      <c r="U246" s="98" t="str">
        <f ca="1">_xlfn.XLOOKUP(G246&amp;$U$3,BS_CONTROLE[CHAVE],BS_CONTROLE[Quantidade_11],"-")</f>
        <v>-</v>
      </c>
      <c r="V246" s="98" t="str">
        <f ca="1">_xlfn.XLOOKUP(G246&amp;$V$3,BS_CONTROLE[CHAVE],BS_CONTROLE[Quantidade_11],"-")</f>
        <v>-</v>
      </c>
      <c r="W246" s="98" t="str">
        <f ca="1">_xlfn.XLOOKUP(G246&amp;$W$3,BS_CONTROLE[CHAVE],BS_CONTROLE[Quantidade_11],"-")</f>
        <v>-</v>
      </c>
      <c r="X246" s="201"/>
      <c r="Y246" s="201"/>
      <c r="Z246" s="201"/>
      <c r="AA246" s="201"/>
      <c r="AB246" s="201"/>
      <c r="AC246" s="201"/>
      <c r="AD246" s="201"/>
      <c r="AE246" s="201"/>
      <c r="AF246" s="201"/>
      <c r="AG246" s="201"/>
      <c r="AH246" s="201"/>
      <c r="AI246" s="201"/>
      <c r="AJ246" s="201"/>
      <c r="AK246" s="201"/>
      <c r="AL246" s="201"/>
      <c r="AM246" s="201"/>
      <c r="AN246" s="201"/>
      <c r="AO246" s="201"/>
      <c r="AP246" s="201"/>
      <c r="AQ246" s="201"/>
      <c r="AR246" s="201"/>
      <c r="AS246" s="201"/>
      <c r="AT246" s="201"/>
    </row>
    <row r="247" spans="1:46" hidden="1">
      <c r="A247" s="95" t="str">
        <f>IF(FN_MC!Y250="","*",FN_MC!Y250)</f>
        <v>*</v>
      </c>
      <c r="B247" s="95" t="str">
        <f>IF(FN_MC!X250="","*",FN_MC!X250)</f>
        <v>*</v>
      </c>
      <c r="C247" s="95" t="str">
        <f>IF(FN_MC!Z250="","*",FN_MC!Z250)</f>
        <v>*</v>
      </c>
      <c r="D247" s="96" t="str">
        <f>IF(FN_MC!S250="","*",FN_MC!S250)</f>
        <v>-</v>
      </c>
      <c r="E247" s="96" t="str">
        <f>IF(FN_MC!T250="","*",FN_MC!T250)</f>
        <v>-</v>
      </c>
      <c r="F247" s="96" t="str">
        <f>IF(FN_MC!B250="","*",FN_MC!B250)</f>
        <v>*</v>
      </c>
      <c r="G247" s="96" t="str">
        <f>IF(FN_MC!D250="","*",FN_MC!D250)</f>
        <v>*</v>
      </c>
      <c r="H247" s="96" t="str">
        <f>IF(FN_MC!F250="","*",FN_MC!F250)</f>
        <v>*</v>
      </c>
      <c r="I247" s="96" t="str">
        <f>IF(FN_MC!H250="","*",FN_MC!H250)</f>
        <v>*</v>
      </c>
      <c r="J247" s="96" t="str">
        <f>IF(FN_MC!I250="","*",FN_MC!I250)</f>
        <v>*</v>
      </c>
      <c r="K247" s="96" t="str">
        <f>IF(FN_MC!M250="","*",FN_MC!M250)</f>
        <v>-</v>
      </c>
      <c r="L247" s="196" t="str">
        <f>IF(FN_MC!N250="","*",FN_MC!N250)</f>
        <v>-</v>
      </c>
      <c r="M247" s="97" t="str">
        <f>IF(FN_MC!J250="","*",FN_MC!J250)</f>
        <v>*</v>
      </c>
      <c r="N247" s="183" t="str">
        <f>IF(FN_MC!K250="","*",FN_MC!K250)</f>
        <v>*</v>
      </c>
      <c r="O247" s="183" t="str">
        <f>IF(FN_MC!L250="","*",FN_MC!L250)</f>
        <v>-</v>
      </c>
      <c r="P247" s="107" t="str">
        <f>IF(FN_MC!O250="","*",FN_MC!O250)</f>
        <v>*</v>
      </c>
      <c r="Q247" s="107" t="str">
        <f>IF(FN_MC!P250="","*",FN_MC!P250)</f>
        <v>*</v>
      </c>
      <c r="R247" s="96" t="str">
        <f>IF(FN_MC!Q250="","*",CONCATENATE(FN_MC!Q250," ",FN_MC!R250))</f>
        <v>*</v>
      </c>
      <c r="S247" s="96" t="str">
        <f>IF(FN_MC!V250="","*",FN_MC!V250)</f>
        <v>*</v>
      </c>
      <c r="T247" s="96" t="str">
        <f>IF(FN_MC!W250="","*",FN_MC!W250)</f>
        <v>*</v>
      </c>
      <c r="U247" s="98" t="str">
        <f ca="1">_xlfn.XLOOKUP(G247&amp;$U$3,BS_CONTROLE[CHAVE],BS_CONTROLE[Quantidade_11],"-")</f>
        <v>-</v>
      </c>
      <c r="V247" s="98" t="str">
        <f ca="1">_xlfn.XLOOKUP(G247&amp;$V$3,BS_CONTROLE[CHAVE],BS_CONTROLE[Quantidade_11],"-")</f>
        <v>-</v>
      </c>
      <c r="W247" s="98" t="str">
        <f ca="1">_xlfn.XLOOKUP(G247&amp;$W$3,BS_CONTROLE[CHAVE],BS_CONTROLE[Quantidade_11],"-")</f>
        <v>-</v>
      </c>
      <c r="X247" s="201"/>
      <c r="Y247" s="201"/>
      <c r="Z247" s="201"/>
      <c r="AA247" s="201"/>
      <c r="AB247" s="201"/>
      <c r="AC247" s="201"/>
      <c r="AD247" s="201"/>
      <c r="AE247" s="201"/>
      <c r="AF247" s="201"/>
      <c r="AG247" s="201"/>
      <c r="AH247" s="201"/>
      <c r="AI247" s="201"/>
      <c r="AJ247" s="201"/>
      <c r="AK247" s="201"/>
      <c r="AL247" s="201"/>
      <c r="AM247" s="201"/>
      <c r="AN247" s="201"/>
      <c r="AO247" s="201"/>
      <c r="AP247" s="201"/>
      <c r="AQ247" s="201"/>
      <c r="AR247" s="201"/>
      <c r="AS247" s="201"/>
      <c r="AT247" s="201"/>
    </row>
    <row r="248" spans="1:46" hidden="1">
      <c r="A248" s="95" t="str">
        <f>IF(FN_MC!Y251="","*",FN_MC!Y251)</f>
        <v>*</v>
      </c>
      <c r="B248" s="95" t="str">
        <f>IF(FN_MC!X251="","*",FN_MC!X251)</f>
        <v>*</v>
      </c>
      <c r="C248" s="95" t="str">
        <f>IF(FN_MC!Z251="","*",FN_MC!Z251)</f>
        <v>*</v>
      </c>
      <c r="D248" s="96" t="str">
        <f>IF(FN_MC!S251="","*",FN_MC!S251)</f>
        <v>-</v>
      </c>
      <c r="E248" s="96" t="str">
        <f>IF(FN_MC!T251="","*",FN_MC!T251)</f>
        <v>-</v>
      </c>
      <c r="F248" s="96" t="str">
        <f>IF(FN_MC!B251="","*",FN_MC!B251)</f>
        <v>*</v>
      </c>
      <c r="G248" s="96" t="str">
        <f>IF(FN_MC!D251="","*",FN_MC!D251)</f>
        <v>*</v>
      </c>
      <c r="H248" s="96" t="str">
        <f>IF(FN_MC!F251="","*",FN_MC!F251)</f>
        <v>*</v>
      </c>
      <c r="I248" s="96" t="str">
        <f>IF(FN_MC!H251="","*",FN_MC!H251)</f>
        <v>*</v>
      </c>
      <c r="J248" s="96" t="str">
        <f>IF(FN_MC!I251="","*",FN_MC!I251)</f>
        <v>*</v>
      </c>
      <c r="K248" s="96" t="str">
        <f>IF(FN_MC!M251="","*",FN_MC!M251)</f>
        <v>-</v>
      </c>
      <c r="L248" s="196" t="str">
        <f>IF(FN_MC!N251="","*",FN_MC!N251)</f>
        <v>-</v>
      </c>
      <c r="M248" s="97" t="str">
        <f>IF(FN_MC!J251="","*",FN_MC!J251)</f>
        <v>*</v>
      </c>
      <c r="N248" s="183" t="str">
        <f>IF(FN_MC!K251="","*",FN_MC!K251)</f>
        <v>*</v>
      </c>
      <c r="O248" s="183" t="str">
        <f>IF(FN_MC!L251="","*",FN_MC!L251)</f>
        <v>-</v>
      </c>
      <c r="P248" s="107" t="str">
        <f>IF(FN_MC!O251="","*",FN_MC!O251)</f>
        <v>*</v>
      </c>
      <c r="Q248" s="107" t="str">
        <f>IF(FN_MC!P251="","*",FN_MC!P251)</f>
        <v>*</v>
      </c>
      <c r="R248" s="96" t="str">
        <f>IF(FN_MC!Q251="","*",CONCATENATE(FN_MC!Q251," ",FN_MC!R251))</f>
        <v>*</v>
      </c>
      <c r="S248" s="96" t="str">
        <f>IF(FN_MC!V251="","*",FN_MC!V251)</f>
        <v>*</v>
      </c>
      <c r="T248" s="96" t="str">
        <f>IF(FN_MC!W251="","*",FN_MC!W251)</f>
        <v>*</v>
      </c>
      <c r="U248" s="98" t="str">
        <f ca="1">_xlfn.XLOOKUP(G248&amp;$U$3,BS_CONTROLE[CHAVE],BS_CONTROLE[Quantidade_11],"-")</f>
        <v>-</v>
      </c>
      <c r="V248" s="98" t="str">
        <f ca="1">_xlfn.XLOOKUP(G248&amp;$V$3,BS_CONTROLE[CHAVE],BS_CONTROLE[Quantidade_11],"-")</f>
        <v>-</v>
      </c>
      <c r="W248" s="98" t="str">
        <f ca="1">_xlfn.XLOOKUP(G248&amp;$W$3,BS_CONTROLE[CHAVE],BS_CONTROLE[Quantidade_11],"-")</f>
        <v>-</v>
      </c>
      <c r="X248" s="201"/>
      <c r="Y248" s="201"/>
      <c r="Z248" s="201"/>
      <c r="AA248" s="201"/>
      <c r="AB248" s="201"/>
      <c r="AC248" s="201"/>
      <c r="AD248" s="201"/>
      <c r="AE248" s="201"/>
      <c r="AF248" s="201"/>
      <c r="AG248" s="201"/>
      <c r="AH248" s="201"/>
      <c r="AI248" s="201"/>
      <c r="AJ248" s="201"/>
      <c r="AK248" s="201"/>
      <c r="AL248" s="201"/>
      <c r="AM248" s="201"/>
      <c r="AN248" s="201"/>
      <c r="AO248" s="201"/>
      <c r="AP248" s="201"/>
      <c r="AQ248" s="201"/>
      <c r="AR248" s="201"/>
      <c r="AS248" s="201"/>
      <c r="AT248" s="201"/>
    </row>
    <row r="249" spans="1:46" hidden="1">
      <c r="A249" s="95" t="str">
        <f>IF(FN_MC!Y252="","*",FN_MC!Y252)</f>
        <v>*</v>
      </c>
      <c r="B249" s="95" t="str">
        <f>IF(FN_MC!X252="","*",FN_MC!X252)</f>
        <v>*</v>
      </c>
      <c r="C249" s="95" t="str">
        <f>IF(FN_MC!Z252="","*",FN_MC!Z252)</f>
        <v>*</v>
      </c>
      <c r="D249" s="96" t="str">
        <f>IF(FN_MC!S252="","*",FN_MC!S252)</f>
        <v>-</v>
      </c>
      <c r="E249" s="96" t="str">
        <f>IF(FN_MC!T252="","*",FN_MC!T252)</f>
        <v>-</v>
      </c>
      <c r="F249" s="96" t="str">
        <f>IF(FN_MC!B252="","*",FN_MC!B252)</f>
        <v>*</v>
      </c>
      <c r="G249" s="96" t="str">
        <f>IF(FN_MC!D252="","*",FN_MC!D252)</f>
        <v>*</v>
      </c>
      <c r="H249" s="96" t="str">
        <f>IF(FN_MC!F252="","*",FN_MC!F252)</f>
        <v>*</v>
      </c>
      <c r="I249" s="96" t="str">
        <f>IF(FN_MC!H252="","*",FN_MC!H252)</f>
        <v>*</v>
      </c>
      <c r="J249" s="96" t="str">
        <f>IF(FN_MC!I252="","*",FN_MC!I252)</f>
        <v>*</v>
      </c>
      <c r="K249" s="96" t="str">
        <f>IF(FN_MC!M252="","*",FN_MC!M252)</f>
        <v>-</v>
      </c>
      <c r="L249" s="196" t="str">
        <f>IF(FN_MC!N252="","*",FN_MC!N252)</f>
        <v>-</v>
      </c>
      <c r="M249" s="97" t="str">
        <f>IF(FN_MC!J252="","*",FN_MC!J252)</f>
        <v>*</v>
      </c>
      <c r="N249" s="183" t="str">
        <f>IF(FN_MC!K252="","*",FN_MC!K252)</f>
        <v>*</v>
      </c>
      <c r="O249" s="183" t="str">
        <f>IF(FN_MC!L252="","*",FN_MC!L252)</f>
        <v>-</v>
      </c>
      <c r="P249" s="107" t="str">
        <f>IF(FN_MC!O252="","*",FN_MC!O252)</f>
        <v>*</v>
      </c>
      <c r="Q249" s="107" t="str">
        <f>IF(FN_MC!P252="","*",FN_MC!P252)</f>
        <v>*</v>
      </c>
      <c r="R249" s="96" t="str">
        <f>IF(FN_MC!Q252="","*",CONCATENATE(FN_MC!Q252," ",FN_MC!R252))</f>
        <v>*</v>
      </c>
      <c r="S249" s="96" t="str">
        <f>IF(FN_MC!V252="","*",FN_MC!V252)</f>
        <v>*</v>
      </c>
      <c r="T249" s="96" t="str">
        <f>IF(FN_MC!W252="","*",FN_MC!W252)</f>
        <v>*</v>
      </c>
      <c r="U249" s="98" t="str">
        <f ca="1">_xlfn.XLOOKUP(G249&amp;$U$3,BS_CONTROLE[CHAVE],BS_CONTROLE[Quantidade_11],"-")</f>
        <v>-</v>
      </c>
      <c r="V249" s="98" t="str">
        <f ca="1">_xlfn.XLOOKUP(G249&amp;$V$3,BS_CONTROLE[CHAVE],BS_CONTROLE[Quantidade_11],"-")</f>
        <v>-</v>
      </c>
      <c r="W249" s="98" t="str">
        <f ca="1">_xlfn.XLOOKUP(G249&amp;$W$3,BS_CONTROLE[CHAVE],BS_CONTROLE[Quantidade_11],"-")</f>
        <v>-</v>
      </c>
      <c r="X249" s="201"/>
      <c r="Y249" s="201"/>
      <c r="Z249" s="201"/>
      <c r="AA249" s="201"/>
      <c r="AB249" s="201"/>
      <c r="AC249" s="201"/>
      <c r="AD249" s="201"/>
      <c r="AE249" s="201"/>
      <c r="AF249" s="201"/>
      <c r="AG249" s="201"/>
      <c r="AH249" s="201"/>
      <c r="AI249" s="201"/>
      <c r="AJ249" s="201"/>
      <c r="AK249" s="201"/>
      <c r="AL249" s="201"/>
      <c r="AM249" s="201"/>
      <c r="AN249" s="201"/>
      <c r="AO249" s="201"/>
      <c r="AP249" s="201"/>
      <c r="AQ249" s="201"/>
      <c r="AR249" s="201"/>
      <c r="AS249" s="201"/>
      <c r="AT249" s="201"/>
    </row>
    <row r="250" spans="1:46" hidden="1">
      <c r="A250" s="95" t="str">
        <f>IF(FN_MC!Y253="","*",FN_MC!Y253)</f>
        <v>*</v>
      </c>
      <c r="B250" s="95" t="str">
        <f>IF(FN_MC!X253="","*",FN_MC!X253)</f>
        <v>*</v>
      </c>
      <c r="C250" s="95" t="str">
        <f>IF(FN_MC!Z253="","*",FN_MC!Z253)</f>
        <v>*</v>
      </c>
      <c r="D250" s="96" t="str">
        <f>IF(FN_MC!S253="","*",FN_MC!S253)</f>
        <v>-</v>
      </c>
      <c r="E250" s="96" t="str">
        <f>IF(FN_MC!T253="","*",FN_MC!T253)</f>
        <v>-</v>
      </c>
      <c r="F250" s="96" t="str">
        <f>IF(FN_MC!B253="","*",FN_MC!B253)</f>
        <v>*</v>
      </c>
      <c r="G250" s="96" t="str">
        <f>IF(FN_MC!D253="","*",FN_MC!D253)</f>
        <v>*</v>
      </c>
      <c r="H250" s="96" t="str">
        <f>IF(FN_MC!F253="","*",FN_MC!F253)</f>
        <v>*</v>
      </c>
      <c r="I250" s="96" t="str">
        <f>IF(FN_MC!H253="","*",FN_MC!H253)</f>
        <v>*</v>
      </c>
      <c r="J250" s="96" t="str">
        <f>IF(FN_MC!I253="","*",FN_MC!I253)</f>
        <v>*</v>
      </c>
      <c r="K250" s="96" t="str">
        <f>IF(FN_MC!M253="","*",FN_MC!M253)</f>
        <v>-</v>
      </c>
      <c r="L250" s="196" t="str">
        <f>IF(FN_MC!N253="","*",FN_MC!N253)</f>
        <v>-</v>
      </c>
      <c r="M250" s="97" t="str">
        <f>IF(FN_MC!J253="","*",FN_MC!J253)</f>
        <v>*</v>
      </c>
      <c r="N250" s="183" t="str">
        <f>IF(FN_MC!K253="","*",FN_MC!K253)</f>
        <v>*</v>
      </c>
      <c r="O250" s="183" t="str">
        <f>IF(FN_MC!L253="","*",FN_MC!L253)</f>
        <v>-</v>
      </c>
      <c r="P250" s="107" t="str">
        <f>IF(FN_MC!O253="","*",FN_MC!O253)</f>
        <v>*</v>
      </c>
      <c r="Q250" s="107" t="str">
        <f>IF(FN_MC!P253="","*",FN_MC!P253)</f>
        <v>*</v>
      </c>
      <c r="R250" s="96" t="str">
        <f>IF(FN_MC!Q253="","*",CONCATENATE(FN_MC!Q253," ",FN_MC!R253))</f>
        <v>*</v>
      </c>
      <c r="S250" s="96" t="str">
        <f>IF(FN_MC!V253="","*",FN_MC!V253)</f>
        <v>*</v>
      </c>
      <c r="T250" s="96" t="str">
        <f>IF(FN_MC!W253="","*",FN_MC!W253)</f>
        <v>*</v>
      </c>
      <c r="U250" s="98" t="str">
        <f ca="1">_xlfn.XLOOKUP(G250&amp;$U$3,BS_CONTROLE[CHAVE],BS_CONTROLE[Quantidade_11],"-")</f>
        <v>-</v>
      </c>
      <c r="V250" s="98" t="str">
        <f ca="1">_xlfn.XLOOKUP(G250&amp;$V$3,BS_CONTROLE[CHAVE],BS_CONTROLE[Quantidade_11],"-")</f>
        <v>-</v>
      </c>
      <c r="W250" s="98" t="str">
        <f ca="1">_xlfn.XLOOKUP(G250&amp;$W$3,BS_CONTROLE[CHAVE],BS_CONTROLE[Quantidade_11],"-")</f>
        <v>-</v>
      </c>
      <c r="X250" s="201"/>
      <c r="Y250" s="201"/>
      <c r="Z250" s="201"/>
      <c r="AA250" s="201"/>
      <c r="AB250" s="201"/>
      <c r="AC250" s="201"/>
      <c r="AD250" s="201"/>
      <c r="AE250" s="201"/>
      <c r="AF250" s="201"/>
      <c r="AG250" s="201"/>
      <c r="AH250" s="201"/>
      <c r="AI250" s="201"/>
      <c r="AJ250" s="201"/>
      <c r="AK250" s="201"/>
      <c r="AL250" s="201"/>
      <c r="AM250" s="201"/>
      <c r="AN250" s="201"/>
      <c r="AO250" s="201"/>
      <c r="AP250" s="201"/>
      <c r="AQ250" s="201"/>
      <c r="AR250" s="201"/>
      <c r="AS250" s="201"/>
      <c r="AT250" s="201"/>
    </row>
    <row r="251" spans="1:46" hidden="1">
      <c r="A251" s="95" t="str">
        <f>IF(FN_MC!Y254="","*",FN_MC!Y254)</f>
        <v>*</v>
      </c>
      <c r="B251" s="95" t="str">
        <f>IF(FN_MC!X254="","*",FN_MC!X254)</f>
        <v>*</v>
      </c>
      <c r="C251" s="95" t="str">
        <f>IF(FN_MC!Z254="","*",FN_MC!Z254)</f>
        <v>*</v>
      </c>
      <c r="D251" s="96" t="str">
        <f>IF(FN_MC!S254="","*",FN_MC!S254)</f>
        <v>-</v>
      </c>
      <c r="E251" s="96" t="str">
        <f>IF(FN_MC!T254="","*",FN_MC!T254)</f>
        <v>-</v>
      </c>
      <c r="F251" s="96" t="str">
        <f>IF(FN_MC!B254="","*",FN_MC!B254)</f>
        <v>*</v>
      </c>
      <c r="G251" s="96" t="str">
        <f>IF(FN_MC!D254="","*",FN_MC!D254)</f>
        <v>*</v>
      </c>
      <c r="H251" s="96" t="str">
        <f>IF(FN_MC!F254="","*",FN_MC!F254)</f>
        <v>*</v>
      </c>
      <c r="I251" s="96" t="str">
        <f>IF(FN_MC!H254="","*",FN_MC!H254)</f>
        <v>*</v>
      </c>
      <c r="J251" s="96" t="str">
        <f>IF(FN_MC!I254="","*",FN_MC!I254)</f>
        <v>*</v>
      </c>
      <c r="K251" s="96" t="str">
        <f>IF(FN_MC!M254="","*",FN_MC!M254)</f>
        <v>-</v>
      </c>
      <c r="L251" s="196" t="str">
        <f>IF(FN_MC!N254="","*",FN_MC!N254)</f>
        <v>-</v>
      </c>
      <c r="M251" s="97" t="str">
        <f>IF(FN_MC!J254="","*",FN_MC!J254)</f>
        <v>*</v>
      </c>
      <c r="N251" s="183" t="str">
        <f>IF(FN_MC!K254="","*",FN_MC!K254)</f>
        <v>*</v>
      </c>
      <c r="O251" s="183" t="str">
        <f>IF(FN_MC!L254="","*",FN_MC!L254)</f>
        <v>-</v>
      </c>
      <c r="P251" s="107" t="str">
        <f>IF(FN_MC!O254="","*",FN_MC!O254)</f>
        <v>*</v>
      </c>
      <c r="Q251" s="107" t="str">
        <f>IF(FN_MC!P254="","*",FN_MC!P254)</f>
        <v>*</v>
      </c>
      <c r="R251" s="96" t="str">
        <f>IF(FN_MC!Q254="","*",CONCATENATE(FN_MC!Q254," ",FN_MC!R254))</f>
        <v>*</v>
      </c>
      <c r="S251" s="96" t="str">
        <f>IF(FN_MC!V254="","*",FN_MC!V254)</f>
        <v>*</v>
      </c>
      <c r="T251" s="96" t="str">
        <f>IF(FN_MC!W254="","*",FN_MC!W254)</f>
        <v>*</v>
      </c>
      <c r="U251" s="98" t="str">
        <f ca="1">_xlfn.XLOOKUP(G251&amp;$U$3,BS_CONTROLE[CHAVE],BS_CONTROLE[Quantidade_11],"-")</f>
        <v>-</v>
      </c>
      <c r="V251" s="98" t="str">
        <f ca="1">_xlfn.XLOOKUP(G251&amp;$V$3,BS_CONTROLE[CHAVE],BS_CONTROLE[Quantidade_11],"-")</f>
        <v>-</v>
      </c>
      <c r="W251" s="98" t="str">
        <f ca="1">_xlfn.XLOOKUP(G251&amp;$W$3,BS_CONTROLE[CHAVE],BS_CONTROLE[Quantidade_11],"-")</f>
        <v>-</v>
      </c>
      <c r="X251" s="201"/>
      <c r="Y251" s="201"/>
      <c r="Z251" s="201"/>
      <c r="AA251" s="201"/>
      <c r="AB251" s="201"/>
      <c r="AC251" s="201"/>
      <c r="AD251" s="201"/>
      <c r="AE251" s="201"/>
      <c r="AF251" s="201"/>
      <c r="AG251" s="201"/>
      <c r="AH251" s="201"/>
      <c r="AI251" s="201"/>
      <c r="AJ251" s="201"/>
      <c r="AK251" s="201"/>
      <c r="AL251" s="201"/>
      <c r="AM251" s="201"/>
      <c r="AN251" s="201"/>
      <c r="AO251" s="201"/>
      <c r="AP251" s="201"/>
      <c r="AQ251" s="201"/>
      <c r="AR251" s="201"/>
      <c r="AS251" s="201"/>
      <c r="AT251" s="201"/>
    </row>
    <row r="252" spans="1:46" hidden="1">
      <c r="A252" s="95" t="str">
        <f>IF(FN_MC!Y255="","*",FN_MC!Y255)</f>
        <v>*</v>
      </c>
      <c r="B252" s="95" t="str">
        <f>IF(FN_MC!X255="","*",FN_MC!X255)</f>
        <v>*</v>
      </c>
      <c r="C252" s="95" t="str">
        <f>IF(FN_MC!Z255="","*",FN_MC!Z255)</f>
        <v>*</v>
      </c>
      <c r="D252" s="96" t="str">
        <f>IF(FN_MC!S255="","*",FN_MC!S255)</f>
        <v>-</v>
      </c>
      <c r="E252" s="96" t="str">
        <f>IF(FN_MC!T255="","*",FN_MC!T255)</f>
        <v>-</v>
      </c>
      <c r="F252" s="96" t="str">
        <f>IF(FN_MC!B255="","*",FN_MC!B255)</f>
        <v>*</v>
      </c>
      <c r="G252" s="96" t="str">
        <f>IF(FN_MC!D255="","*",FN_MC!D255)</f>
        <v>*</v>
      </c>
      <c r="H252" s="96" t="str">
        <f>IF(FN_MC!F255="","*",FN_MC!F255)</f>
        <v>*</v>
      </c>
      <c r="I252" s="96" t="str">
        <f>IF(FN_MC!H255="","*",FN_MC!H255)</f>
        <v>*</v>
      </c>
      <c r="J252" s="96" t="str">
        <f>IF(FN_MC!I255="","*",FN_MC!I255)</f>
        <v>*</v>
      </c>
      <c r="K252" s="96" t="str">
        <f>IF(FN_MC!M255="","*",FN_MC!M255)</f>
        <v>-</v>
      </c>
      <c r="L252" s="196" t="str">
        <f>IF(FN_MC!N255="","*",FN_MC!N255)</f>
        <v>-</v>
      </c>
      <c r="M252" s="97" t="str">
        <f>IF(FN_MC!J255="","*",FN_MC!J255)</f>
        <v>*</v>
      </c>
      <c r="N252" s="183" t="str">
        <f>IF(FN_MC!K255="","*",FN_MC!K255)</f>
        <v>*</v>
      </c>
      <c r="O252" s="183" t="str">
        <f>IF(FN_MC!L255="","*",FN_MC!L255)</f>
        <v>-</v>
      </c>
      <c r="P252" s="107" t="str">
        <f>IF(FN_MC!O255="","*",FN_MC!O255)</f>
        <v>*</v>
      </c>
      <c r="Q252" s="107" t="str">
        <f>IF(FN_MC!P255="","*",FN_MC!P255)</f>
        <v>*</v>
      </c>
      <c r="R252" s="96" t="str">
        <f>IF(FN_MC!Q255="","*",CONCATENATE(FN_MC!Q255," ",FN_MC!R255))</f>
        <v>*</v>
      </c>
      <c r="S252" s="96" t="str">
        <f>IF(FN_MC!V255="","*",FN_MC!V255)</f>
        <v>*</v>
      </c>
      <c r="T252" s="96" t="str">
        <f>IF(FN_MC!W255="","*",FN_MC!W255)</f>
        <v>*</v>
      </c>
      <c r="U252" s="98" t="str">
        <f ca="1">_xlfn.XLOOKUP(G252&amp;$U$3,BS_CONTROLE[CHAVE],BS_CONTROLE[Quantidade_11],"-")</f>
        <v>-</v>
      </c>
      <c r="V252" s="98" t="str">
        <f ca="1">_xlfn.XLOOKUP(G252&amp;$V$3,BS_CONTROLE[CHAVE],BS_CONTROLE[Quantidade_11],"-")</f>
        <v>-</v>
      </c>
      <c r="W252" s="98" t="str">
        <f ca="1">_xlfn.XLOOKUP(G252&amp;$W$3,BS_CONTROLE[CHAVE],BS_CONTROLE[Quantidade_11],"-")</f>
        <v>-</v>
      </c>
      <c r="X252" s="201"/>
      <c r="Y252" s="201"/>
      <c r="Z252" s="201"/>
      <c r="AA252" s="201"/>
      <c r="AB252" s="201"/>
      <c r="AC252" s="201"/>
      <c r="AD252" s="201"/>
      <c r="AE252" s="201"/>
      <c r="AF252" s="201"/>
      <c r="AG252" s="201"/>
      <c r="AH252" s="201"/>
      <c r="AI252" s="201"/>
      <c r="AJ252" s="201"/>
      <c r="AK252" s="201"/>
      <c r="AL252" s="201"/>
      <c r="AM252" s="201"/>
      <c r="AN252" s="201"/>
      <c r="AO252" s="201"/>
      <c r="AP252" s="201"/>
      <c r="AQ252" s="201"/>
      <c r="AR252" s="201"/>
      <c r="AS252" s="201"/>
      <c r="AT252" s="201"/>
    </row>
    <row r="253" spans="1:46" hidden="1">
      <c r="A253" s="95" t="str">
        <f>IF(FN_MC!Y256="","*",FN_MC!Y256)</f>
        <v>*</v>
      </c>
      <c r="B253" s="95" t="str">
        <f>IF(FN_MC!X256="","*",FN_MC!X256)</f>
        <v>*</v>
      </c>
      <c r="C253" s="95" t="str">
        <f>IF(FN_MC!Z256="","*",FN_MC!Z256)</f>
        <v>*</v>
      </c>
      <c r="D253" s="96" t="str">
        <f>IF(FN_MC!S256="","*",FN_MC!S256)</f>
        <v>-</v>
      </c>
      <c r="E253" s="96" t="str">
        <f>IF(FN_MC!T256="","*",FN_MC!T256)</f>
        <v>-</v>
      </c>
      <c r="F253" s="96" t="str">
        <f>IF(FN_MC!B256="","*",FN_MC!B256)</f>
        <v>*</v>
      </c>
      <c r="G253" s="96" t="str">
        <f>IF(FN_MC!D256="","*",FN_MC!D256)</f>
        <v>*</v>
      </c>
      <c r="H253" s="96" t="str">
        <f>IF(FN_MC!F256="","*",FN_MC!F256)</f>
        <v>*</v>
      </c>
      <c r="I253" s="96" t="str">
        <f>IF(FN_MC!H256="","*",FN_MC!H256)</f>
        <v>*</v>
      </c>
      <c r="J253" s="96" t="str">
        <f>IF(FN_MC!I256="","*",FN_MC!I256)</f>
        <v>*</v>
      </c>
      <c r="K253" s="96" t="str">
        <f>IF(FN_MC!M256="","*",FN_MC!M256)</f>
        <v>-</v>
      </c>
      <c r="L253" s="196" t="str">
        <f>IF(FN_MC!N256="","*",FN_MC!N256)</f>
        <v>-</v>
      </c>
      <c r="M253" s="97" t="str">
        <f>IF(FN_MC!J256="","*",FN_MC!J256)</f>
        <v>*</v>
      </c>
      <c r="N253" s="183" t="str">
        <f>IF(FN_MC!K256="","*",FN_MC!K256)</f>
        <v>*</v>
      </c>
      <c r="O253" s="183" t="str">
        <f>IF(FN_MC!L256="","*",FN_MC!L256)</f>
        <v>-</v>
      </c>
      <c r="P253" s="107" t="str">
        <f>IF(FN_MC!O256="","*",FN_MC!O256)</f>
        <v>*</v>
      </c>
      <c r="Q253" s="107" t="str">
        <f>IF(FN_MC!P256="","*",FN_MC!P256)</f>
        <v>*</v>
      </c>
      <c r="R253" s="96" t="str">
        <f>IF(FN_MC!Q256="","*",CONCATENATE(FN_MC!Q256," ",FN_MC!R256))</f>
        <v>*</v>
      </c>
      <c r="S253" s="96" t="str">
        <f>IF(FN_MC!V256="","*",FN_MC!V256)</f>
        <v>*</v>
      </c>
      <c r="T253" s="96" t="str">
        <f>IF(FN_MC!W256="","*",FN_MC!W256)</f>
        <v>*</v>
      </c>
      <c r="U253" s="98" t="str">
        <f ca="1">_xlfn.XLOOKUP(G253&amp;$U$3,BS_CONTROLE[CHAVE],BS_CONTROLE[Quantidade_11],"-")</f>
        <v>-</v>
      </c>
      <c r="V253" s="98" t="str">
        <f ca="1">_xlfn.XLOOKUP(G253&amp;$V$3,BS_CONTROLE[CHAVE],BS_CONTROLE[Quantidade_11],"-")</f>
        <v>-</v>
      </c>
      <c r="W253" s="98" t="str">
        <f ca="1">_xlfn.XLOOKUP(G253&amp;$W$3,BS_CONTROLE[CHAVE],BS_CONTROLE[Quantidade_11],"-")</f>
        <v>-</v>
      </c>
      <c r="X253" s="201"/>
      <c r="Y253" s="201"/>
      <c r="Z253" s="201"/>
      <c r="AA253" s="201"/>
      <c r="AB253" s="201"/>
      <c r="AC253" s="201"/>
      <c r="AD253" s="201"/>
      <c r="AE253" s="201"/>
      <c r="AF253" s="201"/>
      <c r="AG253" s="201"/>
      <c r="AH253" s="201"/>
      <c r="AI253" s="201"/>
      <c r="AJ253" s="201"/>
      <c r="AK253" s="201"/>
      <c r="AL253" s="201"/>
      <c r="AM253" s="201"/>
      <c r="AN253" s="201"/>
      <c r="AO253" s="201"/>
      <c r="AP253" s="201"/>
      <c r="AQ253" s="201"/>
      <c r="AR253" s="201"/>
      <c r="AS253" s="201"/>
      <c r="AT253" s="201"/>
    </row>
    <row r="254" spans="1:46" hidden="1">
      <c r="A254" s="95" t="str">
        <f>IF(FN_MC!Y257="","*",FN_MC!Y257)</f>
        <v>*</v>
      </c>
      <c r="B254" s="95" t="str">
        <f>IF(FN_MC!X257="","*",FN_MC!X257)</f>
        <v>*</v>
      </c>
      <c r="C254" s="95" t="str">
        <f>IF(FN_MC!Z257="","*",FN_MC!Z257)</f>
        <v>*</v>
      </c>
      <c r="D254" s="96" t="str">
        <f>IF(FN_MC!S257="","*",FN_MC!S257)</f>
        <v>-</v>
      </c>
      <c r="E254" s="96" t="str">
        <f>IF(FN_MC!T257="","*",FN_MC!T257)</f>
        <v>-</v>
      </c>
      <c r="F254" s="96" t="str">
        <f>IF(FN_MC!B257="","*",FN_MC!B257)</f>
        <v>*</v>
      </c>
      <c r="G254" s="96" t="str">
        <f>IF(FN_MC!D257="","*",FN_MC!D257)</f>
        <v>*</v>
      </c>
      <c r="H254" s="96" t="str">
        <f>IF(FN_MC!F257="","*",FN_MC!F257)</f>
        <v>*</v>
      </c>
      <c r="I254" s="96" t="str">
        <f>IF(FN_MC!H257="","*",FN_MC!H257)</f>
        <v>*</v>
      </c>
      <c r="J254" s="96" t="str">
        <f>IF(FN_MC!I257="","*",FN_MC!I257)</f>
        <v>*</v>
      </c>
      <c r="K254" s="96" t="str">
        <f>IF(FN_MC!M257="","*",FN_MC!M257)</f>
        <v>-</v>
      </c>
      <c r="L254" s="196" t="str">
        <f>IF(FN_MC!N257="","*",FN_MC!N257)</f>
        <v>-</v>
      </c>
      <c r="M254" s="97" t="str">
        <f>IF(FN_MC!J257="","*",FN_MC!J257)</f>
        <v>*</v>
      </c>
      <c r="N254" s="183" t="str">
        <f>IF(FN_MC!K257="","*",FN_MC!K257)</f>
        <v>*</v>
      </c>
      <c r="O254" s="183" t="str">
        <f>IF(FN_MC!L257="","*",FN_MC!L257)</f>
        <v>-</v>
      </c>
      <c r="P254" s="107" t="str">
        <f>IF(FN_MC!O257="","*",FN_MC!O257)</f>
        <v>*</v>
      </c>
      <c r="Q254" s="107" t="str">
        <f>IF(FN_MC!P257="","*",FN_MC!P257)</f>
        <v>*</v>
      </c>
      <c r="R254" s="96" t="str">
        <f>IF(FN_MC!Q257="","*",CONCATENATE(FN_MC!Q257," ",FN_MC!R257))</f>
        <v>*</v>
      </c>
      <c r="S254" s="96" t="str">
        <f>IF(FN_MC!V257="","*",FN_MC!V257)</f>
        <v>*</v>
      </c>
      <c r="T254" s="96" t="str">
        <f>IF(FN_MC!W257="","*",FN_MC!W257)</f>
        <v>*</v>
      </c>
      <c r="U254" s="98" t="str">
        <f ca="1">_xlfn.XLOOKUP(G254&amp;$U$3,BS_CONTROLE[CHAVE],BS_CONTROLE[Quantidade_11],"-")</f>
        <v>-</v>
      </c>
      <c r="V254" s="98" t="str">
        <f ca="1">_xlfn.XLOOKUP(G254&amp;$V$3,BS_CONTROLE[CHAVE],BS_CONTROLE[Quantidade_11],"-")</f>
        <v>-</v>
      </c>
      <c r="W254" s="98" t="str">
        <f ca="1">_xlfn.XLOOKUP(G254&amp;$W$3,BS_CONTROLE[CHAVE],BS_CONTROLE[Quantidade_11],"-")</f>
        <v>-</v>
      </c>
      <c r="X254" s="201"/>
      <c r="Y254" s="201"/>
      <c r="Z254" s="201"/>
      <c r="AA254" s="201"/>
      <c r="AB254" s="201"/>
      <c r="AC254" s="201"/>
      <c r="AD254" s="201"/>
      <c r="AE254" s="201"/>
      <c r="AF254" s="201"/>
      <c r="AG254" s="201"/>
      <c r="AH254" s="201"/>
      <c r="AI254" s="201"/>
      <c r="AJ254" s="201"/>
      <c r="AK254" s="201"/>
      <c r="AL254" s="201"/>
      <c r="AM254" s="201"/>
      <c r="AN254" s="201"/>
      <c r="AO254" s="201"/>
      <c r="AP254" s="201"/>
      <c r="AQ254" s="201"/>
      <c r="AR254" s="201"/>
      <c r="AS254" s="201"/>
      <c r="AT254" s="201"/>
    </row>
    <row r="255" spans="1:46" hidden="1">
      <c r="A255" s="95" t="str">
        <f>IF(FN_MC!Y258="","*",FN_MC!Y258)</f>
        <v>*</v>
      </c>
      <c r="B255" s="95" t="str">
        <f>IF(FN_MC!X258="","*",FN_MC!X258)</f>
        <v>*</v>
      </c>
      <c r="C255" s="95" t="str">
        <f>IF(FN_MC!Z258="","*",FN_MC!Z258)</f>
        <v>*</v>
      </c>
      <c r="D255" s="96" t="str">
        <f>IF(FN_MC!S258="","*",FN_MC!S258)</f>
        <v>-</v>
      </c>
      <c r="E255" s="96" t="str">
        <f>IF(FN_MC!T258="","*",FN_MC!T258)</f>
        <v>-</v>
      </c>
      <c r="F255" s="96" t="str">
        <f>IF(FN_MC!B258="","*",FN_MC!B258)</f>
        <v>*</v>
      </c>
      <c r="G255" s="96" t="str">
        <f>IF(FN_MC!D258="","*",FN_MC!D258)</f>
        <v>*</v>
      </c>
      <c r="H255" s="96" t="str">
        <f>IF(FN_MC!F258="","*",FN_MC!F258)</f>
        <v>*</v>
      </c>
      <c r="I255" s="96" t="str">
        <f>IF(FN_MC!H258="","*",FN_MC!H258)</f>
        <v>*</v>
      </c>
      <c r="J255" s="96" t="str">
        <f>IF(FN_MC!I258="","*",FN_MC!I258)</f>
        <v>*</v>
      </c>
      <c r="K255" s="96" t="str">
        <f>IF(FN_MC!M258="","*",FN_MC!M258)</f>
        <v>-</v>
      </c>
      <c r="L255" s="196" t="str">
        <f>IF(FN_MC!N258="","*",FN_MC!N258)</f>
        <v>-</v>
      </c>
      <c r="M255" s="97" t="str">
        <f>IF(FN_MC!J258="","*",FN_MC!J258)</f>
        <v>*</v>
      </c>
      <c r="N255" s="183" t="str">
        <f>IF(FN_MC!K258="","*",FN_MC!K258)</f>
        <v>*</v>
      </c>
      <c r="O255" s="183" t="str">
        <f>IF(FN_MC!L258="","*",FN_MC!L258)</f>
        <v>-</v>
      </c>
      <c r="P255" s="107" t="str">
        <f>IF(FN_MC!O258="","*",FN_MC!O258)</f>
        <v>*</v>
      </c>
      <c r="Q255" s="107" t="str">
        <f>IF(FN_MC!P258="","*",FN_MC!P258)</f>
        <v>*</v>
      </c>
      <c r="R255" s="96" t="str">
        <f>IF(FN_MC!Q258="","*",CONCATENATE(FN_MC!Q258," ",FN_MC!R258))</f>
        <v>*</v>
      </c>
      <c r="S255" s="96" t="str">
        <f>IF(FN_MC!V258="","*",FN_MC!V258)</f>
        <v>*</v>
      </c>
      <c r="T255" s="96" t="str">
        <f>IF(FN_MC!W258="","*",FN_MC!W258)</f>
        <v>*</v>
      </c>
      <c r="U255" s="98" t="str">
        <f ca="1">_xlfn.XLOOKUP(G255&amp;$U$3,BS_CONTROLE[CHAVE],BS_CONTROLE[Quantidade_11],"-")</f>
        <v>-</v>
      </c>
      <c r="V255" s="98" t="str">
        <f ca="1">_xlfn.XLOOKUP(G255&amp;$V$3,BS_CONTROLE[CHAVE],BS_CONTROLE[Quantidade_11],"-")</f>
        <v>-</v>
      </c>
      <c r="W255" s="98" t="str">
        <f ca="1">_xlfn.XLOOKUP(G255&amp;$W$3,BS_CONTROLE[CHAVE],BS_CONTROLE[Quantidade_11],"-")</f>
        <v>-</v>
      </c>
      <c r="X255" s="201"/>
      <c r="Y255" s="201"/>
      <c r="Z255" s="201"/>
      <c r="AA255" s="201"/>
      <c r="AB255" s="201"/>
      <c r="AC255" s="201"/>
      <c r="AD255" s="201"/>
      <c r="AE255" s="201"/>
      <c r="AF255" s="201"/>
      <c r="AG255" s="201"/>
      <c r="AH255" s="201"/>
      <c r="AI255" s="201"/>
      <c r="AJ255" s="201"/>
      <c r="AK255" s="201"/>
      <c r="AL255" s="201"/>
      <c r="AM255" s="201"/>
      <c r="AN255" s="201"/>
      <c r="AO255" s="201"/>
      <c r="AP255" s="201"/>
      <c r="AQ255" s="201"/>
      <c r="AR255" s="201"/>
      <c r="AS255" s="201"/>
      <c r="AT255" s="201"/>
    </row>
    <row r="256" spans="1:46" hidden="1">
      <c r="A256" s="95" t="str">
        <f>IF(FN_MC!Y259="","*",FN_MC!Y259)</f>
        <v>*</v>
      </c>
      <c r="B256" s="95" t="str">
        <f>IF(FN_MC!X259="","*",FN_MC!X259)</f>
        <v>*</v>
      </c>
      <c r="C256" s="95" t="str">
        <f>IF(FN_MC!Z259="","*",FN_MC!Z259)</f>
        <v>*</v>
      </c>
      <c r="D256" s="96" t="str">
        <f>IF(FN_MC!S259="","*",FN_MC!S259)</f>
        <v>-</v>
      </c>
      <c r="E256" s="96" t="str">
        <f>IF(FN_MC!T259="","*",FN_MC!T259)</f>
        <v>-</v>
      </c>
      <c r="F256" s="96" t="str">
        <f>IF(FN_MC!B259="","*",FN_MC!B259)</f>
        <v>*</v>
      </c>
      <c r="G256" s="96" t="str">
        <f>IF(FN_MC!D259="","*",FN_MC!D259)</f>
        <v>*</v>
      </c>
      <c r="H256" s="96" t="str">
        <f>IF(FN_MC!F259="","*",FN_MC!F259)</f>
        <v>*</v>
      </c>
      <c r="I256" s="96" t="str">
        <f>IF(FN_MC!H259="","*",FN_MC!H259)</f>
        <v>*</v>
      </c>
      <c r="J256" s="96" t="str">
        <f>IF(FN_MC!I259="","*",FN_MC!I259)</f>
        <v>*</v>
      </c>
      <c r="K256" s="96" t="str">
        <f>IF(FN_MC!M259="","*",FN_MC!M259)</f>
        <v>-</v>
      </c>
      <c r="L256" s="196" t="str">
        <f>IF(FN_MC!N259="","*",FN_MC!N259)</f>
        <v>-</v>
      </c>
      <c r="M256" s="97" t="str">
        <f>IF(FN_MC!J259="","*",FN_MC!J259)</f>
        <v>*</v>
      </c>
      <c r="N256" s="183" t="str">
        <f>IF(FN_MC!K259="","*",FN_MC!K259)</f>
        <v>*</v>
      </c>
      <c r="O256" s="183" t="str">
        <f>IF(FN_MC!L259="","*",FN_MC!L259)</f>
        <v>-</v>
      </c>
      <c r="P256" s="107" t="str">
        <f>IF(FN_MC!O259="","*",FN_MC!O259)</f>
        <v>*</v>
      </c>
      <c r="Q256" s="107" t="str">
        <f>IF(FN_MC!P259="","*",FN_MC!P259)</f>
        <v>*</v>
      </c>
      <c r="R256" s="96" t="str">
        <f>IF(FN_MC!Q259="","*",CONCATENATE(FN_MC!Q259," ",FN_MC!R259))</f>
        <v>*</v>
      </c>
      <c r="S256" s="96" t="str">
        <f>IF(FN_MC!V259="","*",FN_MC!V259)</f>
        <v>*</v>
      </c>
      <c r="T256" s="96" t="str">
        <f>IF(FN_MC!W259="","*",FN_MC!W259)</f>
        <v>*</v>
      </c>
      <c r="U256" s="98" t="str">
        <f ca="1">_xlfn.XLOOKUP(G256&amp;$U$3,BS_CONTROLE[CHAVE],BS_CONTROLE[Quantidade_11],"-")</f>
        <v>-</v>
      </c>
      <c r="V256" s="98" t="str">
        <f ca="1">_xlfn.XLOOKUP(G256&amp;$V$3,BS_CONTROLE[CHAVE],BS_CONTROLE[Quantidade_11],"-")</f>
        <v>-</v>
      </c>
      <c r="W256" s="98" t="str">
        <f ca="1">_xlfn.XLOOKUP(G256&amp;$W$3,BS_CONTROLE[CHAVE],BS_CONTROLE[Quantidade_11],"-")</f>
        <v>-</v>
      </c>
      <c r="X256" s="201"/>
      <c r="Y256" s="201"/>
      <c r="Z256" s="201"/>
      <c r="AA256" s="201"/>
      <c r="AB256" s="201"/>
      <c r="AC256" s="201"/>
      <c r="AD256" s="201"/>
      <c r="AE256" s="201"/>
      <c r="AF256" s="201"/>
      <c r="AG256" s="201"/>
      <c r="AH256" s="201"/>
      <c r="AI256" s="201"/>
      <c r="AJ256" s="201"/>
      <c r="AK256" s="201"/>
      <c r="AL256" s="201"/>
      <c r="AM256" s="201"/>
      <c r="AN256" s="201"/>
      <c r="AO256" s="201"/>
      <c r="AP256" s="201"/>
      <c r="AQ256" s="201"/>
      <c r="AR256" s="201"/>
      <c r="AS256" s="201"/>
      <c r="AT256" s="201"/>
    </row>
    <row r="257" spans="1:46" hidden="1">
      <c r="A257" s="95" t="str">
        <f>IF(FN_MC!Y260="","*",FN_MC!Y260)</f>
        <v>*</v>
      </c>
      <c r="B257" s="95" t="str">
        <f>IF(FN_MC!X260="","*",FN_MC!X260)</f>
        <v>*</v>
      </c>
      <c r="C257" s="95" t="str">
        <f>IF(FN_MC!Z260="","*",FN_MC!Z260)</f>
        <v>*</v>
      </c>
      <c r="D257" s="96" t="str">
        <f>IF(FN_MC!S260="","*",FN_MC!S260)</f>
        <v>-</v>
      </c>
      <c r="E257" s="96" t="str">
        <f>IF(FN_MC!T260="","*",FN_MC!T260)</f>
        <v>-</v>
      </c>
      <c r="F257" s="96" t="str">
        <f>IF(FN_MC!B260="","*",FN_MC!B260)</f>
        <v>*</v>
      </c>
      <c r="G257" s="96" t="str">
        <f>IF(FN_MC!D260="","*",FN_MC!D260)</f>
        <v>*</v>
      </c>
      <c r="H257" s="96" t="str">
        <f>IF(FN_MC!F260="","*",FN_MC!F260)</f>
        <v>*</v>
      </c>
      <c r="I257" s="96" t="str">
        <f>IF(FN_MC!H260="","*",FN_MC!H260)</f>
        <v>*</v>
      </c>
      <c r="J257" s="96" t="str">
        <f>IF(FN_MC!I260="","*",FN_MC!I260)</f>
        <v>*</v>
      </c>
      <c r="K257" s="96" t="str">
        <f>IF(FN_MC!M260="","*",FN_MC!M260)</f>
        <v>-</v>
      </c>
      <c r="L257" s="196" t="str">
        <f>IF(FN_MC!N260="","*",FN_MC!N260)</f>
        <v>-</v>
      </c>
      <c r="M257" s="97" t="str">
        <f>IF(FN_MC!J260="","*",FN_MC!J260)</f>
        <v>*</v>
      </c>
      <c r="N257" s="183" t="str">
        <f>IF(FN_MC!K260="","*",FN_MC!K260)</f>
        <v>*</v>
      </c>
      <c r="O257" s="183" t="str">
        <f>IF(FN_MC!L260="","*",FN_MC!L260)</f>
        <v>-</v>
      </c>
      <c r="P257" s="107" t="str">
        <f>IF(FN_MC!O260="","*",FN_MC!O260)</f>
        <v>*</v>
      </c>
      <c r="Q257" s="107" t="str">
        <f>IF(FN_MC!P260="","*",FN_MC!P260)</f>
        <v>*</v>
      </c>
      <c r="R257" s="96" t="str">
        <f>IF(FN_MC!Q260="","*",CONCATENATE(FN_MC!Q260," ",FN_MC!R260))</f>
        <v>*</v>
      </c>
      <c r="S257" s="96" t="str">
        <f>IF(FN_MC!V260="","*",FN_MC!V260)</f>
        <v>*</v>
      </c>
      <c r="T257" s="96" t="str">
        <f>IF(FN_MC!W260="","*",FN_MC!W260)</f>
        <v>*</v>
      </c>
      <c r="U257" s="98" t="str">
        <f ca="1">_xlfn.XLOOKUP(G257&amp;$U$3,BS_CONTROLE[CHAVE],BS_CONTROLE[Quantidade_11],"-")</f>
        <v>-</v>
      </c>
      <c r="V257" s="98" t="str">
        <f ca="1">_xlfn.XLOOKUP(G257&amp;$V$3,BS_CONTROLE[CHAVE],BS_CONTROLE[Quantidade_11],"-")</f>
        <v>-</v>
      </c>
      <c r="W257" s="98" t="str">
        <f ca="1">_xlfn.XLOOKUP(G257&amp;$W$3,BS_CONTROLE[CHAVE],BS_CONTROLE[Quantidade_11],"-")</f>
        <v>-</v>
      </c>
      <c r="X257" s="201"/>
      <c r="Y257" s="201"/>
      <c r="Z257" s="201"/>
      <c r="AA257" s="201"/>
      <c r="AB257" s="201"/>
      <c r="AC257" s="201"/>
      <c r="AD257" s="201"/>
      <c r="AE257" s="201"/>
      <c r="AF257" s="201"/>
      <c r="AG257" s="201"/>
      <c r="AH257" s="201"/>
      <c r="AI257" s="201"/>
      <c r="AJ257" s="201"/>
      <c r="AK257" s="201"/>
      <c r="AL257" s="201"/>
      <c r="AM257" s="201"/>
      <c r="AN257" s="201"/>
      <c r="AO257" s="201"/>
      <c r="AP257" s="201"/>
      <c r="AQ257" s="201"/>
      <c r="AR257" s="201"/>
      <c r="AS257" s="201"/>
      <c r="AT257" s="201"/>
    </row>
    <row r="258" spans="1:46" hidden="1">
      <c r="A258" s="95" t="str">
        <f>IF(FN_MC!Y261="","*",FN_MC!Y261)</f>
        <v>*</v>
      </c>
      <c r="B258" s="95" t="str">
        <f>IF(FN_MC!X261="","*",FN_MC!X261)</f>
        <v>*</v>
      </c>
      <c r="C258" s="95" t="str">
        <f>IF(FN_MC!Z261="","*",FN_MC!Z261)</f>
        <v>*</v>
      </c>
      <c r="D258" s="96" t="str">
        <f>IF(FN_MC!S261="","*",FN_MC!S261)</f>
        <v>-</v>
      </c>
      <c r="E258" s="96" t="str">
        <f>IF(FN_MC!T261="","*",FN_MC!T261)</f>
        <v>-</v>
      </c>
      <c r="F258" s="96" t="str">
        <f>IF(FN_MC!B261="","*",FN_MC!B261)</f>
        <v>*</v>
      </c>
      <c r="G258" s="96" t="str">
        <f>IF(FN_MC!D261="","*",FN_MC!D261)</f>
        <v>*</v>
      </c>
      <c r="H258" s="96" t="str">
        <f>IF(FN_MC!F261="","*",FN_MC!F261)</f>
        <v>*</v>
      </c>
      <c r="I258" s="96" t="str">
        <f>IF(FN_MC!H261="","*",FN_MC!H261)</f>
        <v>*</v>
      </c>
      <c r="J258" s="96" t="str">
        <f>IF(FN_MC!I261="","*",FN_MC!I261)</f>
        <v>*</v>
      </c>
      <c r="K258" s="96" t="str">
        <f>IF(FN_MC!M261="","*",FN_MC!M261)</f>
        <v>-</v>
      </c>
      <c r="L258" s="196" t="str">
        <f>IF(FN_MC!N261="","*",FN_MC!N261)</f>
        <v>-</v>
      </c>
      <c r="M258" s="97" t="str">
        <f>IF(FN_MC!J261="","*",FN_MC!J261)</f>
        <v>*</v>
      </c>
      <c r="N258" s="183" t="str">
        <f>IF(FN_MC!K261="","*",FN_MC!K261)</f>
        <v>*</v>
      </c>
      <c r="O258" s="183" t="str">
        <f>IF(FN_MC!L261="","*",FN_MC!L261)</f>
        <v>-</v>
      </c>
      <c r="P258" s="107" t="str">
        <f>IF(FN_MC!O261="","*",FN_MC!O261)</f>
        <v>*</v>
      </c>
      <c r="Q258" s="107" t="str">
        <f>IF(FN_MC!P261="","*",FN_MC!P261)</f>
        <v>*</v>
      </c>
      <c r="R258" s="96" t="str">
        <f>IF(FN_MC!Q261="","*",CONCATENATE(FN_MC!Q261," ",FN_MC!R261))</f>
        <v>*</v>
      </c>
      <c r="S258" s="96" t="str">
        <f>IF(FN_MC!V261="","*",FN_MC!V261)</f>
        <v>*</v>
      </c>
      <c r="T258" s="96" t="str">
        <f>IF(FN_MC!W261="","*",FN_MC!W261)</f>
        <v>*</v>
      </c>
      <c r="U258" s="98" t="str">
        <f ca="1">_xlfn.XLOOKUP(G258&amp;$U$3,BS_CONTROLE[CHAVE],BS_CONTROLE[Quantidade_11],"-")</f>
        <v>-</v>
      </c>
      <c r="V258" s="98" t="str">
        <f ca="1">_xlfn.XLOOKUP(G258&amp;$V$3,BS_CONTROLE[CHAVE],BS_CONTROLE[Quantidade_11],"-")</f>
        <v>-</v>
      </c>
      <c r="W258" s="98" t="str">
        <f ca="1">_xlfn.XLOOKUP(G258&amp;$W$3,BS_CONTROLE[CHAVE],BS_CONTROLE[Quantidade_11],"-")</f>
        <v>-</v>
      </c>
      <c r="X258" s="201"/>
      <c r="Y258" s="201"/>
      <c r="Z258" s="201"/>
      <c r="AA258" s="201"/>
      <c r="AB258" s="201"/>
      <c r="AC258" s="201"/>
      <c r="AD258" s="201"/>
      <c r="AE258" s="201"/>
      <c r="AF258" s="201"/>
      <c r="AG258" s="201"/>
      <c r="AH258" s="201"/>
      <c r="AI258" s="201"/>
      <c r="AJ258" s="201"/>
      <c r="AK258" s="201"/>
      <c r="AL258" s="201"/>
      <c r="AM258" s="201"/>
      <c r="AN258" s="201"/>
      <c r="AO258" s="201"/>
      <c r="AP258" s="201"/>
      <c r="AQ258" s="201"/>
      <c r="AR258" s="201"/>
      <c r="AS258" s="201"/>
      <c r="AT258" s="201"/>
    </row>
    <row r="259" spans="1:46" hidden="1">
      <c r="A259" s="95" t="str">
        <f>IF(FN_MC!Y262="","*",FN_MC!Y262)</f>
        <v>*</v>
      </c>
      <c r="B259" s="95" t="str">
        <f>IF(FN_MC!X262="","*",FN_MC!X262)</f>
        <v>*</v>
      </c>
      <c r="C259" s="95" t="str">
        <f>IF(FN_MC!Z262="","*",FN_MC!Z262)</f>
        <v>*</v>
      </c>
      <c r="D259" s="96" t="str">
        <f>IF(FN_MC!S262="","*",FN_MC!S262)</f>
        <v>-</v>
      </c>
      <c r="E259" s="96" t="str">
        <f>IF(FN_MC!T262="","*",FN_MC!T262)</f>
        <v>-</v>
      </c>
      <c r="F259" s="96" t="str">
        <f>IF(FN_MC!B262="","*",FN_MC!B262)</f>
        <v>*</v>
      </c>
      <c r="G259" s="96" t="str">
        <f>IF(FN_MC!D262="","*",FN_MC!D262)</f>
        <v>*</v>
      </c>
      <c r="H259" s="96" t="str">
        <f>IF(FN_MC!F262="","*",FN_MC!F262)</f>
        <v>*</v>
      </c>
      <c r="I259" s="96" t="str">
        <f>IF(FN_MC!H262="","*",FN_MC!H262)</f>
        <v>*</v>
      </c>
      <c r="J259" s="96" t="str">
        <f>IF(FN_MC!I262="","*",FN_MC!I262)</f>
        <v>*</v>
      </c>
      <c r="K259" s="96" t="str">
        <f>IF(FN_MC!M262="","*",FN_MC!M262)</f>
        <v>-</v>
      </c>
      <c r="L259" s="196" t="str">
        <f>IF(FN_MC!N262="","*",FN_MC!N262)</f>
        <v>-</v>
      </c>
      <c r="M259" s="97" t="str">
        <f>IF(FN_MC!J262="","*",FN_MC!J262)</f>
        <v>*</v>
      </c>
      <c r="N259" s="183" t="str">
        <f>IF(FN_MC!K262="","*",FN_MC!K262)</f>
        <v>*</v>
      </c>
      <c r="O259" s="183" t="str">
        <f>IF(FN_MC!L262="","*",FN_MC!L262)</f>
        <v>-</v>
      </c>
      <c r="P259" s="107" t="str">
        <f>IF(FN_MC!O262="","*",FN_MC!O262)</f>
        <v>*</v>
      </c>
      <c r="Q259" s="107" t="str">
        <f>IF(FN_MC!P262="","*",FN_MC!P262)</f>
        <v>*</v>
      </c>
      <c r="R259" s="96" t="str">
        <f>IF(FN_MC!Q262="","*",CONCATENATE(FN_MC!Q262," ",FN_MC!R262))</f>
        <v>*</v>
      </c>
      <c r="S259" s="96" t="str">
        <f>IF(FN_MC!V262="","*",FN_MC!V262)</f>
        <v>*</v>
      </c>
      <c r="T259" s="96" t="str">
        <f>IF(FN_MC!W262="","*",FN_MC!W262)</f>
        <v>*</v>
      </c>
      <c r="U259" s="98" t="str">
        <f ca="1">_xlfn.XLOOKUP(G259&amp;$U$3,BS_CONTROLE[CHAVE],BS_CONTROLE[Quantidade_11],"-")</f>
        <v>-</v>
      </c>
      <c r="V259" s="98" t="str">
        <f ca="1">_xlfn.XLOOKUP(G259&amp;$V$3,BS_CONTROLE[CHAVE],BS_CONTROLE[Quantidade_11],"-")</f>
        <v>-</v>
      </c>
      <c r="W259" s="98" t="str">
        <f ca="1">_xlfn.XLOOKUP(G259&amp;$W$3,BS_CONTROLE[CHAVE],BS_CONTROLE[Quantidade_11],"-")</f>
        <v>-</v>
      </c>
      <c r="X259" s="201"/>
      <c r="Y259" s="201"/>
      <c r="Z259" s="201"/>
      <c r="AA259" s="201"/>
      <c r="AB259" s="201"/>
      <c r="AC259" s="201"/>
      <c r="AD259" s="201"/>
      <c r="AE259" s="201"/>
      <c r="AF259" s="201"/>
      <c r="AG259" s="201"/>
      <c r="AH259" s="201"/>
      <c r="AI259" s="201"/>
      <c r="AJ259" s="201"/>
      <c r="AK259" s="201"/>
      <c r="AL259" s="201"/>
      <c r="AM259" s="201"/>
      <c r="AN259" s="201"/>
      <c r="AO259" s="201"/>
      <c r="AP259" s="201"/>
      <c r="AQ259" s="201"/>
      <c r="AR259" s="201"/>
      <c r="AS259" s="201"/>
      <c r="AT259" s="201"/>
    </row>
    <row r="260" spans="1:46" hidden="1">
      <c r="A260" s="95" t="str">
        <f>IF(FN_MC!Y263="","*",FN_MC!Y263)</f>
        <v>*</v>
      </c>
      <c r="B260" s="95" t="str">
        <f>IF(FN_MC!X263="","*",FN_MC!X263)</f>
        <v>*</v>
      </c>
      <c r="C260" s="95" t="str">
        <f>IF(FN_MC!Z263="","*",FN_MC!Z263)</f>
        <v>*</v>
      </c>
      <c r="D260" s="96" t="str">
        <f>IF(FN_MC!S263="","*",FN_MC!S263)</f>
        <v>-</v>
      </c>
      <c r="E260" s="96" t="str">
        <f>IF(FN_MC!T263="","*",FN_MC!T263)</f>
        <v>-</v>
      </c>
      <c r="F260" s="96" t="str">
        <f>IF(FN_MC!B263="","*",FN_MC!B263)</f>
        <v>*</v>
      </c>
      <c r="G260" s="96" t="str">
        <f>IF(FN_MC!D263="","*",FN_MC!D263)</f>
        <v>*</v>
      </c>
      <c r="H260" s="96" t="str">
        <f>IF(FN_MC!F263="","*",FN_MC!F263)</f>
        <v>*</v>
      </c>
      <c r="I260" s="96" t="str">
        <f>IF(FN_MC!H263="","*",FN_MC!H263)</f>
        <v>*</v>
      </c>
      <c r="J260" s="96" t="str">
        <f>IF(FN_MC!I263="","*",FN_MC!I263)</f>
        <v>*</v>
      </c>
      <c r="K260" s="96" t="str">
        <f>IF(FN_MC!M263="","*",FN_MC!M263)</f>
        <v>-</v>
      </c>
      <c r="L260" s="196" t="str">
        <f>IF(FN_MC!N263="","*",FN_MC!N263)</f>
        <v>-</v>
      </c>
      <c r="M260" s="97" t="str">
        <f>IF(FN_MC!J263="","*",FN_MC!J263)</f>
        <v>*</v>
      </c>
      <c r="N260" s="183" t="str">
        <f>IF(FN_MC!K263="","*",FN_MC!K263)</f>
        <v>*</v>
      </c>
      <c r="O260" s="183" t="str">
        <f>IF(FN_MC!L263="","*",FN_MC!L263)</f>
        <v>-</v>
      </c>
      <c r="P260" s="107" t="str">
        <f>IF(FN_MC!O263="","*",FN_MC!O263)</f>
        <v>*</v>
      </c>
      <c r="Q260" s="107" t="str">
        <f>IF(FN_MC!P263="","*",FN_MC!P263)</f>
        <v>*</v>
      </c>
      <c r="R260" s="96" t="str">
        <f>IF(FN_MC!Q263="","*",CONCATENATE(FN_MC!Q263," ",FN_MC!R263))</f>
        <v>*</v>
      </c>
      <c r="S260" s="96" t="str">
        <f>IF(FN_MC!V263="","*",FN_MC!V263)</f>
        <v>*</v>
      </c>
      <c r="T260" s="96" t="str">
        <f>IF(FN_MC!W263="","*",FN_MC!W263)</f>
        <v>*</v>
      </c>
      <c r="U260" s="98" t="str">
        <f ca="1">_xlfn.XLOOKUP(G260&amp;$U$3,BS_CONTROLE[CHAVE],BS_CONTROLE[Quantidade_11],"-")</f>
        <v>-</v>
      </c>
      <c r="V260" s="98" t="str">
        <f ca="1">_xlfn.XLOOKUP(G260&amp;$V$3,BS_CONTROLE[CHAVE],BS_CONTROLE[Quantidade_11],"-")</f>
        <v>-</v>
      </c>
      <c r="W260" s="98" t="str">
        <f ca="1">_xlfn.XLOOKUP(G260&amp;$W$3,BS_CONTROLE[CHAVE],BS_CONTROLE[Quantidade_11],"-")</f>
        <v>-</v>
      </c>
      <c r="X260" s="201"/>
      <c r="Y260" s="201"/>
      <c r="Z260" s="201"/>
      <c r="AA260" s="201"/>
      <c r="AB260" s="201"/>
      <c r="AC260" s="201"/>
      <c r="AD260" s="201"/>
      <c r="AE260" s="201"/>
      <c r="AF260" s="201"/>
      <c r="AG260" s="201"/>
      <c r="AH260" s="201"/>
      <c r="AI260" s="201"/>
      <c r="AJ260" s="201"/>
      <c r="AK260" s="201"/>
      <c r="AL260" s="201"/>
      <c r="AM260" s="201"/>
      <c r="AN260" s="201"/>
      <c r="AO260" s="201"/>
      <c r="AP260" s="201"/>
      <c r="AQ260" s="201"/>
      <c r="AR260" s="201"/>
      <c r="AS260" s="201"/>
      <c r="AT260" s="201"/>
    </row>
    <row r="261" spans="1:46" hidden="1">
      <c r="A261" s="95" t="str">
        <f>IF(FN_MC!Y264="","*",FN_MC!Y264)</f>
        <v>*</v>
      </c>
      <c r="B261" s="95" t="str">
        <f>IF(FN_MC!X264="","*",FN_MC!X264)</f>
        <v>*</v>
      </c>
      <c r="C261" s="95" t="str">
        <f>IF(FN_MC!Z264="","*",FN_MC!Z264)</f>
        <v>*</v>
      </c>
      <c r="D261" s="96" t="str">
        <f>IF(FN_MC!S264="","*",FN_MC!S264)</f>
        <v>-</v>
      </c>
      <c r="E261" s="96" t="str">
        <f>IF(FN_MC!T264="","*",FN_MC!T264)</f>
        <v>-</v>
      </c>
      <c r="F261" s="96" t="str">
        <f>IF(FN_MC!B264="","*",FN_MC!B264)</f>
        <v>*</v>
      </c>
      <c r="G261" s="96" t="str">
        <f>IF(FN_MC!D264="","*",FN_MC!D264)</f>
        <v>*</v>
      </c>
      <c r="H261" s="96" t="str">
        <f>IF(FN_MC!F264="","*",FN_MC!F264)</f>
        <v>*</v>
      </c>
      <c r="I261" s="96" t="str">
        <f>IF(FN_MC!H264="","*",FN_MC!H264)</f>
        <v>*</v>
      </c>
      <c r="J261" s="96" t="str">
        <f>IF(FN_MC!I264="","*",FN_MC!I264)</f>
        <v>*</v>
      </c>
      <c r="K261" s="96" t="str">
        <f>IF(FN_MC!M264="","*",FN_MC!M264)</f>
        <v>-</v>
      </c>
      <c r="L261" s="196" t="str">
        <f>IF(FN_MC!N264="","*",FN_MC!N264)</f>
        <v>-</v>
      </c>
      <c r="M261" s="97" t="str">
        <f>IF(FN_MC!J264="","*",FN_MC!J264)</f>
        <v>*</v>
      </c>
      <c r="N261" s="183" t="str">
        <f>IF(FN_MC!K264="","*",FN_MC!K264)</f>
        <v>*</v>
      </c>
      <c r="O261" s="183" t="str">
        <f>IF(FN_MC!L264="","*",FN_MC!L264)</f>
        <v>-</v>
      </c>
      <c r="P261" s="107" t="str">
        <f>IF(FN_MC!O264="","*",FN_MC!O264)</f>
        <v>*</v>
      </c>
      <c r="Q261" s="107" t="str">
        <f>IF(FN_MC!P264="","*",FN_MC!P264)</f>
        <v>*</v>
      </c>
      <c r="R261" s="96" t="str">
        <f>IF(FN_MC!Q264="","*",CONCATENATE(FN_MC!Q264," ",FN_MC!R264))</f>
        <v>*</v>
      </c>
      <c r="S261" s="96" t="str">
        <f>IF(FN_MC!V264="","*",FN_MC!V264)</f>
        <v>*</v>
      </c>
      <c r="T261" s="96" t="str">
        <f>IF(FN_MC!W264="","*",FN_MC!W264)</f>
        <v>*</v>
      </c>
      <c r="U261" s="98" t="str">
        <f ca="1">_xlfn.XLOOKUP(G261&amp;$U$3,BS_CONTROLE[CHAVE],BS_CONTROLE[Quantidade_11],"-")</f>
        <v>-</v>
      </c>
      <c r="V261" s="98" t="str">
        <f ca="1">_xlfn.XLOOKUP(G261&amp;$V$3,BS_CONTROLE[CHAVE],BS_CONTROLE[Quantidade_11],"-")</f>
        <v>-</v>
      </c>
      <c r="W261" s="98" t="str">
        <f ca="1">_xlfn.XLOOKUP(G261&amp;$W$3,BS_CONTROLE[CHAVE],BS_CONTROLE[Quantidade_11],"-")</f>
        <v>-</v>
      </c>
      <c r="X261" s="201"/>
      <c r="Y261" s="201"/>
      <c r="Z261" s="201"/>
      <c r="AA261" s="201"/>
      <c r="AB261" s="201"/>
      <c r="AC261" s="201"/>
      <c r="AD261" s="201"/>
      <c r="AE261" s="201"/>
      <c r="AF261" s="201"/>
      <c r="AG261" s="201"/>
      <c r="AH261" s="201"/>
      <c r="AI261" s="201"/>
      <c r="AJ261" s="201"/>
      <c r="AK261" s="201"/>
      <c r="AL261" s="201"/>
      <c r="AM261" s="201"/>
      <c r="AN261" s="201"/>
      <c r="AO261" s="201"/>
      <c r="AP261" s="201"/>
      <c r="AQ261" s="201"/>
      <c r="AR261" s="201"/>
      <c r="AS261" s="201"/>
      <c r="AT261" s="201"/>
    </row>
    <row r="262" spans="1:46" hidden="1">
      <c r="A262" s="95" t="str">
        <f>IF(FN_MC!Y265="","*",FN_MC!Y265)</f>
        <v>*</v>
      </c>
      <c r="B262" s="95" t="str">
        <f>IF(FN_MC!X265="","*",FN_MC!X265)</f>
        <v>*</v>
      </c>
      <c r="C262" s="95" t="str">
        <f>IF(FN_MC!Z265="","*",FN_MC!Z265)</f>
        <v>*</v>
      </c>
      <c r="D262" s="96" t="str">
        <f>IF(FN_MC!S265="","*",FN_MC!S265)</f>
        <v>-</v>
      </c>
      <c r="E262" s="96" t="str">
        <f>IF(FN_MC!T265="","*",FN_MC!T265)</f>
        <v>-</v>
      </c>
      <c r="F262" s="96" t="str">
        <f>IF(FN_MC!B265="","*",FN_MC!B265)</f>
        <v>*</v>
      </c>
      <c r="G262" s="96" t="str">
        <f>IF(FN_MC!D265="","*",FN_MC!D265)</f>
        <v>*</v>
      </c>
      <c r="H262" s="96" t="str">
        <f>IF(FN_MC!F265="","*",FN_MC!F265)</f>
        <v>*</v>
      </c>
      <c r="I262" s="96" t="str">
        <f>IF(FN_MC!H265="","*",FN_MC!H265)</f>
        <v>*</v>
      </c>
      <c r="J262" s="96" t="str">
        <f>IF(FN_MC!I265="","*",FN_MC!I265)</f>
        <v>*</v>
      </c>
      <c r="K262" s="96" t="str">
        <f>IF(FN_MC!M265="","*",FN_MC!M265)</f>
        <v>-</v>
      </c>
      <c r="L262" s="196" t="str">
        <f>IF(FN_MC!N265="","*",FN_MC!N265)</f>
        <v>-</v>
      </c>
      <c r="M262" s="97" t="str">
        <f>IF(FN_MC!J265="","*",FN_MC!J265)</f>
        <v>*</v>
      </c>
      <c r="N262" s="183" t="str">
        <f>IF(FN_MC!K265="","*",FN_MC!K265)</f>
        <v>*</v>
      </c>
      <c r="O262" s="183" t="str">
        <f>IF(FN_MC!L265="","*",FN_MC!L265)</f>
        <v>-</v>
      </c>
      <c r="P262" s="107" t="str">
        <f>IF(FN_MC!O265="","*",FN_MC!O265)</f>
        <v>*</v>
      </c>
      <c r="Q262" s="107" t="str">
        <f>IF(FN_MC!P265="","*",FN_MC!P265)</f>
        <v>*</v>
      </c>
      <c r="R262" s="96" t="str">
        <f>IF(FN_MC!Q265="","*",CONCATENATE(FN_MC!Q265," ",FN_MC!R265))</f>
        <v>*</v>
      </c>
      <c r="S262" s="96" t="str">
        <f>IF(FN_MC!V265="","*",FN_MC!V265)</f>
        <v>*</v>
      </c>
      <c r="T262" s="96" t="str">
        <f>IF(FN_MC!W265="","*",FN_MC!W265)</f>
        <v>*</v>
      </c>
      <c r="U262" s="98" t="str">
        <f ca="1">_xlfn.XLOOKUP(G262&amp;$U$3,BS_CONTROLE[CHAVE],BS_CONTROLE[Quantidade_11],"-")</f>
        <v>-</v>
      </c>
      <c r="V262" s="98" t="str">
        <f ca="1">_xlfn.XLOOKUP(G262&amp;$V$3,BS_CONTROLE[CHAVE],BS_CONTROLE[Quantidade_11],"-")</f>
        <v>-</v>
      </c>
      <c r="W262" s="98" t="str">
        <f ca="1">_xlfn.XLOOKUP(G262&amp;$W$3,BS_CONTROLE[CHAVE],BS_CONTROLE[Quantidade_11],"-")</f>
        <v>-</v>
      </c>
      <c r="X262" s="201"/>
      <c r="Y262" s="201"/>
      <c r="Z262" s="201"/>
      <c r="AA262" s="201"/>
      <c r="AB262" s="201"/>
      <c r="AC262" s="201"/>
      <c r="AD262" s="201"/>
      <c r="AE262" s="201"/>
      <c r="AF262" s="201"/>
      <c r="AG262" s="201"/>
      <c r="AH262" s="201"/>
      <c r="AI262" s="201"/>
      <c r="AJ262" s="201"/>
      <c r="AK262" s="201"/>
      <c r="AL262" s="201"/>
      <c r="AM262" s="201"/>
      <c r="AN262" s="201"/>
      <c r="AO262" s="201"/>
      <c r="AP262" s="201"/>
      <c r="AQ262" s="201"/>
      <c r="AR262" s="201"/>
      <c r="AS262" s="201"/>
      <c r="AT262" s="201"/>
    </row>
    <row r="263" spans="1:46" hidden="1">
      <c r="A263" s="95" t="str">
        <f>IF(FN_MC!Y266="","*",FN_MC!Y266)</f>
        <v>*</v>
      </c>
      <c r="B263" s="95" t="str">
        <f>IF(FN_MC!X266="","*",FN_MC!X266)</f>
        <v>*</v>
      </c>
      <c r="C263" s="95" t="str">
        <f>IF(FN_MC!Z266="","*",FN_MC!Z266)</f>
        <v>*</v>
      </c>
      <c r="D263" s="96" t="str">
        <f>IF(FN_MC!S266="","*",FN_MC!S266)</f>
        <v>-</v>
      </c>
      <c r="E263" s="96" t="str">
        <f>IF(FN_MC!T266="","*",FN_MC!T266)</f>
        <v>-</v>
      </c>
      <c r="F263" s="96" t="str">
        <f>IF(FN_MC!B266="","*",FN_MC!B266)</f>
        <v>*</v>
      </c>
      <c r="G263" s="96" t="str">
        <f>IF(FN_MC!D266="","*",FN_MC!D266)</f>
        <v>*</v>
      </c>
      <c r="H263" s="96" t="str">
        <f>IF(FN_MC!F266="","*",FN_MC!F266)</f>
        <v>*</v>
      </c>
      <c r="I263" s="96" t="str">
        <f>IF(FN_MC!H266="","*",FN_MC!H266)</f>
        <v>*</v>
      </c>
      <c r="J263" s="96" t="str">
        <f>IF(FN_MC!I266="","*",FN_MC!I266)</f>
        <v>*</v>
      </c>
      <c r="K263" s="96" t="str">
        <f>IF(FN_MC!M266="","*",FN_MC!M266)</f>
        <v>-</v>
      </c>
      <c r="L263" s="196" t="str">
        <f>IF(FN_MC!N266="","*",FN_MC!N266)</f>
        <v>-</v>
      </c>
      <c r="M263" s="97" t="str">
        <f>IF(FN_MC!J266="","*",FN_MC!J266)</f>
        <v>*</v>
      </c>
      <c r="N263" s="183" t="str">
        <f>IF(FN_MC!K266="","*",FN_MC!K266)</f>
        <v>*</v>
      </c>
      <c r="O263" s="183" t="str">
        <f>IF(FN_MC!L266="","*",FN_MC!L266)</f>
        <v>-</v>
      </c>
      <c r="P263" s="107" t="str">
        <f>IF(FN_MC!O266="","*",FN_MC!O266)</f>
        <v>*</v>
      </c>
      <c r="Q263" s="107" t="str">
        <f>IF(FN_MC!P266="","*",FN_MC!P266)</f>
        <v>*</v>
      </c>
      <c r="R263" s="96" t="str">
        <f>IF(FN_MC!Q266="","*",CONCATENATE(FN_MC!Q266," ",FN_MC!R266))</f>
        <v>*</v>
      </c>
      <c r="S263" s="96" t="str">
        <f>IF(FN_MC!V266="","*",FN_MC!V266)</f>
        <v>*</v>
      </c>
      <c r="T263" s="96" t="str">
        <f>IF(FN_MC!W266="","*",FN_MC!W266)</f>
        <v>*</v>
      </c>
      <c r="U263" s="98" t="str">
        <f ca="1">_xlfn.XLOOKUP(G263&amp;$U$3,BS_CONTROLE[CHAVE],BS_CONTROLE[Quantidade_11],"-")</f>
        <v>-</v>
      </c>
      <c r="V263" s="98" t="str">
        <f ca="1">_xlfn.XLOOKUP(G263&amp;$V$3,BS_CONTROLE[CHAVE],BS_CONTROLE[Quantidade_11],"-")</f>
        <v>-</v>
      </c>
      <c r="W263" s="98" t="str">
        <f ca="1">_xlfn.XLOOKUP(G263&amp;$W$3,BS_CONTROLE[CHAVE],BS_CONTROLE[Quantidade_11],"-")</f>
        <v>-</v>
      </c>
      <c r="X263" s="201"/>
      <c r="Y263" s="201"/>
      <c r="Z263" s="201"/>
      <c r="AA263" s="201"/>
      <c r="AB263" s="201"/>
      <c r="AC263" s="201"/>
      <c r="AD263" s="201"/>
      <c r="AE263" s="201"/>
      <c r="AF263" s="201"/>
      <c r="AG263" s="201"/>
      <c r="AH263" s="201"/>
      <c r="AI263" s="201"/>
      <c r="AJ263" s="201"/>
      <c r="AK263" s="201"/>
      <c r="AL263" s="201"/>
      <c r="AM263" s="201"/>
      <c r="AN263" s="201"/>
      <c r="AO263" s="201"/>
      <c r="AP263" s="201"/>
      <c r="AQ263" s="201"/>
      <c r="AR263" s="201"/>
      <c r="AS263" s="201"/>
      <c r="AT263" s="201"/>
    </row>
    <row r="264" spans="1:46" hidden="1">
      <c r="A264" s="95" t="str">
        <f>IF(FN_MC!Y267="","*",FN_MC!Y267)</f>
        <v>*</v>
      </c>
      <c r="B264" s="95" t="str">
        <f>IF(FN_MC!X267="","*",FN_MC!X267)</f>
        <v>*</v>
      </c>
      <c r="C264" s="95" t="str">
        <f>IF(FN_MC!Z267="","*",FN_MC!Z267)</f>
        <v>*</v>
      </c>
      <c r="D264" s="96" t="str">
        <f>IF(FN_MC!S267="","*",FN_MC!S267)</f>
        <v>-</v>
      </c>
      <c r="E264" s="96" t="str">
        <f>IF(FN_MC!T267="","*",FN_MC!T267)</f>
        <v>-</v>
      </c>
      <c r="F264" s="96" t="str">
        <f>IF(FN_MC!B267="","*",FN_MC!B267)</f>
        <v>*</v>
      </c>
      <c r="G264" s="96" t="str">
        <f>IF(FN_MC!D267="","*",FN_MC!D267)</f>
        <v>*</v>
      </c>
      <c r="H264" s="96" t="str">
        <f>IF(FN_MC!F267="","*",FN_MC!F267)</f>
        <v>*</v>
      </c>
      <c r="I264" s="96" t="str">
        <f>IF(FN_MC!H267="","*",FN_MC!H267)</f>
        <v>*</v>
      </c>
      <c r="J264" s="96" t="str">
        <f>IF(FN_MC!I267="","*",FN_MC!I267)</f>
        <v>*</v>
      </c>
      <c r="K264" s="96" t="str">
        <f>IF(FN_MC!M267="","*",FN_MC!M267)</f>
        <v>-</v>
      </c>
      <c r="L264" s="196" t="str">
        <f>IF(FN_MC!N267="","*",FN_MC!N267)</f>
        <v>-</v>
      </c>
      <c r="M264" s="97" t="str">
        <f>IF(FN_MC!J267="","*",FN_MC!J267)</f>
        <v>*</v>
      </c>
      <c r="N264" s="183" t="str">
        <f>IF(FN_MC!K267="","*",FN_MC!K267)</f>
        <v>*</v>
      </c>
      <c r="O264" s="183" t="str">
        <f>IF(FN_MC!L267="","*",FN_MC!L267)</f>
        <v>-</v>
      </c>
      <c r="P264" s="107" t="str">
        <f>IF(FN_MC!O267="","*",FN_MC!O267)</f>
        <v>*</v>
      </c>
      <c r="Q264" s="107" t="str">
        <f>IF(FN_MC!P267="","*",FN_MC!P267)</f>
        <v>*</v>
      </c>
      <c r="R264" s="96" t="str">
        <f>IF(FN_MC!Q267="","*",CONCATENATE(FN_MC!Q267," ",FN_MC!R267))</f>
        <v>*</v>
      </c>
      <c r="S264" s="96" t="str">
        <f>IF(FN_MC!V267="","*",FN_MC!V267)</f>
        <v>*</v>
      </c>
      <c r="T264" s="96" t="str">
        <f>IF(FN_MC!W267="","*",FN_MC!W267)</f>
        <v>*</v>
      </c>
      <c r="U264" s="98" t="str">
        <f ca="1">_xlfn.XLOOKUP(G264&amp;$U$3,BS_CONTROLE[CHAVE],BS_CONTROLE[Quantidade_11],"-")</f>
        <v>-</v>
      </c>
      <c r="V264" s="98" t="str">
        <f ca="1">_xlfn.XLOOKUP(G264&amp;$V$3,BS_CONTROLE[CHAVE],BS_CONTROLE[Quantidade_11],"-")</f>
        <v>-</v>
      </c>
      <c r="W264" s="98" t="str">
        <f ca="1">_xlfn.XLOOKUP(G264&amp;$W$3,BS_CONTROLE[CHAVE],BS_CONTROLE[Quantidade_11],"-")</f>
        <v>-</v>
      </c>
      <c r="X264" s="201"/>
      <c r="Y264" s="201"/>
      <c r="Z264" s="201"/>
      <c r="AA264" s="201"/>
      <c r="AB264" s="201"/>
      <c r="AC264" s="201"/>
      <c r="AD264" s="201"/>
      <c r="AE264" s="201"/>
      <c r="AF264" s="201"/>
      <c r="AG264" s="201"/>
      <c r="AH264" s="201"/>
      <c r="AI264" s="201"/>
      <c r="AJ264" s="201"/>
      <c r="AK264" s="201"/>
      <c r="AL264" s="201"/>
      <c r="AM264" s="201"/>
      <c r="AN264" s="201"/>
      <c r="AO264" s="201"/>
      <c r="AP264" s="201"/>
      <c r="AQ264" s="201"/>
      <c r="AR264" s="201"/>
      <c r="AS264" s="201"/>
      <c r="AT264" s="201"/>
    </row>
    <row r="265" spans="1:46" hidden="1">
      <c r="A265" s="95" t="str">
        <f>IF(FN_MC!Y268="","*",FN_MC!Y268)</f>
        <v>*</v>
      </c>
      <c r="B265" s="95" t="str">
        <f>IF(FN_MC!X268="","*",FN_MC!X268)</f>
        <v>*</v>
      </c>
      <c r="C265" s="95" t="str">
        <f>IF(FN_MC!Z268="","*",FN_MC!Z268)</f>
        <v>*</v>
      </c>
      <c r="D265" s="96" t="str">
        <f>IF(FN_MC!S268="","*",FN_MC!S268)</f>
        <v>-</v>
      </c>
      <c r="E265" s="96" t="str">
        <f>IF(FN_MC!T268="","*",FN_MC!T268)</f>
        <v>-</v>
      </c>
      <c r="F265" s="96" t="str">
        <f>IF(FN_MC!B268="","*",FN_MC!B268)</f>
        <v>*</v>
      </c>
      <c r="G265" s="96" t="str">
        <f>IF(FN_MC!D268="","*",FN_MC!D268)</f>
        <v>*</v>
      </c>
      <c r="H265" s="96" t="str">
        <f>IF(FN_MC!F268="","*",FN_MC!F268)</f>
        <v>*</v>
      </c>
      <c r="I265" s="96" t="str">
        <f>IF(FN_MC!H268="","*",FN_MC!H268)</f>
        <v>*</v>
      </c>
      <c r="J265" s="96" t="str">
        <f>IF(FN_MC!I268="","*",FN_MC!I268)</f>
        <v>*</v>
      </c>
      <c r="K265" s="96" t="str">
        <f>IF(FN_MC!M268="","*",FN_MC!M268)</f>
        <v>-</v>
      </c>
      <c r="L265" s="196" t="str">
        <f>IF(FN_MC!N268="","*",FN_MC!N268)</f>
        <v>-</v>
      </c>
      <c r="M265" s="97" t="str">
        <f>IF(FN_MC!J268="","*",FN_MC!J268)</f>
        <v>*</v>
      </c>
      <c r="N265" s="183" t="str">
        <f>IF(FN_MC!K268="","*",FN_MC!K268)</f>
        <v>*</v>
      </c>
      <c r="O265" s="183" t="str">
        <f>IF(FN_MC!L268="","*",FN_MC!L268)</f>
        <v>-</v>
      </c>
      <c r="P265" s="107" t="str">
        <f>IF(FN_MC!O268="","*",FN_MC!O268)</f>
        <v>*</v>
      </c>
      <c r="Q265" s="107" t="str">
        <f>IF(FN_MC!P268="","*",FN_MC!P268)</f>
        <v>*</v>
      </c>
      <c r="R265" s="96" t="str">
        <f>IF(FN_MC!Q268="","*",CONCATENATE(FN_MC!Q268," ",FN_MC!R268))</f>
        <v>*</v>
      </c>
      <c r="S265" s="96" t="str">
        <f>IF(FN_MC!V268="","*",FN_MC!V268)</f>
        <v>*</v>
      </c>
      <c r="T265" s="96" t="str">
        <f>IF(FN_MC!W268="","*",FN_MC!W268)</f>
        <v>*</v>
      </c>
      <c r="U265" s="98" t="str">
        <f ca="1">_xlfn.XLOOKUP(G265&amp;$U$3,BS_CONTROLE[CHAVE],BS_CONTROLE[Quantidade_11],"-")</f>
        <v>-</v>
      </c>
      <c r="V265" s="98" t="str">
        <f ca="1">_xlfn.XLOOKUP(G265&amp;$V$3,BS_CONTROLE[CHAVE],BS_CONTROLE[Quantidade_11],"-")</f>
        <v>-</v>
      </c>
      <c r="W265" s="98" t="str">
        <f ca="1">_xlfn.XLOOKUP(G265&amp;$W$3,BS_CONTROLE[CHAVE],BS_CONTROLE[Quantidade_11],"-")</f>
        <v>-</v>
      </c>
      <c r="X265" s="201"/>
      <c r="Y265" s="201"/>
      <c r="Z265" s="201"/>
      <c r="AA265" s="201"/>
      <c r="AB265" s="201"/>
      <c r="AC265" s="201"/>
      <c r="AD265" s="201"/>
      <c r="AE265" s="201"/>
      <c r="AF265" s="201"/>
      <c r="AG265" s="201"/>
      <c r="AH265" s="201"/>
      <c r="AI265" s="201"/>
      <c r="AJ265" s="201"/>
      <c r="AK265" s="201"/>
      <c r="AL265" s="201"/>
      <c r="AM265" s="201"/>
      <c r="AN265" s="201"/>
      <c r="AO265" s="201"/>
      <c r="AP265" s="201"/>
      <c r="AQ265" s="201"/>
      <c r="AR265" s="201"/>
      <c r="AS265" s="201"/>
      <c r="AT265" s="201"/>
    </row>
    <row r="266" spans="1:46" hidden="1">
      <c r="A266" s="95" t="str">
        <f>IF(FN_MC!Y269="","*",FN_MC!Y269)</f>
        <v>*</v>
      </c>
      <c r="B266" s="95" t="str">
        <f>IF(FN_MC!X269="","*",FN_MC!X269)</f>
        <v>*</v>
      </c>
      <c r="C266" s="95" t="str">
        <f>IF(FN_MC!Z269="","*",FN_MC!Z269)</f>
        <v>*</v>
      </c>
      <c r="D266" s="96" t="str">
        <f>IF(FN_MC!S269="","*",FN_MC!S269)</f>
        <v>-</v>
      </c>
      <c r="E266" s="96" t="str">
        <f>IF(FN_MC!T269="","*",FN_MC!T269)</f>
        <v>-</v>
      </c>
      <c r="F266" s="96" t="str">
        <f>IF(FN_MC!B269="","*",FN_MC!B269)</f>
        <v>*</v>
      </c>
      <c r="G266" s="96" t="str">
        <f>IF(FN_MC!D269="","*",FN_MC!D269)</f>
        <v>*</v>
      </c>
      <c r="H266" s="96" t="str">
        <f>IF(FN_MC!F269="","*",FN_MC!F269)</f>
        <v>*</v>
      </c>
      <c r="I266" s="96" t="str">
        <f>IF(FN_MC!H269="","*",FN_MC!H269)</f>
        <v>*</v>
      </c>
      <c r="J266" s="96" t="str">
        <f>IF(FN_MC!I269="","*",FN_MC!I269)</f>
        <v>*</v>
      </c>
      <c r="K266" s="96" t="str">
        <f>IF(FN_MC!M269="","*",FN_MC!M269)</f>
        <v>-</v>
      </c>
      <c r="L266" s="196" t="str">
        <f>IF(FN_MC!N269="","*",FN_MC!N269)</f>
        <v>-</v>
      </c>
      <c r="M266" s="97" t="str">
        <f>IF(FN_MC!J269="","*",FN_MC!J269)</f>
        <v>*</v>
      </c>
      <c r="N266" s="183" t="str">
        <f>IF(FN_MC!K269="","*",FN_MC!K269)</f>
        <v>*</v>
      </c>
      <c r="O266" s="183" t="str">
        <f>IF(FN_MC!L269="","*",FN_MC!L269)</f>
        <v>-</v>
      </c>
      <c r="P266" s="107" t="str">
        <f>IF(FN_MC!O269="","*",FN_MC!O269)</f>
        <v>*</v>
      </c>
      <c r="Q266" s="107" t="str">
        <f>IF(FN_MC!P269="","*",FN_MC!P269)</f>
        <v>*</v>
      </c>
      <c r="R266" s="96" t="str">
        <f>IF(FN_MC!Q269="","*",CONCATENATE(FN_MC!Q269," ",FN_MC!R269))</f>
        <v>*</v>
      </c>
      <c r="S266" s="96" t="str">
        <f>IF(FN_MC!V269="","*",FN_MC!V269)</f>
        <v>*</v>
      </c>
      <c r="T266" s="96" t="str">
        <f>IF(FN_MC!W269="","*",FN_MC!W269)</f>
        <v>*</v>
      </c>
      <c r="U266" s="98" t="str">
        <f ca="1">_xlfn.XLOOKUP(G266&amp;$U$3,BS_CONTROLE[CHAVE],BS_CONTROLE[Quantidade_11],"-")</f>
        <v>-</v>
      </c>
      <c r="V266" s="98" t="str">
        <f ca="1">_xlfn.XLOOKUP(G266&amp;$V$3,BS_CONTROLE[CHAVE],BS_CONTROLE[Quantidade_11],"-")</f>
        <v>-</v>
      </c>
      <c r="W266" s="98" t="str">
        <f ca="1">_xlfn.XLOOKUP(G266&amp;$W$3,BS_CONTROLE[CHAVE],BS_CONTROLE[Quantidade_11],"-")</f>
        <v>-</v>
      </c>
      <c r="X266" s="201"/>
      <c r="Y266" s="201"/>
      <c r="Z266" s="201"/>
      <c r="AA266" s="201"/>
      <c r="AB266" s="201"/>
      <c r="AC266" s="201"/>
      <c r="AD266" s="201"/>
      <c r="AE266" s="201"/>
      <c r="AF266" s="201"/>
      <c r="AG266" s="201"/>
      <c r="AH266" s="201"/>
      <c r="AI266" s="201"/>
      <c r="AJ266" s="201"/>
      <c r="AK266" s="201"/>
      <c r="AL266" s="201"/>
      <c r="AM266" s="201"/>
      <c r="AN266" s="201"/>
      <c r="AO266" s="201"/>
      <c r="AP266" s="201"/>
      <c r="AQ266" s="201"/>
      <c r="AR266" s="201"/>
      <c r="AS266" s="201"/>
      <c r="AT266" s="201"/>
    </row>
    <row r="267" spans="1:46" hidden="1">
      <c r="A267" s="95" t="str">
        <f>IF(FN_MC!Y270="","*",FN_MC!Y270)</f>
        <v>*</v>
      </c>
      <c r="B267" s="95" t="str">
        <f>IF(FN_MC!X270="","*",FN_MC!X270)</f>
        <v>*</v>
      </c>
      <c r="C267" s="95" t="str">
        <f>IF(FN_MC!Z270="","*",FN_MC!Z270)</f>
        <v>*</v>
      </c>
      <c r="D267" s="96" t="str">
        <f>IF(FN_MC!S270="","*",FN_MC!S270)</f>
        <v>-</v>
      </c>
      <c r="E267" s="96" t="str">
        <f>IF(FN_MC!T270="","*",FN_MC!T270)</f>
        <v>-</v>
      </c>
      <c r="F267" s="96" t="str">
        <f>IF(FN_MC!B270="","*",FN_MC!B270)</f>
        <v>*</v>
      </c>
      <c r="G267" s="96" t="str">
        <f>IF(FN_MC!D270="","*",FN_MC!D270)</f>
        <v>*</v>
      </c>
      <c r="H267" s="96" t="str">
        <f>IF(FN_MC!F270="","*",FN_MC!F270)</f>
        <v>*</v>
      </c>
      <c r="I267" s="96" t="str">
        <f>IF(FN_MC!H270="","*",FN_MC!H270)</f>
        <v>*</v>
      </c>
      <c r="J267" s="96" t="str">
        <f>IF(FN_MC!I270="","*",FN_MC!I270)</f>
        <v>*</v>
      </c>
      <c r="K267" s="96" t="str">
        <f>IF(FN_MC!M270="","*",FN_MC!M270)</f>
        <v>-</v>
      </c>
      <c r="L267" s="196" t="str">
        <f>IF(FN_MC!N270="","*",FN_MC!N270)</f>
        <v>-</v>
      </c>
      <c r="M267" s="97" t="str">
        <f>IF(FN_MC!J270="","*",FN_MC!J270)</f>
        <v>*</v>
      </c>
      <c r="N267" s="183" t="str">
        <f>IF(FN_MC!K270="","*",FN_MC!K270)</f>
        <v>*</v>
      </c>
      <c r="O267" s="183" t="str">
        <f>IF(FN_MC!L270="","*",FN_MC!L270)</f>
        <v>-</v>
      </c>
      <c r="P267" s="107" t="str">
        <f>IF(FN_MC!O270="","*",FN_MC!O270)</f>
        <v>*</v>
      </c>
      <c r="Q267" s="107" t="str">
        <f>IF(FN_MC!P270="","*",FN_MC!P270)</f>
        <v>*</v>
      </c>
      <c r="R267" s="96" t="str">
        <f>IF(FN_MC!Q270="","*",CONCATENATE(FN_MC!Q270," ",FN_MC!R270))</f>
        <v>*</v>
      </c>
      <c r="S267" s="96" t="str">
        <f>IF(FN_MC!V270="","*",FN_MC!V270)</f>
        <v>*</v>
      </c>
      <c r="T267" s="96" t="str">
        <f>IF(FN_MC!W270="","*",FN_MC!W270)</f>
        <v>*</v>
      </c>
      <c r="U267" s="98" t="str">
        <f ca="1">_xlfn.XLOOKUP(G267&amp;$U$3,BS_CONTROLE[CHAVE],BS_CONTROLE[Quantidade_11],"-")</f>
        <v>-</v>
      </c>
      <c r="V267" s="98" t="str">
        <f ca="1">_xlfn.XLOOKUP(G267&amp;$V$3,BS_CONTROLE[CHAVE],BS_CONTROLE[Quantidade_11],"-")</f>
        <v>-</v>
      </c>
      <c r="W267" s="98" t="str">
        <f ca="1">_xlfn.XLOOKUP(G267&amp;$W$3,BS_CONTROLE[CHAVE],BS_CONTROLE[Quantidade_11],"-")</f>
        <v>-</v>
      </c>
      <c r="X267" s="201"/>
      <c r="Y267" s="201"/>
      <c r="Z267" s="201"/>
      <c r="AA267" s="201"/>
      <c r="AB267" s="201"/>
      <c r="AC267" s="201"/>
      <c r="AD267" s="201"/>
      <c r="AE267" s="201"/>
      <c r="AF267" s="201"/>
      <c r="AG267" s="201"/>
      <c r="AH267" s="201"/>
      <c r="AI267" s="201"/>
      <c r="AJ267" s="201"/>
      <c r="AK267" s="201"/>
      <c r="AL267" s="201"/>
      <c r="AM267" s="201"/>
      <c r="AN267" s="201"/>
      <c r="AO267" s="201"/>
      <c r="AP267" s="201"/>
      <c r="AQ267" s="201"/>
      <c r="AR267" s="201"/>
      <c r="AS267" s="201"/>
      <c r="AT267" s="201"/>
    </row>
    <row r="268" spans="1:46" hidden="1">
      <c r="A268" s="95" t="str">
        <f>IF(FN_MC!Y271="","*",FN_MC!Y271)</f>
        <v>*</v>
      </c>
      <c r="B268" s="95" t="str">
        <f>IF(FN_MC!X271="","*",FN_MC!X271)</f>
        <v>*</v>
      </c>
      <c r="C268" s="95" t="str">
        <f>IF(FN_MC!Z271="","*",FN_MC!Z271)</f>
        <v>*</v>
      </c>
      <c r="D268" s="96" t="str">
        <f>IF(FN_MC!S271="","*",FN_MC!S271)</f>
        <v>-</v>
      </c>
      <c r="E268" s="96" t="str">
        <f>IF(FN_MC!T271="","*",FN_MC!T271)</f>
        <v>-</v>
      </c>
      <c r="F268" s="96" t="str">
        <f>IF(FN_MC!B271="","*",FN_MC!B271)</f>
        <v>*</v>
      </c>
      <c r="G268" s="96" t="str">
        <f>IF(FN_MC!D271="","*",FN_MC!D271)</f>
        <v>*</v>
      </c>
      <c r="H268" s="96" t="str">
        <f>IF(FN_MC!F271="","*",FN_MC!F271)</f>
        <v>*</v>
      </c>
      <c r="I268" s="96" t="str">
        <f>IF(FN_MC!H271="","*",FN_MC!H271)</f>
        <v>*</v>
      </c>
      <c r="J268" s="96" t="str">
        <f>IF(FN_MC!I271="","*",FN_MC!I271)</f>
        <v>*</v>
      </c>
      <c r="K268" s="96" t="str">
        <f>IF(FN_MC!M271="","*",FN_MC!M271)</f>
        <v>-</v>
      </c>
      <c r="L268" s="196" t="str">
        <f>IF(FN_MC!N271="","*",FN_MC!N271)</f>
        <v>-</v>
      </c>
      <c r="M268" s="97" t="str">
        <f>IF(FN_MC!J271="","*",FN_MC!J271)</f>
        <v>*</v>
      </c>
      <c r="N268" s="183" t="str">
        <f>IF(FN_MC!K271="","*",FN_MC!K271)</f>
        <v>*</v>
      </c>
      <c r="O268" s="183" t="str">
        <f>IF(FN_MC!L271="","*",FN_MC!L271)</f>
        <v>-</v>
      </c>
      <c r="P268" s="107" t="str">
        <f>IF(FN_MC!O271="","*",FN_MC!O271)</f>
        <v>*</v>
      </c>
      <c r="Q268" s="107" t="str">
        <f>IF(FN_MC!P271="","*",FN_MC!P271)</f>
        <v>*</v>
      </c>
      <c r="R268" s="96" t="str">
        <f>IF(FN_MC!Q271="","*",CONCATENATE(FN_MC!Q271," ",FN_MC!R271))</f>
        <v>*</v>
      </c>
      <c r="S268" s="96" t="str">
        <f>IF(FN_MC!V271="","*",FN_MC!V271)</f>
        <v>*</v>
      </c>
      <c r="T268" s="96" t="str">
        <f>IF(FN_MC!W271="","*",FN_MC!W271)</f>
        <v>*</v>
      </c>
      <c r="U268" s="98" t="str">
        <f ca="1">_xlfn.XLOOKUP(G268&amp;$U$3,BS_CONTROLE[CHAVE],BS_CONTROLE[Quantidade_11],"-")</f>
        <v>-</v>
      </c>
      <c r="V268" s="98" t="str">
        <f ca="1">_xlfn.XLOOKUP(G268&amp;$V$3,BS_CONTROLE[CHAVE],BS_CONTROLE[Quantidade_11],"-")</f>
        <v>-</v>
      </c>
      <c r="W268" s="98" t="str">
        <f ca="1">_xlfn.XLOOKUP(G268&amp;$W$3,BS_CONTROLE[CHAVE],BS_CONTROLE[Quantidade_11],"-")</f>
        <v>-</v>
      </c>
      <c r="X268" s="201"/>
      <c r="Y268" s="201"/>
      <c r="Z268" s="201"/>
      <c r="AA268" s="201"/>
      <c r="AB268" s="201"/>
      <c r="AC268" s="201"/>
      <c r="AD268" s="201"/>
      <c r="AE268" s="201"/>
      <c r="AF268" s="201"/>
      <c r="AG268" s="201"/>
      <c r="AH268" s="201"/>
      <c r="AI268" s="201"/>
      <c r="AJ268" s="201"/>
      <c r="AK268" s="201"/>
      <c r="AL268" s="201"/>
      <c r="AM268" s="201"/>
      <c r="AN268" s="201"/>
      <c r="AO268" s="201"/>
      <c r="AP268" s="201"/>
      <c r="AQ268" s="201"/>
      <c r="AR268" s="201"/>
      <c r="AS268" s="201"/>
      <c r="AT268" s="201"/>
    </row>
    <row r="269" spans="1:46" hidden="1">
      <c r="A269" s="95" t="str">
        <f>IF(FN_MC!Y272="","*",FN_MC!Y272)</f>
        <v>*</v>
      </c>
      <c r="B269" s="95" t="str">
        <f>IF(FN_MC!X272="","*",FN_MC!X272)</f>
        <v>*</v>
      </c>
      <c r="C269" s="95" t="str">
        <f>IF(FN_MC!Z272="","*",FN_MC!Z272)</f>
        <v>*</v>
      </c>
      <c r="D269" s="96" t="str">
        <f>IF(FN_MC!S272="","*",FN_MC!S272)</f>
        <v>-</v>
      </c>
      <c r="E269" s="96" t="str">
        <f>IF(FN_MC!T272="","*",FN_MC!T272)</f>
        <v>-</v>
      </c>
      <c r="F269" s="96" t="str">
        <f>IF(FN_MC!B272="","*",FN_MC!B272)</f>
        <v>*</v>
      </c>
      <c r="G269" s="96" t="str">
        <f>IF(FN_MC!D272="","*",FN_MC!D272)</f>
        <v>*</v>
      </c>
      <c r="H269" s="96" t="str">
        <f>IF(FN_MC!F272="","*",FN_MC!F272)</f>
        <v>*</v>
      </c>
      <c r="I269" s="96" t="str">
        <f>IF(FN_MC!H272="","*",FN_MC!H272)</f>
        <v>*</v>
      </c>
      <c r="J269" s="96" t="str">
        <f>IF(FN_MC!I272="","*",FN_MC!I272)</f>
        <v>*</v>
      </c>
      <c r="K269" s="96" t="str">
        <f>IF(FN_MC!M272="","*",FN_MC!M272)</f>
        <v>-</v>
      </c>
      <c r="L269" s="196" t="str">
        <f>IF(FN_MC!N272="","*",FN_MC!N272)</f>
        <v>-</v>
      </c>
      <c r="M269" s="97" t="str">
        <f>IF(FN_MC!J272="","*",FN_MC!J272)</f>
        <v>*</v>
      </c>
      <c r="N269" s="183" t="str">
        <f>IF(FN_MC!K272="","*",FN_MC!K272)</f>
        <v>*</v>
      </c>
      <c r="O269" s="183" t="str">
        <f>IF(FN_MC!L272="","*",FN_MC!L272)</f>
        <v>-</v>
      </c>
      <c r="P269" s="107" t="str">
        <f>IF(FN_MC!O272="","*",FN_MC!O272)</f>
        <v>*</v>
      </c>
      <c r="Q269" s="107" t="str">
        <f>IF(FN_MC!P272="","*",FN_MC!P272)</f>
        <v>*</v>
      </c>
      <c r="R269" s="96" t="str">
        <f>IF(FN_MC!Q272="","*",CONCATENATE(FN_MC!Q272," ",FN_MC!R272))</f>
        <v>*</v>
      </c>
      <c r="S269" s="96" t="str">
        <f>IF(FN_MC!V272="","*",FN_MC!V272)</f>
        <v>*</v>
      </c>
      <c r="T269" s="96" t="str">
        <f>IF(FN_MC!W272="","*",FN_MC!W272)</f>
        <v>*</v>
      </c>
      <c r="U269" s="98" t="str">
        <f ca="1">_xlfn.XLOOKUP(G269&amp;$U$3,BS_CONTROLE[CHAVE],BS_CONTROLE[Quantidade_11],"-")</f>
        <v>-</v>
      </c>
      <c r="V269" s="98" t="str">
        <f ca="1">_xlfn.XLOOKUP(G269&amp;$V$3,BS_CONTROLE[CHAVE],BS_CONTROLE[Quantidade_11],"-")</f>
        <v>-</v>
      </c>
      <c r="W269" s="98" t="str">
        <f ca="1">_xlfn.XLOOKUP(G269&amp;$W$3,BS_CONTROLE[CHAVE],BS_CONTROLE[Quantidade_11],"-")</f>
        <v>-</v>
      </c>
      <c r="X269" s="201"/>
      <c r="Y269" s="201"/>
      <c r="Z269" s="201"/>
      <c r="AA269" s="201"/>
      <c r="AB269" s="201"/>
      <c r="AC269" s="201"/>
      <c r="AD269" s="201"/>
      <c r="AE269" s="201"/>
      <c r="AF269" s="201"/>
      <c r="AG269" s="201"/>
      <c r="AH269" s="201"/>
      <c r="AI269" s="201"/>
      <c r="AJ269" s="201"/>
      <c r="AK269" s="201"/>
      <c r="AL269" s="201"/>
      <c r="AM269" s="201"/>
      <c r="AN269" s="201"/>
      <c r="AO269" s="201"/>
      <c r="AP269" s="201"/>
      <c r="AQ269" s="201"/>
      <c r="AR269" s="201"/>
      <c r="AS269" s="201"/>
      <c r="AT269" s="201"/>
    </row>
    <row r="270" spans="1:46" hidden="1">
      <c r="A270" s="95" t="str">
        <f>IF(FN_MC!Y273="","*",FN_MC!Y273)</f>
        <v>*</v>
      </c>
      <c r="B270" s="95" t="str">
        <f>IF(FN_MC!X273="","*",FN_MC!X273)</f>
        <v>*</v>
      </c>
      <c r="C270" s="95" t="str">
        <f>IF(FN_MC!Z273="","*",FN_MC!Z273)</f>
        <v>*</v>
      </c>
      <c r="D270" s="96" t="str">
        <f>IF(FN_MC!S273="","*",FN_MC!S273)</f>
        <v>-</v>
      </c>
      <c r="E270" s="96" t="str">
        <f>IF(FN_MC!T273="","*",FN_MC!T273)</f>
        <v>-</v>
      </c>
      <c r="F270" s="96" t="str">
        <f>IF(FN_MC!B273="","*",FN_MC!B273)</f>
        <v>*</v>
      </c>
      <c r="G270" s="96" t="str">
        <f>IF(FN_MC!D273="","*",FN_MC!D273)</f>
        <v>*</v>
      </c>
      <c r="H270" s="96" t="str">
        <f>IF(FN_MC!F273="","*",FN_MC!F273)</f>
        <v>*</v>
      </c>
      <c r="I270" s="96" t="str">
        <f>IF(FN_MC!H273="","*",FN_MC!H273)</f>
        <v>*</v>
      </c>
      <c r="J270" s="96" t="str">
        <f>IF(FN_MC!I273="","*",FN_MC!I273)</f>
        <v>*</v>
      </c>
      <c r="K270" s="96" t="str">
        <f>IF(FN_MC!M273="","*",FN_MC!M273)</f>
        <v>-</v>
      </c>
      <c r="L270" s="196" t="str">
        <f>IF(FN_MC!N273="","*",FN_MC!N273)</f>
        <v>-</v>
      </c>
      <c r="M270" s="97" t="str">
        <f>IF(FN_MC!J273="","*",FN_MC!J273)</f>
        <v>*</v>
      </c>
      <c r="N270" s="183" t="str">
        <f>IF(FN_MC!K273="","*",FN_MC!K273)</f>
        <v>*</v>
      </c>
      <c r="O270" s="183" t="str">
        <f>IF(FN_MC!L273="","*",FN_MC!L273)</f>
        <v>-</v>
      </c>
      <c r="P270" s="107" t="str">
        <f>IF(FN_MC!O273="","*",FN_MC!O273)</f>
        <v>*</v>
      </c>
      <c r="Q270" s="107" t="str">
        <f>IF(FN_MC!P273="","*",FN_MC!P273)</f>
        <v>*</v>
      </c>
      <c r="R270" s="96" t="str">
        <f>IF(FN_MC!Q273="","*",CONCATENATE(FN_MC!Q273," ",FN_MC!R273))</f>
        <v>*</v>
      </c>
      <c r="S270" s="96" t="str">
        <f>IF(FN_MC!V273="","*",FN_MC!V273)</f>
        <v>*</v>
      </c>
      <c r="T270" s="96" t="str">
        <f>IF(FN_MC!W273="","*",FN_MC!W273)</f>
        <v>*</v>
      </c>
      <c r="U270" s="98" t="str">
        <f ca="1">_xlfn.XLOOKUP(G270&amp;$U$3,BS_CONTROLE[CHAVE],BS_CONTROLE[Quantidade_11],"-")</f>
        <v>-</v>
      </c>
      <c r="V270" s="98" t="str">
        <f ca="1">_xlfn.XLOOKUP(G270&amp;$V$3,BS_CONTROLE[CHAVE],BS_CONTROLE[Quantidade_11],"-")</f>
        <v>-</v>
      </c>
      <c r="W270" s="98" t="str">
        <f ca="1">_xlfn.XLOOKUP(G270&amp;$W$3,BS_CONTROLE[CHAVE],BS_CONTROLE[Quantidade_11],"-")</f>
        <v>-</v>
      </c>
      <c r="X270" s="201"/>
      <c r="Y270" s="201"/>
      <c r="Z270" s="201"/>
      <c r="AA270" s="201"/>
      <c r="AB270" s="201"/>
      <c r="AC270" s="201"/>
      <c r="AD270" s="201"/>
      <c r="AE270" s="201"/>
      <c r="AF270" s="201"/>
      <c r="AG270" s="201"/>
      <c r="AH270" s="201"/>
      <c r="AI270" s="201"/>
      <c r="AJ270" s="201"/>
      <c r="AK270" s="201"/>
      <c r="AL270" s="201"/>
      <c r="AM270" s="201"/>
      <c r="AN270" s="201"/>
      <c r="AO270" s="201"/>
      <c r="AP270" s="201"/>
      <c r="AQ270" s="201"/>
      <c r="AR270" s="201"/>
      <c r="AS270" s="201"/>
      <c r="AT270" s="201"/>
    </row>
    <row r="271" spans="1:46" hidden="1">
      <c r="A271" s="95" t="str">
        <f>IF(FN_MC!Y274="","*",FN_MC!Y274)</f>
        <v>*</v>
      </c>
      <c r="B271" s="95" t="str">
        <f>IF(FN_MC!X274="","*",FN_MC!X274)</f>
        <v>*</v>
      </c>
      <c r="C271" s="95" t="str">
        <f>IF(FN_MC!Z274="","*",FN_MC!Z274)</f>
        <v>*</v>
      </c>
      <c r="D271" s="96" t="str">
        <f>IF(FN_MC!S274="","*",FN_MC!S274)</f>
        <v>-</v>
      </c>
      <c r="E271" s="96" t="str">
        <f>IF(FN_MC!T274="","*",FN_MC!T274)</f>
        <v>-</v>
      </c>
      <c r="F271" s="96" t="str">
        <f>IF(FN_MC!B274="","*",FN_MC!B274)</f>
        <v>*</v>
      </c>
      <c r="G271" s="96" t="str">
        <f>IF(FN_MC!D274="","*",FN_MC!D274)</f>
        <v>*</v>
      </c>
      <c r="H271" s="96" t="str">
        <f>IF(FN_MC!F274="","*",FN_MC!F274)</f>
        <v>*</v>
      </c>
      <c r="I271" s="96" t="str">
        <f>IF(FN_MC!H274="","*",FN_MC!H274)</f>
        <v>*</v>
      </c>
      <c r="J271" s="96" t="str">
        <f>IF(FN_MC!I274="","*",FN_MC!I274)</f>
        <v>*</v>
      </c>
      <c r="K271" s="96" t="str">
        <f>IF(FN_MC!M274="","*",FN_MC!M274)</f>
        <v>-</v>
      </c>
      <c r="L271" s="196" t="str">
        <f>IF(FN_MC!N274="","*",FN_MC!N274)</f>
        <v>-</v>
      </c>
      <c r="M271" s="97" t="str">
        <f>IF(FN_MC!J274="","*",FN_MC!J274)</f>
        <v>*</v>
      </c>
      <c r="N271" s="183" t="str">
        <f>IF(FN_MC!K274="","*",FN_MC!K274)</f>
        <v>*</v>
      </c>
      <c r="O271" s="183" t="str">
        <f>IF(FN_MC!L274="","*",FN_MC!L274)</f>
        <v>-</v>
      </c>
      <c r="P271" s="107" t="str">
        <f>IF(FN_MC!O274="","*",FN_MC!O274)</f>
        <v>*</v>
      </c>
      <c r="Q271" s="107" t="str">
        <f>IF(FN_MC!P274="","*",FN_MC!P274)</f>
        <v>*</v>
      </c>
      <c r="R271" s="96" t="str">
        <f>IF(FN_MC!Q274="","*",CONCATENATE(FN_MC!Q274," ",FN_MC!R274))</f>
        <v>*</v>
      </c>
      <c r="S271" s="96" t="str">
        <f>IF(FN_MC!V274="","*",FN_MC!V274)</f>
        <v>*</v>
      </c>
      <c r="T271" s="96" t="str">
        <f>IF(FN_MC!W274="","*",FN_MC!W274)</f>
        <v>*</v>
      </c>
      <c r="U271" s="98" t="str">
        <f ca="1">_xlfn.XLOOKUP(G271&amp;$U$3,BS_CONTROLE[CHAVE],BS_CONTROLE[Quantidade_11],"-")</f>
        <v>-</v>
      </c>
      <c r="V271" s="98" t="str">
        <f ca="1">_xlfn.XLOOKUP(G271&amp;$V$3,BS_CONTROLE[CHAVE],BS_CONTROLE[Quantidade_11],"-")</f>
        <v>-</v>
      </c>
      <c r="W271" s="98" t="str">
        <f ca="1">_xlfn.XLOOKUP(G271&amp;$W$3,BS_CONTROLE[CHAVE],BS_CONTROLE[Quantidade_11],"-")</f>
        <v>-</v>
      </c>
      <c r="X271" s="201"/>
      <c r="Y271" s="201"/>
      <c r="Z271" s="201"/>
      <c r="AA271" s="201"/>
      <c r="AB271" s="201"/>
      <c r="AC271" s="201"/>
      <c r="AD271" s="201"/>
      <c r="AE271" s="201"/>
      <c r="AF271" s="201"/>
      <c r="AG271" s="201"/>
      <c r="AH271" s="201"/>
      <c r="AI271" s="201"/>
      <c r="AJ271" s="201"/>
      <c r="AK271" s="201"/>
      <c r="AL271" s="201"/>
      <c r="AM271" s="201"/>
      <c r="AN271" s="201"/>
      <c r="AO271" s="201"/>
      <c r="AP271" s="201"/>
      <c r="AQ271" s="201"/>
      <c r="AR271" s="201"/>
      <c r="AS271" s="201"/>
      <c r="AT271" s="201"/>
    </row>
    <row r="272" spans="1:46" hidden="1">
      <c r="A272" s="95" t="str">
        <f>IF(FN_MC!Y275="","*",FN_MC!Y275)</f>
        <v>*</v>
      </c>
      <c r="B272" s="95" t="str">
        <f>IF(FN_MC!X275="","*",FN_MC!X275)</f>
        <v>*</v>
      </c>
      <c r="C272" s="95" t="str">
        <f>IF(FN_MC!Z275="","*",FN_MC!Z275)</f>
        <v>*</v>
      </c>
      <c r="D272" s="96" t="str">
        <f>IF(FN_MC!S275="","*",FN_MC!S275)</f>
        <v>-</v>
      </c>
      <c r="E272" s="96" t="str">
        <f>IF(FN_MC!T275="","*",FN_MC!T275)</f>
        <v>-</v>
      </c>
      <c r="F272" s="96" t="str">
        <f>IF(FN_MC!B275="","*",FN_MC!B275)</f>
        <v>*</v>
      </c>
      <c r="G272" s="96" t="str">
        <f>IF(FN_MC!D275="","*",FN_MC!D275)</f>
        <v>*</v>
      </c>
      <c r="H272" s="96" t="str">
        <f>IF(FN_MC!F275="","*",FN_MC!F275)</f>
        <v>*</v>
      </c>
      <c r="I272" s="96" t="str">
        <f>IF(FN_MC!H275="","*",FN_MC!H275)</f>
        <v>*</v>
      </c>
      <c r="J272" s="96" t="str">
        <f>IF(FN_MC!I275="","*",FN_MC!I275)</f>
        <v>*</v>
      </c>
      <c r="K272" s="96" t="str">
        <f>IF(FN_MC!M275="","*",FN_MC!M275)</f>
        <v>-</v>
      </c>
      <c r="L272" s="196" t="str">
        <f>IF(FN_MC!N275="","*",FN_MC!N275)</f>
        <v>-</v>
      </c>
      <c r="M272" s="97" t="str">
        <f>IF(FN_MC!J275="","*",FN_MC!J275)</f>
        <v>*</v>
      </c>
      <c r="N272" s="183" t="str">
        <f>IF(FN_MC!K275="","*",FN_MC!K275)</f>
        <v>*</v>
      </c>
      <c r="O272" s="183" t="str">
        <f>IF(FN_MC!L275="","*",FN_MC!L275)</f>
        <v>-</v>
      </c>
      <c r="P272" s="107" t="str">
        <f>IF(FN_MC!O275="","*",FN_MC!O275)</f>
        <v>*</v>
      </c>
      <c r="Q272" s="107" t="str">
        <f>IF(FN_MC!P275="","*",FN_MC!P275)</f>
        <v>*</v>
      </c>
      <c r="R272" s="96" t="str">
        <f>IF(FN_MC!Q275="","*",CONCATENATE(FN_MC!Q275," ",FN_MC!R275))</f>
        <v>*</v>
      </c>
      <c r="S272" s="96" t="str">
        <f>IF(FN_MC!V275="","*",FN_MC!V275)</f>
        <v>*</v>
      </c>
      <c r="T272" s="96" t="str">
        <f>IF(FN_MC!W275="","*",FN_MC!W275)</f>
        <v>*</v>
      </c>
      <c r="U272" s="98" t="str">
        <f ca="1">_xlfn.XLOOKUP(G272&amp;$U$3,BS_CONTROLE[CHAVE],BS_CONTROLE[Quantidade_11],"-")</f>
        <v>-</v>
      </c>
      <c r="V272" s="98" t="str">
        <f ca="1">_xlfn.XLOOKUP(G272&amp;$V$3,BS_CONTROLE[CHAVE],BS_CONTROLE[Quantidade_11],"-")</f>
        <v>-</v>
      </c>
      <c r="W272" s="98" t="str">
        <f ca="1">_xlfn.XLOOKUP(G272&amp;$W$3,BS_CONTROLE[CHAVE],BS_CONTROLE[Quantidade_11],"-")</f>
        <v>-</v>
      </c>
      <c r="X272" s="201"/>
      <c r="Y272" s="201"/>
      <c r="Z272" s="201"/>
      <c r="AA272" s="201"/>
      <c r="AB272" s="201"/>
      <c r="AC272" s="201"/>
      <c r="AD272" s="201"/>
      <c r="AE272" s="201"/>
      <c r="AF272" s="201"/>
      <c r="AG272" s="201"/>
      <c r="AH272" s="201"/>
      <c r="AI272" s="201"/>
      <c r="AJ272" s="201"/>
      <c r="AK272" s="201"/>
      <c r="AL272" s="201"/>
      <c r="AM272" s="201"/>
      <c r="AN272" s="201"/>
      <c r="AO272" s="201"/>
      <c r="AP272" s="201"/>
      <c r="AQ272" s="201"/>
      <c r="AR272" s="201"/>
      <c r="AS272" s="201"/>
      <c r="AT272" s="201"/>
    </row>
    <row r="273" spans="1:46" hidden="1">
      <c r="A273" s="95" t="str">
        <f>IF(FN_MC!Y276="","*",FN_MC!Y276)</f>
        <v>*</v>
      </c>
      <c r="B273" s="95" t="str">
        <f>IF(FN_MC!X276="","*",FN_MC!X276)</f>
        <v>*</v>
      </c>
      <c r="C273" s="95" t="str">
        <f>IF(FN_MC!Z276="","*",FN_MC!Z276)</f>
        <v>*</v>
      </c>
      <c r="D273" s="96" t="str">
        <f>IF(FN_MC!S276="","*",FN_MC!S276)</f>
        <v>-</v>
      </c>
      <c r="E273" s="96" t="str">
        <f>IF(FN_MC!T276="","*",FN_MC!T276)</f>
        <v>-</v>
      </c>
      <c r="F273" s="96" t="str">
        <f>IF(FN_MC!B276="","*",FN_MC!B276)</f>
        <v>*</v>
      </c>
      <c r="G273" s="96" t="str">
        <f>IF(FN_MC!D276="","*",FN_MC!D276)</f>
        <v>*</v>
      </c>
      <c r="H273" s="96" t="str">
        <f>IF(FN_MC!F276="","*",FN_MC!F276)</f>
        <v>*</v>
      </c>
      <c r="I273" s="96" t="str">
        <f>IF(FN_MC!H276="","*",FN_MC!H276)</f>
        <v>*</v>
      </c>
      <c r="J273" s="96" t="str">
        <f>IF(FN_MC!I276="","*",FN_MC!I276)</f>
        <v>*</v>
      </c>
      <c r="K273" s="96" t="str">
        <f>IF(FN_MC!M276="","*",FN_MC!M276)</f>
        <v>-</v>
      </c>
      <c r="L273" s="196" t="str">
        <f>IF(FN_MC!N276="","*",FN_MC!N276)</f>
        <v>-</v>
      </c>
      <c r="M273" s="97" t="str">
        <f>IF(FN_MC!J276="","*",FN_MC!J276)</f>
        <v>*</v>
      </c>
      <c r="N273" s="183" t="str">
        <f>IF(FN_MC!K276="","*",FN_MC!K276)</f>
        <v>*</v>
      </c>
      <c r="O273" s="183" t="str">
        <f>IF(FN_MC!L276="","*",FN_MC!L276)</f>
        <v>-</v>
      </c>
      <c r="P273" s="107" t="str">
        <f>IF(FN_MC!O276="","*",FN_MC!O276)</f>
        <v>*</v>
      </c>
      <c r="Q273" s="107" t="str">
        <f>IF(FN_MC!P276="","*",FN_MC!P276)</f>
        <v>*</v>
      </c>
      <c r="R273" s="96" t="str">
        <f>IF(FN_MC!Q276="","*",CONCATENATE(FN_MC!Q276," ",FN_MC!R276))</f>
        <v>*</v>
      </c>
      <c r="S273" s="96" t="str">
        <f>IF(FN_MC!V276="","*",FN_MC!V276)</f>
        <v>*</v>
      </c>
      <c r="T273" s="96" t="str">
        <f>IF(FN_MC!W276="","*",FN_MC!W276)</f>
        <v>*</v>
      </c>
      <c r="U273" s="98" t="str">
        <f ca="1">_xlfn.XLOOKUP(G273&amp;$U$3,BS_CONTROLE[CHAVE],BS_CONTROLE[Quantidade_11],"-")</f>
        <v>-</v>
      </c>
      <c r="V273" s="98" t="str">
        <f ca="1">_xlfn.XLOOKUP(G273&amp;$V$3,BS_CONTROLE[CHAVE],BS_CONTROLE[Quantidade_11],"-")</f>
        <v>-</v>
      </c>
      <c r="W273" s="98" t="str">
        <f ca="1">_xlfn.XLOOKUP(G273&amp;$W$3,BS_CONTROLE[CHAVE],BS_CONTROLE[Quantidade_11],"-")</f>
        <v>-</v>
      </c>
      <c r="X273" s="201"/>
      <c r="Y273" s="201"/>
      <c r="Z273" s="201"/>
      <c r="AA273" s="201"/>
      <c r="AB273" s="201"/>
      <c r="AC273" s="201"/>
      <c r="AD273" s="201"/>
      <c r="AE273" s="201"/>
      <c r="AF273" s="201"/>
      <c r="AG273" s="201"/>
      <c r="AH273" s="201"/>
      <c r="AI273" s="201"/>
      <c r="AJ273" s="201"/>
      <c r="AK273" s="201"/>
      <c r="AL273" s="201"/>
      <c r="AM273" s="201"/>
      <c r="AN273" s="201"/>
      <c r="AO273" s="201"/>
      <c r="AP273" s="201"/>
      <c r="AQ273" s="201"/>
      <c r="AR273" s="201"/>
      <c r="AS273" s="201"/>
      <c r="AT273" s="201"/>
    </row>
    <row r="274" spans="1:46" hidden="1">
      <c r="A274" s="95" t="str">
        <f>IF(FN_MC!Y277="","*",FN_MC!Y277)</f>
        <v>*</v>
      </c>
      <c r="B274" s="95" t="str">
        <f>IF(FN_MC!X277="","*",FN_MC!X277)</f>
        <v>*</v>
      </c>
      <c r="C274" s="95" t="str">
        <f>IF(FN_MC!Z277="","*",FN_MC!Z277)</f>
        <v>*</v>
      </c>
      <c r="D274" s="96" t="str">
        <f>IF(FN_MC!S277="","*",FN_MC!S277)</f>
        <v>-</v>
      </c>
      <c r="E274" s="96" t="str">
        <f>IF(FN_MC!T277="","*",FN_MC!T277)</f>
        <v>-</v>
      </c>
      <c r="F274" s="96" t="str">
        <f>IF(FN_MC!B277="","*",FN_MC!B277)</f>
        <v>*</v>
      </c>
      <c r="G274" s="96" t="str">
        <f>IF(FN_MC!D277="","*",FN_MC!D277)</f>
        <v>*</v>
      </c>
      <c r="H274" s="96" t="str">
        <f>IF(FN_MC!F277="","*",FN_MC!F277)</f>
        <v>*</v>
      </c>
      <c r="I274" s="96" t="str">
        <f>IF(FN_MC!H277="","*",FN_MC!H277)</f>
        <v>*</v>
      </c>
      <c r="J274" s="96" t="str">
        <f>IF(FN_MC!I277="","*",FN_MC!I277)</f>
        <v>*</v>
      </c>
      <c r="K274" s="96" t="str">
        <f>IF(FN_MC!M277="","*",FN_MC!M277)</f>
        <v>-</v>
      </c>
      <c r="L274" s="196" t="str">
        <f>IF(FN_MC!N277="","*",FN_MC!N277)</f>
        <v>-</v>
      </c>
      <c r="M274" s="97" t="str">
        <f>IF(FN_MC!J277="","*",FN_MC!J277)</f>
        <v>*</v>
      </c>
      <c r="N274" s="183" t="str">
        <f>IF(FN_MC!K277="","*",FN_MC!K277)</f>
        <v>*</v>
      </c>
      <c r="O274" s="183" t="str">
        <f>IF(FN_MC!L277="","*",FN_MC!L277)</f>
        <v>-</v>
      </c>
      <c r="P274" s="107" t="str">
        <f>IF(FN_MC!O277="","*",FN_MC!O277)</f>
        <v>*</v>
      </c>
      <c r="Q274" s="107" t="str">
        <f>IF(FN_MC!P277="","*",FN_MC!P277)</f>
        <v>*</v>
      </c>
      <c r="R274" s="96" t="str">
        <f>IF(FN_MC!Q277="","*",CONCATENATE(FN_MC!Q277," ",FN_MC!R277))</f>
        <v>*</v>
      </c>
      <c r="S274" s="96" t="str">
        <f>IF(FN_MC!V277="","*",FN_MC!V277)</f>
        <v>*</v>
      </c>
      <c r="T274" s="96" t="str">
        <f>IF(FN_MC!W277="","*",FN_MC!W277)</f>
        <v>*</v>
      </c>
      <c r="U274" s="98" t="str">
        <f ca="1">_xlfn.XLOOKUP(G274&amp;$U$3,BS_CONTROLE[CHAVE],BS_CONTROLE[Quantidade_11],"-")</f>
        <v>-</v>
      </c>
      <c r="V274" s="98" t="str">
        <f ca="1">_xlfn.XLOOKUP(G274&amp;$V$3,BS_CONTROLE[CHAVE],BS_CONTROLE[Quantidade_11],"-")</f>
        <v>-</v>
      </c>
      <c r="W274" s="98" t="str">
        <f ca="1">_xlfn.XLOOKUP(G274&amp;$W$3,BS_CONTROLE[CHAVE],BS_CONTROLE[Quantidade_11],"-")</f>
        <v>-</v>
      </c>
      <c r="X274" s="201"/>
      <c r="Y274" s="201"/>
      <c r="Z274" s="201"/>
      <c r="AA274" s="201"/>
      <c r="AB274" s="201"/>
      <c r="AC274" s="201"/>
      <c r="AD274" s="201"/>
      <c r="AE274" s="201"/>
      <c r="AF274" s="201"/>
      <c r="AG274" s="201"/>
      <c r="AH274" s="201"/>
      <c r="AI274" s="201"/>
      <c r="AJ274" s="201"/>
      <c r="AK274" s="201"/>
      <c r="AL274" s="201"/>
      <c r="AM274" s="201"/>
      <c r="AN274" s="201"/>
      <c r="AO274" s="201"/>
      <c r="AP274" s="201"/>
      <c r="AQ274" s="201"/>
      <c r="AR274" s="201"/>
      <c r="AS274" s="201"/>
      <c r="AT274" s="201"/>
    </row>
    <row r="275" spans="1:46" hidden="1">
      <c r="A275" s="95" t="str">
        <f>IF(FN_MC!Y278="","*",FN_MC!Y278)</f>
        <v>*</v>
      </c>
      <c r="B275" s="95" t="str">
        <f>IF(FN_MC!X278="","*",FN_MC!X278)</f>
        <v>*</v>
      </c>
      <c r="C275" s="95" t="str">
        <f>IF(FN_MC!Z278="","*",FN_MC!Z278)</f>
        <v>*</v>
      </c>
      <c r="D275" s="96" t="str">
        <f>IF(FN_MC!S278="","*",FN_MC!S278)</f>
        <v>-</v>
      </c>
      <c r="E275" s="96" t="str">
        <f>IF(FN_MC!T278="","*",FN_MC!T278)</f>
        <v>-</v>
      </c>
      <c r="F275" s="96" t="str">
        <f>IF(FN_MC!B278="","*",FN_MC!B278)</f>
        <v>*</v>
      </c>
      <c r="G275" s="96" t="str">
        <f>IF(FN_MC!D278="","*",FN_MC!D278)</f>
        <v>*</v>
      </c>
      <c r="H275" s="96" t="str">
        <f>IF(FN_MC!F278="","*",FN_MC!F278)</f>
        <v>*</v>
      </c>
      <c r="I275" s="96" t="str">
        <f>IF(FN_MC!H278="","*",FN_MC!H278)</f>
        <v>*</v>
      </c>
      <c r="J275" s="96" t="str">
        <f>IF(FN_MC!I278="","*",FN_MC!I278)</f>
        <v>*</v>
      </c>
      <c r="K275" s="96" t="str">
        <f>IF(FN_MC!M278="","*",FN_MC!M278)</f>
        <v>-</v>
      </c>
      <c r="L275" s="196" t="str">
        <f>IF(FN_MC!N278="","*",FN_MC!N278)</f>
        <v>-</v>
      </c>
      <c r="M275" s="97" t="str">
        <f>IF(FN_MC!J278="","*",FN_MC!J278)</f>
        <v>*</v>
      </c>
      <c r="N275" s="183" t="str">
        <f>IF(FN_MC!K278="","*",FN_MC!K278)</f>
        <v>*</v>
      </c>
      <c r="O275" s="183" t="str">
        <f>IF(FN_MC!L278="","*",FN_MC!L278)</f>
        <v>-</v>
      </c>
      <c r="P275" s="107" t="str">
        <f>IF(FN_MC!O278="","*",FN_MC!O278)</f>
        <v>*</v>
      </c>
      <c r="Q275" s="107" t="str">
        <f>IF(FN_MC!P278="","*",FN_MC!P278)</f>
        <v>*</v>
      </c>
      <c r="R275" s="96" t="str">
        <f>IF(FN_MC!Q278="","*",CONCATENATE(FN_MC!Q278," ",FN_MC!R278))</f>
        <v>*</v>
      </c>
      <c r="S275" s="96" t="str">
        <f>IF(FN_MC!V278="","*",FN_MC!V278)</f>
        <v>*</v>
      </c>
      <c r="T275" s="96" t="str">
        <f>IF(FN_MC!W278="","*",FN_MC!W278)</f>
        <v>*</v>
      </c>
      <c r="U275" s="98" t="str">
        <f ca="1">_xlfn.XLOOKUP(G275&amp;$U$3,BS_CONTROLE[CHAVE],BS_CONTROLE[Quantidade_11],"-")</f>
        <v>-</v>
      </c>
      <c r="V275" s="98" t="str">
        <f ca="1">_xlfn.XLOOKUP(G275&amp;$V$3,BS_CONTROLE[CHAVE],BS_CONTROLE[Quantidade_11],"-")</f>
        <v>-</v>
      </c>
      <c r="W275" s="98" t="str">
        <f ca="1">_xlfn.XLOOKUP(G275&amp;$W$3,BS_CONTROLE[CHAVE],BS_CONTROLE[Quantidade_11],"-")</f>
        <v>-</v>
      </c>
      <c r="X275" s="201"/>
      <c r="Y275" s="201"/>
      <c r="Z275" s="201"/>
      <c r="AA275" s="201"/>
      <c r="AB275" s="201"/>
      <c r="AC275" s="201"/>
      <c r="AD275" s="201"/>
      <c r="AE275" s="201"/>
      <c r="AF275" s="201"/>
      <c r="AG275" s="201"/>
      <c r="AH275" s="201"/>
      <c r="AI275" s="201"/>
      <c r="AJ275" s="201"/>
      <c r="AK275" s="201"/>
      <c r="AL275" s="201"/>
      <c r="AM275" s="201"/>
      <c r="AN275" s="201"/>
      <c r="AO275" s="201"/>
      <c r="AP275" s="201"/>
      <c r="AQ275" s="201"/>
      <c r="AR275" s="201"/>
      <c r="AS275" s="201"/>
      <c r="AT275" s="201"/>
    </row>
    <row r="276" spans="1:46" hidden="1">
      <c r="A276" s="95" t="str">
        <f>IF(FN_MC!Y279="","*",FN_MC!Y279)</f>
        <v>*</v>
      </c>
      <c r="B276" s="95" t="str">
        <f>IF(FN_MC!X279="","*",FN_MC!X279)</f>
        <v>*</v>
      </c>
      <c r="C276" s="95" t="str">
        <f>IF(FN_MC!Z279="","*",FN_MC!Z279)</f>
        <v>*</v>
      </c>
      <c r="D276" s="96" t="str">
        <f>IF(FN_MC!S279="","*",FN_MC!S279)</f>
        <v>-</v>
      </c>
      <c r="E276" s="96" t="str">
        <f>IF(FN_MC!T279="","*",FN_MC!T279)</f>
        <v>-</v>
      </c>
      <c r="F276" s="96" t="str">
        <f>IF(FN_MC!B279="","*",FN_MC!B279)</f>
        <v>*</v>
      </c>
      <c r="G276" s="96" t="str">
        <f>IF(FN_MC!D279="","*",FN_MC!D279)</f>
        <v>*</v>
      </c>
      <c r="H276" s="96" t="str">
        <f>IF(FN_MC!F279="","*",FN_MC!F279)</f>
        <v>*</v>
      </c>
      <c r="I276" s="96" t="str">
        <f>IF(FN_MC!H279="","*",FN_MC!H279)</f>
        <v>*</v>
      </c>
      <c r="J276" s="96" t="str">
        <f>IF(FN_MC!I279="","*",FN_MC!I279)</f>
        <v>*</v>
      </c>
      <c r="K276" s="96" t="str">
        <f>IF(FN_MC!M279="","*",FN_MC!M279)</f>
        <v>-</v>
      </c>
      <c r="L276" s="196" t="str">
        <f>IF(FN_MC!N279="","*",FN_MC!N279)</f>
        <v>-</v>
      </c>
      <c r="M276" s="97" t="str">
        <f>IF(FN_MC!J279="","*",FN_MC!J279)</f>
        <v>*</v>
      </c>
      <c r="N276" s="183" t="str">
        <f>IF(FN_MC!K279="","*",FN_MC!K279)</f>
        <v>*</v>
      </c>
      <c r="O276" s="183" t="str">
        <f>IF(FN_MC!L279="","*",FN_MC!L279)</f>
        <v>-</v>
      </c>
      <c r="P276" s="107" t="str">
        <f>IF(FN_MC!O279="","*",FN_MC!O279)</f>
        <v>*</v>
      </c>
      <c r="Q276" s="107" t="str">
        <f>IF(FN_MC!P279="","*",FN_MC!P279)</f>
        <v>*</v>
      </c>
      <c r="R276" s="96" t="str">
        <f>IF(FN_MC!Q279="","*",CONCATENATE(FN_MC!Q279," ",FN_MC!R279))</f>
        <v>*</v>
      </c>
      <c r="S276" s="96" t="str">
        <f>IF(FN_MC!V279="","*",FN_MC!V279)</f>
        <v>*</v>
      </c>
      <c r="T276" s="96" t="str">
        <f>IF(FN_MC!W279="","*",FN_MC!W279)</f>
        <v>*</v>
      </c>
      <c r="U276" s="98" t="str">
        <f ca="1">_xlfn.XLOOKUP(G276&amp;$U$3,BS_CONTROLE[CHAVE],BS_CONTROLE[Quantidade_11],"-")</f>
        <v>-</v>
      </c>
      <c r="V276" s="98" t="str">
        <f ca="1">_xlfn.XLOOKUP(G276&amp;$V$3,BS_CONTROLE[CHAVE],BS_CONTROLE[Quantidade_11],"-")</f>
        <v>-</v>
      </c>
      <c r="W276" s="98" t="str">
        <f ca="1">_xlfn.XLOOKUP(G276&amp;$W$3,BS_CONTROLE[CHAVE],BS_CONTROLE[Quantidade_11],"-")</f>
        <v>-</v>
      </c>
      <c r="X276" s="201"/>
      <c r="Y276" s="201"/>
      <c r="Z276" s="201"/>
      <c r="AA276" s="201"/>
      <c r="AB276" s="201"/>
      <c r="AC276" s="201"/>
      <c r="AD276" s="201"/>
      <c r="AE276" s="201"/>
      <c r="AF276" s="201"/>
      <c r="AG276" s="201"/>
      <c r="AH276" s="201"/>
      <c r="AI276" s="201"/>
      <c r="AJ276" s="201"/>
      <c r="AK276" s="201"/>
      <c r="AL276" s="201"/>
      <c r="AM276" s="201"/>
      <c r="AN276" s="201"/>
      <c r="AO276" s="201"/>
      <c r="AP276" s="201"/>
      <c r="AQ276" s="201"/>
      <c r="AR276" s="201"/>
      <c r="AS276" s="201"/>
      <c r="AT276" s="201"/>
    </row>
    <row r="277" spans="1:46" hidden="1">
      <c r="A277" s="95" t="str">
        <f>IF(FN_MC!Y280="","*",FN_MC!Y280)</f>
        <v>*</v>
      </c>
      <c r="B277" s="95" t="str">
        <f>IF(FN_MC!X280="","*",FN_MC!X280)</f>
        <v>*</v>
      </c>
      <c r="C277" s="95" t="str">
        <f>IF(FN_MC!Z280="","*",FN_MC!Z280)</f>
        <v>*</v>
      </c>
      <c r="D277" s="96" t="str">
        <f>IF(FN_MC!S280="","*",FN_MC!S280)</f>
        <v>-</v>
      </c>
      <c r="E277" s="96" t="str">
        <f>IF(FN_MC!T280="","*",FN_MC!T280)</f>
        <v>-</v>
      </c>
      <c r="F277" s="96" t="str">
        <f>IF(FN_MC!B280="","*",FN_MC!B280)</f>
        <v>*</v>
      </c>
      <c r="G277" s="96" t="str">
        <f>IF(FN_MC!D280="","*",FN_MC!D280)</f>
        <v>*</v>
      </c>
      <c r="H277" s="96" t="str">
        <f>IF(FN_MC!F280="","*",FN_MC!F280)</f>
        <v>*</v>
      </c>
      <c r="I277" s="96" t="str">
        <f>IF(FN_MC!H280="","*",FN_MC!H280)</f>
        <v>*</v>
      </c>
      <c r="J277" s="96" t="str">
        <f>IF(FN_MC!I280="","*",FN_MC!I280)</f>
        <v>*</v>
      </c>
      <c r="K277" s="96" t="str">
        <f>IF(FN_MC!M280="","*",FN_MC!M280)</f>
        <v>-</v>
      </c>
      <c r="L277" s="196" t="str">
        <f>IF(FN_MC!N280="","*",FN_MC!N280)</f>
        <v>-</v>
      </c>
      <c r="M277" s="97" t="str">
        <f>IF(FN_MC!J280="","*",FN_MC!J280)</f>
        <v>*</v>
      </c>
      <c r="N277" s="183" t="str">
        <f>IF(FN_MC!K280="","*",FN_MC!K280)</f>
        <v>*</v>
      </c>
      <c r="O277" s="183" t="str">
        <f>IF(FN_MC!L280="","*",FN_MC!L280)</f>
        <v>-</v>
      </c>
      <c r="P277" s="107" t="str">
        <f>IF(FN_MC!O280="","*",FN_MC!O280)</f>
        <v>*</v>
      </c>
      <c r="Q277" s="107" t="str">
        <f>IF(FN_MC!P280="","*",FN_MC!P280)</f>
        <v>*</v>
      </c>
      <c r="R277" s="96" t="str">
        <f>IF(FN_MC!Q280="","*",CONCATENATE(FN_MC!Q280," ",FN_MC!R280))</f>
        <v>*</v>
      </c>
      <c r="S277" s="96" t="str">
        <f>IF(FN_MC!V280="","*",FN_MC!V280)</f>
        <v>*</v>
      </c>
      <c r="T277" s="96" t="str">
        <f>IF(FN_MC!W280="","*",FN_MC!W280)</f>
        <v>*</v>
      </c>
      <c r="U277" s="98" t="str">
        <f ca="1">_xlfn.XLOOKUP(G277&amp;$U$3,BS_CONTROLE[CHAVE],BS_CONTROLE[Quantidade_11],"-")</f>
        <v>-</v>
      </c>
      <c r="V277" s="98" t="str">
        <f ca="1">_xlfn.XLOOKUP(G277&amp;$V$3,BS_CONTROLE[CHAVE],BS_CONTROLE[Quantidade_11],"-")</f>
        <v>-</v>
      </c>
      <c r="W277" s="98" t="str">
        <f ca="1">_xlfn.XLOOKUP(G277&amp;$W$3,BS_CONTROLE[CHAVE],BS_CONTROLE[Quantidade_11],"-")</f>
        <v>-</v>
      </c>
      <c r="X277" s="201"/>
      <c r="Y277" s="201"/>
      <c r="Z277" s="201"/>
      <c r="AA277" s="201"/>
      <c r="AB277" s="201"/>
      <c r="AC277" s="201"/>
      <c r="AD277" s="201"/>
      <c r="AE277" s="201"/>
      <c r="AF277" s="201"/>
      <c r="AG277" s="201"/>
      <c r="AH277" s="201"/>
      <c r="AI277" s="201"/>
      <c r="AJ277" s="201"/>
      <c r="AK277" s="201"/>
      <c r="AL277" s="201"/>
      <c r="AM277" s="201"/>
      <c r="AN277" s="201"/>
      <c r="AO277" s="201"/>
      <c r="AP277" s="201"/>
      <c r="AQ277" s="201"/>
      <c r="AR277" s="201"/>
      <c r="AS277" s="201"/>
      <c r="AT277" s="201"/>
    </row>
    <row r="278" spans="1:46" hidden="1">
      <c r="A278" s="95" t="str">
        <f>IF(FN_MC!Y281="","*",FN_MC!Y281)</f>
        <v>*</v>
      </c>
      <c r="B278" s="95" t="str">
        <f>IF(FN_MC!X281="","*",FN_MC!X281)</f>
        <v>*</v>
      </c>
      <c r="C278" s="95" t="str">
        <f>IF(FN_MC!Z281="","*",FN_MC!Z281)</f>
        <v>*</v>
      </c>
      <c r="D278" s="96" t="str">
        <f>IF(FN_MC!S281="","*",FN_MC!S281)</f>
        <v>-</v>
      </c>
      <c r="E278" s="96" t="str">
        <f>IF(FN_MC!T281="","*",FN_MC!T281)</f>
        <v>-</v>
      </c>
      <c r="F278" s="96" t="str">
        <f>IF(FN_MC!B281="","*",FN_MC!B281)</f>
        <v>*</v>
      </c>
      <c r="G278" s="96" t="str">
        <f>IF(FN_MC!D281="","*",FN_MC!D281)</f>
        <v>*</v>
      </c>
      <c r="H278" s="96" t="str">
        <f>IF(FN_MC!F281="","*",FN_MC!F281)</f>
        <v>*</v>
      </c>
      <c r="I278" s="96" t="str">
        <f>IF(FN_MC!H281="","*",FN_MC!H281)</f>
        <v>*</v>
      </c>
      <c r="J278" s="96" t="str">
        <f>IF(FN_MC!I281="","*",FN_MC!I281)</f>
        <v>*</v>
      </c>
      <c r="K278" s="96" t="str">
        <f>IF(FN_MC!M281="","*",FN_MC!M281)</f>
        <v>-</v>
      </c>
      <c r="L278" s="196" t="str">
        <f>IF(FN_MC!N281="","*",FN_MC!N281)</f>
        <v>-</v>
      </c>
      <c r="M278" s="97" t="str">
        <f>IF(FN_MC!J281="","*",FN_MC!J281)</f>
        <v>*</v>
      </c>
      <c r="N278" s="183" t="str">
        <f>IF(FN_MC!K281="","*",FN_MC!K281)</f>
        <v>*</v>
      </c>
      <c r="O278" s="183" t="str">
        <f>IF(FN_MC!L281="","*",FN_MC!L281)</f>
        <v>-</v>
      </c>
      <c r="P278" s="107" t="str">
        <f>IF(FN_MC!O281="","*",FN_MC!O281)</f>
        <v>*</v>
      </c>
      <c r="Q278" s="107" t="str">
        <f>IF(FN_MC!P281="","*",FN_MC!P281)</f>
        <v>*</v>
      </c>
      <c r="R278" s="96" t="str">
        <f>IF(FN_MC!Q281="","*",CONCATENATE(FN_MC!Q281," ",FN_MC!R281))</f>
        <v>*</v>
      </c>
      <c r="S278" s="96" t="str">
        <f>IF(FN_MC!V281="","*",FN_MC!V281)</f>
        <v>*</v>
      </c>
      <c r="T278" s="96" t="str">
        <f>IF(FN_MC!W281="","*",FN_MC!W281)</f>
        <v>*</v>
      </c>
      <c r="U278" s="98" t="str">
        <f ca="1">_xlfn.XLOOKUP(G278&amp;$U$3,BS_CONTROLE[CHAVE],BS_CONTROLE[Quantidade_11],"-")</f>
        <v>-</v>
      </c>
      <c r="V278" s="98" t="str">
        <f ca="1">_xlfn.XLOOKUP(G278&amp;$V$3,BS_CONTROLE[CHAVE],BS_CONTROLE[Quantidade_11],"-")</f>
        <v>-</v>
      </c>
      <c r="W278" s="98" t="str">
        <f ca="1">_xlfn.XLOOKUP(G278&amp;$W$3,BS_CONTROLE[CHAVE],BS_CONTROLE[Quantidade_11],"-")</f>
        <v>-</v>
      </c>
      <c r="X278" s="201"/>
      <c r="Y278" s="201"/>
      <c r="Z278" s="201"/>
      <c r="AA278" s="201"/>
      <c r="AB278" s="201"/>
      <c r="AC278" s="201"/>
      <c r="AD278" s="201"/>
      <c r="AE278" s="201"/>
      <c r="AF278" s="201"/>
      <c r="AG278" s="201"/>
      <c r="AH278" s="201"/>
      <c r="AI278" s="201"/>
      <c r="AJ278" s="201"/>
      <c r="AK278" s="201"/>
      <c r="AL278" s="201"/>
      <c r="AM278" s="201"/>
      <c r="AN278" s="201"/>
      <c r="AO278" s="201"/>
      <c r="AP278" s="201"/>
      <c r="AQ278" s="201"/>
      <c r="AR278" s="201"/>
      <c r="AS278" s="201"/>
      <c r="AT278" s="201"/>
    </row>
    <row r="279" spans="1:46" hidden="1">
      <c r="A279" s="95" t="str">
        <f>IF(FN_MC!Y282="","*",FN_MC!Y282)</f>
        <v>*</v>
      </c>
      <c r="B279" s="95" t="str">
        <f>IF(FN_MC!X282="","*",FN_MC!X282)</f>
        <v>*</v>
      </c>
      <c r="C279" s="95" t="str">
        <f>IF(FN_MC!Z282="","*",FN_MC!Z282)</f>
        <v>*</v>
      </c>
      <c r="D279" s="96" t="str">
        <f>IF(FN_MC!S282="","*",FN_MC!S282)</f>
        <v>-</v>
      </c>
      <c r="E279" s="96" t="str">
        <f>IF(FN_MC!T282="","*",FN_MC!T282)</f>
        <v>-</v>
      </c>
      <c r="F279" s="96" t="str">
        <f>IF(FN_MC!B282="","*",FN_MC!B282)</f>
        <v>*</v>
      </c>
      <c r="G279" s="96" t="str">
        <f>IF(FN_MC!D282="","*",FN_MC!D282)</f>
        <v>*</v>
      </c>
      <c r="H279" s="96" t="str">
        <f>IF(FN_MC!F282="","*",FN_MC!F282)</f>
        <v>*</v>
      </c>
      <c r="I279" s="96" t="str">
        <f>IF(FN_MC!H282="","*",FN_MC!H282)</f>
        <v>*</v>
      </c>
      <c r="J279" s="96" t="str">
        <f>IF(FN_MC!I282="","*",FN_MC!I282)</f>
        <v>*</v>
      </c>
      <c r="K279" s="96" t="str">
        <f>IF(FN_MC!M282="","*",FN_MC!M282)</f>
        <v>-</v>
      </c>
      <c r="L279" s="196" t="str">
        <f>IF(FN_MC!N282="","*",FN_MC!N282)</f>
        <v>-</v>
      </c>
      <c r="M279" s="97" t="str">
        <f>IF(FN_MC!J282="","*",FN_MC!J282)</f>
        <v>*</v>
      </c>
      <c r="N279" s="183" t="str">
        <f>IF(FN_MC!K282="","*",FN_MC!K282)</f>
        <v>*</v>
      </c>
      <c r="O279" s="183" t="str">
        <f>IF(FN_MC!L282="","*",FN_MC!L282)</f>
        <v>-</v>
      </c>
      <c r="P279" s="107" t="str">
        <f>IF(FN_MC!O282="","*",FN_MC!O282)</f>
        <v>*</v>
      </c>
      <c r="Q279" s="107" t="str">
        <f>IF(FN_MC!P282="","*",FN_MC!P282)</f>
        <v>*</v>
      </c>
      <c r="R279" s="96" t="str">
        <f>IF(FN_MC!Q282="","*",CONCATENATE(FN_MC!Q282," ",FN_MC!R282))</f>
        <v>*</v>
      </c>
      <c r="S279" s="96" t="str">
        <f>IF(FN_MC!V282="","*",FN_MC!V282)</f>
        <v>*</v>
      </c>
      <c r="T279" s="96" t="str">
        <f>IF(FN_MC!W282="","*",FN_MC!W282)</f>
        <v>*</v>
      </c>
      <c r="U279" s="98" t="str">
        <f ca="1">_xlfn.XLOOKUP(G279&amp;$U$3,BS_CONTROLE[CHAVE],BS_CONTROLE[Quantidade_11],"-")</f>
        <v>-</v>
      </c>
      <c r="V279" s="98" t="str">
        <f ca="1">_xlfn.XLOOKUP(G279&amp;$V$3,BS_CONTROLE[CHAVE],BS_CONTROLE[Quantidade_11],"-")</f>
        <v>-</v>
      </c>
      <c r="W279" s="98" t="str">
        <f ca="1">_xlfn.XLOOKUP(G279&amp;$W$3,BS_CONTROLE[CHAVE],BS_CONTROLE[Quantidade_11],"-")</f>
        <v>-</v>
      </c>
      <c r="X279" s="201"/>
      <c r="Y279" s="201"/>
      <c r="Z279" s="201"/>
      <c r="AA279" s="201"/>
      <c r="AB279" s="201"/>
      <c r="AC279" s="201"/>
      <c r="AD279" s="201"/>
      <c r="AE279" s="201"/>
      <c r="AF279" s="201"/>
      <c r="AG279" s="201"/>
      <c r="AH279" s="201"/>
      <c r="AI279" s="201"/>
      <c r="AJ279" s="201"/>
      <c r="AK279" s="201"/>
      <c r="AL279" s="201"/>
      <c r="AM279" s="201"/>
      <c r="AN279" s="201"/>
      <c r="AO279" s="201"/>
      <c r="AP279" s="201"/>
      <c r="AQ279" s="201"/>
      <c r="AR279" s="201"/>
      <c r="AS279" s="201"/>
      <c r="AT279" s="201"/>
    </row>
    <row r="280" spans="1:46" hidden="1">
      <c r="A280" s="95" t="str">
        <f>IF(FN_MC!Y283="","*",FN_MC!Y283)</f>
        <v>*</v>
      </c>
      <c r="B280" s="95" t="str">
        <f>IF(FN_MC!X283="","*",FN_MC!X283)</f>
        <v>*</v>
      </c>
      <c r="C280" s="95" t="str">
        <f>IF(FN_MC!Z283="","*",FN_MC!Z283)</f>
        <v>*</v>
      </c>
      <c r="D280" s="96" t="str">
        <f>IF(FN_MC!S283="","*",FN_MC!S283)</f>
        <v>-</v>
      </c>
      <c r="E280" s="96" t="str">
        <f>IF(FN_MC!T283="","*",FN_MC!T283)</f>
        <v>-</v>
      </c>
      <c r="F280" s="96" t="str">
        <f>IF(FN_MC!B283="","*",FN_MC!B283)</f>
        <v>*</v>
      </c>
      <c r="G280" s="96" t="str">
        <f>IF(FN_MC!D283="","*",FN_MC!D283)</f>
        <v>*</v>
      </c>
      <c r="H280" s="96" t="str">
        <f>IF(FN_MC!F283="","*",FN_MC!F283)</f>
        <v>*</v>
      </c>
      <c r="I280" s="96" t="str">
        <f>IF(FN_MC!H283="","*",FN_MC!H283)</f>
        <v>*</v>
      </c>
      <c r="J280" s="96" t="str">
        <f>IF(FN_MC!I283="","*",FN_MC!I283)</f>
        <v>*</v>
      </c>
      <c r="K280" s="96" t="str">
        <f>IF(FN_MC!M283="","*",FN_MC!M283)</f>
        <v>-</v>
      </c>
      <c r="L280" s="196" t="str">
        <f>IF(FN_MC!N283="","*",FN_MC!N283)</f>
        <v>-</v>
      </c>
      <c r="M280" s="97" t="str">
        <f>IF(FN_MC!J283="","*",FN_MC!J283)</f>
        <v>*</v>
      </c>
      <c r="N280" s="183" t="str">
        <f>IF(FN_MC!K283="","*",FN_MC!K283)</f>
        <v>*</v>
      </c>
      <c r="O280" s="183" t="str">
        <f>IF(FN_MC!L283="","*",FN_MC!L283)</f>
        <v>-</v>
      </c>
      <c r="P280" s="107" t="str">
        <f>IF(FN_MC!O283="","*",FN_MC!O283)</f>
        <v>*</v>
      </c>
      <c r="Q280" s="107" t="str">
        <f>IF(FN_MC!P283="","*",FN_MC!P283)</f>
        <v>*</v>
      </c>
      <c r="R280" s="96" t="str">
        <f>IF(FN_MC!Q283="","*",CONCATENATE(FN_MC!Q283," ",FN_MC!R283))</f>
        <v>*</v>
      </c>
      <c r="S280" s="96" t="str">
        <f>IF(FN_MC!V283="","*",FN_MC!V283)</f>
        <v>*</v>
      </c>
      <c r="T280" s="96" t="str">
        <f>IF(FN_MC!W283="","*",FN_MC!W283)</f>
        <v>*</v>
      </c>
      <c r="U280" s="98" t="str">
        <f ca="1">_xlfn.XLOOKUP(G280&amp;$U$3,BS_CONTROLE[CHAVE],BS_CONTROLE[Quantidade_11],"-")</f>
        <v>-</v>
      </c>
      <c r="V280" s="98" t="str">
        <f ca="1">_xlfn.XLOOKUP(G280&amp;$V$3,BS_CONTROLE[CHAVE],BS_CONTROLE[Quantidade_11],"-")</f>
        <v>-</v>
      </c>
      <c r="W280" s="98" t="str">
        <f ca="1">_xlfn.XLOOKUP(G280&amp;$W$3,BS_CONTROLE[CHAVE],BS_CONTROLE[Quantidade_11],"-")</f>
        <v>-</v>
      </c>
      <c r="X280" s="201"/>
      <c r="Y280" s="201"/>
      <c r="Z280" s="201"/>
      <c r="AA280" s="201"/>
      <c r="AB280" s="201"/>
      <c r="AC280" s="201"/>
      <c r="AD280" s="201"/>
      <c r="AE280" s="201"/>
      <c r="AF280" s="201"/>
      <c r="AG280" s="201"/>
      <c r="AH280" s="201"/>
      <c r="AI280" s="201"/>
      <c r="AJ280" s="201"/>
      <c r="AK280" s="201"/>
      <c r="AL280" s="201"/>
      <c r="AM280" s="201"/>
      <c r="AN280" s="201"/>
      <c r="AO280" s="201"/>
      <c r="AP280" s="201"/>
      <c r="AQ280" s="201"/>
      <c r="AR280" s="201"/>
      <c r="AS280" s="201"/>
      <c r="AT280" s="201"/>
    </row>
    <row r="281" spans="1:46" hidden="1">
      <c r="A281" s="95" t="str">
        <f>IF(FN_MC!Y284="","*",FN_MC!Y284)</f>
        <v>*</v>
      </c>
      <c r="B281" s="95" t="str">
        <f>IF(FN_MC!X284="","*",FN_MC!X284)</f>
        <v>*</v>
      </c>
      <c r="C281" s="95" t="str">
        <f>IF(FN_MC!Z284="","*",FN_MC!Z284)</f>
        <v>*</v>
      </c>
      <c r="D281" s="96" t="str">
        <f>IF(FN_MC!S284="","*",FN_MC!S284)</f>
        <v>-</v>
      </c>
      <c r="E281" s="96" t="str">
        <f>IF(FN_MC!T284="","*",FN_MC!T284)</f>
        <v>-</v>
      </c>
      <c r="F281" s="96" t="str">
        <f>IF(FN_MC!B284="","*",FN_MC!B284)</f>
        <v>*</v>
      </c>
      <c r="G281" s="96" t="str">
        <f>IF(FN_MC!D284="","*",FN_MC!D284)</f>
        <v>*</v>
      </c>
      <c r="H281" s="96" t="str">
        <f>IF(FN_MC!F284="","*",FN_MC!F284)</f>
        <v>*</v>
      </c>
      <c r="I281" s="96" t="str">
        <f>IF(FN_MC!H284="","*",FN_MC!H284)</f>
        <v>*</v>
      </c>
      <c r="J281" s="96" t="str">
        <f>IF(FN_MC!I284="","*",FN_MC!I284)</f>
        <v>*</v>
      </c>
      <c r="K281" s="96" t="str">
        <f>IF(FN_MC!M284="","*",FN_MC!M284)</f>
        <v>-</v>
      </c>
      <c r="L281" s="196" t="str">
        <f>IF(FN_MC!N284="","*",FN_MC!N284)</f>
        <v>-</v>
      </c>
      <c r="M281" s="97" t="str">
        <f>IF(FN_MC!J284="","*",FN_MC!J284)</f>
        <v>*</v>
      </c>
      <c r="N281" s="183" t="str">
        <f>IF(FN_MC!K284="","*",FN_MC!K284)</f>
        <v>*</v>
      </c>
      <c r="O281" s="183" t="str">
        <f>IF(FN_MC!L284="","*",FN_MC!L284)</f>
        <v>-</v>
      </c>
      <c r="P281" s="107" t="str">
        <f>IF(FN_MC!O284="","*",FN_MC!O284)</f>
        <v>*</v>
      </c>
      <c r="Q281" s="107" t="str">
        <f>IF(FN_MC!P284="","*",FN_MC!P284)</f>
        <v>*</v>
      </c>
      <c r="R281" s="96" t="str">
        <f>IF(FN_MC!Q284="","*",CONCATENATE(FN_MC!Q284," ",FN_MC!R284))</f>
        <v>*</v>
      </c>
      <c r="S281" s="96" t="str">
        <f>IF(FN_MC!V284="","*",FN_MC!V284)</f>
        <v>*</v>
      </c>
      <c r="T281" s="96" t="str">
        <f>IF(FN_MC!W284="","*",FN_MC!W284)</f>
        <v>*</v>
      </c>
      <c r="U281" s="98" t="str">
        <f ca="1">_xlfn.XLOOKUP(G281&amp;$U$3,BS_CONTROLE[CHAVE],BS_CONTROLE[Quantidade_11],"-")</f>
        <v>-</v>
      </c>
      <c r="V281" s="98" t="str">
        <f ca="1">_xlfn.XLOOKUP(G281&amp;$V$3,BS_CONTROLE[CHAVE],BS_CONTROLE[Quantidade_11],"-")</f>
        <v>-</v>
      </c>
      <c r="W281" s="98" t="str">
        <f ca="1">_xlfn.XLOOKUP(G281&amp;$W$3,BS_CONTROLE[CHAVE],BS_CONTROLE[Quantidade_11],"-")</f>
        <v>-</v>
      </c>
      <c r="X281" s="201"/>
      <c r="Y281" s="201"/>
      <c r="Z281" s="201"/>
      <c r="AA281" s="201"/>
      <c r="AB281" s="201"/>
      <c r="AC281" s="201"/>
      <c r="AD281" s="201"/>
      <c r="AE281" s="201"/>
      <c r="AF281" s="201"/>
      <c r="AG281" s="201"/>
      <c r="AH281" s="201"/>
      <c r="AI281" s="201"/>
      <c r="AJ281" s="201"/>
      <c r="AK281" s="201"/>
      <c r="AL281" s="201"/>
      <c r="AM281" s="201"/>
      <c r="AN281" s="201"/>
      <c r="AO281" s="201"/>
      <c r="AP281" s="201"/>
      <c r="AQ281" s="201"/>
      <c r="AR281" s="201"/>
      <c r="AS281" s="201"/>
      <c r="AT281" s="201"/>
    </row>
    <row r="282" spans="1:46" hidden="1">
      <c r="A282" s="95" t="str">
        <f>IF(FN_MC!Y285="","*",FN_MC!Y285)</f>
        <v>*</v>
      </c>
      <c r="B282" s="95" t="str">
        <f>IF(FN_MC!X285="","*",FN_MC!X285)</f>
        <v>*</v>
      </c>
      <c r="C282" s="95" t="str">
        <f>IF(FN_MC!Z285="","*",FN_MC!Z285)</f>
        <v>*</v>
      </c>
      <c r="D282" s="96" t="str">
        <f>IF(FN_MC!S285="","*",FN_MC!S285)</f>
        <v>-</v>
      </c>
      <c r="E282" s="96" t="str">
        <f>IF(FN_MC!T285="","*",FN_MC!T285)</f>
        <v>-</v>
      </c>
      <c r="F282" s="96" t="str">
        <f>IF(FN_MC!B285="","*",FN_MC!B285)</f>
        <v>*</v>
      </c>
      <c r="G282" s="96" t="str">
        <f>IF(FN_MC!D285="","*",FN_MC!D285)</f>
        <v>*</v>
      </c>
      <c r="H282" s="96" t="str">
        <f>IF(FN_MC!F285="","*",FN_MC!F285)</f>
        <v>*</v>
      </c>
      <c r="I282" s="96" t="str">
        <f>IF(FN_MC!H285="","*",FN_MC!H285)</f>
        <v>*</v>
      </c>
      <c r="J282" s="96" t="str">
        <f>IF(FN_MC!I285="","*",FN_MC!I285)</f>
        <v>*</v>
      </c>
      <c r="K282" s="96" t="str">
        <f>IF(FN_MC!M285="","*",FN_MC!M285)</f>
        <v>-</v>
      </c>
      <c r="L282" s="196" t="str">
        <f>IF(FN_MC!N285="","*",FN_MC!N285)</f>
        <v>-</v>
      </c>
      <c r="M282" s="97" t="str">
        <f>IF(FN_MC!J285="","*",FN_MC!J285)</f>
        <v>*</v>
      </c>
      <c r="N282" s="183" t="str">
        <f>IF(FN_MC!K285="","*",FN_MC!K285)</f>
        <v>*</v>
      </c>
      <c r="O282" s="183" t="str">
        <f>IF(FN_MC!L285="","*",FN_MC!L285)</f>
        <v>-</v>
      </c>
      <c r="P282" s="107" t="str">
        <f>IF(FN_MC!O285="","*",FN_MC!O285)</f>
        <v>*</v>
      </c>
      <c r="Q282" s="107" t="str">
        <f>IF(FN_MC!P285="","*",FN_MC!P285)</f>
        <v>*</v>
      </c>
      <c r="R282" s="96" t="str">
        <f>IF(FN_MC!Q285="","*",CONCATENATE(FN_MC!Q285," ",FN_MC!R285))</f>
        <v>*</v>
      </c>
      <c r="S282" s="96" t="str">
        <f>IF(FN_MC!V285="","*",FN_MC!V285)</f>
        <v>*</v>
      </c>
      <c r="T282" s="96" t="str">
        <f>IF(FN_MC!W285="","*",FN_MC!W285)</f>
        <v>*</v>
      </c>
      <c r="U282" s="98" t="str">
        <f ca="1">_xlfn.XLOOKUP(G282&amp;$U$3,BS_CONTROLE[CHAVE],BS_CONTROLE[Quantidade_11],"-")</f>
        <v>-</v>
      </c>
      <c r="V282" s="98" t="str">
        <f ca="1">_xlfn.XLOOKUP(G282&amp;$V$3,BS_CONTROLE[CHAVE],BS_CONTROLE[Quantidade_11],"-")</f>
        <v>-</v>
      </c>
      <c r="W282" s="98" t="str">
        <f ca="1">_xlfn.XLOOKUP(G282&amp;$W$3,BS_CONTROLE[CHAVE],BS_CONTROLE[Quantidade_11],"-")</f>
        <v>-</v>
      </c>
      <c r="X282" s="201"/>
      <c r="Y282" s="201"/>
      <c r="Z282" s="201"/>
      <c r="AA282" s="201"/>
      <c r="AB282" s="201"/>
      <c r="AC282" s="201"/>
      <c r="AD282" s="201"/>
      <c r="AE282" s="201"/>
      <c r="AF282" s="201"/>
      <c r="AG282" s="201"/>
      <c r="AH282" s="201"/>
      <c r="AI282" s="201"/>
      <c r="AJ282" s="201"/>
      <c r="AK282" s="201"/>
      <c r="AL282" s="201"/>
      <c r="AM282" s="201"/>
      <c r="AN282" s="201"/>
      <c r="AO282" s="201"/>
      <c r="AP282" s="201"/>
      <c r="AQ282" s="201"/>
      <c r="AR282" s="201"/>
      <c r="AS282" s="201"/>
      <c r="AT282" s="201"/>
    </row>
    <row r="283" spans="1:46" hidden="1">
      <c r="A283" s="95" t="str">
        <f>IF(FN_MC!Y286="","*",FN_MC!Y286)</f>
        <v>*</v>
      </c>
      <c r="B283" s="95" t="str">
        <f>IF(FN_MC!X286="","*",FN_MC!X286)</f>
        <v>*</v>
      </c>
      <c r="C283" s="95" t="str">
        <f>IF(FN_MC!Z286="","*",FN_MC!Z286)</f>
        <v>*</v>
      </c>
      <c r="D283" s="96" t="str">
        <f>IF(FN_MC!S286="","*",FN_MC!S286)</f>
        <v>-</v>
      </c>
      <c r="E283" s="96" t="str">
        <f>IF(FN_MC!T286="","*",FN_MC!T286)</f>
        <v>-</v>
      </c>
      <c r="F283" s="96" t="str">
        <f>IF(FN_MC!B286="","*",FN_MC!B286)</f>
        <v>*</v>
      </c>
      <c r="G283" s="96" t="str">
        <f>IF(FN_MC!D286="","*",FN_MC!D286)</f>
        <v>*</v>
      </c>
      <c r="H283" s="96" t="str">
        <f>IF(FN_MC!F286="","*",FN_MC!F286)</f>
        <v>*</v>
      </c>
      <c r="I283" s="96" t="str">
        <f>IF(FN_MC!H286="","*",FN_MC!H286)</f>
        <v>*</v>
      </c>
      <c r="J283" s="96" t="str">
        <f>IF(FN_MC!I286="","*",FN_MC!I286)</f>
        <v>*</v>
      </c>
      <c r="K283" s="96" t="str">
        <f>IF(FN_MC!M286="","*",FN_MC!M286)</f>
        <v>-</v>
      </c>
      <c r="L283" s="196" t="str">
        <f>IF(FN_MC!N286="","*",FN_MC!N286)</f>
        <v>-</v>
      </c>
      <c r="M283" s="97" t="str">
        <f>IF(FN_MC!J286="","*",FN_MC!J286)</f>
        <v>*</v>
      </c>
      <c r="N283" s="183" t="str">
        <f>IF(FN_MC!K286="","*",FN_MC!K286)</f>
        <v>*</v>
      </c>
      <c r="O283" s="183" t="str">
        <f>IF(FN_MC!L286="","*",FN_MC!L286)</f>
        <v>-</v>
      </c>
      <c r="P283" s="107" t="str">
        <f>IF(FN_MC!O286="","*",FN_MC!O286)</f>
        <v>*</v>
      </c>
      <c r="Q283" s="107" t="str">
        <f>IF(FN_MC!P286="","*",FN_MC!P286)</f>
        <v>*</v>
      </c>
      <c r="R283" s="96" t="str">
        <f>IF(FN_MC!Q286="","*",CONCATENATE(FN_MC!Q286," ",FN_MC!R286))</f>
        <v>*</v>
      </c>
      <c r="S283" s="96" t="str">
        <f>IF(FN_MC!V286="","*",FN_MC!V286)</f>
        <v>*</v>
      </c>
      <c r="T283" s="96" t="str">
        <f>IF(FN_MC!W286="","*",FN_MC!W286)</f>
        <v>*</v>
      </c>
      <c r="U283" s="98" t="str">
        <f ca="1">_xlfn.XLOOKUP(G283&amp;$U$3,BS_CONTROLE[CHAVE],BS_CONTROLE[Quantidade_11],"-")</f>
        <v>-</v>
      </c>
      <c r="V283" s="98" t="str">
        <f ca="1">_xlfn.XLOOKUP(G283&amp;$V$3,BS_CONTROLE[CHAVE],BS_CONTROLE[Quantidade_11],"-")</f>
        <v>-</v>
      </c>
      <c r="W283" s="98" t="str">
        <f ca="1">_xlfn.XLOOKUP(G283&amp;$W$3,BS_CONTROLE[CHAVE],BS_CONTROLE[Quantidade_11],"-")</f>
        <v>-</v>
      </c>
      <c r="X283" s="201"/>
      <c r="Y283" s="201"/>
      <c r="Z283" s="201"/>
      <c r="AA283" s="201"/>
      <c r="AB283" s="201"/>
      <c r="AC283" s="201"/>
      <c r="AD283" s="201"/>
      <c r="AE283" s="201"/>
      <c r="AF283" s="201"/>
      <c r="AG283" s="201"/>
      <c r="AH283" s="201"/>
      <c r="AI283" s="201"/>
      <c r="AJ283" s="201"/>
      <c r="AK283" s="201"/>
      <c r="AL283" s="201"/>
      <c r="AM283" s="201"/>
      <c r="AN283" s="201"/>
      <c r="AO283" s="201"/>
      <c r="AP283" s="201"/>
      <c r="AQ283" s="201"/>
      <c r="AR283" s="201"/>
      <c r="AS283" s="201"/>
      <c r="AT283" s="201"/>
    </row>
    <row r="284" spans="1:46" hidden="1">
      <c r="A284" s="95" t="str">
        <f>IF(FN_MC!Y287="","*",FN_MC!Y287)</f>
        <v>*</v>
      </c>
      <c r="B284" s="95" t="str">
        <f>IF(FN_MC!X287="","*",FN_MC!X287)</f>
        <v>*</v>
      </c>
      <c r="C284" s="95" t="str">
        <f>IF(FN_MC!Z287="","*",FN_MC!Z287)</f>
        <v>*</v>
      </c>
      <c r="D284" s="96" t="str">
        <f>IF(FN_MC!S287="","*",FN_MC!S287)</f>
        <v>-</v>
      </c>
      <c r="E284" s="96" t="str">
        <f>IF(FN_MC!T287="","*",FN_MC!T287)</f>
        <v>-</v>
      </c>
      <c r="F284" s="96" t="str">
        <f>IF(FN_MC!B287="","*",FN_MC!B287)</f>
        <v>*</v>
      </c>
      <c r="G284" s="96" t="str">
        <f>IF(FN_MC!D287="","*",FN_MC!D287)</f>
        <v>*</v>
      </c>
      <c r="H284" s="96" t="str">
        <f>IF(FN_MC!F287="","*",FN_MC!F287)</f>
        <v>*</v>
      </c>
      <c r="I284" s="96" t="str">
        <f>IF(FN_MC!H287="","*",FN_MC!H287)</f>
        <v>*</v>
      </c>
      <c r="J284" s="96" t="str">
        <f>IF(FN_MC!I287="","*",FN_MC!I287)</f>
        <v>*</v>
      </c>
      <c r="K284" s="96" t="str">
        <f>IF(FN_MC!M287="","*",FN_MC!M287)</f>
        <v>-</v>
      </c>
      <c r="L284" s="196" t="str">
        <f>IF(FN_MC!N287="","*",FN_MC!N287)</f>
        <v>-</v>
      </c>
      <c r="M284" s="97" t="str">
        <f>IF(FN_MC!J287="","*",FN_MC!J287)</f>
        <v>*</v>
      </c>
      <c r="N284" s="183" t="str">
        <f>IF(FN_MC!K287="","*",FN_MC!K287)</f>
        <v>*</v>
      </c>
      <c r="O284" s="183" t="str">
        <f>IF(FN_MC!L287="","*",FN_MC!L287)</f>
        <v>-</v>
      </c>
      <c r="P284" s="107" t="str">
        <f>IF(FN_MC!O287="","*",FN_MC!O287)</f>
        <v>*</v>
      </c>
      <c r="Q284" s="107" t="str">
        <f>IF(FN_MC!P287="","*",FN_MC!P287)</f>
        <v>*</v>
      </c>
      <c r="R284" s="96" t="str">
        <f>IF(FN_MC!Q287="","*",CONCATENATE(FN_MC!Q287," ",FN_MC!R287))</f>
        <v>*</v>
      </c>
      <c r="S284" s="96" t="str">
        <f>IF(FN_MC!V287="","*",FN_MC!V287)</f>
        <v>*</v>
      </c>
      <c r="T284" s="96" t="str">
        <f>IF(FN_MC!W287="","*",FN_MC!W287)</f>
        <v>*</v>
      </c>
      <c r="U284" s="98" t="str">
        <f ca="1">_xlfn.XLOOKUP(G284&amp;$U$3,BS_CONTROLE[CHAVE],BS_CONTROLE[Quantidade_11],"-")</f>
        <v>-</v>
      </c>
      <c r="V284" s="98" t="str">
        <f ca="1">_xlfn.XLOOKUP(G284&amp;$V$3,BS_CONTROLE[CHAVE],BS_CONTROLE[Quantidade_11],"-")</f>
        <v>-</v>
      </c>
      <c r="W284" s="98" t="str">
        <f ca="1">_xlfn.XLOOKUP(G284&amp;$W$3,BS_CONTROLE[CHAVE],BS_CONTROLE[Quantidade_11],"-")</f>
        <v>-</v>
      </c>
      <c r="X284" s="201"/>
      <c r="Y284" s="201"/>
      <c r="Z284" s="201"/>
      <c r="AA284" s="201"/>
      <c r="AB284" s="201"/>
      <c r="AC284" s="201"/>
      <c r="AD284" s="201"/>
      <c r="AE284" s="201"/>
      <c r="AF284" s="201"/>
      <c r="AG284" s="201"/>
      <c r="AH284" s="201"/>
      <c r="AI284" s="201"/>
      <c r="AJ284" s="201"/>
      <c r="AK284" s="201"/>
      <c r="AL284" s="201"/>
      <c r="AM284" s="201"/>
      <c r="AN284" s="201"/>
      <c r="AO284" s="201"/>
      <c r="AP284" s="201"/>
      <c r="AQ284" s="201"/>
      <c r="AR284" s="201"/>
      <c r="AS284" s="201"/>
      <c r="AT284" s="201"/>
    </row>
    <row r="285" spans="1:46" hidden="1">
      <c r="A285" s="95" t="str">
        <f>IF(FN_MC!Y288="","*",FN_MC!Y288)</f>
        <v>*</v>
      </c>
      <c r="B285" s="95" t="str">
        <f>IF(FN_MC!X288="","*",FN_MC!X288)</f>
        <v>*</v>
      </c>
      <c r="C285" s="95" t="str">
        <f>IF(FN_MC!Z288="","*",FN_MC!Z288)</f>
        <v>*</v>
      </c>
      <c r="D285" s="96" t="str">
        <f>IF(FN_MC!S288="","*",FN_MC!S288)</f>
        <v>-</v>
      </c>
      <c r="E285" s="96" t="str">
        <f>IF(FN_MC!T288="","*",FN_MC!T288)</f>
        <v>-</v>
      </c>
      <c r="F285" s="96" t="str">
        <f>IF(FN_MC!B288="","*",FN_MC!B288)</f>
        <v>*</v>
      </c>
      <c r="G285" s="96" t="str">
        <f>IF(FN_MC!D288="","*",FN_MC!D288)</f>
        <v>*</v>
      </c>
      <c r="H285" s="96" t="str">
        <f>IF(FN_MC!F288="","*",FN_MC!F288)</f>
        <v>*</v>
      </c>
      <c r="I285" s="96" t="str">
        <f>IF(FN_MC!H288="","*",FN_MC!H288)</f>
        <v>*</v>
      </c>
      <c r="J285" s="96" t="str">
        <f>IF(FN_MC!I288="","*",FN_MC!I288)</f>
        <v>*</v>
      </c>
      <c r="K285" s="96" t="str">
        <f>IF(FN_MC!M288="","*",FN_MC!M288)</f>
        <v>-</v>
      </c>
      <c r="L285" s="196" t="str">
        <f>IF(FN_MC!N288="","*",FN_MC!N288)</f>
        <v>-</v>
      </c>
      <c r="M285" s="97" t="str">
        <f>IF(FN_MC!J288="","*",FN_MC!J288)</f>
        <v>*</v>
      </c>
      <c r="N285" s="183" t="str">
        <f>IF(FN_MC!K288="","*",FN_MC!K288)</f>
        <v>*</v>
      </c>
      <c r="O285" s="183" t="str">
        <f>IF(FN_MC!L288="","*",FN_MC!L288)</f>
        <v>-</v>
      </c>
      <c r="P285" s="107" t="str">
        <f>IF(FN_MC!O288="","*",FN_MC!O288)</f>
        <v>*</v>
      </c>
      <c r="Q285" s="107" t="str">
        <f>IF(FN_MC!P288="","*",FN_MC!P288)</f>
        <v>*</v>
      </c>
      <c r="R285" s="96" t="str">
        <f>IF(FN_MC!Q288="","*",CONCATENATE(FN_MC!Q288," ",FN_MC!R288))</f>
        <v>*</v>
      </c>
      <c r="S285" s="96" t="str">
        <f>IF(FN_MC!V288="","*",FN_MC!V288)</f>
        <v>*</v>
      </c>
      <c r="T285" s="96" t="str">
        <f>IF(FN_MC!W288="","*",FN_MC!W288)</f>
        <v>*</v>
      </c>
      <c r="U285" s="98" t="str">
        <f ca="1">_xlfn.XLOOKUP(G285&amp;$U$3,BS_CONTROLE[CHAVE],BS_CONTROLE[Quantidade_11],"-")</f>
        <v>-</v>
      </c>
      <c r="V285" s="98" t="str">
        <f ca="1">_xlfn.XLOOKUP(G285&amp;$V$3,BS_CONTROLE[CHAVE],BS_CONTROLE[Quantidade_11],"-")</f>
        <v>-</v>
      </c>
      <c r="W285" s="98" t="str">
        <f ca="1">_xlfn.XLOOKUP(G285&amp;$W$3,BS_CONTROLE[CHAVE],BS_CONTROLE[Quantidade_11],"-")</f>
        <v>-</v>
      </c>
      <c r="X285" s="201"/>
      <c r="Y285" s="201"/>
      <c r="Z285" s="201"/>
      <c r="AA285" s="201"/>
      <c r="AB285" s="201"/>
      <c r="AC285" s="201"/>
      <c r="AD285" s="201"/>
      <c r="AE285" s="201"/>
      <c r="AF285" s="201"/>
      <c r="AG285" s="201"/>
      <c r="AH285" s="201"/>
      <c r="AI285" s="201"/>
      <c r="AJ285" s="201"/>
      <c r="AK285" s="201"/>
      <c r="AL285" s="201"/>
      <c r="AM285" s="201"/>
      <c r="AN285" s="201"/>
      <c r="AO285" s="201"/>
      <c r="AP285" s="201"/>
      <c r="AQ285" s="201"/>
      <c r="AR285" s="201"/>
      <c r="AS285" s="201"/>
      <c r="AT285" s="201"/>
    </row>
    <row r="286" spans="1:46" hidden="1">
      <c r="A286" s="95" t="str">
        <f>IF(FN_MC!Y289="","*",FN_MC!Y289)</f>
        <v>*</v>
      </c>
      <c r="B286" s="95" t="str">
        <f>IF(FN_MC!X289="","*",FN_MC!X289)</f>
        <v>*</v>
      </c>
      <c r="C286" s="95" t="str">
        <f>IF(FN_MC!Z289="","*",FN_MC!Z289)</f>
        <v>*</v>
      </c>
      <c r="D286" s="96" t="str">
        <f>IF(FN_MC!S289="","*",FN_MC!S289)</f>
        <v>-</v>
      </c>
      <c r="E286" s="96" t="str">
        <f>IF(FN_MC!T289="","*",FN_MC!T289)</f>
        <v>-</v>
      </c>
      <c r="F286" s="96" t="str">
        <f>IF(FN_MC!B289="","*",FN_MC!B289)</f>
        <v>*</v>
      </c>
      <c r="G286" s="96" t="str">
        <f>IF(FN_MC!D289="","*",FN_MC!D289)</f>
        <v>*</v>
      </c>
      <c r="H286" s="96" t="str">
        <f>IF(FN_MC!F289="","*",FN_MC!F289)</f>
        <v>*</v>
      </c>
      <c r="I286" s="96" t="str">
        <f>IF(FN_MC!H289="","*",FN_MC!H289)</f>
        <v>*</v>
      </c>
      <c r="J286" s="96" t="str">
        <f>IF(FN_MC!I289="","*",FN_MC!I289)</f>
        <v>*</v>
      </c>
      <c r="K286" s="96" t="str">
        <f>IF(FN_MC!M289="","*",FN_MC!M289)</f>
        <v>-</v>
      </c>
      <c r="L286" s="196" t="str">
        <f>IF(FN_MC!N289="","*",FN_MC!N289)</f>
        <v>-</v>
      </c>
      <c r="M286" s="97" t="str">
        <f>IF(FN_MC!J289="","*",FN_MC!J289)</f>
        <v>*</v>
      </c>
      <c r="N286" s="183" t="str">
        <f>IF(FN_MC!K289="","*",FN_MC!K289)</f>
        <v>*</v>
      </c>
      <c r="O286" s="183" t="str">
        <f>IF(FN_MC!L289="","*",FN_MC!L289)</f>
        <v>-</v>
      </c>
      <c r="P286" s="107" t="str">
        <f>IF(FN_MC!O289="","*",FN_MC!O289)</f>
        <v>*</v>
      </c>
      <c r="Q286" s="107" t="str">
        <f>IF(FN_MC!P289="","*",FN_MC!P289)</f>
        <v>*</v>
      </c>
      <c r="R286" s="96" t="str">
        <f>IF(FN_MC!Q289="","*",CONCATENATE(FN_MC!Q289," ",FN_MC!R289))</f>
        <v>*</v>
      </c>
      <c r="S286" s="96" t="str">
        <f>IF(FN_MC!V289="","*",FN_MC!V289)</f>
        <v>*</v>
      </c>
      <c r="T286" s="96" t="str">
        <f>IF(FN_MC!W289="","*",FN_MC!W289)</f>
        <v>*</v>
      </c>
      <c r="U286" s="98" t="str">
        <f ca="1">_xlfn.XLOOKUP(G286&amp;$U$3,BS_CONTROLE[CHAVE],BS_CONTROLE[Quantidade_11],"-")</f>
        <v>-</v>
      </c>
      <c r="V286" s="98" t="str">
        <f ca="1">_xlfn.XLOOKUP(G286&amp;$V$3,BS_CONTROLE[CHAVE],BS_CONTROLE[Quantidade_11],"-")</f>
        <v>-</v>
      </c>
      <c r="W286" s="98" t="str">
        <f ca="1">_xlfn.XLOOKUP(G286&amp;$W$3,BS_CONTROLE[CHAVE],BS_CONTROLE[Quantidade_11],"-")</f>
        <v>-</v>
      </c>
      <c r="X286" s="201"/>
      <c r="Y286" s="201"/>
      <c r="Z286" s="201"/>
      <c r="AA286" s="201"/>
      <c r="AB286" s="201"/>
      <c r="AC286" s="201"/>
      <c r="AD286" s="201"/>
      <c r="AE286" s="201"/>
      <c r="AF286" s="201"/>
      <c r="AG286" s="201"/>
      <c r="AH286" s="201"/>
      <c r="AI286" s="201"/>
      <c r="AJ286" s="201"/>
      <c r="AK286" s="201"/>
      <c r="AL286" s="201"/>
      <c r="AM286" s="201"/>
      <c r="AN286" s="201"/>
      <c r="AO286" s="201"/>
      <c r="AP286" s="201"/>
      <c r="AQ286" s="201"/>
      <c r="AR286" s="201"/>
      <c r="AS286" s="201"/>
      <c r="AT286" s="201"/>
    </row>
    <row r="287" spans="1:46" hidden="1">
      <c r="A287" s="95" t="str">
        <f>IF(FN_MC!Y290="","*",FN_MC!Y290)</f>
        <v>*</v>
      </c>
      <c r="B287" s="95" t="str">
        <f>IF(FN_MC!X290="","*",FN_MC!X290)</f>
        <v>*</v>
      </c>
      <c r="C287" s="95" t="str">
        <f>IF(FN_MC!Z290="","*",FN_MC!Z290)</f>
        <v>*</v>
      </c>
      <c r="D287" s="96" t="str">
        <f>IF(FN_MC!S290="","*",FN_MC!S290)</f>
        <v>-</v>
      </c>
      <c r="E287" s="96" t="str">
        <f>IF(FN_MC!T290="","*",FN_MC!T290)</f>
        <v>-</v>
      </c>
      <c r="F287" s="96" t="str">
        <f>IF(FN_MC!B290="","*",FN_MC!B290)</f>
        <v>*</v>
      </c>
      <c r="G287" s="96" t="str">
        <f>IF(FN_MC!D290="","*",FN_MC!D290)</f>
        <v>*</v>
      </c>
      <c r="H287" s="96" t="str">
        <f>IF(FN_MC!F290="","*",FN_MC!F290)</f>
        <v>*</v>
      </c>
      <c r="I287" s="96" t="str">
        <f>IF(FN_MC!H290="","*",FN_MC!H290)</f>
        <v>*</v>
      </c>
      <c r="J287" s="96" t="str">
        <f>IF(FN_MC!I290="","*",FN_MC!I290)</f>
        <v>*</v>
      </c>
      <c r="K287" s="96" t="str">
        <f>IF(FN_MC!M290="","*",FN_MC!M290)</f>
        <v>-</v>
      </c>
      <c r="L287" s="196" t="str">
        <f>IF(FN_MC!N290="","*",FN_MC!N290)</f>
        <v>-</v>
      </c>
      <c r="M287" s="97" t="str">
        <f>IF(FN_MC!J290="","*",FN_MC!J290)</f>
        <v>*</v>
      </c>
      <c r="N287" s="183" t="str">
        <f>IF(FN_MC!K290="","*",FN_MC!K290)</f>
        <v>*</v>
      </c>
      <c r="O287" s="183" t="str">
        <f>IF(FN_MC!L290="","*",FN_MC!L290)</f>
        <v>-</v>
      </c>
      <c r="P287" s="107" t="str">
        <f>IF(FN_MC!O290="","*",FN_MC!O290)</f>
        <v>*</v>
      </c>
      <c r="Q287" s="107" t="str">
        <f>IF(FN_MC!P290="","*",FN_MC!P290)</f>
        <v>*</v>
      </c>
      <c r="R287" s="96" t="str">
        <f>IF(FN_MC!Q290="","*",CONCATENATE(FN_MC!Q290," ",FN_MC!R290))</f>
        <v>*</v>
      </c>
      <c r="S287" s="96" t="str">
        <f>IF(FN_MC!V290="","*",FN_MC!V290)</f>
        <v>*</v>
      </c>
      <c r="T287" s="96" t="str">
        <f>IF(FN_MC!W290="","*",FN_MC!W290)</f>
        <v>*</v>
      </c>
      <c r="U287" s="98" t="str">
        <f ca="1">_xlfn.XLOOKUP(G287&amp;$U$3,BS_CONTROLE[CHAVE],BS_CONTROLE[Quantidade_11],"-")</f>
        <v>-</v>
      </c>
      <c r="V287" s="98" t="str">
        <f ca="1">_xlfn.XLOOKUP(G287&amp;$V$3,BS_CONTROLE[CHAVE],BS_CONTROLE[Quantidade_11],"-")</f>
        <v>-</v>
      </c>
      <c r="W287" s="98" t="str">
        <f ca="1">_xlfn.XLOOKUP(G287&amp;$W$3,BS_CONTROLE[CHAVE],BS_CONTROLE[Quantidade_11],"-")</f>
        <v>-</v>
      </c>
      <c r="X287" s="201"/>
      <c r="Y287" s="201"/>
      <c r="Z287" s="201"/>
      <c r="AA287" s="201"/>
      <c r="AB287" s="201"/>
      <c r="AC287" s="201"/>
      <c r="AD287" s="201"/>
      <c r="AE287" s="201"/>
      <c r="AF287" s="201"/>
      <c r="AG287" s="201"/>
      <c r="AH287" s="201"/>
      <c r="AI287" s="201"/>
      <c r="AJ287" s="201"/>
      <c r="AK287" s="201"/>
      <c r="AL287" s="201"/>
      <c r="AM287" s="201"/>
      <c r="AN287" s="201"/>
      <c r="AO287" s="201"/>
      <c r="AP287" s="201"/>
      <c r="AQ287" s="201"/>
      <c r="AR287" s="201"/>
      <c r="AS287" s="201"/>
      <c r="AT287" s="201"/>
    </row>
    <row r="288" spans="1:46" hidden="1">
      <c r="A288" s="95" t="str">
        <f>IF(FN_MC!Y291="","*",FN_MC!Y291)</f>
        <v>*</v>
      </c>
      <c r="B288" s="95" t="str">
        <f>IF(FN_MC!X291="","*",FN_MC!X291)</f>
        <v>*</v>
      </c>
      <c r="C288" s="95" t="str">
        <f>IF(FN_MC!Z291="","*",FN_MC!Z291)</f>
        <v>*</v>
      </c>
      <c r="D288" s="96" t="str">
        <f>IF(FN_MC!S291="","*",FN_MC!S291)</f>
        <v>-</v>
      </c>
      <c r="E288" s="96" t="str">
        <f>IF(FN_MC!T291="","*",FN_MC!T291)</f>
        <v>-</v>
      </c>
      <c r="F288" s="96" t="str">
        <f>IF(FN_MC!B291="","*",FN_MC!B291)</f>
        <v>*</v>
      </c>
      <c r="G288" s="96" t="str">
        <f>IF(FN_MC!D291="","*",FN_MC!D291)</f>
        <v>*</v>
      </c>
      <c r="H288" s="96" t="str">
        <f>IF(FN_MC!F291="","*",FN_MC!F291)</f>
        <v>*</v>
      </c>
      <c r="I288" s="96" t="str">
        <f>IF(FN_MC!H291="","*",FN_MC!H291)</f>
        <v>*</v>
      </c>
      <c r="J288" s="96" t="str">
        <f>IF(FN_MC!I291="","*",FN_MC!I291)</f>
        <v>*</v>
      </c>
      <c r="K288" s="96" t="str">
        <f>IF(FN_MC!M291="","*",FN_MC!M291)</f>
        <v>-</v>
      </c>
      <c r="L288" s="196" t="str">
        <f>IF(FN_MC!N291="","*",FN_MC!N291)</f>
        <v>-</v>
      </c>
      <c r="M288" s="97" t="str">
        <f>IF(FN_MC!J291="","*",FN_MC!J291)</f>
        <v>*</v>
      </c>
      <c r="N288" s="183" t="str">
        <f>IF(FN_MC!K291="","*",FN_MC!K291)</f>
        <v>*</v>
      </c>
      <c r="O288" s="183" t="str">
        <f>IF(FN_MC!L291="","*",FN_MC!L291)</f>
        <v>-</v>
      </c>
      <c r="P288" s="107" t="str">
        <f>IF(FN_MC!O291="","*",FN_MC!O291)</f>
        <v>*</v>
      </c>
      <c r="Q288" s="107" t="str">
        <f>IF(FN_MC!P291="","*",FN_MC!P291)</f>
        <v>*</v>
      </c>
      <c r="R288" s="96" t="str">
        <f>IF(FN_MC!Q291="","*",CONCATENATE(FN_MC!Q291," ",FN_MC!R291))</f>
        <v>*</v>
      </c>
      <c r="S288" s="96" t="str">
        <f>IF(FN_MC!V291="","*",FN_MC!V291)</f>
        <v>*</v>
      </c>
      <c r="T288" s="96" t="str">
        <f>IF(FN_MC!W291="","*",FN_MC!W291)</f>
        <v>*</v>
      </c>
      <c r="U288" s="98" t="str">
        <f ca="1">_xlfn.XLOOKUP(G288&amp;$U$3,BS_CONTROLE[CHAVE],BS_CONTROLE[Quantidade_11],"-")</f>
        <v>-</v>
      </c>
      <c r="V288" s="98" t="str">
        <f ca="1">_xlfn.XLOOKUP(G288&amp;$V$3,BS_CONTROLE[CHAVE],BS_CONTROLE[Quantidade_11],"-")</f>
        <v>-</v>
      </c>
      <c r="W288" s="98" t="str">
        <f ca="1">_xlfn.XLOOKUP(G288&amp;$W$3,BS_CONTROLE[CHAVE],BS_CONTROLE[Quantidade_11],"-")</f>
        <v>-</v>
      </c>
      <c r="X288" s="201"/>
      <c r="Y288" s="201"/>
      <c r="Z288" s="201"/>
      <c r="AA288" s="201"/>
      <c r="AB288" s="201"/>
      <c r="AC288" s="201"/>
      <c r="AD288" s="201"/>
      <c r="AE288" s="201"/>
      <c r="AF288" s="201"/>
      <c r="AG288" s="201"/>
      <c r="AH288" s="201"/>
      <c r="AI288" s="201"/>
      <c r="AJ288" s="201"/>
      <c r="AK288" s="201"/>
      <c r="AL288" s="201"/>
      <c r="AM288" s="201"/>
      <c r="AN288" s="201"/>
      <c r="AO288" s="201"/>
      <c r="AP288" s="201"/>
      <c r="AQ288" s="201"/>
      <c r="AR288" s="201"/>
      <c r="AS288" s="201"/>
      <c r="AT288" s="201"/>
    </row>
    <row r="289" spans="1:46" hidden="1">
      <c r="A289" s="95" t="str">
        <f>IF(FN_MC!Y292="","*",FN_MC!Y292)</f>
        <v>*</v>
      </c>
      <c r="B289" s="95" t="str">
        <f>IF(FN_MC!X292="","*",FN_MC!X292)</f>
        <v>*</v>
      </c>
      <c r="C289" s="95" t="str">
        <f>IF(FN_MC!Z292="","*",FN_MC!Z292)</f>
        <v>*</v>
      </c>
      <c r="D289" s="96" t="str">
        <f>IF(FN_MC!S292="","*",FN_MC!S292)</f>
        <v>-</v>
      </c>
      <c r="E289" s="96" t="str">
        <f>IF(FN_MC!T292="","*",FN_MC!T292)</f>
        <v>-</v>
      </c>
      <c r="F289" s="96" t="str">
        <f>IF(FN_MC!B292="","*",FN_MC!B292)</f>
        <v>*</v>
      </c>
      <c r="G289" s="96" t="str">
        <f>IF(FN_MC!D292="","*",FN_MC!D292)</f>
        <v>*</v>
      </c>
      <c r="H289" s="96" t="str">
        <f>IF(FN_MC!F292="","*",FN_MC!F292)</f>
        <v>*</v>
      </c>
      <c r="I289" s="96" t="str">
        <f>IF(FN_MC!H292="","*",FN_MC!H292)</f>
        <v>*</v>
      </c>
      <c r="J289" s="96" t="str">
        <f>IF(FN_MC!I292="","*",FN_MC!I292)</f>
        <v>*</v>
      </c>
      <c r="K289" s="96" t="str">
        <f>IF(FN_MC!M292="","*",FN_MC!M292)</f>
        <v>-</v>
      </c>
      <c r="L289" s="196" t="str">
        <f>IF(FN_MC!N292="","*",FN_MC!N292)</f>
        <v>-</v>
      </c>
      <c r="M289" s="97" t="str">
        <f>IF(FN_MC!J292="","*",FN_MC!J292)</f>
        <v>*</v>
      </c>
      <c r="N289" s="183" t="str">
        <f>IF(FN_MC!K292="","*",FN_MC!K292)</f>
        <v>*</v>
      </c>
      <c r="O289" s="183" t="str">
        <f>IF(FN_MC!L292="","*",FN_MC!L292)</f>
        <v>-</v>
      </c>
      <c r="P289" s="107" t="str">
        <f>IF(FN_MC!O292="","*",FN_MC!O292)</f>
        <v>*</v>
      </c>
      <c r="Q289" s="107" t="str">
        <f>IF(FN_MC!P292="","*",FN_MC!P292)</f>
        <v>*</v>
      </c>
      <c r="R289" s="96" t="str">
        <f>IF(FN_MC!Q292="","*",CONCATENATE(FN_MC!Q292," ",FN_MC!R292))</f>
        <v>*</v>
      </c>
      <c r="S289" s="96" t="str">
        <f>IF(FN_MC!V292="","*",FN_MC!V292)</f>
        <v>*</v>
      </c>
      <c r="T289" s="96" t="str">
        <f>IF(FN_MC!W292="","*",FN_MC!W292)</f>
        <v>*</v>
      </c>
      <c r="U289" s="98" t="str">
        <f ca="1">_xlfn.XLOOKUP(G289&amp;$U$3,BS_CONTROLE[CHAVE],BS_CONTROLE[Quantidade_11],"-")</f>
        <v>-</v>
      </c>
      <c r="V289" s="98" t="str">
        <f ca="1">_xlfn.XLOOKUP(G289&amp;$V$3,BS_CONTROLE[CHAVE],BS_CONTROLE[Quantidade_11],"-")</f>
        <v>-</v>
      </c>
      <c r="W289" s="98" t="str">
        <f ca="1">_xlfn.XLOOKUP(G289&amp;$W$3,BS_CONTROLE[CHAVE],BS_CONTROLE[Quantidade_11],"-")</f>
        <v>-</v>
      </c>
      <c r="X289" s="201"/>
      <c r="Y289" s="201"/>
      <c r="Z289" s="201"/>
      <c r="AA289" s="201"/>
      <c r="AB289" s="201"/>
      <c r="AC289" s="201"/>
      <c r="AD289" s="201"/>
      <c r="AE289" s="201"/>
      <c r="AF289" s="201"/>
      <c r="AG289" s="201"/>
      <c r="AH289" s="201"/>
      <c r="AI289" s="201"/>
      <c r="AJ289" s="201"/>
      <c r="AK289" s="201"/>
      <c r="AL289" s="201"/>
      <c r="AM289" s="201"/>
      <c r="AN289" s="201"/>
      <c r="AO289" s="201"/>
      <c r="AP289" s="201"/>
      <c r="AQ289" s="201"/>
      <c r="AR289" s="201"/>
      <c r="AS289" s="201"/>
      <c r="AT289" s="201"/>
    </row>
    <row r="290" spans="1:46" hidden="1">
      <c r="A290" s="95" t="str">
        <f>IF(FN_MC!Y293="","*",FN_MC!Y293)</f>
        <v>*</v>
      </c>
      <c r="B290" s="95" t="str">
        <f>IF(FN_MC!X293="","*",FN_MC!X293)</f>
        <v>*</v>
      </c>
      <c r="C290" s="95" t="str">
        <f>IF(FN_MC!Z293="","*",FN_MC!Z293)</f>
        <v>*</v>
      </c>
      <c r="D290" s="96" t="str">
        <f>IF(FN_MC!S293="","*",FN_MC!S293)</f>
        <v>-</v>
      </c>
      <c r="E290" s="96" t="str">
        <f>IF(FN_MC!T293="","*",FN_MC!T293)</f>
        <v>-</v>
      </c>
      <c r="F290" s="96" t="str">
        <f>IF(FN_MC!B293="","*",FN_MC!B293)</f>
        <v>*</v>
      </c>
      <c r="G290" s="96" t="str">
        <f>IF(FN_MC!D293="","*",FN_MC!D293)</f>
        <v>*</v>
      </c>
      <c r="H290" s="96" t="str">
        <f>IF(FN_MC!F293="","*",FN_MC!F293)</f>
        <v>*</v>
      </c>
      <c r="I290" s="96" t="str">
        <f>IF(FN_MC!H293="","*",FN_MC!H293)</f>
        <v>*</v>
      </c>
      <c r="J290" s="96" t="str">
        <f>IF(FN_MC!I293="","*",FN_MC!I293)</f>
        <v>*</v>
      </c>
      <c r="K290" s="96" t="str">
        <f>IF(FN_MC!M293="","*",FN_MC!M293)</f>
        <v>-</v>
      </c>
      <c r="L290" s="196" t="str">
        <f>IF(FN_MC!N293="","*",FN_MC!N293)</f>
        <v>-</v>
      </c>
      <c r="M290" s="97" t="str">
        <f>IF(FN_MC!J293="","*",FN_MC!J293)</f>
        <v>*</v>
      </c>
      <c r="N290" s="183" t="str">
        <f>IF(FN_MC!K293="","*",FN_MC!K293)</f>
        <v>*</v>
      </c>
      <c r="O290" s="183" t="str">
        <f>IF(FN_MC!L293="","*",FN_MC!L293)</f>
        <v>-</v>
      </c>
      <c r="P290" s="107" t="str">
        <f>IF(FN_MC!O293="","*",FN_MC!O293)</f>
        <v>*</v>
      </c>
      <c r="Q290" s="107" t="str">
        <f>IF(FN_MC!P293="","*",FN_MC!P293)</f>
        <v>*</v>
      </c>
      <c r="R290" s="96" t="str">
        <f>IF(FN_MC!Q293="","*",CONCATENATE(FN_MC!Q293," ",FN_MC!R293))</f>
        <v>*</v>
      </c>
      <c r="S290" s="96" t="str">
        <f>IF(FN_MC!V293="","*",FN_MC!V293)</f>
        <v>*</v>
      </c>
      <c r="T290" s="96" t="str">
        <f>IF(FN_MC!W293="","*",FN_MC!W293)</f>
        <v>*</v>
      </c>
      <c r="U290" s="98" t="str">
        <f ca="1">_xlfn.XLOOKUP(G290&amp;$U$3,BS_CONTROLE[CHAVE],BS_CONTROLE[Quantidade_11],"-")</f>
        <v>-</v>
      </c>
      <c r="V290" s="98" t="str">
        <f ca="1">_xlfn.XLOOKUP(G290&amp;$V$3,BS_CONTROLE[CHAVE],BS_CONTROLE[Quantidade_11],"-")</f>
        <v>-</v>
      </c>
      <c r="W290" s="98" t="str">
        <f ca="1">_xlfn.XLOOKUP(G290&amp;$W$3,BS_CONTROLE[CHAVE],BS_CONTROLE[Quantidade_11],"-")</f>
        <v>-</v>
      </c>
      <c r="X290" s="201"/>
      <c r="Y290" s="201"/>
      <c r="Z290" s="201"/>
      <c r="AA290" s="201"/>
      <c r="AB290" s="201"/>
      <c r="AC290" s="201"/>
      <c r="AD290" s="201"/>
      <c r="AE290" s="201"/>
      <c r="AF290" s="201"/>
      <c r="AG290" s="201"/>
      <c r="AH290" s="201"/>
      <c r="AI290" s="201"/>
      <c r="AJ290" s="201"/>
      <c r="AK290" s="201"/>
      <c r="AL290" s="201"/>
      <c r="AM290" s="201"/>
      <c r="AN290" s="201"/>
      <c r="AO290" s="201"/>
      <c r="AP290" s="201"/>
      <c r="AQ290" s="201"/>
      <c r="AR290" s="201"/>
      <c r="AS290" s="201"/>
      <c r="AT290" s="201"/>
    </row>
    <row r="291" spans="1:46" hidden="1">
      <c r="A291" s="95" t="str">
        <f>IF(FN_MC!Y294="","*",FN_MC!Y294)</f>
        <v>*</v>
      </c>
      <c r="B291" s="95" t="str">
        <f>IF(FN_MC!X294="","*",FN_MC!X294)</f>
        <v>*</v>
      </c>
      <c r="C291" s="95" t="str">
        <f>IF(FN_MC!Z294="","*",FN_MC!Z294)</f>
        <v>*</v>
      </c>
      <c r="D291" s="96" t="str">
        <f>IF(FN_MC!S294="","*",FN_MC!S294)</f>
        <v>-</v>
      </c>
      <c r="E291" s="96" t="str">
        <f>IF(FN_MC!T294="","*",FN_MC!T294)</f>
        <v>-</v>
      </c>
      <c r="F291" s="96" t="str">
        <f>IF(FN_MC!B294="","*",FN_MC!B294)</f>
        <v>*</v>
      </c>
      <c r="G291" s="96" t="str">
        <f>IF(FN_MC!D294="","*",FN_MC!D294)</f>
        <v>*</v>
      </c>
      <c r="H291" s="96" t="str">
        <f>IF(FN_MC!F294="","*",FN_MC!F294)</f>
        <v>*</v>
      </c>
      <c r="I291" s="96" t="str">
        <f>IF(FN_MC!H294="","*",FN_MC!H294)</f>
        <v>*</v>
      </c>
      <c r="J291" s="96" t="str">
        <f>IF(FN_MC!I294="","*",FN_MC!I294)</f>
        <v>*</v>
      </c>
      <c r="K291" s="96" t="str">
        <f>IF(FN_MC!M294="","*",FN_MC!M294)</f>
        <v>-</v>
      </c>
      <c r="L291" s="196" t="str">
        <f>IF(FN_MC!N294="","*",FN_MC!N294)</f>
        <v>-</v>
      </c>
      <c r="M291" s="97" t="str">
        <f>IF(FN_MC!J294="","*",FN_MC!J294)</f>
        <v>*</v>
      </c>
      <c r="N291" s="183" t="str">
        <f>IF(FN_MC!K294="","*",FN_MC!K294)</f>
        <v>*</v>
      </c>
      <c r="O291" s="183" t="str">
        <f>IF(FN_MC!L294="","*",FN_MC!L294)</f>
        <v>-</v>
      </c>
      <c r="P291" s="107" t="str">
        <f>IF(FN_MC!O294="","*",FN_MC!O294)</f>
        <v>*</v>
      </c>
      <c r="Q291" s="107" t="str">
        <f>IF(FN_MC!P294="","*",FN_MC!P294)</f>
        <v>*</v>
      </c>
      <c r="R291" s="96" t="str">
        <f>IF(FN_MC!Q294="","*",CONCATENATE(FN_MC!Q294," ",FN_MC!R294))</f>
        <v>*</v>
      </c>
      <c r="S291" s="96" t="str">
        <f>IF(FN_MC!V294="","*",FN_MC!V294)</f>
        <v>*</v>
      </c>
      <c r="T291" s="96" t="str">
        <f>IF(FN_MC!W294="","*",FN_MC!W294)</f>
        <v>*</v>
      </c>
      <c r="U291" s="98" t="str">
        <f ca="1">_xlfn.XLOOKUP(G291&amp;$U$3,BS_CONTROLE[CHAVE],BS_CONTROLE[Quantidade_11],"-")</f>
        <v>-</v>
      </c>
      <c r="V291" s="98" t="str">
        <f ca="1">_xlfn.XLOOKUP(G291&amp;$V$3,BS_CONTROLE[CHAVE],BS_CONTROLE[Quantidade_11],"-")</f>
        <v>-</v>
      </c>
      <c r="W291" s="98" t="str">
        <f ca="1">_xlfn.XLOOKUP(G291&amp;$W$3,BS_CONTROLE[CHAVE],BS_CONTROLE[Quantidade_11],"-")</f>
        <v>-</v>
      </c>
      <c r="X291" s="201"/>
      <c r="Y291" s="201"/>
      <c r="Z291" s="201"/>
      <c r="AA291" s="201"/>
      <c r="AB291" s="201"/>
      <c r="AC291" s="201"/>
      <c r="AD291" s="201"/>
      <c r="AE291" s="201"/>
      <c r="AF291" s="201"/>
      <c r="AG291" s="201"/>
      <c r="AH291" s="201"/>
      <c r="AI291" s="201"/>
      <c r="AJ291" s="201"/>
      <c r="AK291" s="201"/>
      <c r="AL291" s="201"/>
      <c r="AM291" s="201"/>
      <c r="AN291" s="201"/>
      <c r="AO291" s="201"/>
      <c r="AP291" s="201"/>
      <c r="AQ291" s="201"/>
      <c r="AR291" s="201"/>
      <c r="AS291" s="201"/>
      <c r="AT291" s="201"/>
    </row>
    <row r="292" spans="1:46" hidden="1">
      <c r="A292" s="95" t="str">
        <f>IF(FN_MC!Y295="","*",FN_MC!Y295)</f>
        <v>*</v>
      </c>
      <c r="B292" s="95" t="str">
        <f>IF(FN_MC!X295="","*",FN_MC!X295)</f>
        <v>*</v>
      </c>
      <c r="C292" s="95" t="str">
        <f>IF(FN_MC!Z295="","*",FN_MC!Z295)</f>
        <v>*</v>
      </c>
      <c r="D292" s="96" t="str">
        <f>IF(FN_MC!S295="","*",FN_MC!S295)</f>
        <v>-</v>
      </c>
      <c r="E292" s="96" t="str">
        <f>IF(FN_MC!T295="","*",FN_MC!T295)</f>
        <v>-</v>
      </c>
      <c r="F292" s="96" t="str">
        <f>IF(FN_MC!B295="","*",FN_MC!B295)</f>
        <v>*</v>
      </c>
      <c r="G292" s="96" t="str">
        <f>IF(FN_MC!D295="","*",FN_MC!D295)</f>
        <v>*</v>
      </c>
      <c r="H292" s="96" t="str">
        <f>IF(FN_MC!F295="","*",FN_MC!F295)</f>
        <v>*</v>
      </c>
      <c r="I292" s="96" t="str">
        <f>IF(FN_MC!H295="","*",FN_MC!H295)</f>
        <v>*</v>
      </c>
      <c r="J292" s="96" t="str">
        <f>IF(FN_MC!I295="","*",FN_MC!I295)</f>
        <v>*</v>
      </c>
      <c r="K292" s="96" t="str">
        <f>IF(FN_MC!M295="","*",FN_MC!M295)</f>
        <v>-</v>
      </c>
      <c r="L292" s="196" t="str">
        <f>IF(FN_MC!N295="","*",FN_MC!N295)</f>
        <v>-</v>
      </c>
      <c r="M292" s="97" t="str">
        <f>IF(FN_MC!J295="","*",FN_MC!J295)</f>
        <v>*</v>
      </c>
      <c r="N292" s="183" t="str">
        <f>IF(FN_MC!K295="","*",FN_MC!K295)</f>
        <v>*</v>
      </c>
      <c r="O292" s="183" t="str">
        <f>IF(FN_MC!L295="","*",FN_MC!L295)</f>
        <v>-</v>
      </c>
      <c r="P292" s="107" t="str">
        <f>IF(FN_MC!O295="","*",FN_MC!O295)</f>
        <v>*</v>
      </c>
      <c r="Q292" s="107" t="str">
        <f>IF(FN_MC!P295="","*",FN_MC!P295)</f>
        <v>*</v>
      </c>
      <c r="R292" s="96" t="str">
        <f>IF(FN_MC!Q295="","*",CONCATENATE(FN_MC!Q295," ",FN_MC!R295))</f>
        <v>*</v>
      </c>
      <c r="S292" s="96" t="str">
        <f>IF(FN_MC!V295="","*",FN_MC!V295)</f>
        <v>*</v>
      </c>
      <c r="T292" s="96" t="str">
        <f>IF(FN_MC!W295="","*",FN_MC!W295)</f>
        <v>*</v>
      </c>
      <c r="U292" s="98" t="str">
        <f ca="1">_xlfn.XLOOKUP(G292&amp;$U$3,BS_CONTROLE[CHAVE],BS_CONTROLE[Quantidade_11],"-")</f>
        <v>-</v>
      </c>
      <c r="V292" s="98" t="str">
        <f ca="1">_xlfn.XLOOKUP(G292&amp;$V$3,BS_CONTROLE[CHAVE],BS_CONTROLE[Quantidade_11],"-")</f>
        <v>-</v>
      </c>
      <c r="W292" s="98" t="str">
        <f ca="1">_xlfn.XLOOKUP(G292&amp;$W$3,BS_CONTROLE[CHAVE],BS_CONTROLE[Quantidade_11],"-")</f>
        <v>-</v>
      </c>
      <c r="X292" s="201"/>
      <c r="Y292" s="201"/>
      <c r="Z292" s="201"/>
      <c r="AA292" s="201"/>
      <c r="AB292" s="201"/>
      <c r="AC292" s="201"/>
      <c r="AD292" s="201"/>
      <c r="AE292" s="201"/>
      <c r="AF292" s="201"/>
      <c r="AG292" s="201"/>
      <c r="AH292" s="201"/>
      <c r="AI292" s="201"/>
      <c r="AJ292" s="201"/>
      <c r="AK292" s="201"/>
      <c r="AL292" s="201"/>
      <c r="AM292" s="201"/>
      <c r="AN292" s="201"/>
      <c r="AO292" s="201"/>
      <c r="AP292" s="201"/>
      <c r="AQ292" s="201"/>
      <c r="AR292" s="201"/>
      <c r="AS292" s="201"/>
      <c r="AT292" s="201"/>
    </row>
    <row r="293" spans="1:46" hidden="1">
      <c r="A293" s="95" t="str">
        <f>IF(FN_MC!Y296="","*",FN_MC!Y296)</f>
        <v>*</v>
      </c>
      <c r="B293" s="95" t="str">
        <f>IF(FN_MC!X296="","*",FN_MC!X296)</f>
        <v>*</v>
      </c>
      <c r="C293" s="95" t="str">
        <f>IF(FN_MC!Z296="","*",FN_MC!Z296)</f>
        <v>*</v>
      </c>
      <c r="D293" s="96" t="str">
        <f>IF(FN_MC!S296="","*",FN_MC!S296)</f>
        <v>-</v>
      </c>
      <c r="E293" s="96" t="str">
        <f>IF(FN_MC!T296="","*",FN_MC!T296)</f>
        <v>-</v>
      </c>
      <c r="F293" s="96" t="str">
        <f>IF(FN_MC!B296="","*",FN_MC!B296)</f>
        <v>*</v>
      </c>
      <c r="G293" s="96" t="str">
        <f>IF(FN_MC!D296="","*",FN_MC!D296)</f>
        <v>*</v>
      </c>
      <c r="H293" s="96" t="str">
        <f>IF(FN_MC!F296="","*",FN_MC!F296)</f>
        <v>*</v>
      </c>
      <c r="I293" s="96" t="str">
        <f>IF(FN_MC!H296="","*",FN_MC!H296)</f>
        <v>*</v>
      </c>
      <c r="J293" s="96" t="str">
        <f>IF(FN_MC!I296="","*",FN_MC!I296)</f>
        <v>*</v>
      </c>
      <c r="K293" s="96" t="str">
        <f>IF(FN_MC!M296="","*",FN_MC!M296)</f>
        <v>-</v>
      </c>
      <c r="L293" s="196" t="str">
        <f>IF(FN_MC!N296="","*",FN_MC!N296)</f>
        <v>-</v>
      </c>
      <c r="M293" s="97" t="str">
        <f>IF(FN_MC!J296="","*",FN_MC!J296)</f>
        <v>*</v>
      </c>
      <c r="N293" s="183" t="str">
        <f>IF(FN_MC!K296="","*",FN_MC!K296)</f>
        <v>*</v>
      </c>
      <c r="O293" s="183" t="str">
        <f>IF(FN_MC!L296="","*",FN_MC!L296)</f>
        <v>-</v>
      </c>
      <c r="P293" s="107" t="str">
        <f>IF(FN_MC!O296="","*",FN_MC!O296)</f>
        <v>*</v>
      </c>
      <c r="Q293" s="107" t="str">
        <f>IF(FN_MC!P296="","*",FN_MC!P296)</f>
        <v>*</v>
      </c>
      <c r="R293" s="96" t="str">
        <f>IF(FN_MC!Q296="","*",CONCATENATE(FN_MC!Q296," ",FN_MC!R296))</f>
        <v>*</v>
      </c>
      <c r="S293" s="96" t="str">
        <f>IF(FN_MC!V296="","*",FN_MC!V296)</f>
        <v>*</v>
      </c>
      <c r="T293" s="96" t="str">
        <f>IF(FN_MC!W296="","*",FN_MC!W296)</f>
        <v>*</v>
      </c>
      <c r="U293" s="98" t="str">
        <f ca="1">_xlfn.XLOOKUP(G293&amp;$U$3,BS_CONTROLE[CHAVE],BS_CONTROLE[Quantidade_11],"-")</f>
        <v>-</v>
      </c>
      <c r="V293" s="98" t="str">
        <f ca="1">_xlfn.XLOOKUP(G293&amp;$V$3,BS_CONTROLE[CHAVE],BS_CONTROLE[Quantidade_11],"-")</f>
        <v>-</v>
      </c>
      <c r="W293" s="98" t="str">
        <f ca="1">_xlfn.XLOOKUP(G293&amp;$W$3,BS_CONTROLE[CHAVE],BS_CONTROLE[Quantidade_11],"-")</f>
        <v>-</v>
      </c>
      <c r="X293" s="201"/>
      <c r="Y293" s="201"/>
      <c r="Z293" s="201"/>
      <c r="AA293" s="201"/>
      <c r="AB293" s="201"/>
      <c r="AC293" s="201"/>
      <c r="AD293" s="201"/>
      <c r="AE293" s="201"/>
      <c r="AF293" s="201"/>
      <c r="AG293" s="201"/>
      <c r="AH293" s="201"/>
      <c r="AI293" s="201"/>
      <c r="AJ293" s="201"/>
      <c r="AK293" s="201"/>
      <c r="AL293" s="201"/>
      <c r="AM293" s="201"/>
      <c r="AN293" s="201"/>
      <c r="AO293" s="201"/>
      <c r="AP293" s="201"/>
      <c r="AQ293" s="201"/>
      <c r="AR293" s="201"/>
      <c r="AS293" s="201"/>
      <c r="AT293" s="201"/>
    </row>
    <row r="294" spans="1:46" hidden="1">
      <c r="A294" s="95" t="str">
        <f>IF(FN_MC!Y297="","*",FN_MC!Y297)</f>
        <v>*</v>
      </c>
      <c r="B294" s="95" t="str">
        <f>IF(FN_MC!X297="","*",FN_MC!X297)</f>
        <v>*</v>
      </c>
      <c r="C294" s="95" t="str">
        <f>IF(FN_MC!Z297="","*",FN_MC!Z297)</f>
        <v>*</v>
      </c>
      <c r="D294" s="96" t="str">
        <f>IF(FN_MC!S297="","*",FN_MC!S297)</f>
        <v>-</v>
      </c>
      <c r="E294" s="96" t="str">
        <f>IF(FN_MC!T297="","*",FN_MC!T297)</f>
        <v>-</v>
      </c>
      <c r="F294" s="96" t="str">
        <f>IF(FN_MC!B297="","*",FN_MC!B297)</f>
        <v>*</v>
      </c>
      <c r="G294" s="96" t="str">
        <f>IF(FN_MC!D297="","*",FN_MC!D297)</f>
        <v>*</v>
      </c>
      <c r="H294" s="96" t="str">
        <f>IF(FN_MC!F297="","*",FN_MC!F297)</f>
        <v>*</v>
      </c>
      <c r="I294" s="96" t="str">
        <f>IF(FN_MC!H297="","*",FN_MC!H297)</f>
        <v>*</v>
      </c>
      <c r="J294" s="96" t="str">
        <f>IF(FN_MC!I297="","*",FN_MC!I297)</f>
        <v>*</v>
      </c>
      <c r="K294" s="96" t="str">
        <f>IF(FN_MC!M297="","*",FN_MC!M297)</f>
        <v>-</v>
      </c>
      <c r="L294" s="196" t="str">
        <f>IF(FN_MC!N297="","*",FN_MC!N297)</f>
        <v>-</v>
      </c>
      <c r="M294" s="97" t="str">
        <f>IF(FN_MC!J297="","*",FN_MC!J297)</f>
        <v>*</v>
      </c>
      <c r="N294" s="183" t="str">
        <f>IF(FN_MC!K297="","*",FN_MC!K297)</f>
        <v>*</v>
      </c>
      <c r="O294" s="183" t="str">
        <f>IF(FN_MC!L297="","*",FN_MC!L297)</f>
        <v>-</v>
      </c>
      <c r="P294" s="107" t="str">
        <f>IF(FN_MC!O297="","*",FN_MC!O297)</f>
        <v>*</v>
      </c>
      <c r="Q294" s="107" t="str">
        <f>IF(FN_MC!P297="","*",FN_MC!P297)</f>
        <v>*</v>
      </c>
      <c r="R294" s="96" t="str">
        <f>IF(FN_MC!Q297="","*",CONCATENATE(FN_MC!Q297," ",FN_MC!R297))</f>
        <v>*</v>
      </c>
      <c r="S294" s="96" t="str">
        <f>IF(FN_MC!V297="","*",FN_MC!V297)</f>
        <v>*</v>
      </c>
      <c r="T294" s="96" t="str">
        <f>IF(FN_MC!W297="","*",FN_MC!W297)</f>
        <v>*</v>
      </c>
      <c r="U294" s="98" t="str">
        <f ca="1">_xlfn.XLOOKUP(G294&amp;$U$3,BS_CONTROLE[CHAVE],BS_CONTROLE[Quantidade_11],"-")</f>
        <v>-</v>
      </c>
      <c r="V294" s="98" t="str">
        <f ca="1">_xlfn.XLOOKUP(G294&amp;$V$3,BS_CONTROLE[CHAVE],BS_CONTROLE[Quantidade_11],"-")</f>
        <v>-</v>
      </c>
      <c r="W294" s="98" t="str">
        <f ca="1">_xlfn.XLOOKUP(G294&amp;$W$3,BS_CONTROLE[CHAVE],BS_CONTROLE[Quantidade_11],"-")</f>
        <v>-</v>
      </c>
      <c r="X294" s="201"/>
      <c r="Y294" s="201"/>
      <c r="Z294" s="201"/>
      <c r="AA294" s="201"/>
      <c r="AB294" s="201"/>
      <c r="AC294" s="201"/>
      <c r="AD294" s="201"/>
      <c r="AE294" s="201"/>
      <c r="AF294" s="201"/>
      <c r="AG294" s="201"/>
      <c r="AH294" s="201"/>
      <c r="AI294" s="201"/>
      <c r="AJ294" s="201"/>
      <c r="AK294" s="201"/>
      <c r="AL294" s="201"/>
      <c r="AM294" s="201"/>
      <c r="AN294" s="201"/>
      <c r="AO294" s="201"/>
      <c r="AP294" s="201"/>
      <c r="AQ294" s="201"/>
      <c r="AR294" s="201"/>
      <c r="AS294" s="201"/>
      <c r="AT294" s="201"/>
    </row>
    <row r="295" spans="1:46" hidden="1">
      <c r="A295" s="95" t="str">
        <f>IF(FN_MC!Y298="","*",FN_MC!Y298)</f>
        <v>*</v>
      </c>
      <c r="B295" s="95" t="str">
        <f>IF(FN_MC!X298="","*",FN_MC!X298)</f>
        <v>*</v>
      </c>
      <c r="C295" s="95" t="str">
        <f>IF(FN_MC!Z298="","*",FN_MC!Z298)</f>
        <v>*</v>
      </c>
      <c r="D295" s="96" t="str">
        <f>IF(FN_MC!S298="","*",FN_MC!S298)</f>
        <v>-</v>
      </c>
      <c r="E295" s="96" t="str">
        <f>IF(FN_MC!T298="","*",FN_MC!T298)</f>
        <v>-</v>
      </c>
      <c r="F295" s="96" t="str">
        <f>IF(FN_MC!B298="","*",FN_MC!B298)</f>
        <v>*</v>
      </c>
      <c r="G295" s="96" t="str">
        <f>IF(FN_MC!D298="","*",FN_MC!D298)</f>
        <v>*</v>
      </c>
      <c r="H295" s="96" t="str">
        <f>IF(FN_MC!F298="","*",FN_MC!F298)</f>
        <v>*</v>
      </c>
      <c r="I295" s="96" t="str">
        <f>IF(FN_MC!H298="","*",FN_MC!H298)</f>
        <v>*</v>
      </c>
      <c r="J295" s="96" t="str">
        <f>IF(FN_MC!I298="","*",FN_MC!I298)</f>
        <v>*</v>
      </c>
      <c r="K295" s="96" t="str">
        <f>IF(FN_MC!M298="","*",FN_MC!M298)</f>
        <v>-</v>
      </c>
      <c r="L295" s="196" t="str">
        <f>IF(FN_MC!N298="","*",FN_MC!N298)</f>
        <v>-</v>
      </c>
      <c r="M295" s="97" t="str">
        <f>IF(FN_MC!J298="","*",FN_MC!J298)</f>
        <v>*</v>
      </c>
      <c r="N295" s="183" t="str">
        <f>IF(FN_MC!K298="","*",FN_MC!K298)</f>
        <v>*</v>
      </c>
      <c r="O295" s="183" t="str">
        <f>IF(FN_MC!L298="","*",FN_MC!L298)</f>
        <v>-</v>
      </c>
      <c r="P295" s="107" t="str">
        <f>IF(FN_MC!O298="","*",FN_MC!O298)</f>
        <v>*</v>
      </c>
      <c r="Q295" s="107" t="str">
        <f>IF(FN_MC!P298="","*",FN_MC!P298)</f>
        <v>*</v>
      </c>
      <c r="R295" s="96" t="str">
        <f>IF(FN_MC!Q298="","*",CONCATENATE(FN_MC!Q298," ",FN_MC!R298))</f>
        <v>*</v>
      </c>
      <c r="S295" s="96" t="str">
        <f>IF(FN_MC!V298="","*",FN_MC!V298)</f>
        <v>*</v>
      </c>
      <c r="T295" s="96" t="str">
        <f>IF(FN_MC!W298="","*",FN_MC!W298)</f>
        <v>*</v>
      </c>
      <c r="U295" s="98" t="str">
        <f ca="1">_xlfn.XLOOKUP(G295&amp;$U$3,BS_CONTROLE[CHAVE],BS_CONTROLE[Quantidade_11],"-")</f>
        <v>-</v>
      </c>
      <c r="V295" s="98" t="str">
        <f ca="1">_xlfn.XLOOKUP(G295&amp;$V$3,BS_CONTROLE[CHAVE],BS_CONTROLE[Quantidade_11],"-")</f>
        <v>-</v>
      </c>
      <c r="W295" s="98" t="str">
        <f ca="1">_xlfn.XLOOKUP(G295&amp;$W$3,BS_CONTROLE[CHAVE],BS_CONTROLE[Quantidade_11],"-")</f>
        <v>-</v>
      </c>
      <c r="X295" s="201"/>
      <c r="Y295" s="201"/>
      <c r="Z295" s="201"/>
      <c r="AA295" s="201"/>
      <c r="AB295" s="201"/>
      <c r="AC295" s="201"/>
      <c r="AD295" s="201"/>
      <c r="AE295" s="201"/>
      <c r="AF295" s="201"/>
      <c r="AG295" s="201"/>
      <c r="AH295" s="201"/>
      <c r="AI295" s="201"/>
      <c r="AJ295" s="201"/>
      <c r="AK295" s="201"/>
      <c r="AL295" s="201"/>
      <c r="AM295" s="201"/>
      <c r="AN295" s="201"/>
      <c r="AO295" s="201"/>
      <c r="AP295" s="201"/>
      <c r="AQ295" s="201"/>
      <c r="AR295" s="201"/>
      <c r="AS295" s="201"/>
      <c r="AT295" s="201"/>
    </row>
    <row r="296" spans="1:46" hidden="1">
      <c r="A296" s="95" t="str">
        <f>IF(FN_MC!Y299="","*",FN_MC!Y299)</f>
        <v>*</v>
      </c>
      <c r="B296" s="95" t="str">
        <f>IF(FN_MC!X299="","*",FN_MC!X299)</f>
        <v>*</v>
      </c>
      <c r="C296" s="95" t="str">
        <f>IF(FN_MC!Z299="","*",FN_MC!Z299)</f>
        <v>*</v>
      </c>
      <c r="D296" s="96" t="str">
        <f>IF(FN_MC!S299="","*",FN_MC!S299)</f>
        <v>-</v>
      </c>
      <c r="E296" s="96" t="str">
        <f>IF(FN_MC!T299="","*",FN_MC!T299)</f>
        <v>-</v>
      </c>
      <c r="F296" s="96" t="str">
        <f>IF(FN_MC!B299="","*",FN_MC!B299)</f>
        <v>*</v>
      </c>
      <c r="G296" s="96" t="str">
        <f>IF(FN_MC!D299="","*",FN_MC!D299)</f>
        <v>*</v>
      </c>
      <c r="H296" s="96" t="str">
        <f>IF(FN_MC!F299="","*",FN_MC!F299)</f>
        <v>*</v>
      </c>
      <c r="I296" s="96" t="str">
        <f>IF(FN_MC!H299="","*",FN_MC!H299)</f>
        <v>*</v>
      </c>
      <c r="J296" s="96" t="str">
        <f>IF(FN_MC!I299="","*",FN_MC!I299)</f>
        <v>*</v>
      </c>
      <c r="K296" s="96" t="str">
        <f>IF(FN_MC!M299="","*",FN_MC!M299)</f>
        <v>-</v>
      </c>
      <c r="L296" s="196" t="str">
        <f>IF(FN_MC!N299="","*",FN_MC!N299)</f>
        <v>-</v>
      </c>
      <c r="M296" s="97" t="str">
        <f>IF(FN_MC!J299="","*",FN_MC!J299)</f>
        <v>*</v>
      </c>
      <c r="N296" s="183" t="str">
        <f>IF(FN_MC!K299="","*",FN_MC!K299)</f>
        <v>*</v>
      </c>
      <c r="O296" s="183" t="str">
        <f>IF(FN_MC!L299="","*",FN_MC!L299)</f>
        <v>-</v>
      </c>
      <c r="P296" s="107" t="str">
        <f>IF(FN_MC!O299="","*",FN_MC!O299)</f>
        <v>*</v>
      </c>
      <c r="Q296" s="107" t="str">
        <f>IF(FN_MC!P299="","*",FN_MC!P299)</f>
        <v>*</v>
      </c>
      <c r="R296" s="96" t="str">
        <f>IF(FN_MC!Q299="","*",CONCATENATE(FN_MC!Q299," ",FN_MC!R299))</f>
        <v>*</v>
      </c>
      <c r="S296" s="96" t="str">
        <f>IF(FN_MC!V299="","*",FN_MC!V299)</f>
        <v>*</v>
      </c>
      <c r="T296" s="96" t="str">
        <f>IF(FN_MC!W299="","*",FN_MC!W299)</f>
        <v>*</v>
      </c>
      <c r="U296" s="98" t="str">
        <f ca="1">_xlfn.XLOOKUP(G296&amp;$U$3,BS_CONTROLE[CHAVE],BS_CONTROLE[Quantidade_11],"-")</f>
        <v>-</v>
      </c>
      <c r="V296" s="98" t="str">
        <f ca="1">_xlfn.XLOOKUP(G296&amp;$V$3,BS_CONTROLE[CHAVE],BS_CONTROLE[Quantidade_11],"-")</f>
        <v>-</v>
      </c>
      <c r="W296" s="98" t="str">
        <f ca="1">_xlfn.XLOOKUP(G296&amp;$W$3,BS_CONTROLE[CHAVE],BS_CONTROLE[Quantidade_11],"-")</f>
        <v>-</v>
      </c>
      <c r="X296" s="201"/>
      <c r="Y296" s="201"/>
      <c r="Z296" s="201"/>
      <c r="AA296" s="201"/>
      <c r="AB296" s="201"/>
      <c r="AC296" s="201"/>
      <c r="AD296" s="201"/>
      <c r="AE296" s="201"/>
      <c r="AF296" s="201"/>
      <c r="AG296" s="201"/>
      <c r="AH296" s="201"/>
      <c r="AI296" s="201"/>
      <c r="AJ296" s="201"/>
      <c r="AK296" s="201"/>
      <c r="AL296" s="201"/>
      <c r="AM296" s="201"/>
      <c r="AN296" s="201"/>
      <c r="AO296" s="201"/>
      <c r="AP296" s="201"/>
      <c r="AQ296" s="201"/>
      <c r="AR296" s="201"/>
      <c r="AS296" s="201"/>
      <c r="AT296" s="201"/>
    </row>
    <row r="297" spans="1:46" hidden="1">
      <c r="A297" s="95" t="str">
        <f>IF(FN_MC!Y300="","*",FN_MC!Y300)</f>
        <v>*</v>
      </c>
      <c r="B297" s="95" t="str">
        <f>IF(FN_MC!X300="","*",FN_MC!X300)</f>
        <v>*</v>
      </c>
      <c r="C297" s="95" t="str">
        <f>IF(FN_MC!Z300="","*",FN_MC!Z300)</f>
        <v>*</v>
      </c>
      <c r="D297" s="96" t="str">
        <f>IF(FN_MC!S300="","*",FN_MC!S300)</f>
        <v>-</v>
      </c>
      <c r="E297" s="96" t="str">
        <f>IF(FN_MC!T300="","*",FN_MC!T300)</f>
        <v>-</v>
      </c>
      <c r="F297" s="96" t="str">
        <f>IF(FN_MC!B300="","*",FN_MC!B300)</f>
        <v>*</v>
      </c>
      <c r="G297" s="96" t="str">
        <f>IF(FN_MC!D300="","*",FN_MC!D300)</f>
        <v>*</v>
      </c>
      <c r="H297" s="96" t="str">
        <f>IF(FN_MC!F300="","*",FN_MC!F300)</f>
        <v>*</v>
      </c>
      <c r="I297" s="96" t="str">
        <f>IF(FN_MC!H300="","*",FN_MC!H300)</f>
        <v>*</v>
      </c>
      <c r="J297" s="96" t="str">
        <f>IF(FN_MC!I300="","*",FN_MC!I300)</f>
        <v>*</v>
      </c>
      <c r="K297" s="96" t="str">
        <f>IF(FN_MC!M300="","*",FN_MC!M300)</f>
        <v>-</v>
      </c>
      <c r="L297" s="196" t="str">
        <f>IF(FN_MC!N300="","*",FN_MC!N300)</f>
        <v>-</v>
      </c>
      <c r="M297" s="97" t="str">
        <f>IF(FN_MC!J300="","*",FN_MC!J300)</f>
        <v>*</v>
      </c>
      <c r="N297" s="183" t="str">
        <f>IF(FN_MC!K300="","*",FN_MC!K300)</f>
        <v>*</v>
      </c>
      <c r="O297" s="183" t="str">
        <f>IF(FN_MC!L300="","*",FN_MC!L300)</f>
        <v>-</v>
      </c>
      <c r="P297" s="107" t="str">
        <f>IF(FN_MC!O300="","*",FN_MC!O300)</f>
        <v>*</v>
      </c>
      <c r="Q297" s="107" t="str">
        <f>IF(FN_MC!P300="","*",FN_MC!P300)</f>
        <v>*</v>
      </c>
      <c r="R297" s="96" t="str">
        <f>IF(FN_MC!Q300="","*",CONCATENATE(FN_MC!Q300," ",FN_MC!R300))</f>
        <v>*</v>
      </c>
      <c r="S297" s="96" t="str">
        <f>IF(FN_MC!V300="","*",FN_MC!V300)</f>
        <v>*</v>
      </c>
      <c r="T297" s="96" t="str">
        <f>IF(FN_MC!W300="","*",FN_MC!W300)</f>
        <v>*</v>
      </c>
      <c r="U297" s="98" t="str">
        <f ca="1">_xlfn.XLOOKUP(G297&amp;$U$3,BS_CONTROLE[CHAVE],BS_CONTROLE[Quantidade_11],"-")</f>
        <v>-</v>
      </c>
      <c r="V297" s="98" t="str">
        <f ca="1">_xlfn.XLOOKUP(G297&amp;$V$3,BS_CONTROLE[CHAVE],BS_CONTROLE[Quantidade_11],"-")</f>
        <v>-</v>
      </c>
      <c r="W297" s="98" t="str">
        <f ca="1">_xlfn.XLOOKUP(G297&amp;$W$3,BS_CONTROLE[CHAVE],BS_CONTROLE[Quantidade_11],"-")</f>
        <v>-</v>
      </c>
      <c r="X297" s="201"/>
      <c r="Y297" s="201"/>
      <c r="Z297" s="201"/>
      <c r="AA297" s="201"/>
      <c r="AB297" s="201"/>
      <c r="AC297" s="201"/>
      <c r="AD297" s="201"/>
      <c r="AE297" s="201"/>
      <c r="AF297" s="201"/>
      <c r="AG297" s="201"/>
      <c r="AH297" s="201"/>
      <c r="AI297" s="201"/>
      <c r="AJ297" s="201"/>
      <c r="AK297" s="201"/>
      <c r="AL297" s="201"/>
      <c r="AM297" s="201"/>
      <c r="AN297" s="201"/>
      <c r="AO297" s="201"/>
      <c r="AP297" s="201"/>
      <c r="AQ297" s="201"/>
      <c r="AR297" s="201"/>
      <c r="AS297" s="201"/>
      <c r="AT297" s="201"/>
    </row>
    <row r="298" spans="1:46" hidden="1">
      <c r="A298" s="95" t="str">
        <f>IF(FN_MC!Y301="","*",FN_MC!Y301)</f>
        <v>*</v>
      </c>
      <c r="B298" s="95" t="str">
        <f>IF(FN_MC!X301="","*",FN_MC!X301)</f>
        <v>*</v>
      </c>
      <c r="C298" s="95" t="str">
        <f>IF(FN_MC!Z301="","*",FN_MC!Z301)</f>
        <v>*</v>
      </c>
      <c r="D298" s="96" t="str">
        <f>IF(FN_MC!S301="","*",FN_MC!S301)</f>
        <v>-</v>
      </c>
      <c r="E298" s="96" t="str">
        <f>IF(FN_MC!T301="","*",FN_MC!T301)</f>
        <v>-</v>
      </c>
      <c r="F298" s="96" t="str">
        <f>IF(FN_MC!B301="","*",FN_MC!B301)</f>
        <v>*</v>
      </c>
      <c r="G298" s="96" t="str">
        <f>IF(FN_MC!D301="","*",FN_MC!D301)</f>
        <v>*</v>
      </c>
      <c r="H298" s="96" t="str">
        <f>IF(FN_MC!F301="","*",FN_MC!F301)</f>
        <v>*</v>
      </c>
      <c r="I298" s="96" t="str">
        <f>IF(FN_MC!H301="","*",FN_MC!H301)</f>
        <v>*</v>
      </c>
      <c r="J298" s="96" t="str">
        <f>IF(FN_MC!I301="","*",FN_MC!I301)</f>
        <v>*</v>
      </c>
      <c r="K298" s="96" t="str">
        <f>IF(FN_MC!M301="","*",FN_MC!M301)</f>
        <v>-</v>
      </c>
      <c r="L298" s="196" t="str">
        <f>IF(FN_MC!N301="","*",FN_MC!N301)</f>
        <v>-</v>
      </c>
      <c r="M298" s="97" t="str">
        <f>IF(FN_MC!J301="","*",FN_MC!J301)</f>
        <v>*</v>
      </c>
      <c r="N298" s="183" t="str">
        <f>IF(FN_MC!K301="","*",FN_MC!K301)</f>
        <v>*</v>
      </c>
      <c r="O298" s="183" t="str">
        <f>IF(FN_MC!L301="","*",FN_MC!L301)</f>
        <v>-</v>
      </c>
      <c r="P298" s="107" t="str">
        <f>IF(FN_MC!O301="","*",FN_MC!O301)</f>
        <v>*</v>
      </c>
      <c r="Q298" s="107" t="str">
        <f>IF(FN_MC!P301="","*",FN_MC!P301)</f>
        <v>*</v>
      </c>
      <c r="R298" s="96" t="str">
        <f>IF(FN_MC!Q301="","*",CONCATENATE(FN_MC!Q301," ",FN_MC!R301))</f>
        <v>*</v>
      </c>
      <c r="S298" s="96" t="str">
        <f>IF(FN_MC!V301="","*",FN_MC!V301)</f>
        <v>*</v>
      </c>
      <c r="T298" s="96" t="str">
        <f>IF(FN_MC!W301="","*",FN_MC!W301)</f>
        <v>*</v>
      </c>
      <c r="U298" s="98" t="str">
        <f ca="1">_xlfn.XLOOKUP(G298&amp;$U$3,BS_CONTROLE[CHAVE],BS_CONTROLE[Quantidade_11],"-")</f>
        <v>-</v>
      </c>
      <c r="V298" s="98" t="str">
        <f ca="1">_xlfn.XLOOKUP(G298&amp;$V$3,BS_CONTROLE[CHAVE],BS_CONTROLE[Quantidade_11],"-")</f>
        <v>-</v>
      </c>
      <c r="W298" s="98" t="str">
        <f ca="1">_xlfn.XLOOKUP(G298&amp;$W$3,BS_CONTROLE[CHAVE],BS_CONTROLE[Quantidade_11],"-")</f>
        <v>-</v>
      </c>
      <c r="X298" s="201"/>
      <c r="Y298" s="201"/>
      <c r="Z298" s="201"/>
      <c r="AA298" s="201"/>
      <c r="AB298" s="201"/>
      <c r="AC298" s="201"/>
      <c r="AD298" s="201"/>
      <c r="AE298" s="201"/>
      <c r="AF298" s="201"/>
      <c r="AG298" s="201"/>
      <c r="AH298" s="201"/>
      <c r="AI298" s="201"/>
      <c r="AJ298" s="201"/>
      <c r="AK298" s="201"/>
      <c r="AL298" s="201"/>
      <c r="AM298" s="201"/>
      <c r="AN298" s="201"/>
      <c r="AO298" s="201"/>
      <c r="AP298" s="201"/>
      <c r="AQ298" s="201"/>
      <c r="AR298" s="201"/>
      <c r="AS298" s="201"/>
      <c r="AT298" s="201"/>
    </row>
    <row r="299" spans="1:46" hidden="1">
      <c r="A299" s="95" t="str">
        <f>IF(FN_MC!Y302="","*",FN_MC!Y302)</f>
        <v>*</v>
      </c>
      <c r="B299" s="95" t="str">
        <f>IF(FN_MC!X302="","*",FN_MC!X302)</f>
        <v>*</v>
      </c>
      <c r="C299" s="95" t="str">
        <f>IF(FN_MC!Z302="","*",FN_MC!Z302)</f>
        <v>*</v>
      </c>
      <c r="D299" s="96" t="str">
        <f>IF(FN_MC!S302="","*",FN_MC!S302)</f>
        <v>-</v>
      </c>
      <c r="E299" s="96" t="str">
        <f>IF(FN_MC!T302="","*",FN_MC!T302)</f>
        <v>-</v>
      </c>
      <c r="F299" s="96" t="str">
        <f>IF(FN_MC!B302="","*",FN_MC!B302)</f>
        <v>*</v>
      </c>
      <c r="G299" s="96" t="str">
        <f>IF(FN_MC!D302="","*",FN_MC!D302)</f>
        <v>*</v>
      </c>
      <c r="H299" s="96" t="str">
        <f>IF(FN_MC!F302="","*",FN_MC!F302)</f>
        <v>*</v>
      </c>
      <c r="I299" s="96" t="str">
        <f>IF(FN_MC!H302="","*",FN_MC!H302)</f>
        <v>*</v>
      </c>
      <c r="J299" s="96" t="str">
        <f>IF(FN_MC!I302="","*",FN_MC!I302)</f>
        <v>*</v>
      </c>
      <c r="K299" s="96" t="str">
        <f>IF(FN_MC!M302="","*",FN_MC!M302)</f>
        <v>-</v>
      </c>
      <c r="L299" s="196" t="str">
        <f>IF(FN_MC!N302="","*",FN_MC!N302)</f>
        <v>-</v>
      </c>
      <c r="M299" s="97" t="str">
        <f>IF(FN_MC!J302="","*",FN_MC!J302)</f>
        <v>*</v>
      </c>
      <c r="N299" s="183" t="str">
        <f>IF(FN_MC!K302="","*",FN_MC!K302)</f>
        <v>*</v>
      </c>
      <c r="O299" s="183" t="str">
        <f>IF(FN_MC!L302="","*",FN_MC!L302)</f>
        <v>-</v>
      </c>
      <c r="P299" s="107" t="str">
        <f>IF(FN_MC!O302="","*",FN_MC!O302)</f>
        <v>*</v>
      </c>
      <c r="Q299" s="107" t="str">
        <f>IF(FN_MC!P302="","*",FN_MC!P302)</f>
        <v>*</v>
      </c>
      <c r="R299" s="96" t="str">
        <f>IF(FN_MC!Q302="","*",CONCATENATE(FN_MC!Q302," ",FN_MC!R302))</f>
        <v>*</v>
      </c>
      <c r="S299" s="96" t="str">
        <f>IF(FN_MC!V302="","*",FN_MC!V302)</f>
        <v>*</v>
      </c>
      <c r="T299" s="96" t="str">
        <f>IF(FN_MC!W302="","*",FN_MC!W302)</f>
        <v>*</v>
      </c>
      <c r="U299" s="98" t="str">
        <f ca="1">_xlfn.XLOOKUP(G299&amp;$U$3,BS_CONTROLE[CHAVE],BS_CONTROLE[Quantidade_11],"-")</f>
        <v>-</v>
      </c>
      <c r="V299" s="98" t="str">
        <f ca="1">_xlfn.XLOOKUP(G299&amp;$V$3,BS_CONTROLE[CHAVE],BS_CONTROLE[Quantidade_11],"-")</f>
        <v>-</v>
      </c>
      <c r="W299" s="98" t="str">
        <f ca="1">_xlfn.XLOOKUP(G299&amp;$W$3,BS_CONTROLE[CHAVE],BS_CONTROLE[Quantidade_11],"-")</f>
        <v>-</v>
      </c>
      <c r="X299" s="201"/>
      <c r="Y299" s="201"/>
      <c r="Z299" s="201"/>
      <c r="AA299" s="201"/>
      <c r="AB299" s="201"/>
      <c r="AC299" s="201"/>
      <c r="AD299" s="201"/>
      <c r="AE299" s="201"/>
      <c r="AF299" s="201"/>
      <c r="AG299" s="201"/>
      <c r="AH299" s="201"/>
      <c r="AI299" s="201"/>
      <c r="AJ299" s="201"/>
      <c r="AK299" s="201"/>
      <c r="AL299" s="201"/>
      <c r="AM299" s="201"/>
      <c r="AN299" s="201"/>
      <c r="AO299" s="201"/>
      <c r="AP299" s="201"/>
      <c r="AQ299" s="201"/>
      <c r="AR299" s="201"/>
      <c r="AS299" s="201"/>
      <c r="AT299" s="201"/>
    </row>
    <row r="300" spans="1:46" hidden="1">
      <c r="A300" s="95" t="str">
        <f>IF(FN_MC!Y303="","*",FN_MC!Y303)</f>
        <v>*</v>
      </c>
      <c r="B300" s="95" t="str">
        <f>IF(FN_MC!X303="","*",FN_MC!X303)</f>
        <v>*</v>
      </c>
      <c r="C300" s="95" t="str">
        <f>IF(FN_MC!Z303="","*",FN_MC!Z303)</f>
        <v>*</v>
      </c>
      <c r="D300" s="96" t="str">
        <f>IF(FN_MC!S303="","*",FN_MC!S303)</f>
        <v>-</v>
      </c>
      <c r="E300" s="96" t="str">
        <f>IF(FN_MC!T303="","*",FN_MC!T303)</f>
        <v>-</v>
      </c>
      <c r="F300" s="96" t="str">
        <f>IF(FN_MC!B303="","*",FN_MC!B303)</f>
        <v>*</v>
      </c>
      <c r="G300" s="96" t="str">
        <f>IF(FN_MC!D303="","*",FN_MC!D303)</f>
        <v>*</v>
      </c>
      <c r="H300" s="96" t="str">
        <f>IF(FN_MC!F303="","*",FN_MC!F303)</f>
        <v>*</v>
      </c>
      <c r="I300" s="96" t="str">
        <f>IF(FN_MC!H303="","*",FN_MC!H303)</f>
        <v>*</v>
      </c>
      <c r="J300" s="96" t="str">
        <f>IF(FN_MC!I303="","*",FN_MC!I303)</f>
        <v>*</v>
      </c>
      <c r="K300" s="96" t="str">
        <f>IF(FN_MC!M303="","*",FN_MC!M303)</f>
        <v>-</v>
      </c>
      <c r="L300" s="196" t="str">
        <f>IF(FN_MC!N303="","*",FN_MC!N303)</f>
        <v>-</v>
      </c>
      <c r="M300" s="97" t="str">
        <f>IF(FN_MC!J303="","*",FN_MC!J303)</f>
        <v>*</v>
      </c>
      <c r="N300" s="183" t="str">
        <f>IF(FN_MC!K303="","*",FN_MC!K303)</f>
        <v>*</v>
      </c>
      <c r="O300" s="183" t="str">
        <f>IF(FN_MC!L303="","*",FN_MC!L303)</f>
        <v>-</v>
      </c>
      <c r="P300" s="107" t="str">
        <f>IF(FN_MC!O303="","*",FN_MC!O303)</f>
        <v>*</v>
      </c>
      <c r="Q300" s="107" t="str">
        <f>IF(FN_MC!P303="","*",FN_MC!P303)</f>
        <v>*</v>
      </c>
      <c r="R300" s="96" t="str">
        <f>IF(FN_MC!Q303="","*",CONCATENATE(FN_MC!Q303," ",FN_MC!R303))</f>
        <v>*</v>
      </c>
      <c r="S300" s="96" t="str">
        <f>IF(FN_MC!V303="","*",FN_MC!V303)</f>
        <v>*</v>
      </c>
      <c r="T300" s="96" t="str">
        <f>IF(FN_MC!W303="","*",FN_MC!W303)</f>
        <v>*</v>
      </c>
      <c r="U300" s="98" t="str">
        <f ca="1">_xlfn.XLOOKUP(G300&amp;$U$3,BS_CONTROLE[CHAVE],BS_CONTROLE[Quantidade_11],"-")</f>
        <v>-</v>
      </c>
      <c r="V300" s="98" t="str">
        <f ca="1">_xlfn.XLOOKUP(G300&amp;$V$3,BS_CONTROLE[CHAVE],BS_CONTROLE[Quantidade_11],"-")</f>
        <v>-</v>
      </c>
      <c r="W300" s="98" t="str">
        <f ca="1">_xlfn.XLOOKUP(G300&amp;$W$3,BS_CONTROLE[CHAVE],BS_CONTROLE[Quantidade_11],"-")</f>
        <v>-</v>
      </c>
      <c r="X300" s="201"/>
      <c r="Y300" s="201"/>
      <c r="Z300" s="201"/>
      <c r="AA300" s="201"/>
      <c r="AB300" s="201"/>
      <c r="AC300" s="201"/>
      <c r="AD300" s="201"/>
      <c r="AE300" s="201"/>
      <c r="AF300" s="201"/>
      <c r="AG300" s="201"/>
      <c r="AH300" s="201"/>
      <c r="AI300" s="201"/>
      <c r="AJ300" s="201"/>
      <c r="AK300" s="201"/>
      <c r="AL300" s="201"/>
      <c r="AM300" s="201"/>
      <c r="AN300" s="201"/>
      <c r="AO300" s="201"/>
      <c r="AP300" s="201"/>
      <c r="AQ300" s="201"/>
      <c r="AR300" s="201"/>
      <c r="AS300" s="201"/>
      <c r="AT300" s="201"/>
    </row>
    <row r="301" spans="1:46" hidden="1">
      <c r="A301" s="95" t="str">
        <f>IF(FN_MC!Y304="","*",FN_MC!Y304)</f>
        <v>*</v>
      </c>
      <c r="B301" s="95" t="str">
        <f>IF(FN_MC!X304="","*",FN_MC!X304)</f>
        <v>*</v>
      </c>
      <c r="C301" s="95" t="str">
        <f>IF(FN_MC!Z304="","*",FN_MC!Z304)</f>
        <v>*</v>
      </c>
      <c r="D301" s="96" t="str">
        <f>IF(FN_MC!S304="","*",FN_MC!S304)</f>
        <v>-</v>
      </c>
      <c r="E301" s="96" t="str">
        <f>IF(FN_MC!T304="","*",FN_MC!T304)</f>
        <v>-</v>
      </c>
      <c r="F301" s="96" t="str">
        <f>IF(FN_MC!B304="","*",FN_MC!B304)</f>
        <v>*</v>
      </c>
      <c r="G301" s="96" t="str">
        <f>IF(FN_MC!D304="","*",FN_MC!D304)</f>
        <v>*</v>
      </c>
      <c r="H301" s="96" t="str">
        <f>IF(FN_MC!F304="","*",FN_MC!F304)</f>
        <v>*</v>
      </c>
      <c r="I301" s="96" t="str">
        <f>IF(FN_MC!H304="","*",FN_MC!H304)</f>
        <v>*</v>
      </c>
      <c r="J301" s="96" t="str">
        <f>IF(FN_MC!I304="","*",FN_MC!I304)</f>
        <v>*</v>
      </c>
      <c r="K301" s="96" t="str">
        <f>IF(FN_MC!M304="","*",FN_MC!M304)</f>
        <v>-</v>
      </c>
      <c r="L301" s="196" t="str">
        <f>IF(FN_MC!N304="","*",FN_MC!N304)</f>
        <v>-</v>
      </c>
      <c r="M301" s="97" t="str">
        <f>IF(FN_MC!J304="","*",FN_MC!J304)</f>
        <v>*</v>
      </c>
      <c r="N301" s="183" t="str">
        <f>IF(FN_MC!K304="","*",FN_MC!K304)</f>
        <v>*</v>
      </c>
      <c r="O301" s="183" t="str">
        <f>IF(FN_MC!L304="","*",FN_MC!L304)</f>
        <v>-</v>
      </c>
      <c r="P301" s="107" t="str">
        <f>IF(FN_MC!O304="","*",FN_MC!O304)</f>
        <v>*</v>
      </c>
      <c r="Q301" s="107" t="str">
        <f>IF(FN_MC!P304="","*",FN_MC!P304)</f>
        <v>*</v>
      </c>
      <c r="R301" s="96" t="str">
        <f>IF(FN_MC!Q304="","*",CONCATENATE(FN_MC!Q304," ",FN_MC!R304))</f>
        <v>*</v>
      </c>
      <c r="S301" s="96" t="str">
        <f>IF(FN_MC!V304="","*",FN_MC!V304)</f>
        <v>*</v>
      </c>
      <c r="T301" s="96" t="str">
        <f>IF(FN_MC!W304="","*",FN_MC!W304)</f>
        <v>*</v>
      </c>
      <c r="U301" s="98" t="str">
        <f ca="1">_xlfn.XLOOKUP(G301&amp;$U$3,BS_CONTROLE[CHAVE],BS_CONTROLE[Quantidade_11],"-")</f>
        <v>-</v>
      </c>
      <c r="V301" s="98" t="str">
        <f ca="1">_xlfn.XLOOKUP(G301&amp;$V$3,BS_CONTROLE[CHAVE],BS_CONTROLE[Quantidade_11],"-")</f>
        <v>-</v>
      </c>
      <c r="W301" s="98" t="str">
        <f ca="1">_xlfn.XLOOKUP(G301&amp;$W$3,BS_CONTROLE[CHAVE],BS_CONTROLE[Quantidade_11],"-")</f>
        <v>-</v>
      </c>
      <c r="X301" s="201"/>
      <c r="Y301" s="201"/>
      <c r="Z301" s="201"/>
      <c r="AA301" s="201"/>
      <c r="AB301" s="201"/>
      <c r="AC301" s="201"/>
      <c r="AD301" s="201"/>
      <c r="AE301" s="201"/>
      <c r="AF301" s="201"/>
      <c r="AG301" s="201"/>
      <c r="AH301" s="201"/>
      <c r="AI301" s="201"/>
      <c r="AJ301" s="201"/>
      <c r="AK301" s="201"/>
      <c r="AL301" s="201"/>
      <c r="AM301" s="201"/>
      <c r="AN301" s="201"/>
      <c r="AO301" s="201"/>
      <c r="AP301" s="201"/>
      <c r="AQ301" s="201"/>
      <c r="AR301" s="201"/>
      <c r="AS301" s="201"/>
      <c r="AT301" s="201"/>
    </row>
    <row r="302" spans="1:46" hidden="1">
      <c r="A302" s="95" t="str">
        <f>IF(FN_MC!Y305="","*",FN_MC!Y305)</f>
        <v>*</v>
      </c>
      <c r="B302" s="95" t="str">
        <f>IF(FN_MC!X305="","*",FN_MC!X305)</f>
        <v>*</v>
      </c>
      <c r="C302" s="95" t="str">
        <f>IF(FN_MC!Z305="","*",FN_MC!Z305)</f>
        <v>*</v>
      </c>
      <c r="D302" s="96" t="str">
        <f>IF(FN_MC!S305="","*",FN_MC!S305)</f>
        <v>-</v>
      </c>
      <c r="E302" s="96" t="str">
        <f>IF(FN_MC!T305="","*",FN_MC!T305)</f>
        <v>-</v>
      </c>
      <c r="F302" s="96" t="str">
        <f>IF(FN_MC!B305="","*",FN_MC!B305)</f>
        <v>*</v>
      </c>
      <c r="G302" s="96" t="str">
        <f>IF(FN_MC!D305="","*",FN_MC!D305)</f>
        <v>*</v>
      </c>
      <c r="H302" s="96" t="str">
        <f>IF(FN_MC!F305="","*",FN_MC!F305)</f>
        <v>*</v>
      </c>
      <c r="I302" s="96" t="str">
        <f>IF(FN_MC!H305="","*",FN_MC!H305)</f>
        <v>*</v>
      </c>
      <c r="J302" s="96" t="str">
        <f>IF(FN_MC!I305="","*",FN_MC!I305)</f>
        <v>*</v>
      </c>
      <c r="K302" s="96" t="str">
        <f>IF(FN_MC!M305="","*",FN_MC!M305)</f>
        <v>-</v>
      </c>
      <c r="L302" s="196" t="str">
        <f>IF(FN_MC!N305="","*",FN_MC!N305)</f>
        <v>-</v>
      </c>
      <c r="M302" s="97" t="str">
        <f>IF(FN_MC!J305="","*",FN_MC!J305)</f>
        <v>*</v>
      </c>
      <c r="N302" s="183" t="str">
        <f>IF(FN_MC!K305="","*",FN_MC!K305)</f>
        <v>*</v>
      </c>
      <c r="O302" s="183" t="str">
        <f>IF(FN_MC!L305="","*",FN_MC!L305)</f>
        <v>-</v>
      </c>
      <c r="P302" s="107" t="str">
        <f>IF(FN_MC!O305="","*",FN_MC!O305)</f>
        <v>*</v>
      </c>
      <c r="Q302" s="107" t="str">
        <f>IF(FN_MC!P305="","*",FN_MC!P305)</f>
        <v>*</v>
      </c>
      <c r="R302" s="96" t="str">
        <f>IF(FN_MC!Q305="","*",CONCATENATE(FN_MC!Q305," ",FN_MC!R305))</f>
        <v>*</v>
      </c>
      <c r="S302" s="96" t="str">
        <f>IF(FN_MC!V305="","*",FN_MC!V305)</f>
        <v>*</v>
      </c>
      <c r="T302" s="96" t="str">
        <f>IF(FN_MC!W305="","*",FN_MC!W305)</f>
        <v>*</v>
      </c>
      <c r="U302" s="98" t="str">
        <f ca="1">_xlfn.XLOOKUP(G302&amp;$U$3,BS_CONTROLE[CHAVE],BS_CONTROLE[Quantidade_11],"-")</f>
        <v>-</v>
      </c>
      <c r="V302" s="98" t="str">
        <f ca="1">_xlfn.XLOOKUP(G302&amp;$V$3,BS_CONTROLE[CHAVE],BS_CONTROLE[Quantidade_11],"-")</f>
        <v>-</v>
      </c>
      <c r="W302" s="98" t="str">
        <f ca="1">_xlfn.XLOOKUP(G302&amp;$W$3,BS_CONTROLE[CHAVE],BS_CONTROLE[Quantidade_11],"-")</f>
        <v>-</v>
      </c>
      <c r="X302" s="201"/>
      <c r="Y302" s="201"/>
      <c r="Z302" s="201"/>
      <c r="AA302" s="201"/>
      <c r="AB302" s="201"/>
      <c r="AC302" s="201"/>
      <c r="AD302" s="201"/>
      <c r="AE302" s="201"/>
      <c r="AF302" s="201"/>
      <c r="AG302" s="201"/>
      <c r="AH302" s="201"/>
      <c r="AI302" s="201"/>
      <c r="AJ302" s="201"/>
      <c r="AK302" s="201"/>
      <c r="AL302" s="201"/>
      <c r="AM302" s="201"/>
      <c r="AN302" s="201"/>
      <c r="AO302" s="201"/>
      <c r="AP302" s="201"/>
      <c r="AQ302" s="201"/>
      <c r="AR302" s="201"/>
      <c r="AS302" s="201"/>
      <c r="AT302" s="201"/>
    </row>
    <row r="303" spans="1:46" hidden="1">
      <c r="A303" s="95" t="str">
        <f>IF(FN_MC!Y306="","*",FN_MC!Y306)</f>
        <v>*</v>
      </c>
      <c r="B303" s="95" t="str">
        <f>IF(FN_MC!X306="","*",FN_MC!X306)</f>
        <v>*</v>
      </c>
      <c r="C303" s="95" t="str">
        <f>IF(FN_MC!Z306="","*",FN_MC!Z306)</f>
        <v>*</v>
      </c>
      <c r="D303" s="96" t="str">
        <f>IF(FN_MC!S306="","*",FN_MC!S306)</f>
        <v>-</v>
      </c>
      <c r="E303" s="96" t="str">
        <f>IF(FN_MC!T306="","*",FN_MC!T306)</f>
        <v>-</v>
      </c>
      <c r="F303" s="96" t="str">
        <f>IF(FN_MC!B306="","*",FN_MC!B306)</f>
        <v>*</v>
      </c>
      <c r="G303" s="96" t="str">
        <f>IF(FN_MC!D306="","*",FN_MC!D306)</f>
        <v>*</v>
      </c>
      <c r="H303" s="96" t="str">
        <f>IF(FN_MC!F306="","*",FN_MC!F306)</f>
        <v>*</v>
      </c>
      <c r="I303" s="96" t="str">
        <f>IF(FN_MC!H306="","*",FN_MC!H306)</f>
        <v>*</v>
      </c>
      <c r="J303" s="96" t="str">
        <f>IF(FN_MC!I306="","*",FN_MC!I306)</f>
        <v>*</v>
      </c>
      <c r="K303" s="96" t="str">
        <f>IF(FN_MC!M306="","*",FN_MC!M306)</f>
        <v>-</v>
      </c>
      <c r="L303" s="196" t="str">
        <f>IF(FN_MC!N306="","*",FN_MC!N306)</f>
        <v>-</v>
      </c>
      <c r="M303" s="97" t="str">
        <f>IF(FN_MC!J306="","*",FN_MC!J306)</f>
        <v>*</v>
      </c>
      <c r="N303" s="183" t="str">
        <f>IF(FN_MC!K306="","*",FN_MC!K306)</f>
        <v>*</v>
      </c>
      <c r="O303" s="183" t="str">
        <f>IF(FN_MC!L306="","*",FN_MC!L306)</f>
        <v>-</v>
      </c>
      <c r="P303" s="107" t="str">
        <f>IF(FN_MC!O306="","*",FN_MC!O306)</f>
        <v>*</v>
      </c>
      <c r="Q303" s="107" t="str">
        <f>IF(FN_MC!P306="","*",FN_MC!P306)</f>
        <v>*</v>
      </c>
      <c r="R303" s="96" t="str">
        <f>IF(FN_MC!Q306="","*",CONCATENATE(FN_MC!Q306," ",FN_MC!R306))</f>
        <v>*</v>
      </c>
      <c r="S303" s="96" t="str">
        <f>IF(FN_MC!V306="","*",FN_MC!V306)</f>
        <v>*</v>
      </c>
      <c r="T303" s="96" t="str">
        <f>IF(FN_MC!W306="","*",FN_MC!W306)</f>
        <v>*</v>
      </c>
      <c r="U303" s="98" t="str">
        <f ca="1">_xlfn.XLOOKUP(G303&amp;$U$3,BS_CONTROLE[CHAVE],BS_CONTROLE[Quantidade_11],"-")</f>
        <v>-</v>
      </c>
      <c r="V303" s="98" t="str">
        <f ca="1">_xlfn.XLOOKUP(G303&amp;$V$3,BS_CONTROLE[CHAVE],BS_CONTROLE[Quantidade_11],"-")</f>
        <v>-</v>
      </c>
      <c r="W303" s="98" t="str">
        <f ca="1">_xlfn.XLOOKUP(G303&amp;$W$3,BS_CONTROLE[CHAVE],BS_CONTROLE[Quantidade_11],"-")</f>
        <v>-</v>
      </c>
      <c r="X303" s="201"/>
      <c r="Y303" s="201"/>
      <c r="Z303" s="201"/>
      <c r="AA303" s="201"/>
      <c r="AB303" s="201"/>
      <c r="AC303" s="201"/>
      <c r="AD303" s="201"/>
      <c r="AE303" s="201"/>
      <c r="AF303" s="201"/>
      <c r="AG303" s="201"/>
      <c r="AH303" s="201"/>
      <c r="AI303" s="201"/>
      <c r="AJ303" s="201"/>
      <c r="AK303" s="201"/>
      <c r="AL303" s="201"/>
      <c r="AM303" s="201"/>
      <c r="AN303" s="201"/>
      <c r="AO303" s="201"/>
      <c r="AP303" s="201"/>
      <c r="AQ303" s="201"/>
      <c r="AR303" s="201"/>
      <c r="AS303" s="201"/>
      <c r="AT303" s="201"/>
    </row>
    <row r="304" spans="1:46" hidden="1">
      <c r="A304" s="95" t="str">
        <f>IF(FN_MC!Y307="","*",FN_MC!Y307)</f>
        <v>*</v>
      </c>
      <c r="B304" s="95" t="str">
        <f>IF(FN_MC!X307="","*",FN_MC!X307)</f>
        <v>*</v>
      </c>
      <c r="C304" s="95" t="str">
        <f>IF(FN_MC!Z307="","*",FN_MC!Z307)</f>
        <v>*</v>
      </c>
      <c r="D304" s="96" t="str">
        <f>IF(FN_MC!S307="","*",FN_MC!S307)</f>
        <v>-</v>
      </c>
      <c r="E304" s="96" t="str">
        <f>IF(FN_MC!T307="","*",FN_MC!T307)</f>
        <v>-</v>
      </c>
      <c r="F304" s="96" t="str">
        <f>IF(FN_MC!B307="","*",FN_MC!B307)</f>
        <v>*</v>
      </c>
      <c r="G304" s="96" t="str">
        <f>IF(FN_MC!D307="","*",FN_MC!D307)</f>
        <v>*</v>
      </c>
      <c r="H304" s="96" t="str">
        <f>IF(FN_MC!F307="","*",FN_MC!F307)</f>
        <v>*</v>
      </c>
      <c r="I304" s="96" t="str">
        <f>IF(FN_MC!H307="","*",FN_MC!H307)</f>
        <v>*</v>
      </c>
      <c r="J304" s="96" t="str">
        <f>IF(FN_MC!I307="","*",FN_MC!I307)</f>
        <v>*</v>
      </c>
      <c r="K304" s="96" t="str">
        <f>IF(FN_MC!M307="","*",FN_MC!M307)</f>
        <v>-</v>
      </c>
      <c r="L304" s="196" t="str">
        <f>IF(FN_MC!N307="","*",FN_MC!N307)</f>
        <v>-</v>
      </c>
      <c r="M304" s="97" t="str">
        <f>IF(FN_MC!J307="","*",FN_MC!J307)</f>
        <v>*</v>
      </c>
      <c r="N304" s="183" t="str">
        <f>IF(FN_MC!K307="","*",FN_MC!K307)</f>
        <v>*</v>
      </c>
      <c r="O304" s="183" t="str">
        <f>IF(FN_MC!L307="","*",FN_MC!L307)</f>
        <v>-</v>
      </c>
      <c r="P304" s="107" t="str">
        <f>IF(FN_MC!O307="","*",FN_MC!O307)</f>
        <v>*</v>
      </c>
      <c r="Q304" s="107" t="str">
        <f>IF(FN_MC!P307="","*",FN_MC!P307)</f>
        <v>*</v>
      </c>
      <c r="R304" s="96" t="str">
        <f>IF(FN_MC!Q307="","*",CONCATENATE(FN_MC!Q307," ",FN_MC!R307))</f>
        <v>*</v>
      </c>
      <c r="S304" s="96" t="str">
        <f>IF(FN_MC!V307="","*",FN_MC!V307)</f>
        <v>*</v>
      </c>
      <c r="T304" s="96" t="str">
        <f>IF(FN_MC!W307="","*",FN_MC!W307)</f>
        <v>*</v>
      </c>
      <c r="U304" s="98" t="str">
        <f ca="1">_xlfn.XLOOKUP(G304&amp;$U$3,BS_CONTROLE[CHAVE],BS_CONTROLE[Quantidade_11],"-")</f>
        <v>-</v>
      </c>
      <c r="V304" s="98" t="str">
        <f ca="1">_xlfn.XLOOKUP(G304&amp;$V$3,BS_CONTROLE[CHAVE],BS_CONTROLE[Quantidade_11],"-")</f>
        <v>-</v>
      </c>
      <c r="W304" s="98" t="str">
        <f ca="1">_xlfn.XLOOKUP(G304&amp;$W$3,BS_CONTROLE[CHAVE],BS_CONTROLE[Quantidade_11],"-")</f>
        <v>-</v>
      </c>
      <c r="X304" s="201"/>
      <c r="Y304" s="201"/>
      <c r="Z304" s="201"/>
      <c r="AA304" s="201"/>
      <c r="AB304" s="201"/>
      <c r="AC304" s="201"/>
      <c r="AD304" s="201"/>
      <c r="AE304" s="201"/>
      <c r="AF304" s="201"/>
      <c r="AG304" s="201"/>
      <c r="AH304" s="201"/>
      <c r="AI304" s="201"/>
      <c r="AJ304" s="201"/>
      <c r="AK304" s="201"/>
      <c r="AL304" s="201"/>
      <c r="AM304" s="201"/>
      <c r="AN304" s="201"/>
      <c r="AO304" s="201"/>
      <c r="AP304" s="201"/>
      <c r="AQ304" s="201"/>
      <c r="AR304" s="201"/>
      <c r="AS304" s="201"/>
      <c r="AT304" s="201"/>
    </row>
    <row r="305" spans="1:46" hidden="1">
      <c r="A305" s="95" t="str">
        <f>IF(FN_MC!Y308="","*",FN_MC!Y308)</f>
        <v>*</v>
      </c>
      <c r="B305" s="95" t="str">
        <f>IF(FN_MC!X308="","*",FN_MC!X308)</f>
        <v>*</v>
      </c>
      <c r="C305" s="95" t="str">
        <f>IF(FN_MC!Z308="","*",FN_MC!Z308)</f>
        <v>*</v>
      </c>
      <c r="D305" s="96" t="str">
        <f>IF(FN_MC!S308="","*",FN_MC!S308)</f>
        <v>-</v>
      </c>
      <c r="E305" s="96" t="str">
        <f>IF(FN_MC!T308="","*",FN_MC!T308)</f>
        <v>-</v>
      </c>
      <c r="F305" s="96" t="str">
        <f>IF(FN_MC!B308="","*",FN_MC!B308)</f>
        <v>*</v>
      </c>
      <c r="G305" s="96" t="str">
        <f>IF(FN_MC!D308="","*",FN_MC!D308)</f>
        <v>*</v>
      </c>
      <c r="H305" s="96" t="str">
        <f>IF(FN_MC!F308="","*",FN_MC!F308)</f>
        <v>*</v>
      </c>
      <c r="I305" s="96" t="str">
        <f>IF(FN_MC!H308="","*",FN_MC!H308)</f>
        <v>*</v>
      </c>
      <c r="J305" s="96" t="str">
        <f>IF(FN_MC!I308="","*",FN_MC!I308)</f>
        <v>*</v>
      </c>
      <c r="K305" s="96" t="str">
        <f>IF(FN_MC!M308="","*",FN_MC!M308)</f>
        <v>-</v>
      </c>
      <c r="L305" s="196" t="str">
        <f>IF(FN_MC!N308="","*",FN_MC!N308)</f>
        <v>-</v>
      </c>
      <c r="M305" s="97" t="str">
        <f>IF(FN_MC!J308="","*",FN_MC!J308)</f>
        <v>*</v>
      </c>
      <c r="N305" s="183" t="str">
        <f>IF(FN_MC!K308="","*",FN_MC!K308)</f>
        <v>*</v>
      </c>
      <c r="O305" s="183" t="str">
        <f>IF(FN_MC!L308="","*",FN_MC!L308)</f>
        <v>-</v>
      </c>
      <c r="P305" s="107" t="str">
        <f>IF(FN_MC!O308="","*",FN_MC!O308)</f>
        <v>*</v>
      </c>
      <c r="Q305" s="107" t="str">
        <f>IF(FN_MC!P308="","*",FN_MC!P308)</f>
        <v>*</v>
      </c>
      <c r="R305" s="96" t="str">
        <f>IF(FN_MC!Q308="","*",CONCATENATE(FN_MC!Q308," ",FN_MC!R308))</f>
        <v>*</v>
      </c>
      <c r="S305" s="96" t="str">
        <f>IF(FN_MC!V308="","*",FN_MC!V308)</f>
        <v>*</v>
      </c>
      <c r="T305" s="96" t="str">
        <f>IF(FN_MC!W308="","*",FN_MC!W308)</f>
        <v>*</v>
      </c>
      <c r="U305" s="98" t="str">
        <f ca="1">_xlfn.XLOOKUP(G305&amp;$U$3,BS_CONTROLE[CHAVE],BS_CONTROLE[Quantidade_11],"-")</f>
        <v>-</v>
      </c>
      <c r="V305" s="98" t="str">
        <f ca="1">_xlfn.XLOOKUP(G305&amp;$V$3,BS_CONTROLE[CHAVE],BS_CONTROLE[Quantidade_11],"-")</f>
        <v>-</v>
      </c>
      <c r="W305" s="98" t="str">
        <f ca="1">_xlfn.XLOOKUP(G305&amp;$W$3,BS_CONTROLE[CHAVE],BS_CONTROLE[Quantidade_11],"-")</f>
        <v>-</v>
      </c>
      <c r="X305" s="201"/>
      <c r="Y305" s="201"/>
      <c r="Z305" s="201"/>
      <c r="AA305" s="201"/>
      <c r="AB305" s="201"/>
      <c r="AC305" s="201"/>
      <c r="AD305" s="201"/>
      <c r="AE305" s="201"/>
      <c r="AF305" s="201"/>
      <c r="AG305" s="201"/>
      <c r="AH305" s="201"/>
      <c r="AI305" s="201"/>
      <c r="AJ305" s="201"/>
      <c r="AK305" s="201"/>
      <c r="AL305" s="201"/>
      <c r="AM305" s="201"/>
      <c r="AN305" s="201"/>
      <c r="AO305" s="201"/>
      <c r="AP305" s="201"/>
      <c r="AQ305" s="201"/>
      <c r="AR305" s="201"/>
      <c r="AS305" s="201"/>
      <c r="AT305" s="201"/>
    </row>
    <row r="306" spans="1:46" hidden="1">
      <c r="A306" s="95" t="str">
        <f>IF(FN_MC!Y309="","*",FN_MC!Y309)</f>
        <v>*</v>
      </c>
      <c r="B306" s="95" t="str">
        <f>IF(FN_MC!X309="","*",FN_MC!X309)</f>
        <v>*</v>
      </c>
      <c r="C306" s="95" t="str">
        <f>IF(FN_MC!Z309="","*",FN_MC!Z309)</f>
        <v>*</v>
      </c>
      <c r="D306" s="96" t="str">
        <f>IF(FN_MC!S309="","*",FN_MC!S309)</f>
        <v>-</v>
      </c>
      <c r="E306" s="96" t="str">
        <f>IF(FN_MC!T309="","*",FN_MC!T309)</f>
        <v>-</v>
      </c>
      <c r="F306" s="96" t="str">
        <f>IF(FN_MC!B309="","*",FN_MC!B309)</f>
        <v>*</v>
      </c>
      <c r="G306" s="96" t="str">
        <f>IF(FN_MC!D309="","*",FN_MC!D309)</f>
        <v>*</v>
      </c>
      <c r="H306" s="96" t="str">
        <f>IF(FN_MC!F309="","*",FN_MC!F309)</f>
        <v>*</v>
      </c>
      <c r="I306" s="96" t="str">
        <f>IF(FN_MC!H309="","*",FN_MC!H309)</f>
        <v>*</v>
      </c>
      <c r="J306" s="96" t="str">
        <f>IF(FN_MC!I309="","*",FN_MC!I309)</f>
        <v>*</v>
      </c>
      <c r="K306" s="96" t="str">
        <f>IF(FN_MC!M309="","*",FN_MC!M309)</f>
        <v>-</v>
      </c>
      <c r="L306" s="196" t="str">
        <f>IF(FN_MC!N309="","*",FN_MC!N309)</f>
        <v>-</v>
      </c>
      <c r="M306" s="97" t="str">
        <f>IF(FN_MC!J309="","*",FN_MC!J309)</f>
        <v>*</v>
      </c>
      <c r="N306" s="183" t="str">
        <f>IF(FN_MC!K309="","*",FN_MC!K309)</f>
        <v>*</v>
      </c>
      <c r="O306" s="183" t="str">
        <f>IF(FN_MC!L309="","*",FN_MC!L309)</f>
        <v>-</v>
      </c>
      <c r="P306" s="107" t="str">
        <f>IF(FN_MC!O309="","*",FN_MC!O309)</f>
        <v>*</v>
      </c>
      <c r="Q306" s="107" t="str">
        <f>IF(FN_MC!P309="","*",FN_MC!P309)</f>
        <v>*</v>
      </c>
      <c r="R306" s="96" t="str">
        <f>IF(FN_MC!Q309="","*",CONCATENATE(FN_MC!Q309," ",FN_MC!R309))</f>
        <v>*</v>
      </c>
      <c r="S306" s="96" t="str">
        <f>IF(FN_MC!V309="","*",FN_MC!V309)</f>
        <v>*</v>
      </c>
      <c r="T306" s="96" t="str">
        <f>IF(FN_MC!W309="","*",FN_MC!W309)</f>
        <v>*</v>
      </c>
      <c r="U306" s="98" t="str">
        <f ca="1">_xlfn.XLOOKUP(G306&amp;$U$3,BS_CONTROLE[CHAVE],BS_CONTROLE[Quantidade_11],"-")</f>
        <v>-</v>
      </c>
      <c r="V306" s="98" t="str">
        <f ca="1">_xlfn.XLOOKUP(G306&amp;$V$3,BS_CONTROLE[CHAVE],BS_CONTROLE[Quantidade_11],"-")</f>
        <v>-</v>
      </c>
      <c r="W306" s="98" t="str">
        <f ca="1">_xlfn.XLOOKUP(G306&amp;$W$3,BS_CONTROLE[CHAVE],BS_CONTROLE[Quantidade_11],"-")</f>
        <v>-</v>
      </c>
      <c r="X306" s="201"/>
      <c r="Y306" s="201"/>
      <c r="Z306" s="201"/>
      <c r="AA306" s="201"/>
      <c r="AB306" s="201"/>
      <c r="AC306" s="201"/>
      <c r="AD306" s="201"/>
      <c r="AE306" s="201"/>
      <c r="AF306" s="201"/>
      <c r="AG306" s="201"/>
      <c r="AH306" s="201"/>
      <c r="AI306" s="201"/>
      <c r="AJ306" s="201"/>
      <c r="AK306" s="201"/>
      <c r="AL306" s="201"/>
      <c r="AM306" s="201"/>
      <c r="AN306" s="201"/>
      <c r="AO306" s="201"/>
      <c r="AP306" s="201"/>
      <c r="AQ306" s="201"/>
      <c r="AR306" s="201"/>
      <c r="AS306" s="201"/>
      <c r="AT306" s="201"/>
    </row>
    <row r="307" spans="1:46" hidden="1">
      <c r="A307" s="95" t="str">
        <f>IF(FN_MC!Y310="","*",FN_MC!Y310)</f>
        <v>*</v>
      </c>
      <c r="B307" s="95" t="str">
        <f>IF(FN_MC!X310="","*",FN_MC!X310)</f>
        <v>*</v>
      </c>
      <c r="C307" s="95" t="str">
        <f>IF(FN_MC!Z310="","*",FN_MC!Z310)</f>
        <v>*</v>
      </c>
      <c r="D307" s="96" t="str">
        <f>IF(FN_MC!S310="","*",FN_MC!S310)</f>
        <v>-</v>
      </c>
      <c r="E307" s="96" t="str">
        <f>IF(FN_MC!T310="","*",FN_MC!T310)</f>
        <v>-</v>
      </c>
      <c r="F307" s="96" t="str">
        <f>IF(FN_MC!B310="","*",FN_MC!B310)</f>
        <v>*</v>
      </c>
      <c r="G307" s="96" t="str">
        <f>IF(FN_MC!D310="","*",FN_MC!D310)</f>
        <v>*</v>
      </c>
      <c r="H307" s="96" t="str">
        <f>IF(FN_MC!F310="","*",FN_MC!F310)</f>
        <v>*</v>
      </c>
      <c r="I307" s="96" t="str">
        <f>IF(FN_MC!H310="","*",FN_MC!H310)</f>
        <v>*</v>
      </c>
      <c r="J307" s="96" t="str">
        <f>IF(FN_MC!I310="","*",FN_MC!I310)</f>
        <v>*</v>
      </c>
      <c r="K307" s="96" t="str">
        <f>IF(FN_MC!M310="","*",FN_MC!M310)</f>
        <v>-</v>
      </c>
      <c r="L307" s="196" t="str">
        <f>IF(FN_MC!N310="","*",FN_MC!N310)</f>
        <v>-</v>
      </c>
      <c r="M307" s="97" t="str">
        <f>IF(FN_MC!J310="","*",FN_MC!J310)</f>
        <v>*</v>
      </c>
      <c r="N307" s="183" t="str">
        <f>IF(FN_MC!K310="","*",FN_MC!K310)</f>
        <v>*</v>
      </c>
      <c r="O307" s="183" t="str">
        <f>IF(FN_MC!L310="","*",FN_MC!L310)</f>
        <v>-</v>
      </c>
      <c r="P307" s="107" t="str">
        <f>IF(FN_MC!O310="","*",FN_MC!O310)</f>
        <v>*</v>
      </c>
      <c r="Q307" s="107" t="str">
        <f>IF(FN_MC!P310="","*",FN_MC!P310)</f>
        <v>*</v>
      </c>
      <c r="R307" s="96" t="str">
        <f>IF(FN_MC!Q310="","*",CONCATENATE(FN_MC!Q310," ",FN_MC!R310))</f>
        <v>*</v>
      </c>
      <c r="S307" s="96" t="str">
        <f>IF(FN_MC!V310="","*",FN_MC!V310)</f>
        <v>*</v>
      </c>
      <c r="T307" s="96" t="str">
        <f>IF(FN_MC!W310="","*",FN_MC!W310)</f>
        <v>*</v>
      </c>
      <c r="U307" s="98" t="str">
        <f ca="1">_xlfn.XLOOKUP(G307&amp;$U$3,BS_CONTROLE[CHAVE],BS_CONTROLE[Quantidade_11],"-")</f>
        <v>-</v>
      </c>
      <c r="V307" s="98" t="str">
        <f ca="1">_xlfn.XLOOKUP(G307&amp;$V$3,BS_CONTROLE[CHAVE],BS_CONTROLE[Quantidade_11],"-")</f>
        <v>-</v>
      </c>
      <c r="W307" s="98" t="str">
        <f ca="1">_xlfn.XLOOKUP(G307&amp;$W$3,BS_CONTROLE[CHAVE],BS_CONTROLE[Quantidade_11],"-")</f>
        <v>-</v>
      </c>
      <c r="X307" s="201"/>
      <c r="Y307" s="201"/>
      <c r="Z307" s="201"/>
      <c r="AA307" s="201"/>
      <c r="AB307" s="201"/>
      <c r="AC307" s="201"/>
      <c r="AD307" s="201"/>
      <c r="AE307" s="201"/>
      <c r="AF307" s="201"/>
      <c r="AG307" s="201"/>
      <c r="AH307" s="201"/>
      <c r="AI307" s="201"/>
      <c r="AJ307" s="201"/>
      <c r="AK307" s="201"/>
      <c r="AL307" s="201"/>
      <c r="AM307" s="201"/>
      <c r="AN307" s="201"/>
      <c r="AO307" s="201"/>
      <c r="AP307" s="201"/>
      <c r="AQ307" s="201"/>
      <c r="AR307" s="201"/>
      <c r="AS307" s="201"/>
      <c r="AT307" s="201"/>
    </row>
    <row r="308" spans="1:46" hidden="1">
      <c r="A308" s="95" t="str">
        <f>IF(FN_MC!Y311="","*",FN_MC!Y311)</f>
        <v>*</v>
      </c>
      <c r="B308" s="95" t="str">
        <f>IF(FN_MC!X311="","*",FN_MC!X311)</f>
        <v>*</v>
      </c>
      <c r="C308" s="95" t="str">
        <f>IF(FN_MC!Z311="","*",FN_MC!Z311)</f>
        <v>*</v>
      </c>
      <c r="D308" s="96" t="str">
        <f>IF(FN_MC!S311="","*",FN_MC!S311)</f>
        <v>-</v>
      </c>
      <c r="E308" s="96" t="str">
        <f>IF(FN_MC!T311="","*",FN_MC!T311)</f>
        <v>-</v>
      </c>
      <c r="F308" s="96" t="str">
        <f>IF(FN_MC!B311="","*",FN_MC!B311)</f>
        <v>*</v>
      </c>
      <c r="G308" s="96" t="str">
        <f>IF(FN_MC!D311="","*",FN_MC!D311)</f>
        <v>*</v>
      </c>
      <c r="H308" s="96" t="str">
        <f>IF(FN_MC!F311="","*",FN_MC!F311)</f>
        <v>*</v>
      </c>
      <c r="I308" s="96" t="str">
        <f>IF(FN_MC!H311="","*",FN_MC!H311)</f>
        <v>*</v>
      </c>
      <c r="J308" s="96" t="str">
        <f>IF(FN_MC!I311="","*",FN_MC!I311)</f>
        <v>*</v>
      </c>
      <c r="K308" s="96" t="str">
        <f>IF(FN_MC!M311="","*",FN_MC!M311)</f>
        <v>-</v>
      </c>
      <c r="L308" s="196" t="str">
        <f>IF(FN_MC!N311="","*",FN_MC!N311)</f>
        <v>-</v>
      </c>
      <c r="M308" s="97" t="str">
        <f>IF(FN_MC!J311="","*",FN_MC!J311)</f>
        <v>*</v>
      </c>
      <c r="N308" s="183" t="str">
        <f>IF(FN_MC!K311="","*",FN_MC!K311)</f>
        <v>*</v>
      </c>
      <c r="O308" s="183" t="str">
        <f>IF(FN_MC!L311="","*",FN_MC!L311)</f>
        <v>-</v>
      </c>
      <c r="P308" s="107" t="str">
        <f>IF(FN_MC!O311="","*",FN_MC!O311)</f>
        <v>*</v>
      </c>
      <c r="Q308" s="107" t="str">
        <f>IF(FN_MC!P311="","*",FN_MC!P311)</f>
        <v>*</v>
      </c>
      <c r="R308" s="96" t="str">
        <f>IF(FN_MC!Q311="","*",CONCATENATE(FN_MC!Q311," ",FN_MC!R311))</f>
        <v>*</v>
      </c>
      <c r="S308" s="96" t="str">
        <f>IF(FN_MC!V311="","*",FN_MC!V311)</f>
        <v>*</v>
      </c>
      <c r="T308" s="96" t="str">
        <f>IF(FN_MC!W311="","*",FN_MC!W311)</f>
        <v>*</v>
      </c>
      <c r="U308" s="98" t="str">
        <f ca="1">_xlfn.XLOOKUP(G308&amp;$U$3,BS_CONTROLE[CHAVE],BS_CONTROLE[Quantidade_11],"-")</f>
        <v>-</v>
      </c>
      <c r="V308" s="98" t="str">
        <f ca="1">_xlfn.XLOOKUP(G308&amp;$V$3,BS_CONTROLE[CHAVE],BS_CONTROLE[Quantidade_11],"-")</f>
        <v>-</v>
      </c>
      <c r="W308" s="98" t="str">
        <f ca="1">_xlfn.XLOOKUP(G308&amp;$W$3,BS_CONTROLE[CHAVE],BS_CONTROLE[Quantidade_11],"-")</f>
        <v>-</v>
      </c>
      <c r="X308" s="201"/>
      <c r="Y308" s="201"/>
      <c r="Z308" s="201"/>
      <c r="AA308" s="201"/>
      <c r="AB308" s="201"/>
      <c r="AC308" s="201"/>
      <c r="AD308" s="201"/>
      <c r="AE308" s="201"/>
      <c r="AF308" s="201"/>
      <c r="AG308" s="201"/>
      <c r="AH308" s="201"/>
      <c r="AI308" s="201"/>
      <c r="AJ308" s="201"/>
      <c r="AK308" s="201"/>
      <c r="AL308" s="201"/>
      <c r="AM308" s="201"/>
      <c r="AN308" s="201"/>
      <c r="AO308" s="201"/>
      <c r="AP308" s="201"/>
      <c r="AQ308" s="201"/>
      <c r="AR308" s="201"/>
      <c r="AS308" s="201"/>
      <c r="AT308" s="201"/>
    </row>
    <row r="309" spans="1:46" hidden="1">
      <c r="A309" s="95" t="str">
        <f>IF(FN_MC!Y312="","*",FN_MC!Y312)</f>
        <v>*</v>
      </c>
      <c r="B309" s="95" t="str">
        <f>IF(FN_MC!X312="","*",FN_MC!X312)</f>
        <v>*</v>
      </c>
      <c r="C309" s="95" t="str">
        <f>IF(FN_MC!Z312="","*",FN_MC!Z312)</f>
        <v>*</v>
      </c>
      <c r="D309" s="96" t="str">
        <f>IF(FN_MC!S312="","*",FN_MC!S312)</f>
        <v>-</v>
      </c>
      <c r="E309" s="96" t="str">
        <f>IF(FN_MC!T312="","*",FN_MC!T312)</f>
        <v>-</v>
      </c>
      <c r="F309" s="96" t="str">
        <f>IF(FN_MC!B312="","*",FN_MC!B312)</f>
        <v>*</v>
      </c>
      <c r="G309" s="96" t="str">
        <f>IF(FN_MC!D312="","*",FN_MC!D312)</f>
        <v>*</v>
      </c>
      <c r="H309" s="96" t="str">
        <f>IF(FN_MC!F312="","*",FN_MC!F312)</f>
        <v>*</v>
      </c>
      <c r="I309" s="96" t="str">
        <f>IF(FN_MC!H312="","*",FN_MC!H312)</f>
        <v>*</v>
      </c>
      <c r="J309" s="96" t="str">
        <f>IF(FN_MC!I312="","*",FN_MC!I312)</f>
        <v>*</v>
      </c>
      <c r="K309" s="96" t="str">
        <f>IF(FN_MC!M312="","*",FN_MC!M312)</f>
        <v>-</v>
      </c>
      <c r="L309" s="196" t="str">
        <f>IF(FN_MC!N312="","*",FN_MC!N312)</f>
        <v>-</v>
      </c>
      <c r="M309" s="97" t="str">
        <f>IF(FN_MC!J312="","*",FN_MC!J312)</f>
        <v>*</v>
      </c>
      <c r="N309" s="183" t="str">
        <f>IF(FN_MC!K312="","*",FN_MC!K312)</f>
        <v>*</v>
      </c>
      <c r="O309" s="183" t="str">
        <f>IF(FN_MC!L312="","*",FN_MC!L312)</f>
        <v>-</v>
      </c>
      <c r="P309" s="107" t="str">
        <f>IF(FN_MC!O312="","*",FN_MC!O312)</f>
        <v>*</v>
      </c>
      <c r="Q309" s="107" t="str">
        <f>IF(FN_MC!P312="","*",FN_MC!P312)</f>
        <v>*</v>
      </c>
      <c r="R309" s="96" t="str">
        <f>IF(FN_MC!Q312="","*",CONCATENATE(FN_MC!Q312," ",FN_MC!R312))</f>
        <v>*</v>
      </c>
      <c r="S309" s="96" t="str">
        <f>IF(FN_MC!V312="","*",FN_MC!V312)</f>
        <v>*</v>
      </c>
      <c r="T309" s="96" t="str">
        <f>IF(FN_MC!W312="","*",FN_MC!W312)</f>
        <v>*</v>
      </c>
      <c r="U309" s="98" t="str">
        <f ca="1">_xlfn.XLOOKUP(G309&amp;$U$3,BS_CONTROLE[CHAVE],BS_CONTROLE[Quantidade_11],"-")</f>
        <v>-</v>
      </c>
      <c r="V309" s="98" t="str">
        <f ca="1">_xlfn.XLOOKUP(G309&amp;$V$3,BS_CONTROLE[CHAVE],BS_CONTROLE[Quantidade_11],"-")</f>
        <v>-</v>
      </c>
      <c r="W309" s="98" t="str">
        <f ca="1">_xlfn.XLOOKUP(G309&amp;$W$3,BS_CONTROLE[CHAVE],BS_CONTROLE[Quantidade_11],"-")</f>
        <v>-</v>
      </c>
      <c r="X309" s="201"/>
      <c r="Y309" s="201"/>
      <c r="Z309" s="201"/>
      <c r="AA309" s="201"/>
      <c r="AB309" s="201"/>
      <c r="AC309" s="201"/>
      <c r="AD309" s="201"/>
      <c r="AE309" s="201"/>
      <c r="AF309" s="201"/>
      <c r="AG309" s="201"/>
      <c r="AH309" s="201"/>
      <c r="AI309" s="201"/>
      <c r="AJ309" s="201"/>
      <c r="AK309" s="201"/>
      <c r="AL309" s="201"/>
      <c r="AM309" s="201"/>
      <c r="AN309" s="201"/>
      <c r="AO309" s="201"/>
      <c r="AP309" s="201"/>
      <c r="AQ309" s="201"/>
      <c r="AR309" s="201"/>
      <c r="AS309" s="201"/>
      <c r="AT309" s="201"/>
    </row>
    <row r="310" spans="1:46" hidden="1">
      <c r="A310" s="95" t="str">
        <f>IF(FN_MC!Y313="","*",FN_MC!Y313)</f>
        <v>*</v>
      </c>
      <c r="B310" s="95" t="str">
        <f>IF(FN_MC!X313="","*",FN_MC!X313)</f>
        <v>*</v>
      </c>
      <c r="C310" s="95" t="str">
        <f>IF(FN_MC!Z313="","*",FN_MC!Z313)</f>
        <v>*</v>
      </c>
      <c r="D310" s="96" t="str">
        <f>IF(FN_MC!S313="","*",FN_MC!S313)</f>
        <v>-</v>
      </c>
      <c r="E310" s="96" t="str">
        <f>IF(FN_MC!T313="","*",FN_MC!T313)</f>
        <v>-</v>
      </c>
      <c r="F310" s="96" t="str">
        <f>IF(FN_MC!B313="","*",FN_MC!B313)</f>
        <v>*</v>
      </c>
      <c r="G310" s="96" t="str">
        <f>IF(FN_MC!D313="","*",FN_MC!D313)</f>
        <v>*</v>
      </c>
      <c r="H310" s="96" t="str">
        <f>IF(FN_MC!F313="","*",FN_MC!F313)</f>
        <v>*</v>
      </c>
      <c r="I310" s="96" t="str">
        <f>IF(FN_MC!H313="","*",FN_MC!H313)</f>
        <v>*</v>
      </c>
      <c r="J310" s="96" t="str">
        <f>IF(FN_MC!I313="","*",FN_MC!I313)</f>
        <v>*</v>
      </c>
      <c r="K310" s="96" t="str">
        <f>IF(FN_MC!M313="","*",FN_MC!M313)</f>
        <v>-</v>
      </c>
      <c r="L310" s="196" t="str">
        <f>IF(FN_MC!N313="","*",FN_MC!N313)</f>
        <v>-</v>
      </c>
      <c r="M310" s="97" t="str">
        <f>IF(FN_MC!J313="","*",FN_MC!J313)</f>
        <v>*</v>
      </c>
      <c r="N310" s="183" t="str">
        <f>IF(FN_MC!K313="","*",FN_MC!K313)</f>
        <v>*</v>
      </c>
      <c r="O310" s="183" t="str">
        <f>IF(FN_MC!L313="","*",FN_MC!L313)</f>
        <v>-</v>
      </c>
      <c r="P310" s="107" t="str">
        <f>IF(FN_MC!O313="","*",FN_MC!O313)</f>
        <v>*</v>
      </c>
      <c r="Q310" s="107" t="str">
        <f>IF(FN_MC!P313="","*",FN_MC!P313)</f>
        <v>*</v>
      </c>
      <c r="R310" s="96" t="str">
        <f>IF(FN_MC!Q313="","*",CONCATENATE(FN_MC!Q313," ",FN_MC!R313))</f>
        <v>*</v>
      </c>
      <c r="S310" s="96" t="str">
        <f>IF(FN_MC!V313="","*",FN_MC!V313)</f>
        <v>*</v>
      </c>
      <c r="T310" s="96" t="str">
        <f>IF(FN_MC!W313="","*",FN_MC!W313)</f>
        <v>*</v>
      </c>
      <c r="U310" s="98" t="str">
        <f ca="1">_xlfn.XLOOKUP(G310&amp;$U$3,BS_CONTROLE[CHAVE],BS_CONTROLE[Quantidade_11],"-")</f>
        <v>-</v>
      </c>
      <c r="V310" s="98" t="str">
        <f ca="1">_xlfn.XLOOKUP(G310&amp;$V$3,BS_CONTROLE[CHAVE],BS_CONTROLE[Quantidade_11],"-")</f>
        <v>-</v>
      </c>
      <c r="W310" s="98" t="str">
        <f ca="1">_xlfn.XLOOKUP(G310&amp;$W$3,BS_CONTROLE[CHAVE],BS_CONTROLE[Quantidade_11],"-")</f>
        <v>-</v>
      </c>
      <c r="X310" s="201"/>
      <c r="Y310" s="201"/>
      <c r="Z310" s="201"/>
      <c r="AA310" s="201"/>
      <c r="AB310" s="201"/>
      <c r="AC310" s="201"/>
      <c r="AD310" s="201"/>
      <c r="AE310" s="201"/>
      <c r="AF310" s="201"/>
      <c r="AG310" s="201"/>
      <c r="AH310" s="201"/>
      <c r="AI310" s="201"/>
      <c r="AJ310" s="201"/>
      <c r="AK310" s="201"/>
      <c r="AL310" s="201"/>
      <c r="AM310" s="201"/>
      <c r="AN310" s="201"/>
      <c r="AO310" s="201"/>
      <c r="AP310" s="201"/>
      <c r="AQ310" s="201"/>
      <c r="AR310" s="201"/>
      <c r="AS310" s="201"/>
      <c r="AT310" s="201"/>
    </row>
    <row r="311" spans="1:46" hidden="1">
      <c r="A311" s="95" t="str">
        <f>IF(FN_MC!Y314="","*",FN_MC!Y314)</f>
        <v>*</v>
      </c>
      <c r="B311" s="95" t="str">
        <f>IF(FN_MC!X314="","*",FN_MC!X314)</f>
        <v>*</v>
      </c>
      <c r="C311" s="95" t="str">
        <f>IF(FN_MC!Z314="","*",FN_MC!Z314)</f>
        <v>*</v>
      </c>
      <c r="D311" s="96" t="str">
        <f>IF(FN_MC!S314="","*",FN_MC!S314)</f>
        <v>-</v>
      </c>
      <c r="E311" s="96" t="str">
        <f>IF(FN_MC!T314="","*",FN_MC!T314)</f>
        <v>-</v>
      </c>
      <c r="F311" s="96" t="str">
        <f>IF(FN_MC!B314="","*",FN_MC!B314)</f>
        <v>*</v>
      </c>
      <c r="G311" s="96" t="str">
        <f>IF(FN_MC!D314="","*",FN_MC!D314)</f>
        <v>*</v>
      </c>
      <c r="H311" s="96" t="str">
        <f>IF(FN_MC!F314="","*",FN_MC!F314)</f>
        <v>*</v>
      </c>
      <c r="I311" s="96" t="str">
        <f>IF(FN_MC!H314="","*",FN_MC!H314)</f>
        <v>*</v>
      </c>
      <c r="J311" s="96" t="str">
        <f>IF(FN_MC!I314="","*",FN_MC!I314)</f>
        <v>*</v>
      </c>
      <c r="K311" s="96" t="str">
        <f>IF(FN_MC!M314="","*",FN_MC!M314)</f>
        <v>-</v>
      </c>
      <c r="L311" s="196" t="str">
        <f>IF(FN_MC!N314="","*",FN_MC!N314)</f>
        <v>-</v>
      </c>
      <c r="M311" s="97" t="str">
        <f>IF(FN_MC!J314="","*",FN_MC!J314)</f>
        <v>*</v>
      </c>
      <c r="N311" s="183" t="str">
        <f>IF(FN_MC!K314="","*",FN_MC!K314)</f>
        <v>*</v>
      </c>
      <c r="O311" s="183" t="str">
        <f>IF(FN_MC!L314="","*",FN_MC!L314)</f>
        <v>-</v>
      </c>
      <c r="P311" s="107" t="str">
        <f>IF(FN_MC!O314="","*",FN_MC!O314)</f>
        <v>*</v>
      </c>
      <c r="Q311" s="107" t="str">
        <f>IF(FN_MC!P314="","*",FN_MC!P314)</f>
        <v>*</v>
      </c>
      <c r="R311" s="96" t="str">
        <f>IF(FN_MC!Q314="","*",CONCATENATE(FN_MC!Q314," ",FN_MC!R314))</f>
        <v>*</v>
      </c>
      <c r="S311" s="96" t="str">
        <f>IF(FN_MC!V314="","*",FN_MC!V314)</f>
        <v>*</v>
      </c>
      <c r="T311" s="96" t="str">
        <f>IF(FN_MC!W314="","*",FN_MC!W314)</f>
        <v>*</v>
      </c>
      <c r="U311" s="98" t="str">
        <f ca="1">_xlfn.XLOOKUP(G311&amp;$U$3,BS_CONTROLE[CHAVE],BS_CONTROLE[Quantidade_11],"-")</f>
        <v>-</v>
      </c>
      <c r="V311" s="98" t="str">
        <f ca="1">_xlfn.XLOOKUP(G311&amp;$V$3,BS_CONTROLE[CHAVE],BS_CONTROLE[Quantidade_11],"-")</f>
        <v>-</v>
      </c>
      <c r="W311" s="98" t="str">
        <f ca="1">_xlfn.XLOOKUP(G311&amp;$W$3,BS_CONTROLE[CHAVE],BS_CONTROLE[Quantidade_11],"-")</f>
        <v>-</v>
      </c>
      <c r="X311" s="201"/>
      <c r="Y311" s="201"/>
      <c r="Z311" s="201"/>
      <c r="AA311" s="201"/>
      <c r="AB311" s="201"/>
      <c r="AC311" s="201"/>
      <c r="AD311" s="201"/>
      <c r="AE311" s="201"/>
      <c r="AF311" s="201"/>
      <c r="AG311" s="201"/>
      <c r="AH311" s="201"/>
      <c r="AI311" s="201"/>
      <c r="AJ311" s="201"/>
      <c r="AK311" s="201"/>
      <c r="AL311" s="201"/>
      <c r="AM311" s="201"/>
      <c r="AN311" s="201"/>
      <c r="AO311" s="201"/>
      <c r="AP311" s="201"/>
      <c r="AQ311" s="201"/>
      <c r="AR311" s="201"/>
      <c r="AS311" s="201"/>
      <c r="AT311" s="201"/>
    </row>
    <row r="312" spans="1:46" hidden="1">
      <c r="A312" s="95" t="str">
        <f>IF(FN_MC!Y315="","*",FN_MC!Y315)</f>
        <v>*</v>
      </c>
      <c r="B312" s="95" t="str">
        <f>IF(FN_MC!X315="","*",FN_MC!X315)</f>
        <v>*</v>
      </c>
      <c r="C312" s="95" t="str">
        <f>IF(FN_MC!Z315="","*",FN_MC!Z315)</f>
        <v>*</v>
      </c>
      <c r="D312" s="96" t="str">
        <f>IF(FN_MC!S315="","*",FN_MC!S315)</f>
        <v>-</v>
      </c>
      <c r="E312" s="96" t="str">
        <f>IF(FN_MC!T315="","*",FN_MC!T315)</f>
        <v>-</v>
      </c>
      <c r="F312" s="96" t="str">
        <f>IF(FN_MC!B315="","*",FN_MC!B315)</f>
        <v>*</v>
      </c>
      <c r="G312" s="96" t="str">
        <f>IF(FN_MC!D315="","*",FN_MC!D315)</f>
        <v>*</v>
      </c>
      <c r="H312" s="96" t="str">
        <f>IF(FN_MC!F315="","*",FN_MC!F315)</f>
        <v>*</v>
      </c>
      <c r="I312" s="96" t="str">
        <f>IF(FN_MC!H315="","*",FN_MC!H315)</f>
        <v>*</v>
      </c>
      <c r="J312" s="96" t="str">
        <f>IF(FN_MC!I315="","*",FN_MC!I315)</f>
        <v>*</v>
      </c>
      <c r="K312" s="96" t="str">
        <f>IF(FN_MC!M315="","*",FN_MC!M315)</f>
        <v>-</v>
      </c>
      <c r="L312" s="196" t="str">
        <f>IF(FN_MC!N315="","*",FN_MC!N315)</f>
        <v>-</v>
      </c>
      <c r="M312" s="97" t="str">
        <f>IF(FN_MC!J315="","*",FN_MC!J315)</f>
        <v>*</v>
      </c>
      <c r="N312" s="183" t="str">
        <f>IF(FN_MC!K315="","*",FN_MC!K315)</f>
        <v>*</v>
      </c>
      <c r="O312" s="183" t="str">
        <f>IF(FN_MC!L315="","*",FN_MC!L315)</f>
        <v>-</v>
      </c>
      <c r="P312" s="107" t="str">
        <f>IF(FN_MC!O315="","*",FN_MC!O315)</f>
        <v>*</v>
      </c>
      <c r="Q312" s="107" t="str">
        <f>IF(FN_MC!P315="","*",FN_MC!P315)</f>
        <v>*</v>
      </c>
      <c r="R312" s="96" t="str">
        <f>IF(FN_MC!Q315="","*",CONCATENATE(FN_MC!Q315," ",FN_MC!R315))</f>
        <v>*</v>
      </c>
      <c r="S312" s="96" t="str">
        <f>IF(FN_MC!V315="","*",FN_MC!V315)</f>
        <v>*</v>
      </c>
      <c r="T312" s="96" t="str">
        <f>IF(FN_MC!W315="","*",FN_MC!W315)</f>
        <v>*</v>
      </c>
      <c r="U312" s="98" t="str">
        <f ca="1">_xlfn.XLOOKUP(G312&amp;$U$3,BS_CONTROLE[CHAVE],BS_CONTROLE[Quantidade_11],"-")</f>
        <v>-</v>
      </c>
      <c r="V312" s="98" t="str">
        <f ca="1">_xlfn.XLOOKUP(G312&amp;$V$3,BS_CONTROLE[CHAVE],BS_CONTROLE[Quantidade_11],"-")</f>
        <v>-</v>
      </c>
      <c r="W312" s="98" t="str">
        <f ca="1">_xlfn.XLOOKUP(G312&amp;$W$3,BS_CONTROLE[CHAVE],BS_CONTROLE[Quantidade_11],"-")</f>
        <v>-</v>
      </c>
      <c r="X312" s="201"/>
      <c r="Y312" s="201"/>
      <c r="Z312" s="201"/>
      <c r="AA312" s="201"/>
      <c r="AB312" s="201"/>
      <c r="AC312" s="201"/>
      <c r="AD312" s="201"/>
      <c r="AE312" s="201"/>
      <c r="AF312" s="201"/>
      <c r="AG312" s="201"/>
      <c r="AH312" s="201"/>
      <c r="AI312" s="201"/>
      <c r="AJ312" s="201"/>
      <c r="AK312" s="201"/>
      <c r="AL312" s="201"/>
      <c r="AM312" s="201"/>
      <c r="AN312" s="201"/>
      <c r="AO312" s="201"/>
      <c r="AP312" s="201"/>
      <c r="AQ312" s="201"/>
      <c r="AR312" s="201"/>
      <c r="AS312" s="201"/>
      <c r="AT312" s="201"/>
    </row>
    <row r="313" spans="1:46" hidden="1">
      <c r="A313" s="95" t="str">
        <f>IF(FN_MC!Y316="","*",FN_MC!Y316)</f>
        <v>*</v>
      </c>
      <c r="B313" s="95" t="str">
        <f>IF(FN_MC!X316="","*",FN_MC!X316)</f>
        <v>*</v>
      </c>
      <c r="C313" s="95" t="str">
        <f>IF(FN_MC!Z316="","*",FN_MC!Z316)</f>
        <v>*</v>
      </c>
      <c r="D313" s="96" t="str">
        <f>IF(FN_MC!S316="","*",FN_MC!S316)</f>
        <v>-</v>
      </c>
      <c r="E313" s="96" t="str">
        <f>IF(FN_MC!T316="","*",FN_MC!T316)</f>
        <v>-</v>
      </c>
      <c r="F313" s="96" t="str">
        <f>IF(FN_MC!B316="","*",FN_MC!B316)</f>
        <v>*</v>
      </c>
      <c r="G313" s="96" t="str">
        <f>IF(FN_MC!D316="","*",FN_MC!D316)</f>
        <v>*</v>
      </c>
      <c r="H313" s="96" t="str">
        <f>IF(FN_MC!F316="","*",FN_MC!F316)</f>
        <v>*</v>
      </c>
      <c r="I313" s="96" t="str">
        <f>IF(FN_MC!H316="","*",FN_MC!H316)</f>
        <v>*</v>
      </c>
      <c r="J313" s="96" t="str">
        <f>IF(FN_MC!I316="","*",FN_MC!I316)</f>
        <v>*</v>
      </c>
      <c r="K313" s="96" t="str">
        <f>IF(FN_MC!M316="","*",FN_MC!M316)</f>
        <v>-</v>
      </c>
      <c r="L313" s="196" t="str">
        <f>IF(FN_MC!N316="","*",FN_MC!N316)</f>
        <v>-</v>
      </c>
      <c r="M313" s="97" t="str">
        <f>IF(FN_MC!J316="","*",FN_MC!J316)</f>
        <v>*</v>
      </c>
      <c r="N313" s="183" t="str">
        <f>IF(FN_MC!K316="","*",FN_MC!K316)</f>
        <v>*</v>
      </c>
      <c r="O313" s="183" t="str">
        <f>IF(FN_MC!L316="","*",FN_MC!L316)</f>
        <v>-</v>
      </c>
      <c r="P313" s="107" t="str">
        <f>IF(FN_MC!O316="","*",FN_MC!O316)</f>
        <v>*</v>
      </c>
      <c r="Q313" s="107" t="str">
        <f>IF(FN_MC!P316="","*",FN_MC!P316)</f>
        <v>*</v>
      </c>
      <c r="R313" s="96" t="str">
        <f>IF(FN_MC!Q316="","*",CONCATENATE(FN_MC!Q316," ",FN_MC!R316))</f>
        <v>*</v>
      </c>
      <c r="S313" s="96" t="str">
        <f>IF(FN_MC!V316="","*",FN_MC!V316)</f>
        <v>*</v>
      </c>
      <c r="T313" s="96" t="str">
        <f>IF(FN_MC!W316="","*",FN_MC!W316)</f>
        <v>*</v>
      </c>
      <c r="U313" s="98" t="str">
        <f ca="1">_xlfn.XLOOKUP(G313&amp;$U$3,BS_CONTROLE[CHAVE],BS_CONTROLE[Quantidade_11],"-")</f>
        <v>-</v>
      </c>
      <c r="V313" s="98" t="str">
        <f ca="1">_xlfn.XLOOKUP(G313&amp;$V$3,BS_CONTROLE[CHAVE],BS_CONTROLE[Quantidade_11],"-")</f>
        <v>-</v>
      </c>
      <c r="W313" s="98" t="str">
        <f ca="1">_xlfn.XLOOKUP(G313&amp;$W$3,BS_CONTROLE[CHAVE],BS_CONTROLE[Quantidade_11],"-")</f>
        <v>-</v>
      </c>
      <c r="X313" s="201"/>
      <c r="Y313" s="201"/>
      <c r="Z313" s="201"/>
      <c r="AA313" s="201"/>
      <c r="AB313" s="201"/>
      <c r="AC313" s="201"/>
      <c r="AD313" s="201"/>
      <c r="AE313" s="201"/>
      <c r="AF313" s="201"/>
      <c r="AG313" s="201"/>
      <c r="AH313" s="201"/>
      <c r="AI313" s="201"/>
      <c r="AJ313" s="201"/>
      <c r="AK313" s="201"/>
      <c r="AL313" s="201"/>
      <c r="AM313" s="201"/>
      <c r="AN313" s="201"/>
      <c r="AO313" s="201"/>
      <c r="AP313" s="201"/>
      <c r="AQ313" s="201"/>
      <c r="AR313" s="201"/>
      <c r="AS313" s="201"/>
      <c r="AT313" s="201"/>
    </row>
    <row r="314" spans="1:46" hidden="1">
      <c r="A314" s="95" t="str">
        <f>IF(FN_MC!Y317="","*",FN_MC!Y317)</f>
        <v>*</v>
      </c>
      <c r="B314" s="95" t="str">
        <f>IF(FN_MC!X317="","*",FN_MC!X317)</f>
        <v>*</v>
      </c>
      <c r="C314" s="95" t="str">
        <f>IF(FN_MC!Z317="","*",FN_MC!Z317)</f>
        <v>*</v>
      </c>
      <c r="D314" s="96" t="str">
        <f>IF(FN_MC!S317="","*",FN_MC!S317)</f>
        <v>-</v>
      </c>
      <c r="E314" s="96" t="str">
        <f>IF(FN_MC!T317="","*",FN_MC!T317)</f>
        <v>-</v>
      </c>
      <c r="F314" s="96" t="str">
        <f>IF(FN_MC!B317="","*",FN_MC!B317)</f>
        <v>*</v>
      </c>
      <c r="G314" s="96" t="str">
        <f>IF(FN_MC!D317="","*",FN_MC!D317)</f>
        <v>*</v>
      </c>
      <c r="H314" s="96" t="str">
        <f>IF(FN_MC!F317="","*",FN_MC!F317)</f>
        <v>*</v>
      </c>
      <c r="I314" s="96" t="str">
        <f>IF(FN_MC!H317="","*",FN_MC!H317)</f>
        <v>*</v>
      </c>
      <c r="J314" s="96" t="str">
        <f>IF(FN_MC!I317="","*",FN_MC!I317)</f>
        <v>*</v>
      </c>
      <c r="K314" s="96" t="str">
        <f>IF(FN_MC!M317="","*",FN_MC!M317)</f>
        <v>-</v>
      </c>
      <c r="L314" s="196" t="str">
        <f>IF(FN_MC!N317="","*",FN_MC!N317)</f>
        <v>-</v>
      </c>
      <c r="M314" s="97" t="str">
        <f>IF(FN_MC!J317="","*",FN_MC!J317)</f>
        <v>*</v>
      </c>
      <c r="N314" s="183" t="str">
        <f>IF(FN_MC!K317="","*",FN_MC!K317)</f>
        <v>*</v>
      </c>
      <c r="O314" s="183" t="str">
        <f>IF(FN_MC!L317="","*",FN_MC!L317)</f>
        <v>-</v>
      </c>
      <c r="P314" s="107" t="str">
        <f>IF(FN_MC!O317="","*",FN_MC!O317)</f>
        <v>*</v>
      </c>
      <c r="Q314" s="107" t="str">
        <f>IF(FN_MC!P317="","*",FN_MC!P317)</f>
        <v>*</v>
      </c>
      <c r="R314" s="96" t="str">
        <f>IF(FN_MC!Q317="","*",CONCATENATE(FN_MC!Q317," ",FN_MC!R317))</f>
        <v>*</v>
      </c>
      <c r="S314" s="96" t="str">
        <f>IF(FN_MC!V317="","*",FN_MC!V317)</f>
        <v>*</v>
      </c>
      <c r="T314" s="96" t="str">
        <f>IF(FN_MC!W317="","*",FN_MC!W317)</f>
        <v>*</v>
      </c>
      <c r="U314" s="98" t="str">
        <f ca="1">_xlfn.XLOOKUP(G314&amp;$U$3,BS_CONTROLE[CHAVE],BS_CONTROLE[Quantidade_11],"-")</f>
        <v>-</v>
      </c>
      <c r="V314" s="98" t="str">
        <f ca="1">_xlfn.XLOOKUP(G314&amp;$V$3,BS_CONTROLE[CHAVE],BS_CONTROLE[Quantidade_11],"-")</f>
        <v>-</v>
      </c>
      <c r="W314" s="98" t="str">
        <f ca="1">_xlfn.XLOOKUP(G314&amp;$W$3,BS_CONTROLE[CHAVE],BS_CONTROLE[Quantidade_11],"-")</f>
        <v>-</v>
      </c>
      <c r="X314" s="201"/>
      <c r="Y314" s="201"/>
      <c r="Z314" s="201"/>
      <c r="AA314" s="201"/>
      <c r="AB314" s="201"/>
      <c r="AC314" s="201"/>
      <c r="AD314" s="201"/>
      <c r="AE314" s="201"/>
      <c r="AF314" s="201"/>
      <c r="AG314" s="201"/>
      <c r="AH314" s="201"/>
      <c r="AI314" s="201"/>
      <c r="AJ314" s="201"/>
      <c r="AK314" s="201"/>
      <c r="AL314" s="201"/>
      <c r="AM314" s="201"/>
      <c r="AN314" s="201"/>
      <c r="AO314" s="201"/>
      <c r="AP314" s="201"/>
      <c r="AQ314" s="201"/>
      <c r="AR314" s="201"/>
      <c r="AS314" s="201"/>
      <c r="AT314" s="201"/>
    </row>
    <row r="315" spans="1:46" hidden="1">
      <c r="A315" s="95" t="str">
        <f>IF(FN_MC!Y318="","*",FN_MC!Y318)</f>
        <v>*</v>
      </c>
      <c r="B315" s="95" t="str">
        <f>IF(FN_MC!X318="","*",FN_MC!X318)</f>
        <v>*</v>
      </c>
      <c r="C315" s="95" t="str">
        <f>IF(FN_MC!Z318="","*",FN_MC!Z318)</f>
        <v>*</v>
      </c>
      <c r="D315" s="96" t="str">
        <f>IF(FN_MC!S318="","*",FN_MC!S318)</f>
        <v>-</v>
      </c>
      <c r="E315" s="96" t="str">
        <f>IF(FN_MC!T318="","*",FN_MC!T318)</f>
        <v>-</v>
      </c>
      <c r="F315" s="96" t="str">
        <f>IF(FN_MC!B318="","*",FN_MC!B318)</f>
        <v>*</v>
      </c>
      <c r="G315" s="96" t="str">
        <f>IF(FN_MC!D318="","*",FN_MC!D318)</f>
        <v>*</v>
      </c>
      <c r="H315" s="96" t="str">
        <f>IF(FN_MC!F318="","*",FN_MC!F318)</f>
        <v>*</v>
      </c>
      <c r="I315" s="96" t="str">
        <f>IF(FN_MC!H318="","*",FN_MC!H318)</f>
        <v>*</v>
      </c>
      <c r="J315" s="96" t="str">
        <f>IF(FN_MC!I318="","*",FN_MC!I318)</f>
        <v>*</v>
      </c>
      <c r="K315" s="96" t="str">
        <f>IF(FN_MC!M318="","*",FN_MC!M318)</f>
        <v>-</v>
      </c>
      <c r="L315" s="196" t="str">
        <f>IF(FN_MC!N318="","*",FN_MC!N318)</f>
        <v>-</v>
      </c>
      <c r="M315" s="97" t="str">
        <f>IF(FN_MC!J318="","*",FN_MC!J318)</f>
        <v>*</v>
      </c>
      <c r="N315" s="183" t="str">
        <f>IF(FN_MC!K318="","*",FN_MC!K318)</f>
        <v>*</v>
      </c>
      <c r="O315" s="183" t="str">
        <f>IF(FN_MC!L318="","*",FN_MC!L318)</f>
        <v>-</v>
      </c>
      <c r="P315" s="107" t="str">
        <f>IF(FN_MC!O318="","*",FN_MC!O318)</f>
        <v>*</v>
      </c>
      <c r="Q315" s="107" t="str">
        <f>IF(FN_MC!P318="","*",FN_MC!P318)</f>
        <v>*</v>
      </c>
      <c r="R315" s="96" t="str">
        <f>IF(FN_MC!Q318="","*",CONCATENATE(FN_MC!Q318," ",FN_MC!R318))</f>
        <v>*</v>
      </c>
      <c r="S315" s="96" t="str">
        <f>IF(FN_MC!V318="","*",FN_MC!V318)</f>
        <v>*</v>
      </c>
      <c r="T315" s="96" t="str">
        <f>IF(FN_MC!W318="","*",FN_MC!W318)</f>
        <v>*</v>
      </c>
      <c r="U315" s="98" t="str">
        <f ca="1">_xlfn.XLOOKUP(G315&amp;$U$3,BS_CONTROLE[CHAVE],BS_CONTROLE[Quantidade_11],"-")</f>
        <v>-</v>
      </c>
      <c r="V315" s="98" t="str">
        <f ca="1">_xlfn.XLOOKUP(G315&amp;$V$3,BS_CONTROLE[CHAVE],BS_CONTROLE[Quantidade_11],"-")</f>
        <v>-</v>
      </c>
      <c r="W315" s="98" t="str">
        <f ca="1">_xlfn.XLOOKUP(G315&amp;$W$3,BS_CONTROLE[CHAVE],BS_CONTROLE[Quantidade_11],"-")</f>
        <v>-</v>
      </c>
      <c r="X315" s="201"/>
      <c r="Y315" s="201"/>
      <c r="Z315" s="201"/>
      <c r="AA315" s="201"/>
      <c r="AB315" s="201"/>
      <c r="AC315" s="201"/>
      <c r="AD315" s="201"/>
      <c r="AE315" s="201"/>
      <c r="AF315" s="201"/>
      <c r="AG315" s="201"/>
      <c r="AH315" s="201"/>
      <c r="AI315" s="201"/>
      <c r="AJ315" s="201"/>
      <c r="AK315" s="201"/>
      <c r="AL315" s="201"/>
      <c r="AM315" s="201"/>
      <c r="AN315" s="201"/>
      <c r="AO315" s="201"/>
      <c r="AP315" s="201"/>
      <c r="AQ315" s="201"/>
      <c r="AR315" s="201"/>
      <c r="AS315" s="201"/>
      <c r="AT315" s="201"/>
    </row>
    <row r="316" spans="1:46" hidden="1">
      <c r="A316" s="95" t="str">
        <f>IF(FN_MC!Y319="","*",FN_MC!Y319)</f>
        <v>*</v>
      </c>
      <c r="B316" s="95" t="str">
        <f>IF(FN_MC!X319="","*",FN_MC!X319)</f>
        <v>*</v>
      </c>
      <c r="C316" s="95" t="str">
        <f>IF(FN_MC!Z319="","*",FN_MC!Z319)</f>
        <v>*</v>
      </c>
      <c r="D316" s="96" t="str">
        <f>IF(FN_MC!S319="","*",FN_MC!S319)</f>
        <v>-</v>
      </c>
      <c r="E316" s="96" t="str">
        <f>IF(FN_MC!T319="","*",FN_MC!T319)</f>
        <v>-</v>
      </c>
      <c r="F316" s="96" t="str">
        <f>IF(FN_MC!B319="","*",FN_MC!B319)</f>
        <v>*</v>
      </c>
      <c r="G316" s="96" t="str">
        <f>IF(FN_MC!D319="","*",FN_MC!D319)</f>
        <v>*</v>
      </c>
      <c r="H316" s="96" t="str">
        <f>IF(FN_MC!F319="","*",FN_MC!F319)</f>
        <v>*</v>
      </c>
      <c r="I316" s="96" t="str">
        <f>IF(FN_MC!H319="","*",FN_MC!H319)</f>
        <v>*</v>
      </c>
      <c r="J316" s="96" t="str">
        <f>IF(FN_MC!I319="","*",FN_MC!I319)</f>
        <v>*</v>
      </c>
      <c r="K316" s="96" t="str">
        <f>IF(FN_MC!M319="","*",FN_MC!M319)</f>
        <v>-</v>
      </c>
      <c r="L316" s="196" t="str">
        <f>IF(FN_MC!N319="","*",FN_MC!N319)</f>
        <v>-</v>
      </c>
      <c r="M316" s="97" t="str">
        <f>IF(FN_MC!J319="","*",FN_MC!J319)</f>
        <v>*</v>
      </c>
      <c r="N316" s="183" t="str">
        <f>IF(FN_MC!K319="","*",FN_MC!K319)</f>
        <v>*</v>
      </c>
      <c r="O316" s="183" t="str">
        <f>IF(FN_MC!L319="","*",FN_MC!L319)</f>
        <v>-</v>
      </c>
      <c r="P316" s="107" t="str">
        <f>IF(FN_MC!O319="","*",FN_MC!O319)</f>
        <v>*</v>
      </c>
      <c r="Q316" s="107" t="str">
        <f>IF(FN_MC!P319="","*",FN_MC!P319)</f>
        <v>*</v>
      </c>
      <c r="R316" s="96" t="str">
        <f>IF(FN_MC!Q319="","*",CONCATENATE(FN_MC!Q319," ",FN_MC!R319))</f>
        <v>*</v>
      </c>
      <c r="S316" s="96" t="str">
        <f>IF(FN_MC!V319="","*",FN_MC!V319)</f>
        <v>*</v>
      </c>
      <c r="T316" s="96" t="str">
        <f>IF(FN_MC!W319="","*",FN_MC!W319)</f>
        <v>*</v>
      </c>
      <c r="U316" s="98" t="str">
        <f ca="1">_xlfn.XLOOKUP(G316&amp;$U$3,BS_CONTROLE[CHAVE],BS_CONTROLE[Quantidade_11],"-")</f>
        <v>-</v>
      </c>
      <c r="V316" s="98" t="str">
        <f ca="1">_xlfn.XLOOKUP(G316&amp;$V$3,BS_CONTROLE[CHAVE],BS_CONTROLE[Quantidade_11],"-")</f>
        <v>-</v>
      </c>
      <c r="W316" s="98" t="str">
        <f ca="1">_xlfn.XLOOKUP(G316&amp;$W$3,BS_CONTROLE[CHAVE],BS_CONTROLE[Quantidade_11],"-")</f>
        <v>-</v>
      </c>
      <c r="X316" s="201"/>
      <c r="Y316" s="201"/>
      <c r="Z316" s="201"/>
      <c r="AA316" s="201"/>
      <c r="AB316" s="201"/>
      <c r="AC316" s="201"/>
      <c r="AD316" s="201"/>
      <c r="AE316" s="201"/>
      <c r="AF316" s="201"/>
      <c r="AG316" s="201"/>
      <c r="AH316" s="201"/>
      <c r="AI316" s="201"/>
      <c r="AJ316" s="201"/>
      <c r="AK316" s="201"/>
      <c r="AL316" s="201"/>
      <c r="AM316" s="201"/>
      <c r="AN316" s="201"/>
      <c r="AO316" s="201"/>
      <c r="AP316" s="201"/>
      <c r="AQ316" s="201"/>
      <c r="AR316" s="201"/>
      <c r="AS316" s="201"/>
      <c r="AT316" s="201"/>
    </row>
    <row r="317" spans="1:46" hidden="1">
      <c r="A317" s="95" t="str">
        <f>IF(FN_MC!Y320="","*",FN_MC!Y320)</f>
        <v>*</v>
      </c>
      <c r="B317" s="95" t="str">
        <f>IF(FN_MC!X320="","*",FN_MC!X320)</f>
        <v>*</v>
      </c>
      <c r="C317" s="95" t="str">
        <f>IF(FN_MC!Z320="","*",FN_MC!Z320)</f>
        <v>*</v>
      </c>
      <c r="D317" s="96" t="str">
        <f>IF(FN_MC!S320="","*",FN_MC!S320)</f>
        <v>-</v>
      </c>
      <c r="E317" s="96" t="str">
        <f>IF(FN_MC!T320="","*",FN_MC!T320)</f>
        <v>-</v>
      </c>
      <c r="F317" s="96" t="str">
        <f>IF(FN_MC!B320="","*",FN_MC!B320)</f>
        <v>*</v>
      </c>
      <c r="G317" s="96" t="str">
        <f>IF(FN_MC!D320="","*",FN_MC!D320)</f>
        <v>*</v>
      </c>
      <c r="H317" s="96" t="str">
        <f>IF(FN_MC!F320="","*",FN_MC!F320)</f>
        <v>*</v>
      </c>
      <c r="I317" s="96" t="str">
        <f>IF(FN_MC!H320="","*",FN_MC!H320)</f>
        <v>*</v>
      </c>
      <c r="J317" s="96" t="str">
        <f>IF(FN_MC!I320="","*",FN_MC!I320)</f>
        <v>*</v>
      </c>
      <c r="K317" s="96" t="str">
        <f>IF(FN_MC!M320="","*",FN_MC!M320)</f>
        <v>-</v>
      </c>
      <c r="L317" s="196" t="str">
        <f>IF(FN_MC!N320="","*",FN_MC!N320)</f>
        <v>-</v>
      </c>
      <c r="M317" s="97" t="str">
        <f>IF(FN_MC!J320="","*",FN_MC!J320)</f>
        <v>*</v>
      </c>
      <c r="N317" s="183" t="str">
        <f>IF(FN_MC!K320="","*",FN_MC!K320)</f>
        <v>*</v>
      </c>
      <c r="O317" s="183" t="str">
        <f>IF(FN_MC!L320="","*",FN_MC!L320)</f>
        <v>-</v>
      </c>
      <c r="P317" s="107" t="str">
        <f>IF(FN_MC!O320="","*",FN_MC!O320)</f>
        <v>*</v>
      </c>
      <c r="Q317" s="107" t="str">
        <f>IF(FN_MC!P320="","*",FN_MC!P320)</f>
        <v>*</v>
      </c>
      <c r="R317" s="96" t="str">
        <f>IF(FN_MC!Q320="","*",CONCATENATE(FN_MC!Q320," ",FN_MC!R320))</f>
        <v>*</v>
      </c>
      <c r="S317" s="96" t="str">
        <f>IF(FN_MC!V320="","*",FN_MC!V320)</f>
        <v>*</v>
      </c>
      <c r="T317" s="96" t="str">
        <f>IF(FN_MC!W320="","*",FN_MC!W320)</f>
        <v>*</v>
      </c>
      <c r="U317" s="98" t="str">
        <f ca="1">_xlfn.XLOOKUP(G317&amp;$U$3,BS_CONTROLE[CHAVE],BS_CONTROLE[Quantidade_11],"-")</f>
        <v>-</v>
      </c>
      <c r="V317" s="98" t="str">
        <f ca="1">_xlfn.XLOOKUP(G317&amp;$V$3,BS_CONTROLE[CHAVE],BS_CONTROLE[Quantidade_11],"-")</f>
        <v>-</v>
      </c>
      <c r="W317" s="98" t="str">
        <f ca="1">_xlfn.XLOOKUP(G317&amp;$W$3,BS_CONTROLE[CHAVE],BS_CONTROLE[Quantidade_11],"-")</f>
        <v>-</v>
      </c>
      <c r="X317" s="201"/>
      <c r="Y317" s="201"/>
      <c r="Z317" s="201"/>
      <c r="AA317" s="201"/>
      <c r="AB317" s="201"/>
      <c r="AC317" s="201"/>
      <c r="AD317" s="201"/>
      <c r="AE317" s="201"/>
      <c r="AF317" s="201"/>
      <c r="AG317" s="201"/>
      <c r="AH317" s="201"/>
      <c r="AI317" s="201"/>
      <c r="AJ317" s="201"/>
      <c r="AK317" s="201"/>
      <c r="AL317" s="201"/>
      <c r="AM317" s="201"/>
      <c r="AN317" s="201"/>
      <c r="AO317" s="201"/>
      <c r="AP317" s="201"/>
      <c r="AQ317" s="201"/>
      <c r="AR317" s="201"/>
      <c r="AS317" s="201"/>
      <c r="AT317" s="201"/>
    </row>
    <row r="318" spans="1:46" hidden="1">
      <c r="A318" s="95" t="str">
        <f>IF(FN_MC!Y321="","*",FN_MC!Y321)</f>
        <v>*</v>
      </c>
      <c r="B318" s="95" t="str">
        <f>IF(FN_MC!X321="","*",FN_MC!X321)</f>
        <v>*</v>
      </c>
      <c r="C318" s="95" t="str">
        <f>IF(FN_MC!Z321="","*",FN_MC!Z321)</f>
        <v>*</v>
      </c>
      <c r="D318" s="96" t="str">
        <f>IF(FN_MC!S321="","*",FN_MC!S321)</f>
        <v>-</v>
      </c>
      <c r="E318" s="96" t="str">
        <f>IF(FN_MC!T321="","*",FN_MC!T321)</f>
        <v>-</v>
      </c>
      <c r="F318" s="96" t="str">
        <f>IF(FN_MC!B321="","*",FN_MC!B321)</f>
        <v>*</v>
      </c>
      <c r="G318" s="96" t="str">
        <f>IF(FN_MC!D321="","*",FN_MC!D321)</f>
        <v>*</v>
      </c>
      <c r="H318" s="96" t="str">
        <f>IF(FN_MC!F321="","*",FN_MC!F321)</f>
        <v>*</v>
      </c>
      <c r="I318" s="96" t="str">
        <f>IF(FN_MC!H321="","*",FN_MC!H321)</f>
        <v>*</v>
      </c>
      <c r="J318" s="96" t="str">
        <f>IF(FN_MC!I321="","*",FN_MC!I321)</f>
        <v>*</v>
      </c>
      <c r="K318" s="96" t="str">
        <f>IF(FN_MC!M321="","*",FN_MC!M321)</f>
        <v>-</v>
      </c>
      <c r="L318" s="196" t="str">
        <f>IF(FN_MC!N321="","*",FN_MC!N321)</f>
        <v>-</v>
      </c>
      <c r="M318" s="97" t="str">
        <f>IF(FN_MC!J321="","*",FN_MC!J321)</f>
        <v>*</v>
      </c>
      <c r="N318" s="183" t="str">
        <f>IF(FN_MC!K321="","*",FN_MC!K321)</f>
        <v>*</v>
      </c>
      <c r="O318" s="183" t="str">
        <f>IF(FN_MC!L321="","*",FN_MC!L321)</f>
        <v>-</v>
      </c>
      <c r="P318" s="107" t="str">
        <f>IF(FN_MC!O321="","*",FN_MC!O321)</f>
        <v>*</v>
      </c>
      <c r="Q318" s="107" t="str">
        <f>IF(FN_MC!P321="","*",FN_MC!P321)</f>
        <v>*</v>
      </c>
      <c r="R318" s="96" t="str">
        <f>IF(FN_MC!Q321="","*",CONCATENATE(FN_MC!Q321," ",FN_MC!R321))</f>
        <v>*</v>
      </c>
      <c r="S318" s="96" t="str">
        <f>IF(FN_MC!V321="","*",FN_MC!V321)</f>
        <v>*</v>
      </c>
      <c r="T318" s="96" t="str">
        <f>IF(FN_MC!W321="","*",FN_MC!W321)</f>
        <v>*</v>
      </c>
      <c r="U318" s="98" t="str">
        <f ca="1">_xlfn.XLOOKUP(G318&amp;$U$3,BS_CONTROLE[CHAVE],BS_CONTROLE[Quantidade_11],"-")</f>
        <v>-</v>
      </c>
      <c r="V318" s="98" t="str">
        <f ca="1">_xlfn.XLOOKUP(G318&amp;$V$3,BS_CONTROLE[CHAVE],BS_CONTROLE[Quantidade_11],"-")</f>
        <v>-</v>
      </c>
      <c r="W318" s="98" t="str">
        <f ca="1">_xlfn.XLOOKUP(G318&amp;$W$3,BS_CONTROLE[CHAVE],BS_CONTROLE[Quantidade_11],"-")</f>
        <v>-</v>
      </c>
      <c r="X318" s="201"/>
      <c r="Y318" s="201"/>
      <c r="Z318" s="201"/>
      <c r="AA318" s="201"/>
      <c r="AB318" s="201"/>
      <c r="AC318" s="201"/>
      <c r="AD318" s="201"/>
      <c r="AE318" s="201"/>
      <c r="AF318" s="201"/>
      <c r="AG318" s="201"/>
      <c r="AH318" s="201"/>
      <c r="AI318" s="201"/>
      <c r="AJ318" s="201"/>
      <c r="AK318" s="201"/>
      <c r="AL318" s="201"/>
      <c r="AM318" s="201"/>
      <c r="AN318" s="201"/>
      <c r="AO318" s="201"/>
      <c r="AP318" s="201"/>
      <c r="AQ318" s="201"/>
      <c r="AR318" s="201"/>
      <c r="AS318" s="201"/>
      <c r="AT318" s="201"/>
    </row>
    <row r="319" spans="1:46" hidden="1">
      <c r="A319" s="95" t="str">
        <f>IF(FN_MC!Y322="","*",FN_MC!Y322)</f>
        <v>*</v>
      </c>
      <c r="B319" s="95" t="str">
        <f>IF(FN_MC!X322="","*",FN_MC!X322)</f>
        <v>*</v>
      </c>
      <c r="C319" s="95" t="str">
        <f>IF(FN_MC!Z322="","*",FN_MC!Z322)</f>
        <v>*</v>
      </c>
      <c r="D319" s="96" t="str">
        <f>IF(FN_MC!S322="","*",FN_MC!S322)</f>
        <v>-</v>
      </c>
      <c r="E319" s="96" t="str">
        <f>IF(FN_MC!T322="","*",FN_MC!T322)</f>
        <v>-</v>
      </c>
      <c r="F319" s="96" t="str">
        <f>IF(FN_MC!B322="","*",FN_MC!B322)</f>
        <v>*</v>
      </c>
      <c r="G319" s="96" t="str">
        <f>IF(FN_MC!D322="","*",FN_MC!D322)</f>
        <v>*</v>
      </c>
      <c r="H319" s="96" t="str">
        <f>IF(FN_MC!F322="","*",FN_MC!F322)</f>
        <v>*</v>
      </c>
      <c r="I319" s="96" t="str">
        <f>IF(FN_MC!H322="","*",FN_MC!H322)</f>
        <v>*</v>
      </c>
      <c r="J319" s="96" t="str">
        <f>IF(FN_MC!I322="","*",FN_MC!I322)</f>
        <v>*</v>
      </c>
      <c r="K319" s="96" t="str">
        <f>IF(FN_MC!M322="","*",FN_MC!M322)</f>
        <v>-</v>
      </c>
      <c r="L319" s="196" t="str">
        <f>IF(FN_MC!N322="","*",FN_MC!N322)</f>
        <v>-</v>
      </c>
      <c r="M319" s="97" t="str">
        <f>IF(FN_MC!J322="","*",FN_MC!J322)</f>
        <v>*</v>
      </c>
      <c r="N319" s="183" t="str">
        <f>IF(FN_MC!K322="","*",FN_MC!K322)</f>
        <v>*</v>
      </c>
      <c r="O319" s="183" t="str">
        <f>IF(FN_MC!L322="","*",FN_MC!L322)</f>
        <v>-</v>
      </c>
      <c r="P319" s="107" t="str">
        <f>IF(FN_MC!O322="","*",FN_MC!O322)</f>
        <v>*</v>
      </c>
      <c r="Q319" s="107" t="str">
        <f>IF(FN_MC!P322="","*",FN_MC!P322)</f>
        <v>*</v>
      </c>
      <c r="R319" s="96" t="str">
        <f>IF(FN_MC!Q322="","*",CONCATENATE(FN_MC!Q322," ",FN_MC!R322))</f>
        <v>*</v>
      </c>
      <c r="S319" s="96" t="str">
        <f>IF(FN_MC!V322="","*",FN_MC!V322)</f>
        <v>*</v>
      </c>
      <c r="T319" s="96" t="str">
        <f>IF(FN_MC!W322="","*",FN_MC!W322)</f>
        <v>*</v>
      </c>
      <c r="U319" s="98" t="str">
        <f ca="1">_xlfn.XLOOKUP(G319&amp;$U$3,BS_CONTROLE[CHAVE],BS_CONTROLE[Quantidade_11],"-")</f>
        <v>-</v>
      </c>
      <c r="V319" s="98" t="str">
        <f ca="1">_xlfn.XLOOKUP(G319&amp;$V$3,BS_CONTROLE[CHAVE],BS_CONTROLE[Quantidade_11],"-")</f>
        <v>-</v>
      </c>
      <c r="W319" s="98" t="str">
        <f ca="1">_xlfn.XLOOKUP(G319&amp;$W$3,BS_CONTROLE[CHAVE],BS_CONTROLE[Quantidade_11],"-")</f>
        <v>-</v>
      </c>
      <c r="X319" s="201"/>
      <c r="Y319" s="201"/>
      <c r="Z319" s="201"/>
      <c r="AA319" s="201"/>
      <c r="AB319" s="201"/>
      <c r="AC319" s="201"/>
      <c r="AD319" s="201"/>
      <c r="AE319" s="201"/>
      <c r="AF319" s="201"/>
      <c r="AG319" s="201"/>
      <c r="AH319" s="201"/>
      <c r="AI319" s="201"/>
      <c r="AJ319" s="201"/>
      <c r="AK319" s="201"/>
      <c r="AL319" s="201"/>
      <c r="AM319" s="201"/>
      <c r="AN319" s="201"/>
      <c r="AO319" s="201"/>
      <c r="AP319" s="201"/>
      <c r="AQ319" s="201"/>
      <c r="AR319" s="201"/>
      <c r="AS319" s="201"/>
      <c r="AT319" s="201"/>
    </row>
    <row r="320" spans="1:46" hidden="1">
      <c r="A320" s="95" t="str">
        <f>IF(FN_MC!Y323="","*",FN_MC!Y323)</f>
        <v>*</v>
      </c>
      <c r="B320" s="95" t="str">
        <f>IF(FN_MC!X323="","*",FN_MC!X323)</f>
        <v>*</v>
      </c>
      <c r="C320" s="95" t="str">
        <f>IF(FN_MC!Z323="","*",FN_MC!Z323)</f>
        <v>*</v>
      </c>
      <c r="D320" s="96" t="str">
        <f>IF(FN_MC!S323="","*",FN_MC!S323)</f>
        <v>-</v>
      </c>
      <c r="E320" s="96" t="str">
        <f>IF(FN_MC!T323="","*",FN_MC!T323)</f>
        <v>-</v>
      </c>
      <c r="F320" s="96" t="str">
        <f>IF(FN_MC!B323="","*",FN_MC!B323)</f>
        <v>*</v>
      </c>
      <c r="G320" s="96" t="str">
        <f>IF(FN_MC!D323="","*",FN_MC!D323)</f>
        <v>*</v>
      </c>
      <c r="H320" s="96" t="str">
        <f>IF(FN_MC!F323="","*",FN_MC!F323)</f>
        <v>*</v>
      </c>
      <c r="I320" s="96" t="str">
        <f>IF(FN_MC!H323="","*",FN_MC!H323)</f>
        <v>*</v>
      </c>
      <c r="J320" s="96" t="str">
        <f>IF(FN_MC!I323="","*",FN_MC!I323)</f>
        <v>*</v>
      </c>
      <c r="K320" s="96" t="str">
        <f>IF(FN_MC!M323="","*",FN_MC!M323)</f>
        <v>-</v>
      </c>
      <c r="L320" s="196" t="str">
        <f>IF(FN_MC!N323="","*",FN_MC!N323)</f>
        <v>-</v>
      </c>
      <c r="M320" s="97" t="str">
        <f>IF(FN_MC!J323="","*",FN_MC!J323)</f>
        <v>*</v>
      </c>
      <c r="N320" s="183" t="str">
        <f>IF(FN_MC!K323="","*",FN_MC!K323)</f>
        <v>*</v>
      </c>
      <c r="O320" s="183" t="str">
        <f>IF(FN_MC!L323="","*",FN_MC!L323)</f>
        <v>-</v>
      </c>
      <c r="P320" s="107" t="str">
        <f>IF(FN_MC!O323="","*",FN_MC!O323)</f>
        <v>*</v>
      </c>
      <c r="Q320" s="107" t="str">
        <f>IF(FN_MC!P323="","*",FN_MC!P323)</f>
        <v>*</v>
      </c>
      <c r="R320" s="96" t="str">
        <f>IF(FN_MC!Q323="","*",CONCATENATE(FN_MC!Q323," ",FN_MC!R323))</f>
        <v>*</v>
      </c>
      <c r="S320" s="96" t="str">
        <f>IF(FN_MC!V323="","*",FN_MC!V323)</f>
        <v>*</v>
      </c>
      <c r="T320" s="96" t="str">
        <f>IF(FN_MC!W323="","*",FN_MC!W323)</f>
        <v>*</v>
      </c>
      <c r="U320" s="98" t="str">
        <f ca="1">_xlfn.XLOOKUP(G320&amp;$U$3,BS_CONTROLE[CHAVE],BS_CONTROLE[Quantidade_11],"-")</f>
        <v>-</v>
      </c>
      <c r="V320" s="98" t="str">
        <f ca="1">_xlfn.XLOOKUP(G320&amp;$V$3,BS_CONTROLE[CHAVE],BS_CONTROLE[Quantidade_11],"-")</f>
        <v>-</v>
      </c>
      <c r="W320" s="98" t="str">
        <f ca="1">_xlfn.XLOOKUP(G320&amp;$W$3,BS_CONTROLE[CHAVE],BS_CONTROLE[Quantidade_11],"-")</f>
        <v>-</v>
      </c>
      <c r="X320" s="201"/>
      <c r="Y320" s="201"/>
      <c r="Z320" s="201"/>
      <c r="AA320" s="201"/>
      <c r="AB320" s="201"/>
      <c r="AC320" s="201"/>
      <c r="AD320" s="201"/>
      <c r="AE320" s="201"/>
      <c r="AF320" s="201"/>
      <c r="AG320" s="201"/>
      <c r="AH320" s="201"/>
      <c r="AI320" s="201"/>
      <c r="AJ320" s="201"/>
      <c r="AK320" s="201"/>
      <c r="AL320" s="201"/>
      <c r="AM320" s="201"/>
      <c r="AN320" s="201"/>
      <c r="AO320" s="201"/>
      <c r="AP320" s="201"/>
      <c r="AQ320" s="201"/>
      <c r="AR320" s="201"/>
      <c r="AS320" s="201"/>
      <c r="AT320" s="201"/>
    </row>
    <row r="321" spans="1:46" hidden="1">
      <c r="A321" s="95" t="str">
        <f>IF(FN_MC!Y324="","*",FN_MC!Y324)</f>
        <v>*</v>
      </c>
      <c r="B321" s="95" t="str">
        <f>IF(FN_MC!X324="","*",FN_MC!X324)</f>
        <v>*</v>
      </c>
      <c r="C321" s="95" t="str">
        <f>IF(FN_MC!Z324="","*",FN_MC!Z324)</f>
        <v>*</v>
      </c>
      <c r="D321" s="96" t="str">
        <f>IF(FN_MC!S324="","*",FN_MC!S324)</f>
        <v>-</v>
      </c>
      <c r="E321" s="96" t="str">
        <f>IF(FN_MC!T324="","*",FN_MC!T324)</f>
        <v>-</v>
      </c>
      <c r="F321" s="96" t="str">
        <f>IF(FN_MC!B324="","*",FN_MC!B324)</f>
        <v>*</v>
      </c>
      <c r="G321" s="96" t="str">
        <f>IF(FN_MC!D324="","*",FN_MC!D324)</f>
        <v>*</v>
      </c>
      <c r="H321" s="96" t="str">
        <f>IF(FN_MC!F324="","*",FN_MC!F324)</f>
        <v>*</v>
      </c>
      <c r="I321" s="96" t="str">
        <f>IF(FN_MC!H324="","*",FN_MC!H324)</f>
        <v>*</v>
      </c>
      <c r="J321" s="96" t="str">
        <f>IF(FN_MC!I324="","*",FN_MC!I324)</f>
        <v>*</v>
      </c>
      <c r="K321" s="96" t="str">
        <f>IF(FN_MC!M324="","*",FN_MC!M324)</f>
        <v>-</v>
      </c>
      <c r="L321" s="196" t="str">
        <f>IF(FN_MC!N324="","*",FN_MC!N324)</f>
        <v>-</v>
      </c>
      <c r="M321" s="97" t="str">
        <f>IF(FN_MC!J324="","*",FN_MC!J324)</f>
        <v>*</v>
      </c>
      <c r="N321" s="183" t="str">
        <f>IF(FN_MC!K324="","*",FN_MC!K324)</f>
        <v>*</v>
      </c>
      <c r="O321" s="183" t="str">
        <f>IF(FN_MC!L324="","*",FN_MC!L324)</f>
        <v>-</v>
      </c>
      <c r="P321" s="107" t="str">
        <f>IF(FN_MC!O324="","*",FN_MC!O324)</f>
        <v>*</v>
      </c>
      <c r="Q321" s="107" t="str">
        <f>IF(FN_MC!P324="","*",FN_MC!P324)</f>
        <v>*</v>
      </c>
      <c r="R321" s="96" t="str">
        <f>IF(FN_MC!Q324="","*",CONCATENATE(FN_MC!Q324," ",FN_MC!R324))</f>
        <v>*</v>
      </c>
      <c r="S321" s="96" t="str">
        <f>IF(FN_MC!V324="","*",FN_MC!V324)</f>
        <v>*</v>
      </c>
      <c r="T321" s="96" t="str">
        <f>IF(FN_MC!W324="","*",FN_MC!W324)</f>
        <v>*</v>
      </c>
      <c r="U321" s="98" t="str">
        <f ca="1">_xlfn.XLOOKUP(G321&amp;$U$3,BS_CONTROLE[CHAVE],BS_CONTROLE[Quantidade_11],"-")</f>
        <v>-</v>
      </c>
      <c r="V321" s="98" t="str">
        <f ca="1">_xlfn.XLOOKUP(G321&amp;$V$3,BS_CONTROLE[CHAVE],BS_CONTROLE[Quantidade_11],"-")</f>
        <v>-</v>
      </c>
      <c r="W321" s="98" t="str">
        <f ca="1">_xlfn.XLOOKUP(G321&amp;$W$3,BS_CONTROLE[CHAVE],BS_CONTROLE[Quantidade_11],"-")</f>
        <v>-</v>
      </c>
      <c r="X321" s="201"/>
      <c r="Y321" s="201"/>
      <c r="Z321" s="201"/>
      <c r="AA321" s="201"/>
      <c r="AB321" s="201"/>
      <c r="AC321" s="201"/>
      <c r="AD321" s="201"/>
      <c r="AE321" s="201"/>
      <c r="AF321" s="201"/>
      <c r="AG321" s="201"/>
      <c r="AH321" s="201"/>
      <c r="AI321" s="201"/>
      <c r="AJ321" s="201"/>
      <c r="AK321" s="201"/>
      <c r="AL321" s="201"/>
      <c r="AM321" s="201"/>
      <c r="AN321" s="201"/>
      <c r="AO321" s="201"/>
      <c r="AP321" s="201"/>
      <c r="AQ321" s="201"/>
      <c r="AR321" s="201"/>
      <c r="AS321" s="201"/>
      <c r="AT321" s="201"/>
    </row>
    <row r="322" spans="1:46" hidden="1">
      <c r="A322" s="95" t="str">
        <f>IF(FN_MC!Y325="","*",FN_MC!Y325)</f>
        <v>*</v>
      </c>
      <c r="B322" s="95" t="str">
        <f>IF(FN_MC!X325="","*",FN_MC!X325)</f>
        <v>*</v>
      </c>
      <c r="C322" s="95" t="str">
        <f>IF(FN_MC!Z325="","*",FN_MC!Z325)</f>
        <v>*</v>
      </c>
      <c r="D322" s="96" t="str">
        <f>IF(FN_MC!S325="","*",FN_MC!S325)</f>
        <v>-</v>
      </c>
      <c r="E322" s="96" t="str">
        <f>IF(FN_MC!T325="","*",FN_MC!T325)</f>
        <v>-</v>
      </c>
      <c r="F322" s="96" t="str">
        <f>IF(FN_MC!B325="","*",FN_MC!B325)</f>
        <v>*</v>
      </c>
      <c r="G322" s="96" t="str">
        <f>IF(FN_MC!D325="","*",FN_MC!D325)</f>
        <v>*</v>
      </c>
      <c r="H322" s="96" t="str">
        <f>IF(FN_MC!F325="","*",FN_MC!F325)</f>
        <v>*</v>
      </c>
      <c r="I322" s="96" t="str">
        <f>IF(FN_MC!H325="","*",FN_MC!H325)</f>
        <v>*</v>
      </c>
      <c r="J322" s="96" t="str">
        <f>IF(FN_MC!I325="","*",FN_MC!I325)</f>
        <v>*</v>
      </c>
      <c r="K322" s="96" t="str">
        <f>IF(FN_MC!M325="","*",FN_MC!M325)</f>
        <v>-</v>
      </c>
      <c r="L322" s="196" t="str">
        <f>IF(FN_MC!N325="","*",FN_MC!N325)</f>
        <v>-</v>
      </c>
      <c r="M322" s="97" t="str">
        <f>IF(FN_MC!J325="","*",FN_MC!J325)</f>
        <v>*</v>
      </c>
      <c r="N322" s="183" t="str">
        <f>IF(FN_MC!K325="","*",FN_MC!K325)</f>
        <v>*</v>
      </c>
      <c r="O322" s="183" t="str">
        <f>IF(FN_MC!L325="","*",FN_MC!L325)</f>
        <v>-</v>
      </c>
      <c r="P322" s="107" t="str">
        <f>IF(FN_MC!O325="","*",FN_MC!O325)</f>
        <v>*</v>
      </c>
      <c r="Q322" s="107" t="str">
        <f>IF(FN_MC!P325="","*",FN_MC!P325)</f>
        <v>*</v>
      </c>
      <c r="R322" s="96" t="str">
        <f>IF(FN_MC!Q325="","*",CONCATENATE(FN_MC!Q325," ",FN_MC!R325))</f>
        <v>*</v>
      </c>
      <c r="S322" s="96" t="str">
        <f>IF(FN_MC!V325="","*",FN_MC!V325)</f>
        <v>*</v>
      </c>
      <c r="T322" s="96" t="str">
        <f>IF(FN_MC!W325="","*",FN_MC!W325)</f>
        <v>*</v>
      </c>
      <c r="U322" s="98" t="str">
        <f ca="1">_xlfn.XLOOKUP(G322&amp;$U$3,BS_CONTROLE[CHAVE],BS_CONTROLE[Quantidade_11],"-")</f>
        <v>-</v>
      </c>
      <c r="V322" s="98" t="str">
        <f ca="1">_xlfn.XLOOKUP(G322&amp;$V$3,BS_CONTROLE[CHAVE],BS_CONTROLE[Quantidade_11],"-")</f>
        <v>-</v>
      </c>
      <c r="W322" s="98" t="str">
        <f ca="1">_xlfn.XLOOKUP(G322&amp;$W$3,BS_CONTROLE[CHAVE],BS_CONTROLE[Quantidade_11],"-")</f>
        <v>-</v>
      </c>
      <c r="X322" s="201"/>
      <c r="Y322" s="201"/>
      <c r="Z322" s="201"/>
      <c r="AA322" s="201"/>
      <c r="AB322" s="201"/>
      <c r="AC322" s="201"/>
      <c r="AD322" s="201"/>
      <c r="AE322" s="201"/>
      <c r="AF322" s="201"/>
      <c r="AG322" s="201"/>
      <c r="AH322" s="201"/>
      <c r="AI322" s="201"/>
      <c r="AJ322" s="201"/>
      <c r="AK322" s="201"/>
      <c r="AL322" s="201"/>
      <c r="AM322" s="201"/>
      <c r="AN322" s="201"/>
      <c r="AO322" s="201"/>
      <c r="AP322" s="201"/>
      <c r="AQ322" s="201"/>
      <c r="AR322" s="201"/>
      <c r="AS322" s="201"/>
      <c r="AT322" s="201"/>
    </row>
    <row r="323" spans="1:46" hidden="1">
      <c r="A323" s="95" t="str">
        <f>IF(FN_MC!Y326="","*",FN_MC!Y326)</f>
        <v>*</v>
      </c>
      <c r="B323" s="95" t="str">
        <f>IF(FN_MC!X326="","*",FN_MC!X326)</f>
        <v>*</v>
      </c>
      <c r="C323" s="95" t="str">
        <f>IF(FN_MC!Z326="","*",FN_MC!Z326)</f>
        <v>*</v>
      </c>
      <c r="D323" s="96" t="str">
        <f>IF(FN_MC!S326="","*",FN_MC!S326)</f>
        <v>-</v>
      </c>
      <c r="E323" s="96" t="str">
        <f>IF(FN_MC!T326="","*",FN_MC!T326)</f>
        <v>-</v>
      </c>
      <c r="F323" s="96" t="str">
        <f>IF(FN_MC!B326="","*",FN_MC!B326)</f>
        <v>*</v>
      </c>
      <c r="G323" s="96" t="str">
        <f>IF(FN_MC!D326="","*",FN_MC!D326)</f>
        <v>*</v>
      </c>
      <c r="H323" s="96" t="str">
        <f>IF(FN_MC!F326="","*",FN_MC!F326)</f>
        <v>*</v>
      </c>
      <c r="I323" s="96" t="str">
        <f>IF(FN_MC!H326="","*",FN_MC!H326)</f>
        <v>*</v>
      </c>
      <c r="J323" s="96" t="str">
        <f>IF(FN_MC!I326="","*",FN_MC!I326)</f>
        <v>*</v>
      </c>
      <c r="K323" s="96" t="str">
        <f>IF(FN_MC!M326="","*",FN_MC!M326)</f>
        <v>-</v>
      </c>
      <c r="L323" s="196" t="str">
        <f>IF(FN_MC!N326="","*",FN_MC!N326)</f>
        <v>-</v>
      </c>
      <c r="M323" s="97" t="str">
        <f>IF(FN_MC!J326="","*",FN_MC!J326)</f>
        <v>*</v>
      </c>
      <c r="N323" s="183" t="str">
        <f>IF(FN_MC!K326="","*",FN_MC!K326)</f>
        <v>*</v>
      </c>
      <c r="O323" s="183" t="str">
        <f>IF(FN_MC!L326="","*",FN_MC!L326)</f>
        <v>-</v>
      </c>
      <c r="P323" s="107" t="str">
        <f>IF(FN_MC!O326="","*",FN_MC!O326)</f>
        <v>*</v>
      </c>
      <c r="Q323" s="107" t="str">
        <f>IF(FN_MC!P326="","*",FN_MC!P326)</f>
        <v>*</v>
      </c>
      <c r="R323" s="96" t="str">
        <f>IF(FN_MC!Q326="","*",CONCATENATE(FN_MC!Q326," ",FN_MC!R326))</f>
        <v>*</v>
      </c>
      <c r="S323" s="96" t="str">
        <f>IF(FN_MC!V326="","*",FN_MC!V326)</f>
        <v>*</v>
      </c>
      <c r="T323" s="96" t="str">
        <f>IF(FN_MC!W326="","*",FN_MC!W326)</f>
        <v>*</v>
      </c>
      <c r="U323" s="98" t="str">
        <f ca="1">_xlfn.XLOOKUP(G323&amp;$U$3,BS_CONTROLE[CHAVE],BS_CONTROLE[Quantidade_11],"-")</f>
        <v>-</v>
      </c>
      <c r="V323" s="98" t="str">
        <f ca="1">_xlfn.XLOOKUP(G323&amp;$V$3,BS_CONTROLE[CHAVE],BS_CONTROLE[Quantidade_11],"-")</f>
        <v>-</v>
      </c>
      <c r="W323" s="98" t="str">
        <f ca="1">_xlfn.XLOOKUP(G323&amp;$W$3,BS_CONTROLE[CHAVE],BS_CONTROLE[Quantidade_11],"-")</f>
        <v>-</v>
      </c>
      <c r="X323" s="201"/>
      <c r="Y323" s="201"/>
      <c r="Z323" s="201"/>
      <c r="AA323" s="201"/>
      <c r="AB323" s="201"/>
      <c r="AC323" s="201"/>
      <c r="AD323" s="201"/>
      <c r="AE323" s="201"/>
      <c r="AF323" s="201"/>
      <c r="AG323" s="201"/>
      <c r="AH323" s="201"/>
      <c r="AI323" s="201"/>
      <c r="AJ323" s="201"/>
      <c r="AK323" s="201"/>
      <c r="AL323" s="201"/>
      <c r="AM323" s="201"/>
      <c r="AN323" s="201"/>
      <c r="AO323" s="201"/>
      <c r="AP323" s="201"/>
      <c r="AQ323" s="201"/>
      <c r="AR323" s="201"/>
      <c r="AS323" s="201"/>
      <c r="AT323" s="201"/>
    </row>
    <row r="324" spans="1:46" hidden="1">
      <c r="A324" s="95" t="str">
        <f>IF(FN_MC!Y327="","*",FN_MC!Y327)</f>
        <v>*</v>
      </c>
      <c r="B324" s="95" t="str">
        <f>IF(FN_MC!X327="","*",FN_MC!X327)</f>
        <v>*</v>
      </c>
      <c r="C324" s="95" t="str">
        <f>IF(FN_MC!Z327="","*",FN_MC!Z327)</f>
        <v>*</v>
      </c>
      <c r="D324" s="96" t="str">
        <f>IF(FN_MC!S327="","*",FN_MC!S327)</f>
        <v>-</v>
      </c>
      <c r="E324" s="96" t="str">
        <f>IF(FN_MC!T327="","*",FN_MC!T327)</f>
        <v>-</v>
      </c>
      <c r="F324" s="96" t="str">
        <f>IF(FN_MC!B327="","*",FN_MC!B327)</f>
        <v>*</v>
      </c>
      <c r="G324" s="96" t="str">
        <f>IF(FN_MC!D327="","*",FN_MC!D327)</f>
        <v>*</v>
      </c>
      <c r="H324" s="96" t="str">
        <f>IF(FN_MC!F327="","*",FN_MC!F327)</f>
        <v>*</v>
      </c>
      <c r="I324" s="96" t="str">
        <f>IF(FN_MC!H327="","*",FN_MC!H327)</f>
        <v>*</v>
      </c>
      <c r="J324" s="96" t="str">
        <f>IF(FN_MC!I327="","*",FN_MC!I327)</f>
        <v>*</v>
      </c>
      <c r="K324" s="96" t="str">
        <f>IF(FN_MC!M327="","*",FN_MC!M327)</f>
        <v>-</v>
      </c>
      <c r="L324" s="196" t="str">
        <f>IF(FN_MC!N327="","*",FN_MC!N327)</f>
        <v>-</v>
      </c>
      <c r="M324" s="97" t="str">
        <f>IF(FN_MC!J327="","*",FN_MC!J327)</f>
        <v>*</v>
      </c>
      <c r="N324" s="183" t="str">
        <f>IF(FN_MC!K327="","*",FN_MC!K327)</f>
        <v>*</v>
      </c>
      <c r="O324" s="183" t="str">
        <f>IF(FN_MC!L327="","*",FN_MC!L327)</f>
        <v>-</v>
      </c>
      <c r="P324" s="107" t="str">
        <f>IF(FN_MC!O327="","*",FN_MC!O327)</f>
        <v>*</v>
      </c>
      <c r="Q324" s="107" t="str">
        <f>IF(FN_MC!P327="","*",FN_MC!P327)</f>
        <v>*</v>
      </c>
      <c r="R324" s="96" t="str">
        <f>IF(FN_MC!Q327="","*",CONCATENATE(FN_MC!Q327," ",FN_MC!R327))</f>
        <v>*</v>
      </c>
      <c r="S324" s="96" t="str">
        <f>IF(FN_MC!V327="","*",FN_MC!V327)</f>
        <v>*</v>
      </c>
      <c r="T324" s="96" t="str">
        <f>IF(FN_MC!W327="","*",FN_MC!W327)</f>
        <v>*</v>
      </c>
      <c r="U324" s="98" t="str">
        <f ca="1">_xlfn.XLOOKUP(G324&amp;$U$3,BS_CONTROLE[CHAVE],BS_CONTROLE[Quantidade_11],"-")</f>
        <v>-</v>
      </c>
      <c r="V324" s="98" t="str">
        <f ca="1">_xlfn.XLOOKUP(G324&amp;$V$3,BS_CONTROLE[CHAVE],BS_CONTROLE[Quantidade_11],"-")</f>
        <v>-</v>
      </c>
      <c r="W324" s="98" t="str">
        <f ca="1">_xlfn.XLOOKUP(G324&amp;$W$3,BS_CONTROLE[CHAVE],BS_CONTROLE[Quantidade_11],"-")</f>
        <v>-</v>
      </c>
      <c r="X324" s="201"/>
      <c r="Y324" s="201"/>
      <c r="Z324" s="201"/>
      <c r="AA324" s="201"/>
      <c r="AB324" s="201"/>
      <c r="AC324" s="201"/>
      <c r="AD324" s="201"/>
      <c r="AE324" s="201"/>
      <c r="AF324" s="201"/>
      <c r="AG324" s="201"/>
      <c r="AH324" s="201"/>
      <c r="AI324" s="201"/>
      <c r="AJ324" s="201"/>
      <c r="AK324" s="201"/>
      <c r="AL324" s="201"/>
      <c r="AM324" s="201"/>
      <c r="AN324" s="201"/>
      <c r="AO324" s="201"/>
      <c r="AP324" s="201"/>
      <c r="AQ324" s="201"/>
      <c r="AR324" s="201"/>
      <c r="AS324" s="201"/>
      <c r="AT324" s="201"/>
    </row>
    <row r="325" spans="1:46" hidden="1">
      <c r="A325" s="95" t="str">
        <f>IF(FN_MC!Y328="","*",FN_MC!Y328)</f>
        <v>*</v>
      </c>
      <c r="B325" s="95" t="str">
        <f>IF(FN_MC!X328="","*",FN_MC!X328)</f>
        <v>*</v>
      </c>
      <c r="C325" s="95" t="str">
        <f>IF(FN_MC!Z328="","*",FN_MC!Z328)</f>
        <v>*</v>
      </c>
      <c r="D325" s="96" t="str">
        <f>IF(FN_MC!S328="","*",FN_MC!S328)</f>
        <v>-</v>
      </c>
      <c r="E325" s="96" t="str">
        <f>IF(FN_MC!T328="","*",FN_MC!T328)</f>
        <v>-</v>
      </c>
      <c r="F325" s="96" t="str">
        <f>IF(FN_MC!B328="","*",FN_MC!B328)</f>
        <v>*</v>
      </c>
      <c r="G325" s="96" t="str">
        <f>IF(FN_MC!D328="","*",FN_MC!D328)</f>
        <v>*</v>
      </c>
      <c r="H325" s="96" t="str">
        <f>IF(FN_MC!F328="","*",FN_MC!F328)</f>
        <v>*</v>
      </c>
      <c r="I325" s="96" t="str">
        <f>IF(FN_MC!H328="","*",FN_MC!H328)</f>
        <v>*</v>
      </c>
      <c r="J325" s="96" t="str">
        <f>IF(FN_MC!I328="","*",FN_MC!I328)</f>
        <v>*</v>
      </c>
      <c r="K325" s="96" t="str">
        <f>IF(FN_MC!M328="","*",FN_MC!M328)</f>
        <v>-</v>
      </c>
      <c r="L325" s="196" t="str">
        <f>IF(FN_MC!N328="","*",FN_MC!N328)</f>
        <v>-</v>
      </c>
      <c r="M325" s="97" t="str">
        <f>IF(FN_MC!J328="","*",FN_MC!J328)</f>
        <v>*</v>
      </c>
      <c r="N325" s="183" t="str">
        <f>IF(FN_MC!K328="","*",FN_MC!K328)</f>
        <v>*</v>
      </c>
      <c r="O325" s="183" t="str">
        <f>IF(FN_MC!L328="","*",FN_MC!L328)</f>
        <v>-</v>
      </c>
      <c r="P325" s="107" t="str">
        <f>IF(FN_MC!O328="","*",FN_MC!O328)</f>
        <v>*</v>
      </c>
      <c r="Q325" s="107" t="str">
        <f>IF(FN_MC!P328="","*",FN_MC!P328)</f>
        <v>*</v>
      </c>
      <c r="R325" s="96" t="str">
        <f>IF(FN_MC!Q328="","*",CONCATENATE(FN_MC!Q328," ",FN_MC!R328))</f>
        <v>*</v>
      </c>
      <c r="S325" s="96" t="str">
        <f>IF(FN_MC!V328="","*",FN_MC!V328)</f>
        <v>*</v>
      </c>
      <c r="T325" s="96" t="str">
        <f>IF(FN_MC!W328="","*",FN_MC!W328)</f>
        <v>*</v>
      </c>
      <c r="U325" s="98" t="str">
        <f ca="1">_xlfn.XLOOKUP(G325&amp;$U$3,BS_CONTROLE[CHAVE],BS_CONTROLE[Quantidade_11],"-")</f>
        <v>-</v>
      </c>
      <c r="V325" s="98" t="str">
        <f ca="1">_xlfn.XLOOKUP(G325&amp;$V$3,BS_CONTROLE[CHAVE],BS_CONTROLE[Quantidade_11],"-")</f>
        <v>-</v>
      </c>
      <c r="W325" s="98" t="str">
        <f ca="1">_xlfn.XLOOKUP(G325&amp;$W$3,BS_CONTROLE[CHAVE],BS_CONTROLE[Quantidade_11],"-")</f>
        <v>-</v>
      </c>
      <c r="X325" s="201"/>
      <c r="Y325" s="201"/>
      <c r="Z325" s="201"/>
      <c r="AA325" s="201"/>
      <c r="AB325" s="201"/>
      <c r="AC325" s="201"/>
      <c r="AD325" s="201"/>
      <c r="AE325" s="201"/>
      <c r="AF325" s="201"/>
      <c r="AG325" s="201"/>
      <c r="AH325" s="201"/>
      <c r="AI325" s="201"/>
      <c r="AJ325" s="201"/>
      <c r="AK325" s="201"/>
      <c r="AL325" s="201"/>
      <c r="AM325" s="201"/>
      <c r="AN325" s="201"/>
      <c r="AO325" s="201"/>
      <c r="AP325" s="201"/>
      <c r="AQ325" s="201"/>
      <c r="AR325" s="201"/>
      <c r="AS325" s="201"/>
      <c r="AT325" s="201"/>
    </row>
    <row r="326" spans="1:46" hidden="1">
      <c r="A326" s="95" t="str">
        <f>IF(FN_MC!Y329="","*",FN_MC!Y329)</f>
        <v>*</v>
      </c>
      <c r="B326" s="95" t="str">
        <f>IF(FN_MC!X329="","*",FN_MC!X329)</f>
        <v>*</v>
      </c>
      <c r="C326" s="95" t="str">
        <f>IF(FN_MC!Z329="","*",FN_MC!Z329)</f>
        <v>*</v>
      </c>
      <c r="D326" s="96" t="str">
        <f>IF(FN_MC!S329="","*",FN_MC!S329)</f>
        <v>-</v>
      </c>
      <c r="E326" s="96" t="str">
        <f>IF(FN_MC!T329="","*",FN_MC!T329)</f>
        <v>-</v>
      </c>
      <c r="F326" s="96" t="str">
        <f>IF(FN_MC!B329="","*",FN_MC!B329)</f>
        <v>*</v>
      </c>
      <c r="G326" s="96" t="str">
        <f>IF(FN_MC!D329="","*",FN_MC!D329)</f>
        <v>*</v>
      </c>
      <c r="H326" s="96" t="str">
        <f>IF(FN_MC!F329="","*",FN_MC!F329)</f>
        <v>*</v>
      </c>
      <c r="I326" s="96" t="str">
        <f>IF(FN_MC!H329="","*",FN_MC!H329)</f>
        <v>*</v>
      </c>
      <c r="J326" s="96" t="str">
        <f>IF(FN_MC!I329="","*",FN_MC!I329)</f>
        <v>*</v>
      </c>
      <c r="K326" s="96" t="str">
        <f>IF(FN_MC!M329="","*",FN_MC!M329)</f>
        <v>-</v>
      </c>
      <c r="L326" s="196" t="str">
        <f>IF(FN_MC!N329="","*",FN_MC!N329)</f>
        <v>-</v>
      </c>
      <c r="M326" s="97" t="str">
        <f>IF(FN_MC!J329="","*",FN_MC!J329)</f>
        <v>*</v>
      </c>
      <c r="N326" s="183" t="str">
        <f>IF(FN_MC!K329="","*",FN_MC!K329)</f>
        <v>*</v>
      </c>
      <c r="O326" s="183" t="str">
        <f>IF(FN_MC!L329="","*",FN_MC!L329)</f>
        <v>-</v>
      </c>
      <c r="P326" s="107" t="str">
        <f>IF(FN_MC!O329="","*",FN_MC!O329)</f>
        <v>*</v>
      </c>
      <c r="Q326" s="107" t="str">
        <f>IF(FN_MC!P329="","*",FN_MC!P329)</f>
        <v>*</v>
      </c>
      <c r="R326" s="96" t="str">
        <f>IF(FN_MC!Q329="","*",CONCATENATE(FN_MC!Q329," ",FN_MC!R329))</f>
        <v>*</v>
      </c>
      <c r="S326" s="96" t="str">
        <f>IF(FN_MC!V329="","*",FN_MC!V329)</f>
        <v>*</v>
      </c>
      <c r="T326" s="96" t="str">
        <f>IF(FN_MC!W329="","*",FN_MC!W329)</f>
        <v>*</v>
      </c>
      <c r="U326" s="98" t="str">
        <f ca="1">_xlfn.XLOOKUP(G326&amp;$U$3,BS_CONTROLE[CHAVE],BS_CONTROLE[Quantidade_11],"-")</f>
        <v>-</v>
      </c>
      <c r="V326" s="98" t="str">
        <f ca="1">_xlfn.XLOOKUP(G326&amp;$V$3,BS_CONTROLE[CHAVE],BS_CONTROLE[Quantidade_11],"-")</f>
        <v>-</v>
      </c>
      <c r="W326" s="98" t="str">
        <f ca="1">_xlfn.XLOOKUP(G326&amp;$W$3,BS_CONTROLE[CHAVE],BS_CONTROLE[Quantidade_11],"-")</f>
        <v>-</v>
      </c>
      <c r="X326" s="201"/>
      <c r="Y326" s="201"/>
      <c r="Z326" s="201"/>
      <c r="AA326" s="201"/>
      <c r="AB326" s="201"/>
      <c r="AC326" s="201"/>
      <c r="AD326" s="201"/>
      <c r="AE326" s="201"/>
      <c r="AF326" s="201"/>
      <c r="AG326" s="201"/>
      <c r="AH326" s="201"/>
      <c r="AI326" s="201"/>
      <c r="AJ326" s="201"/>
      <c r="AK326" s="201"/>
      <c r="AL326" s="201"/>
      <c r="AM326" s="201"/>
      <c r="AN326" s="201"/>
      <c r="AO326" s="201"/>
      <c r="AP326" s="201"/>
      <c r="AQ326" s="201"/>
      <c r="AR326" s="201"/>
      <c r="AS326" s="201"/>
      <c r="AT326" s="201"/>
    </row>
    <row r="327" spans="1:46" hidden="1">
      <c r="A327" s="95" t="str">
        <f>IF(FN_MC!Y330="","*",FN_MC!Y330)</f>
        <v>*</v>
      </c>
      <c r="B327" s="95" t="str">
        <f>IF(FN_MC!X330="","*",FN_MC!X330)</f>
        <v>*</v>
      </c>
      <c r="C327" s="95" t="str">
        <f>IF(FN_MC!Z330="","*",FN_MC!Z330)</f>
        <v>*</v>
      </c>
      <c r="D327" s="96" t="str">
        <f>IF(FN_MC!S330="","*",FN_MC!S330)</f>
        <v>-</v>
      </c>
      <c r="E327" s="96" t="str">
        <f>IF(FN_MC!T330="","*",FN_MC!T330)</f>
        <v>-</v>
      </c>
      <c r="F327" s="96" t="str">
        <f>IF(FN_MC!B330="","*",FN_MC!B330)</f>
        <v>*</v>
      </c>
      <c r="G327" s="96" t="str">
        <f>IF(FN_MC!D330="","*",FN_MC!D330)</f>
        <v>*</v>
      </c>
      <c r="H327" s="96" t="str">
        <f>IF(FN_MC!F330="","*",FN_MC!F330)</f>
        <v>*</v>
      </c>
      <c r="I327" s="96" t="str">
        <f>IF(FN_MC!H330="","*",FN_MC!H330)</f>
        <v>*</v>
      </c>
      <c r="J327" s="96" t="str">
        <f>IF(FN_MC!I330="","*",FN_MC!I330)</f>
        <v>*</v>
      </c>
      <c r="K327" s="96" t="str">
        <f>IF(FN_MC!M330="","*",FN_MC!M330)</f>
        <v>-</v>
      </c>
      <c r="L327" s="196" t="str">
        <f>IF(FN_MC!N330="","*",FN_MC!N330)</f>
        <v>-</v>
      </c>
      <c r="M327" s="97" t="str">
        <f>IF(FN_MC!J330="","*",FN_MC!J330)</f>
        <v>*</v>
      </c>
      <c r="N327" s="183" t="str">
        <f>IF(FN_MC!K330="","*",FN_MC!K330)</f>
        <v>*</v>
      </c>
      <c r="O327" s="183" t="str">
        <f>IF(FN_MC!L330="","*",FN_MC!L330)</f>
        <v>-</v>
      </c>
      <c r="P327" s="107" t="str">
        <f>IF(FN_MC!O330="","*",FN_MC!O330)</f>
        <v>*</v>
      </c>
      <c r="Q327" s="107" t="str">
        <f>IF(FN_MC!P330="","*",FN_MC!P330)</f>
        <v>*</v>
      </c>
      <c r="R327" s="96" t="str">
        <f>IF(FN_MC!Q330="","*",CONCATENATE(FN_MC!Q330," ",FN_MC!R330))</f>
        <v>*</v>
      </c>
      <c r="S327" s="96" t="str">
        <f>IF(FN_MC!V330="","*",FN_MC!V330)</f>
        <v>*</v>
      </c>
      <c r="T327" s="96" t="str">
        <f>IF(FN_MC!W330="","*",FN_MC!W330)</f>
        <v>*</v>
      </c>
      <c r="U327" s="98" t="str">
        <f ca="1">_xlfn.XLOOKUP(G327&amp;$U$3,BS_CONTROLE[CHAVE],BS_CONTROLE[Quantidade_11],"-")</f>
        <v>-</v>
      </c>
      <c r="V327" s="98" t="str">
        <f ca="1">_xlfn.XLOOKUP(G327&amp;$V$3,BS_CONTROLE[CHAVE],BS_CONTROLE[Quantidade_11],"-")</f>
        <v>-</v>
      </c>
      <c r="W327" s="98" t="str">
        <f ca="1">_xlfn.XLOOKUP(G327&amp;$W$3,BS_CONTROLE[CHAVE],BS_CONTROLE[Quantidade_11],"-")</f>
        <v>-</v>
      </c>
      <c r="X327" s="201"/>
      <c r="Y327" s="201"/>
      <c r="Z327" s="201"/>
      <c r="AA327" s="201"/>
      <c r="AB327" s="201"/>
      <c r="AC327" s="201"/>
      <c r="AD327" s="201"/>
      <c r="AE327" s="201"/>
      <c r="AF327" s="201"/>
      <c r="AG327" s="201"/>
      <c r="AH327" s="201"/>
      <c r="AI327" s="201"/>
      <c r="AJ327" s="201"/>
      <c r="AK327" s="201"/>
      <c r="AL327" s="201"/>
      <c r="AM327" s="201"/>
      <c r="AN327" s="201"/>
      <c r="AO327" s="201"/>
      <c r="AP327" s="201"/>
      <c r="AQ327" s="201"/>
      <c r="AR327" s="201"/>
      <c r="AS327" s="201"/>
      <c r="AT327" s="201"/>
    </row>
    <row r="328" spans="1:46" hidden="1">
      <c r="A328" s="95" t="str">
        <f>IF(FN_MC!Y331="","*",FN_MC!Y331)</f>
        <v>*</v>
      </c>
      <c r="B328" s="95" t="str">
        <f>IF(FN_MC!X331="","*",FN_MC!X331)</f>
        <v>*</v>
      </c>
      <c r="C328" s="95" t="str">
        <f>IF(FN_MC!Z331="","*",FN_MC!Z331)</f>
        <v>*</v>
      </c>
      <c r="D328" s="96" t="str">
        <f>IF(FN_MC!S331="","*",FN_MC!S331)</f>
        <v>-</v>
      </c>
      <c r="E328" s="96" t="str">
        <f>IF(FN_MC!T331="","*",FN_MC!T331)</f>
        <v>-</v>
      </c>
      <c r="F328" s="96" t="str">
        <f>IF(FN_MC!B331="","*",FN_MC!B331)</f>
        <v>*</v>
      </c>
      <c r="G328" s="96" t="str">
        <f>IF(FN_MC!D331="","*",FN_MC!D331)</f>
        <v>*</v>
      </c>
      <c r="H328" s="96" t="str">
        <f>IF(FN_MC!F331="","*",FN_MC!F331)</f>
        <v>*</v>
      </c>
      <c r="I328" s="96" t="str">
        <f>IF(FN_MC!H331="","*",FN_MC!H331)</f>
        <v>*</v>
      </c>
      <c r="J328" s="96" t="str">
        <f>IF(FN_MC!I331="","*",FN_MC!I331)</f>
        <v>*</v>
      </c>
      <c r="K328" s="96" t="str">
        <f>IF(FN_MC!M331="","*",FN_MC!M331)</f>
        <v>-</v>
      </c>
      <c r="L328" s="196" t="str">
        <f>IF(FN_MC!N331="","*",FN_MC!N331)</f>
        <v>-</v>
      </c>
      <c r="M328" s="97" t="str">
        <f>IF(FN_MC!J331="","*",FN_MC!J331)</f>
        <v>*</v>
      </c>
      <c r="N328" s="183" t="str">
        <f>IF(FN_MC!K331="","*",FN_MC!K331)</f>
        <v>*</v>
      </c>
      <c r="O328" s="183" t="str">
        <f>IF(FN_MC!L331="","*",FN_MC!L331)</f>
        <v>-</v>
      </c>
      <c r="P328" s="107" t="str">
        <f>IF(FN_MC!O331="","*",FN_MC!O331)</f>
        <v>*</v>
      </c>
      <c r="Q328" s="107" t="str">
        <f>IF(FN_MC!P331="","*",FN_MC!P331)</f>
        <v>*</v>
      </c>
      <c r="R328" s="96" t="str">
        <f>IF(FN_MC!Q331="","*",CONCATENATE(FN_MC!Q331," ",FN_MC!R331))</f>
        <v>*</v>
      </c>
      <c r="S328" s="96" t="str">
        <f>IF(FN_MC!V331="","*",FN_MC!V331)</f>
        <v>*</v>
      </c>
      <c r="T328" s="96" t="str">
        <f>IF(FN_MC!W331="","*",FN_MC!W331)</f>
        <v>*</v>
      </c>
      <c r="U328" s="98" t="str">
        <f ca="1">_xlfn.XLOOKUP(G328&amp;$U$3,BS_CONTROLE[CHAVE],BS_CONTROLE[Quantidade_11],"-")</f>
        <v>-</v>
      </c>
      <c r="V328" s="98" t="str">
        <f ca="1">_xlfn.XLOOKUP(G328&amp;$V$3,BS_CONTROLE[CHAVE],BS_CONTROLE[Quantidade_11],"-")</f>
        <v>-</v>
      </c>
      <c r="W328" s="98" t="str">
        <f ca="1">_xlfn.XLOOKUP(G328&amp;$W$3,BS_CONTROLE[CHAVE],BS_CONTROLE[Quantidade_11],"-")</f>
        <v>-</v>
      </c>
      <c r="X328" s="201"/>
      <c r="Y328" s="201"/>
      <c r="Z328" s="201"/>
      <c r="AA328" s="201"/>
      <c r="AB328" s="201"/>
      <c r="AC328" s="201"/>
      <c r="AD328" s="201"/>
      <c r="AE328" s="201"/>
      <c r="AF328" s="201"/>
      <c r="AG328" s="201"/>
      <c r="AH328" s="201"/>
      <c r="AI328" s="201"/>
      <c r="AJ328" s="201"/>
      <c r="AK328" s="201"/>
      <c r="AL328" s="201"/>
      <c r="AM328" s="201"/>
      <c r="AN328" s="201"/>
      <c r="AO328" s="201"/>
      <c r="AP328" s="201"/>
      <c r="AQ328" s="201"/>
      <c r="AR328" s="201"/>
      <c r="AS328" s="201"/>
      <c r="AT328" s="201"/>
    </row>
    <row r="329" spans="1:46" hidden="1">
      <c r="A329" s="95" t="str">
        <f>IF(FN_MC!Y332="","*",FN_MC!Y332)</f>
        <v>*</v>
      </c>
      <c r="B329" s="95" t="str">
        <f>IF(FN_MC!X332="","*",FN_MC!X332)</f>
        <v>*</v>
      </c>
      <c r="C329" s="95" t="str">
        <f>IF(FN_MC!Z332="","*",FN_MC!Z332)</f>
        <v>*</v>
      </c>
      <c r="D329" s="96" t="str">
        <f>IF(FN_MC!S332="","*",FN_MC!S332)</f>
        <v>-</v>
      </c>
      <c r="E329" s="96" t="str">
        <f>IF(FN_MC!T332="","*",FN_MC!T332)</f>
        <v>-</v>
      </c>
      <c r="F329" s="96" t="str">
        <f>IF(FN_MC!B332="","*",FN_MC!B332)</f>
        <v>*</v>
      </c>
      <c r="G329" s="96" t="str">
        <f>IF(FN_MC!D332="","*",FN_MC!D332)</f>
        <v>*</v>
      </c>
      <c r="H329" s="96" t="str">
        <f>IF(FN_MC!F332="","*",FN_MC!F332)</f>
        <v>*</v>
      </c>
      <c r="I329" s="96" t="str">
        <f>IF(FN_MC!H332="","*",FN_MC!H332)</f>
        <v>*</v>
      </c>
      <c r="J329" s="96" t="str">
        <f>IF(FN_MC!I332="","*",FN_MC!I332)</f>
        <v>*</v>
      </c>
      <c r="K329" s="96" t="str">
        <f>IF(FN_MC!M332="","*",FN_MC!M332)</f>
        <v>-</v>
      </c>
      <c r="L329" s="196" t="str">
        <f>IF(FN_MC!N332="","*",FN_MC!N332)</f>
        <v>-</v>
      </c>
      <c r="M329" s="97" t="str">
        <f>IF(FN_MC!J332="","*",FN_MC!J332)</f>
        <v>*</v>
      </c>
      <c r="N329" s="183" t="str">
        <f>IF(FN_MC!K332="","*",FN_MC!K332)</f>
        <v>*</v>
      </c>
      <c r="O329" s="183" t="str">
        <f>IF(FN_MC!L332="","*",FN_MC!L332)</f>
        <v>-</v>
      </c>
      <c r="P329" s="107" t="str">
        <f>IF(FN_MC!O332="","*",FN_MC!O332)</f>
        <v>*</v>
      </c>
      <c r="Q329" s="107" t="str">
        <f>IF(FN_MC!P332="","*",FN_MC!P332)</f>
        <v>*</v>
      </c>
      <c r="R329" s="96" t="str">
        <f>IF(FN_MC!Q332="","*",CONCATENATE(FN_MC!Q332," ",FN_MC!R332))</f>
        <v>*</v>
      </c>
      <c r="S329" s="96" t="str">
        <f>IF(FN_MC!V332="","*",FN_MC!V332)</f>
        <v>*</v>
      </c>
      <c r="T329" s="96" t="str">
        <f>IF(FN_MC!W332="","*",FN_MC!W332)</f>
        <v>*</v>
      </c>
      <c r="U329" s="98" t="str">
        <f ca="1">_xlfn.XLOOKUP(G329&amp;$U$3,BS_CONTROLE[CHAVE],BS_CONTROLE[Quantidade_11],"-")</f>
        <v>-</v>
      </c>
      <c r="V329" s="98" t="str">
        <f ca="1">_xlfn.XLOOKUP(G329&amp;$V$3,BS_CONTROLE[CHAVE],BS_CONTROLE[Quantidade_11],"-")</f>
        <v>-</v>
      </c>
      <c r="W329" s="98" t="str">
        <f ca="1">_xlfn.XLOOKUP(G329&amp;$W$3,BS_CONTROLE[CHAVE],BS_CONTROLE[Quantidade_11],"-")</f>
        <v>-</v>
      </c>
      <c r="X329" s="201"/>
      <c r="Y329" s="201"/>
      <c r="Z329" s="201"/>
      <c r="AA329" s="201"/>
      <c r="AB329" s="201"/>
      <c r="AC329" s="201"/>
      <c r="AD329" s="201"/>
      <c r="AE329" s="201"/>
      <c r="AF329" s="201"/>
      <c r="AG329" s="201"/>
      <c r="AH329" s="201"/>
      <c r="AI329" s="201"/>
      <c r="AJ329" s="201"/>
      <c r="AK329" s="201"/>
      <c r="AL329" s="201"/>
      <c r="AM329" s="201"/>
      <c r="AN329" s="201"/>
      <c r="AO329" s="201"/>
      <c r="AP329" s="201"/>
      <c r="AQ329" s="201"/>
      <c r="AR329" s="201"/>
      <c r="AS329" s="201"/>
      <c r="AT329" s="201"/>
    </row>
    <row r="330" spans="1:46" hidden="1">
      <c r="A330" s="95" t="str">
        <f>IF(FN_MC!Y333="","*",FN_MC!Y333)</f>
        <v>*</v>
      </c>
      <c r="B330" s="95" t="str">
        <f>IF(FN_MC!X333="","*",FN_MC!X333)</f>
        <v>*</v>
      </c>
      <c r="C330" s="95" t="str">
        <f>IF(FN_MC!Z333="","*",FN_MC!Z333)</f>
        <v>*</v>
      </c>
      <c r="D330" s="96" t="str">
        <f>IF(FN_MC!S333="","*",FN_MC!S333)</f>
        <v>-</v>
      </c>
      <c r="E330" s="96" t="str">
        <f>IF(FN_MC!T333="","*",FN_MC!T333)</f>
        <v>-</v>
      </c>
      <c r="F330" s="96" t="str">
        <f>IF(FN_MC!B333="","*",FN_MC!B333)</f>
        <v>*</v>
      </c>
      <c r="G330" s="96" t="str">
        <f>IF(FN_MC!D333="","*",FN_MC!D333)</f>
        <v>*</v>
      </c>
      <c r="H330" s="96" t="str">
        <f>IF(FN_MC!F333="","*",FN_MC!F333)</f>
        <v>*</v>
      </c>
      <c r="I330" s="96" t="str">
        <f>IF(FN_MC!H333="","*",FN_MC!H333)</f>
        <v>*</v>
      </c>
      <c r="J330" s="96" t="str">
        <f>IF(FN_MC!I333="","*",FN_MC!I333)</f>
        <v>*</v>
      </c>
      <c r="K330" s="96" t="str">
        <f>IF(FN_MC!M333="","*",FN_MC!M333)</f>
        <v>-</v>
      </c>
      <c r="L330" s="196" t="str">
        <f>IF(FN_MC!N333="","*",FN_MC!N333)</f>
        <v>-</v>
      </c>
      <c r="M330" s="97" t="str">
        <f>IF(FN_MC!J333="","*",FN_MC!J333)</f>
        <v>*</v>
      </c>
      <c r="N330" s="183" t="str">
        <f>IF(FN_MC!K333="","*",FN_MC!K333)</f>
        <v>*</v>
      </c>
      <c r="O330" s="183" t="str">
        <f>IF(FN_MC!L333="","*",FN_MC!L333)</f>
        <v>-</v>
      </c>
      <c r="P330" s="107" t="str">
        <f>IF(FN_MC!O333="","*",FN_MC!O333)</f>
        <v>*</v>
      </c>
      <c r="Q330" s="107" t="str">
        <f>IF(FN_MC!P333="","*",FN_MC!P333)</f>
        <v>*</v>
      </c>
      <c r="R330" s="96" t="str">
        <f>IF(FN_MC!Q333="","*",CONCATENATE(FN_MC!Q333," ",FN_MC!R333))</f>
        <v>*</v>
      </c>
      <c r="S330" s="96" t="str">
        <f>IF(FN_MC!V333="","*",FN_MC!V333)</f>
        <v>*</v>
      </c>
      <c r="T330" s="96" t="str">
        <f>IF(FN_MC!W333="","*",FN_MC!W333)</f>
        <v>*</v>
      </c>
      <c r="U330" s="98" t="str">
        <f ca="1">_xlfn.XLOOKUP(G330&amp;$U$3,BS_CONTROLE[CHAVE],BS_CONTROLE[Quantidade_11],"-")</f>
        <v>-</v>
      </c>
      <c r="V330" s="98" t="str">
        <f ca="1">_xlfn.XLOOKUP(G330&amp;$V$3,BS_CONTROLE[CHAVE],BS_CONTROLE[Quantidade_11],"-")</f>
        <v>-</v>
      </c>
      <c r="W330" s="98" t="str">
        <f ca="1">_xlfn.XLOOKUP(G330&amp;$W$3,BS_CONTROLE[CHAVE],BS_CONTROLE[Quantidade_11],"-")</f>
        <v>-</v>
      </c>
      <c r="X330" s="201"/>
      <c r="Y330" s="201"/>
      <c r="Z330" s="201"/>
      <c r="AA330" s="201"/>
      <c r="AB330" s="201"/>
      <c r="AC330" s="201"/>
      <c r="AD330" s="201"/>
      <c r="AE330" s="201"/>
      <c r="AF330" s="201"/>
      <c r="AG330" s="201"/>
      <c r="AH330" s="201"/>
      <c r="AI330" s="201"/>
      <c r="AJ330" s="201"/>
      <c r="AK330" s="201"/>
      <c r="AL330" s="201"/>
      <c r="AM330" s="201"/>
      <c r="AN330" s="201"/>
      <c r="AO330" s="201"/>
      <c r="AP330" s="201"/>
      <c r="AQ330" s="201"/>
      <c r="AR330" s="201"/>
      <c r="AS330" s="201"/>
      <c r="AT330" s="201"/>
    </row>
    <row r="331" spans="1:46" hidden="1">
      <c r="A331" s="95" t="str">
        <f>IF(FN_MC!Y334="","*",FN_MC!Y334)</f>
        <v>*</v>
      </c>
      <c r="B331" s="95" t="str">
        <f>IF(FN_MC!X334="","*",FN_MC!X334)</f>
        <v>*</v>
      </c>
      <c r="C331" s="95" t="str">
        <f>IF(FN_MC!Z334="","*",FN_MC!Z334)</f>
        <v>*</v>
      </c>
      <c r="D331" s="96" t="str">
        <f>IF(FN_MC!S334="","*",FN_MC!S334)</f>
        <v>-</v>
      </c>
      <c r="E331" s="96" t="str">
        <f>IF(FN_MC!T334="","*",FN_MC!T334)</f>
        <v>-</v>
      </c>
      <c r="F331" s="96" t="str">
        <f>IF(FN_MC!B334="","*",FN_MC!B334)</f>
        <v>*</v>
      </c>
      <c r="G331" s="96" t="str">
        <f>IF(FN_MC!D334="","*",FN_MC!D334)</f>
        <v>*</v>
      </c>
      <c r="H331" s="96" t="str">
        <f>IF(FN_MC!F334="","*",FN_MC!F334)</f>
        <v>*</v>
      </c>
      <c r="I331" s="96" t="str">
        <f>IF(FN_MC!H334="","*",FN_MC!H334)</f>
        <v>*</v>
      </c>
      <c r="J331" s="96" t="str">
        <f>IF(FN_MC!I334="","*",FN_MC!I334)</f>
        <v>*</v>
      </c>
      <c r="K331" s="96" t="str">
        <f>IF(FN_MC!M334="","*",FN_MC!M334)</f>
        <v>-</v>
      </c>
      <c r="L331" s="196" t="str">
        <f>IF(FN_MC!N334="","*",FN_MC!N334)</f>
        <v>-</v>
      </c>
      <c r="M331" s="97" t="str">
        <f>IF(FN_MC!J334="","*",FN_MC!J334)</f>
        <v>*</v>
      </c>
      <c r="N331" s="183" t="str">
        <f>IF(FN_MC!K334="","*",FN_MC!K334)</f>
        <v>*</v>
      </c>
      <c r="O331" s="183" t="str">
        <f>IF(FN_MC!L334="","*",FN_MC!L334)</f>
        <v>-</v>
      </c>
      <c r="P331" s="107" t="str">
        <f>IF(FN_MC!O334="","*",FN_MC!O334)</f>
        <v>*</v>
      </c>
      <c r="Q331" s="107" t="str">
        <f>IF(FN_MC!P334="","*",FN_MC!P334)</f>
        <v>*</v>
      </c>
      <c r="R331" s="96" t="str">
        <f>IF(FN_MC!Q334="","*",CONCATENATE(FN_MC!Q334," ",FN_MC!R334))</f>
        <v>*</v>
      </c>
      <c r="S331" s="96" t="str">
        <f>IF(FN_MC!V334="","*",FN_MC!V334)</f>
        <v>*</v>
      </c>
      <c r="T331" s="96" t="str">
        <f>IF(FN_MC!W334="","*",FN_MC!W334)</f>
        <v>*</v>
      </c>
      <c r="U331" s="98" t="str">
        <f ca="1">_xlfn.XLOOKUP(G331&amp;$U$3,BS_CONTROLE[CHAVE],BS_CONTROLE[Quantidade_11],"-")</f>
        <v>-</v>
      </c>
      <c r="V331" s="98" t="str">
        <f ca="1">_xlfn.XLOOKUP(G331&amp;$V$3,BS_CONTROLE[CHAVE],BS_CONTROLE[Quantidade_11],"-")</f>
        <v>-</v>
      </c>
      <c r="W331" s="98" t="str">
        <f ca="1">_xlfn.XLOOKUP(G331&amp;$W$3,BS_CONTROLE[CHAVE],BS_CONTROLE[Quantidade_11],"-")</f>
        <v>-</v>
      </c>
      <c r="X331" s="201"/>
      <c r="Y331" s="201"/>
      <c r="Z331" s="201"/>
      <c r="AA331" s="201"/>
      <c r="AB331" s="201"/>
      <c r="AC331" s="201"/>
      <c r="AD331" s="201"/>
      <c r="AE331" s="201"/>
      <c r="AF331" s="201"/>
      <c r="AG331" s="201"/>
      <c r="AH331" s="201"/>
      <c r="AI331" s="201"/>
      <c r="AJ331" s="201"/>
      <c r="AK331" s="201"/>
      <c r="AL331" s="201"/>
      <c r="AM331" s="201"/>
      <c r="AN331" s="201"/>
      <c r="AO331" s="201"/>
      <c r="AP331" s="201"/>
      <c r="AQ331" s="201"/>
      <c r="AR331" s="201"/>
      <c r="AS331" s="201"/>
      <c r="AT331" s="201"/>
    </row>
    <row r="332" spans="1:46" hidden="1">
      <c r="A332" s="95" t="str">
        <f>IF(FN_MC!Y335="","*",FN_MC!Y335)</f>
        <v>*</v>
      </c>
      <c r="B332" s="95" t="str">
        <f>IF(FN_MC!X335="","*",FN_MC!X335)</f>
        <v>*</v>
      </c>
      <c r="C332" s="95" t="str">
        <f>IF(FN_MC!Z335="","*",FN_MC!Z335)</f>
        <v>*</v>
      </c>
      <c r="D332" s="96" t="str">
        <f>IF(FN_MC!S335="","*",FN_MC!S335)</f>
        <v>-</v>
      </c>
      <c r="E332" s="96" t="str">
        <f>IF(FN_MC!T335="","*",FN_MC!T335)</f>
        <v>-</v>
      </c>
      <c r="F332" s="96" t="str">
        <f>IF(FN_MC!B335="","*",FN_MC!B335)</f>
        <v>*</v>
      </c>
      <c r="G332" s="96" t="str">
        <f>IF(FN_MC!D335="","*",FN_MC!D335)</f>
        <v>*</v>
      </c>
      <c r="H332" s="96" t="str">
        <f>IF(FN_MC!F335="","*",FN_MC!F335)</f>
        <v>*</v>
      </c>
      <c r="I332" s="96" t="str">
        <f>IF(FN_MC!H335="","*",FN_MC!H335)</f>
        <v>*</v>
      </c>
      <c r="J332" s="96" t="str">
        <f>IF(FN_MC!I335="","*",FN_MC!I335)</f>
        <v>*</v>
      </c>
      <c r="K332" s="96" t="str">
        <f>IF(FN_MC!M335="","*",FN_MC!M335)</f>
        <v>-</v>
      </c>
      <c r="L332" s="196" t="str">
        <f>IF(FN_MC!N335="","*",FN_MC!N335)</f>
        <v>-</v>
      </c>
      <c r="M332" s="97" t="str">
        <f>IF(FN_MC!J335="","*",FN_MC!J335)</f>
        <v>*</v>
      </c>
      <c r="N332" s="183" t="str">
        <f>IF(FN_MC!K335="","*",FN_MC!K335)</f>
        <v>*</v>
      </c>
      <c r="O332" s="183" t="str">
        <f>IF(FN_MC!L335="","*",FN_MC!L335)</f>
        <v>-</v>
      </c>
      <c r="P332" s="107" t="str">
        <f>IF(FN_MC!O335="","*",FN_MC!O335)</f>
        <v>*</v>
      </c>
      <c r="Q332" s="107" t="str">
        <f>IF(FN_MC!P335="","*",FN_MC!P335)</f>
        <v>*</v>
      </c>
      <c r="R332" s="96" t="str">
        <f>IF(FN_MC!Q335="","*",CONCATENATE(FN_MC!Q335," ",FN_MC!R335))</f>
        <v>*</v>
      </c>
      <c r="S332" s="96" t="str">
        <f>IF(FN_MC!V335="","*",FN_MC!V335)</f>
        <v>*</v>
      </c>
      <c r="T332" s="96" t="str">
        <f>IF(FN_MC!W335="","*",FN_MC!W335)</f>
        <v>*</v>
      </c>
      <c r="U332" s="98" t="str">
        <f ca="1">_xlfn.XLOOKUP(G332&amp;$U$3,BS_CONTROLE[CHAVE],BS_CONTROLE[Quantidade_11],"-")</f>
        <v>-</v>
      </c>
      <c r="V332" s="98" t="str">
        <f ca="1">_xlfn.XLOOKUP(G332&amp;$V$3,BS_CONTROLE[CHAVE],BS_CONTROLE[Quantidade_11],"-")</f>
        <v>-</v>
      </c>
      <c r="W332" s="98" t="str">
        <f ca="1">_xlfn.XLOOKUP(G332&amp;$W$3,BS_CONTROLE[CHAVE],BS_CONTROLE[Quantidade_11],"-")</f>
        <v>-</v>
      </c>
      <c r="X332" s="201"/>
      <c r="Y332" s="201"/>
      <c r="Z332" s="201"/>
      <c r="AA332" s="201"/>
      <c r="AB332" s="201"/>
      <c r="AC332" s="201"/>
      <c r="AD332" s="201"/>
      <c r="AE332" s="201"/>
      <c r="AF332" s="201"/>
      <c r="AG332" s="201"/>
      <c r="AH332" s="201"/>
      <c r="AI332" s="201"/>
      <c r="AJ332" s="201"/>
      <c r="AK332" s="201"/>
      <c r="AL332" s="201"/>
      <c r="AM332" s="201"/>
      <c r="AN332" s="201"/>
      <c r="AO332" s="201"/>
      <c r="AP332" s="201"/>
      <c r="AQ332" s="201"/>
      <c r="AR332" s="201"/>
      <c r="AS332" s="201"/>
      <c r="AT332" s="201"/>
    </row>
    <row r="333" spans="1:46" hidden="1">
      <c r="A333" s="95" t="str">
        <f>IF(FN_MC!Y336="","*",FN_MC!Y336)</f>
        <v>*</v>
      </c>
      <c r="B333" s="95" t="str">
        <f>IF(FN_MC!X336="","*",FN_MC!X336)</f>
        <v>*</v>
      </c>
      <c r="C333" s="95" t="str">
        <f>IF(FN_MC!Z336="","*",FN_MC!Z336)</f>
        <v>*</v>
      </c>
      <c r="D333" s="96" t="str">
        <f>IF(FN_MC!S336="","*",FN_MC!S336)</f>
        <v>-</v>
      </c>
      <c r="E333" s="96" t="str">
        <f>IF(FN_MC!T336="","*",FN_MC!T336)</f>
        <v>-</v>
      </c>
      <c r="F333" s="96" t="str">
        <f>IF(FN_MC!B336="","*",FN_MC!B336)</f>
        <v>*</v>
      </c>
      <c r="G333" s="96" t="str">
        <f>IF(FN_MC!D336="","*",FN_MC!D336)</f>
        <v>*</v>
      </c>
      <c r="H333" s="96" t="str">
        <f>IF(FN_MC!F336="","*",FN_MC!F336)</f>
        <v>*</v>
      </c>
      <c r="I333" s="96" t="str">
        <f>IF(FN_MC!H336="","*",FN_MC!H336)</f>
        <v>*</v>
      </c>
      <c r="J333" s="96" t="str">
        <f>IF(FN_MC!I336="","*",FN_MC!I336)</f>
        <v>*</v>
      </c>
      <c r="K333" s="96" t="str">
        <f>IF(FN_MC!M336="","*",FN_MC!M336)</f>
        <v>-</v>
      </c>
      <c r="L333" s="196" t="str">
        <f>IF(FN_MC!N336="","*",FN_MC!N336)</f>
        <v>-</v>
      </c>
      <c r="M333" s="97" t="str">
        <f>IF(FN_MC!J336="","*",FN_MC!J336)</f>
        <v>*</v>
      </c>
      <c r="N333" s="183" t="str">
        <f>IF(FN_MC!K336="","*",FN_MC!K336)</f>
        <v>*</v>
      </c>
      <c r="O333" s="183" t="str">
        <f>IF(FN_MC!L336="","*",FN_MC!L336)</f>
        <v>-</v>
      </c>
      <c r="P333" s="107" t="str">
        <f>IF(FN_MC!O336="","*",FN_MC!O336)</f>
        <v>*</v>
      </c>
      <c r="Q333" s="107" t="str">
        <f>IF(FN_MC!P336="","*",FN_MC!P336)</f>
        <v>*</v>
      </c>
      <c r="R333" s="96" t="str">
        <f>IF(FN_MC!Q336="","*",CONCATENATE(FN_MC!Q336," ",FN_MC!R336))</f>
        <v>*</v>
      </c>
      <c r="S333" s="96" t="str">
        <f>IF(FN_MC!V336="","*",FN_MC!V336)</f>
        <v>*</v>
      </c>
      <c r="T333" s="96" t="str">
        <f>IF(FN_MC!W336="","*",FN_MC!W336)</f>
        <v>*</v>
      </c>
      <c r="U333" s="98" t="str">
        <f ca="1">_xlfn.XLOOKUP(G333&amp;$U$3,BS_CONTROLE[CHAVE],BS_CONTROLE[Quantidade_11],"-")</f>
        <v>-</v>
      </c>
      <c r="V333" s="98" t="str">
        <f ca="1">_xlfn.XLOOKUP(G333&amp;$V$3,BS_CONTROLE[CHAVE],BS_CONTROLE[Quantidade_11],"-")</f>
        <v>-</v>
      </c>
      <c r="W333" s="98" t="str">
        <f ca="1">_xlfn.XLOOKUP(G333&amp;$W$3,BS_CONTROLE[CHAVE],BS_CONTROLE[Quantidade_11],"-")</f>
        <v>-</v>
      </c>
      <c r="X333" s="201"/>
      <c r="Y333" s="201"/>
      <c r="Z333" s="201"/>
      <c r="AA333" s="201"/>
      <c r="AB333" s="201"/>
      <c r="AC333" s="201"/>
      <c r="AD333" s="201"/>
      <c r="AE333" s="201"/>
      <c r="AF333" s="201"/>
      <c r="AG333" s="201"/>
      <c r="AH333" s="201"/>
      <c r="AI333" s="201"/>
      <c r="AJ333" s="201"/>
      <c r="AK333" s="201"/>
      <c r="AL333" s="201"/>
      <c r="AM333" s="201"/>
      <c r="AN333" s="201"/>
      <c r="AO333" s="201"/>
      <c r="AP333" s="201"/>
      <c r="AQ333" s="201"/>
      <c r="AR333" s="201"/>
      <c r="AS333" s="201"/>
      <c r="AT333" s="201"/>
    </row>
    <row r="334" spans="1:46" hidden="1">
      <c r="A334" s="95" t="str">
        <f>IF(FN_MC!Y337="","*",FN_MC!Y337)</f>
        <v>*</v>
      </c>
      <c r="B334" s="95" t="str">
        <f>IF(FN_MC!X337="","*",FN_MC!X337)</f>
        <v>*</v>
      </c>
      <c r="C334" s="95" t="str">
        <f>IF(FN_MC!Z337="","*",FN_MC!Z337)</f>
        <v>*</v>
      </c>
      <c r="D334" s="96" t="str">
        <f>IF(FN_MC!S337="","*",FN_MC!S337)</f>
        <v>-</v>
      </c>
      <c r="E334" s="96" t="str">
        <f>IF(FN_MC!T337="","*",FN_MC!T337)</f>
        <v>-</v>
      </c>
      <c r="F334" s="96" t="str">
        <f>IF(FN_MC!B337="","*",FN_MC!B337)</f>
        <v>*</v>
      </c>
      <c r="G334" s="96" t="str">
        <f>IF(FN_MC!D337="","*",FN_MC!D337)</f>
        <v>*</v>
      </c>
      <c r="H334" s="96" t="str">
        <f>IF(FN_MC!F337="","*",FN_MC!F337)</f>
        <v>*</v>
      </c>
      <c r="I334" s="96" t="str">
        <f>IF(FN_MC!H337="","*",FN_MC!H337)</f>
        <v>*</v>
      </c>
      <c r="J334" s="96" t="str">
        <f>IF(FN_MC!I337="","*",FN_MC!I337)</f>
        <v>*</v>
      </c>
      <c r="K334" s="96" t="str">
        <f>IF(FN_MC!M337="","*",FN_MC!M337)</f>
        <v>-</v>
      </c>
      <c r="L334" s="196" t="str">
        <f>IF(FN_MC!N337="","*",FN_MC!N337)</f>
        <v>-</v>
      </c>
      <c r="M334" s="97" t="str">
        <f>IF(FN_MC!J337="","*",FN_MC!J337)</f>
        <v>*</v>
      </c>
      <c r="N334" s="183" t="str">
        <f>IF(FN_MC!K337="","*",FN_MC!K337)</f>
        <v>*</v>
      </c>
      <c r="O334" s="183" t="str">
        <f>IF(FN_MC!L337="","*",FN_MC!L337)</f>
        <v>-</v>
      </c>
      <c r="P334" s="107" t="str">
        <f>IF(FN_MC!O337="","*",FN_MC!O337)</f>
        <v>*</v>
      </c>
      <c r="Q334" s="107" t="str">
        <f>IF(FN_MC!P337="","*",FN_MC!P337)</f>
        <v>*</v>
      </c>
      <c r="R334" s="96" t="str">
        <f>IF(FN_MC!Q337="","*",CONCATENATE(FN_MC!Q337," ",FN_MC!R337))</f>
        <v>*</v>
      </c>
      <c r="S334" s="96" t="str">
        <f>IF(FN_MC!V337="","*",FN_MC!V337)</f>
        <v>*</v>
      </c>
      <c r="T334" s="96" t="str">
        <f>IF(FN_MC!W337="","*",FN_MC!W337)</f>
        <v>*</v>
      </c>
      <c r="U334" s="98" t="str">
        <f ca="1">_xlfn.XLOOKUP(G334&amp;$U$3,BS_CONTROLE[CHAVE],BS_CONTROLE[Quantidade_11],"-")</f>
        <v>-</v>
      </c>
      <c r="V334" s="98" t="str">
        <f ca="1">_xlfn.XLOOKUP(G334&amp;$V$3,BS_CONTROLE[CHAVE],BS_CONTROLE[Quantidade_11],"-")</f>
        <v>-</v>
      </c>
      <c r="W334" s="98" t="str">
        <f ca="1">_xlfn.XLOOKUP(G334&amp;$W$3,BS_CONTROLE[CHAVE],BS_CONTROLE[Quantidade_11],"-")</f>
        <v>-</v>
      </c>
      <c r="X334" s="201"/>
      <c r="Y334" s="201"/>
      <c r="Z334" s="201"/>
      <c r="AA334" s="201"/>
      <c r="AB334" s="201"/>
      <c r="AC334" s="201"/>
      <c r="AD334" s="201"/>
      <c r="AE334" s="201"/>
      <c r="AF334" s="201"/>
      <c r="AG334" s="201"/>
      <c r="AH334" s="201"/>
      <c r="AI334" s="201"/>
      <c r="AJ334" s="201"/>
      <c r="AK334" s="201"/>
      <c r="AL334" s="201"/>
      <c r="AM334" s="201"/>
      <c r="AN334" s="201"/>
      <c r="AO334" s="201"/>
      <c r="AP334" s="201"/>
      <c r="AQ334" s="201"/>
      <c r="AR334" s="201"/>
      <c r="AS334" s="201"/>
      <c r="AT334" s="201"/>
    </row>
    <row r="335" spans="1:46" hidden="1">
      <c r="A335" s="95" t="str">
        <f>IF(FN_MC!Y338="","*",FN_MC!Y338)</f>
        <v>*</v>
      </c>
      <c r="B335" s="95" t="str">
        <f>IF(FN_MC!X338="","*",FN_MC!X338)</f>
        <v>*</v>
      </c>
      <c r="C335" s="95" t="str">
        <f>IF(FN_MC!Z338="","*",FN_MC!Z338)</f>
        <v>*</v>
      </c>
      <c r="D335" s="96" t="str">
        <f>IF(FN_MC!S338="","*",FN_MC!S338)</f>
        <v>-</v>
      </c>
      <c r="E335" s="96" t="str">
        <f>IF(FN_MC!T338="","*",FN_MC!T338)</f>
        <v>-</v>
      </c>
      <c r="F335" s="96" t="str">
        <f>IF(FN_MC!B338="","*",FN_MC!B338)</f>
        <v>*</v>
      </c>
      <c r="G335" s="96" t="str">
        <f>IF(FN_MC!D338="","*",FN_MC!D338)</f>
        <v>*</v>
      </c>
      <c r="H335" s="96" t="str">
        <f>IF(FN_MC!F338="","*",FN_MC!F338)</f>
        <v>*</v>
      </c>
      <c r="I335" s="96" t="str">
        <f>IF(FN_MC!H338="","*",FN_MC!H338)</f>
        <v>*</v>
      </c>
      <c r="J335" s="96" t="str">
        <f>IF(FN_MC!I338="","*",FN_MC!I338)</f>
        <v>*</v>
      </c>
      <c r="K335" s="96" t="str">
        <f>IF(FN_MC!M338="","*",FN_MC!M338)</f>
        <v>-</v>
      </c>
      <c r="L335" s="196" t="str">
        <f>IF(FN_MC!N338="","*",FN_MC!N338)</f>
        <v>-</v>
      </c>
      <c r="M335" s="97" t="str">
        <f>IF(FN_MC!J338="","*",FN_MC!J338)</f>
        <v>*</v>
      </c>
      <c r="N335" s="183" t="str">
        <f>IF(FN_MC!K338="","*",FN_MC!K338)</f>
        <v>*</v>
      </c>
      <c r="O335" s="183" t="str">
        <f>IF(FN_MC!L338="","*",FN_MC!L338)</f>
        <v>-</v>
      </c>
      <c r="P335" s="107" t="str">
        <f>IF(FN_MC!O338="","*",FN_MC!O338)</f>
        <v>*</v>
      </c>
      <c r="Q335" s="107" t="str">
        <f>IF(FN_MC!P338="","*",FN_MC!P338)</f>
        <v>*</v>
      </c>
      <c r="R335" s="96" t="str">
        <f>IF(FN_MC!Q338="","*",CONCATENATE(FN_MC!Q338," ",FN_MC!R338))</f>
        <v>*</v>
      </c>
      <c r="S335" s="96" t="str">
        <f>IF(FN_MC!V338="","*",FN_MC!V338)</f>
        <v>*</v>
      </c>
      <c r="T335" s="96" t="str">
        <f>IF(FN_MC!W338="","*",FN_MC!W338)</f>
        <v>*</v>
      </c>
      <c r="U335" s="98" t="str">
        <f ca="1">_xlfn.XLOOKUP(G335&amp;$U$3,BS_CONTROLE[CHAVE],BS_CONTROLE[Quantidade_11],"-")</f>
        <v>-</v>
      </c>
      <c r="V335" s="98" t="str">
        <f ca="1">_xlfn.XLOOKUP(G335&amp;$V$3,BS_CONTROLE[CHAVE],BS_CONTROLE[Quantidade_11],"-")</f>
        <v>-</v>
      </c>
      <c r="W335" s="98" t="str">
        <f ca="1">_xlfn.XLOOKUP(G335&amp;$W$3,BS_CONTROLE[CHAVE],BS_CONTROLE[Quantidade_11],"-")</f>
        <v>-</v>
      </c>
      <c r="X335" s="201"/>
      <c r="Y335" s="201"/>
      <c r="Z335" s="201"/>
      <c r="AA335" s="201"/>
      <c r="AB335" s="201"/>
      <c r="AC335" s="201"/>
      <c r="AD335" s="201"/>
      <c r="AE335" s="201"/>
      <c r="AF335" s="201"/>
      <c r="AG335" s="201"/>
      <c r="AH335" s="201"/>
      <c r="AI335" s="201"/>
      <c r="AJ335" s="201"/>
      <c r="AK335" s="201"/>
      <c r="AL335" s="201"/>
      <c r="AM335" s="201"/>
      <c r="AN335" s="201"/>
      <c r="AO335" s="201"/>
      <c r="AP335" s="201"/>
      <c r="AQ335" s="201"/>
      <c r="AR335" s="201"/>
      <c r="AS335" s="201"/>
      <c r="AT335" s="201"/>
    </row>
    <row r="336" spans="1:46" hidden="1">
      <c r="A336" s="95" t="str">
        <f>IF(FN_MC!Y339="","*",FN_MC!Y339)</f>
        <v>*</v>
      </c>
      <c r="B336" s="95" t="str">
        <f>IF(FN_MC!X339="","*",FN_MC!X339)</f>
        <v>*</v>
      </c>
      <c r="C336" s="95" t="str">
        <f>IF(FN_MC!Z339="","*",FN_MC!Z339)</f>
        <v>*</v>
      </c>
      <c r="D336" s="96" t="str">
        <f>IF(FN_MC!S339="","*",FN_MC!S339)</f>
        <v>-</v>
      </c>
      <c r="E336" s="96" t="str">
        <f>IF(FN_MC!T339="","*",FN_MC!T339)</f>
        <v>-</v>
      </c>
      <c r="F336" s="96" t="str">
        <f>IF(FN_MC!B339="","*",FN_MC!B339)</f>
        <v>*</v>
      </c>
      <c r="G336" s="96" t="str">
        <f>IF(FN_MC!D339="","*",FN_MC!D339)</f>
        <v>*</v>
      </c>
      <c r="H336" s="96" t="str">
        <f>IF(FN_MC!F339="","*",FN_MC!F339)</f>
        <v>*</v>
      </c>
      <c r="I336" s="96" t="str">
        <f>IF(FN_MC!H339="","*",FN_MC!H339)</f>
        <v>*</v>
      </c>
      <c r="J336" s="96" t="str">
        <f>IF(FN_MC!I339="","*",FN_MC!I339)</f>
        <v>*</v>
      </c>
      <c r="K336" s="96" t="str">
        <f>IF(FN_MC!M339="","*",FN_MC!M339)</f>
        <v>-</v>
      </c>
      <c r="L336" s="196" t="str">
        <f>IF(FN_MC!N339="","*",FN_MC!N339)</f>
        <v>-</v>
      </c>
      <c r="M336" s="97" t="str">
        <f>IF(FN_MC!J339="","*",FN_MC!J339)</f>
        <v>*</v>
      </c>
      <c r="N336" s="183" t="str">
        <f>IF(FN_MC!K339="","*",FN_MC!K339)</f>
        <v>*</v>
      </c>
      <c r="O336" s="183" t="str">
        <f>IF(FN_MC!L339="","*",FN_MC!L339)</f>
        <v>-</v>
      </c>
      <c r="P336" s="107" t="str">
        <f>IF(FN_MC!O339="","*",FN_MC!O339)</f>
        <v>*</v>
      </c>
      <c r="Q336" s="107" t="str">
        <f>IF(FN_MC!P339="","*",FN_MC!P339)</f>
        <v>*</v>
      </c>
      <c r="R336" s="96" t="str">
        <f>IF(FN_MC!Q339="","*",CONCATENATE(FN_MC!Q339," ",FN_MC!R339))</f>
        <v>*</v>
      </c>
      <c r="S336" s="96" t="str">
        <f>IF(FN_MC!V339="","*",FN_MC!V339)</f>
        <v>*</v>
      </c>
      <c r="T336" s="96" t="str">
        <f>IF(FN_MC!W339="","*",FN_MC!W339)</f>
        <v>*</v>
      </c>
      <c r="U336" s="98" t="str">
        <f ca="1">_xlfn.XLOOKUP(G336&amp;$U$3,BS_CONTROLE[CHAVE],BS_CONTROLE[Quantidade_11],"-")</f>
        <v>-</v>
      </c>
      <c r="V336" s="98" t="str">
        <f ca="1">_xlfn.XLOOKUP(G336&amp;$V$3,BS_CONTROLE[CHAVE],BS_CONTROLE[Quantidade_11],"-")</f>
        <v>-</v>
      </c>
      <c r="W336" s="98" t="str">
        <f ca="1">_xlfn.XLOOKUP(G336&amp;$W$3,BS_CONTROLE[CHAVE],BS_CONTROLE[Quantidade_11],"-")</f>
        <v>-</v>
      </c>
      <c r="X336" s="201"/>
      <c r="Y336" s="201"/>
      <c r="Z336" s="201"/>
      <c r="AA336" s="201"/>
      <c r="AB336" s="201"/>
      <c r="AC336" s="201"/>
      <c r="AD336" s="201"/>
      <c r="AE336" s="201"/>
      <c r="AF336" s="201"/>
      <c r="AG336" s="201"/>
      <c r="AH336" s="201"/>
      <c r="AI336" s="201"/>
      <c r="AJ336" s="201"/>
      <c r="AK336" s="201"/>
      <c r="AL336" s="201"/>
      <c r="AM336" s="201"/>
      <c r="AN336" s="201"/>
      <c r="AO336" s="201"/>
      <c r="AP336" s="201"/>
      <c r="AQ336" s="201"/>
      <c r="AR336" s="201"/>
      <c r="AS336" s="201"/>
      <c r="AT336" s="201"/>
    </row>
    <row r="337" spans="1:46" hidden="1">
      <c r="A337" s="95" t="str">
        <f>IF(FN_MC!Y340="","*",FN_MC!Y340)</f>
        <v>*</v>
      </c>
      <c r="B337" s="95" t="str">
        <f>IF(FN_MC!X340="","*",FN_MC!X340)</f>
        <v>*</v>
      </c>
      <c r="C337" s="95" t="str">
        <f>IF(FN_MC!Z340="","*",FN_MC!Z340)</f>
        <v>*</v>
      </c>
      <c r="D337" s="96" t="str">
        <f>IF(FN_MC!S340="","*",FN_MC!S340)</f>
        <v>-</v>
      </c>
      <c r="E337" s="96" t="str">
        <f>IF(FN_MC!T340="","*",FN_MC!T340)</f>
        <v>-</v>
      </c>
      <c r="F337" s="96" t="str">
        <f>IF(FN_MC!B340="","*",FN_MC!B340)</f>
        <v>*</v>
      </c>
      <c r="G337" s="96" t="str">
        <f>IF(FN_MC!D340="","*",FN_MC!D340)</f>
        <v>*</v>
      </c>
      <c r="H337" s="96" t="str">
        <f>IF(FN_MC!F340="","*",FN_MC!F340)</f>
        <v>*</v>
      </c>
      <c r="I337" s="96" t="str">
        <f>IF(FN_MC!H340="","*",FN_MC!H340)</f>
        <v>*</v>
      </c>
      <c r="J337" s="96" t="str">
        <f>IF(FN_MC!I340="","*",FN_MC!I340)</f>
        <v>*</v>
      </c>
      <c r="K337" s="96" t="str">
        <f>IF(FN_MC!M340="","*",FN_MC!M340)</f>
        <v>-</v>
      </c>
      <c r="L337" s="196" t="str">
        <f>IF(FN_MC!N340="","*",FN_MC!N340)</f>
        <v>-</v>
      </c>
      <c r="M337" s="97" t="str">
        <f>IF(FN_MC!J340="","*",FN_MC!J340)</f>
        <v>*</v>
      </c>
      <c r="N337" s="183" t="str">
        <f>IF(FN_MC!K340="","*",FN_MC!K340)</f>
        <v>*</v>
      </c>
      <c r="O337" s="183" t="str">
        <f>IF(FN_MC!L340="","*",FN_MC!L340)</f>
        <v>-</v>
      </c>
      <c r="P337" s="107" t="str">
        <f>IF(FN_MC!O340="","*",FN_MC!O340)</f>
        <v>*</v>
      </c>
      <c r="Q337" s="107" t="str">
        <f>IF(FN_MC!P340="","*",FN_MC!P340)</f>
        <v>*</v>
      </c>
      <c r="R337" s="96" t="str">
        <f>IF(FN_MC!Q340="","*",CONCATENATE(FN_MC!Q340," ",FN_MC!R340))</f>
        <v>*</v>
      </c>
      <c r="S337" s="96" t="str">
        <f>IF(FN_MC!V340="","*",FN_MC!V340)</f>
        <v>*</v>
      </c>
      <c r="T337" s="96" t="str">
        <f>IF(FN_MC!W340="","*",FN_MC!W340)</f>
        <v>*</v>
      </c>
      <c r="U337" s="98" t="str">
        <f ca="1">_xlfn.XLOOKUP(G337&amp;$U$3,BS_CONTROLE[CHAVE],BS_CONTROLE[Quantidade_11],"-")</f>
        <v>-</v>
      </c>
      <c r="V337" s="98" t="str">
        <f ca="1">_xlfn.XLOOKUP(G337&amp;$V$3,BS_CONTROLE[CHAVE],BS_CONTROLE[Quantidade_11],"-")</f>
        <v>-</v>
      </c>
      <c r="W337" s="98" t="str">
        <f ca="1">_xlfn.XLOOKUP(G337&amp;$W$3,BS_CONTROLE[CHAVE],BS_CONTROLE[Quantidade_11],"-")</f>
        <v>-</v>
      </c>
      <c r="X337" s="201"/>
      <c r="Y337" s="201"/>
      <c r="Z337" s="201"/>
      <c r="AA337" s="201"/>
      <c r="AB337" s="201"/>
      <c r="AC337" s="201"/>
      <c r="AD337" s="201"/>
      <c r="AE337" s="201"/>
      <c r="AF337" s="201"/>
      <c r="AG337" s="201"/>
      <c r="AH337" s="201"/>
      <c r="AI337" s="201"/>
      <c r="AJ337" s="201"/>
      <c r="AK337" s="201"/>
      <c r="AL337" s="201"/>
      <c r="AM337" s="201"/>
      <c r="AN337" s="201"/>
      <c r="AO337" s="201"/>
      <c r="AP337" s="201"/>
      <c r="AQ337" s="201"/>
      <c r="AR337" s="201"/>
      <c r="AS337" s="201"/>
      <c r="AT337" s="201"/>
    </row>
    <row r="338" spans="1:46" hidden="1">
      <c r="A338" s="95" t="str">
        <f>IF(FN_MC!Y341="","*",FN_MC!Y341)</f>
        <v>*</v>
      </c>
      <c r="B338" s="95" t="str">
        <f>IF(FN_MC!X341="","*",FN_MC!X341)</f>
        <v>*</v>
      </c>
      <c r="C338" s="95" t="str">
        <f>IF(FN_MC!Z341="","*",FN_MC!Z341)</f>
        <v>*</v>
      </c>
      <c r="D338" s="96" t="str">
        <f>IF(FN_MC!S341="","*",FN_MC!S341)</f>
        <v>-</v>
      </c>
      <c r="E338" s="96" t="str">
        <f>IF(FN_MC!T341="","*",FN_MC!T341)</f>
        <v>-</v>
      </c>
      <c r="F338" s="96" t="str">
        <f>IF(FN_MC!B341="","*",FN_MC!B341)</f>
        <v>*</v>
      </c>
      <c r="G338" s="96" t="str">
        <f>IF(FN_MC!D341="","*",FN_MC!D341)</f>
        <v>*</v>
      </c>
      <c r="H338" s="96" t="str">
        <f>IF(FN_MC!F341="","*",FN_MC!F341)</f>
        <v>*</v>
      </c>
      <c r="I338" s="96" t="str">
        <f>IF(FN_MC!H341="","*",FN_MC!H341)</f>
        <v>*</v>
      </c>
      <c r="J338" s="96" t="str">
        <f>IF(FN_MC!I341="","*",FN_MC!I341)</f>
        <v>*</v>
      </c>
      <c r="K338" s="96" t="str">
        <f>IF(FN_MC!M341="","*",FN_MC!M341)</f>
        <v>-</v>
      </c>
      <c r="L338" s="196" t="str">
        <f>IF(FN_MC!N341="","*",FN_MC!N341)</f>
        <v>-</v>
      </c>
      <c r="M338" s="97" t="str">
        <f>IF(FN_MC!J341="","*",FN_MC!J341)</f>
        <v>*</v>
      </c>
      <c r="N338" s="183" t="str">
        <f>IF(FN_MC!K341="","*",FN_MC!K341)</f>
        <v>*</v>
      </c>
      <c r="O338" s="183" t="str">
        <f>IF(FN_MC!L341="","*",FN_MC!L341)</f>
        <v>-</v>
      </c>
      <c r="P338" s="107" t="str">
        <f>IF(FN_MC!O341="","*",FN_MC!O341)</f>
        <v>*</v>
      </c>
      <c r="Q338" s="107" t="str">
        <f>IF(FN_MC!P341="","*",FN_MC!P341)</f>
        <v>*</v>
      </c>
      <c r="R338" s="96" t="str">
        <f>IF(FN_MC!Q341="","*",CONCATENATE(FN_MC!Q341," ",FN_MC!R341))</f>
        <v>*</v>
      </c>
      <c r="S338" s="96" t="str">
        <f>IF(FN_MC!V341="","*",FN_MC!V341)</f>
        <v>*</v>
      </c>
      <c r="T338" s="96" t="str">
        <f>IF(FN_MC!W341="","*",FN_MC!W341)</f>
        <v>*</v>
      </c>
      <c r="U338" s="98" t="str">
        <f ca="1">_xlfn.XLOOKUP(G338&amp;$U$3,BS_CONTROLE[CHAVE],BS_CONTROLE[Quantidade_11],"-")</f>
        <v>-</v>
      </c>
      <c r="V338" s="98" t="str">
        <f ca="1">_xlfn.XLOOKUP(G338&amp;$V$3,BS_CONTROLE[CHAVE],BS_CONTROLE[Quantidade_11],"-")</f>
        <v>-</v>
      </c>
      <c r="W338" s="98" t="str">
        <f ca="1">_xlfn.XLOOKUP(G338&amp;$W$3,BS_CONTROLE[CHAVE],BS_CONTROLE[Quantidade_11],"-")</f>
        <v>-</v>
      </c>
      <c r="X338" s="201"/>
      <c r="Y338" s="201"/>
      <c r="Z338" s="201"/>
      <c r="AA338" s="201"/>
      <c r="AB338" s="201"/>
      <c r="AC338" s="201"/>
      <c r="AD338" s="201"/>
      <c r="AE338" s="201"/>
      <c r="AF338" s="201"/>
      <c r="AG338" s="201"/>
      <c r="AH338" s="201"/>
      <c r="AI338" s="201"/>
      <c r="AJ338" s="201"/>
      <c r="AK338" s="201"/>
      <c r="AL338" s="201"/>
      <c r="AM338" s="201"/>
      <c r="AN338" s="201"/>
      <c r="AO338" s="201"/>
      <c r="AP338" s="201"/>
      <c r="AQ338" s="201"/>
      <c r="AR338" s="201"/>
      <c r="AS338" s="201"/>
      <c r="AT338" s="201"/>
    </row>
    <row r="339" spans="1:46" hidden="1">
      <c r="A339" s="95" t="str">
        <f>IF(FN_MC!Y342="","*",FN_MC!Y342)</f>
        <v>*</v>
      </c>
      <c r="B339" s="95" t="str">
        <f>IF(FN_MC!X342="","*",FN_MC!X342)</f>
        <v>*</v>
      </c>
      <c r="C339" s="95" t="str">
        <f>IF(FN_MC!Z342="","*",FN_MC!Z342)</f>
        <v>*</v>
      </c>
      <c r="D339" s="96" t="str">
        <f>IF(FN_MC!S342="","*",FN_MC!S342)</f>
        <v>-</v>
      </c>
      <c r="E339" s="96" t="str">
        <f>IF(FN_MC!T342="","*",FN_MC!T342)</f>
        <v>-</v>
      </c>
      <c r="F339" s="96" t="str">
        <f>IF(FN_MC!B342="","*",FN_MC!B342)</f>
        <v>*</v>
      </c>
      <c r="G339" s="96" t="str">
        <f>IF(FN_MC!D342="","*",FN_MC!D342)</f>
        <v>*</v>
      </c>
      <c r="H339" s="96" t="str">
        <f>IF(FN_MC!F342="","*",FN_MC!F342)</f>
        <v>*</v>
      </c>
      <c r="I339" s="96" t="str">
        <f>IF(FN_MC!H342="","*",FN_MC!H342)</f>
        <v>*</v>
      </c>
      <c r="J339" s="96" t="str">
        <f>IF(FN_MC!I342="","*",FN_MC!I342)</f>
        <v>*</v>
      </c>
      <c r="K339" s="96" t="str">
        <f>IF(FN_MC!M342="","*",FN_MC!M342)</f>
        <v>-</v>
      </c>
      <c r="L339" s="196" t="str">
        <f>IF(FN_MC!N342="","*",FN_MC!N342)</f>
        <v>-</v>
      </c>
      <c r="M339" s="97" t="str">
        <f>IF(FN_MC!J342="","*",FN_MC!J342)</f>
        <v>*</v>
      </c>
      <c r="N339" s="183" t="str">
        <f>IF(FN_MC!K342="","*",FN_MC!K342)</f>
        <v>*</v>
      </c>
      <c r="O339" s="183" t="str">
        <f>IF(FN_MC!L342="","*",FN_MC!L342)</f>
        <v>-</v>
      </c>
      <c r="P339" s="107" t="str">
        <f>IF(FN_MC!O342="","*",FN_MC!O342)</f>
        <v>*</v>
      </c>
      <c r="Q339" s="107" t="str">
        <f>IF(FN_MC!P342="","*",FN_MC!P342)</f>
        <v>*</v>
      </c>
      <c r="R339" s="96" t="str">
        <f>IF(FN_MC!Q342="","*",CONCATENATE(FN_MC!Q342," ",FN_MC!R342))</f>
        <v>*</v>
      </c>
      <c r="S339" s="96" t="str">
        <f>IF(FN_MC!V342="","*",FN_MC!V342)</f>
        <v>*</v>
      </c>
      <c r="T339" s="96" t="str">
        <f>IF(FN_MC!W342="","*",FN_MC!W342)</f>
        <v>*</v>
      </c>
      <c r="U339" s="98" t="str">
        <f ca="1">_xlfn.XLOOKUP(G339&amp;$U$3,BS_CONTROLE[CHAVE],BS_CONTROLE[Quantidade_11],"-")</f>
        <v>-</v>
      </c>
      <c r="V339" s="98" t="str">
        <f ca="1">_xlfn.XLOOKUP(G339&amp;$V$3,BS_CONTROLE[CHAVE],BS_CONTROLE[Quantidade_11],"-")</f>
        <v>-</v>
      </c>
      <c r="W339" s="98" t="str">
        <f ca="1">_xlfn.XLOOKUP(G339&amp;$W$3,BS_CONTROLE[CHAVE],BS_CONTROLE[Quantidade_11],"-")</f>
        <v>-</v>
      </c>
      <c r="X339" s="201"/>
      <c r="Y339" s="201"/>
      <c r="Z339" s="201"/>
      <c r="AA339" s="201"/>
      <c r="AB339" s="201"/>
      <c r="AC339" s="201"/>
      <c r="AD339" s="201"/>
      <c r="AE339" s="201"/>
      <c r="AF339" s="201"/>
      <c r="AG339" s="201"/>
      <c r="AH339" s="201"/>
      <c r="AI339" s="201"/>
      <c r="AJ339" s="201"/>
      <c r="AK339" s="201"/>
      <c r="AL339" s="201"/>
      <c r="AM339" s="201"/>
      <c r="AN339" s="201"/>
      <c r="AO339" s="201"/>
      <c r="AP339" s="201"/>
      <c r="AQ339" s="201"/>
      <c r="AR339" s="201"/>
      <c r="AS339" s="201"/>
      <c r="AT339" s="201"/>
    </row>
    <row r="340" spans="1:46" hidden="1">
      <c r="A340" s="95" t="str">
        <f>IF(FN_MC!Y343="","*",FN_MC!Y343)</f>
        <v>*</v>
      </c>
      <c r="B340" s="95" t="str">
        <f>IF(FN_MC!X343="","*",FN_MC!X343)</f>
        <v>*</v>
      </c>
      <c r="C340" s="95" t="str">
        <f>IF(FN_MC!Z343="","*",FN_MC!Z343)</f>
        <v>*</v>
      </c>
      <c r="D340" s="96" t="str">
        <f>IF(FN_MC!S343="","*",FN_MC!S343)</f>
        <v>-</v>
      </c>
      <c r="E340" s="96" t="str">
        <f>IF(FN_MC!T343="","*",FN_MC!T343)</f>
        <v>-</v>
      </c>
      <c r="F340" s="96" t="str">
        <f>IF(FN_MC!B343="","*",FN_MC!B343)</f>
        <v>*</v>
      </c>
      <c r="G340" s="96" t="str">
        <f>IF(FN_MC!D343="","*",FN_MC!D343)</f>
        <v>*</v>
      </c>
      <c r="H340" s="96" t="str">
        <f>IF(FN_MC!F343="","*",FN_MC!F343)</f>
        <v>*</v>
      </c>
      <c r="I340" s="96" t="str">
        <f>IF(FN_MC!H343="","*",FN_MC!H343)</f>
        <v>*</v>
      </c>
      <c r="J340" s="96" t="str">
        <f>IF(FN_MC!I343="","*",FN_MC!I343)</f>
        <v>*</v>
      </c>
      <c r="K340" s="96" t="str">
        <f>IF(FN_MC!M343="","*",FN_MC!M343)</f>
        <v>-</v>
      </c>
      <c r="L340" s="196" t="str">
        <f>IF(FN_MC!N343="","*",FN_MC!N343)</f>
        <v>-</v>
      </c>
      <c r="M340" s="97" t="str">
        <f>IF(FN_MC!J343="","*",FN_MC!J343)</f>
        <v>*</v>
      </c>
      <c r="N340" s="183" t="str">
        <f>IF(FN_MC!K343="","*",FN_MC!K343)</f>
        <v>*</v>
      </c>
      <c r="O340" s="183" t="str">
        <f>IF(FN_MC!L343="","*",FN_MC!L343)</f>
        <v>-</v>
      </c>
      <c r="P340" s="107" t="str">
        <f>IF(FN_MC!O343="","*",FN_MC!O343)</f>
        <v>*</v>
      </c>
      <c r="Q340" s="107" t="str">
        <f>IF(FN_MC!P343="","*",FN_MC!P343)</f>
        <v>*</v>
      </c>
      <c r="R340" s="96" t="str">
        <f>IF(FN_MC!Q343="","*",CONCATENATE(FN_MC!Q343," ",FN_MC!R343))</f>
        <v>*</v>
      </c>
      <c r="S340" s="96" t="str">
        <f>IF(FN_MC!V343="","*",FN_MC!V343)</f>
        <v>*</v>
      </c>
      <c r="T340" s="96" t="str">
        <f>IF(FN_MC!W343="","*",FN_MC!W343)</f>
        <v>*</v>
      </c>
      <c r="U340" s="98" t="str">
        <f ca="1">_xlfn.XLOOKUP(G340&amp;$U$3,BS_CONTROLE[CHAVE],BS_CONTROLE[Quantidade_11],"-")</f>
        <v>-</v>
      </c>
      <c r="V340" s="98" t="str">
        <f ca="1">_xlfn.XLOOKUP(G340&amp;$V$3,BS_CONTROLE[CHAVE],BS_CONTROLE[Quantidade_11],"-")</f>
        <v>-</v>
      </c>
      <c r="W340" s="98" t="str">
        <f ca="1">_xlfn.XLOOKUP(G340&amp;$W$3,BS_CONTROLE[CHAVE],BS_CONTROLE[Quantidade_11],"-")</f>
        <v>-</v>
      </c>
      <c r="X340" s="201"/>
      <c r="Y340" s="201"/>
      <c r="Z340" s="201"/>
      <c r="AA340" s="201"/>
      <c r="AB340" s="201"/>
      <c r="AC340" s="201"/>
      <c r="AD340" s="201"/>
      <c r="AE340" s="201"/>
      <c r="AF340" s="201"/>
      <c r="AG340" s="201"/>
      <c r="AH340" s="201"/>
      <c r="AI340" s="201"/>
      <c r="AJ340" s="201"/>
      <c r="AK340" s="201"/>
      <c r="AL340" s="201"/>
      <c r="AM340" s="201"/>
      <c r="AN340" s="201"/>
      <c r="AO340" s="201"/>
      <c r="AP340" s="201"/>
      <c r="AQ340" s="201"/>
      <c r="AR340" s="201"/>
      <c r="AS340" s="201"/>
      <c r="AT340" s="201"/>
    </row>
    <row r="341" spans="1:46" hidden="1">
      <c r="A341" s="95" t="str">
        <f>IF(FN_MC!Y344="","*",FN_MC!Y344)</f>
        <v>*</v>
      </c>
      <c r="B341" s="95" t="str">
        <f>IF(FN_MC!X344="","*",FN_MC!X344)</f>
        <v>*</v>
      </c>
      <c r="C341" s="95" t="str">
        <f>IF(FN_MC!Z344="","*",FN_MC!Z344)</f>
        <v>*</v>
      </c>
      <c r="D341" s="96" t="str">
        <f>IF(FN_MC!S344="","*",FN_MC!S344)</f>
        <v>-</v>
      </c>
      <c r="E341" s="96" t="str">
        <f>IF(FN_MC!T344="","*",FN_MC!T344)</f>
        <v>-</v>
      </c>
      <c r="F341" s="96" t="str">
        <f>IF(FN_MC!B344="","*",FN_MC!B344)</f>
        <v>*</v>
      </c>
      <c r="G341" s="96" t="str">
        <f>IF(FN_MC!D344="","*",FN_MC!D344)</f>
        <v>*</v>
      </c>
      <c r="H341" s="96" t="str">
        <f>IF(FN_MC!F344="","*",FN_MC!F344)</f>
        <v>*</v>
      </c>
      <c r="I341" s="96" t="str">
        <f>IF(FN_MC!H344="","*",FN_MC!H344)</f>
        <v>*</v>
      </c>
      <c r="J341" s="96" t="str">
        <f>IF(FN_MC!I344="","*",FN_MC!I344)</f>
        <v>*</v>
      </c>
      <c r="K341" s="96" t="str">
        <f>IF(FN_MC!M344="","*",FN_MC!M344)</f>
        <v>-</v>
      </c>
      <c r="L341" s="196" t="str">
        <f>IF(FN_MC!N344="","*",FN_MC!N344)</f>
        <v>-</v>
      </c>
      <c r="M341" s="97" t="str">
        <f>IF(FN_MC!J344="","*",FN_MC!J344)</f>
        <v>*</v>
      </c>
      <c r="N341" s="183" t="str">
        <f>IF(FN_MC!K344="","*",FN_MC!K344)</f>
        <v>*</v>
      </c>
      <c r="O341" s="183" t="str">
        <f>IF(FN_MC!L344="","*",FN_MC!L344)</f>
        <v>-</v>
      </c>
      <c r="P341" s="107" t="str">
        <f>IF(FN_MC!O344="","*",FN_MC!O344)</f>
        <v>*</v>
      </c>
      <c r="Q341" s="107" t="str">
        <f>IF(FN_MC!P344="","*",FN_MC!P344)</f>
        <v>*</v>
      </c>
      <c r="R341" s="96" t="str">
        <f>IF(FN_MC!Q344="","*",CONCATENATE(FN_MC!Q344," ",FN_MC!R344))</f>
        <v>*</v>
      </c>
      <c r="S341" s="96" t="str">
        <f>IF(FN_MC!V344="","*",FN_MC!V344)</f>
        <v>*</v>
      </c>
      <c r="T341" s="96" t="str">
        <f>IF(FN_MC!W344="","*",FN_MC!W344)</f>
        <v>*</v>
      </c>
      <c r="U341" s="98" t="str">
        <f ca="1">_xlfn.XLOOKUP(G341&amp;$U$3,BS_CONTROLE[CHAVE],BS_CONTROLE[Quantidade_11],"-")</f>
        <v>-</v>
      </c>
      <c r="V341" s="98" t="str">
        <f ca="1">_xlfn.XLOOKUP(G341&amp;$V$3,BS_CONTROLE[CHAVE],BS_CONTROLE[Quantidade_11],"-")</f>
        <v>-</v>
      </c>
      <c r="W341" s="98" t="str">
        <f ca="1">_xlfn.XLOOKUP(G341&amp;$W$3,BS_CONTROLE[CHAVE],BS_CONTROLE[Quantidade_11],"-")</f>
        <v>-</v>
      </c>
      <c r="X341" s="201"/>
      <c r="Y341" s="201"/>
      <c r="Z341" s="201"/>
      <c r="AA341" s="201"/>
      <c r="AB341" s="201"/>
      <c r="AC341" s="201"/>
      <c r="AD341" s="201"/>
      <c r="AE341" s="201"/>
      <c r="AF341" s="201"/>
      <c r="AG341" s="201"/>
      <c r="AH341" s="201"/>
      <c r="AI341" s="201"/>
      <c r="AJ341" s="201"/>
      <c r="AK341" s="201"/>
      <c r="AL341" s="201"/>
      <c r="AM341" s="201"/>
      <c r="AN341" s="201"/>
      <c r="AO341" s="201"/>
      <c r="AP341" s="201"/>
      <c r="AQ341" s="201"/>
      <c r="AR341" s="201"/>
      <c r="AS341" s="201"/>
      <c r="AT341" s="201"/>
    </row>
    <row r="342" spans="1:46" hidden="1">
      <c r="A342" s="95" t="str">
        <f>IF(FN_MC!Y345="","*",FN_MC!Y345)</f>
        <v>*</v>
      </c>
      <c r="B342" s="95" t="str">
        <f>IF(FN_MC!X345="","*",FN_MC!X345)</f>
        <v>*</v>
      </c>
      <c r="C342" s="95" t="str">
        <f>IF(FN_MC!Z345="","*",FN_MC!Z345)</f>
        <v>*</v>
      </c>
      <c r="D342" s="96" t="str">
        <f>IF(FN_MC!S345="","*",FN_MC!S345)</f>
        <v>-</v>
      </c>
      <c r="E342" s="96" t="str">
        <f>IF(FN_MC!T345="","*",FN_MC!T345)</f>
        <v>-</v>
      </c>
      <c r="F342" s="96" t="str">
        <f>IF(FN_MC!B345="","*",FN_MC!B345)</f>
        <v>*</v>
      </c>
      <c r="G342" s="96" t="str">
        <f>IF(FN_MC!D345="","*",FN_MC!D345)</f>
        <v>*</v>
      </c>
      <c r="H342" s="96" t="str">
        <f>IF(FN_MC!F345="","*",FN_MC!F345)</f>
        <v>*</v>
      </c>
      <c r="I342" s="96" t="str">
        <f>IF(FN_MC!H345="","*",FN_MC!H345)</f>
        <v>*</v>
      </c>
      <c r="J342" s="96" t="str">
        <f>IF(FN_MC!I345="","*",FN_MC!I345)</f>
        <v>*</v>
      </c>
      <c r="K342" s="96" t="str">
        <f>IF(FN_MC!M345="","*",FN_MC!M345)</f>
        <v>-</v>
      </c>
      <c r="L342" s="196" t="str">
        <f>IF(FN_MC!N345="","*",FN_MC!N345)</f>
        <v>-</v>
      </c>
      <c r="M342" s="97" t="str">
        <f>IF(FN_MC!J345="","*",FN_MC!J345)</f>
        <v>*</v>
      </c>
      <c r="N342" s="183" t="str">
        <f>IF(FN_MC!K345="","*",FN_MC!K345)</f>
        <v>*</v>
      </c>
      <c r="O342" s="183" t="str">
        <f>IF(FN_MC!L345="","*",FN_MC!L345)</f>
        <v>-</v>
      </c>
      <c r="P342" s="107" t="str">
        <f>IF(FN_MC!O345="","*",FN_MC!O345)</f>
        <v>*</v>
      </c>
      <c r="Q342" s="107" t="str">
        <f>IF(FN_MC!P345="","*",FN_MC!P345)</f>
        <v>*</v>
      </c>
      <c r="R342" s="96" t="str">
        <f>IF(FN_MC!Q345="","*",CONCATENATE(FN_MC!Q345," ",FN_MC!R345))</f>
        <v>*</v>
      </c>
      <c r="S342" s="96" t="str">
        <f>IF(FN_MC!V345="","*",FN_MC!V345)</f>
        <v>*</v>
      </c>
      <c r="T342" s="96" t="str">
        <f>IF(FN_MC!W345="","*",FN_MC!W345)</f>
        <v>*</v>
      </c>
      <c r="U342" s="98" t="str">
        <f ca="1">_xlfn.XLOOKUP(G342&amp;$U$3,BS_CONTROLE[CHAVE],BS_CONTROLE[Quantidade_11],"-")</f>
        <v>-</v>
      </c>
      <c r="V342" s="98" t="str">
        <f ca="1">_xlfn.XLOOKUP(G342&amp;$V$3,BS_CONTROLE[CHAVE],BS_CONTROLE[Quantidade_11],"-")</f>
        <v>-</v>
      </c>
      <c r="W342" s="98" t="str">
        <f ca="1">_xlfn.XLOOKUP(G342&amp;$W$3,BS_CONTROLE[CHAVE],BS_CONTROLE[Quantidade_11],"-")</f>
        <v>-</v>
      </c>
      <c r="X342" s="201"/>
      <c r="Y342" s="201"/>
      <c r="Z342" s="201"/>
      <c r="AA342" s="201"/>
      <c r="AB342" s="201"/>
      <c r="AC342" s="201"/>
      <c r="AD342" s="201"/>
      <c r="AE342" s="201"/>
      <c r="AF342" s="201"/>
      <c r="AG342" s="201"/>
      <c r="AH342" s="201"/>
      <c r="AI342" s="201"/>
      <c r="AJ342" s="201"/>
      <c r="AK342" s="201"/>
      <c r="AL342" s="201"/>
      <c r="AM342" s="201"/>
      <c r="AN342" s="201"/>
      <c r="AO342" s="201"/>
      <c r="AP342" s="201"/>
      <c r="AQ342" s="201"/>
      <c r="AR342" s="201"/>
      <c r="AS342" s="201"/>
      <c r="AT342" s="201"/>
    </row>
    <row r="343" spans="1:46" hidden="1">
      <c r="A343" s="95" t="str">
        <f>IF(FN_MC!Y346="","*",FN_MC!Y346)</f>
        <v>*</v>
      </c>
      <c r="B343" s="95" t="str">
        <f>IF(FN_MC!X346="","*",FN_MC!X346)</f>
        <v>*</v>
      </c>
      <c r="C343" s="95" t="str">
        <f>IF(FN_MC!Z346="","*",FN_MC!Z346)</f>
        <v>*</v>
      </c>
      <c r="D343" s="96" t="str">
        <f>IF(FN_MC!S346="","*",FN_MC!S346)</f>
        <v>-</v>
      </c>
      <c r="E343" s="96" t="str">
        <f>IF(FN_MC!T346="","*",FN_MC!T346)</f>
        <v>-</v>
      </c>
      <c r="F343" s="96" t="str">
        <f>IF(FN_MC!B346="","*",FN_MC!B346)</f>
        <v>*</v>
      </c>
      <c r="G343" s="96" t="str">
        <f>IF(FN_MC!D346="","*",FN_MC!D346)</f>
        <v>*</v>
      </c>
      <c r="H343" s="96" t="str">
        <f>IF(FN_MC!F346="","*",FN_MC!F346)</f>
        <v>*</v>
      </c>
      <c r="I343" s="96" t="str">
        <f>IF(FN_MC!H346="","*",FN_MC!H346)</f>
        <v>*</v>
      </c>
      <c r="J343" s="96" t="str">
        <f>IF(FN_MC!I346="","*",FN_MC!I346)</f>
        <v>*</v>
      </c>
      <c r="K343" s="96" t="str">
        <f>IF(FN_MC!M346="","*",FN_MC!M346)</f>
        <v>-</v>
      </c>
      <c r="L343" s="196" t="str">
        <f>IF(FN_MC!N346="","*",FN_MC!N346)</f>
        <v>-</v>
      </c>
      <c r="M343" s="97" t="str">
        <f>IF(FN_MC!J346="","*",FN_MC!J346)</f>
        <v>*</v>
      </c>
      <c r="N343" s="183" t="str">
        <f>IF(FN_MC!K346="","*",FN_MC!K346)</f>
        <v>*</v>
      </c>
      <c r="O343" s="183" t="str">
        <f>IF(FN_MC!L346="","*",FN_MC!L346)</f>
        <v>-</v>
      </c>
      <c r="P343" s="107" t="str">
        <f>IF(FN_MC!O346="","*",FN_MC!O346)</f>
        <v>*</v>
      </c>
      <c r="Q343" s="107" t="str">
        <f>IF(FN_MC!P346="","*",FN_MC!P346)</f>
        <v>*</v>
      </c>
      <c r="R343" s="96" t="str">
        <f>IF(FN_MC!Q346="","*",CONCATENATE(FN_MC!Q346," ",FN_MC!R346))</f>
        <v>*</v>
      </c>
      <c r="S343" s="96" t="str">
        <f>IF(FN_MC!V346="","*",FN_MC!V346)</f>
        <v>*</v>
      </c>
      <c r="T343" s="96" t="str">
        <f>IF(FN_MC!W346="","*",FN_MC!W346)</f>
        <v>*</v>
      </c>
      <c r="U343" s="98" t="str">
        <f ca="1">_xlfn.XLOOKUP(G343&amp;$U$3,BS_CONTROLE[CHAVE],BS_CONTROLE[Quantidade_11],"-")</f>
        <v>-</v>
      </c>
      <c r="V343" s="98" t="str">
        <f ca="1">_xlfn.XLOOKUP(G343&amp;$V$3,BS_CONTROLE[CHAVE],BS_CONTROLE[Quantidade_11],"-")</f>
        <v>-</v>
      </c>
      <c r="W343" s="98" t="str">
        <f ca="1">_xlfn.XLOOKUP(G343&amp;$W$3,BS_CONTROLE[CHAVE],BS_CONTROLE[Quantidade_11],"-")</f>
        <v>-</v>
      </c>
      <c r="X343" s="201"/>
      <c r="Y343" s="201"/>
      <c r="Z343" s="201"/>
      <c r="AA343" s="201"/>
      <c r="AB343" s="201"/>
      <c r="AC343" s="201"/>
      <c r="AD343" s="201"/>
      <c r="AE343" s="201"/>
      <c r="AF343" s="201"/>
      <c r="AG343" s="201"/>
      <c r="AH343" s="201"/>
      <c r="AI343" s="201"/>
      <c r="AJ343" s="201"/>
      <c r="AK343" s="201"/>
      <c r="AL343" s="201"/>
      <c r="AM343" s="201"/>
      <c r="AN343" s="201"/>
      <c r="AO343" s="201"/>
      <c r="AP343" s="201"/>
      <c r="AQ343" s="201"/>
      <c r="AR343" s="201"/>
      <c r="AS343" s="201"/>
      <c r="AT343" s="201"/>
    </row>
    <row r="344" spans="1:46" hidden="1">
      <c r="A344" s="95" t="str">
        <f>IF(FN_MC!Y347="","*",FN_MC!Y347)</f>
        <v>*</v>
      </c>
      <c r="B344" s="95" t="str">
        <f>IF(FN_MC!X347="","*",FN_MC!X347)</f>
        <v>*</v>
      </c>
      <c r="C344" s="95" t="str">
        <f>IF(FN_MC!Z347="","*",FN_MC!Z347)</f>
        <v>*</v>
      </c>
      <c r="D344" s="96" t="str">
        <f>IF(FN_MC!S347="","*",FN_MC!S347)</f>
        <v>-</v>
      </c>
      <c r="E344" s="96" t="str">
        <f>IF(FN_MC!T347="","*",FN_MC!T347)</f>
        <v>-</v>
      </c>
      <c r="F344" s="96" t="str">
        <f>IF(FN_MC!B347="","*",FN_MC!B347)</f>
        <v>*</v>
      </c>
      <c r="G344" s="96" t="str">
        <f>IF(FN_MC!D347="","*",FN_MC!D347)</f>
        <v>*</v>
      </c>
      <c r="H344" s="96" t="str">
        <f>IF(FN_MC!F347="","*",FN_MC!F347)</f>
        <v>*</v>
      </c>
      <c r="I344" s="96" t="str">
        <f>IF(FN_MC!H347="","*",FN_MC!H347)</f>
        <v>*</v>
      </c>
      <c r="J344" s="96" t="str">
        <f>IF(FN_MC!I347="","*",FN_MC!I347)</f>
        <v>*</v>
      </c>
      <c r="K344" s="96" t="str">
        <f>IF(FN_MC!M347="","*",FN_MC!M347)</f>
        <v>-</v>
      </c>
      <c r="L344" s="196" t="str">
        <f>IF(FN_MC!N347="","*",FN_MC!N347)</f>
        <v>-</v>
      </c>
      <c r="M344" s="97" t="str">
        <f>IF(FN_MC!J347="","*",FN_MC!J347)</f>
        <v>*</v>
      </c>
      <c r="N344" s="183" t="str">
        <f>IF(FN_MC!K347="","*",FN_MC!K347)</f>
        <v>*</v>
      </c>
      <c r="O344" s="183" t="str">
        <f>IF(FN_MC!L347="","*",FN_MC!L347)</f>
        <v>-</v>
      </c>
      <c r="P344" s="107" t="str">
        <f>IF(FN_MC!O347="","*",FN_MC!O347)</f>
        <v>*</v>
      </c>
      <c r="Q344" s="107" t="str">
        <f>IF(FN_MC!P347="","*",FN_MC!P347)</f>
        <v>*</v>
      </c>
      <c r="R344" s="96" t="str">
        <f>IF(FN_MC!Q347="","*",CONCATENATE(FN_MC!Q347," ",FN_MC!R347))</f>
        <v>*</v>
      </c>
      <c r="S344" s="96" t="str">
        <f>IF(FN_MC!V347="","*",FN_MC!V347)</f>
        <v>*</v>
      </c>
      <c r="T344" s="96" t="str">
        <f>IF(FN_MC!W347="","*",FN_MC!W347)</f>
        <v>*</v>
      </c>
      <c r="U344" s="98" t="str">
        <f ca="1">_xlfn.XLOOKUP(G344&amp;$U$3,BS_CONTROLE[CHAVE],BS_CONTROLE[Quantidade_11],"-")</f>
        <v>-</v>
      </c>
      <c r="V344" s="98" t="str">
        <f ca="1">_xlfn.XLOOKUP(G344&amp;$V$3,BS_CONTROLE[CHAVE],BS_CONTROLE[Quantidade_11],"-")</f>
        <v>-</v>
      </c>
      <c r="W344" s="98" t="str">
        <f ca="1">_xlfn.XLOOKUP(G344&amp;$W$3,BS_CONTROLE[CHAVE],BS_CONTROLE[Quantidade_11],"-")</f>
        <v>-</v>
      </c>
      <c r="X344" s="201"/>
      <c r="Y344" s="201"/>
      <c r="Z344" s="201"/>
      <c r="AA344" s="201"/>
      <c r="AB344" s="201"/>
      <c r="AC344" s="201"/>
      <c r="AD344" s="201"/>
      <c r="AE344" s="201"/>
      <c r="AF344" s="201"/>
      <c r="AG344" s="201"/>
      <c r="AH344" s="201"/>
      <c r="AI344" s="201"/>
      <c r="AJ344" s="201"/>
      <c r="AK344" s="201"/>
      <c r="AL344" s="201"/>
      <c r="AM344" s="201"/>
      <c r="AN344" s="201"/>
      <c r="AO344" s="201"/>
      <c r="AP344" s="201"/>
      <c r="AQ344" s="201"/>
      <c r="AR344" s="201"/>
      <c r="AS344" s="201"/>
      <c r="AT344" s="201"/>
    </row>
    <row r="345" spans="1:46" hidden="1">
      <c r="A345" s="95" t="str">
        <f>IF(FN_MC!Y348="","*",FN_MC!Y348)</f>
        <v>*</v>
      </c>
      <c r="B345" s="95" t="str">
        <f>IF(FN_MC!X348="","*",FN_MC!X348)</f>
        <v>*</v>
      </c>
      <c r="C345" s="95" t="str">
        <f>IF(FN_MC!Z348="","*",FN_MC!Z348)</f>
        <v>*</v>
      </c>
      <c r="D345" s="96" t="str">
        <f>IF(FN_MC!S348="","*",FN_MC!S348)</f>
        <v>-</v>
      </c>
      <c r="E345" s="96" t="str">
        <f>IF(FN_MC!T348="","*",FN_MC!T348)</f>
        <v>-</v>
      </c>
      <c r="F345" s="96" t="str">
        <f>IF(FN_MC!B348="","*",FN_MC!B348)</f>
        <v>*</v>
      </c>
      <c r="G345" s="96" t="str">
        <f>IF(FN_MC!D348="","*",FN_MC!D348)</f>
        <v>*</v>
      </c>
      <c r="H345" s="96" t="str">
        <f>IF(FN_MC!F348="","*",FN_MC!F348)</f>
        <v>*</v>
      </c>
      <c r="I345" s="96" t="str">
        <f>IF(FN_MC!H348="","*",FN_MC!H348)</f>
        <v>*</v>
      </c>
      <c r="J345" s="96" t="str">
        <f>IF(FN_MC!I348="","*",FN_MC!I348)</f>
        <v>*</v>
      </c>
      <c r="K345" s="96" t="str">
        <f>IF(FN_MC!M348="","*",FN_MC!M348)</f>
        <v>-</v>
      </c>
      <c r="L345" s="196" t="str">
        <f>IF(FN_MC!N348="","*",FN_MC!N348)</f>
        <v>-</v>
      </c>
      <c r="M345" s="97" t="str">
        <f>IF(FN_MC!J348="","*",FN_MC!J348)</f>
        <v>*</v>
      </c>
      <c r="N345" s="183" t="str">
        <f>IF(FN_MC!K348="","*",FN_MC!K348)</f>
        <v>*</v>
      </c>
      <c r="O345" s="183" t="str">
        <f>IF(FN_MC!L348="","*",FN_MC!L348)</f>
        <v>-</v>
      </c>
      <c r="P345" s="107" t="str">
        <f>IF(FN_MC!O348="","*",FN_MC!O348)</f>
        <v>*</v>
      </c>
      <c r="Q345" s="107" t="str">
        <f>IF(FN_MC!P348="","*",FN_MC!P348)</f>
        <v>*</v>
      </c>
      <c r="R345" s="96" t="str">
        <f>IF(FN_MC!Q348="","*",CONCATENATE(FN_MC!Q348," ",FN_MC!R348))</f>
        <v>*</v>
      </c>
      <c r="S345" s="96" t="str">
        <f>IF(FN_MC!V348="","*",FN_MC!V348)</f>
        <v>*</v>
      </c>
      <c r="T345" s="96" t="str">
        <f>IF(FN_MC!W348="","*",FN_MC!W348)</f>
        <v>*</v>
      </c>
      <c r="U345" s="98" t="str">
        <f ca="1">_xlfn.XLOOKUP(G345&amp;$U$3,BS_CONTROLE[CHAVE],BS_CONTROLE[Quantidade_11],"-")</f>
        <v>-</v>
      </c>
      <c r="V345" s="98" t="str">
        <f ca="1">_xlfn.XLOOKUP(G345&amp;$V$3,BS_CONTROLE[CHAVE],BS_CONTROLE[Quantidade_11],"-")</f>
        <v>-</v>
      </c>
      <c r="W345" s="98" t="str">
        <f ca="1">_xlfn.XLOOKUP(G345&amp;$W$3,BS_CONTROLE[CHAVE],BS_CONTROLE[Quantidade_11],"-")</f>
        <v>-</v>
      </c>
      <c r="X345" s="201"/>
      <c r="Y345" s="201"/>
      <c r="Z345" s="201"/>
      <c r="AA345" s="201"/>
      <c r="AB345" s="201"/>
      <c r="AC345" s="201"/>
      <c r="AD345" s="201"/>
      <c r="AE345" s="201"/>
      <c r="AF345" s="201"/>
      <c r="AG345" s="201"/>
      <c r="AH345" s="201"/>
      <c r="AI345" s="201"/>
      <c r="AJ345" s="201"/>
      <c r="AK345" s="201"/>
      <c r="AL345" s="201"/>
      <c r="AM345" s="201"/>
      <c r="AN345" s="201"/>
      <c r="AO345" s="201"/>
      <c r="AP345" s="201"/>
      <c r="AQ345" s="201"/>
      <c r="AR345" s="201"/>
      <c r="AS345" s="201"/>
      <c r="AT345" s="201"/>
    </row>
    <row r="346" spans="1:46" hidden="1">
      <c r="A346" s="95" t="str">
        <f>IF(FN_MC!Y349="","*",FN_MC!Y349)</f>
        <v>*</v>
      </c>
      <c r="B346" s="95" t="str">
        <f>IF(FN_MC!X349="","*",FN_MC!X349)</f>
        <v>*</v>
      </c>
      <c r="C346" s="95" t="str">
        <f>IF(FN_MC!Z349="","*",FN_MC!Z349)</f>
        <v>*</v>
      </c>
      <c r="D346" s="96" t="str">
        <f>IF(FN_MC!S349="","*",FN_MC!S349)</f>
        <v>-</v>
      </c>
      <c r="E346" s="96" t="str">
        <f>IF(FN_MC!T349="","*",FN_MC!T349)</f>
        <v>-</v>
      </c>
      <c r="F346" s="96" t="str">
        <f>IF(FN_MC!B349="","*",FN_MC!B349)</f>
        <v>*</v>
      </c>
      <c r="G346" s="96" t="str">
        <f>IF(FN_MC!D349="","*",FN_MC!D349)</f>
        <v>*</v>
      </c>
      <c r="H346" s="96" t="str">
        <f>IF(FN_MC!F349="","*",FN_MC!F349)</f>
        <v>*</v>
      </c>
      <c r="I346" s="96" t="str">
        <f>IF(FN_MC!H349="","*",FN_MC!H349)</f>
        <v>*</v>
      </c>
      <c r="J346" s="96" t="str">
        <f>IF(FN_MC!I349="","*",FN_MC!I349)</f>
        <v>*</v>
      </c>
      <c r="K346" s="96" t="str">
        <f>IF(FN_MC!M349="","*",FN_MC!M349)</f>
        <v>-</v>
      </c>
      <c r="L346" s="196" t="str">
        <f>IF(FN_MC!N349="","*",FN_MC!N349)</f>
        <v>-</v>
      </c>
      <c r="M346" s="97" t="str">
        <f>IF(FN_MC!J349="","*",FN_MC!J349)</f>
        <v>*</v>
      </c>
      <c r="N346" s="183" t="str">
        <f>IF(FN_MC!K349="","*",FN_MC!K349)</f>
        <v>*</v>
      </c>
      <c r="O346" s="183" t="str">
        <f>IF(FN_MC!L349="","*",FN_MC!L349)</f>
        <v>-</v>
      </c>
      <c r="P346" s="107" t="str">
        <f>IF(FN_MC!O349="","*",FN_MC!O349)</f>
        <v>*</v>
      </c>
      <c r="Q346" s="107" t="str">
        <f>IF(FN_MC!P349="","*",FN_MC!P349)</f>
        <v>*</v>
      </c>
      <c r="R346" s="96" t="str">
        <f>IF(FN_MC!Q349="","*",CONCATENATE(FN_MC!Q349," ",FN_MC!R349))</f>
        <v>*</v>
      </c>
      <c r="S346" s="96" t="str">
        <f>IF(FN_MC!V349="","*",FN_MC!V349)</f>
        <v>*</v>
      </c>
      <c r="T346" s="96" t="str">
        <f>IF(FN_MC!W349="","*",FN_MC!W349)</f>
        <v>*</v>
      </c>
      <c r="U346" s="98" t="str">
        <f ca="1">_xlfn.XLOOKUP(G346&amp;$U$3,BS_CONTROLE[CHAVE],BS_CONTROLE[Quantidade_11],"-")</f>
        <v>-</v>
      </c>
      <c r="V346" s="98" t="str">
        <f ca="1">_xlfn.XLOOKUP(G346&amp;$V$3,BS_CONTROLE[CHAVE],BS_CONTROLE[Quantidade_11],"-")</f>
        <v>-</v>
      </c>
      <c r="W346" s="98" t="str">
        <f ca="1">_xlfn.XLOOKUP(G346&amp;$W$3,BS_CONTROLE[CHAVE],BS_CONTROLE[Quantidade_11],"-")</f>
        <v>-</v>
      </c>
      <c r="X346" s="201"/>
      <c r="Y346" s="201"/>
      <c r="Z346" s="201"/>
      <c r="AA346" s="201"/>
      <c r="AB346" s="201"/>
      <c r="AC346" s="201"/>
      <c r="AD346" s="201"/>
      <c r="AE346" s="201"/>
      <c r="AF346" s="201"/>
      <c r="AG346" s="201"/>
      <c r="AH346" s="201"/>
      <c r="AI346" s="201"/>
      <c r="AJ346" s="201"/>
      <c r="AK346" s="201"/>
      <c r="AL346" s="201"/>
      <c r="AM346" s="201"/>
      <c r="AN346" s="201"/>
      <c r="AO346" s="201"/>
      <c r="AP346" s="201"/>
      <c r="AQ346" s="201"/>
      <c r="AR346" s="201"/>
      <c r="AS346" s="201"/>
      <c r="AT346" s="201"/>
    </row>
    <row r="347" spans="1:46" hidden="1">
      <c r="A347" s="95" t="str">
        <f>IF(FN_MC!Y350="","*",FN_MC!Y350)</f>
        <v>*</v>
      </c>
      <c r="B347" s="95" t="str">
        <f>IF(FN_MC!X350="","*",FN_MC!X350)</f>
        <v>*</v>
      </c>
      <c r="C347" s="95" t="str">
        <f>IF(FN_MC!Z350="","*",FN_MC!Z350)</f>
        <v>*</v>
      </c>
      <c r="D347" s="96" t="str">
        <f>IF(FN_MC!S350="","*",FN_MC!S350)</f>
        <v>-</v>
      </c>
      <c r="E347" s="96" t="str">
        <f>IF(FN_MC!T350="","*",FN_MC!T350)</f>
        <v>-</v>
      </c>
      <c r="F347" s="96" t="str">
        <f>IF(FN_MC!B350="","*",FN_MC!B350)</f>
        <v>*</v>
      </c>
      <c r="G347" s="96" t="str">
        <f>IF(FN_MC!D350="","*",FN_MC!D350)</f>
        <v>*</v>
      </c>
      <c r="H347" s="96" t="str">
        <f>IF(FN_MC!F350="","*",FN_MC!F350)</f>
        <v>*</v>
      </c>
      <c r="I347" s="96" t="str">
        <f>IF(FN_MC!H350="","*",FN_MC!H350)</f>
        <v>*</v>
      </c>
      <c r="J347" s="96" t="str">
        <f>IF(FN_MC!I350="","*",FN_MC!I350)</f>
        <v>*</v>
      </c>
      <c r="K347" s="96" t="str">
        <f>IF(FN_MC!M350="","*",FN_MC!M350)</f>
        <v>-</v>
      </c>
      <c r="L347" s="196" t="str">
        <f>IF(FN_MC!N350="","*",FN_MC!N350)</f>
        <v>-</v>
      </c>
      <c r="M347" s="97" t="str">
        <f>IF(FN_MC!J350="","*",FN_MC!J350)</f>
        <v>*</v>
      </c>
      <c r="N347" s="183" t="str">
        <f>IF(FN_MC!K350="","*",FN_MC!K350)</f>
        <v>*</v>
      </c>
      <c r="O347" s="183" t="str">
        <f>IF(FN_MC!L350="","*",FN_MC!L350)</f>
        <v>-</v>
      </c>
      <c r="P347" s="107" t="str">
        <f>IF(FN_MC!O350="","*",FN_MC!O350)</f>
        <v>*</v>
      </c>
      <c r="Q347" s="107" t="str">
        <f>IF(FN_MC!P350="","*",FN_MC!P350)</f>
        <v>*</v>
      </c>
      <c r="R347" s="96" t="str">
        <f>IF(FN_MC!Q350="","*",CONCATENATE(FN_MC!Q350," ",FN_MC!R350))</f>
        <v>*</v>
      </c>
      <c r="S347" s="96" t="str">
        <f>IF(FN_MC!V350="","*",FN_MC!V350)</f>
        <v>*</v>
      </c>
      <c r="T347" s="96" t="str">
        <f>IF(FN_MC!W350="","*",FN_MC!W350)</f>
        <v>*</v>
      </c>
      <c r="U347" s="98" t="str">
        <f ca="1">_xlfn.XLOOKUP(G347&amp;$U$3,BS_CONTROLE[CHAVE],BS_CONTROLE[Quantidade_11],"-")</f>
        <v>-</v>
      </c>
      <c r="V347" s="98" t="str">
        <f ca="1">_xlfn.XLOOKUP(G347&amp;$V$3,BS_CONTROLE[CHAVE],BS_CONTROLE[Quantidade_11],"-")</f>
        <v>-</v>
      </c>
      <c r="W347" s="98" t="str">
        <f ca="1">_xlfn.XLOOKUP(G347&amp;$W$3,BS_CONTROLE[CHAVE],BS_CONTROLE[Quantidade_11],"-")</f>
        <v>-</v>
      </c>
      <c r="X347" s="201"/>
      <c r="Y347" s="201"/>
      <c r="Z347" s="201"/>
      <c r="AA347" s="201"/>
      <c r="AB347" s="201"/>
      <c r="AC347" s="201"/>
      <c r="AD347" s="201"/>
      <c r="AE347" s="201"/>
      <c r="AF347" s="201"/>
      <c r="AG347" s="201"/>
      <c r="AH347" s="201"/>
      <c r="AI347" s="201"/>
      <c r="AJ347" s="201"/>
      <c r="AK347" s="201"/>
      <c r="AL347" s="201"/>
      <c r="AM347" s="201"/>
      <c r="AN347" s="201"/>
      <c r="AO347" s="201"/>
      <c r="AP347" s="201"/>
      <c r="AQ347" s="201"/>
      <c r="AR347" s="201"/>
      <c r="AS347" s="201"/>
      <c r="AT347" s="201"/>
    </row>
    <row r="348" spans="1:46" hidden="1">
      <c r="A348" s="95" t="str">
        <f>IF(FN_MC!Y351="","*",FN_MC!Y351)</f>
        <v>*</v>
      </c>
      <c r="B348" s="95" t="str">
        <f>IF(FN_MC!X351="","*",FN_MC!X351)</f>
        <v>*</v>
      </c>
      <c r="C348" s="95" t="str">
        <f>IF(FN_MC!Z351="","*",FN_MC!Z351)</f>
        <v>*</v>
      </c>
      <c r="D348" s="96" t="str">
        <f>IF(FN_MC!S351="","*",FN_MC!S351)</f>
        <v>-</v>
      </c>
      <c r="E348" s="96" t="str">
        <f>IF(FN_MC!T351="","*",FN_MC!T351)</f>
        <v>-</v>
      </c>
      <c r="F348" s="96" t="str">
        <f>IF(FN_MC!B351="","*",FN_MC!B351)</f>
        <v>*</v>
      </c>
      <c r="G348" s="96" t="str">
        <f>IF(FN_MC!D351="","*",FN_MC!D351)</f>
        <v>*</v>
      </c>
      <c r="H348" s="96" t="str">
        <f>IF(FN_MC!F351="","*",FN_MC!F351)</f>
        <v>*</v>
      </c>
      <c r="I348" s="96" t="str">
        <f>IF(FN_MC!H351="","*",FN_MC!H351)</f>
        <v>*</v>
      </c>
      <c r="J348" s="96" t="str">
        <f>IF(FN_MC!I351="","*",FN_MC!I351)</f>
        <v>*</v>
      </c>
      <c r="K348" s="96" t="str">
        <f>IF(FN_MC!M351="","*",FN_MC!M351)</f>
        <v>-</v>
      </c>
      <c r="L348" s="196" t="str">
        <f>IF(FN_MC!N351="","*",FN_MC!N351)</f>
        <v>-</v>
      </c>
      <c r="M348" s="97" t="str">
        <f>IF(FN_MC!J351="","*",FN_MC!J351)</f>
        <v>*</v>
      </c>
      <c r="N348" s="183" t="str">
        <f>IF(FN_MC!K351="","*",FN_MC!K351)</f>
        <v>*</v>
      </c>
      <c r="O348" s="183" t="str">
        <f>IF(FN_MC!L351="","*",FN_MC!L351)</f>
        <v>-</v>
      </c>
      <c r="P348" s="107" t="str">
        <f>IF(FN_MC!O351="","*",FN_MC!O351)</f>
        <v>*</v>
      </c>
      <c r="Q348" s="107" t="str">
        <f>IF(FN_MC!P351="","*",FN_MC!P351)</f>
        <v>*</v>
      </c>
      <c r="R348" s="96" t="str">
        <f>IF(FN_MC!Q351="","*",CONCATENATE(FN_MC!Q351," ",FN_MC!R351))</f>
        <v>*</v>
      </c>
      <c r="S348" s="96" t="str">
        <f>IF(FN_MC!V351="","*",FN_MC!V351)</f>
        <v>*</v>
      </c>
      <c r="T348" s="96" t="str">
        <f>IF(FN_MC!W351="","*",FN_MC!W351)</f>
        <v>*</v>
      </c>
      <c r="U348" s="98" t="str">
        <f ca="1">_xlfn.XLOOKUP(G348&amp;$U$3,BS_CONTROLE[CHAVE],BS_CONTROLE[Quantidade_11],"-")</f>
        <v>-</v>
      </c>
      <c r="V348" s="98" t="str">
        <f ca="1">_xlfn.XLOOKUP(G348&amp;$V$3,BS_CONTROLE[CHAVE],BS_CONTROLE[Quantidade_11],"-")</f>
        <v>-</v>
      </c>
      <c r="W348" s="98" t="str">
        <f ca="1">_xlfn.XLOOKUP(G348&amp;$W$3,BS_CONTROLE[CHAVE],BS_CONTROLE[Quantidade_11],"-")</f>
        <v>-</v>
      </c>
      <c r="X348" s="201"/>
      <c r="Y348" s="201"/>
      <c r="Z348" s="201"/>
      <c r="AA348" s="201"/>
      <c r="AB348" s="201"/>
      <c r="AC348" s="201"/>
      <c r="AD348" s="201"/>
      <c r="AE348" s="201"/>
      <c r="AF348" s="201"/>
      <c r="AG348" s="201"/>
      <c r="AH348" s="201"/>
      <c r="AI348" s="201"/>
      <c r="AJ348" s="201"/>
      <c r="AK348" s="201"/>
      <c r="AL348" s="201"/>
      <c r="AM348" s="201"/>
      <c r="AN348" s="201"/>
      <c r="AO348" s="201"/>
      <c r="AP348" s="201"/>
      <c r="AQ348" s="201"/>
      <c r="AR348" s="201"/>
      <c r="AS348" s="201"/>
      <c r="AT348" s="201"/>
    </row>
    <row r="349" spans="1:46" hidden="1">
      <c r="A349" s="95" t="str">
        <f>IF(FN_MC!Y352="","*",FN_MC!Y352)</f>
        <v>*</v>
      </c>
      <c r="B349" s="95" t="str">
        <f>IF(FN_MC!X352="","*",FN_MC!X352)</f>
        <v>*</v>
      </c>
      <c r="C349" s="95" t="str">
        <f>IF(FN_MC!Z352="","*",FN_MC!Z352)</f>
        <v>*</v>
      </c>
      <c r="D349" s="96" t="str">
        <f>IF(FN_MC!S352="","*",FN_MC!S352)</f>
        <v>-</v>
      </c>
      <c r="E349" s="96" t="str">
        <f>IF(FN_MC!T352="","*",FN_MC!T352)</f>
        <v>-</v>
      </c>
      <c r="F349" s="96" t="str">
        <f>IF(FN_MC!B352="","*",FN_MC!B352)</f>
        <v>*</v>
      </c>
      <c r="G349" s="96" t="str">
        <f>IF(FN_MC!D352="","*",FN_MC!D352)</f>
        <v>*</v>
      </c>
      <c r="H349" s="96" t="str">
        <f>IF(FN_MC!F352="","*",FN_MC!F352)</f>
        <v>*</v>
      </c>
      <c r="I349" s="96" t="str">
        <f>IF(FN_MC!H352="","*",FN_MC!H352)</f>
        <v>*</v>
      </c>
      <c r="J349" s="96" t="str">
        <f>IF(FN_MC!I352="","*",FN_MC!I352)</f>
        <v>*</v>
      </c>
      <c r="K349" s="96" t="str">
        <f>IF(FN_MC!M352="","*",FN_MC!M352)</f>
        <v>-</v>
      </c>
      <c r="L349" s="196" t="str">
        <f>IF(FN_MC!N352="","*",FN_MC!N352)</f>
        <v>-</v>
      </c>
      <c r="M349" s="97" t="str">
        <f>IF(FN_MC!J352="","*",FN_MC!J352)</f>
        <v>*</v>
      </c>
      <c r="N349" s="183" t="str">
        <f>IF(FN_MC!K352="","*",FN_MC!K352)</f>
        <v>*</v>
      </c>
      <c r="O349" s="183" t="str">
        <f>IF(FN_MC!L352="","*",FN_MC!L352)</f>
        <v>-</v>
      </c>
      <c r="P349" s="107" t="str">
        <f>IF(FN_MC!O352="","*",FN_MC!O352)</f>
        <v>*</v>
      </c>
      <c r="Q349" s="107" t="str">
        <f>IF(FN_MC!P352="","*",FN_MC!P352)</f>
        <v>*</v>
      </c>
      <c r="R349" s="96" t="str">
        <f>IF(FN_MC!Q352="","*",CONCATENATE(FN_MC!Q352," ",FN_MC!R352))</f>
        <v>*</v>
      </c>
      <c r="S349" s="96" t="str">
        <f>IF(FN_MC!V352="","*",FN_MC!V352)</f>
        <v>*</v>
      </c>
      <c r="T349" s="96" t="str">
        <f>IF(FN_MC!W352="","*",FN_MC!W352)</f>
        <v>*</v>
      </c>
      <c r="U349" s="98" t="str">
        <f ca="1">_xlfn.XLOOKUP(G349&amp;$U$3,BS_CONTROLE[CHAVE],BS_CONTROLE[Quantidade_11],"-")</f>
        <v>-</v>
      </c>
      <c r="V349" s="98" t="str">
        <f ca="1">_xlfn.XLOOKUP(G349&amp;$V$3,BS_CONTROLE[CHAVE],BS_CONTROLE[Quantidade_11],"-")</f>
        <v>-</v>
      </c>
      <c r="W349" s="98" t="str">
        <f ca="1">_xlfn.XLOOKUP(G349&amp;$W$3,BS_CONTROLE[CHAVE],BS_CONTROLE[Quantidade_11],"-")</f>
        <v>-</v>
      </c>
      <c r="X349" s="201"/>
      <c r="Y349" s="201"/>
      <c r="Z349" s="201"/>
      <c r="AA349" s="201"/>
      <c r="AB349" s="201"/>
      <c r="AC349" s="201"/>
      <c r="AD349" s="201"/>
      <c r="AE349" s="201"/>
      <c r="AF349" s="201"/>
      <c r="AG349" s="201"/>
      <c r="AH349" s="201"/>
      <c r="AI349" s="201"/>
      <c r="AJ349" s="201"/>
      <c r="AK349" s="201"/>
      <c r="AL349" s="201"/>
      <c r="AM349" s="201"/>
      <c r="AN349" s="201"/>
      <c r="AO349" s="201"/>
      <c r="AP349" s="201"/>
      <c r="AQ349" s="201"/>
      <c r="AR349" s="201"/>
      <c r="AS349" s="201"/>
      <c r="AT349" s="201"/>
    </row>
    <row r="350" spans="1:46" hidden="1">
      <c r="A350" s="95" t="str">
        <f>IF(FN_MC!Y353="","*",FN_MC!Y353)</f>
        <v>*</v>
      </c>
      <c r="B350" s="95" t="str">
        <f>IF(FN_MC!X353="","*",FN_MC!X353)</f>
        <v>*</v>
      </c>
      <c r="C350" s="95" t="str">
        <f>IF(FN_MC!Z353="","*",FN_MC!Z353)</f>
        <v>*</v>
      </c>
      <c r="D350" s="96" t="str">
        <f>IF(FN_MC!S353="","*",FN_MC!S353)</f>
        <v>-</v>
      </c>
      <c r="E350" s="96" t="str">
        <f>IF(FN_MC!T353="","*",FN_MC!T353)</f>
        <v>-</v>
      </c>
      <c r="F350" s="96" t="str">
        <f>IF(FN_MC!B353="","*",FN_MC!B353)</f>
        <v>*</v>
      </c>
      <c r="G350" s="96" t="str">
        <f>IF(FN_MC!D353="","*",FN_MC!D353)</f>
        <v>*</v>
      </c>
      <c r="H350" s="96" t="str">
        <f>IF(FN_MC!F353="","*",FN_MC!F353)</f>
        <v>*</v>
      </c>
      <c r="I350" s="96" t="str">
        <f>IF(FN_MC!H353="","*",FN_MC!H353)</f>
        <v>*</v>
      </c>
      <c r="J350" s="96" t="str">
        <f>IF(FN_MC!I353="","*",FN_MC!I353)</f>
        <v>*</v>
      </c>
      <c r="K350" s="96" t="str">
        <f>IF(FN_MC!M353="","*",FN_MC!M353)</f>
        <v>-</v>
      </c>
      <c r="L350" s="196" t="str">
        <f>IF(FN_MC!N353="","*",FN_MC!N353)</f>
        <v>-</v>
      </c>
      <c r="M350" s="97" t="str">
        <f>IF(FN_MC!J353="","*",FN_MC!J353)</f>
        <v>*</v>
      </c>
      <c r="N350" s="183" t="str">
        <f>IF(FN_MC!K353="","*",FN_MC!K353)</f>
        <v>*</v>
      </c>
      <c r="O350" s="183" t="str">
        <f>IF(FN_MC!L353="","*",FN_MC!L353)</f>
        <v>-</v>
      </c>
      <c r="P350" s="107" t="str">
        <f>IF(FN_MC!O353="","*",FN_MC!O353)</f>
        <v>*</v>
      </c>
      <c r="Q350" s="107" t="str">
        <f>IF(FN_MC!P353="","*",FN_MC!P353)</f>
        <v>*</v>
      </c>
      <c r="R350" s="96" t="str">
        <f>IF(FN_MC!Q353="","*",CONCATENATE(FN_MC!Q353," ",FN_MC!R353))</f>
        <v>*</v>
      </c>
      <c r="S350" s="96" t="str">
        <f>IF(FN_MC!V353="","*",FN_MC!V353)</f>
        <v>*</v>
      </c>
      <c r="T350" s="96" t="str">
        <f>IF(FN_MC!W353="","*",FN_MC!W353)</f>
        <v>*</v>
      </c>
      <c r="U350" s="98" t="str">
        <f ca="1">_xlfn.XLOOKUP(G350&amp;$U$3,BS_CONTROLE[CHAVE],BS_CONTROLE[Quantidade_11],"-")</f>
        <v>-</v>
      </c>
      <c r="V350" s="98" t="str">
        <f ca="1">_xlfn.XLOOKUP(G350&amp;$V$3,BS_CONTROLE[CHAVE],BS_CONTROLE[Quantidade_11],"-")</f>
        <v>-</v>
      </c>
      <c r="W350" s="98" t="str">
        <f ca="1">_xlfn.XLOOKUP(G350&amp;$W$3,BS_CONTROLE[CHAVE],BS_CONTROLE[Quantidade_11],"-")</f>
        <v>-</v>
      </c>
      <c r="X350" s="201"/>
      <c r="Y350" s="201"/>
      <c r="Z350" s="201"/>
      <c r="AA350" s="201"/>
      <c r="AB350" s="201"/>
      <c r="AC350" s="201"/>
      <c r="AD350" s="201"/>
      <c r="AE350" s="201"/>
      <c r="AF350" s="201"/>
      <c r="AG350" s="201"/>
      <c r="AH350" s="201"/>
      <c r="AI350" s="201"/>
      <c r="AJ350" s="201"/>
      <c r="AK350" s="201"/>
      <c r="AL350" s="201"/>
      <c r="AM350" s="201"/>
      <c r="AN350" s="201"/>
      <c r="AO350" s="201"/>
      <c r="AP350" s="201"/>
      <c r="AQ350" s="201"/>
      <c r="AR350" s="201"/>
      <c r="AS350" s="201"/>
      <c r="AT350" s="201"/>
    </row>
    <row r="351" spans="1:46" hidden="1">
      <c r="A351" s="95" t="str">
        <f>IF(FN_MC!Y354="","*",FN_MC!Y354)</f>
        <v>*</v>
      </c>
      <c r="B351" s="95" t="str">
        <f>IF(FN_MC!X354="","*",FN_MC!X354)</f>
        <v>*</v>
      </c>
      <c r="C351" s="95" t="str">
        <f>IF(FN_MC!Z354="","*",FN_MC!Z354)</f>
        <v>*</v>
      </c>
      <c r="D351" s="96" t="str">
        <f>IF(FN_MC!S354="","*",FN_MC!S354)</f>
        <v>-</v>
      </c>
      <c r="E351" s="96" t="str">
        <f>IF(FN_MC!T354="","*",FN_MC!T354)</f>
        <v>-</v>
      </c>
      <c r="F351" s="96" t="str">
        <f>IF(FN_MC!B354="","*",FN_MC!B354)</f>
        <v>*</v>
      </c>
      <c r="G351" s="96" t="str">
        <f>IF(FN_MC!D354="","*",FN_MC!D354)</f>
        <v>*</v>
      </c>
      <c r="H351" s="96" t="str">
        <f>IF(FN_MC!F354="","*",FN_MC!F354)</f>
        <v>*</v>
      </c>
      <c r="I351" s="96" t="str">
        <f>IF(FN_MC!H354="","*",FN_MC!H354)</f>
        <v>*</v>
      </c>
      <c r="J351" s="96" t="str">
        <f>IF(FN_MC!I354="","*",FN_MC!I354)</f>
        <v>*</v>
      </c>
      <c r="K351" s="96" t="str">
        <f>IF(FN_MC!M354="","*",FN_MC!M354)</f>
        <v>-</v>
      </c>
      <c r="L351" s="196" t="str">
        <f>IF(FN_MC!N354="","*",FN_MC!N354)</f>
        <v>-</v>
      </c>
      <c r="M351" s="97" t="str">
        <f>IF(FN_MC!J354="","*",FN_MC!J354)</f>
        <v>*</v>
      </c>
      <c r="N351" s="183" t="str">
        <f>IF(FN_MC!K354="","*",FN_MC!K354)</f>
        <v>*</v>
      </c>
      <c r="O351" s="183" t="str">
        <f>IF(FN_MC!L354="","*",FN_MC!L354)</f>
        <v>-</v>
      </c>
      <c r="P351" s="107" t="str">
        <f>IF(FN_MC!O354="","*",FN_MC!O354)</f>
        <v>*</v>
      </c>
      <c r="Q351" s="107" t="str">
        <f>IF(FN_MC!P354="","*",FN_MC!P354)</f>
        <v>*</v>
      </c>
      <c r="R351" s="96" t="str">
        <f>IF(FN_MC!Q354="","*",CONCATENATE(FN_MC!Q354," ",FN_MC!R354))</f>
        <v>*</v>
      </c>
      <c r="S351" s="96" t="str">
        <f>IF(FN_MC!V354="","*",FN_MC!V354)</f>
        <v>*</v>
      </c>
      <c r="T351" s="96" t="str">
        <f>IF(FN_MC!W354="","*",FN_MC!W354)</f>
        <v>*</v>
      </c>
      <c r="U351" s="98" t="str">
        <f ca="1">_xlfn.XLOOKUP(G351&amp;$U$3,BS_CONTROLE[CHAVE],BS_CONTROLE[Quantidade_11],"-")</f>
        <v>-</v>
      </c>
      <c r="V351" s="98" t="str">
        <f ca="1">_xlfn.XLOOKUP(G351&amp;$V$3,BS_CONTROLE[CHAVE],BS_CONTROLE[Quantidade_11],"-")</f>
        <v>-</v>
      </c>
      <c r="W351" s="98" t="str">
        <f ca="1">_xlfn.XLOOKUP(G351&amp;$W$3,BS_CONTROLE[CHAVE],BS_CONTROLE[Quantidade_11],"-")</f>
        <v>-</v>
      </c>
      <c r="X351" s="201"/>
      <c r="Y351" s="201"/>
      <c r="Z351" s="201"/>
      <c r="AA351" s="201"/>
      <c r="AB351" s="201"/>
      <c r="AC351" s="201"/>
      <c r="AD351" s="201"/>
      <c r="AE351" s="201"/>
      <c r="AF351" s="201"/>
      <c r="AG351" s="201"/>
      <c r="AH351" s="201"/>
      <c r="AI351" s="201"/>
      <c r="AJ351" s="201"/>
      <c r="AK351" s="201"/>
      <c r="AL351" s="201"/>
      <c r="AM351" s="201"/>
      <c r="AN351" s="201"/>
      <c r="AO351" s="201"/>
      <c r="AP351" s="201"/>
      <c r="AQ351" s="201"/>
      <c r="AR351" s="201"/>
      <c r="AS351" s="201"/>
      <c r="AT351" s="201"/>
    </row>
    <row r="352" spans="1:46" hidden="1">
      <c r="A352" s="95" t="str">
        <f>IF(FN_MC!Y355="","*",FN_MC!Y355)</f>
        <v>*</v>
      </c>
      <c r="B352" s="95" t="str">
        <f>IF(FN_MC!X355="","*",FN_MC!X355)</f>
        <v>*</v>
      </c>
      <c r="C352" s="95" t="str">
        <f>IF(FN_MC!Z355="","*",FN_MC!Z355)</f>
        <v>*</v>
      </c>
      <c r="D352" s="96" t="str">
        <f>IF(FN_MC!S355="","*",FN_MC!S355)</f>
        <v>-</v>
      </c>
      <c r="E352" s="96" t="str">
        <f>IF(FN_MC!T355="","*",FN_MC!T355)</f>
        <v>-</v>
      </c>
      <c r="F352" s="96" t="str">
        <f>IF(FN_MC!B355="","*",FN_MC!B355)</f>
        <v>*</v>
      </c>
      <c r="G352" s="96" t="str">
        <f>IF(FN_MC!D355="","*",FN_MC!D355)</f>
        <v>*</v>
      </c>
      <c r="H352" s="96" t="str">
        <f>IF(FN_MC!F355="","*",FN_MC!F355)</f>
        <v>*</v>
      </c>
      <c r="I352" s="96" t="str">
        <f>IF(FN_MC!H355="","*",FN_MC!H355)</f>
        <v>*</v>
      </c>
      <c r="J352" s="96" t="str">
        <f>IF(FN_MC!I355="","*",FN_MC!I355)</f>
        <v>*</v>
      </c>
      <c r="K352" s="96" t="str">
        <f>IF(FN_MC!M355="","*",FN_MC!M355)</f>
        <v>-</v>
      </c>
      <c r="L352" s="196" t="str">
        <f>IF(FN_MC!N355="","*",FN_MC!N355)</f>
        <v>-</v>
      </c>
      <c r="M352" s="97" t="str">
        <f>IF(FN_MC!J355="","*",FN_MC!J355)</f>
        <v>*</v>
      </c>
      <c r="N352" s="183" t="str">
        <f>IF(FN_MC!K355="","*",FN_MC!K355)</f>
        <v>*</v>
      </c>
      <c r="O352" s="183" t="str">
        <f>IF(FN_MC!L355="","*",FN_MC!L355)</f>
        <v>-</v>
      </c>
      <c r="P352" s="107" t="str">
        <f>IF(FN_MC!O355="","*",FN_MC!O355)</f>
        <v>*</v>
      </c>
      <c r="Q352" s="107" t="str">
        <f>IF(FN_MC!P355="","*",FN_MC!P355)</f>
        <v>*</v>
      </c>
      <c r="R352" s="96" t="str">
        <f>IF(FN_MC!Q355="","*",CONCATENATE(FN_MC!Q355," ",FN_MC!R355))</f>
        <v>*</v>
      </c>
      <c r="S352" s="96" t="str">
        <f>IF(FN_MC!V355="","*",FN_MC!V355)</f>
        <v>*</v>
      </c>
      <c r="T352" s="96" t="str">
        <f>IF(FN_MC!W355="","*",FN_MC!W355)</f>
        <v>*</v>
      </c>
      <c r="U352" s="98" t="str">
        <f ca="1">_xlfn.XLOOKUP(G352&amp;$U$3,BS_CONTROLE[CHAVE],BS_CONTROLE[Quantidade_11],"-")</f>
        <v>-</v>
      </c>
      <c r="V352" s="98" t="str">
        <f ca="1">_xlfn.XLOOKUP(G352&amp;$V$3,BS_CONTROLE[CHAVE],BS_CONTROLE[Quantidade_11],"-")</f>
        <v>-</v>
      </c>
      <c r="W352" s="98" t="str">
        <f ca="1">_xlfn.XLOOKUP(G352&amp;$W$3,BS_CONTROLE[CHAVE],BS_CONTROLE[Quantidade_11],"-")</f>
        <v>-</v>
      </c>
      <c r="X352" s="201"/>
      <c r="Y352" s="201"/>
      <c r="Z352" s="201"/>
      <c r="AA352" s="201"/>
      <c r="AB352" s="201"/>
      <c r="AC352" s="201"/>
      <c r="AD352" s="201"/>
      <c r="AE352" s="201"/>
      <c r="AF352" s="201"/>
      <c r="AG352" s="201"/>
      <c r="AH352" s="201"/>
      <c r="AI352" s="201"/>
      <c r="AJ352" s="201"/>
      <c r="AK352" s="201"/>
      <c r="AL352" s="201"/>
      <c r="AM352" s="201"/>
      <c r="AN352" s="201"/>
      <c r="AO352" s="201"/>
      <c r="AP352" s="201"/>
      <c r="AQ352" s="201"/>
      <c r="AR352" s="201"/>
      <c r="AS352" s="201"/>
      <c r="AT352" s="201"/>
    </row>
    <row r="353" spans="1:46" hidden="1">
      <c r="A353" s="95" t="str">
        <f>IF(FN_MC!Y356="","*",FN_MC!Y356)</f>
        <v>*</v>
      </c>
      <c r="B353" s="95" t="str">
        <f>IF(FN_MC!X356="","*",FN_MC!X356)</f>
        <v>*</v>
      </c>
      <c r="C353" s="95" t="str">
        <f>IF(FN_MC!Z356="","*",FN_MC!Z356)</f>
        <v>*</v>
      </c>
      <c r="D353" s="96" t="str">
        <f>IF(FN_MC!S356="","*",FN_MC!S356)</f>
        <v>-</v>
      </c>
      <c r="E353" s="96" t="str">
        <f>IF(FN_MC!T356="","*",FN_MC!T356)</f>
        <v>-</v>
      </c>
      <c r="F353" s="96" t="str">
        <f>IF(FN_MC!B356="","*",FN_MC!B356)</f>
        <v>*</v>
      </c>
      <c r="G353" s="96" t="str">
        <f>IF(FN_MC!D356="","*",FN_MC!D356)</f>
        <v>*</v>
      </c>
      <c r="H353" s="96" t="str">
        <f>IF(FN_MC!F356="","*",FN_MC!F356)</f>
        <v>*</v>
      </c>
      <c r="I353" s="96" t="str">
        <f>IF(FN_MC!H356="","*",FN_MC!H356)</f>
        <v>*</v>
      </c>
      <c r="J353" s="96" t="str">
        <f>IF(FN_MC!I356="","*",FN_MC!I356)</f>
        <v>*</v>
      </c>
      <c r="K353" s="96" t="str">
        <f>IF(FN_MC!M356="","*",FN_MC!M356)</f>
        <v>-</v>
      </c>
      <c r="L353" s="196" t="str">
        <f>IF(FN_MC!N356="","*",FN_MC!N356)</f>
        <v>-</v>
      </c>
      <c r="M353" s="97" t="str">
        <f>IF(FN_MC!J356="","*",FN_MC!J356)</f>
        <v>*</v>
      </c>
      <c r="N353" s="183" t="str">
        <f>IF(FN_MC!K356="","*",FN_MC!K356)</f>
        <v>*</v>
      </c>
      <c r="O353" s="183" t="str">
        <f>IF(FN_MC!L356="","*",FN_MC!L356)</f>
        <v>-</v>
      </c>
      <c r="P353" s="107" t="str">
        <f>IF(FN_MC!O356="","*",FN_MC!O356)</f>
        <v>*</v>
      </c>
      <c r="Q353" s="107" t="str">
        <f>IF(FN_MC!P356="","*",FN_MC!P356)</f>
        <v>*</v>
      </c>
      <c r="R353" s="96" t="str">
        <f>IF(FN_MC!Q356="","*",CONCATENATE(FN_MC!Q356," ",FN_MC!R356))</f>
        <v>*</v>
      </c>
      <c r="S353" s="96" t="str">
        <f>IF(FN_MC!V356="","*",FN_MC!V356)</f>
        <v>*</v>
      </c>
      <c r="T353" s="96" t="str">
        <f>IF(FN_MC!W356="","*",FN_MC!W356)</f>
        <v>*</v>
      </c>
      <c r="U353" s="98" t="str">
        <f ca="1">_xlfn.XLOOKUP(G353&amp;$U$3,BS_CONTROLE[CHAVE],BS_CONTROLE[Quantidade_11],"-")</f>
        <v>-</v>
      </c>
      <c r="V353" s="98" t="str">
        <f ca="1">_xlfn.XLOOKUP(G353&amp;$V$3,BS_CONTROLE[CHAVE],BS_CONTROLE[Quantidade_11],"-")</f>
        <v>-</v>
      </c>
      <c r="W353" s="98" t="str">
        <f ca="1">_xlfn.XLOOKUP(G353&amp;$W$3,BS_CONTROLE[CHAVE],BS_CONTROLE[Quantidade_11],"-")</f>
        <v>-</v>
      </c>
      <c r="X353" s="201"/>
      <c r="Y353" s="201"/>
      <c r="Z353" s="201"/>
      <c r="AA353" s="201"/>
      <c r="AB353" s="201"/>
      <c r="AC353" s="201"/>
      <c r="AD353" s="201"/>
      <c r="AE353" s="201"/>
      <c r="AF353" s="201"/>
      <c r="AG353" s="201"/>
      <c r="AH353" s="201"/>
      <c r="AI353" s="201"/>
      <c r="AJ353" s="201"/>
      <c r="AK353" s="201"/>
      <c r="AL353" s="201"/>
      <c r="AM353" s="201"/>
      <c r="AN353" s="201"/>
      <c r="AO353" s="201"/>
      <c r="AP353" s="201"/>
      <c r="AQ353" s="201"/>
      <c r="AR353" s="201"/>
      <c r="AS353" s="201"/>
      <c r="AT353" s="201"/>
    </row>
    <row r="354" spans="1:46" hidden="1">
      <c r="A354" s="95" t="str">
        <f>IF(FN_MC!Y357="","*",FN_MC!Y357)</f>
        <v>*</v>
      </c>
      <c r="B354" s="95" t="str">
        <f>IF(FN_MC!X357="","*",FN_MC!X357)</f>
        <v>*</v>
      </c>
      <c r="C354" s="95" t="str">
        <f>IF(FN_MC!Z357="","*",FN_MC!Z357)</f>
        <v>*</v>
      </c>
      <c r="D354" s="96" t="str">
        <f>IF(FN_MC!S357="","*",FN_MC!S357)</f>
        <v>-</v>
      </c>
      <c r="E354" s="96" t="str">
        <f>IF(FN_MC!T357="","*",FN_MC!T357)</f>
        <v>-</v>
      </c>
      <c r="F354" s="96" t="str">
        <f>IF(FN_MC!B357="","*",FN_MC!B357)</f>
        <v>*</v>
      </c>
      <c r="G354" s="96" t="str">
        <f>IF(FN_MC!D357="","*",FN_MC!D357)</f>
        <v>*</v>
      </c>
      <c r="H354" s="96" t="str">
        <f>IF(FN_MC!F357="","*",FN_MC!F357)</f>
        <v>*</v>
      </c>
      <c r="I354" s="96" t="str">
        <f>IF(FN_MC!H357="","*",FN_MC!H357)</f>
        <v>*</v>
      </c>
      <c r="J354" s="96" t="str">
        <f>IF(FN_MC!I357="","*",FN_MC!I357)</f>
        <v>*</v>
      </c>
      <c r="K354" s="96" t="str">
        <f>IF(FN_MC!M357="","*",FN_MC!M357)</f>
        <v>-</v>
      </c>
      <c r="L354" s="196" t="str">
        <f>IF(FN_MC!N357="","*",FN_MC!N357)</f>
        <v>-</v>
      </c>
      <c r="M354" s="97" t="str">
        <f>IF(FN_MC!J357="","*",FN_MC!J357)</f>
        <v>*</v>
      </c>
      <c r="N354" s="183" t="str">
        <f>IF(FN_MC!K357="","*",FN_MC!K357)</f>
        <v>*</v>
      </c>
      <c r="O354" s="183" t="str">
        <f>IF(FN_MC!L357="","*",FN_MC!L357)</f>
        <v>-</v>
      </c>
      <c r="P354" s="107" t="str">
        <f>IF(FN_MC!O357="","*",FN_MC!O357)</f>
        <v>*</v>
      </c>
      <c r="Q354" s="107" t="str">
        <f>IF(FN_MC!P357="","*",FN_MC!P357)</f>
        <v>*</v>
      </c>
      <c r="R354" s="96" t="str">
        <f>IF(FN_MC!Q357="","*",CONCATENATE(FN_MC!Q357," ",FN_MC!R357))</f>
        <v>*</v>
      </c>
      <c r="S354" s="96" t="str">
        <f>IF(FN_MC!V357="","*",FN_MC!V357)</f>
        <v>*</v>
      </c>
      <c r="T354" s="96" t="str">
        <f>IF(FN_MC!W357="","*",FN_MC!W357)</f>
        <v>*</v>
      </c>
      <c r="U354" s="98" t="str">
        <f ca="1">_xlfn.XLOOKUP(G354&amp;$U$3,BS_CONTROLE[CHAVE],BS_CONTROLE[Quantidade_11],"-")</f>
        <v>-</v>
      </c>
      <c r="V354" s="98" t="str">
        <f ca="1">_xlfn.XLOOKUP(G354&amp;$V$3,BS_CONTROLE[CHAVE],BS_CONTROLE[Quantidade_11],"-")</f>
        <v>-</v>
      </c>
      <c r="W354" s="98" t="str">
        <f ca="1">_xlfn.XLOOKUP(G354&amp;$W$3,BS_CONTROLE[CHAVE],BS_CONTROLE[Quantidade_11],"-")</f>
        <v>-</v>
      </c>
      <c r="X354" s="201"/>
      <c r="Y354" s="201"/>
      <c r="Z354" s="201"/>
      <c r="AA354" s="201"/>
      <c r="AB354" s="201"/>
      <c r="AC354" s="201"/>
      <c r="AD354" s="201"/>
      <c r="AE354" s="201"/>
      <c r="AF354" s="201"/>
      <c r="AG354" s="201"/>
      <c r="AH354" s="201"/>
      <c r="AI354" s="201"/>
      <c r="AJ354" s="201"/>
      <c r="AK354" s="201"/>
      <c r="AL354" s="201"/>
      <c r="AM354" s="201"/>
      <c r="AN354" s="201"/>
      <c r="AO354" s="201"/>
      <c r="AP354" s="201"/>
      <c r="AQ354" s="201"/>
      <c r="AR354" s="201"/>
      <c r="AS354" s="201"/>
      <c r="AT354" s="201"/>
    </row>
    <row r="355" spans="1:46" hidden="1">
      <c r="A355" s="95" t="str">
        <f>IF(FN_MC!Y358="","*",FN_MC!Y358)</f>
        <v>*</v>
      </c>
      <c r="B355" s="95" t="str">
        <f>IF(FN_MC!X358="","*",FN_MC!X358)</f>
        <v>*</v>
      </c>
      <c r="C355" s="95" t="str">
        <f>IF(FN_MC!Z358="","*",FN_MC!Z358)</f>
        <v>*</v>
      </c>
      <c r="D355" s="96" t="str">
        <f>IF(FN_MC!S358="","*",FN_MC!S358)</f>
        <v>-</v>
      </c>
      <c r="E355" s="96" t="str">
        <f>IF(FN_MC!T358="","*",FN_MC!T358)</f>
        <v>-</v>
      </c>
      <c r="F355" s="96" t="str">
        <f>IF(FN_MC!B358="","*",FN_MC!B358)</f>
        <v>*</v>
      </c>
      <c r="G355" s="96" t="str">
        <f>IF(FN_MC!D358="","*",FN_MC!D358)</f>
        <v>*</v>
      </c>
      <c r="H355" s="96" t="str">
        <f>IF(FN_MC!F358="","*",FN_MC!F358)</f>
        <v>*</v>
      </c>
      <c r="I355" s="96" t="str">
        <f>IF(FN_MC!H358="","*",FN_MC!H358)</f>
        <v>*</v>
      </c>
      <c r="J355" s="96" t="str">
        <f>IF(FN_MC!I358="","*",FN_MC!I358)</f>
        <v>*</v>
      </c>
      <c r="K355" s="96" t="str">
        <f>IF(FN_MC!M358="","*",FN_MC!M358)</f>
        <v>-</v>
      </c>
      <c r="L355" s="196" t="str">
        <f>IF(FN_MC!N358="","*",FN_MC!N358)</f>
        <v>-</v>
      </c>
      <c r="M355" s="97" t="str">
        <f>IF(FN_MC!J358="","*",FN_MC!J358)</f>
        <v>*</v>
      </c>
      <c r="N355" s="183" t="str">
        <f>IF(FN_MC!K358="","*",FN_MC!K358)</f>
        <v>*</v>
      </c>
      <c r="O355" s="183" t="str">
        <f>IF(FN_MC!L358="","*",FN_MC!L358)</f>
        <v>-</v>
      </c>
      <c r="P355" s="107" t="str">
        <f>IF(FN_MC!O358="","*",FN_MC!O358)</f>
        <v>*</v>
      </c>
      <c r="Q355" s="107" t="str">
        <f>IF(FN_MC!P358="","*",FN_MC!P358)</f>
        <v>*</v>
      </c>
      <c r="R355" s="96" t="str">
        <f>IF(FN_MC!Q358="","*",CONCATENATE(FN_MC!Q358," ",FN_MC!R358))</f>
        <v>*</v>
      </c>
      <c r="S355" s="96" t="str">
        <f>IF(FN_MC!V358="","*",FN_MC!V358)</f>
        <v>*</v>
      </c>
      <c r="T355" s="96" t="str">
        <f>IF(FN_MC!W358="","*",FN_MC!W358)</f>
        <v>*</v>
      </c>
      <c r="U355" s="98" t="str">
        <f ca="1">_xlfn.XLOOKUP(G355&amp;$U$3,BS_CONTROLE[CHAVE],BS_CONTROLE[Quantidade_11],"-")</f>
        <v>-</v>
      </c>
      <c r="V355" s="98" t="str">
        <f ca="1">_xlfn.XLOOKUP(G355&amp;$V$3,BS_CONTROLE[CHAVE],BS_CONTROLE[Quantidade_11],"-")</f>
        <v>-</v>
      </c>
      <c r="W355" s="98" t="str">
        <f ca="1">_xlfn.XLOOKUP(G355&amp;$W$3,BS_CONTROLE[CHAVE],BS_CONTROLE[Quantidade_11],"-")</f>
        <v>-</v>
      </c>
      <c r="X355" s="201"/>
      <c r="Y355" s="201"/>
      <c r="Z355" s="201"/>
      <c r="AA355" s="201"/>
      <c r="AB355" s="201"/>
      <c r="AC355" s="201"/>
      <c r="AD355" s="201"/>
      <c r="AE355" s="201"/>
      <c r="AF355" s="201"/>
      <c r="AG355" s="201"/>
      <c r="AH355" s="201"/>
      <c r="AI355" s="201"/>
      <c r="AJ355" s="201"/>
      <c r="AK355" s="201"/>
      <c r="AL355" s="201"/>
      <c r="AM355" s="201"/>
      <c r="AN355" s="201"/>
      <c r="AO355" s="201"/>
      <c r="AP355" s="201"/>
      <c r="AQ355" s="201"/>
      <c r="AR355" s="201"/>
      <c r="AS355" s="201"/>
      <c r="AT355" s="201"/>
    </row>
    <row r="356" spans="1:46" hidden="1">
      <c r="A356" s="95" t="str">
        <f>IF(FN_MC!Y359="","*",FN_MC!Y359)</f>
        <v>*</v>
      </c>
      <c r="B356" s="95" t="str">
        <f>IF(FN_MC!X359="","*",FN_MC!X359)</f>
        <v>*</v>
      </c>
      <c r="C356" s="95" t="str">
        <f>IF(FN_MC!Z359="","*",FN_MC!Z359)</f>
        <v>*</v>
      </c>
      <c r="D356" s="96" t="str">
        <f>IF(FN_MC!S359="","*",FN_MC!S359)</f>
        <v>-</v>
      </c>
      <c r="E356" s="96" t="str">
        <f>IF(FN_MC!T359="","*",FN_MC!T359)</f>
        <v>-</v>
      </c>
      <c r="F356" s="96" t="str">
        <f>IF(FN_MC!B359="","*",FN_MC!B359)</f>
        <v>*</v>
      </c>
      <c r="G356" s="96" t="str">
        <f>IF(FN_MC!D359="","*",FN_MC!D359)</f>
        <v>*</v>
      </c>
      <c r="H356" s="96" t="str">
        <f>IF(FN_MC!F359="","*",FN_MC!F359)</f>
        <v>*</v>
      </c>
      <c r="I356" s="96" t="str">
        <f>IF(FN_MC!H359="","*",FN_MC!H359)</f>
        <v>*</v>
      </c>
      <c r="J356" s="96" t="str">
        <f>IF(FN_MC!I359="","*",FN_MC!I359)</f>
        <v>*</v>
      </c>
      <c r="K356" s="96" t="str">
        <f>IF(FN_MC!M359="","*",FN_MC!M359)</f>
        <v>-</v>
      </c>
      <c r="L356" s="196" t="str">
        <f>IF(FN_MC!N359="","*",FN_MC!N359)</f>
        <v>-</v>
      </c>
      <c r="M356" s="97" t="str">
        <f>IF(FN_MC!J359="","*",FN_MC!J359)</f>
        <v>*</v>
      </c>
      <c r="N356" s="183" t="str">
        <f>IF(FN_MC!K359="","*",FN_MC!K359)</f>
        <v>*</v>
      </c>
      <c r="O356" s="183" t="str">
        <f>IF(FN_MC!L359="","*",FN_MC!L359)</f>
        <v>-</v>
      </c>
      <c r="P356" s="107" t="str">
        <f>IF(FN_MC!O359="","*",FN_MC!O359)</f>
        <v>*</v>
      </c>
      <c r="Q356" s="107" t="str">
        <f>IF(FN_MC!P359="","*",FN_MC!P359)</f>
        <v>*</v>
      </c>
      <c r="R356" s="96" t="str">
        <f>IF(FN_MC!Q359="","*",CONCATENATE(FN_MC!Q359," ",FN_MC!R359))</f>
        <v>*</v>
      </c>
      <c r="S356" s="96" t="str">
        <f>IF(FN_MC!V359="","*",FN_MC!V359)</f>
        <v>*</v>
      </c>
      <c r="T356" s="96" t="str">
        <f>IF(FN_MC!W359="","*",FN_MC!W359)</f>
        <v>*</v>
      </c>
      <c r="U356" s="98" t="str">
        <f ca="1">_xlfn.XLOOKUP(G356&amp;$U$3,BS_CONTROLE[CHAVE],BS_CONTROLE[Quantidade_11],"-")</f>
        <v>-</v>
      </c>
      <c r="V356" s="98" t="str">
        <f ca="1">_xlfn.XLOOKUP(G356&amp;$V$3,BS_CONTROLE[CHAVE],BS_CONTROLE[Quantidade_11],"-")</f>
        <v>-</v>
      </c>
      <c r="W356" s="98" t="str">
        <f ca="1">_xlfn.XLOOKUP(G356&amp;$W$3,BS_CONTROLE[CHAVE],BS_CONTROLE[Quantidade_11],"-")</f>
        <v>-</v>
      </c>
      <c r="X356" s="201"/>
      <c r="Y356" s="201"/>
      <c r="Z356" s="201"/>
      <c r="AA356" s="201"/>
      <c r="AB356" s="201"/>
      <c r="AC356" s="201"/>
      <c r="AD356" s="201"/>
      <c r="AE356" s="201"/>
      <c r="AF356" s="201"/>
      <c r="AG356" s="201"/>
      <c r="AH356" s="201"/>
      <c r="AI356" s="201"/>
      <c r="AJ356" s="201"/>
      <c r="AK356" s="201"/>
      <c r="AL356" s="201"/>
      <c r="AM356" s="201"/>
      <c r="AN356" s="201"/>
      <c r="AO356" s="201"/>
      <c r="AP356" s="201"/>
      <c r="AQ356" s="201"/>
      <c r="AR356" s="201"/>
      <c r="AS356" s="201"/>
      <c r="AT356" s="201"/>
    </row>
    <row r="357" spans="1:46" hidden="1">
      <c r="A357" s="95" t="str">
        <f>IF(FN_MC!Y360="","*",FN_MC!Y360)</f>
        <v>*</v>
      </c>
      <c r="B357" s="95" t="str">
        <f>IF(FN_MC!X360="","*",FN_MC!X360)</f>
        <v>*</v>
      </c>
      <c r="C357" s="95" t="str">
        <f>IF(FN_MC!Z360="","*",FN_MC!Z360)</f>
        <v>*</v>
      </c>
      <c r="D357" s="96" t="str">
        <f>IF(FN_MC!S360="","*",FN_MC!S360)</f>
        <v>-</v>
      </c>
      <c r="E357" s="96" t="str">
        <f>IF(FN_MC!T360="","*",FN_MC!T360)</f>
        <v>-</v>
      </c>
      <c r="F357" s="96" t="str">
        <f>IF(FN_MC!B360="","*",FN_MC!B360)</f>
        <v>*</v>
      </c>
      <c r="G357" s="96" t="str">
        <f>IF(FN_MC!D360="","*",FN_MC!D360)</f>
        <v>*</v>
      </c>
      <c r="H357" s="96" t="str">
        <f>IF(FN_MC!F360="","*",FN_MC!F360)</f>
        <v>*</v>
      </c>
      <c r="I357" s="96" t="str">
        <f>IF(FN_MC!H360="","*",FN_MC!H360)</f>
        <v>*</v>
      </c>
      <c r="J357" s="96" t="str">
        <f>IF(FN_MC!I360="","*",FN_MC!I360)</f>
        <v>*</v>
      </c>
      <c r="K357" s="96" t="str">
        <f>IF(FN_MC!M360="","*",FN_MC!M360)</f>
        <v>-</v>
      </c>
      <c r="L357" s="196" t="str">
        <f>IF(FN_MC!N360="","*",FN_MC!N360)</f>
        <v>-</v>
      </c>
      <c r="M357" s="97" t="str">
        <f>IF(FN_MC!J360="","*",FN_MC!J360)</f>
        <v>*</v>
      </c>
      <c r="N357" s="183" t="str">
        <f>IF(FN_MC!K360="","*",FN_MC!K360)</f>
        <v>*</v>
      </c>
      <c r="O357" s="183" t="str">
        <f>IF(FN_MC!L360="","*",FN_MC!L360)</f>
        <v>-</v>
      </c>
      <c r="P357" s="107" t="str">
        <f>IF(FN_MC!O360="","*",FN_MC!O360)</f>
        <v>*</v>
      </c>
      <c r="Q357" s="107" t="str">
        <f>IF(FN_MC!P360="","*",FN_MC!P360)</f>
        <v>*</v>
      </c>
      <c r="R357" s="96" t="str">
        <f>IF(FN_MC!Q360="","*",CONCATENATE(FN_MC!Q360," ",FN_MC!R360))</f>
        <v>*</v>
      </c>
      <c r="S357" s="96" t="str">
        <f>IF(FN_MC!V360="","*",FN_MC!V360)</f>
        <v>*</v>
      </c>
      <c r="T357" s="96" t="str">
        <f>IF(FN_MC!W360="","*",FN_MC!W360)</f>
        <v>*</v>
      </c>
      <c r="U357" s="98" t="str">
        <f ca="1">_xlfn.XLOOKUP(G357&amp;$U$3,BS_CONTROLE[CHAVE],BS_CONTROLE[Quantidade_11],"-")</f>
        <v>-</v>
      </c>
      <c r="V357" s="98" t="str">
        <f ca="1">_xlfn.XLOOKUP(G357&amp;$V$3,BS_CONTROLE[CHAVE],BS_CONTROLE[Quantidade_11],"-")</f>
        <v>-</v>
      </c>
      <c r="W357" s="98" t="str">
        <f ca="1">_xlfn.XLOOKUP(G357&amp;$W$3,BS_CONTROLE[CHAVE],BS_CONTROLE[Quantidade_11],"-")</f>
        <v>-</v>
      </c>
      <c r="X357" s="201"/>
      <c r="Y357" s="201"/>
      <c r="Z357" s="201"/>
      <c r="AA357" s="201"/>
      <c r="AB357" s="201"/>
      <c r="AC357" s="201"/>
      <c r="AD357" s="201"/>
      <c r="AE357" s="201"/>
      <c r="AF357" s="201"/>
      <c r="AG357" s="201"/>
      <c r="AH357" s="201"/>
      <c r="AI357" s="201"/>
      <c r="AJ357" s="201"/>
      <c r="AK357" s="201"/>
      <c r="AL357" s="201"/>
      <c r="AM357" s="201"/>
      <c r="AN357" s="201"/>
      <c r="AO357" s="201"/>
      <c r="AP357" s="201"/>
      <c r="AQ357" s="201"/>
      <c r="AR357" s="201"/>
      <c r="AS357" s="201"/>
      <c r="AT357" s="201"/>
    </row>
    <row r="358" spans="1:46" hidden="1">
      <c r="A358" s="95" t="str">
        <f>IF(FN_MC!Y361="","*",FN_MC!Y361)</f>
        <v>*</v>
      </c>
      <c r="B358" s="95" t="str">
        <f>IF(FN_MC!X361="","*",FN_MC!X361)</f>
        <v>*</v>
      </c>
      <c r="C358" s="95" t="str">
        <f>IF(FN_MC!Z361="","*",FN_MC!Z361)</f>
        <v>*</v>
      </c>
      <c r="D358" s="96" t="str">
        <f>IF(FN_MC!S361="","*",FN_MC!S361)</f>
        <v>-</v>
      </c>
      <c r="E358" s="96" t="str">
        <f>IF(FN_MC!T361="","*",FN_MC!T361)</f>
        <v>-</v>
      </c>
      <c r="F358" s="96" t="str">
        <f>IF(FN_MC!B361="","*",FN_MC!B361)</f>
        <v>*</v>
      </c>
      <c r="G358" s="96" t="str">
        <f>IF(FN_MC!D361="","*",FN_MC!D361)</f>
        <v>*</v>
      </c>
      <c r="H358" s="96" t="str">
        <f>IF(FN_MC!F361="","*",FN_MC!F361)</f>
        <v>*</v>
      </c>
      <c r="I358" s="96" t="str">
        <f>IF(FN_MC!H361="","*",FN_MC!H361)</f>
        <v>*</v>
      </c>
      <c r="J358" s="96" t="str">
        <f>IF(FN_MC!I361="","*",FN_MC!I361)</f>
        <v>*</v>
      </c>
      <c r="K358" s="96" t="str">
        <f>IF(FN_MC!M361="","*",FN_MC!M361)</f>
        <v>-</v>
      </c>
      <c r="L358" s="196" t="str">
        <f>IF(FN_MC!N361="","*",FN_MC!N361)</f>
        <v>-</v>
      </c>
      <c r="M358" s="97" t="str">
        <f>IF(FN_MC!J361="","*",FN_MC!J361)</f>
        <v>*</v>
      </c>
      <c r="N358" s="183" t="str">
        <f>IF(FN_MC!K361="","*",FN_MC!K361)</f>
        <v>*</v>
      </c>
      <c r="O358" s="183" t="str">
        <f>IF(FN_MC!L361="","*",FN_MC!L361)</f>
        <v>-</v>
      </c>
      <c r="P358" s="107" t="str">
        <f>IF(FN_MC!O361="","*",FN_MC!O361)</f>
        <v>*</v>
      </c>
      <c r="Q358" s="107" t="str">
        <f>IF(FN_MC!P361="","*",FN_MC!P361)</f>
        <v>*</v>
      </c>
      <c r="R358" s="96" t="str">
        <f>IF(FN_MC!Q361="","*",CONCATENATE(FN_MC!Q361," ",FN_MC!R361))</f>
        <v>*</v>
      </c>
      <c r="S358" s="96" t="str">
        <f>IF(FN_MC!V361="","*",FN_MC!V361)</f>
        <v>*</v>
      </c>
      <c r="T358" s="96" t="str">
        <f>IF(FN_MC!W361="","*",FN_MC!W361)</f>
        <v>*</v>
      </c>
      <c r="U358" s="98" t="str">
        <f ca="1">_xlfn.XLOOKUP(G358&amp;$U$3,BS_CONTROLE[CHAVE],BS_CONTROLE[Quantidade_11],"-")</f>
        <v>-</v>
      </c>
      <c r="V358" s="98" t="str">
        <f ca="1">_xlfn.XLOOKUP(G358&amp;$V$3,BS_CONTROLE[CHAVE],BS_CONTROLE[Quantidade_11],"-")</f>
        <v>-</v>
      </c>
      <c r="W358" s="98" t="str">
        <f ca="1">_xlfn.XLOOKUP(G358&amp;$W$3,BS_CONTROLE[CHAVE],BS_CONTROLE[Quantidade_11],"-")</f>
        <v>-</v>
      </c>
      <c r="X358" s="201"/>
      <c r="Y358" s="201"/>
      <c r="Z358" s="201"/>
      <c r="AA358" s="201"/>
      <c r="AB358" s="201"/>
      <c r="AC358" s="201"/>
      <c r="AD358" s="201"/>
      <c r="AE358" s="201"/>
      <c r="AF358" s="201"/>
      <c r="AG358" s="201"/>
      <c r="AH358" s="201"/>
      <c r="AI358" s="201"/>
      <c r="AJ358" s="201"/>
      <c r="AK358" s="201"/>
      <c r="AL358" s="201"/>
      <c r="AM358" s="201"/>
      <c r="AN358" s="201"/>
      <c r="AO358" s="201"/>
      <c r="AP358" s="201"/>
      <c r="AQ358" s="201"/>
      <c r="AR358" s="201"/>
      <c r="AS358" s="201"/>
      <c r="AT358" s="201"/>
    </row>
    <row r="359" spans="1:46" hidden="1">
      <c r="A359" s="95" t="str">
        <f>IF(FN_MC!Y362="","*",FN_MC!Y362)</f>
        <v>*</v>
      </c>
      <c r="B359" s="95" t="str">
        <f>IF(FN_MC!X362="","*",FN_MC!X362)</f>
        <v>*</v>
      </c>
      <c r="C359" s="95" t="str">
        <f>IF(FN_MC!Z362="","*",FN_MC!Z362)</f>
        <v>*</v>
      </c>
      <c r="D359" s="96" t="str">
        <f>IF(FN_MC!S362="","*",FN_MC!S362)</f>
        <v>-</v>
      </c>
      <c r="E359" s="96" t="str">
        <f>IF(FN_MC!T362="","*",FN_MC!T362)</f>
        <v>-</v>
      </c>
      <c r="F359" s="96" t="str">
        <f>IF(FN_MC!B362="","*",FN_MC!B362)</f>
        <v>*</v>
      </c>
      <c r="G359" s="96" t="str">
        <f>IF(FN_MC!D362="","*",FN_MC!D362)</f>
        <v>*</v>
      </c>
      <c r="H359" s="96" t="str">
        <f>IF(FN_MC!F362="","*",FN_MC!F362)</f>
        <v>*</v>
      </c>
      <c r="I359" s="96" t="str">
        <f>IF(FN_MC!H362="","*",FN_MC!H362)</f>
        <v>*</v>
      </c>
      <c r="J359" s="96" t="str">
        <f>IF(FN_MC!I362="","*",FN_MC!I362)</f>
        <v>*</v>
      </c>
      <c r="K359" s="96" t="str">
        <f>IF(FN_MC!M362="","*",FN_MC!M362)</f>
        <v>-</v>
      </c>
      <c r="L359" s="196" t="str">
        <f>IF(FN_MC!N362="","*",FN_MC!N362)</f>
        <v>-</v>
      </c>
      <c r="M359" s="97" t="str">
        <f>IF(FN_MC!J362="","*",FN_MC!J362)</f>
        <v>*</v>
      </c>
      <c r="N359" s="183" t="str">
        <f>IF(FN_MC!K362="","*",FN_MC!K362)</f>
        <v>*</v>
      </c>
      <c r="O359" s="183" t="str">
        <f>IF(FN_MC!L362="","*",FN_MC!L362)</f>
        <v>-</v>
      </c>
      <c r="P359" s="107" t="str">
        <f>IF(FN_MC!O362="","*",FN_MC!O362)</f>
        <v>*</v>
      </c>
      <c r="Q359" s="107" t="str">
        <f>IF(FN_MC!P362="","*",FN_MC!P362)</f>
        <v>*</v>
      </c>
      <c r="R359" s="96" t="str">
        <f>IF(FN_MC!Q362="","*",CONCATENATE(FN_MC!Q362," ",FN_MC!R362))</f>
        <v>*</v>
      </c>
      <c r="S359" s="96" t="str">
        <f>IF(FN_MC!V362="","*",FN_MC!V362)</f>
        <v>*</v>
      </c>
      <c r="T359" s="96" t="str">
        <f>IF(FN_MC!W362="","*",FN_MC!W362)</f>
        <v>*</v>
      </c>
      <c r="U359" s="98" t="str">
        <f ca="1">_xlfn.XLOOKUP(G359&amp;$U$3,BS_CONTROLE[CHAVE],BS_CONTROLE[Quantidade_11],"-")</f>
        <v>-</v>
      </c>
      <c r="V359" s="98" t="str">
        <f ca="1">_xlfn.XLOOKUP(G359&amp;$V$3,BS_CONTROLE[CHAVE],BS_CONTROLE[Quantidade_11],"-")</f>
        <v>-</v>
      </c>
      <c r="W359" s="98" t="str">
        <f ca="1">_xlfn.XLOOKUP(G359&amp;$W$3,BS_CONTROLE[CHAVE],BS_CONTROLE[Quantidade_11],"-")</f>
        <v>-</v>
      </c>
      <c r="X359" s="201"/>
      <c r="Y359" s="201"/>
      <c r="Z359" s="201"/>
      <c r="AA359" s="201"/>
      <c r="AB359" s="201"/>
      <c r="AC359" s="201"/>
      <c r="AD359" s="201"/>
      <c r="AE359" s="201"/>
      <c r="AF359" s="201"/>
      <c r="AG359" s="201"/>
      <c r="AH359" s="201"/>
      <c r="AI359" s="201"/>
      <c r="AJ359" s="201"/>
      <c r="AK359" s="201"/>
      <c r="AL359" s="201"/>
      <c r="AM359" s="201"/>
      <c r="AN359" s="201"/>
      <c r="AO359" s="201"/>
      <c r="AP359" s="201"/>
      <c r="AQ359" s="201"/>
      <c r="AR359" s="201"/>
      <c r="AS359" s="201"/>
      <c r="AT359" s="201"/>
    </row>
    <row r="360" spans="1:46" hidden="1">
      <c r="A360" s="95" t="str">
        <f>IF(FN_MC!Y363="","*",FN_MC!Y363)</f>
        <v>*</v>
      </c>
      <c r="B360" s="95" t="str">
        <f>IF(FN_MC!X363="","*",FN_MC!X363)</f>
        <v>*</v>
      </c>
      <c r="C360" s="95" t="str">
        <f>IF(FN_MC!Z363="","*",FN_MC!Z363)</f>
        <v>*</v>
      </c>
      <c r="D360" s="96" t="str">
        <f>IF(FN_MC!S363="","*",FN_MC!S363)</f>
        <v>-</v>
      </c>
      <c r="E360" s="96" t="str">
        <f>IF(FN_MC!T363="","*",FN_MC!T363)</f>
        <v>-</v>
      </c>
      <c r="F360" s="96" t="str">
        <f>IF(FN_MC!B363="","*",FN_MC!B363)</f>
        <v>*</v>
      </c>
      <c r="G360" s="96" t="str">
        <f>IF(FN_MC!D363="","*",FN_MC!D363)</f>
        <v>*</v>
      </c>
      <c r="H360" s="96" t="str">
        <f>IF(FN_MC!F363="","*",FN_MC!F363)</f>
        <v>*</v>
      </c>
      <c r="I360" s="96" t="str">
        <f>IF(FN_MC!H363="","*",FN_MC!H363)</f>
        <v>*</v>
      </c>
      <c r="J360" s="96" t="str">
        <f>IF(FN_MC!I363="","*",FN_MC!I363)</f>
        <v>*</v>
      </c>
      <c r="K360" s="96" t="str">
        <f>IF(FN_MC!M363="","*",FN_MC!M363)</f>
        <v>-</v>
      </c>
      <c r="L360" s="196" t="str">
        <f>IF(FN_MC!N363="","*",FN_MC!N363)</f>
        <v>-</v>
      </c>
      <c r="M360" s="97" t="str">
        <f>IF(FN_MC!J363="","*",FN_MC!J363)</f>
        <v>*</v>
      </c>
      <c r="N360" s="183" t="str">
        <f>IF(FN_MC!K363="","*",FN_MC!K363)</f>
        <v>*</v>
      </c>
      <c r="O360" s="183" t="str">
        <f>IF(FN_MC!L363="","*",FN_MC!L363)</f>
        <v>-</v>
      </c>
      <c r="P360" s="107" t="str">
        <f>IF(FN_MC!O363="","*",FN_MC!O363)</f>
        <v>*</v>
      </c>
      <c r="Q360" s="107" t="str">
        <f>IF(FN_MC!P363="","*",FN_MC!P363)</f>
        <v>*</v>
      </c>
      <c r="R360" s="96" t="str">
        <f>IF(FN_MC!Q363="","*",CONCATENATE(FN_MC!Q363," ",FN_MC!R363))</f>
        <v>*</v>
      </c>
      <c r="S360" s="96" t="str">
        <f>IF(FN_MC!V363="","*",FN_MC!V363)</f>
        <v>*</v>
      </c>
      <c r="T360" s="96" t="str">
        <f>IF(FN_MC!W363="","*",FN_MC!W363)</f>
        <v>*</v>
      </c>
      <c r="U360" s="98" t="str">
        <f ca="1">_xlfn.XLOOKUP(G360&amp;$U$3,BS_CONTROLE[CHAVE],BS_CONTROLE[Quantidade_11],"-")</f>
        <v>-</v>
      </c>
      <c r="V360" s="98" t="str">
        <f ca="1">_xlfn.XLOOKUP(G360&amp;$V$3,BS_CONTROLE[CHAVE],BS_CONTROLE[Quantidade_11],"-")</f>
        <v>-</v>
      </c>
      <c r="W360" s="98" t="str">
        <f ca="1">_xlfn.XLOOKUP(G360&amp;$W$3,BS_CONTROLE[CHAVE],BS_CONTROLE[Quantidade_11],"-")</f>
        <v>-</v>
      </c>
      <c r="X360" s="201"/>
      <c r="Y360" s="201"/>
      <c r="Z360" s="201"/>
      <c r="AA360" s="201"/>
      <c r="AB360" s="201"/>
      <c r="AC360" s="201"/>
      <c r="AD360" s="201"/>
      <c r="AE360" s="201"/>
      <c r="AF360" s="201"/>
      <c r="AG360" s="201"/>
      <c r="AH360" s="201"/>
      <c r="AI360" s="201"/>
      <c r="AJ360" s="201"/>
      <c r="AK360" s="201"/>
      <c r="AL360" s="201"/>
      <c r="AM360" s="201"/>
      <c r="AN360" s="201"/>
      <c r="AO360" s="201"/>
      <c r="AP360" s="201"/>
      <c r="AQ360" s="201"/>
      <c r="AR360" s="201"/>
      <c r="AS360" s="201"/>
      <c r="AT360" s="201"/>
    </row>
    <row r="361" spans="1:46" hidden="1">
      <c r="A361" s="95" t="str">
        <f>IF(FN_MC!Y364="","*",FN_MC!Y364)</f>
        <v>*</v>
      </c>
      <c r="B361" s="95" t="str">
        <f>IF(FN_MC!X364="","*",FN_MC!X364)</f>
        <v>*</v>
      </c>
      <c r="C361" s="95" t="str">
        <f>IF(FN_MC!Z364="","*",FN_MC!Z364)</f>
        <v>*</v>
      </c>
      <c r="D361" s="96" t="str">
        <f>IF(FN_MC!S364="","*",FN_MC!S364)</f>
        <v>-</v>
      </c>
      <c r="E361" s="96" t="str">
        <f>IF(FN_MC!T364="","*",FN_MC!T364)</f>
        <v>-</v>
      </c>
      <c r="F361" s="96" t="str">
        <f>IF(FN_MC!B364="","*",FN_MC!B364)</f>
        <v>*</v>
      </c>
      <c r="G361" s="96" t="str">
        <f>IF(FN_MC!D364="","*",FN_MC!D364)</f>
        <v>*</v>
      </c>
      <c r="H361" s="96" t="str">
        <f>IF(FN_MC!F364="","*",FN_MC!F364)</f>
        <v>*</v>
      </c>
      <c r="I361" s="96" t="str">
        <f>IF(FN_MC!H364="","*",FN_MC!H364)</f>
        <v>*</v>
      </c>
      <c r="J361" s="96" t="str">
        <f>IF(FN_MC!I364="","*",FN_MC!I364)</f>
        <v>*</v>
      </c>
      <c r="K361" s="96" t="str">
        <f>IF(FN_MC!M364="","*",FN_MC!M364)</f>
        <v>-</v>
      </c>
      <c r="L361" s="196" t="str">
        <f>IF(FN_MC!N364="","*",FN_MC!N364)</f>
        <v>-</v>
      </c>
      <c r="M361" s="97" t="str">
        <f>IF(FN_MC!J364="","*",FN_MC!J364)</f>
        <v>*</v>
      </c>
      <c r="N361" s="183" t="str">
        <f>IF(FN_MC!K364="","*",FN_MC!K364)</f>
        <v>*</v>
      </c>
      <c r="O361" s="183" t="str">
        <f>IF(FN_MC!L364="","*",FN_MC!L364)</f>
        <v>-</v>
      </c>
      <c r="P361" s="107" t="str">
        <f>IF(FN_MC!O364="","*",FN_MC!O364)</f>
        <v>*</v>
      </c>
      <c r="Q361" s="107" t="str">
        <f>IF(FN_MC!P364="","*",FN_MC!P364)</f>
        <v>*</v>
      </c>
      <c r="R361" s="96" t="str">
        <f>IF(FN_MC!Q364="","*",CONCATENATE(FN_MC!Q364," ",FN_MC!R364))</f>
        <v>*</v>
      </c>
      <c r="S361" s="96" t="str">
        <f>IF(FN_MC!V364="","*",FN_MC!V364)</f>
        <v>*</v>
      </c>
      <c r="T361" s="96" t="str">
        <f>IF(FN_MC!W364="","*",FN_MC!W364)</f>
        <v>*</v>
      </c>
      <c r="U361" s="98" t="str">
        <f ca="1">_xlfn.XLOOKUP(G361&amp;$U$3,BS_CONTROLE[CHAVE],BS_CONTROLE[Quantidade_11],"-")</f>
        <v>-</v>
      </c>
      <c r="V361" s="98" t="str">
        <f ca="1">_xlfn.XLOOKUP(G361&amp;$V$3,BS_CONTROLE[CHAVE],BS_CONTROLE[Quantidade_11],"-")</f>
        <v>-</v>
      </c>
      <c r="W361" s="98" t="str">
        <f ca="1">_xlfn.XLOOKUP(G361&amp;$W$3,BS_CONTROLE[CHAVE],BS_CONTROLE[Quantidade_11],"-")</f>
        <v>-</v>
      </c>
      <c r="X361" s="201"/>
      <c r="Y361" s="201"/>
      <c r="Z361" s="201"/>
      <c r="AA361" s="201"/>
      <c r="AB361" s="201"/>
      <c r="AC361" s="201"/>
      <c r="AD361" s="201"/>
      <c r="AE361" s="201"/>
      <c r="AF361" s="201"/>
      <c r="AG361" s="201"/>
      <c r="AH361" s="201"/>
      <c r="AI361" s="201"/>
      <c r="AJ361" s="201"/>
      <c r="AK361" s="201"/>
      <c r="AL361" s="201"/>
      <c r="AM361" s="201"/>
      <c r="AN361" s="201"/>
      <c r="AO361" s="201"/>
      <c r="AP361" s="201"/>
      <c r="AQ361" s="201"/>
      <c r="AR361" s="201"/>
      <c r="AS361" s="201"/>
      <c r="AT361" s="201"/>
    </row>
    <row r="362" spans="1:46" hidden="1">
      <c r="A362" s="95" t="str">
        <f>IF(FN_MC!Y365="","*",FN_MC!Y365)</f>
        <v>*</v>
      </c>
      <c r="B362" s="95" t="str">
        <f>IF(FN_MC!X365="","*",FN_MC!X365)</f>
        <v>*</v>
      </c>
      <c r="C362" s="95" t="str">
        <f>IF(FN_MC!Z365="","*",FN_MC!Z365)</f>
        <v>*</v>
      </c>
      <c r="D362" s="96" t="str">
        <f>IF(FN_MC!S365="","*",FN_MC!S365)</f>
        <v>-</v>
      </c>
      <c r="E362" s="96" t="str">
        <f>IF(FN_MC!T365="","*",FN_MC!T365)</f>
        <v>-</v>
      </c>
      <c r="F362" s="96" t="str">
        <f>IF(FN_MC!B365="","*",FN_MC!B365)</f>
        <v>*</v>
      </c>
      <c r="G362" s="96" t="str">
        <f>IF(FN_MC!D365="","*",FN_MC!D365)</f>
        <v>*</v>
      </c>
      <c r="H362" s="96" t="str">
        <f>IF(FN_MC!F365="","*",FN_MC!F365)</f>
        <v>*</v>
      </c>
      <c r="I362" s="96" t="str">
        <f>IF(FN_MC!H365="","*",FN_MC!H365)</f>
        <v>*</v>
      </c>
      <c r="J362" s="96" t="str">
        <f>IF(FN_MC!I365="","*",FN_MC!I365)</f>
        <v>*</v>
      </c>
      <c r="K362" s="96" t="str">
        <f>IF(FN_MC!M365="","*",FN_MC!M365)</f>
        <v>-</v>
      </c>
      <c r="L362" s="196" t="str">
        <f>IF(FN_MC!N365="","*",FN_MC!N365)</f>
        <v>-</v>
      </c>
      <c r="M362" s="97" t="str">
        <f>IF(FN_MC!J365="","*",FN_MC!J365)</f>
        <v>*</v>
      </c>
      <c r="N362" s="183" t="str">
        <f>IF(FN_MC!K365="","*",FN_MC!K365)</f>
        <v>*</v>
      </c>
      <c r="O362" s="183" t="str">
        <f>IF(FN_MC!L365="","*",FN_MC!L365)</f>
        <v>-</v>
      </c>
      <c r="P362" s="107" t="str">
        <f>IF(FN_MC!O365="","*",FN_MC!O365)</f>
        <v>*</v>
      </c>
      <c r="Q362" s="107" t="str">
        <f>IF(FN_MC!P365="","*",FN_MC!P365)</f>
        <v>*</v>
      </c>
      <c r="R362" s="96" t="str">
        <f>IF(FN_MC!Q365="","*",CONCATENATE(FN_MC!Q365," ",FN_MC!R365))</f>
        <v>*</v>
      </c>
      <c r="S362" s="96" t="str">
        <f>IF(FN_MC!V365="","*",FN_MC!V365)</f>
        <v>*</v>
      </c>
      <c r="T362" s="96" t="str">
        <f>IF(FN_MC!W365="","*",FN_MC!W365)</f>
        <v>*</v>
      </c>
      <c r="U362" s="98" t="str">
        <f ca="1">_xlfn.XLOOKUP(G362&amp;$U$3,BS_CONTROLE[CHAVE],BS_CONTROLE[Quantidade_11],"-")</f>
        <v>-</v>
      </c>
      <c r="V362" s="98" t="str">
        <f ca="1">_xlfn.XLOOKUP(G362&amp;$V$3,BS_CONTROLE[CHAVE],BS_CONTROLE[Quantidade_11],"-")</f>
        <v>-</v>
      </c>
      <c r="W362" s="98" t="str">
        <f ca="1">_xlfn.XLOOKUP(G362&amp;$W$3,BS_CONTROLE[CHAVE],BS_CONTROLE[Quantidade_11],"-")</f>
        <v>-</v>
      </c>
      <c r="X362" s="201"/>
      <c r="Y362" s="201"/>
      <c r="Z362" s="201"/>
      <c r="AA362" s="201"/>
      <c r="AB362" s="201"/>
      <c r="AC362" s="201"/>
      <c r="AD362" s="201"/>
      <c r="AE362" s="201"/>
      <c r="AF362" s="201"/>
      <c r="AG362" s="201"/>
      <c r="AH362" s="201"/>
      <c r="AI362" s="201"/>
      <c r="AJ362" s="201"/>
      <c r="AK362" s="201"/>
      <c r="AL362" s="201"/>
      <c r="AM362" s="201"/>
      <c r="AN362" s="201"/>
      <c r="AO362" s="201"/>
      <c r="AP362" s="201"/>
      <c r="AQ362" s="201"/>
      <c r="AR362" s="201"/>
      <c r="AS362" s="201"/>
      <c r="AT362" s="201"/>
    </row>
    <row r="363" spans="1:46" hidden="1">
      <c r="A363" s="95" t="str">
        <f>IF(FN_MC!Y366="","*",FN_MC!Y366)</f>
        <v>*</v>
      </c>
      <c r="B363" s="95" t="str">
        <f>IF(FN_MC!X366="","*",FN_MC!X366)</f>
        <v>*</v>
      </c>
      <c r="C363" s="95" t="str">
        <f>IF(FN_MC!Z366="","*",FN_MC!Z366)</f>
        <v>*</v>
      </c>
      <c r="D363" s="96" t="str">
        <f>IF(FN_MC!S366="","*",FN_MC!S366)</f>
        <v>-</v>
      </c>
      <c r="E363" s="96" t="str">
        <f>IF(FN_MC!T366="","*",FN_MC!T366)</f>
        <v>-</v>
      </c>
      <c r="F363" s="96" t="str">
        <f>IF(FN_MC!B366="","*",FN_MC!B366)</f>
        <v>*</v>
      </c>
      <c r="G363" s="96" t="str">
        <f>IF(FN_MC!D366="","*",FN_MC!D366)</f>
        <v>*</v>
      </c>
      <c r="H363" s="96" t="str">
        <f>IF(FN_MC!F366="","*",FN_MC!F366)</f>
        <v>*</v>
      </c>
      <c r="I363" s="96" t="str">
        <f>IF(FN_MC!H366="","*",FN_MC!H366)</f>
        <v>*</v>
      </c>
      <c r="J363" s="96" t="str">
        <f>IF(FN_MC!I366="","*",FN_MC!I366)</f>
        <v>*</v>
      </c>
      <c r="K363" s="96" t="str">
        <f>IF(FN_MC!M366="","*",FN_MC!M366)</f>
        <v>-</v>
      </c>
      <c r="L363" s="196" t="str">
        <f>IF(FN_MC!N366="","*",FN_MC!N366)</f>
        <v>-</v>
      </c>
      <c r="M363" s="97" t="str">
        <f>IF(FN_MC!J366="","*",FN_MC!J366)</f>
        <v>*</v>
      </c>
      <c r="N363" s="183" t="str">
        <f>IF(FN_MC!K366="","*",FN_MC!K366)</f>
        <v>*</v>
      </c>
      <c r="O363" s="183" t="str">
        <f>IF(FN_MC!L366="","*",FN_MC!L366)</f>
        <v>-</v>
      </c>
      <c r="P363" s="107" t="str">
        <f>IF(FN_MC!O366="","*",FN_MC!O366)</f>
        <v>*</v>
      </c>
      <c r="Q363" s="107" t="str">
        <f>IF(FN_MC!P366="","*",FN_MC!P366)</f>
        <v>*</v>
      </c>
      <c r="R363" s="96" t="str">
        <f>IF(FN_MC!Q366="","*",CONCATENATE(FN_MC!Q366," ",FN_MC!R366))</f>
        <v>*</v>
      </c>
      <c r="S363" s="96" t="str">
        <f>IF(FN_MC!V366="","*",FN_MC!V366)</f>
        <v>*</v>
      </c>
      <c r="T363" s="96" t="str">
        <f>IF(FN_MC!W366="","*",FN_MC!W366)</f>
        <v>*</v>
      </c>
      <c r="U363" s="98" t="str">
        <f ca="1">_xlfn.XLOOKUP(G363&amp;$U$3,BS_CONTROLE[CHAVE],BS_CONTROLE[Quantidade_11],"-")</f>
        <v>-</v>
      </c>
      <c r="V363" s="98" t="str">
        <f ca="1">_xlfn.XLOOKUP(G363&amp;$V$3,BS_CONTROLE[CHAVE],BS_CONTROLE[Quantidade_11],"-")</f>
        <v>-</v>
      </c>
      <c r="W363" s="98" t="str">
        <f ca="1">_xlfn.XLOOKUP(G363&amp;$W$3,BS_CONTROLE[CHAVE],BS_CONTROLE[Quantidade_11],"-")</f>
        <v>-</v>
      </c>
      <c r="X363" s="201"/>
      <c r="Y363" s="201"/>
      <c r="Z363" s="201"/>
      <c r="AA363" s="201"/>
      <c r="AB363" s="201"/>
      <c r="AC363" s="201"/>
      <c r="AD363" s="201"/>
      <c r="AE363" s="201"/>
      <c r="AF363" s="201"/>
      <c r="AG363" s="201"/>
      <c r="AH363" s="201"/>
      <c r="AI363" s="201"/>
      <c r="AJ363" s="201"/>
      <c r="AK363" s="201"/>
      <c r="AL363" s="201"/>
      <c r="AM363" s="201"/>
      <c r="AN363" s="201"/>
      <c r="AO363" s="201"/>
      <c r="AP363" s="201"/>
      <c r="AQ363" s="201"/>
      <c r="AR363" s="201"/>
      <c r="AS363" s="201"/>
      <c r="AT363" s="201"/>
    </row>
    <row r="364" spans="1:46" hidden="1">
      <c r="A364" s="95" t="str">
        <f>IF(FN_MC!Y367="","*",FN_MC!Y367)</f>
        <v>*</v>
      </c>
      <c r="B364" s="95" t="str">
        <f>IF(FN_MC!X367="","*",FN_MC!X367)</f>
        <v>*</v>
      </c>
      <c r="C364" s="95" t="str">
        <f>IF(FN_MC!Z367="","*",FN_MC!Z367)</f>
        <v>*</v>
      </c>
      <c r="D364" s="96" t="str">
        <f>IF(FN_MC!S367="","*",FN_MC!S367)</f>
        <v>-</v>
      </c>
      <c r="E364" s="96" t="str">
        <f>IF(FN_MC!T367="","*",FN_MC!T367)</f>
        <v>-</v>
      </c>
      <c r="F364" s="96" t="str">
        <f>IF(FN_MC!B367="","*",FN_MC!B367)</f>
        <v>*</v>
      </c>
      <c r="G364" s="96" t="str">
        <f>IF(FN_MC!D367="","*",FN_MC!D367)</f>
        <v>*</v>
      </c>
      <c r="H364" s="96" t="str">
        <f>IF(FN_MC!F367="","*",FN_MC!F367)</f>
        <v>*</v>
      </c>
      <c r="I364" s="96" t="str">
        <f>IF(FN_MC!H367="","*",FN_MC!H367)</f>
        <v>*</v>
      </c>
      <c r="J364" s="96" t="str">
        <f>IF(FN_MC!I367="","*",FN_MC!I367)</f>
        <v>*</v>
      </c>
      <c r="K364" s="96" t="str">
        <f>IF(FN_MC!M367="","*",FN_MC!M367)</f>
        <v>-</v>
      </c>
      <c r="L364" s="196" t="str">
        <f>IF(FN_MC!N367="","*",FN_MC!N367)</f>
        <v>-</v>
      </c>
      <c r="M364" s="97" t="str">
        <f>IF(FN_MC!J367="","*",FN_MC!J367)</f>
        <v>*</v>
      </c>
      <c r="N364" s="183" t="str">
        <f>IF(FN_MC!K367="","*",FN_MC!K367)</f>
        <v>*</v>
      </c>
      <c r="O364" s="183" t="str">
        <f>IF(FN_MC!L367="","*",FN_MC!L367)</f>
        <v>-</v>
      </c>
      <c r="P364" s="107" t="str">
        <f>IF(FN_MC!O367="","*",FN_MC!O367)</f>
        <v>*</v>
      </c>
      <c r="Q364" s="107" t="str">
        <f>IF(FN_MC!P367="","*",FN_MC!P367)</f>
        <v>*</v>
      </c>
      <c r="R364" s="96" t="str">
        <f>IF(FN_MC!Q367="","*",CONCATENATE(FN_MC!Q367," ",FN_MC!R367))</f>
        <v>*</v>
      </c>
      <c r="S364" s="96" t="str">
        <f>IF(FN_MC!V367="","*",FN_MC!V367)</f>
        <v>*</v>
      </c>
      <c r="T364" s="96" t="str">
        <f>IF(FN_MC!W367="","*",FN_MC!W367)</f>
        <v>*</v>
      </c>
      <c r="U364" s="98" t="str">
        <f ca="1">_xlfn.XLOOKUP(G364&amp;$U$3,BS_CONTROLE[CHAVE],BS_CONTROLE[Quantidade_11],"-")</f>
        <v>-</v>
      </c>
      <c r="V364" s="98" t="str">
        <f ca="1">_xlfn.XLOOKUP(G364&amp;$V$3,BS_CONTROLE[CHAVE],BS_CONTROLE[Quantidade_11],"-")</f>
        <v>-</v>
      </c>
      <c r="W364" s="98" t="str">
        <f ca="1">_xlfn.XLOOKUP(G364&amp;$W$3,BS_CONTROLE[CHAVE],BS_CONTROLE[Quantidade_11],"-")</f>
        <v>-</v>
      </c>
      <c r="X364" s="201"/>
      <c r="Y364" s="201"/>
      <c r="Z364" s="201"/>
      <c r="AA364" s="201"/>
      <c r="AB364" s="201"/>
      <c r="AC364" s="201"/>
      <c r="AD364" s="201"/>
      <c r="AE364" s="201"/>
      <c r="AF364" s="201"/>
      <c r="AG364" s="201"/>
      <c r="AH364" s="201"/>
      <c r="AI364" s="201"/>
      <c r="AJ364" s="201"/>
      <c r="AK364" s="201"/>
      <c r="AL364" s="201"/>
      <c r="AM364" s="201"/>
      <c r="AN364" s="201"/>
      <c r="AO364" s="201"/>
      <c r="AP364" s="201"/>
      <c r="AQ364" s="201"/>
      <c r="AR364" s="201"/>
      <c r="AS364" s="201"/>
      <c r="AT364" s="201"/>
    </row>
    <row r="365" spans="1:46" hidden="1">
      <c r="A365" s="95" t="str">
        <f>IF(FN_MC!Y368="","*",FN_MC!Y368)</f>
        <v>*</v>
      </c>
      <c r="B365" s="95" t="str">
        <f>IF(FN_MC!X368="","*",FN_MC!X368)</f>
        <v>*</v>
      </c>
      <c r="C365" s="95" t="str">
        <f>IF(FN_MC!Z368="","*",FN_MC!Z368)</f>
        <v>*</v>
      </c>
      <c r="D365" s="96" t="str">
        <f>IF(FN_MC!S368="","*",FN_MC!S368)</f>
        <v>-</v>
      </c>
      <c r="E365" s="96" t="str">
        <f>IF(FN_MC!T368="","*",FN_MC!T368)</f>
        <v>-</v>
      </c>
      <c r="F365" s="96" t="str">
        <f>IF(FN_MC!B368="","*",FN_MC!B368)</f>
        <v>*</v>
      </c>
      <c r="G365" s="96" t="str">
        <f>IF(FN_MC!D368="","*",FN_MC!D368)</f>
        <v>*</v>
      </c>
      <c r="H365" s="96" t="str">
        <f>IF(FN_MC!F368="","*",FN_MC!F368)</f>
        <v>*</v>
      </c>
      <c r="I365" s="96" t="str">
        <f>IF(FN_MC!H368="","*",FN_MC!H368)</f>
        <v>*</v>
      </c>
      <c r="J365" s="96" t="str">
        <f>IF(FN_MC!I368="","*",FN_MC!I368)</f>
        <v>*</v>
      </c>
      <c r="K365" s="96" t="str">
        <f>IF(FN_MC!M368="","*",FN_MC!M368)</f>
        <v>-</v>
      </c>
      <c r="L365" s="196" t="str">
        <f>IF(FN_MC!N368="","*",FN_MC!N368)</f>
        <v>-</v>
      </c>
      <c r="M365" s="97" t="str">
        <f>IF(FN_MC!J368="","*",FN_MC!J368)</f>
        <v>*</v>
      </c>
      <c r="N365" s="183" t="str">
        <f>IF(FN_MC!K368="","*",FN_MC!K368)</f>
        <v>*</v>
      </c>
      <c r="O365" s="183" t="str">
        <f>IF(FN_MC!L368="","*",FN_MC!L368)</f>
        <v>-</v>
      </c>
      <c r="P365" s="107" t="str">
        <f>IF(FN_MC!O368="","*",FN_MC!O368)</f>
        <v>*</v>
      </c>
      <c r="Q365" s="107" t="str">
        <f>IF(FN_MC!P368="","*",FN_MC!P368)</f>
        <v>*</v>
      </c>
      <c r="R365" s="96" t="str">
        <f>IF(FN_MC!Q368="","*",CONCATENATE(FN_MC!Q368," ",FN_MC!R368))</f>
        <v>*</v>
      </c>
      <c r="S365" s="96" t="str">
        <f>IF(FN_MC!V368="","*",FN_MC!V368)</f>
        <v>*</v>
      </c>
      <c r="T365" s="96" t="str">
        <f>IF(FN_MC!W368="","*",FN_MC!W368)</f>
        <v>*</v>
      </c>
      <c r="U365" s="98" t="str">
        <f ca="1">_xlfn.XLOOKUP(G365&amp;$U$3,BS_CONTROLE[CHAVE],BS_CONTROLE[Quantidade_11],"-")</f>
        <v>-</v>
      </c>
      <c r="V365" s="98" t="str">
        <f ca="1">_xlfn.XLOOKUP(G365&amp;$V$3,BS_CONTROLE[CHAVE],BS_CONTROLE[Quantidade_11],"-")</f>
        <v>-</v>
      </c>
      <c r="W365" s="98" t="str">
        <f ca="1">_xlfn.XLOOKUP(G365&amp;$W$3,BS_CONTROLE[CHAVE],BS_CONTROLE[Quantidade_11],"-")</f>
        <v>-</v>
      </c>
      <c r="X365" s="201"/>
      <c r="Y365" s="201"/>
      <c r="Z365" s="201"/>
      <c r="AA365" s="201"/>
      <c r="AB365" s="201"/>
      <c r="AC365" s="201"/>
      <c r="AD365" s="201"/>
      <c r="AE365" s="201"/>
      <c r="AF365" s="201"/>
      <c r="AG365" s="201"/>
      <c r="AH365" s="201"/>
      <c r="AI365" s="201"/>
      <c r="AJ365" s="201"/>
      <c r="AK365" s="201"/>
      <c r="AL365" s="201"/>
      <c r="AM365" s="201"/>
      <c r="AN365" s="201"/>
      <c r="AO365" s="201"/>
      <c r="AP365" s="201"/>
      <c r="AQ365" s="201"/>
      <c r="AR365" s="201"/>
      <c r="AS365" s="201"/>
      <c r="AT365" s="201"/>
    </row>
    <row r="366" spans="1:46" hidden="1">
      <c r="A366" s="95" t="str">
        <f>IF(FN_MC!Y369="","*",FN_MC!Y369)</f>
        <v>*</v>
      </c>
      <c r="B366" s="95" t="str">
        <f>IF(FN_MC!X369="","*",FN_MC!X369)</f>
        <v>*</v>
      </c>
      <c r="C366" s="95" t="str">
        <f>IF(FN_MC!Z369="","*",FN_MC!Z369)</f>
        <v>*</v>
      </c>
      <c r="D366" s="96" t="str">
        <f>IF(FN_MC!S369="","*",FN_MC!S369)</f>
        <v>-</v>
      </c>
      <c r="E366" s="96" t="str">
        <f>IF(FN_MC!T369="","*",FN_MC!T369)</f>
        <v>-</v>
      </c>
      <c r="F366" s="96" t="str">
        <f>IF(FN_MC!B369="","*",FN_MC!B369)</f>
        <v>*</v>
      </c>
      <c r="G366" s="96" t="str">
        <f>IF(FN_MC!D369="","*",FN_MC!D369)</f>
        <v>*</v>
      </c>
      <c r="H366" s="96" t="str">
        <f>IF(FN_MC!F369="","*",FN_MC!F369)</f>
        <v>*</v>
      </c>
      <c r="I366" s="96" t="str">
        <f>IF(FN_MC!H369="","*",FN_MC!H369)</f>
        <v>*</v>
      </c>
      <c r="J366" s="96" t="str">
        <f>IF(FN_MC!I369="","*",FN_MC!I369)</f>
        <v>*</v>
      </c>
      <c r="K366" s="96" t="str">
        <f>IF(FN_MC!M369="","*",FN_MC!M369)</f>
        <v>-</v>
      </c>
      <c r="L366" s="196" t="str">
        <f>IF(FN_MC!N369="","*",FN_MC!N369)</f>
        <v>-</v>
      </c>
      <c r="M366" s="97" t="str">
        <f>IF(FN_MC!J369="","*",FN_MC!J369)</f>
        <v>*</v>
      </c>
      <c r="N366" s="183" t="str">
        <f>IF(FN_MC!K369="","*",FN_MC!K369)</f>
        <v>*</v>
      </c>
      <c r="O366" s="183" t="str">
        <f>IF(FN_MC!L369="","*",FN_MC!L369)</f>
        <v>-</v>
      </c>
      <c r="P366" s="107" t="str">
        <f>IF(FN_MC!O369="","*",FN_MC!O369)</f>
        <v>*</v>
      </c>
      <c r="Q366" s="107" t="str">
        <f>IF(FN_MC!P369="","*",FN_MC!P369)</f>
        <v>*</v>
      </c>
      <c r="R366" s="96" t="str">
        <f>IF(FN_MC!Q369="","*",CONCATENATE(FN_MC!Q369," ",FN_MC!R369))</f>
        <v>*</v>
      </c>
      <c r="S366" s="96" t="str">
        <f>IF(FN_MC!V369="","*",FN_MC!V369)</f>
        <v>*</v>
      </c>
      <c r="T366" s="96" t="str">
        <f>IF(FN_MC!W369="","*",FN_MC!W369)</f>
        <v>*</v>
      </c>
      <c r="U366" s="98" t="str">
        <f ca="1">_xlfn.XLOOKUP(G366&amp;$U$3,BS_CONTROLE[CHAVE],BS_CONTROLE[Quantidade_11],"-")</f>
        <v>-</v>
      </c>
      <c r="V366" s="98" t="str">
        <f ca="1">_xlfn.XLOOKUP(G366&amp;$V$3,BS_CONTROLE[CHAVE],BS_CONTROLE[Quantidade_11],"-")</f>
        <v>-</v>
      </c>
      <c r="W366" s="98" t="str">
        <f ca="1">_xlfn.XLOOKUP(G366&amp;$W$3,BS_CONTROLE[CHAVE],BS_CONTROLE[Quantidade_11],"-")</f>
        <v>-</v>
      </c>
      <c r="X366" s="201"/>
      <c r="Y366" s="201"/>
      <c r="Z366" s="201"/>
      <c r="AA366" s="201"/>
      <c r="AB366" s="201"/>
      <c r="AC366" s="201"/>
      <c r="AD366" s="201"/>
      <c r="AE366" s="201"/>
      <c r="AF366" s="201"/>
      <c r="AG366" s="201"/>
      <c r="AH366" s="201"/>
      <c r="AI366" s="201"/>
      <c r="AJ366" s="201"/>
      <c r="AK366" s="201"/>
      <c r="AL366" s="201"/>
      <c r="AM366" s="201"/>
      <c r="AN366" s="201"/>
      <c r="AO366" s="201"/>
      <c r="AP366" s="201"/>
      <c r="AQ366" s="201"/>
      <c r="AR366" s="201"/>
      <c r="AS366" s="201"/>
      <c r="AT366" s="201"/>
    </row>
    <row r="367" spans="1:46" hidden="1">
      <c r="A367" s="95" t="str">
        <f>IF(FN_MC!Y370="","*",FN_MC!Y370)</f>
        <v>*</v>
      </c>
      <c r="B367" s="95" t="str">
        <f>IF(FN_MC!X370="","*",FN_MC!X370)</f>
        <v>*</v>
      </c>
      <c r="C367" s="95" t="str">
        <f>IF(FN_MC!Z370="","*",FN_MC!Z370)</f>
        <v>*</v>
      </c>
      <c r="D367" s="96" t="str">
        <f>IF(FN_MC!S370="","*",FN_MC!S370)</f>
        <v>-</v>
      </c>
      <c r="E367" s="96" t="str">
        <f>IF(FN_MC!T370="","*",FN_MC!T370)</f>
        <v>-</v>
      </c>
      <c r="F367" s="96" t="str">
        <f>IF(FN_MC!B370="","*",FN_MC!B370)</f>
        <v>*</v>
      </c>
      <c r="G367" s="96" t="str">
        <f>IF(FN_MC!D370="","*",FN_MC!D370)</f>
        <v>*</v>
      </c>
      <c r="H367" s="96" t="str">
        <f>IF(FN_MC!F370="","*",FN_MC!F370)</f>
        <v>*</v>
      </c>
      <c r="I367" s="96" t="str">
        <f>IF(FN_MC!H370="","*",FN_MC!H370)</f>
        <v>*</v>
      </c>
      <c r="J367" s="96" t="str">
        <f>IF(FN_MC!I370="","*",FN_MC!I370)</f>
        <v>*</v>
      </c>
      <c r="K367" s="96" t="str">
        <f>IF(FN_MC!M370="","*",FN_MC!M370)</f>
        <v>-</v>
      </c>
      <c r="L367" s="196" t="str">
        <f>IF(FN_MC!N370="","*",FN_MC!N370)</f>
        <v>-</v>
      </c>
      <c r="M367" s="97" t="str">
        <f>IF(FN_MC!J370="","*",FN_MC!J370)</f>
        <v>*</v>
      </c>
      <c r="N367" s="183" t="str">
        <f>IF(FN_MC!K370="","*",FN_MC!K370)</f>
        <v>*</v>
      </c>
      <c r="O367" s="183" t="str">
        <f>IF(FN_MC!L370="","*",FN_MC!L370)</f>
        <v>-</v>
      </c>
      <c r="P367" s="107" t="str">
        <f>IF(FN_MC!O370="","*",FN_MC!O370)</f>
        <v>*</v>
      </c>
      <c r="Q367" s="107" t="str">
        <f>IF(FN_MC!P370="","*",FN_MC!P370)</f>
        <v>*</v>
      </c>
      <c r="R367" s="96" t="str">
        <f>IF(FN_MC!Q370="","*",CONCATENATE(FN_MC!Q370," ",FN_MC!R370))</f>
        <v>*</v>
      </c>
      <c r="S367" s="96" t="str">
        <f>IF(FN_MC!V370="","*",FN_MC!V370)</f>
        <v>*</v>
      </c>
      <c r="T367" s="96" t="str">
        <f>IF(FN_MC!W370="","*",FN_MC!W370)</f>
        <v>*</v>
      </c>
      <c r="U367" s="98" t="str">
        <f ca="1">_xlfn.XLOOKUP(G367&amp;$U$3,BS_CONTROLE[CHAVE],BS_CONTROLE[Quantidade_11],"-")</f>
        <v>-</v>
      </c>
      <c r="V367" s="98" t="str">
        <f ca="1">_xlfn.XLOOKUP(G367&amp;$V$3,BS_CONTROLE[CHAVE],BS_CONTROLE[Quantidade_11],"-")</f>
        <v>-</v>
      </c>
      <c r="W367" s="98" t="str">
        <f ca="1">_xlfn.XLOOKUP(G367&amp;$W$3,BS_CONTROLE[CHAVE],BS_CONTROLE[Quantidade_11],"-")</f>
        <v>-</v>
      </c>
      <c r="X367" s="201"/>
      <c r="Y367" s="201"/>
      <c r="Z367" s="201"/>
      <c r="AA367" s="201"/>
      <c r="AB367" s="201"/>
      <c r="AC367" s="201"/>
      <c r="AD367" s="201"/>
      <c r="AE367" s="201"/>
      <c r="AF367" s="201"/>
      <c r="AG367" s="201"/>
      <c r="AH367" s="201"/>
      <c r="AI367" s="201"/>
      <c r="AJ367" s="201"/>
      <c r="AK367" s="201"/>
      <c r="AL367" s="201"/>
      <c r="AM367" s="201"/>
      <c r="AN367" s="201"/>
      <c r="AO367" s="201"/>
      <c r="AP367" s="201"/>
      <c r="AQ367" s="201"/>
      <c r="AR367" s="201"/>
      <c r="AS367" s="201"/>
      <c r="AT367" s="201"/>
    </row>
    <row r="368" spans="1:46" hidden="1">
      <c r="A368" s="95" t="str">
        <f>IF(FN_MC!Y371="","*",FN_MC!Y371)</f>
        <v>*</v>
      </c>
      <c r="B368" s="95" t="str">
        <f>IF(FN_MC!X371="","*",FN_MC!X371)</f>
        <v>*</v>
      </c>
      <c r="C368" s="95" t="str">
        <f>IF(FN_MC!Z371="","*",FN_MC!Z371)</f>
        <v>*</v>
      </c>
      <c r="D368" s="96" t="str">
        <f>IF(FN_MC!S371="","*",FN_MC!S371)</f>
        <v>-</v>
      </c>
      <c r="E368" s="96" t="str">
        <f>IF(FN_MC!T371="","*",FN_MC!T371)</f>
        <v>-</v>
      </c>
      <c r="F368" s="96" t="str">
        <f>IF(FN_MC!B371="","*",FN_MC!B371)</f>
        <v>*</v>
      </c>
      <c r="G368" s="96" t="str">
        <f>IF(FN_MC!D371="","*",FN_MC!D371)</f>
        <v>*</v>
      </c>
      <c r="H368" s="96" t="str">
        <f>IF(FN_MC!F371="","*",FN_MC!F371)</f>
        <v>*</v>
      </c>
      <c r="I368" s="96" t="str">
        <f>IF(FN_MC!H371="","*",FN_MC!H371)</f>
        <v>*</v>
      </c>
      <c r="J368" s="96" t="str">
        <f>IF(FN_MC!I371="","*",FN_MC!I371)</f>
        <v>*</v>
      </c>
      <c r="K368" s="96" t="str">
        <f>IF(FN_MC!M371="","*",FN_MC!M371)</f>
        <v>-</v>
      </c>
      <c r="L368" s="196" t="str">
        <f>IF(FN_MC!N371="","*",FN_MC!N371)</f>
        <v>-</v>
      </c>
      <c r="M368" s="97" t="str">
        <f>IF(FN_MC!J371="","*",FN_MC!J371)</f>
        <v>*</v>
      </c>
      <c r="N368" s="183" t="str">
        <f>IF(FN_MC!K371="","*",FN_MC!K371)</f>
        <v>*</v>
      </c>
      <c r="O368" s="183" t="str">
        <f>IF(FN_MC!L371="","*",FN_MC!L371)</f>
        <v>-</v>
      </c>
      <c r="P368" s="107" t="str">
        <f>IF(FN_MC!O371="","*",FN_MC!O371)</f>
        <v>*</v>
      </c>
      <c r="Q368" s="107" t="str">
        <f>IF(FN_MC!P371="","*",FN_MC!P371)</f>
        <v>*</v>
      </c>
      <c r="R368" s="96" t="str">
        <f>IF(FN_MC!Q371="","*",CONCATENATE(FN_MC!Q371," ",FN_MC!R371))</f>
        <v>*</v>
      </c>
      <c r="S368" s="96" t="str">
        <f>IF(FN_MC!V371="","*",FN_MC!V371)</f>
        <v>*</v>
      </c>
      <c r="T368" s="96" t="str">
        <f>IF(FN_MC!W371="","*",FN_MC!W371)</f>
        <v>*</v>
      </c>
      <c r="U368" s="98" t="str">
        <f ca="1">_xlfn.XLOOKUP(G368&amp;$U$3,BS_CONTROLE[CHAVE],BS_CONTROLE[Quantidade_11],"-")</f>
        <v>-</v>
      </c>
      <c r="V368" s="98" t="str">
        <f ca="1">_xlfn.XLOOKUP(G368&amp;$V$3,BS_CONTROLE[CHAVE],BS_CONTROLE[Quantidade_11],"-")</f>
        <v>-</v>
      </c>
      <c r="W368" s="98" t="str">
        <f ca="1">_xlfn.XLOOKUP(G368&amp;$W$3,BS_CONTROLE[CHAVE],BS_CONTROLE[Quantidade_11],"-")</f>
        <v>-</v>
      </c>
      <c r="X368" s="201"/>
      <c r="Y368" s="201"/>
      <c r="Z368" s="201"/>
      <c r="AA368" s="201"/>
      <c r="AB368" s="201"/>
      <c r="AC368" s="201"/>
      <c r="AD368" s="201"/>
      <c r="AE368" s="201"/>
      <c r="AF368" s="201"/>
      <c r="AG368" s="201"/>
      <c r="AH368" s="201"/>
      <c r="AI368" s="201"/>
      <c r="AJ368" s="201"/>
      <c r="AK368" s="201"/>
      <c r="AL368" s="201"/>
      <c r="AM368" s="201"/>
      <c r="AN368" s="201"/>
      <c r="AO368" s="201"/>
      <c r="AP368" s="201"/>
      <c r="AQ368" s="201"/>
      <c r="AR368" s="201"/>
      <c r="AS368" s="201"/>
      <c r="AT368" s="201"/>
    </row>
    <row r="369" spans="1:46" hidden="1">
      <c r="A369" s="95" t="str">
        <f>IF(FN_MC!Y372="","*",FN_MC!Y372)</f>
        <v>*</v>
      </c>
      <c r="B369" s="95" t="str">
        <f>IF(FN_MC!X372="","*",FN_MC!X372)</f>
        <v>*</v>
      </c>
      <c r="C369" s="95" t="str">
        <f>IF(FN_MC!Z372="","*",FN_MC!Z372)</f>
        <v>*</v>
      </c>
      <c r="D369" s="96" t="str">
        <f>IF(FN_MC!S372="","*",FN_MC!S372)</f>
        <v>-</v>
      </c>
      <c r="E369" s="96" t="str">
        <f>IF(FN_MC!T372="","*",FN_MC!T372)</f>
        <v>-</v>
      </c>
      <c r="F369" s="96" t="str">
        <f>IF(FN_MC!B372="","*",FN_MC!B372)</f>
        <v>*</v>
      </c>
      <c r="G369" s="96" t="str">
        <f>IF(FN_MC!D372="","*",FN_MC!D372)</f>
        <v>*</v>
      </c>
      <c r="H369" s="96" t="str">
        <f>IF(FN_MC!F372="","*",FN_MC!F372)</f>
        <v>*</v>
      </c>
      <c r="I369" s="96" t="str">
        <f>IF(FN_MC!H372="","*",FN_MC!H372)</f>
        <v>*</v>
      </c>
      <c r="J369" s="96" t="str">
        <f>IF(FN_MC!I372="","*",FN_MC!I372)</f>
        <v>*</v>
      </c>
      <c r="K369" s="96" t="str">
        <f>IF(FN_MC!M372="","*",FN_MC!M372)</f>
        <v>-</v>
      </c>
      <c r="L369" s="196" t="str">
        <f>IF(FN_MC!N372="","*",FN_MC!N372)</f>
        <v>-</v>
      </c>
      <c r="M369" s="97" t="str">
        <f>IF(FN_MC!J372="","*",FN_MC!J372)</f>
        <v>*</v>
      </c>
      <c r="N369" s="183" t="str">
        <f>IF(FN_MC!K372="","*",FN_MC!K372)</f>
        <v>*</v>
      </c>
      <c r="O369" s="183" t="str">
        <f>IF(FN_MC!L372="","*",FN_MC!L372)</f>
        <v>-</v>
      </c>
      <c r="P369" s="107" t="str">
        <f>IF(FN_MC!O372="","*",FN_MC!O372)</f>
        <v>*</v>
      </c>
      <c r="Q369" s="107" t="str">
        <f>IF(FN_MC!P372="","*",FN_MC!P372)</f>
        <v>*</v>
      </c>
      <c r="R369" s="96" t="str">
        <f>IF(FN_MC!Q372="","*",CONCATENATE(FN_MC!Q372," ",FN_MC!R372))</f>
        <v>*</v>
      </c>
      <c r="S369" s="96" t="str">
        <f>IF(FN_MC!V372="","*",FN_MC!V372)</f>
        <v>*</v>
      </c>
      <c r="T369" s="96" t="str">
        <f>IF(FN_MC!W372="","*",FN_MC!W372)</f>
        <v>*</v>
      </c>
      <c r="U369" s="98" t="str">
        <f ca="1">_xlfn.XLOOKUP(G369&amp;$U$3,BS_CONTROLE[CHAVE],BS_CONTROLE[Quantidade_11],"-")</f>
        <v>-</v>
      </c>
      <c r="V369" s="98" t="str">
        <f ca="1">_xlfn.XLOOKUP(G369&amp;$V$3,BS_CONTROLE[CHAVE],BS_CONTROLE[Quantidade_11],"-")</f>
        <v>-</v>
      </c>
      <c r="W369" s="98" t="str">
        <f ca="1">_xlfn.XLOOKUP(G369&amp;$W$3,BS_CONTROLE[CHAVE],BS_CONTROLE[Quantidade_11],"-")</f>
        <v>-</v>
      </c>
      <c r="X369" s="201"/>
      <c r="Y369" s="201"/>
      <c r="Z369" s="201"/>
      <c r="AA369" s="201"/>
      <c r="AB369" s="201"/>
      <c r="AC369" s="201"/>
      <c r="AD369" s="201"/>
      <c r="AE369" s="201"/>
      <c r="AF369" s="201"/>
      <c r="AG369" s="201"/>
      <c r="AH369" s="201"/>
      <c r="AI369" s="201"/>
      <c r="AJ369" s="201"/>
      <c r="AK369" s="201"/>
      <c r="AL369" s="201"/>
      <c r="AM369" s="201"/>
      <c r="AN369" s="201"/>
      <c r="AO369" s="201"/>
      <c r="AP369" s="201"/>
      <c r="AQ369" s="201"/>
      <c r="AR369" s="201"/>
      <c r="AS369" s="201"/>
      <c r="AT369" s="201"/>
    </row>
    <row r="370" spans="1:46" hidden="1">
      <c r="A370" s="95" t="str">
        <f>IF(FN_MC!Y373="","*",FN_MC!Y373)</f>
        <v>*</v>
      </c>
      <c r="B370" s="95" t="str">
        <f>IF(FN_MC!X373="","*",FN_MC!X373)</f>
        <v>*</v>
      </c>
      <c r="C370" s="95" t="str">
        <f>IF(FN_MC!Z373="","*",FN_MC!Z373)</f>
        <v>*</v>
      </c>
      <c r="D370" s="96" t="str">
        <f>IF(FN_MC!S373="","*",FN_MC!S373)</f>
        <v>-</v>
      </c>
      <c r="E370" s="96" t="str">
        <f>IF(FN_MC!T373="","*",FN_MC!T373)</f>
        <v>-</v>
      </c>
      <c r="F370" s="96" t="str">
        <f>IF(FN_MC!B373="","*",FN_MC!B373)</f>
        <v>*</v>
      </c>
      <c r="G370" s="96" t="str">
        <f>IF(FN_MC!D373="","*",FN_MC!D373)</f>
        <v>*</v>
      </c>
      <c r="H370" s="96" t="str">
        <f>IF(FN_MC!F373="","*",FN_MC!F373)</f>
        <v>*</v>
      </c>
      <c r="I370" s="96" t="str">
        <f>IF(FN_MC!H373="","*",FN_MC!H373)</f>
        <v>*</v>
      </c>
      <c r="J370" s="96" t="str">
        <f>IF(FN_MC!I373="","*",FN_MC!I373)</f>
        <v>*</v>
      </c>
      <c r="K370" s="96" t="str">
        <f>IF(FN_MC!M373="","*",FN_MC!M373)</f>
        <v>-</v>
      </c>
      <c r="L370" s="196" t="str">
        <f>IF(FN_MC!N373="","*",FN_MC!N373)</f>
        <v>-</v>
      </c>
      <c r="M370" s="97" t="str">
        <f>IF(FN_MC!J373="","*",FN_MC!J373)</f>
        <v>*</v>
      </c>
      <c r="N370" s="183" t="str">
        <f>IF(FN_MC!K373="","*",FN_MC!K373)</f>
        <v>*</v>
      </c>
      <c r="O370" s="183" t="str">
        <f>IF(FN_MC!L373="","*",FN_MC!L373)</f>
        <v>-</v>
      </c>
      <c r="P370" s="107" t="str">
        <f>IF(FN_MC!O373="","*",FN_MC!O373)</f>
        <v>*</v>
      </c>
      <c r="Q370" s="107" t="str">
        <f>IF(FN_MC!P373="","*",FN_MC!P373)</f>
        <v>*</v>
      </c>
      <c r="R370" s="96" t="str">
        <f>IF(FN_MC!Q373="","*",CONCATENATE(FN_MC!Q373," ",FN_MC!R373))</f>
        <v>*</v>
      </c>
      <c r="S370" s="96" t="str">
        <f>IF(FN_MC!V373="","*",FN_MC!V373)</f>
        <v>*</v>
      </c>
      <c r="T370" s="96" t="str">
        <f>IF(FN_MC!W373="","*",FN_MC!W373)</f>
        <v>*</v>
      </c>
      <c r="U370" s="98" t="str">
        <f ca="1">_xlfn.XLOOKUP(G370&amp;$U$3,BS_CONTROLE[CHAVE],BS_CONTROLE[Quantidade_11],"-")</f>
        <v>-</v>
      </c>
      <c r="V370" s="98" t="str">
        <f ca="1">_xlfn.XLOOKUP(G370&amp;$V$3,BS_CONTROLE[CHAVE],BS_CONTROLE[Quantidade_11],"-")</f>
        <v>-</v>
      </c>
      <c r="W370" s="98" t="str">
        <f ca="1">_xlfn.XLOOKUP(G370&amp;$W$3,BS_CONTROLE[CHAVE],BS_CONTROLE[Quantidade_11],"-")</f>
        <v>-</v>
      </c>
      <c r="X370" s="201"/>
      <c r="Y370" s="201"/>
      <c r="Z370" s="201"/>
      <c r="AA370" s="201"/>
      <c r="AB370" s="201"/>
      <c r="AC370" s="201"/>
      <c r="AD370" s="201"/>
      <c r="AE370" s="201"/>
      <c r="AF370" s="201"/>
      <c r="AG370" s="201"/>
      <c r="AH370" s="201"/>
      <c r="AI370" s="201"/>
      <c r="AJ370" s="201"/>
      <c r="AK370" s="201"/>
      <c r="AL370" s="201"/>
      <c r="AM370" s="201"/>
      <c r="AN370" s="201"/>
      <c r="AO370" s="201"/>
      <c r="AP370" s="201"/>
      <c r="AQ370" s="201"/>
      <c r="AR370" s="201"/>
      <c r="AS370" s="201"/>
      <c r="AT370" s="201"/>
    </row>
    <row r="371" spans="1:46" hidden="1">
      <c r="A371" s="95" t="str">
        <f>IF(FN_MC!Y374="","*",FN_MC!Y374)</f>
        <v>*</v>
      </c>
      <c r="B371" s="95" t="str">
        <f>IF(FN_MC!X374="","*",FN_MC!X374)</f>
        <v>*</v>
      </c>
      <c r="C371" s="95" t="str">
        <f>IF(FN_MC!Z374="","*",FN_MC!Z374)</f>
        <v>*</v>
      </c>
      <c r="D371" s="96" t="str">
        <f>IF(FN_MC!S374="","*",FN_MC!S374)</f>
        <v>-</v>
      </c>
      <c r="E371" s="96" t="str">
        <f>IF(FN_MC!T374="","*",FN_MC!T374)</f>
        <v>-</v>
      </c>
      <c r="F371" s="96" t="str">
        <f>IF(FN_MC!B374="","*",FN_MC!B374)</f>
        <v>*</v>
      </c>
      <c r="G371" s="96" t="str">
        <f>IF(FN_MC!D374="","*",FN_MC!D374)</f>
        <v>*</v>
      </c>
      <c r="H371" s="96" t="str">
        <f>IF(FN_MC!F374="","*",FN_MC!F374)</f>
        <v>*</v>
      </c>
      <c r="I371" s="96" t="str">
        <f>IF(FN_MC!H374="","*",FN_MC!H374)</f>
        <v>*</v>
      </c>
      <c r="J371" s="96" t="str">
        <f>IF(FN_MC!I374="","*",FN_MC!I374)</f>
        <v>*</v>
      </c>
      <c r="K371" s="96" t="str">
        <f>IF(FN_MC!M374="","*",FN_MC!M374)</f>
        <v>-</v>
      </c>
      <c r="L371" s="196" t="str">
        <f>IF(FN_MC!N374="","*",FN_MC!N374)</f>
        <v>-</v>
      </c>
      <c r="M371" s="97" t="str">
        <f>IF(FN_MC!J374="","*",FN_MC!J374)</f>
        <v>*</v>
      </c>
      <c r="N371" s="183" t="str">
        <f>IF(FN_MC!K374="","*",FN_MC!K374)</f>
        <v>*</v>
      </c>
      <c r="O371" s="183" t="str">
        <f>IF(FN_MC!L374="","*",FN_MC!L374)</f>
        <v>-</v>
      </c>
      <c r="P371" s="107" t="str">
        <f>IF(FN_MC!O374="","*",FN_MC!O374)</f>
        <v>*</v>
      </c>
      <c r="Q371" s="107" t="str">
        <f>IF(FN_MC!P374="","*",FN_MC!P374)</f>
        <v>*</v>
      </c>
      <c r="R371" s="96" t="str">
        <f>IF(FN_MC!Q374="","*",CONCATENATE(FN_MC!Q374," ",FN_MC!R374))</f>
        <v>*</v>
      </c>
      <c r="S371" s="96" t="str">
        <f>IF(FN_MC!V374="","*",FN_MC!V374)</f>
        <v>*</v>
      </c>
      <c r="T371" s="96" t="str">
        <f>IF(FN_MC!W374="","*",FN_MC!W374)</f>
        <v>*</v>
      </c>
      <c r="U371" s="98" t="str">
        <f ca="1">_xlfn.XLOOKUP(G371&amp;$U$3,BS_CONTROLE[CHAVE],BS_CONTROLE[Quantidade_11],"-")</f>
        <v>-</v>
      </c>
      <c r="V371" s="98" t="str">
        <f ca="1">_xlfn.XLOOKUP(G371&amp;$V$3,BS_CONTROLE[CHAVE],BS_CONTROLE[Quantidade_11],"-")</f>
        <v>-</v>
      </c>
      <c r="W371" s="98" t="str">
        <f ca="1">_xlfn.XLOOKUP(G371&amp;$W$3,BS_CONTROLE[CHAVE],BS_CONTROLE[Quantidade_11],"-")</f>
        <v>-</v>
      </c>
      <c r="X371" s="201"/>
      <c r="Y371" s="201"/>
      <c r="Z371" s="201"/>
      <c r="AA371" s="201"/>
      <c r="AB371" s="201"/>
      <c r="AC371" s="201"/>
      <c r="AD371" s="201"/>
      <c r="AE371" s="201"/>
      <c r="AF371" s="201"/>
      <c r="AG371" s="201"/>
      <c r="AH371" s="201"/>
      <c r="AI371" s="201"/>
      <c r="AJ371" s="201"/>
      <c r="AK371" s="201"/>
      <c r="AL371" s="201"/>
      <c r="AM371" s="201"/>
      <c r="AN371" s="201"/>
      <c r="AO371" s="201"/>
      <c r="AP371" s="201"/>
      <c r="AQ371" s="201"/>
      <c r="AR371" s="201"/>
      <c r="AS371" s="201"/>
      <c r="AT371" s="201"/>
    </row>
    <row r="372" spans="1:46" hidden="1">
      <c r="A372" s="95" t="str">
        <f>IF(FN_MC!Y375="","*",FN_MC!Y375)</f>
        <v>*</v>
      </c>
      <c r="B372" s="95" t="str">
        <f>IF(FN_MC!X375="","*",FN_MC!X375)</f>
        <v>*</v>
      </c>
      <c r="C372" s="95" t="str">
        <f>IF(FN_MC!Z375="","*",FN_MC!Z375)</f>
        <v>*</v>
      </c>
      <c r="D372" s="96" t="str">
        <f>IF(FN_MC!S375="","*",FN_MC!S375)</f>
        <v>-</v>
      </c>
      <c r="E372" s="96" t="str">
        <f>IF(FN_MC!T375="","*",FN_MC!T375)</f>
        <v>-</v>
      </c>
      <c r="F372" s="96" t="str">
        <f>IF(FN_MC!B375="","*",FN_MC!B375)</f>
        <v>*</v>
      </c>
      <c r="G372" s="96" t="str">
        <f>IF(FN_MC!D375="","*",FN_MC!D375)</f>
        <v>*</v>
      </c>
      <c r="H372" s="96" t="str">
        <f>IF(FN_MC!F375="","*",FN_MC!F375)</f>
        <v>*</v>
      </c>
      <c r="I372" s="96" t="str">
        <f>IF(FN_MC!H375="","*",FN_MC!H375)</f>
        <v>*</v>
      </c>
      <c r="J372" s="96" t="str">
        <f>IF(FN_MC!I375="","*",FN_MC!I375)</f>
        <v>*</v>
      </c>
      <c r="K372" s="96" t="str">
        <f>IF(FN_MC!M375="","*",FN_MC!M375)</f>
        <v>-</v>
      </c>
      <c r="L372" s="196" t="str">
        <f>IF(FN_MC!N375="","*",FN_MC!N375)</f>
        <v>-</v>
      </c>
      <c r="M372" s="97" t="str">
        <f>IF(FN_MC!J375="","*",FN_MC!J375)</f>
        <v>*</v>
      </c>
      <c r="N372" s="183" t="str">
        <f>IF(FN_MC!K375="","*",FN_MC!K375)</f>
        <v>*</v>
      </c>
      <c r="O372" s="183" t="str">
        <f>IF(FN_MC!L375="","*",FN_MC!L375)</f>
        <v>-</v>
      </c>
      <c r="P372" s="107" t="str">
        <f>IF(FN_MC!O375="","*",FN_MC!O375)</f>
        <v>*</v>
      </c>
      <c r="Q372" s="107" t="str">
        <f>IF(FN_MC!P375="","*",FN_MC!P375)</f>
        <v>*</v>
      </c>
      <c r="R372" s="96" t="str">
        <f>IF(FN_MC!Q375="","*",CONCATENATE(FN_MC!Q375," ",FN_MC!R375))</f>
        <v>*</v>
      </c>
      <c r="S372" s="96" t="str">
        <f>IF(FN_MC!V375="","*",FN_MC!V375)</f>
        <v>*</v>
      </c>
      <c r="T372" s="96" t="str">
        <f>IF(FN_MC!W375="","*",FN_MC!W375)</f>
        <v>*</v>
      </c>
      <c r="U372" s="98" t="str">
        <f ca="1">_xlfn.XLOOKUP(G372&amp;$U$3,BS_CONTROLE[CHAVE],BS_CONTROLE[Quantidade_11],"-")</f>
        <v>-</v>
      </c>
      <c r="V372" s="98" t="str">
        <f ca="1">_xlfn.XLOOKUP(G372&amp;$V$3,BS_CONTROLE[CHAVE],BS_CONTROLE[Quantidade_11],"-")</f>
        <v>-</v>
      </c>
      <c r="W372" s="98" t="str">
        <f ca="1">_xlfn.XLOOKUP(G372&amp;$W$3,BS_CONTROLE[CHAVE],BS_CONTROLE[Quantidade_11],"-")</f>
        <v>-</v>
      </c>
      <c r="X372" s="201"/>
      <c r="Y372" s="201"/>
      <c r="Z372" s="201"/>
      <c r="AA372" s="201"/>
      <c r="AB372" s="201"/>
      <c r="AC372" s="201"/>
      <c r="AD372" s="201"/>
      <c r="AE372" s="201"/>
      <c r="AF372" s="201"/>
      <c r="AG372" s="201"/>
      <c r="AH372" s="201"/>
      <c r="AI372" s="201"/>
      <c r="AJ372" s="201"/>
      <c r="AK372" s="201"/>
      <c r="AL372" s="201"/>
      <c r="AM372" s="201"/>
      <c r="AN372" s="201"/>
      <c r="AO372" s="201"/>
      <c r="AP372" s="201"/>
      <c r="AQ372" s="201"/>
      <c r="AR372" s="201"/>
      <c r="AS372" s="201"/>
      <c r="AT372" s="201"/>
    </row>
    <row r="373" spans="1:46" hidden="1">
      <c r="A373" s="95" t="str">
        <f>IF(FN_MC!Y376="","*",FN_MC!Y376)</f>
        <v>*</v>
      </c>
      <c r="B373" s="95" t="str">
        <f>IF(FN_MC!X376="","*",FN_MC!X376)</f>
        <v>*</v>
      </c>
      <c r="C373" s="95" t="str">
        <f>IF(FN_MC!Z376="","*",FN_MC!Z376)</f>
        <v>*</v>
      </c>
      <c r="D373" s="96" t="str">
        <f>IF(FN_MC!S376="","*",FN_MC!S376)</f>
        <v>-</v>
      </c>
      <c r="E373" s="96" t="str">
        <f>IF(FN_MC!T376="","*",FN_MC!T376)</f>
        <v>-</v>
      </c>
      <c r="F373" s="96" t="str">
        <f>IF(FN_MC!B376="","*",FN_MC!B376)</f>
        <v>*</v>
      </c>
      <c r="G373" s="96" t="str">
        <f>IF(FN_MC!D376="","*",FN_MC!D376)</f>
        <v>*</v>
      </c>
      <c r="H373" s="96" t="str">
        <f>IF(FN_MC!F376="","*",FN_MC!F376)</f>
        <v>*</v>
      </c>
      <c r="I373" s="96" t="str">
        <f>IF(FN_MC!H376="","*",FN_MC!H376)</f>
        <v>*</v>
      </c>
      <c r="J373" s="96" t="str">
        <f>IF(FN_MC!I376="","*",FN_MC!I376)</f>
        <v>*</v>
      </c>
      <c r="K373" s="96" t="str">
        <f>IF(FN_MC!M376="","*",FN_MC!M376)</f>
        <v>-</v>
      </c>
      <c r="L373" s="196" t="str">
        <f>IF(FN_MC!N376="","*",FN_MC!N376)</f>
        <v>-</v>
      </c>
      <c r="M373" s="97" t="str">
        <f>IF(FN_MC!J376="","*",FN_MC!J376)</f>
        <v>*</v>
      </c>
      <c r="N373" s="183" t="str">
        <f>IF(FN_MC!K376="","*",FN_MC!K376)</f>
        <v>*</v>
      </c>
      <c r="O373" s="183" t="str">
        <f>IF(FN_MC!L376="","*",FN_MC!L376)</f>
        <v>-</v>
      </c>
      <c r="P373" s="107" t="str">
        <f>IF(FN_MC!O376="","*",FN_MC!O376)</f>
        <v>*</v>
      </c>
      <c r="Q373" s="107" t="str">
        <f>IF(FN_MC!P376="","*",FN_MC!P376)</f>
        <v>*</v>
      </c>
      <c r="R373" s="96" t="str">
        <f>IF(FN_MC!Q376="","*",CONCATENATE(FN_MC!Q376," ",FN_MC!R376))</f>
        <v>*</v>
      </c>
      <c r="S373" s="96" t="str">
        <f>IF(FN_MC!V376="","*",FN_MC!V376)</f>
        <v>*</v>
      </c>
      <c r="T373" s="96" t="str">
        <f>IF(FN_MC!W376="","*",FN_MC!W376)</f>
        <v>*</v>
      </c>
      <c r="U373" s="98" t="str">
        <f ca="1">_xlfn.XLOOKUP(G373&amp;$U$3,BS_CONTROLE[CHAVE],BS_CONTROLE[Quantidade_11],"-")</f>
        <v>-</v>
      </c>
      <c r="V373" s="98" t="str">
        <f ca="1">_xlfn.XLOOKUP(G373&amp;$V$3,BS_CONTROLE[CHAVE],BS_CONTROLE[Quantidade_11],"-")</f>
        <v>-</v>
      </c>
      <c r="W373" s="98" t="str">
        <f ca="1">_xlfn.XLOOKUP(G373&amp;$W$3,BS_CONTROLE[CHAVE],BS_CONTROLE[Quantidade_11],"-")</f>
        <v>-</v>
      </c>
      <c r="X373" s="201"/>
      <c r="Y373" s="201"/>
      <c r="Z373" s="201"/>
      <c r="AA373" s="201"/>
      <c r="AB373" s="201"/>
      <c r="AC373" s="201"/>
      <c r="AD373" s="201"/>
      <c r="AE373" s="201"/>
      <c r="AF373" s="201"/>
      <c r="AG373" s="201"/>
      <c r="AH373" s="201"/>
      <c r="AI373" s="201"/>
      <c r="AJ373" s="201"/>
      <c r="AK373" s="201"/>
      <c r="AL373" s="201"/>
      <c r="AM373" s="201"/>
      <c r="AN373" s="201"/>
      <c r="AO373" s="201"/>
      <c r="AP373" s="201"/>
      <c r="AQ373" s="201"/>
      <c r="AR373" s="201"/>
      <c r="AS373" s="201"/>
      <c r="AT373" s="201"/>
    </row>
    <row r="374" spans="1:46" hidden="1">
      <c r="A374" s="95" t="str">
        <f>IF(FN_MC!Y377="","*",FN_MC!Y377)</f>
        <v>*</v>
      </c>
      <c r="B374" s="95" t="str">
        <f>IF(FN_MC!X377="","*",FN_MC!X377)</f>
        <v>*</v>
      </c>
      <c r="C374" s="95" t="str">
        <f>IF(FN_MC!Z377="","*",FN_MC!Z377)</f>
        <v>*</v>
      </c>
      <c r="D374" s="96" t="str">
        <f>IF(FN_MC!S377="","*",FN_MC!S377)</f>
        <v>-</v>
      </c>
      <c r="E374" s="96" t="str">
        <f>IF(FN_MC!T377="","*",FN_MC!T377)</f>
        <v>-</v>
      </c>
      <c r="F374" s="96" t="str">
        <f>IF(FN_MC!B377="","*",FN_MC!B377)</f>
        <v>*</v>
      </c>
      <c r="G374" s="96" t="str">
        <f>IF(FN_MC!D377="","*",FN_MC!D377)</f>
        <v>*</v>
      </c>
      <c r="H374" s="96" t="str">
        <f>IF(FN_MC!F377="","*",FN_MC!F377)</f>
        <v>*</v>
      </c>
      <c r="I374" s="96" t="str">
        <f>IF(FN_MC!H377="","*",FN_MC!H377)</f>
        <v>*</v>
      </c>
      <c r="J374" s="96" t="str">
        <f>IF(FN_MC!I377="","*",FN_MC!I377)</f>
        <v>*</v>
      </c>
      <c r="K374" s="96" t="str">
        <f>IF(FN_MC!M377="","*",FN_MC!M377)</f>
        <v>-</v>
      </c>
      <c r="L374" s="196" t="str">
        <f>IF(FN_MC!N377="","*",FN_MC!N377)</f>
        <v>-</v>
      </c>
      <c r="M374" s="97" t="str">
        <f>IF(FN_MC!J377="","*",FN_MC!J377)</f>
        <v>*</v>
      </c>
      <c r="N374" s="183" t="str">
        <f>IF(FN_MC!K377="","*",FN_MC!K377)</f>
        <v>*</v>
      </c>
      <c r="O374" s="183" t="str">
        <f>IF(FN_MC!L377="","*",FN_MC!L377)</f>
        <v>-</v>
      </c>
      <c r="P374" s="107" t="str">
        <f>IF(FN_MC!O377="","*",FN_MC!O377)</f>
        <v>*</v>
      </c>
      <c r="Q374" s="107" t="str">
        <f>IF(FN_MC!P377="","*",FN_MC!P377)</f>
        <v>*</v>
      </c>
      <c r="R374" s="96" t="str">
        <f>IF(FN_MC!Q377="","*",CONCATENATE(FN_MC!Q377," ",FN_MC!R377))</f>
        <v>*</v>
      </c>
      <c r="S374" s="96" t="str">
        <f>IF(FN_MC!V377="","*",FN_MC!V377)</f>
        <v>*</v>
      </c>
      <c r="T374" s="96" t="str">
        <f>IF(FN_MC!W377="","*",FN_MC!W377)</f>
        <v>*</v>
      </c>
      <c r="U374" s="98" t="str">
        <f ca="1">_xlfn.XLOOKUP(G374&amp;$U$3,BS_CONTROLE[CHAVE],BS_CONTROLE[Quantidade_11],"-")</f>
        <v>-</v>
      </c>
      <c r="V374" s="98" t="str">
        <f ca="1">_xlfn.XLOOKUP(G374&amp;$V$3,BS_CONTROLE[CHAVE],BS_CONTROLE[Quantidade_11],"-")</f>
        <v>-</v>
      </c>
      <c r="W374" s="98" t="str">
        <f ca="1">_xlfn.XLOOKUP(G374&amp;$W$3,BS_CONTROLE[CHAVE],BS_CONTROLE[Quantidade_11],"-")</f>
        <v>-</v>
      </c>
      <c r="X374" s="201"/>
      <c r="Y374" s="201"/>
      <c r="Z374" s="201"/>
      <c r="AA374" s="201"/>
      <c r="AB374" s="201"/>
      <c r="AC374" s="201"/>
      <c r="AD374" s="201"/>
      <c r="AE374" s="201"/>
      <c r="AF374" s="201"/>
      <c r="AG374" s="201"/>
      <c r="AH374" s="201"/>
      <c r="AI374" s="201"/>
      <c r="AJ374" s="201"/>
      <c r="AK374" s="201"/>
      <c r="AL374" s="201"/>
      <c r="AM374" s="201"/>
      <c r="AN374" s="201"/>
      <c r="AO374" s="201"/>
      <c r="AP374" s="201"/>
      <c r="AQ374" s="201"/>
      <c r="AR374" s="201"/>
      <c r="AS374" s="201"/>
      <c r="AT374" s="201"/>
    </row>
    <row r="375" spans="1:46" hidden="1">
      <c r="A375" s="95" t="str">
        <f>IF(FN_MC!Y378="","*",FN_MC!Y378)</f>
        <v>*</v>
      </c>
      <c r="B375" s="95" t="str">
        <f>IF(FN_MC!X378="","*",FN_MC!X378)</f>
        <v>*</v>
      </c>
      <c r="C375" s="95" t="str">
        <f>IF(FN_MC!Z378="","*",FN_MC!Z378)</f>
        <v>*</v>
      </c>
      <c r="D375" s="96" t="str">
        <f>IF(FN_MC!S378="","*",FN_MC!S378)</f>
        <v>-</v>
      </c>
      <c r="E375" s="96" t="str">
        <f>IF(FN_MC!T378="","*",FN_MC!T378)</f>
        <v>-</v>
      </c>
      <c r="F375" s="96" t="str">
        <f>IF(FN_MC!B378="","*",FN_MC!B378)</f>
        <v>*</v>
      </c>
      <c r="G375" s="96" t="str">
        <f>IF(FN_MC!D378="","*",FN_MC!D378)</f>
        <v>*</v>
      </c>
      <c r="H375" s="96" t="str">
        <f>IF(FN_MC!F378="","*",FN_MC!F378)</f>
        <v>*</v>
      </c>
      <c r="I375" s="96" t="str">
        <f>IF(FN_MC!H378="","*",FN_MC!H378)</f>
        <v>*</v>
      </c>
      <c r="J375" s="96" t="str">
        <f>IF(FN_MC!I378="","*",FN_MC!I378)</f>
        <v>*</v>
      </c>
      <c r="K375" s="96" t="str">
        <f>IF(FN_MC!M378="","*",FN_MC!M378)</f>
        <v>-</v>
      </c>
      <c r="L375" s="196" t="str">
        <f>IF(FN_MC!N378="","*",FN_MC!N378)</f>
        <v>-</v>
      </c>
      <c r="M375" s="97" t="str">
        <f>IF(FN_MC!J378="","*",FN_MC!J378)</f>
        <v>*</v>
      </c>
      <c r="N375" s="183" t="str">
        <f>IF(FN_MC!K378="","*",FN_MC!K378)</f>
        <v>*</v>
      </c>
      <c r="O375" s="183" t="str">
        <f>IF(FN_MC!L378="","*",FN_MC!L378)</f>
        <v>-</v>
      </c>
      <c r="P375" s="107" t="str">
        <f>IF(FN_MC!O378="","*",FN_MC!O378)</f>
        <v>*</v>
      </c>
      <c r="Q375" s="107" t="str">
        <f>IF(FN_MC!P378="","*",FN_MC!P378)</f>
        <v>*</v>
      </c>
      <c r="R375" s="96" t="str">
        <f>IF(FN_MC!Q378="","*",CONCATENATE(FN_MC!Q378," ",FN_MC!R378))</f>
        <v>*</v>
      </c>
      <c r="S375" s="96" t="str">
        <f>IF(FN_MC!V378="","*",FN_MC!V378)</f>
        <v>*</v>
      </c>
      <c r="T375" s="96" t="str">
        <f>IF(FN_MC!W378="","*",FN_MC!W378)</f>
        <v>*</v>
      </c>
      <c r="U375" s="98" t="str">
        <f ca="1">_xlfn.XLOOKUP(G375&amp;$U$3,BS_CONTROLE[CHAVE],BS_CONTROLE[Quantidade_11],"-")</f>
        <v>-</v>
      </c>
      <c r="V375" s="98" t="str">
        <f ca="1">_xlfn.XLOOKUP(G375&amp;$V$3,BS_CONTROLE[CHAVE],BS_CONTROLE[Quantidade_11],"-")</f>
        <v>-</v>
      </c>
      <c r="W375" s="98" t="str">
        <f ca="1">_xlfn.XLOOKUP(G375&amp;$W$3,BS_CONTROLE[CHAVE],BS_CONTROLE[Quantidade_11],"-")</f>
        <v>-</v>
      </c>
      <c r="X375" s="201"/>
      <c r="Y375" s="201"/>
      <c r="Z375" s="201"/>
      <c r="AA375" s="201"/>
      <c r="AB375" s="201"/>
      <c r="AC375" s="201"/>
      <c r="AD375" s="201"/>
      <c r="AE375" s="201"/>
      <c r="AF375" s="201"/>
      <c r="AG375" s="201"/>
      <c r="AH375" s="201"/>
      <c r="AI375" s="201"/>
      <c r="AJ375" s="201"/>
      <c r="AK375" s="201"/>
      <c r="AL375" s="201"/>
      <c r="AM375" s="201"/>
      <c r="AN375" s="201"/>
      <c r="AO375" s="201"/>
      <c r="AP375" s="201"/>
      <c r="AQ375" s="201"/>
      <c r="AR375" s="201"/>
      <c r="AS375" s="201"/>
      <c r="AT375" s="201"/>
    </row>
    <row r="376" spans="1:46" hidden="1">
      <c r="A376" s="95" t="str">
        <f>IF(FN_MC!Y379="","*",FN_MC!Y379)</f>
        <v>*</v>
      </c>
      <c r="B376" s="95" t="str">
        <f>IF(FN_MC!X379="","*",FN_MC!X379)</f>
        <v>*</v>
      </c>
      <c r="C376" s="95" t="str">
        <f>IF(FN_MC!Z379="","*",FN_MC!Z379)</f>
        <v>*</v>
      </c>
      <c r="D376" s="96" t="str">
        <f>IF(FN_MC!S379="","*",FN_MC!S379)</f>
        <v>-</v>
      </c>
      <c r="E376" s="96" t="str">
        <f>IF(FN_MC!T379="","*",FN_MC!T379)</f>
        <v>-</v>
      </c>
      <c r="F376" s="96" t="str">
        <f>IF(FN_MC!B379="","*",FN_MC!B379)</f>
        <v>*</v>
      </c>
      <c r="G376" s="96" t="str">
        <f>IF(FN_MC!D379="","*",FN_MC!D379)</f>
        <v>*</v>
      </c>
      <c r="H376" s="96" t="str">
        <f>IF(FN_MC!F379="","*",FN_MC!F379)</f>
        <v>*</v>
      </c>
      <c r="I376" s="96" t="str">
        <f>IF(FN_MC!H379="","*",FN_MC!H379)</f>
        <v>*</v>
      </c>
      <c r="J376" s="96" t="str">
        <f>IF(FN_MC!I379="","*",FN_MC!I379)</f>
        <v>*</v>
      </c>
      <c r="K376" s="96" t="str">
        <f>IF(FN_MC!M379="","*",FN_MC!M379)</f>
        <v>-</v>
      </c>
      <c r="L376" s="196" t="str">
        <f>IF(FN_MC!N379="","*",FN_MC!N379)</f>
        <v>-</v>
      </c>
      <c r="M376" s="97" t="str">
        <f>IF(FN_MC!J379="","*",FN_MC!J379)</f>
        <v>*</v>
      </c>
      <c r="N376" s="183" t="str">
        <f>IF(FN_MC!K379="","*",FN_MC!K379)</f>
        <v>*</v>
      </c>
      <c r="O376" s="183" t="str">
        <f>IF(FN_MC!L379="","*",FN_MC!L379)</f>
        <v>-</v>
      </c>
      <c r="P376" s="107" t="str">
        <f>IF(FN_MC!O379="","*",FN_MC!O379)</f>
        <v>*</v>
      </c>
      <c r="Q376" s="107" t="str">
        <f>IF(FN_MC!P379="","*",FN_MC!P379)</f>
        <v>*</v>
      </c>
      <c r="R376" s="96" t="str">
        <f>IF(FN_MC!Q379="","*",CONCATENATE(FN_MC!Q379," ",FN_MC!R379))</f>
        <v>*</v>
      </c>
      <c r="S376" s="96" t="str">
        <f>IF(FN_MC!V379="","*",FN_MC!V379)</f>
        <v>*</v>
      </c>
      <c r="T376" s="96" t="str">
        <f>IF(FN_MC!W379="","*",FN_MC!W379)</f>
        <v>*</v>
      </c>
      <c r="U376" s="98" t="str">
        <f ca="1">_xlfn.XLOOKUP(G376&amp;$U$3,BS_CONTROLE[CHAVE],BS_CONTROLE[Quantidade_11],"-")</f>
        <v>-</v>
      </c>
      <c r="V376" s="98" t="str">
        <f ca="1">_xlfn.XLOOKUP(G376&amp;$V$3,BS_CONTROLE[CHAVE],BS_CONTROLE[Quantidade_11],"-")</f>
        <v>-</v>
      </c>
      <c r="W376" s="98" t="str">
        <f ca="1">_xlfn.XLOOKUP(G376&amp;$W$3,BS_CONTROLE[CHAVE],BS_CONTROLE[Quantidade_11],"-")</f>
        <v>-</v>
      </c>
      <c r="X376" s="201"/>
      <c r="Y376" s="201"/>
      <c r="Z376" s="201"/>
      <c r="AA376" s="201"/>
      <c r="AB376" s="201"/>
      <c r="AC376" s="201"/>
      <c r="AD376" s="201"/>
      <c r="AE376" s="201"/>
      <c r="AF376" s="201"/>
      <c r="AG376" s="201"/>
      <c r="AH376" s="201"/>
      <c r="AI376" s="201"/>
      <c r="AJ376" s="201"/>
      <c r="AK376" s="201"/>
      <c r="AL376" s="201"/>
      <c r="AM376" s="201"/>
      <c r="AN376" s="201"/>
      <c r="AO376" s="201"/>
      <c r="AP376" s="201"/>
      <c r="AQ376" s="201"/>
      <c r="AR376" s="201"/>
      <c r="AS376" s="201"/>
      <c r="AT376" s="201"/>
    </row>
    <row r="377" spans="1:46" hidden="1">
      <c r="A377" s="95" t="str">
        <f>IF(FN_MC!Y380="","*",FN_MC!Y380)</f>
        <v>*</v>
      </c>
      <c r="B377" s="95" t="str">
        <f>IF(FN_MC!X380="","*",FN_MC!X380)</f>
        <v>*</v>
      </c>
      <c r="C377" s="95" t="str">
        <f>IF(FN_MC!Z380="","*",FN_MC!Z380)</f>
        <v>*</v>
      </c>
      <c r="D377" s="96" t="str">
        <f>IF(FN_MC!S380="","*",FN_MC!S380)</f>
        <v>-</v>
      </c>
      <c r="E377" s="96" t="str">
        <f>IF(FN_MC!T380="","*",FN_MC!T380)</f>
        <v>-</v>
      </c>
      <c r="F377" s="96" t="str">
        <f>IF(FN_MC!B380="","*",FN_MC!B380)</f>
        <v>*</v>
      </c>
      <c r="G377" s="96" t="str">
        <f>IF(FN_MC!D380="","*",FN_MC!D380)</f>
        <v>*</v>
      </c>
      <c r="H377" s="96" t="str">
        <f>IF(FN_MC!F380="","*",FN_MC!F380)</f>
        <v>*</v>
      </c>
      <c r="I377" s="96" t="str">
        <f>IF(FN_MC!H380="","*",FN_MC!H380)</f>
        <v>*</v>
      </c>
      <c r="J377" s="96" t="str">
        <f>IF(FN_MC!I380="","*",FN_MC!I380)</f>
        <v>*</v>
      </c>
      <c r="K377" s="96" t="str">
        <f>IF(FN_MC!M380="","*",FN_MC!M380)</f>
        <v>-</v>
      </c>
      <c r="L377" s="196" t="str">
        <f>IF(FN_MC!N380="","*",FN_MC!N380)</f>
        <v>-</v>
      </c>
      <c r="M377" s="97" t="str">
        <f>IF(FN_MC!J380="","*",FN_MC!J380)</f>
        <v>*</v>
      </c>
      <c r="N377" s="183" t="str">
        <f>IF(FN_MC!K380="","*",FN_MC!K380)</f>
        <v>*</v>
      </c>
      <c r="O377" s="183" t="str">
        <f>IF(FN_MC!L380="","*",FN_MC!L380)</f>
        <v>-</v>
      </c>
      <c r="P377" s="107" t="str">
        <f>IF(FN_MC!O380="","*",FN_MC!O380)</f>
        <v>*</v>
      </c>
      <c r="Q377" s="107" t="str">
        <f>IF(FN_MC!P380="","*",FN_MC!P380)</f>
        <v>*</v>
      </c>
      <c r="R377" s="96" t="str">
        <f>IF(FN_MC!Q380="","*",CONCATENATE(FN_MC!Q380," ",FN_MC!R380))</f>
        <v>*</v>
      </c>
      <c r="S377" s="96" t="str">
        <f>IF(FN_MC!V380="","*",FN_MC!V380)</f>
        <v>*</v>
      </c>
      <c r="T377" s="96" t="str">
        <f>IF(FN_MC!W380="","*",FN_MC!W380)</f>
        <v>*</v>
      </c>
      <c r="U377" s="98" t="str">
        <f ca="1">_xlfn.XLOOKUP(G377&amp;$U$3,BS_CONTROLE[CHAVE],BS_CONTROLE[Quantidade_11],"-")</f>
        <v>-</v>
      </c>
      <c r="V377" s="98" t="str">
        <f ca="1">_xlfn.XLOOKUP(G377&amp;$V$3,BS_CONTROLE[CHAVE],BS_CONTROLE[Quantidade_11],"-")</f>
        <v>-</v>
      </c>
      <c r="W377" s="98" t="str">
        <f ca="1">_xlfn.XLOOKUP(G377&amp;$W$3,BS_CONTROLE[CHAVE],BS_CONTROLE[Quantidade_11],"-")</f>
        <v>-</v>
      </c>
      <c r="X377" s="201"/>
      <c r="Y377" s="201"/>
      <c r="Z377" s="201"/>
      <c r="AA377" s="201"/>
      <c r="AB377" s="201"/>
      <c r="AC377" s="201"/>
      <c r="AD377" s="201"/>
      <c r="AE377" s="201"/>
      <c r="AF377" s="201"/>
      <c r="AG377" s="201"/>
      <c r="AH377" s="201"/>
      <c r="AI377" s="201"/>
      <c r="AJ377" s="201"/>
      <c r="AK377" s="201"/>
      <c r="AL377" s="201"/>
      <c r="AM377" s="201"/>
      <c r="AN377" s="201"/>
      <c r="AO377" s="201"/>
      <c r="AP377" s="201"/>
      <c r="AQ377" s="201"/>
      <c r="AR377" s="201"/>
      <c r="AS377" s="201"/>
      <c r="AT377" s="201"/>
    </row>
    <row r="378" spans="1:46" hidden="1">
      <c r="A378" s="95" t="str">
        <f>IF(FN_MC!Y381="","*",FN_MC!Y381)</f>
        <v>*</v>
      </c>
      <c r="B378" s="95" t="str">
        <f>IF(FN_MC!X381="","*",FN_MC!X381)</f>
        <v>*</v>
      </c>
      <c r="C378" s="95" t="str">
        <f>IF(FN_MC!Z381="","*",FN_MC!Z381)</f>
        <v>*</v>
      </c>
      <c r="D378" s="96" t="str">
        <f>IF(FN_MC!S381="","*",FN_MC!S381)</f>
        <v>-</v>
      </c>
      <c r="E378" s="96" t="str">
        <f>IF(FN_MC!T381="","*",FN_MC!T381)</f>
        <v>-</v>
      </c>
      <c r="F378" s="96" t="str">
        <f>IF(FN_MC!B381="","*",FN_MC!B381)</f>
        <v>*</v>
      </c>
      <c r="G378" s="96" t="str">
        <f>IF(FN_MC!D381="","*",FN_MC!D381)</f>
        <v>*</v>
      </c>
      <c r="H378" s="96" t="str">
        <f>IF(FN_MC!F381="","*",FN_MC!F381)</f>
        <v>*</v>
      </c>
      <c r="I378" s="96" t="str">
        <f>IF(FN_MC!H381="","*",FN_MC!H381)</f>
        <v>*</v>
      </c>
      <c r="J378" s="96" t="str">
        <f>IF(FN_MC!I381="","*",FN_MC!I381)</f>
        <v>*</v>
      </c>
      <c r="K378" s="96" t="str">
        <f>IF(FN_MC!M381="","*",FN_MC!M381)</f>
        <v>-</v>
      </c>
      <c r="L378" s="196" t="str">
        <f>IF(FN_MC!N381="","*",FN_MC!N381)</f>
        <v>-</v>
      </c>
      <c r="M378" s="97" t="str">
        <f>IF(FN_MC!J381="","*",FN_MC!J381)</f>
        <v>*</v>
      </c>
      <c r="N378" s="183" t="str">
        <f>IF(FN_MC!K381="","*",FN_MC!K381)</f>
        <v>*</v>
      </c>
      <c r="O378" s="183" t="str">
        <f>IF(FN_MC!L381="","*",FN_MC!L381)</f>
        <v>-</v>
      </c>
      <c r="P378" s="107" t="str">
        <f>IF(FN_MC!O381="","*",FN_MC!O381)</f>
        <v>*</v>
      </c>
      <c r="Q378" s="107" t="str">
        <f>IF(FN_MC!P381="","*",FN_MC!P381)</f>
        <v>*</v>
      </c>
      <c r="R378" s="96" t="str">
        <f>IF(FN_MC!Q381="","*",CONCATENATE(FN_MC!Q381," ",FN_MC!R381))</f>
        <v>*</v>
      </c>
      <c r="S378" s="96" t="str">
        <f>IF(FN_MC!V381="","*",FN_MC!V381)</f>
        <v>*</v>
      </c>
      <c r="T378" s="96" t="str">
        <f>IF(FN_MC!W381="","*",FN_MC!W381)</f>
        <v>*</v>
      </c>
      <c r="U378" s="98" t="str">
        <f ca="1">_xlfn.XLOOKUP(G378&amp;$U$3,BS_CONTROLE[CHAVE],BS_CONTROLE[Quantidade_11],"-")</f>
        <v>-</v>
      </c>
      <c r="V378" s="98" t="str">
        <f ca="1">_xlfn.XLOOKUP(G378&amp;$V$3,BS_CONTROLE[CHAVE],BS_CONTROLE[Quantidade_11],"-")</f>
        <v>-</v>
      </c>
      <c r="W378" s="98" t="str">
        <f ca="1">_xlfn.XLOOKUP(G378&amp;$W$3,BS_CONTROLE[CHAVE],BS_CONTROLE[Quantidade_11],"-")</f>
        <v>-</v>
      </c>
      <c r="X378" s="201"/>
      <c r="Y378" s="201"/>
      <c r="Z378" s="201"/>
      <c r="AA378" s="201"/>
      <c r="AB378" s="201"/>
      <c r="AC378" s="201"/>
      <c r="AD378" s="201"/>
      <c r="AE378" s="201"/>
      <c r="AF378" s="201"/>
      <c r="AG378" s="201"/>
      <c r="AH378" s="201"/>
      <c r="AI378" s="201"/>
      <c r="AJ378" s="201"/>
      <c r="AK378" s="201"/>
      <c r="AL378" s="201"/>
      <c r="AM378" s="201"/>
      <c r="AN378" s="201"/>
      <c r="AO378" s="201"/>
      <c r="AP378" s="201"/>
      <c r="AQ378" s="201"/>
      <c r="AR378" s="201"/>
      <c r="AS378" s="201"/>
      <c r="AT378" s="201"/>
    </row>
    <row r="379" spans="1:46" hidden="1">
      <c r="A379" s="95" t="str">
        <f>IF(FN_MC!Y382="","*",FN_MC!Y382)</f>
        <v>*</v>
      </c>
      <c r="B379" s="95" t="str">
        <f>IF(FN_MC!X382="","*",FN_MC!X382)</f>
        <v>*</v>
      </c>
      <c r="C379" s="95" t="str">
        <f>IF(FN_MC!Z382="","*",FN_MC!Z382)</f>
        <v>*</v>
      </c>
      <c r="D379" s="96" t="str">
        <f>IF(FN_MC!S382="","*",FN_MC!S382)</f>
        <v>-</v>
      </c>
      <c r="E379" s="96" t="str">
        <f>IF(FN_MC!T382="","*",FN_MC!T382)</f>
        <v>-</v>
      </c>
      <c r="F379" s="96" t="str">
        <f>IF(FN_MC!B382="","*",FN_MC!B382)</f>
        <v>*</v>
      </c>
      <c r="G379" s="96" t="str">
        <f>IF(FN_MC!D382="","*",FN_MC!D382)</f>
        <v>*</v>
      </c>
      <c r="H379" s="96" t="str">
        <f>IF(FN_MC!F382="","*",FN_MC!F382)</f>
        <v>*</v>
      </c>
      <c r="I379" s="96" t="str">
        <f>IF(FN_MC!H382="","*",FN_MC!H382)</f>
        <v>*</v>
      </c>
      <c r="J379" s="96" t="str">
        <f>IF(FN_MC!I382="","*",FN_MC!I382)</f>
        <v>*</v>
      </c>
      <c r="K379" s="96" t="str">
        <f>IF(FN_MC!M382="","*",FN_MC!M382)</f>
        <v>-</v>
      </c>
      <c r="L379" s="196" t="str">
        <f>IF(FN_MC!N382="","*",FN_MC!N382)</f>
        <v>-</v>
      </c>
      <c r="M379" s="97" t="str">
        <f>IF(FN_MC!J382="","*",FN_MC!J382)</f>
        <v>*</v>
      </c>
      <c r="N379" s="183" t="str">
        <f>IF(FN_MC!K382="","*",FN_MC!K382)</f>
        <v>*</v>
      </c>
      <c r="O379" s="183" t="str">
        <f>IF(FN_MC!L382="","*",FN_MC!L382)</f>
        <v>-</v>
      </c>
      <c r="P379" s="107" t="str">
        <f>IF(FN_MC!O382="","*",FN_MC!O382)</f>
        <v>*</v>
      </c>
      <c r="Q379" s="107" t="str">
        <f>IF(FN_MC!P382="","*",FN_MC!P382)</f>
        <v>*</v>
      </c>
      <c r="R379" s="96" t="str">
        <f>IF(FN_MC!Q382="","*",CONCATENATE(FN_MC!Q382," ",FN_MC!R382))</f>
        <v>*</v>
      </c>
      <c r="S379" s="96" t="str">
        <f>IF(FN_MC!V382="","*",FN_MC!V382)</f>
        <v>*</v>
      </c>
      <c r="T379" s="96" t="str">
        <f>IF(FN_MC!W382="","*",FN_MC!W382)</f>
        <v>*</v>
      </c>
      <c r="U379" s="98" t="str">
        <f ca="1">_xlfn.XLOOKUP(G379&amp;$U$3,BS_CONTROLE[CHAVE],BS_CONTROLE[Quantidade_11],"-")</f>
        <v>-</v>
      </c>
      <c r="V379" s="98" t="str">
        <f ca="1">_xlfn.XLOOKUP(G379&amp;$V$3,BS_CONTROLE[CHAVE],BS_CONTROLE[Quantidade_11],"-")</f>
        <v>-</v>
      </c>
      <c r="W379" s="98" t="str">
        <f ca="1">_xlfn.XLOOKUP(G379&amp;$W$3,BS_CONTROLE[CHAVE],BS_CONTROLE[Quantidade_11],"-")</f>
        <v>-</v>
      </c>
      <c r="X379" s="201"/>
      <c r="Y379" s="201"/>
      <c r="Z379" s="201"/>
      <c r="AA379" s="201"/>
      <c r="AB379" s="201"/>
      <c r="AC379" s="201"/>
      <c r="AD379" s="201"/>
      <c r="AE379" s="201"/>
      <c r="AF379" s="201"/>
      <c r="AG379" s="201"/>
      <c r="AH379" s="201"/>
      <c r="AI379" s="201"/>
      <c r="AJ379" s="201"/>
      <c r="AK379" s="201"/>
      <c r="AL379" s="201"/>
      <c r="AM379" s="201"/>
      <c r="AN379" s="201"/>
      <c r="AO379" s="201"/>
      <c r="AP379" s="201"/>
      <c r="AQ379" s="201"/>
      <c r="AR379" s="201"/>
      <c r="AS379" s="201"/>
      <c r="AT379" s="201"/>
    </row>
    <row r="380" spans="1:46" hidden="1">
      <c r="A380" s="95" t="str">
        <f>IF(FN_MC!Y383="","*",FN_MC!Y383)</f>
        <v>*</v>
      </c>
      <c r="B380" s="95" t="str">
        <f>IF(FN_MC!X383="","*",FN_MC!X383)</f>
        <v>*</v>
      </c>
      <c r="C380" s="95" t="str">
        <f>IF(FN_MC!Z383="","*",FN_MC!Z383)</f>
        <v>*</v>
      </c>
      <c r="D380" s="96" t="str">
        <f>IF(FN_MC!S383="","*",FN_MC!S383)</f>
        <v>-</v>
      </c>
      <c r="E380" s="96" t="str">
        <f>IF(FN_MC!T383="","*",FN_MC!T383)</f>
        <v>-</v>
      </c>
      <c r="F380" s="96" t="str">
        <f>IF(FN_MC!B383="","*",FN_MC!B383)</f>
        <v>*</v>
      </c>
      <c r="G380" s="96" t="str">
        <f>IF(FN_MC!D383="","*",FN_MC!D383)</f>
        <v>*</v>
      </c>
      <c r="H380" s="96" t="str">
        <f>IF(FN_MC!F383="","*",FN_MC!F383)</f>
        <v>*</v>
      </c>
      <c r="I380" s="96" t="str">
        <f>IF(FN_MC!H383="","*",FN_MC!H383)</f>
        <v>*</v>
      </c>
      <c r="J380" s="96" t="str">
        <f>IF(FN_MC!I383="","*",FN_MC!I383)</f>
        <v>*</v>
      </c>
      <c r="K380" s="96" t="str">
        <f>IF(FN_MC!M383="","*",FN_MC!M383)</f>
        <v>-</v>
      </c>
      <c r="L380" s="196" t="str">
        <f>IF(FN_MC!N383="","*",FN_MC!N383)</f>
        <v>-</v>
      </c>
      <c r="M380" s="97" t="str">
        <f>IF(FN_MC!J383="","*",FN_MC!J383)</f>
        <v>*</v>
      </c>
      <c r="N380" s="183" t="str">
        <f>IF(FN_MC!K383="","*",FN_MC!K383)</f>
        <v>*</v>
      </c>
      <c r="O380" s="183" t="str">
        <f>IF(FN_MC!L383="","*",FN_MC!L383)</f>
        <v>-</v>
      </c>
      <c r="P380" s="107" t="str">
        <f>IF(FN_MC!O383="","*",FN_MC!O383)</f>
        <v>*</v>
      </c>
      <c r="Q380" s="107" t="str">
        <f>IF(FN_MC!P383="","*",FN_MC!P383)</f>
        <v>*</v>
      </c>
      <c r="R380" s="96" t="str">
        <f>IF(FN_MC!Q383="","*",CONCATENATE(FN_MC!Q383," ",FN_MC!R383))</f>
        <v>*</v>
      </c>
      <c r="S380" s="96" t="str">
        <f>IF(FN_MC!V383="","*",FN_MC!V383)</f>
        <v>*</v>
      </c>
      <c r="T380" s="96" t="str">
        <f>IF(FN_MC!W383="","*",FN_MC!W383)</f>
        <v>*</v>
      </c>
      <c r="U380" s="98" t="str">
        <f ca="1">_xlfn.XLOOKUP(G380&amp;$U$3,BS_CONTROLE[CHAVE],BS_CONTROLE[Quantidade_11],"-")</f>
        <v>-</v>
      </c>
      <c r="V380" s="98" t="str">
        <f ca="1">_xlfn.XLOOKUP(G380&amp;$V$3,BS_CONTROLE[CHAVE],BS_CONTROLE[Quantidade_11],"-")</f>
        <v>-</v>
      </c>
      <c r="W380" s="98" t="str">
        <f ca="1">_xlfn.XLOOKUP(G380&amp;$W$3,BS_CONTROLE[CHAVE],BS_CONTROLE[Quantidade_11],"-")</f>
        <v>-</v>
      </c>
      <c r="X380" s="201"/>
      <c r="Y380" s="201"/>
      <c r="Z380" s="201"/>
      <c r="AA380" s="201"/>
      <c r="AB380" s="201"/>
      <c r="AC380" s="201"/>
      <c r="AD380" s="201"/>
      <c r="AE380" s="201"/>
      <c r="AF380" s="201"/>
      <c r="AG380" s="201"/>
      <c r="AH380" s="201"/>
      <c r="AI380" s="201"/>
      <c r="AJ380" s="201"/>
      <c r="AK380" s="201"/>
      <c r="AL380" s="201"/>
      <c r="AM380" s="201"/>
      <c r="AN380" s="201"/>
      <c r="AO380" s="201"/>
      <c r="AP380" s="201"/>
      <c r="AQ380" s="201"/>
      <c r="AR380" s="201"/>
      <c r="AS380" s="201"/>
      <c r="AT380" s="201"/>
    </row>
    <row r="381" spans="1:46" hidden="1">
      <c r="A381" s="95" t="str">
        <f>IF(FN_MC!Y384="","*",FN_MC!Y384)</f>
        <v>*</v>
      </c>
      <c r="B381" s="95" t="str">
        <f>IF(FN_MC!X384="","*",FN_MC!X384)</f>
        <v>*</v>
      </c>
      <c r="C381" s="95" t="str">
        <f>IF(FN_MC!Z384="","*",FN_MC!Z384)</f>
        <v>*</v>
      </c>
      <c r="D381" s="96" t="str">
        <f>IF(FN_MC!S384="","*",FN_MC!S384)</f>
        <v>-</v>
      </c>
      <c r="E381" s="96" t="str">
        <f>IF(FN_MC!T384="","*",FN_MC!T384)</f>
        <v>-</v>
      </c>
      <c r="F381" s="96" t="str">
        <f>IF(FN_MC!B384="","*",FN_MC!B384)</f>
        <v>*</v>
      </c>
      <c r="G381" s="96" t="str">
        <f>IF(FN_MC!D384="","*",FN_MC!D384)</f>
        <v>*</v>
      </c>
      <c r="H381" s="96" t="str">
        <f>IF(FN_MC!F384="","*",FN_MC!F384)</f>
        <v>*</v>
      </c>
      <c r="I381" s="96" t="str">
        <f>IF(FN_MC!H384="","*",FN_MC!H384)</f>
        <v>*</v>
      </c>
      <c r="J381" s="96" t="str">
        <f>IF(FN_MC!I384="","*",FN_MC!I384)</f>
        <v>*</v>
      </c>
      <c r="K381" s="96" t="str">
        <f>IF(FN_MC!M384="","*",FN_MC!M384)</f>
        <v>-</v>
      </c>
      <c r="L381" s="196" t="str">
        <f>IF(FN_MC!N384="","*",FN_MC!N384)</f>
        <v>-</v>
      </c>
      <c r="M381" s="97" t="str">
        <f>IF(FN_MC!J384="","*",FN_MC!J384)</f>
        <v>*</v>
      </c>
      <c r="N381" s="183" t="str">
        <f>IF(FN_MC!K384="","*",FN_MC!K384)</f>
        <v>*</v>
      </c>
      <c r="O381" s="183" t="str">
        <f>IF(FN_MC!L384="","*",FN_MC!L384)</f>
        <v>-</v>
      </c>
      <c r="P381" s="107" t="str">
        <f>IF(FN_MC!O384="","*",FN_MC!O384)</f>
        <v>*</v>
      </c>
      <c r="Q381" s="107" t="str">
        <f>IF(FN_MC!P384="","*",FN_MC!P384)</f>
        <v>*</v>
      </c>
      <c r="R381" s="96" t="str">
        <f>IF(FN_MC!Q384="","*",CONCATENATE(FN_MC!Q384," ",FN_MC!R384))</f>
        <v>*</v>
      </c>
      <c r="S381" s="96" t="str">
        <f>IF(FN_MC!V384="","*",FN_MC!V384)</f>
        <v>*</v>
      </c>
      <c r="T381" s="96" t="str">
        <f>IF(FN_MC!W384="","*",FN_MC!W384)</f>
        <v>*</v>
      </c>
      <c r="U381" s="98" t="str">
        <f ca="1">_xlfn.XLOOKUP(G381&amp;$U$3,BS_CONTROLE[CHAVE],BS_CONTROLE[Quantidade_11],"-")</f>
        <v>-</v>
      </c>
      <c r="V381" s="98" t="str">
        <f ca="1">_xlfn.XLOOKUP(G381&amp;$V$3,BS_CONTROLE[CHAVE],BS_CONTROLE[Quantidade_11],"-")</f>
        <v>-</v>
      </c>
      <c r="W381" s="98" t="str">
        <f ca="1">_xlfn.XLOOKUP(G381&amp;$W$3,BS_CONTROLE[CHAVE],BS_CONTROLE[Quantidade_11],"-")</f>
        <v>-</v>
      </c>
      <c r="X381" s="201"/>
      <c r="Y381" s="201"/>
      <c r="Z381" s="201"/>
      <c r="AA381" s="201"/>
      <c r="AB381" s="201"/>
      <c r="AC381" s="201"/>
      <c r="AD381" s="201"/>
      <c r="AE381" s="201"/>
      <c r="AF381" s="201"/>
      <c r="AG381" s="201"/>
      <c r="AH381" s="201"/>
      <c r="AI381" s="201"/>
      <c r="AJ381" s="201"/>
      <c r="AK381" s="201"/>
      <c r="AL381" s="201"/>
      <c r="AM381" s="201"/>
      <c r="AN381" s="201"/>
      <c r="AO381" s="201"/>
      <c r="AP381" s="201"/>
      <c r="AQ381" s="201"/>
      <c r="AR381" s="201"/>
      <c r="AS381" s="201"/>
      <c r="AT381" s="201"/>
    </row>
    <row r="382" spans="1:46" hidden="1">
      <c r="A382" s="95" t="str">
        <f>IF(FN_MC!Y385="","*",FN_MC!Y385)</f>
        <v>*</v>
      </c>
      <c r="B382" s="95" t="str">
        <f>IF(FN_MC!X385="","*",FN_MC!X385)</f>
        <v>*</v>
      </c>
      <c r="C382" s="95" t="str">
        <f>IF(FN_MC!Z385="","*",FN_MC!Z385)</f>
        <v>*</v>
      </c>
      <c r="D382" s="96" t="str">
        <f>IF(FN_MC!S385="","*",FN_MC!S385)</f>
        <v>-</v>
      </c>
      <c r="E382" s="96" t="str">
        <f>IF(FN_MC!T385="","*",FN_MC!T385)</f>
        <v>-</v>
      </c>
      <c r="F382" s="96" t="str">
        <f>IF(FN_MC!B385="","*",FN_MC!B385)</f>
        <v>*</v>
      </c>
      <c r="G382" s="96" t="str">
        <f>IF(FN_MC!D385="","*",FN_MC!D385)</f>
        <v>*</v>
      </c>
      <c r="H382" s="96" t="str">
        <f>IF(FN_MC!F385="","*",FN_MC!F385)</f>
        <v>*</v>
      </c>
      <c r="I382" s="96" t="str">
        <f>IF(FN_MC!H385="","*",FN_MC!H385)</f>
        <v>*</v>
      </c>
      <c r="J382" s="96" t="str">
        <f>IF(FN_MC!I385="","*",FN_MC!I385)</f>
        <v>*</v>
      </c>
      <c r="K382" s="96" t="str">
        <f>IF(FN_MC!M385="","*",FN_MC!M385)</f>
        <v>-</v>
      </c>
      <c r="L382" s="196" t="str">
        <f>IF(FN_MC!N385="","*",FN_MC!N385)</f>
        <v>-</v>
      </c>
      <c r="M382" s="97" t="str">
        <f>IF(FN_MC!J385="","*",FN_MC!J385)</f>
        <v>*</v>
      </c>
      <c r="N382" s="183" t="str">
        <f>IF(FN_MC!K385="","*",FN_MC!K385)</f>
        <v>*</v>
      </c>
      <c r="O382" s="183" t="str">
        <f>IF(FN_MC!L385="","*",FN_MC!L385)</f>
        <v>-</v>
      </c>
      <c r="P382" s="107" t="str">
        <f>IF(FN_MC!O385="","*",FN_MC!O385)</f>
        <v>*</v>
      </c>
      <c r="Q382" s="107" t="str">
        <f>IF(FN_MC!P385="","*",FN_MC!P385)</f>
        <v>*</v>
      </c>
      <c r="R382" s="96" t="str">
        <f>IF(FN_MC!Q385="","*",CONCATENATE(FN_MC!Q385," ",FN_MC!R385))</f>
        <v>*</v>
      </c>
      <c r="S382" s="96" t="str">
        <f>IF(FN_MC!V385="","*",FN_MC!V385)</f>
        <v>*</v>
      </c>
      <c r="T382" s="96" t="str">
        <f>IF(FN_MC!W385="","*",FN_MC!W385)</f>
        <v>*</v>
      </c>
      <c r="U382" s="98" t="str">
        <f ca="1">_xlfn.XLOOKUP(G382&amp;$U$3,BS_CONTROLE[CHAVE],BS_CONTROLE[Quantidade_11],"-")</f>
        <v>-</v>
      </c>
      <c r="V382" s="98" t="str">
        <f ca="1">_xlfn.XLOOKUP(G382&amp;$V$3,BS_CONTROLE[CHAVE],BS_CONTROLE[Quantidade_11],"-")</f>
        <v>-</v>
      </c>
      <c r="W382" s="98" t="str">
        <f ca="1">_xlfn.XLOOKUP(G382&amp;$W$3,BS_CONTROLE[CHAVE],BS_CONTROLE[Quantidade_11],"-")</f>
        <v>-</v>
      </c>
      <c r="X382" s="201"/>
      <c r="Y382" s="201"/>
      <c r="Z382" s="201"/>
      <c r="AA382" s="201"/>
      <c r="AB382" s="201"/>
      <c r="AC382" s="201"/>
      <c r="AD382" s="201"/>
      <c r="AE382" s="201"/>
      <c r="AF382" s="201"/>
      <c r="AG382" s="201"/>
      <c r="AH382" s="201"/>
      <c r="AI382" s="201"/>
      <c r="AJ382" s="201"/>
      <c r="AK382" s="201"/>
      <c r="AL382" s="201"/>
      <c r="AM382" s="201"/>
      <c r="AN382" s="201"/>
      <c r="AO382" s="201"/>
      <c r="AP382" s="201"/>
      <c r="AQ382" s="201"/>
      <c r="AR382" s="201"/>
      <c r="AS382" s="201"/>
      <c r="AT382" s="201"/>
    </row>
    <row r="383" spans="1:46" hidden="1">
      <c r="A383" s="95" t="str">
        <f>IF(FN_MC!Y386="","*",FN_MC!Y386)</f>
        <v>*</v>
      </c>
      <c r="B383" s="95" t="str">
        <f>IF(FN_MC!X386="","*",FN_MC!X386)</f>
        <v>*</v>
      </c>
      <c r="C383" s="95" t="str">
        <f>IF(FN_MC!Z386="","*",FN_MC!Z386)</f>
        <v>*</v>
      </c>
      <c r="D383" s="96" t="str">
        <f>IF(FN_MC!S386="","*",FN_MC!S386)</f>
        <v>-</v>
      </c>
      <c r="E383" s="96" t="str">
        <f>IF(FN_MC!T386="","*",FN_MC!T386)</f>
        <v>-</v>
      </c>
      <c r="F383" s="96" t="str">
        <f>IF(FN_MC!B386="","*",FN_MC!B386)</f>
        <v>*</v>
      </c>
      <c r="G383" s="96" t="str">
        <f>IF(FN_MC!D386="","*",FN_MC!D386)</f>
        <v>*</v>
      </c>
      <c r="H383" s="96" t="str">
        <f>IF(FN_MC!F386="","*",FN_MC!F386)</f>
        <v>*</v>
      </c>
      <c r="I383" s="96" t="str">
        <f>IF(FN_MC!H386="","*",FN_MC!H386)</f>
        <v>*</v>
      </c>
      <c r="J383" s="96" t="str">
        <f>IF(FN_MC!I386="","*",FN_MC!I386)</f>
        <v>*</v>
      </c>
      <c r="K383" s="96" t="str">
        <f>IF(FN_MC!M386="","*",FN_MC!M386)</f>
        <v>-</v>
      </c>
      <c r="L383" s="196" t="str">
        <f>IF(FN_MC!N386="","*",FN_MC!N386)</f>
        <v>-</v>
      </c>
      <c r="M383" s="97" t="str">
        <f>IF(FN_MC!J386="","*",FN_MC!J386)</f>
        <v>*</v>
      </c>
      <c r="N383" s="183" t="str">
        <f>IF(FN_MC!K386="","*",FN_MC!K386)</f>
        <v>*</v>
      </c>
      <c r="O383" s="183" t="str">
        <f>IF(FN_MC!L386="","*",FN_MC!L386)</f>
        <v>-</v>
      </c>
      <c r="P383" s="107" t="str">
        <f>IF(FN_MC!O386="","*",FN_MC!O386)</f>
        <v>*</v>
      </c>
      <c r="Q383" s="107" t="str">
        <f>IF(FN_MC!P386="","*",FN_MC!P386)</f>
        <v>*</v>
      </c>
      <c r="R383" s="96" t="str">
        <f>IF(FN_MC!Q386="","*",CONCATENATE(FN_MC!Q386," ",FN_MC!R386))</f>
        <v>*</v>
      </c>
      <c r="S383" s="96" t="str">
        <f>IF(FN_MC!V386="","*",FN_MC!V386)</f>
        <v>*</v>
      </c>
      <c r="T383" s="96" t="str">
        <f>IF(FN_MC!W386="","*",FN_MC!W386)</f>
        <v>*</v>
      </c>
      <c r="U383" s="98" t="str">
        <f ca="1">_xlfn.XLOOKUP(G383&amp;$U$3,BS_CONTROLE[CHAVE],BS_CONTROLE[Quantidade_11],"-")</f>
        <v>-</v>
      </c>
      <c r="V383" s="98" t="str">
        <f ca="1">_xlfn.XLOOKUP(G383&amp;$V$3,BS_CONTROLE[CHAVE],BS_CONTROLE[Quantidade_11],"-")</f>
        <v>-</v>
      </c>
      <c r="W383" s="98" t="str">
        <f ca="1">_xlfn.XLOOKUP(G383&amp;$W$3,BS_CONTROLE[CHAVE],BS_CONTROLE[Quantidade_11],"-")</f>
        <v>-</v>
      </c>
      <c r="X383" s="201"/>
      <c r="Y383" s="201"/>
      <c r="Z383" s="201"/>
      <c r="AA383" s="201"/>
      <c r="AB383" s="201"/>
      <c r="AC383" s="201"/>
      <c r="AD383" s="201"/>
      <c r="AE383" s="201"/>
      <c r="AF383" s="201"/>
      <c r="AG383" s="201"/>
      <c r="AH383" s="201"/>
      <c r="AI383" s="201"/>
      <c r="AJ383" s="201"/>
      <c r="AK383" s="201"/>
      <c r="AL383" s="201"/>
      <c r="AM383" s="201"/>
      <c r="AN383" s="201"/>
      <c r="AO383" s="201"/>
      <c r="AP383" s="201"/>
      <c r="AQ383" s="201"/>
      <c r="AR383" s="201"/>
      <c r="AS383" s="201"/>
      <c r="AT383" s="201"/>
    </row>
    <row r="384" spans="1:46" hidden="1">
      <c r="A384" s="95" t="str">
        <f>IF(FN_MC!Y387="","*",FN_MC!Y387)</f>
        <v>*</v>
      </c>
      <c r="B384" s="95" t="str">
        <f>IF(FN_MC!X387="","*",FN_MC!X387)</f>
        <v>*</v>
      </c>
      <c r="C384" s="95" t="str">
        <f>IF(FN_MC!Z387="","*",FN_MC!Z387)</f>
        <v>*</v>
      </c>
      <c r="D384" s="96" t="str">
        <f>IF(FN_MC!S387="","*",FN_MC!S387)</f>
        <v>-</v>
      </c>
      <c r="E384" s="96" t="str">
        <f>IF(FN_MC!T387="","*",FN_MC!T387)</f>
        <v>-</v>
      </c>
      <c r="F384" s="96" t="str">
        <f>IF(FN_MC!B387="","*",FN_MC!B387)</f>
        <v>*</v>
      </c>
      <c r="G384" s="96" t="str">
        <f>IF(FN_MC!D387="","*",FN_MC!D387)</f>
        <v>*</v>
      </c>
      <c r="H384" s="96" t="str">
        <f>IF(FN_MC!F387="","*",FN_MC!F387)</f>
        <v>*</v>
      </c>
      <c r="I384" s="96" t="str">
        <f>IF(FN_MC!H387="","*",FN_MC!H387)</f>
        <v>*</v>
      </c>
      <c r="J384" s="96" t="str">
        <f>IF(FN_MC!I387="","*",FN_MC!I387)</f>
        <v>*</v>
      </c>
      <c r="K384" s="96" t="str">
        <f>IF(FN_MC!M387="","*",FN_MC!M387)</f>
        <v>-</v>
      </c>
      <c r="L384" s="196" t="str">
        <f>IF(FN_MC!N387="","*",FN_MC!N387)</f>
        <v>-</v>
      </c>
      <c r="M384" s="97" t="str">
        <f>IF(FN_MC!J387="","*",FN_MC!J387)</f>
        <v>*</v>
      </c>
      <c r="N384" s="183" t="str">
        <f>IF(FN_MC!K387="","*",FN_MC!K387)</f>
        <v>*</v>
      </c>
      <c r="O384" s="183" t="str">
        <f>IF(FN_MC!L387="","*",FN_MC!L387)</f>
        <v>-</v>
      </c>
      <c r="P384" s="107" t="str">
        <f>IF(FN_MC!O387="","*",FN_MC!O387)</f>
        <v>*</v>
      </c>
      <c r="Q384" s="107" t="str">
        <f>IF(FN_MC!P387="","*",FN_MC!P387)</f>
        <v>*</v>
      </c>
      <c r="R384" s="96" t="str">
        <f>IF(FN_MC!Q387="","*",CONCATENATE(FN_MC!Q387," ",FN_MC!R387))</f>
        <v>*</v>
      </c>
      <c r="S384" s="96" t="str">
        <f>IF(FN_MC!V387="","*",FN_MC!V387)</f>
        <v>*</v>
      </c>
      <c r="T384" s="96" t="str">
        <f>IF(FN_MC!W387="","*",FN_MC!W387)</f>
        <v>*</v>
      </c>
      <c r="U384" s="98" t="str">
        <f ca="1">_xlfn.XLOOKUP(G384&amp;$U$3,BS_CONTROLE[CHAVE],BS_CONTROLE[Quantidade_11],"-")</f>
        <v>-</v>
      </c>
      <c r="V384" s="98" t="str">
        <f ca="1">_xlfn.XLOOKUP(G384&amp;$V$3,BS_CONTROLE[CHAVE],BS_CONTROLE[Quantidade_11],"-")</f>
        <v>-</v>
      </c>
      <c r="W384" s="98" t="str">
        <f ca="1">_xlfn.XLOOKUP(G384&amp;$W$3,BS_CONTROLE[CHAVE],BS_CONTROLE[Quantidade_11],"-")</f>
        <v>-</v>
      </c>
      <c r="X384" s="201"/>
      <c r="Y384" s="201"/>
      <c r="Z384" s="201"/>
      <c r="AA384" s="201"/>
      <c r="AB384" s="201"/>
      <c r="AC384" s="201"/>
      <c r="AD384" s="201"/>
      <c r="AE384" s="201"/>
      <c r="AF384" s="201"/>
      <c r="AG384" s="201"/>
      <c r="AH384" s="201"/>
      <c r="AI384" s="201"/>
      <c r="AJ384" s="201"/>
      <c r="AK384" s="201"/>
      <c r="AL384" s="201"/>
      <c r="AM384" s="201"/>
      <c r="AN384" s="201"/>
      <c r="AO384" s="201"/>
      <c r="AP384" s="201"/>
      <c r="AQ384" s="201"/>
      <c r="AR384" s="201"/>
      <c r="AS384" s="201"/>
      <c r="AT384" s="201"/>
    </row>
    <row r="385" spans="1:46" hidden="1">
      <c r="A385" s="95" t="str">
        <f>IF(FN_MC!Y388="","*",FN_MC!Y388)</f>
        <v>*</v>
      </c>
      <c r="B385" s="95" t="str">
        <f>IF(FN_MC!X388="","*",FN_MC!X388)</f>
        <v>*</v>
      </c>
      <c r="C385" s="95" t="str">
        <f>IF(FN_MC!Z388="","*",FN_MC!Z388)</f>
        <v>*</v>
      </c>
      <c r="D385" s="96" t="str">
        <f>IF(FN_MC!S388="","*",FN_MC!S388)</f>
        <v>-</v>
      </c>
      <c r="E385" s="96" t="str">
        <f>IF(FN_MC!T388="","*",FN_MC!T388)</f>
        <v>-</v>
      </c>
      <c r="F385" s="96" t="str">
        <f>IF(FN_MC!B388="","*",FN_MC!B388)</f>
        <v>*</v>
      </c>
      <c r="G385" s="96" t="str">
        <f>IF(FN_MC!D388="","*",FN_MC!D388)</f>
        <v>*</v>
      </c>
      <c r="H385" s="96" t="str">
        <f>IF(FN_MC!F388="","*",FN_MC!F388)</f>
        <v>*</v>
      </c>
      <c r="I385" s="96" t="str">
        <f>IF(FN_MC!H388="","*",FN_MC!H388)</f>
        <v>*</v>
      </c>
      <c r="J385" s="96" t="str">
        <f>IF(FN_MC!I388="","*",FN_MC!I388)</f>
        <v>*</v>
      </c>
      <c r="K385" s="96" t="str">
        <f>IF(FN_MC!M388="","*",FN_MC!M388)</f>
        <v>-</v>
      </c>
      <c r="L385" s="196" t="str">
        <f>IF(FN_MC!N388="","*",FN_MC!N388)</f>
        <v>-</v>
      </c>
      <c r="M385" s="97" t="str">
        <f>IF(FN_MC!J388="","*",FN_MC!J388)</f>
        <v>*</v>
      </c>
      <c r="N385" s="183" t="str">
        <f>IF(FN_MC!K388="","*",FN_MC!K388)</f>
        <v>*</v>
      </c>
      <c r="O385" s="183" t="str">
        <f>IF(FN_MC!L388="","*",FN_MC!L388)</f>
        <v>-</v>
      </c>
      <c r="P385" s="107" t="str">
        <f>IF(FN_MC!O388="","*",FN_MC!O388)</f>
        <v>*</v>
      </c>
      <c r="Q385" s="107" t="str">
        <f>IF(FN_MC!P388="","*",FN_MC!P388)</f>
        <v>*</v>
      </c>
      <c r="R385" s="96" t="str">
        <f>IF(FN_MC!Q388="","*",CONCATENATE(FN_MC!Q388," ",FN_MC!R388))</f>
        <v>*</v>
      </c>
      <c r="S385" s="96" t="str">
        <f>IF(FN_MC!V388="","*",FN_MC!V388)</f>
        <v>*</v>
      </c>
      <c r="T385" s="96" t="str">
        <f>IF(FN_MC!W388="","*",FN_MC!W388)</f>
        <v>*</v>
      </c>
      <c r="U385" s="98" t="str">
        <f ca="1">_xlfn.XLOOKUP(G385&amp;$U$3,BS_CONTROLE[CHAVE],BS_CONTROLE[Quantidade_11],"-")</f>
        <v>-</v>
      </c>
      <c r="V385" s="98" t="str">
        <f ca="1">_xlfn.XLOOKUP(G385&amp;$V$3,BS_CONTROLE[CHAVE],BS_CONTROLE[Quantidade_11],"-")</f>
        <v>-</v>
      </c>
      <c r="W385" s="98" t="str">
        <f ca="1">_xlfn.XLOOKUP(G385&amp;$W$3,BS_CONTROLE[CHAVE],BS_CONTROLE[Quantidade_11],"-")</f>
        <v>-</v>
      </c>
      <c r="X385" s="201"/>
      <c r="Y385" s="201"/>
      <c r="Z385" s="201"/>
      <c r="AA385" s="201"/>
      <c r="AB385" s="201"/>
      <c r="AC385" s="201"/>
      <c r="AD385" s="201"/>
      <c r="AE385" s="201"/>
      <c r="AF385" s="201"/>
      <c r="AG385" s="201"/>
      <c r="AH385" s="201"/>
      <c r="AI385" s="201"/>
      <c r="AJ385" s="201"/>
      <c r="AK385" s="201"/>
      <c r="AL385" s="201"/>
      <c r="AM385" s="201"/>
      <c r="AN385" s="201"/>
      <c r="AO385" s="201"/>
      <c r="AP385" s="201"/>
      <c r="AQ385" s="201"/>
      <c r="AR385" s="201"/>
      <c r="AS385" s="201"/>
      <c r="AT385" s="201"/>
    </row>
    <row r="386" spans="1:46" hidden="1">
      <c r="A386" s="95" t="str">
        <f>IF(FN_MC!Y389="","*",FN_MC!Y389)</f>
        <v>*</v>
      </c>
      <c r="B386" s="95" t="str">
        <f>IF(FN_MC!X389="","*",FN_MC!X389)</f>
        <v>*</v>
      </c>
      <c r="C386" s="95" t="str">
        <f>IF(FN_MC!Z389="","*",FN_MC!Z389)</f>
        <v>*</v>
      </c>
      <c r="D386" s="96" t="str">
        <f>IF(FN_MC!S389="","*",FN_MC!S389)</f>
        <v>-</v>
      </c>
      <c r="E386" s="96" t="str">
        <f>IF(FN_MC!T389="","*",FN_MC!T389)</f>
        <v>-</v>
      </c>
      <c r="F386" s="96" t="str">
        <f>IF(FN_MC!B389="","*",FN_MC!B389)</f>
        <v>*</v>
      </c>
      <c r="G386" s="96" t="str">
        <f>IF(FN_MC!D389="","*",FN_MC!D389)</f>
        <v>*</v>
      </c>
      <c r="H386" s="96" t="str">
        <f>IF(FN_MC!F389="","*",FN_MC!F389)</f>
        <v>*</v>
      </c>
      <c r="I386" s="96" t="str">
        <f>IF(FN_MC!H389="","*",FN_MC!H389)</f>
        <v>*</v>
      </c>
      <c r="J386" s="96" t="str">
        <f>IF(FN_MC!I389="","*",FN_MC!I389)</f>
        <v>*</v>
      </c>
      <c r="K386" s="96" t="str">
        <f>IF(FN_MC!M389="","*",FN_MC!M389)</f>
        <v>-</v>
      </c>
      <c r="L386" s="196" t="str">
        <f>IF(FN_MC!N389="","*",FN_MC!N389)</f>
        <v>-</v>
      </c>
      <c r="M386" s="97" t="str">
        <f>IF(FN_MC!J389="","*",FN_MC!J389)</f>
        <v>*</v>
      </c>
      <c r="N386" s="183" t="str">
        <f>IF(FN_MC!K389="","*",FN_MC!K389)</f>
        <v>*</v>
      </c>
      <c r="O386" s="183" t="str">
        <f>IF(FN_MC!L389="","*",FN_MC!L389)</f>
        <v>-</v>
      </c>
      <c r="P386" s="107" t="str">
        <f>IF(FN_MC!O389="","*",FN_MC!O389)</f>
        <v>*</v>
      </c>
      <c r="Q386" s="107" t="str">
        <f>IF(FN_MC!P389="","*",FN_MC!P389)</f>
        <v>*</v>
      </c>
      <c r="R386" s="96" t="str">
        <f>IF(FN_MC!Q389="","*",CONCATENATE(FN_MC!Q389," ",FN_MC!R389))</f>
        <v>*</v>
      </c>
      <c r="S386" s="96" t="str">
        <f>IF(FN_MC!V389="","*",FN_MC!V389)</f>
        <v>*</v>
      </c>
      <c r="T386" s="96" t="str">
        <f>IF(FN_MC!W389="","*",FN_MC!W389)</f>
        <v>*</v>
      </c>
      <c r="U386" s="98" t="str">
        <f ca="1">_xlfn.XLOOKUP(G386&amp;$U$3,BS_CONTROLE[CHAVE],BS_CONTROLE[Quantidade_11],"-")</f>
        <v>-</v>
      </c>
      <c r="V386" s="98" t="str">
        <f ca="1">_xlfn.XLOOKUP(G386&amp;$V$3,BS_CONTROLE[CHAVE],BS_CONTROLE[Quantidade_11],"-")</f>
        <v>-</v>
      </c>
      <c r="W386" s="98" t="str">
        <f ca="1">_xlfn.XLOOKUP(G386&amp;$W$3,BS_CONTROLE[CHAVE],BS_CONTROLE[Quantidade_11],"-")</f>
        <v>-</v>
      </c>
      <c r="X386" s="201"/>
      <c r="Y386" s="201"/>
      <c r="Z386" s="201"/>
      <c r="AA386" s="201"/>
      <c r="AB386" s="201"/>
      <c r="AC386" s="201"/>
      <c r="AD386" s="201"/>
      <c r="AE386" s="201"/>
      <c r="AF386" s="201"/>
      <c r="AG386" s="201"/>
      <c r="AH386" s="201"/>
      <c r="AI386" s="201"/>
      <c r="AJ386" s="201"/>
      <c r="AK386" s="201"/>
      <c r="AL386" s="201"/>
      <c r="AM386" s="201"/>
      <c r="AN386" s="201"/>
      <c r="AO386" s="201"/>
      <c r="AP386" s="201"/>
      <c r="AQ386" s="201"/>
      <c r="AR386" s="201"/>
      <c r="AS386" s="201"/>
      <c r="AT386" s="201"/>
    </row>
    <row r="387" spans="1:46" hidden="1">
      <c r="A387" s="95" t="str">
        <f>IF(FN_MC!Y390="","*",FN_MC!Y390)</f>
        <v>*</v>
      </c>
      <c r="B387" s="95" t="str">
        <f>IF(FN_MC!X390="","*",FN_MC!X390)</f>
        <v>*</v>
      </c>
      <c r="C387" s="95" t="str">
        <f>IF(FN_MC!Z390="","*",FN_MC!Z390)</f>
        <v>*</v>
      </c>
      <c r="D387" s="96" t="str">
        <f>IF(FN_MC!S390="","*",FN_MC!S390)</f>
        <v>-</v>
      </c>
      <c r="E387" s="96" t="str">
        <f>IF(FN_MC!T390="","*",FN_MC!T390)</f>
        <v>-</v>
      </c>
      <c r="F387" s="96" t="str">
        <f>IF(FN_MC!B390="","*",FN_MC!B390)</f>
        <v>*</v>
      </c>
      <c r="G387" s="96" t="str">
        <f>IF(FN_MC!D390="","*",FN_MC!D390)</f>
        <v>*</v>
      </c>
      <c r="H387" s="96" t="str">
        <f>IF(FN_MC!F390="","*",FN_MC!F390)</f>
        <v>*</v>
      </c>
      <c r="I387" s="96" t="str">
        <f>IF(FN_MC!H390="","*",FN_MC!H390)</f>
        <v>*</v>
      </c>
      <c r="J387" s="96" t="str">
        <f>IF(FN_MC!I390="","*",FN_MC!I390)</f>
        <v>*</v>
      </c>
      <c r="K387" s="96" t="str">
        <f>IF(FN_MC!M390="","*",FN_MC!M390)</f>
        <v>-</v>
      </c>
      <c r="L387" s="196" t="str">
        <f>IF(FN_MC!N390="","*",FN_MC!N390)</f>
        <v>-</v>
      </c>
      <c r="M387" s="97" t="str">
        <f>IF(FN_MC!J390="","*",FN_MC!J390)</f>
        <v>*</v>
      </c>
      <c r="N387" s="183" t="str">
        <f>IF(FN_MC!K390="","*",FN_MC!K390)</f>
        <v>*</v>
      </c>
      <c r="O387" s="183" t="str">
        <f>IF(FN_MC!L390="","*",FN_MC!L390)</f>
        <v>-</v>
      </c>
      <c r="P387" s="107" t="str">
        <f>IF(FN_MC!O390="","*",FN_MC!O390)</f>
        <v>*</v>
      </c>
      <c r="Q387" s="107" t="str">
        <f>IF(FN_MC!P390="","*",FN_MC!P390)</f>
        <v>*</v>
      </c>
      <c r="R387" s="96" t="str">
        <f>IF(FN_MC!Q390="","*",CONCATENATE(FN_MC!Q390," ",FN_MC!R390))</f>
        <v>*</v>
      </c>
      <c r="S387" s="96" t="str">
        <f>IF(FN_MC!V390="","*",FN_MC!V390)</f>
        <v>*</v>
      </c>
      <c r="T387" s="96" t="str">
        <f>IF(FN_MC!W390="","*",FN_MC!W390)</f>
        <v>*</v>
      </c>
      <c r="U387" s="98" t="str">
        <f ca="1">_xlfn.XLOOKUP(G387&amp;$U$3,BS_CONTROLE[CHAVE],BS_CONTROLE[Quantidade_11],"-")</f>
        <v>-</v>
      </c>
      <c r="V387" s="98" t="str">
        <f ca="1">_xlfn.XLOOKUP(G387&amp;$V$3,BS_CONTROLE[CHAVE],BS_CONTROLE[Quantidade_11],"-")</f>
        <v>-</v>
      </c>
      <c r="W387" s="98" t="str">
        <f ca="1">_xlfn.XLOOKUP(G387&amp;$W$3,BS_CONTROLE[CHAVE],BS_CONTROLE[Quantidade_11],"-")</f>
        <v>-</v>
      </c>
      <c r="X387" s="201"/>
      <c r="Y387" s="201"/>
      <c r="Z387" s="201"/>
      <c r="AA387" s="201"/>
      <c r="AB387" s="201"/>
      <c r="AC387" s="201"/>
      <c r="AD387" s="201"/>
      <c r="AE387" s="201"/>
      <c r="AF387" s="201"/>
      <c r="AG387" s="201"/>
      <c r="AH387" s="201"/>
      <c r="AI387" s="201"/>
      <c r="AJ387" s="201"/>
      <c r="AK387" s="201"/>
      <c r="AL387" s="201"/>
      <c r="AM387" s="201"/>
      <c r="AN387" s="201"/>
      <c r="AO387" s="201"/>
      <c r="AP387" s="201"/>
      <c r="AQ387" s="201"/>
      <c r="AR387" s="201"/>
      <c r="AS387" s="201"/>
      <c r="AT387" s="201"/>
    </row>
    <row r="388" spans="1:46" hidden="1">
      <c r="A388" s="95" t="str">
        <f>IF(FN_MC!Y391="","*",FN_MC!Y391)</f>
        <v>*</v>
      </c>
      <c r="B388" s="95" t="str">
        <f>IF(FN_MC!X391="","*",FN_MC!X391)</f>
        <v>*</v>
      </c>
      <c r="C388" s="95" t="str">
        <f>IF(FN_MC!Z391="","*",FN_MC!Z391)</f>
        <v>*</v>
      </c>
      <c r="D388" s="96" t="str">
        <f>IF(FN_MC!S391="","*",FN_MC!S391)</f>
        <v>-</v>
      </c>
      <c r="E388" s="96" t="str">
        <f>IF(FN_MC!T391="","*",FN_MC!T391)</f>
        <v>-</v>
      </c>
      <c r="F388" s="96" t="str">
        <f>IF(FN_MC!B391="","*",FN_MC!B391)</f>
        <v>*</v>
      </c>
      <c r="G388" s="96" t="str">
        <f>IF(FN_MC!D391="","*",FN_MC!D391)</f>
        <v>*</v>
      </c>
      <c r="H388" s="96" t="str">
        <f>IF(FN_MC!F391="","*",FN_MC!F391)</f>
        <v>*</v>
      </c>
      <c r="I388" s="96" t="str">
        <f>IF(FN_MC!H391="","*",FN_MC!H391)</f>
        <v>*</v>
      </c>
      <c r="J388" s="96" t="str">
        <f>IF(FN_MC!I391="","*",FN_MC!I391)</f>
        <v>*</v>
      </c>
      <c r="K388" s="96" t="str">
        <f>IF(FN_MC!M391="","*",FN_MC!M391)</f>
        <v>-</v>
      </c>
      <c r="L388" s="196" t="str">
        <f>IF(FN_MC!N391="","*",FN_MC!N391)</f>
        <v>-</v>
      </c>
      <c r="M388" s="97" t="str">
        <f>IF(FN_MC!J391="","*",FN_MC!J391)</f>
        <v>*</v>
      </c>
      <c r="N388" s="183" t="str">
        <f>IF(FN_MC!K391="","*",FN_MC!K391)</f>
        <v>*</v>
      </c>
      <c r="O388" s="183" t="str">
        <f>IF(FN_MC!L391="","*",FN_MC!L391)</f>
        <v>-</v>
      </c>
      <c r="P388" s="107" t="str">
        <f>IF(FN_MC!O391="","*",FN_MC!O391)</f>
        <v>*</v>
      </c>
      <c r="Q388" s="107" t="str">
        <f>IF(FN_MC!P391="","*",FN_MC!P391)</f>
        <v>*</v>
      </c>
      <c r="R388" s="96" t="str">
        <f>IF(FN_MC!Q391="","*",CONCATENATE(FN_MC!Q391," ",FN_MC!R391))</f>
        <v>*</v>
      </c>
      <c r="S388" s="96" t="str">
        <f>IF(FN_MC!V391="","*",FN_MC!V391)</f>
        <v>*</v>
      </c>
      <c r="T388" s="96" t="str">
        <f>IF(FN_MC!W391="","*",FN_MC!W391)</f>
        <v>*</v>
      </c>
      <c r="U388" s="98" t="str">
        <f ca="1">_xlfn.XLOOKUP(G388&amp;$U$3,BS_CONTROLE[CHAVE],BS_CONTROLE[Quantidade_11],"-")</f>
        <v>-</v>
      </c>
      <c r="V388" s="98" t="str">
        <f ca="1">_xlfn.XLOOKUP(G388&amp;$V$3,BS_CONTROLE[CHAVE],BS_CONTROLE[Quantidade_11],"-")</f>
        <v>-</v>
      </c>
      <c r="W388" s="98" t="str">
        <f ca="1">_xlfn.XLOOKUP(G388&amp;$W$3,BS_CONTROLE[CHAVE],BS_CONTROLE[Quantidade_11],"-")</f>
        <v>-</v>
      </c>
      <c r="X388" s="201"/>
      <c r="Y388" s="201"/>
      <c r="Z388" s="201"/>
      <c r="AA388" s="201"/>
      <c r="AB388" s="201"/>
      <c r="AC388" s="201"/>
      <c r="AD388" s="201"/>
      <c r="AE388" s="201"/>
      <c r="AF388" s="201"/>
      <c r="AG388" s="201"/>
      <c r="AH388" s="201"/>
      <c r="AI388" s="201"/>
      <c r="AJ388" s="201"/>
      <c r="AK388" s="201"/>
      <c r="AL388" s="201"/>
      <c r="AM388" s="201"/>
      <c r="AN388" s="201"/>
      <c r="AO388" s="201"/>
      <c r="AP388" s="201"/>
      <c r="AQ388" s="201"/>
      <c r="AR388" s="201"/>
      <c r="AS388" s="201"/>
      <c r="AT388" s="201"/>
    </row>
    <row r="389" spans="1:46" hidden="1">
      <c r="A389" s="95" t="str">
        <f>IF(FN_MC!Y392="","*",FN_MC!Y392)</f>
        <v>*</v>
      </c>
      <c r="B389" s="95" t="str">
        <f>IF(FN_MC!X392="","*",FN_MC!X392)</f>
        <v>*</v>
      </c>
      <c r="C389" s="95" t="str">
        <f>IF(FN_MC!Z392="","*",FN_MC!Z392)</f>
        <v>*</v>
      </c>
      <c r="D389" s="96" t="str">
        <f>IF(FN_MC!S392="","*",FN_MC!S392)</f>
        <v>-</v>
      </c>
      <c r="E389" s="96" t="str">
        <f>IF(FN_MC!T392="","*",FN_MC!T392)</f>
        <v>-</v>
      </c>
      <c r="F389" s="96" t="str">
        <f>IF(FN_MC!B392="","*",FN_MC!B392)</f>
        <v>*</v>
      </c>
      <c r="G389" s="96" t="str">
        <f>IF(FN_MC!D392="","*",FN_MC!D392)</f>
        <v>*</v>
      </c>
      <c r="H389" s="96" t="str">
        <f>IF(FN_MC!F392="","*",FN_MC!F392)</f>
        <v>*</v>
      </c>
      <c r="I389" s="96" t="str">
        <f>IF(FN_MC!H392="","*",FN_MC!H392)</f>
        <v>*</v>
      </c>
      <c r="J389" s="96" t="str">
        <f>IF(FN_MC!I392="","*",FN_MC!I392)</f>
        <v>*</v>
      </c>
      <c r="K389" s="96" t="str">
        <f>IF(FN_MC!M392="","*",FN_MC!M392)</f>
        <v>-</v>
      </c>
      <c r="L389" s="196" t="str">
        <f>IF(FN_MC!N392="","*",FN_MC!N392)</f>
        <v>-</v>
      </c>
      <c r="M389" s="97" t="str">
        <f>IF(FN_MC!J392="","*",FN_MC!J392)</f>
        <v>*</v>
      </c>
      <c r="N389" s="183" t="str">
        <f>IF(FN_MC!K392="","*",FN_MC!K392)</f>
        <v>*</v>
      </c>
      <c r="O389" s="183" t="str">
        <f>IF(FN_MC!L392="","*",FN_MC!L392)</f>
        <v>-</v>
      </c>
      <c r="P389" s="107" t="str">
        <f>IF(FN_MC!O392="","*",FN_MC!O392)</f>
        <v>*</v>
      </c>
      <c r="Q389" s="107" t="str">
        <f>IF(FN_MC!P392="","*",FN_MC!P392)</f>
        <v>*</v>
      </c>
      <c r="R389" s="96" t="str">
        <f>IF(FN_MC!Q392="","*",CONCATENATE(FN_MC!Q392," ",FN_MC!R392))</f>
        <v>*</v>
      </c>
      <c r="S389" s="96" t="str">
        <f>IF(FN_MC!V392="","*",FN_MC!V392)</f>
        <v>*</v>
      </c>
      <c r="T389" s="96" t="str">
        <f>IF(FN_MC!W392="","*",FN_MC!W392)</f>
        <v>*</v>
      </c>
      <c r="U389" s="98" t="str">
        <f ca="1">_xlfn.XLOOKUP(G389&amp;$U$3,BS_CONTROLE[CHAVE],BS_CONTROLE[Quantidade_11],"-")</f>
        <v>-</v>
      </c>
      <c r="V389" s="98" t="str">
        <f ca="1">_xlfn.XLOOKUP(G389&amp;$V$3,BS_CONTROLE[CHAVE],BS_CONTROLE[Quantidade_11],"-")</f>
        <v>-</v>
      </c>
      <c r="W389" s="98" t="str">
        <f ca="1">_xlfn.XLOOKUP(G389&amp;$W$3,BS_CONTROLE[CHAVE],BS_CONTROLE[Quantidade_11],"-")</f>
        <v>-</v>
      </c>
      <c r="X389" s="201"/>
      <c r="Y389" s="201"/>
      <c r="Z389" s="201"/>
      <c r="AA389" s="201"/>
      <c r="AB389" s="201"/>
      <c r="AC389" s="201"/>
      <c r="AD389" s="201"/>
      <c r="AE389" s="201"/>
      <c r="AF389" s="201"/>
      <c r="AG389" s="201"/>
      <c r="AH389" s="201"/>
      <c r="AI389" s="201"/>
      <c r="AJ389" s="201"/>
      <c r="AK389" s="201"/>
      <c r="AL389" s="201"/>
      <c r="AM389" s="201"/>
      <c r="AN389" s="201"/>
      <c r="AO389" s="201"/>
      <c r="AP389" s="201"/>
      <c r="AQ389" s="201"/>
      <c r="AR389" s="201"/>
      <c r="AS389" s="201"/>
      <c r="AT389" s="201"/>
    </row>
    <row r="390" spans="1:46" hidden="1">
      <c r="A390" s="95" t="str">
        <f>IF(FN_MC!Y393="","*",FN_MC!Y393)</f>
        <v>*</v>
      </c>
      <c r="B390" s="95" t="str">
        <f>IF(FN_MC!X393="","*",FN_MC!X393)</f>
        <v>*</v>
      </c>
      <c r="C390" s="95" t="str">
        <f>IF(FN_MC!Z393="","*",FN_MC!Z393)</f>
        <v>*</v>
      </c>
      <c r="D390" s="96" t="str">
        <f>IF(FN_MC!S393="","*",FN_MC!S393)</f>
        <v>-</v>
      </c>
      <c r="E390" s="96" t="str">
        <f>IF(FN_MC!T393="","*",FN_MC!T393)</f>
        <v>-</v>
      </c>
      <c r="F390" s="96" t="str">
        <f>IF(FN_MC!B393="","*",FN_MC!B393)</f>
        <v>*</v>
      </c>
      <c r="G390" s="96" t="str">
        <f>IF(FN_MC!D393="","*",FN_MC!D393)</f>
        <v>*</v>
      </c>
      <c r="H390" s="96" t="str">
        <f>IF(FN_MC!F393="","*",FN_MC!F393)</f>
        <v>*</v>
      </c>
      <c r="I390" s="96" t="str">
        <f>IF(FN_MC!H393="","*",FN_MC!H393)</f>
        <v>*</v>
      </c>
      <c r="J390" s="96" t="str">
        <f>IF(FN_MC!I393="","*",FN_MC!I393)</f>
        <v>*</v>
      </c>
      <c r="K390" s="96" t="str">
        <f>IF(FN_MC!M393="","*",FN_MC!M393)</f>
        <v>-</v>
      </c>
      <c r="L390" s="196" t="str">
        <f>IF(FN_MC!N393="","*",FN_MC!N393)</f>
        <v>-</v>
      </c>
      <c r="M390" s="97" t="str">
        <f>IF(FN_MC!J393="","*",FN_MC!J393)</f>
        <v>*</v>
      </c>
      <c r="N390" s="183" t="str">
        <f>IF(FN_MC!K393="","*",FN_MC!K393)</f>
        <v>*</v>
      </c>
      <c r="O390" s="183" t="str">
        <f>IF(FN_MC!L393="","*",FN_MC!L393)</f>
        <v>-</v>
      </c>
      <c r="P390" s="107" t="str">
        <f>IF(FN_MC!O393="","*",FN_MC!O393)</f>
        <v>*</v>
      </c>
      <c r="Q390" s="107" t="str">
        <f>IF(FN_MC!P393="","*",FN_MC!P393)</f>
        <v>*</v>
      </c>
      <c r="R390" s="96" t="str">
        <f>IF(FN_MC!Q393="","*",CONCATENATE(FN_MC!Q393," ",FN_MC!R393))</f>
        <v>*</v>
      </c>
      <c r="S390" s="96" t="str">
        <f>IF(FN_MC!V393="","*",FN_MC!V393)</f>
        <v>*</v>
      </c>
      <c r="T390" s="96" t="str">
        <f>IF(FN_MC!W393="","*",FN_MC!W393)</f>
        <v>*</v>
      </c>
      <c r="U390" s="98" t="str">
        <f ca="1">_xlfn.XLOOKUP(G390&amp;$U$3,BS_CONTROLE[CHAVE],BS_CONTROLE[Quantidade_11],"-")</f>
        <v>-</v>
      </c>
      <c r="V390" s="98" t="str">
        <f ca="1">_xlfn.XLOOKUP(G390&amp;$V$3,BS_CONTROLE[CHAVE],BS_CONTROLE[Quantidade_11],"-")</f>
        <v>-</v>
      </c>
      <c r="W390" s="98" t="str">
        <f ca="1">_xlfn.XLOOKUP(G390&amp;$W$3,BS_CONTROLE[CHAVE],BS_CONTROLE[Quantidade_11],"-")</f>
        <v>-</v>
      </c>
      <c r="X390" s="201"/>
      <c r="Y390" s="201"/>
      <c r="Z390" s="201"/>
      <c r="AA390" s="201"/>
      <c r="AB390" s="201"/>
      <c r="AC390" s="201"/>
      <c r="AD390" s="201"/>
      <c r="AE390" s="201"/>
      <c r="AF390" s="201"/>
      <c r="AG390" s="201"/>
      <c r="AH390" s="201"/>
      <c r="AI390" s="201"/>
      <c r="AJ390" s="201"/>
      <c r="AK390" s="201"/>
      <c r="AL390" s="201"/>
      <c r="AM390" s="201"/>
      <c r="AN390" s="201"/>
      <c r="AO390" s="201"/>
      <c r="AP390" s="201"/>
      <c r="AQ390" s="201"/>
      <c r="AR390" s="201"/>
      <c r="AS390" s="201"/>
      <c r="AT390" s="201"/>
    </row>
    <row r="391" spans="1:46" hidden="1">
      <c r="A391" s="95" t="str">
        <f>IF(FN_MC!Y394="","*",FN_MC!Y394)</f>
        <v>*</v>
      </c>
      <c r="B391" s="95" t="str">
        <f>IF(FN_MC!X394="","*",FN_MC!X394)</f>
        <v>*</v>
      </c>
      <c r="C391" s="95" t="str">
        <f>IF(FN_MC!Z394="","*",FN_MC!Z394)</f>
        <v>*</v>
      </c>
      <c r="D391" s="96" t="str">
        <f>IF(FN_MC!S394="","*",FN_MC!S394)</f>
        <v>-</v>
      </c>
      <c r="E391" s="96" t="str">
        <f>IF(FN_MC!T394="","*",FN_MC!T394)</f>
        <v>-</v>
      </c>
      <c r="F391" s="96" t="str">
        <f>IF(FN_MC!B394="","*",FN_MC!B394)</f>
        <v>*</v>
      </c>
      <c r="G391" s="96" t="str">
        <f>IF(FN_MC!D394="","*",FN_MC!D394)</f>
        <v>*</v>
      </c>
      <c r="H391" s="96" t="str">
        <f>IF(FN_MC!F394="","*",FN_MC!F394)</f>
        <v>*</v>
      </c>
      <c r="I391" s="96" t="str">
        <f>IF(FN_MC!H394="","*",FN_MC!H394)</f>
        <v>*</v>
      </c>
      <c r="J391" s="96" t="str">
        <f>IF(FN_MC!I394="","*",FN_MC!I394)</f>
        <v>*</v>
      </c>
      <c r="K391" s="96" t="str">
        <f>IF(FN_MC!M394="","*",FN_MC!M394)</f>
        <v>-</v>
      </c>
      <c r="L391" s="196" t="str">
        <f>IF(FN_MC!N394="","*",FN_MC!N394)</f>
        <v>-</v>
      </c>
      <c r="M391" s="97" t="str">
        <f>IF(FN_MC!J394="","*",FN_MC!J394)</f>
        <v>*</v>
      </c>
      <c r="N391" s="183" t="str">
        <f>IF(FN_MC!K394="","*",FN_MC!K394)</f>
        <v>*</v>
      </c>
      <c r="O391" s="183" t="str">
        <f>IF(FN_MC!L394="","*",FN_MC!L394)</f>
        <v>-</v>
      </c>
      <c r="P391" s="107" t="str">
        <f>IF(FN_MC!O394="","*",FN_MC!O394)</f>
        <v>*</v>
      </c>
      <c r="Q391" s="107" t="str">
        <f>IF(FN_MC!P394="","*",FN_MC!P394)</f>
        <v>*</v>
      </c>
      <c r="R391" s="96" t="str">
        <f>IF(FN_MC!Q394="","*",CONCATENATE(FN_MC!Q394," ",FN_MC!R394))</f>
        <v>*</v>
      </c>
      <c r="S391" s="96" t="str">
        <f>IF(FN_MC!V394="","*",FN_MC!V394)</f>
        <v>*</v>
      </c>
      <c r="T391" s="96" t="str">
        <f>IF(FN_MC!W394="","*",FN_MC!W394)</f>
        <v>*</v>
      </c>
      <c r="U391" s="98" t="str">
        <f ca="1">_xlfn.XLOOKUP(G391&amp;$U$3,BS_CONTROLE[CHAVE],BS_CONTROLE[Quantidade_11],"-")</f>
        <v>-</v>
      </c>
      <c r="V391" s="98" t="str">
        <f ca="1">_xlfn.XLOOKUP(G391&amp;$V$3,BS_CONTROLE[CHAVE],BS_CONTROLE[Quantidade_11],"-")</f>
        <v>-</v>
      </c>
      <c r="W391" s="98" t="str">
        <f ca="1">_xlfn.XLOOKUP(G391&amp;$W$3,BS_CONTROLE[CHAVE],BS_CONTROLE[Quantidade_11],"-")</f>
        <v>-</v>
      </c>
      <c r="X391" s="201"/>
      <c r="Y391" s="201"/>
      <c r="Z391" s="201"/>
      <c r="AA391" s="201"/>
      <c r="AB391" s="201"/>
      <c r="AC391" s="201"/>
      <c r="AD391" s="201"/>
      <c r="AE391" s="201"/>
      <c r="AF391" s="201"/>
      <c r="AG391" s="201"/>
      <c r="AH391" s="201"/>
      <c r="AI391" s="201"/>
      <c r="AJ391" s="201"/>
      <c r="AK391" s="201"/>
      <c r="AL391" s="201"/>
      <c r="AM391" s="201"/>
      <c r="AN391" s="201"/>
      <c r="AO391" s="201"/>
      <c r="AP391" s="201"/>
      <c r="AQ391" s="201"/>
      <c r="AR391" s="201"/>
      <c r="AS391" s="201"/>
      <c r="AT391" s="201"/>
    </row>
    <row r="392" spans="1:46" hidden="1">
      <c r="A392" s="95" t="str">
        <f>IF(FN_MC!Y395="","*",FN_MC!Y395)</f>
        <v>*</v>
      </c>
      <c r="B392" s="95" t="str">
        <f>IF(FN_MC!X395="","*",FN_MC!X395)</f>
        <v>*</v>
      </c>
      <c r="C392" s="95" t="str">
        <f>IF(FN_MC!Z395="","*",FN_MC!Z395)</f>
        <v>*</v>
      </c>
      <c r="D392" s="96" t="str">
        <f>IF(FN_MC!S395="","*",FN_MC!S395)</f>
        <v>-</v>
      </c>
      <c r="E392" s="96" t="str">
        <f>IF(FN_MC!T395="","*",FN_MC!T395)</f>
        <v>-</v>
      </c>
      <c r="F392" s="96" t="str">
        <f>IF(FN_MC!B395="","*",FN_MC!B395)</f>
        <v>*</v>
      </c>
      <c r="G392" s="96" t="str">
        <f>IF(FN_MC!D395="","*",FN_MC!D395)</f>
        <v>*</v>
      </c>
      <c r="H392" s="96" t="str">
        <f>IF(FN_MC!F395="","*",FN_MC!F395)</f>
        <v>*</v>
      </c>
      <c r="I392" s="96" t="str">
        <f>IF(FN_MC!H395="","*",FN_MC!H395)</f>
        <v>*</v>
      </c>
      <c r="J392" s="96" t="str">
        <f>IF(FN_MC!I395="","*",FN_MC!I395)</f>
        <v>*</v>
      </c>
      <c r="K392" s="96" t="str">
        <f>IF(FN_MC!M395="","*",FN_MC!M395)</f>
        <v>-</v>
      </c>
      <c r="L392" s="196" t="str">
        <f>IF(FN_MC!N395="","*",FN_MC!N395)</f>
        <v>-</v>
      </c>
      <c r="M392" s="97" t="str">
        <f>IF(FN_MC!J395="","*",FN_MC!J395)</f>
        <v>*</v>
      </c>
      <c r="N392" s="183" t="str">
        <f>IF(FN_MC!K395="","*",FN_MC!K395)</f>
        <v>*</v>
      </c>
      <c r="O392" s="183" t="str">
        <f>IF(FN_MC!L395="","*",FN_MC!L395)</f>
        <v>-</v>
      </c>
      <c r="P392" s="107" t="str">
        <f>IF(FN_MC!O395="","*",FN_MC!O395)</f>
        <v>*</v>
      </c>
      <c r="Q392" s="107" t="str">
        <f>IF(FN_MC!P395="","*",FN_MC!P395)</f>
        <v>*</v>
      </c>
      <c r="R392" s="96" t="str">
        <f>IF(FN_MC!Q395="","*",CONCATENATE(FN_MC!Q395," ",FN_MC!R395))</f>
        <v>*</v>
      </c>
      <c r="S392" s="96" t="str">
        <f>IF(FN_MC!V395="","*",FN_MC!V395)</f>
        <v>*</v>
      </c>
      <c r="T392" s="96" t="str">
        <f>IF(FN_MC!W395="","*",FN_MC!W395)</f>
        <v>*</v>
      </c>
      <c r="U392" s="98" t="str">
        <f ca="1">_xlfn.XLOOKUP(G392&amp;$U$3,BS_CONTROLE[CHAVE],BS_CONTROLE[Quantidade_11],"-")</f>
        <v>-</v>
      </c>
      <c r="V392" s="98" t="str">
        <f ca="1">_xlfn.XLOOKUP(G392&amp;$V$3,BS_CONTROLE[CHAVE],BS_CONTROLE[Quantidade_11],"-")</f>
        <v>-</v>
      </c>
      <c r="W392" s="98" t="str">
        <f ca="1">_xlfn.XLOOKUP(G392&amp;$W$3,BS_CONTROLE[CHAVE],BS_CONTROLE[Quantidade_11],"-")</f>
        <v>-</v>
      </c>
      <c r="X392" s="201"/>
      <c r="Y392" s="201"/>
      <c r="Z392" s="201"/>
      <c r="AA392" s="201"/>
      <c r="AB392" s="201"/>
      <c r="AC392" s="201"/>
      <c r="AD392" s="201"/>
      <c r="AE392" s="201"/>
      <c r="AF392" s="201"/>
      <c r="AG392" s="201"/>
      <c r="AH392" s="201"/>
      <c r="AI392" s="201"/>
      <c r="AJ392" s="201"/>
      <c r="AK392" s="201"/>
      <c r="AL392" s="201"/>
      <c r="AM392" s="201"/>
      <c r="AN392" s="201"/>
      <c r="AO392" s="201"/>
      <c r="AP392" s="201"/>
      <c r="AQ392" s="201"/>
      <c r="AR392" s="201"/>
      <c r="AS392" s="201"/>
      <c r="AT392" s="201"/>
    </row>
    <row r="393" spans="1:46" hidden="1">
      <c r="A393" s="95" t="str">
        <f>IF(FN_MC!Y396="","*",FN_MC!Y396)</f>
        <v>*</v>
      </c>
      <c r="B393" s="95" t="str">
        <f>IF(FN_MC!X396="","*",FN_MC!X396)</f>
        <v>*</v>
      </c>
      <c r="C393" s="95" t="str">
        <f>IF(FN_MC!Z396="","*",FN_MC!Z396)</f>
        <v>*</v>
      </c>
      <c r="D393" s="96" t="str">
        <f>IF(FN_MC!S396="","*",FN_MC!S396)</f>
        <v>-</v>
      </c>
      <c r="E393" s="96" t="str">
        <f>IF(FN_MC!T396="","*",FN_MC!T396)</f>
        <v>-</v>
      </c>
      <c r="F393" s="96" t="str">
        <f>IF(FN_MC!B396="","*",FN_MC!B396)</f>
        <v>*</v>
      </c>
      <c r="G393" s="96" t="str">
        <f>IF(FN_MC!D396="","*",FN_MC!D396)</f>
        <v>*</v>
      </c>
      <c r="H393" s="96" t="str">
        <f>IF(FN_MC!F396="","*",FN_MC!F396)</f>
        <v>*</v>
      </c>
      <c r="I393" s="96" t="str">
        <f>IF(FN_MC!H396="","*",FN_MC!H396)</f>
        <v>*</v>
      </c>
      <c r="J393" s="96" t="str">
        <f>IF(FN_MC!I396="","*",FN_MC!I396)</f>
        <v>*</v>
      </c>
      <c r="K393" s="96" t="str">
        <f>IF(FN_MC!M396="","*",FN_MC!M396)</f>
        <v>-</v>
      </c>
      <c r="L393" s="196" t="str">
        <f>IF(FN_MC!N396="","*",FN_MC!N396)</f>
        <v>-</v>
      </c>
      <c r="M393" s="97" t="str">
        <f>IF(FN_MC!J396="","*",FN_MC!J396)</f>
        <v>*</v>
      </c>
      <c r="N393" s="183" t="str">
        <f>IF(FN_MC!K396="","*",FN_MC!K396)</f>
        <v>*</v>
      </c>
      <c r="O393" s="183" t="str">
        <f>IF(FN_MC!L396="","*",FN_MC!L396)</f>
        <v>-</v>
      </c>
      <c r="P393" s="107" t="str">
        <f>IF(FN_MC!O396="","*",FN_MC!O396)</f>
        <v>*</v>
      </c>
      <c r="Q393" s="107" t="str">
        <f>IF(FN_MC!P396="","*",FN_MC!P396)</f>
        <v>*</v>
      </c>
      <c r="R393" s="96" t="str">
        <f>IF(FN_MC!Q396="","*",CONCATENATE(FN_MC!Q396," ",FN_MC!R396))</f>
        <v>*</v>
      </c>
      <c r="S393" s="96" t="str">
        <f>IF(FN_MC!V396="","*",FN_MC!V396)</f>
        <v>*</v>
      </c>
      <c r="T393" s="96" t="str">
        <f>IF(FN_MC!W396="","*",FN_MC!W396)</f>
        <v>*</v>
      </c>
      <c r="U393" s="98" t="str">
        <f ca="1">_xlfn.XLOOKUP(G393&amp;$U$3,BS_CONTROLE[CHAVE],BS_CONTROLE[Quantidade_11],"-")</f>
        <v>-</v>
      </c>
      <c r="V393" s="98" t="str">
        <f ca="1">_xlfn.XLOOKUP(G393&amp;$V$3,BS_CONTROLE[CHAVE],BS_CONTROLE[Quantidade_11],"-")</f>
        <v>-</v>
      </c>
      <c r="W393" s="98" t="str">
        <f ca="1">_xlfn.XLOOKUP(G393&amp;$W$3,BS_CONTROLE[CHAVE],BS_CONTROLE[Quantidade_11],"-")</f>
        <v>-</v>
      </c>
      <c r="X393" s="201"/>
      <c r="Y393" s="201"/>
      <c r="Z393" s="201"/>
      <c r="AA393" s="201"/>
      <c r="AB393" s="201"/>
      <c r="AC393" s="201"/>
      <c r="AD393" s="201"/>
      <c r="AE393" s="201"/>
      <c r="AF393" s="201"/>
      <c r="AG393" s="201"/>
      <c r="AH393" s="201"/>
      <c r="AI393" s="201"/>
      <c r="AJ393" s="201"/>
      <c r="AK393" s="201"/>
      <c r="AL393" s="201"/>
      <c r="AM393" s="201"/>
      <c r="AN393" s="201"/>
      <c r="AO393" s="201"/>
      <c r="AP393" s="201"/>
      <c r="AQ393" s="201"/>
      <c r="AR393" s="201"/>
      <c r="AS393" s="201"/>
      <c r="AT393" s="201"/>
    </row>
    <row r="394" spans="1:46" hidden="1">
      <c r="A394" s="95" t="str">
        <f>IF(FN_MC!Y397="","*",FN_MC!Y397)</f>
        <v>*</v>
      </c>
      <c r="B394" s="95" t="str">
        <f>IF(FN_MC!X397="","*",FN_MC!X397)</f>
        <v>*</v>
      </c>
      <c r="C394" s="95" t="str">
        <f>IF(FN_MC!Z397="","*",FN_MC!Z397)</f>
        <v>*</v>
      </c>
      <c r="D394" s="96" t="str">
        <f>IF(FN_MC!S397="","*",FN_MC!S397)</f>
        <v>-</v>
      </c>
      <c r="E394" s="96" t="str">
        <f>IF(FN_MC!T397="","*",FN_MC!T397)</f>
        <v>-</v>
      </c>
      <c r="F394" s="96" t="str">
        <f>IF(FN_MC!B397="","*",FN_MC!B397)</f>
        <v>*</v>
      </c>
      <c r="G394" s="96" t="str">
        <f>IF(FN_MC!D397="","*",FN_MC!D397)</f>
        <v>*</v>
      </c>
      <c r="H394" s="96" t="str">
        <f>IF(FN_MC!F397="","*",FN_MC!F397)</f>
        <v>*</v>
      </c>
      <c r="I394" s="96" t="str">
        <f>IF(FN_MC!H397="","*",FN_MC!H397)</f>
        <v>*</v>
      </c>
      <c r="J394" s="96" t="str">
        <f>IF(FN_MC!I397="","*",FN_MC!I397)</f>
        <v>*</v>
      </c>
      <c r="K394" s="96" t="str">
        <f>IF(FN_MC!M397="","*",FN_MC!M397)</f>
        <v>-</v>
      </c>
      <c r="L394" s="196" t="str">
        <f>IF(FN_MC!N397="","*",FN_MC!N397)</f>
        <v>-</v>
      </c>
      <c r="M394" s="97" t="str">
        <f>IF(FN_MC!J397="","*",FN_MC!J397)</f>
        <v>*</v>
      </c>
      <c r="N394" s="183" t="str">
        <f>IF(FN_MC!K397="","*",FN_MC!K397)</f>
        <v>*</v>
      </c>
      <c r="O394" s="183" t="str">
        <f>IF(FN_MC!L397="","*",FN_MC!L397)</f>
        <v>-</v>
      </c>
      <c r="P394" s="107" t="str">
        <f>IF(FN_MC!O397="","*",FN_MC!O397)</f>
        <v>*</v>
      </c>
      <c r="Q394" s="107" t="str">
        <f>IF(FN_MC!P397="","*",FN_MC!P397)</f>
        <v>*</v>
      </c>
      <c r="R394" s="96" t="str">
        <f>IF(FN_MC!Q397="","*",CONCATENATE(FN_MC!Q397," ",FN_MC!R397))</f>
        <v>*</v>
      </c>
      <c r="S394" s="96" t="str">
        <f>IF(FN_MC!V397="","*",FN_MC!V397)</f>
        <v>*</v>
      </c>
      <c r="T394" s="96" t="str">
        <f>IF(FN_MC!W397="","*",FN_MC!W397)</f>
        <v>*</v>
      </c>
      <c r="U394" s="98" t="str">
        <f ca="1">_xlfn.XLOOKUP(G394&amp;$U$3,BS_CONTROLE[CHAVE],BS_CONTROLE[Quantidade_11],"-")</f>
        <v>-</v>
      </c>
      <c r="V394" s="98" t="str">
        <f ca="1">_xlfn.XLOOKUP(G394&amp;$V$3,BS_CONTROLE[CHAVE],BS_CONTROLE[Quantidade_11],"-")</f>
        <v>-</v>
      </c>
      <c r="W394" s="98" t="str">
        <f ca="1">_xlfn.XLOOKUP(G394&amp;$W$3,BS_CONTROLE[CHAVE],BS_CONTROLE[Quantidade_11],"-")</f>
        <v>-</v>
      </c>
      <c r="X394" s="201"/>
      <c r="Y394" s="201"/>
      <c r="Z394" s="201"/>
      <c r="AA394" s="201"/>
      <c r="AB394" s="201"/>
      <c r="AC394" s="201"/>
      <c r="AD394" s="201"/>
      <c r="AE394" s="201"/>
      <c r="AF394" s="201"/>
      <c r="AG394" s="201"/>
      <c r="AH394" s="201"/>
      <c r="AI394" s="201"/>
      <c r="AJ394" s="201"/>
      <c r="AK394" s="201"/>
      <c r="AL394" s="201"/>
      <c r="AM394" s="201"/>
      <c r="AN394" s="201"/>
      <c r="AO394" s="201"/>
      <c r="AP394" s="201"/>
      <c r="AQ394" s="201"/>
      <c r="AR394" s="201"/>
      <c r="AS394" s="201"/>
      <c r="AT394" s="201"/>
    </row>
    <row r="395" spans="1:46" hidden="1">
      <c r="A395" s="95" t="str">
        <f>IF(FN_MC!Y398="","*",FN_MC!Y398)</f>
        <v>*</v>
      </c>
      <c r="B395" s="95" t="str">
        <f>IF(FN_MC!X398="","*",FN_MC!X398)</f>
        <v>*</v>
      </c>
      <c r="C395" s="95" t="str">
        <f>IF(FN_MC!Z398="","*",FN_MC!Z398)</f>
        <v>*</v>
      </c>
      <c r="D395" s="96" t="str">
        <f>IF(FN_MC!S398="","*",FN_MC!S398)</f>
        <v>-</v>
      </c>
      <c r="E395" s="96" t="str">
        <f>IF(FN_MC!T398="","*",FN_MC!T398)</f>
        <v>-</v>
      </c>
      <c r="F395" s="96" t="str">
        <f>IF(FN_MC!B398="","*",FN_MC!B398)</f>
        <v>*</v>
      </c>
      <c r="G395" s="96" t="str">
        <f>IF(FN_MC!D398="","*",FN_MC!D398)</f>
        <v>*</v>
      </c>
      <c r="H395" s="96" t="str">
        <f>IF(FN_MC!F398="","*",FN_MC!F398)</f>
        <v>*</v>
      </c>
      <c r="I395" s="96" t="str">
        <f>IF(FN_MC!H398="","*",FN_MC!H398)</f>
        <v>*</v>
      </c>
      <c r="J395" s="96" t="str">
        <f>IF(FN_MC!I398="","*",FN_MC!I398)</f>
        <v>*</v>
      </c>
      <c r="K395" s="96" t="str">
        <f>IF(FN_MC!M398="","*",FN_MC!M398)</f>
        <v>-</v>
      </c>
      <c r="L395" s="196" t="str">
        <f>IF(FN_MC!N398="","*",FN_MC!N398)</f>
        <v>-</v>
      </c>
      <c r="M395" s="97" t="str">
        <f>IF(FN_MC!J398="","*",FN_MC!J398)</f>
        <v>*</v>
      </c>
      <c r="N395" s="183" t="str">
        <f>IF(FN_MC!K398="","*",FN_MC!K398)</f>
        <v>*</v>
      </c>
      <c r="O395" s="183" t="str">
        <f>IF(FN_MC!L398="","*",FN_MC!L398)</f>
        <v>-</v>
      </c>
      <c r="P395" s="107" t="str">
        <f>IF(FN_MC!O398="","*",FN_MC!O398)</f>
        <v>*</v>
      </c>
      <c r="Q395" s="107" t="str">
        <f>IF(FN_MC!P398="","*",FN_MC!P398)</f>
        <v>*</v>
      </c>
      <c r="R395" s="96" t="str">
        <f>IF(FN_MC!Q398="","*",CONCATENATE(FN_MC!Q398," ",FN_MC!R398))</f>
        <v>*</v>
      </c>
      <c r="S395" s="96" t="str">
        <f>IF(FN_MC!V398="","*",FN_MC!V398)</f>
        <v>*</v>
      </c>
      <c r="T395" s="96" t="str">
        <f>IF(FN_MC!W398="","*",FN_MC!W398)</f>
        <v>*</v>
      </c>
      <c r="U395" s="98" t="str">
        <f ca="1">_xlfn.XLOOKUP(G395&amp;$U$3,BS_CONTROLE[CHAVE],BS_CONTROLE[Quantidade_11],"-")</f>
        <v>-</v>
      </c>
      <c r="V395" s="98" t="str">
        <f ca="1">_xlfn.XLOOKUP(G395&amp;$V$3,BS_CONTROLE[CHAVE],BS_CONTROLE[Quantidade_11],"-")</f>
        <v>-</v>
      </c>
      <c r="W395" s="98" t="str">
        <f ca="1">_xlfn.XLOOKUP(G395&amp;$W$3,BS_CONTROLE[CHAVE],BS_CONTROLE[Quantidade_11],"-")</f>
        <v>-</v>
      </c>
      <c r="X395" s="201"/>
      <c r="Y395" s="201"/>
      <c r="Z395" s="201"/>
      <c r="AA395" s="201"/>
      <c r="AB395" s="201"/>
      <c r="AC395" s="201"/>
      <c r="AD395" s="201"/>
      <c r="AE395" s="201"/>
      <c r="AF395" s="201"/>
      <c r="AG395" s="201"/>
      <c r="AH395" s="201"/>
      <c r="AI395" s="201"/>
      <c r="AJ395" s="201"/>
      <c r="AK395" s="201"/>
      <c r="AL395" s="201"/>
      <c r="AM395" s="201"/>
      <c r="AN395" s="201"/>
      <c r="AO395" s="201"/>
      <c r="AP395" s="201"/>
      <c r="AQ395" s="201"/>
      <c r="AR395" s="201"/>
      <c r="AS395" s="201"/>
      <c r="AT395" s="201"/>
    </row>
    <row r="396" spans="1:46" hidden="1">
      <c r="A396" s="95" t="str">
        <f>IF(FN_MC!Y399="","*",FN_MC!Y399)</f>
        <v>*</v>
      </c>
      <c r="B396" s="95" t="str">
        <f>IF(FN_MC!X399="","*",FN_MC!X399)</f>
        <v>*</v>
      </c>
      <c r="C396" s="95" t="str">
        <f>IF(FN_MC!Z399="","*",FN_MC!Z399)</f>
        <v>*</v>
      </c>
      <c r="D396" s="96" t="str">
        <f>IF(FN_MC!S399="","*",FN_MC!S399)</f>
        <v>-</v>
      </c>
      <c r="E396" s="96" t="str">
        <f>IF(FN_MC!T399="","*",FN_MC!T399)</f>
        <v>-</v>
      </c>
      <c r="F396" s="96" t="str">
        <f>IF(FN_MC!B399="","*",FN_MC!B399)</f>
        <v>*</v>
      </c>
      <c r="G396" s="96" t="str">
        <f>IF(FN_MC!D399="","*",FN_MC!D399)</f>
        <v>*</v>
      </c>
      <c r="H396" s="96" t="str">
        <f>IF(FN_MC!F399="","*",FN_MC!F399)</f>
        <v>*</v>
      </c>
      <c r="I396" s="96" t="str">
        <f>IF(FN_MC!H399="","*",FN_MC!H399)</f>
        <v>*</v>
      </c>
      <c r="J396" s="96" t="str">
        <f>IF(FN_MC!I399="","*",FN_MC!I399)</f>
        <v>*</v>
      </c>
      <c r="K396" s="96" t="str">
        <f>IF(FN_MC!M399="","*",FN_MC!M399)</f>
        <v>-</v>
      </c>
      <c r="L396" s="196" t="str">
        <f>IF(FN_MC!N399="","*",FN_MC!N399)</f>
        <v>-</v>
      </c>
      <c r="M396" s="97" t="str">
        <f>IF(FN_MC!J399="","*",FN_MC!J399)</f>
        <v>*</v>
      </c>
      <c r="N396" s="183" t="str">
        <f>IF(FN_MC!K399="","*",FN_MC!K399)</f>
        <v>*</v>
      </c>
      <c r="O396" s="183" t="str">
        <f>IF(FN_MC!L399="","*",FN_MC!L399)</f>
        <v>-</v>
      </c>
      <c r="P396" s="107" t="str">
        <f>IF(FN_MC!O399="","*",FN_MC!O399)</f>
        <v>*</v>
      </c>
      <c r="Q396" s="107" t="str">
        <f>IF(FN_MC!P399="","*",FN_MC!P399)</f>
        <v>*</v>
      </c>
      <c r="R396" s="96" t="str">
        <f>IF(FN_MC!Q399="","*",CONCATENATE(FN_MC!Q399," ",FN_MC!R399))</f>
        <v>*</v>
      </c>
      <c r="S396" s="96" t="str">
        <f>IF(FN_MC!V399="","*",FN_MC!V399)</f>
        <v>*</v>
      </c>
      <c r="T396" s="96" t="str">
        <f>IF(FN_MC!W399="","*",FN_MC!W399)</f>
        <v>*</v>
      </c>
      <c r="U396" s="98" t="str">
        <f ca="1">_xlfn.XLOOKUP(G396&amp;$U$3,BS_CONTROLE[CHAVE],BS_CONTROLE[Quantidade_11],"-")</f>
        <v>-</v>
      </c>
      <c r="V396" s="98" t="str">
        <f ca="1">_xlfn.XLOOKUP(G396&amp;$V$3,BS_CONTROLE[CHAVE],BS_CONTROLE[Quantidade_11],"-")</f>
        <v>-</v>
      </c>
      <c r="W396" s="98" t="str">
        <f ca="1">_xlfn.XLOOKUP(G396&amp;$W$3,BS_CONTROLE[CHAVE],BS_CONTROLE[Quantidade_11],"-")</f>
        <v>-</v>
      </c>
      <c r="X396" s="201"/>
      <c r="Y396" s="201"/>
      <c r="Z396" s="201"/>
      <c r="AA396" s="201"/>
      <c r="AB396" s="201"/>
      <c r="AC396" s="201"/>
      <c r="AD396" s="201"/>
      <c r="AE396" s="201"/>
      <c r="AF396" s="201"/>
      <c r="AG396" s="201"/>
      <c r="AH396" s="201"/>
      <c r="AI396" s="201"/>
      <c r="AJ396" s="201"/>
      <c r="AK396" s="201"/>
      <c r="AL396" s="201"/>
      <c r="AM396" s="201"/>
      <c r="AN396" s="201"/>
      <c r="AO396" s="201"/>
      <c r="AP396" s="201"/>
      <c r="AQ396" s="201"/>
      <c r="AR396" s="201"/>
      <c r="AS396" s="201"/>
      <c r="AT396" s="201"/>
    </row>
    <row r="397" spans="1:46" hidden="1">
      <c r="A397" s="95" t="str">
        <f>IF(FN_MC!Y400="","*",FN_MC!Y400)</f>
        <v>*</v>
      </c>
      <c r="B397" s="95" t="str">
        <f>IF(FN_MC!X400="","*",FN_MC!X400)</f>
        <v>*</v>
      </c>
      <c r="C397" s="95" t="str">
        <f>IF(FN_MC!Z400="","*",FN_MC!Z400)</f>
        <v>*</v>
      </c>
      <c r="D397" s="96" t="str">
        <f>IF(FN_MC!S400="","*",FN_MC!S400)</f>
        <v>-</v>
      </c>
      <c r="E397" s="96" t="str">
        <f>IF(FN_MC!T400="","*",FN_MC!T400)</f>
        <v>-</v>
      </c>
      <c r="F397" s="96" t="str">
        <f>IF(FN_MC!B400="","*",FN_MC!B400)</f>
        <v>*</v>
      </c>
      <c r="G397" s="96" t="str">
        <f>IF(FN_MC!D400="","*",FN_MC!D400)</f>
        <v>*</v>
      </c>
      <c r="H397" s="96" t="str">
        <f>IF(FN_MC!F400="","*",FN_MC!F400)</f>
        <v>*</v>
      </c>
      <c r="I397" s="96" t="str">
        <f>IF(FN_MC!H400="","*",FN_MC!H400)</f>
        <v>*</v>
      </c>
      <c r="J397" s="96" t="str">
        <f>IF(FN_MC!I400="","*",FN_MC!I400)</f>
        <v>*</v>
      </c>
      <c r="K397" s="96" t="str">
        <f>IF(FN_MC!M400="","*",FN_MC!M400)</f>
        <v>-</v>
      </c>
      <c r="L397" s="196" t="str">
        <f>IF(FN_MC!N400="","*",FN_MC!N400)</f>
        <v>-</v>
      </c>
      <c r="M397" s="97" t="str">
        <f>IF(FN_MC!J400="","*",FN_MC!J400)</f>
        <v>*</v>
      </c>
      <c r="N397" s="183" t="str">
        <f>IF(FN_MC!K400="","*",FN_MC!K400)</f>
        <v>*</v>
      </c>
      <c r="O397" s="183" t="str">
        <f>IF(FN_MC!L400="","*",FN_MC!L400)</f>
        <v>-</v>
      </c>
      <c r="P397" s="107" t="str">
        <f>IF(FN_MC!O400="","*",FN_MC!O400)</f>
        <v>*</v>
      </c>
      <c r="Q397" s="107" t="str">
        <f>IF(FN_MC!P400="","*",FN_MC!P400)</f>
        <v>*</v>
      </c>
      <c r="R397" s="96" t="str">
        <f>IF(FN_MC!Q400="","*",CONCATENATE(FN_MC!Q400," ",FN_MC!R400))</f>
        <v>*</v>
      </c>
      <c r="S397" s="96" t="str">
        <f>IF(FN_MC!V400="","*",FN_MC!V400)</f>
        <v>*</v>
      </c>
      <c r="T397" s="96" t="str">
        <f>IF(FN_MC!W400="","*",FN_MC!W400)</f>
        <v>*</v>
      </c>
      <c r="U397" s="98" t="str">
        <f ca="1">_xlfn.XLOOKUP(G397&amp;$U$3,BS_CONTROLE[CHAVE],BS_CONTROLE[Quantidade_11],"-")</f>
        <v>-</v>
      </c>
      <c r="V397" s="98" t="str">
        <f ca="1">_xlfn.XLOOKUP(G397&amp;$V$3,BS_CONTROLE[CHAVE],BS_CONTROLE[Quantidade_11],"-")</f>
        <v>-</v>
      </c>
      <c r="W397" s="98" t="str">
        <f ca="1">_xlfn.XLOOKUP(G397&amp;$W$3,BS_CONTROLE[CHAVE],BS_CONTROLE[Quantidade_11],"-")</f>
        <v>-</v>
      </c>
      <c r="X397" s="201"/>
      <c r="Y397" s="201"/>
      <c r="Z397" s="201"/>
      <c r="AA397" s="201"/>
      <c r="AB397" s="201"/>
      <c r="AC397" s="201"/>
      <c r="AD397" s="201"/>
      <c r="AE397" s="201"/>
      <c r="AF397" s="201"/>
      <c r="AG397" s="201"/>
      <c r="AH397" s="201"/>
      <c r="AI397" s="201"/>
      <c r="AJ397" s="201"/>
      <c r="AK397" s="201"/>
      <c r="AL397" s="201"/>
      <c r="AM397" s="201"/>
      <c r="AN397" s="201"/>
      <c r="AO397" s="201"/>
      <c r="AP397" s="201"/>
      <c r="AQ397" s="201"/>
      <c r="AR397" s="201"/>
      <c r="AS397" s="201"/>
      <c r="AT397" s="201"/>
    </row>
    <row r="398" spans="1:46" hidden="1">
      <c r="A398" s="95" t="str">
        <f>IF(FN_MC!Y401="","*",FN_MC!Y401)</f>
        <v>*</v>
      </c>
      <c r="B398" s="95" t="str">
        <f>IF(FN_MC!X401="","*",FN_MC!X401)</f>
        <v>*</v>
      </c>
      <c r="C398" s="95" t="str">
        <f>IF(FN_MC!Z401="","*",FN_MC!Z401)</f>
        <v>*</v>
      </c>
      <c r="D398" s="96" t="str">
        <f>IF(FN_MC!S401="","*",FN_MC!S401)</f>
        <v>-</v>
      </c>
      <c r="E398" s="96" t="str">
        <f>IF(FN_MC!T401="","*",FN_MC!T401)</f>
        <v>-</v>
      </c>
      <c r="F398" s="96" t="str">
        <f>IF(FN_MC!B401="","*",FN_MC!B401)</f>
        <v>*</v>
      </c>
      <c r="G398" s="96" t="str">
        <f>IF(FN_MC!D401="","*",FN_MC!D401)</f>
        <v>*</v>
      </c>
      <c r="H398" s="96" t="str">
        <f>IF(FN_MC!F401="","*",FN_MC!F401)</f>
        <v>*</v>
      </c>
      <c r="I398" s="96" t="str">
        <f>IF(FN_MC!H401="","*",FN_MC!H401)</f>
        <v>*</v>
      </c>
      <c r="J398" s="96" t="str">
        <f>IF(FN_MC!I401="","*",FN_MC!I401)</f>
        <v>*</v>
      </c>
      <c r="K398" s="96" t="str">
        <f>IF(FN_MC!M401="","*",FN_MC!M401)</f>
        <v>-</v>
      </c>
      <c r="L398" s="196" t="str">
        <f>IF(FN_MC!N401="","*",FN_MC!N401)</f>
        <v>-</v>
      </c>
      <c r="M398" s="97" t="str">
        <f>IF(FN_MC!J401="","*",FN_MC!J401)</f>
        <v>*</v>
      </c>
      <c r="N398" s="183" t="str">
        <f>IF(FN_MC!K401="","*",FN_MC!K401)</f>
        <v>*</v>
      </c>
      <c r="O398" s="183" t="str">
        <f>IF(FN_MC!L401="","*",FN_MC!L401)</f>
        <v>-</v>
      </c>
      <c r="P398" s="107" t="str">
        <f>IF(FN_MC!O401="","*",FN_MC!O401)</f>
        <v>*</v>
      </c>
      <c r="Q398" s="107" t="str">
        <f>IF(FN_MC!P401="","*",FN_MC!P401)</f>
        <v>*</v>
      </c>
      <c r="R398" s="96" t="str">
        <f>IF(FN_MC!Q401="","*",CONCATENATE(FN_MC!Q401," ",FN_MC!R401))</f>
        <v>*</v>
      </c>
      <c r="S398" s="96" t="str">
        <f>IF(FN_MC!V401="","*",FN_MC!V401)</f>
        <v>*</v>
      </c>
      <c r="T398" s="96" t="str">
        <f>IF(FN_MC!W401="","*",FN_MC!W401)</f>
        <v>*</v>
      </c>
      <c r="U398" s="98" t="str">
        <f ca="1">_xlfn.XLOOKUP(G398&amp;$U$3,BS_CONTROLE[CHAVE],BS_CONTROLE[Quantidade_11],"-")</f>
        <v>-</v>
      </c>
      <c r="V398" s="98" t="str">
        <f ca="1">_xlfn.XLOOKUP(G398&amp;$V$3,BS_CONTROLE[CHAVE],BS_CONTROLE[Quantidade_11],"-")</f>
        <v>-</v>
      </c>
      <c r="W398" s="98" t="str">
        <f ca="1">_xlfn.XLOOKUP(G398&amp;$W$3,BS_CONTROLE[CHAVE],BS_CONTROLE[Quantidade_11],"-")</f>
        <v>-</v>
      </c>
      <c r="X398" s="201"/>
      <c r="Y398" s="201"/>
      <c r="Z398" s="201"/>
      <c r="AA398" s="201"/>
      <c r="AB398" s="201"/>
      <c r="AC398" s="201"/>
      <c r="AD398" s="201"/>
      <c r="AE398" s="201"/>
      <c r="AF398" s="201"/>
      <c r="AG398" s="201"/>
      <c r="AH398" s="201"/>
      <c r="AI398" s="201"/>
      <c r="AJ398" s="201"/>
      <c r="AK398" s="201"/>
      <c r="AL398" s="201"/>
      <c r="AM398" s="201"/>
      <c r="AN398" s="201"/>
      <c r="AO398" s="201"/>
      <c r="AP398" s="201"/>
      <c r="AQ398" s="201"/>
      <c r="AR398" s="201"/>
      <c r="AS398" s="201"/>
      <c r="AT398" s="201"/>
    </row>
    <row r="399" spans="1:46" hidden="1">
      <c r="A399" s="95" t="str">
        <f>IF(FN_MC!Y402="","*",FN_MC!Y402)</f>
        <v>*</v>
      </c>
      <c r="B399" s="95" t="str">
        <f>IF(FN_MC!X402="","*",FN_MC!X402)</f>
        <v>*</v>
      </c>
      <c r="C399" s="95" t="str">
        <f>IF(FN_MC!Z402="","*",FN_MC!Z402)</f>
        <v>*</v>
      </c>
      <c r="D399" s="96" t="str">
        <f>IF(FN_MC!S402="","*",FN_MC!S402)</f>
        <v>-</v>
      </c>
      <c r="E399" s="96" t="str">
        <f>IF(FN_MC!T402="","*",FN_MC!T402)</f>
        <v>-</v>
      </c>
      <c r="F399" s="96" t="str">
        <f>IF(FN_MC!B402="","*",FN_MC!B402)</f>
        <v>*</v>
      </c>
      <c r="G399" s="96" t="str">
        <f>IF(FN_MC!D402="","*",FN_MC!D402)</f>
        <v>*</v>
      </c>
      <c r="H399" s="96" t="str">
        <f>IF(FN_MC!F402="","*",FN_MC!F402)</f>
        <v>*</v>
      </c>
      <c r="I399" s="96" t="str">
        <f>IF(FN_MC!H402="","*",FN_MC!H402)</f>
        <v>*</v>
      </c>
      <c r="J399" s="96" t="str">
        <f>IF(FN_MC!I402="","*",FN_MC!I402)</f>
        <v>*</v>
      </c>
      <c r="K399" s="96" t="str">
        <f>IF(FN_MC!M402="","*",FN_MC!M402)</f>
        <v>-</v>
      </c>
      <c r="L399" s="196" t="str">
        <f>IF(FN_MC!N402="","*",FN_MC!N402)</f>
        <v>-</v>
      </c>
      <c r="M399" s="97" t="str">
        <f>IF(FN_MC!J402="","*",FN_MC!J402)</f>
        <v>*</v>
      </c>
      <c r="N399" s="183" t="str">
        <f>IF(FN_MC!K402="","*",FN_MC!K402)</f>
        <v>*</v>
      </c>
      <c r="O399" s="183" t="str">
        <f>IF(FN_MC!L402="","*",FN_MC!L402)</f>
        <v>-</v>
      </c>
      <c r="P399" s="107" t="str">
        <f>IF(FN_MC!O402="","*",FN_MC!O402)</f>
        <v>*</v>
      </c>
      <c r="Q399" s="107" t="str">
        <f>IF(FN_MC!P402="","*",FN_MC!P402)</f>
        <v>*</v>
      </c>
      <c r="R399" s="96" t="str">
        <f>IF(FN_MC!Q402="","*",CONCATENATE(FN_MC!Q402," ",FN_MC!R402))</f>
        <v>*</v>
      </c>
      <c r="S399" s="96" t="str">
        <f>IF(FN_MC!V402="","*",FN_MC!V402)</f>
        <v>*</v>
      </c>
      <c r="T399" s="96" t="str">
        <f>IF(FN_MC!W402="","*",FN_MC!W402)</f>
        <v>*</v>
      </c>
      <c r="U399" s="98" t="str">
        <f ca="1">_xlfn.XLOOKUP(G399&amp;$U$3,BS_CONTROLE[CHAVE],BS_CONTROLE[Quantidade_11],"-")</f>
        <v>-</v>
      </c>
      <c r="V399" s="98" t="str">
        <f ca="1">_xlfn.XLOOKUP(G399&amp;$V$3,BS_CONTROLE[CHAVE],BS_CONTROLE[Quantidade_11],"-")</f>
        <v>-</v>
      </c>
      <c r="W399" s="98" t="str">
        <f ca="1">_xlfn.XLOOKUP(G399&amp;$W$3,BS_CONTROLE[CHAVE],BS_CONTROLE[Quantidade_11],"-")</f>
        <v>-</v>
      </c>
      <c r="X399" s="201"/>
      <c r="Y399" s="201"/>
      <c r="Z399" s="201"/>
      <c r="AA399" s="201"/>
      <c r="AB399" s="201"/>
      <c r="AC399" s="201"/>
      <c r="AD399" s="201"/>
      <c r="AE399" s="201"/>
      <c r="AF399" s="201"/>
      <c r="AG399" s="201"/>
      <c r="AH399" s="201"/>
      <c r="AI399" s="201"/>
      <c r="AJ399" s="201"/>
      <c r="AK399" s="201"/>
      <c r="AL399" s="201"/>
      <c r="AM399" s="201"/>
      <c r="AN399" s="201"/>
      <c r="AO399" s="201"/>
      <c r="AP399" s="201"/>
      <c r="AQ399" s="201"/>
      <c r="AR399" s="201"/>
      <c r="AS399" s="201"/>
      <c r="AT399" s="201"/>
    </row>
    <row r="400" spans="1:46" hidden="1">
      <c r="A400" s="95" t="str">
        <f>IF(FN_MC!Y403="","*",FN_MC!Y403)</f>
        <v>*</v>
      </c>
      <c r="B400" s="95" t="str">
        <f>IF(FN_MC!X403="","*",FN_MC!X403)</f>
        <v>*</v>
      </c>
      <c r="C400" s="95" t="str">
        <f>IF(FN_MC!Z403="","*",FN_MC!Z403)</f>
        <v>*</v>
      </c>
      <c r="D400" s="96" t="str">
        <f>IF(FN_MC!S403="","*",FN_MC!S403)</f>
        <v>-</v>
      </c>
      <c r="E400" s="96" t="str">
        <f>IF(FN_MC!T403="","*",FN_MC!T403)</f>
        <v>-</v>
      </c>
      <c r="F400" s="96" t="str">
        <f>IF(FN_MC!B403="","*",FN_MC!B403)</f>
        <v>*</v>
      </c>
      <c r="G400" s="96" t="str">
        <f>IF(FN_MC!D403="","*",FN_MC!D403)</f>
        <v>*</v>
      </c>
      <c r="H400" s="96" t="str">
        <f>IF(FN_MC!F403="","*",FN_MC!F403)</f>
        <v>*</v>
      </c>
      <c r="I400" s="96" t="str">
        <f>IF(FN_MC!H403="","*",FN_MC!H403)</f>
        <v>*</v>
      </c>
      <c r="J400" s="96" t="str">
        <f>IF(FN_MC!I403="","*",FN_MC!I403)</f>
        <v>*</v>
      </c>
      <c r="K400" s="96" t="str">
        <f>IF(FN_MC!M403="","*",FN_MC!M403)</f>
        <v>-</v>
      </c>
      <c r="L400" s="196" t="str">
        <f>IF(FN_MC!N403="","*",FN_MC!N403)</f>
        <v>-</v>
      </c>
      <c r="M400" s="97" t="str">
        <f>IF(FN_MC!J403="","*",FN_MC!J403)</f>
        <v>*</v>
      </c>
      <c r="N400" s="183" t="str">
        <f>IF(FN_MC!K403="","*",FN_MC!K403)</f>
        <v>*</v>
      </c>
      <c r="O400" s="183" t="str">
        <f>IF(FN_MC!L403="","*",FN_MC!L403)</f>
        <v>-</v>
      </c>
      <c r="P400" s="107" t="str">
        <f>IF(FN_MC!O403="","*",FN_MC!O403)</f>
        <v>*</v>
      </c>
      <c r="Q400" s="107" t="str">
        <f>IF(FN_MC!P403="","*",FN_MC!P403)</f>
        <v>*</v>
      </c>
      <c r="R400" s="96" t="str">
        <f>IF(FN_MC!Q403="","*",CONCATENATE(FN_MC!Q403," ",FN_MC!R403))</f>
        <v>*</v>
      </c>
      <c r="S400" s="96" t="str">
        <f>IF(FN_MC!V403="","*",FN_MC!V403)</f>
        <v>*</v>
      </c>
      <c r="T400" s="96" t="str">
        <f>IF(FN_MC!W403="","*",FN_MC!W403)</f>
        <v>*</v>
      </c>
      <c r="U400" s="98" t="str">
        <f ca="1">_xlfn.XLOOKUP(G400&amp;$U$3,BS_CONTROLE[CHAVE],BS_CONTROLE[Quantidade_11],"-")</f>
        <v>-</v>
      </c>
      <c r="V400" s="98" t="str">
        <f ca="1">_xlfn.XLOOKUP(G400&amp;$V$3,BS_CONTROLE[CHAVE],BS_CONTROLE[Quantidade_11],"-")</f>
        <v>-</v>
      </c>
      <c r="W400" s="98" t="str">
        <f ca="1">_xlfn.XLOOKUP(G400&amp;$W$3,BS_CONTROLE[CHAVE],BS_CONTROLE[Quantidade_11],"-")</f>
        <v>-</v>
      </c>
      <c r="X400" s="201"/>
      <c r="Y400" s="201"/>
      <c r="Z400" s="201"/>
      <c r="AA400" s="201"/>
      <c r="AB400" s="201"/>
      <c r="AC400" s="201"/>
      <c r="AD400" s="201"/>
      <c r="AE400" s="201"/>
      <c r="AF400" s="201"/>
      <c r="AG400" s="201"/>
      <c r="AH400" s="201"/>
      <c r="AI400" s="201"/>
      <c r="AJ400" s="201"/>
      <c r="AK400" s="201"/>
      <c r="AL400" s="201"/>
      <c r="AM400" s="201"/>
      <c r="AN400" s="201"/>
      <c r="AO400" s="201"/>
      <c r="AP400" s="201"/>
      <c r="AQ400" s="201"/>
      <c r="AR400" s="201"/>
      <c r="AS400" s="201"/>
      <c r="AT400" s="201"/>
    </row>
    <row r="401" spans="1:46" hidden="1">
      <c r="A401" s="95" t="str">
        <f>IF(FN_MC!Y404="","*",FN_MC!Y404)</f>
        <v>*</v>
      </c>
      <c r="B401" s="95" t="str">
        <f>IF(FN_MC!X404="","*",FN_MC!X404)</f>
        <v>*</v>
      </c>
      <c r="C401" s="95" t="str">
        <f>IF(FN_MC!Z404="","*",FN_MC!Z404)</f>
        <v>*</v>
      </c>
      <c r="D401" s="96" t="str">
        <f>IF(FN_MC!S404="","*",FN_MC!S404)</f>
        <v>-</v>
      </c>
      <c r="E401" s="96" t="str">
        <f>IF(FN_MC!T404="","*",FN_MC!T404)</f>
        <v>-</v>
      </c>
      <c r="F401" s="96" t="str">
        <f>IF(FN_MC!B404="","*",FN_MC!B404)</f>
        <v>*</v>
      </c>
      <c r="G401" s="96" t="str">
        <f>IF(FN_MC!D404="","*",FN_MC!D404)</f>
        <v>*</v>
      </c>
      <c r="H401" s="96" t="str">
        <f>IF(FN_MC!F404="","*",FN_MC!F404)</f>
        <v>*</v>
      </c>
      <c r="I401" s="96" t="str">
        <f>IF(FN_MC!H404="","*",FN_MC!H404)</f>
        <v>*</v>
      </c>
      <c r="J401" s="96" t="str">
        <f>IF(FN_MC!I404="","*",FN_MC!I404)</f>
        <v>*</v>
      </c>
      <c r="K401" s="96" t="str">
        <f>IF(FN_MC!M404="","*",FN_MC!M404)</f>
        <v>-</v>
      </c>
      <c r="L401" s="196" t="str">
        <f>IF(FN_MC!N404="","*",FN_MC!N404)</f>
        <v>-</v>
      </c>
      <c r="M401" s="97" t="str">
        <f>IF(FN_MC!J404="","*",FN_MC!J404)</f>
        <v>*</v>
      </c>
      <c r="N401" s="183" t="str">
        <f>IF(FN_MC!K404="","*",FN_MC!K404)</f>
        <v>*</v>
      </c>
      <c r="O401" s="183" t="str">
        <f>IF(FN_MC!L404="","*",FN_MC!L404)</f>
        <v>-</v>
      </c>
      <c r="P401" s="107" t="str">
        <f>IF(FN_MC!O404="","*",FN_MC!O404)</f>
        <v>*</v>
      </c>
      <c r="Q401" s="107" t="str">
        <f>IF(FN_MC!P404="","*",FN_MC!P404)</f>
        <v>*</v>
      </c>
      <c r="R401" s="96" t="str">
        <f>IF(FN_MC!Q404="","*",CONCATENATE(FN_MC!Q404," ",FN_MC!R404))</f>
        <v>*</v>
      </c>
      <c r="S401" s="96" t="str">
        <f>IF(FN_MC!V404="","*",FN_MC!V404)</f>
        <v>*</v>
      </c>
      <c r="T401" s="96" t="str">
        <f>IF(FN_MC!W404="","*",FN_MC!W404)</f>
        <v>*</v>
      </c>
      <c r="U401" s="98" t="str">
        <f ca="1">_xlfn.XLOOKUP(G401&amp;$U$3,BS_CONTROLE[CHAVE],BS_CONTROLE[Quantidade_11],"-")</f>
        <v>-</v>
      </c>
      <c r="V401" s="98" t="str">
        <f ca="1">_xlfn.XLOOKUP(G401&amp;$V$3,BS_CONTROLE[CHAVE],BS_CONTROLE[Quantidade_11],"-")</f>
        <v>-</v>
      </c>
      <c r="W401" s="98" t="str">
        <f ca="1">_xlfn.XLOOKUP(G401&amp;$W$3,BS_CONTROLE[CHAVE],BS_CONTROLE[Quantidade_11],"-")</f>
        <v>-</v>
      </c>
      <c r="X401" s="201"/>
      <c r="Y401" s="201"/>
      <c r="Z401" s="201"/>
      <c r="AA401" s="201"/>
      <c r="AB401" s="201"/>
      <c r="AC401" s="201"/>
      <c r="AD401" s="201"/>
      <c r="AE401" s="201"/>
      <c r="AF401" s="201"/>
      <c r="AG401" s="201"/>
      <c r="AH401" s="201"/>
      <c r="AI401" s="201"/>
      <c r="AJ401" s="201"/>
      <c r="AK401" s="201"/>
      <c r="AL401" s="201"/>
      <c r="AM401" s="201"/>
      <c r="AN401" s="201"/>
      <c r="AO401" s="201"/>
      <c r="AP401" s="201"/>
      <c r="AQ401" s="201"/>
      <c r="AR401" s="201"/>
      <c r="AS401" s="201"/>
      <c r="AT401" s="201"/>
    </row>
    <row r="402" spans="1:46" hidden="1">
      <c r="A402" s="95" t="str">
        <f>IF(FN_MC!Y405="","*",FN_MC!Y405)</f>
        <v>*</v>
      </c>
      <c r="B402" s="95" t="str">
        <f>IF(FN_MC!X405="","*",FN_MC!X405)</f>
        <v>*</v>
      </c>
      <c r="C402" s="95" t="str">
        <f>IF(FN_MC!Z405="","*",FN_MC!Z405)</f>
        <v>*</v>
      </c>
      <c r="D402" s="96" t="str">
        <f>IF(FN_MC!S405="","*",FN_MC!S405)</f>
        <v>-</v>
      </c>
      <c r="E402" s="96" t="str">
        <f>IF(FN_MC!T405="","*",FN_MC!T405)</f>
        <v>-</v>
      </c>
      <c r="F402" s="96" t="str">
        <f>IF(FN_MC!B405="","*",FN_MC!B405)</f>
        <v>*</v>
      </c>
      <c r="G402" s="96" t="str">
        <f>IF(FN_MC!D405="","*",FN_MC!D405)</f>
        <v>*</v>
      </c>
      <c r="H402" s="96" t="str">
        <f>IF(FN_MC!F405="","*",FN_MC!F405)</f>
        <v>*</v>
      </c>
      <c r="I402" s="96" t="str">
        <f>IF(FN_MC!H405="","*",FN_MC!H405)</f>
        <v>*</v>
      </c>
      <c r="J402" s="96" t="str">
        <f>IF(FN_MC!I405="","*",FN_MC!I405)</f>
        <v>*</v>
      </c>
      <c r="K402" s="96" t="str">
        <f>IF(FN_MC!M405="","*",FN_MC!M405)</f>
        <v>-</v>
      </c>
      <c r="L402" s="196" t="str">
        <f>IF(FN_MC!N405="","*",FN_MC!N405)</f>
        <v>-</v>
      </c>
      <c r="M402" s="97" t="str">
        <f>IF(FN_MC!J405="","*",FN_MC!J405)</f>
        <v>*</v>
      </c>
      <c r="N402" s="183" t="str">
        <f>IF(FN_MC!K405="","*",FN_MC!K405)</f>
        <v>*</v>
      </c>
      <c r="O402" s="183" t="str">
        <f>IF(FN_MC!L405="","*",FN_MC!L405)</f>
        <v>-</v>
      </c>
      <c r="P402" s="107" t="str">
        <f>IF(FN_MC!O405="","*",FN_MC!O405)</f>
        <v>*</v>
      </c>
      <c r="Q402" s="107" t="str">
        <f>IF(FN_MC!P405="","*",FN_MC!P405)</f>
        <v>*</v>
      </c>
      <c r="R402" s="96" t="str">
        <f>IF(FN_MC!Q405="","*",CONCATENATE(FN_MC!Q405," ",FN_MC!R405))</f>
        <v>*</v>
      </c>
      <c r="S402" s="96" t="str">
        <f>IF(FN_MC!V405="","*",FN_MC!V405)</f>
        <v>*</v>
      </c>
      <c r="T402" s="96" t="str">
        <f>IF(FN_MC!W405="","*",FN_MC!W405)</f>
        <v>*</v>
      </c>
      <c r="U402" s="98" t="str">
        <f ca="1">_xlfn.XLOOKUP(G402&amp;$U$3,BS_CONTROLE[CHAVE],BS_CONTROLE[Quantidade_11],"-")</f>
        <v>-</v>
      </c>
      <c r="V402" s="98" t="str">
        <f ca="1">_xlfn.XLOOKUP(G402&amp;$V$3,BS_CONTROLE[CHAVE],BS_CONTROLE[Quantidade_11],"-")</f>
        <v>-</v>
      </c>
      <c r="W402" s="98" t="str">
        <f ca="1">_xlfn.XLOOKUP(G402&amp;$W$3,BS_CONTROLE[CHAVE],BS_CONTROLE[Quantidade_11],"-")</f>
        <v>-</v>
      </c>
      <c r="X402" s="201"/>
      <c r="Y402" s="201"/>
      <c r="Z402" s="201"/>
      <c r="AA402" s="201"/>
      <c r="AB402" s="201"/>
      <c r="AC402" s="201"/>
      <c r="AD402" s="201"/>
      <c r="AE402" s="201"/>
      <c r="AF402" s="201"/>
      <c r="AG402" s="201"/>
      <c r="AH402" s="201"/>
      <c r="AI402" s="201"/>
      <c r="AJ402" s="201"/>
      <c r="AK402" s="201"/>
      <c r="AL402" s="201"/>
      <c r="AM402" s="201"/>
      <c r="AN402" s="201"/>
      <c r="AO402" s="201"/>
      <c r="AP402" s="201"/>
      <c r="AQ402" s="201"/>
      <c r="AR402" s="201"/>
      <c r="AS402" s="201"/>
      <c r="AT402" s="201"/>
    </row>
    <row r="403" spans="1:46" hidden="1">
      <c r="A403" s="95" t="str">
        <f>IF(FN_MC!Y406="","*",FN_MC!Y406)</f>
        <v>*</v>
      </c>
      <c r="B403" s="95" t="str">
        <f>IF(FN_MC!X406="","*",FN_MC!X406)</f>
        <v>*</v>
      </c>
      <c r="C403" s="95" t="str">
        <f>IF(FN_MC!Z406="","*",FN_MC!Z406)</f>
        <v>*</v>
      </c>
      <c r="D403" s="96" t="str">
        <f>IF(FN_MC!S406="","*",FN_MC!S406)</f>
        <v>-</v>
      </c>
      <c r="E403" s="96" t="str">
        <f>IF(FN_MC!T406="","*",FN_MC!T406)</f>
        <v>-</v>
      </c>
      <c r="F403" s="96" t="str">
        <f>IF(FN_MC!B406="","*",FN_MC!B406)</f>
        <v>*</v>
      </c>
      <c r="G403" s="96" t="str">
        <f>IF(FN_MC!D406="","*",FN_MC!D406)</f>
        <v>*</v>
      </c>
      <c r="H403" s="96" t="str">
        <f>IF(FN_MC!F406="","*",FN_MC!F406)</f>
        <v>*</v>
      </c>
      <c r="I403" s="96" t="str">
        <f>IF(FN_MC!H406="","*",FN_MC!H406)</f>
        <v>*</v>
      </c>
      <c r="J403" s="96" t="str">
        <f>IF(FN_MC!I406="","*",FN_MC!I406)</f>
        <v>*</v>
      </c>
      <c r="K403" s="96" t="str">
        <f>IF(FN_MC!M406="","*",FN_MC!M406)</f>
        <v>-</v>
      </c>
      <c r="L403" s="196" t="str">
        <f>IF(FN_MC!N406="","*",FN_MC!N406)</f>
        <v>-</v>
      </c>
      <c r="M403" s="97" t="str">
        <f>IF(FN_MC!J406="","*",FN_MC!J406)</f>
        <v>*</v>
      </c>
      <c r="N403" s="183" t="str">
        <f>IF(FN_MC!K406="","*",FN_MC!K406)</f>
        <v>*</v>
      </c>
      <c r="O403" s="183" t="str">
        <f>IF(FN_MC!L406="","*",FN_MC!L406)</f>
        <v>-</v>
      </c>
      <c r="P403" s="107" t="str">
        <f>IF(FN_MC!O406="","*",FN_MC!O406)</f>
        <v>*</v>
      </c>
      <c r="Q403" s="107" t="str">
        <f>IF(FN_MC!P406="","*",FN_MC!P406)</f>
        <v>*</v>
      </c>
      <c r="R403" s="96" t="str">
        <f>IF(FN_MC!Q406="","*",CONCATENATE(FN_MC!Q406," ",FN_MC!R406))</f>
        <v>*</v>
      </c>
      <c r="S403" s="96" t="str">
        <f>IF(FN_MC!V406="","*",FN_MC!V406)</f>
        <v>*</v>
      </c>
      <c r="T403" s="96" t="str">
        <f>IF(FN_MC!W406="","*",FN_MC!W406)</f>
        <v>*</v>
      </c>
      <c r="U403" s="98" t="str">
        <f ca="1">_xlfn.XLOOKUP(G403&amp;$U$3,BS_CONTROLE[CHAVE],BS_CONTROLE[Quantidade_11],"-")</f>
        <v>-</v>
      </c>
      <c r="V403" s="98" t="str">
        <f ca="1">_xlfn.XLOOKUP(G403&amp;$V$3,BS_CONTROLE[CHAVE],BS_CONTROLE[Quantidade_11],"-")</f>
        <v>-</v>
      </c>
      <c r="W403" s="98" t="str">
        <f ca="1">_xlfn.XLOOKUP(G403&amp;$W$3,BS_CONTROLE[CHAVE],BS_CONTROLE[Quantidade_11],"-")</f>
        <v>-</v>
      </c>
      <c r="X403" s="201"/>
      <c r="Y403" s="201"/>
      <c r="Z403" s="201"/>
      <c r="AA403" s="201"/>
      <c r="AB403" s="201"/>
      <c r="AC403" s="201"/>
      <c r="AD403" s="201"/>
      <c r="AE403" s="201"/>
      <c r="AF403" s="201"/>
      <c r="AG403" s="201"/>
      <c r="AH403" s="201"/>
      <c r="AI403" s="201"/>
      <c r="AJ403" s="201"/>
      <c r="AK403" s="201"/>
      <c r="AL403" s="201"/>
      <c r="AM403" s="201"/>
      <c r="AN403" s="201"/>
      <c r="AO403" s="201"/>
      <c r="AP403" s="201"/>
      <c r="AQ403" s="201"/>
      <c r="AR403" s="201"/>
      <c r="AS403" s="201"/>
      <c r="AT403" s="201"/>
    </row>
    <row r="404" spans="1:46" hidden="1">
      <c r="A404" s="95" t="str">
        <f>IF(FN_MC!Y407="","*",FN_MC!Y407)</f>
        <v>*</v>
      </c>
      <c r="B404" s="95" t="str">
        <f>IF(FN_MC!X407="","*",FN_MC!X407)</f>
        <v>*</v>
      </c>
      <c r="C404" s="95" t="str">
        <f>IF(FN_MC!Z407="","*",FN_MC!Z407)</f>
        <v>*</v>
      </c>
      <c r="D404" s="96" t="str">
        <f>IF(FN_MC!S407="","*",FN_MC!S407)</f>
        <v>-</v>
      </c>
      <c r="E404" s="96" t="str">
        <f>IF(FN_MC!T407="","*",FN_MC!T407)</f>
        <v>-</v>
      </c>
      <c r="F404" s="96" t="str">
        <f>IF(FN_MC!B407="","*",FN_MC!B407)</f>
        <v>*</v>
      </c>
      <c r="G404" s="96" t="str">
        <f>IF(FN_MC!D407="","*",FN_MC!D407)</f>
        <v>*</v>
      </c>
      <c r="H404" s="96" t="str">
        <f>IF(FN_MC!F407="","*",FN_MC!F407)</f>
        <v>*</v>
      </c>
      <c r="I404" s="96" t="str">
        <f>IF(FN_MC!H407="","*",FN_MC!H407)</f>
        <v>*</v>
      </c>
      <c r="J404" s="96" t="str">
        <f>IF(FN_MC!I407="","*",FN_MC!I407)</f>
        <v>*</v>
      </c>
      <c r="K404" s="96" t="str">
        <f>IF(FN_MC!M407="","*",FN_MC!M407)</f>
        <v>-</v>
      </c>
      <c r="L404" s="196" t="str">
        <f>IF(FN_MC!N407="","*",FN_MC!N407)</f>
        <v>-</v>
      </c>
      <c r="M404" s="97" t="str">
        <f>IF(FN_MC!J407="","*",FN_MC!J407)</f>
        <v>*</v>
      </c>
      <c r="N404" s="183" t="str">
        <f>IF(FN_MC!K407="","*",FN_MC!K407)</f>
        <v>*</v>
      </c>
      <c r="O404" s="183" t="str">
        <f>IF(FN_MC!L407="","*",FN_MC!L407)</f>
        <v>-</v>
      </c>
      <c r="P404" s="107" t="str">
        <f>IF(FN_MC!O407="","*",FN_MC!O407)</f>
        <v>*</v>
      </c>
      <c r="Q404" s="107" t="str">
        <f>IF(FN_MC!P407="","*",FN_MC!P407)</f>
        <v>*</v>
      </c>
      <c r="R404" s="96" t="str">
        <f>IF(FN_MC!Q407="","*",CONCATENATE(FN_MC!Q407," ",FN_MC!R407))</f>
        <v>*</v>
      </c>
      <c r="S404" s="96" t="str">
        <f>IF(FN_MC!V407="","*",FN_MC!V407)</f>
        <v>*</v>
      </c>
      <c r="T404" s="96" t="str">
        <f>IF(FN_MC!W407="","*",FN_MC!W407)</f>
        <v>*</v>
      </c>
      <c r="U404" s="98" t="str">
        <f ca="1">_xlfn.XLOOKUP(G404&amp;$U$3,BS_CONTROLE[CHAVE],BS_CONTROLE[Quantidade_11],"-")</f>
        <v>-</v>
      </c>
      <c r="V404" s="98" t="str">
        <f ca="1">_xlfn.XLOOKUP(G404&amp;$V$3,BS_CONTROLE[CHAVE],BS_CONTROLE[Quantidade_11],"-")</f>
        <v>-</v>
      </c>
      <c r="W404" s="98" t="str">
        <f ca="1">_xlfn.XLOOKUP(G404&amp;$W$3,BS_CONTROLE[CHAVE],BS_CONTROLE[Quantidade_11],"-")</f>
        <v>-</v>
      </c>
      <c r="X404" s="201"/>
      <c r="Y404" s="201"/>
      <c r="Z404" s="201"/>
      <c r="AA404" s="201"/>
      <c r="AB404" s="201"/>
      <c r="AC404" s="201"/>
      <c r="AD404" s="201"/>
      <c r="AE404" s="201"/>
      <c r="AF404" s="201"/>
      <c r="AG404" s="201"/>
      <c r="AH404" s="201"/>
      <c r="AI404" s="201"/>
      <c r="AJ404" s="201"/>
      <c r="AK404" s="201"/>
      <c r="AL404" s="201"/>
      <c r="AM404" s="201"/>
      <c r="AN404" s="201"/>
      <c r="AO404" s="201"/>
      <c r="AP404" s="201"/>
      <c r="AQ404" s="201"/>
      <c r="AR404" s="201"/>
      <c r="AS404" s="201"/>
      <c r="AT404" s="201"/>
    </row>
    <row r="405" spans="1:46" hidden="1">
      <c r="A405" s="95" t="str">
        <f>IF(FN_MC!Y408="","*",FN_MC!Y408)</f>
        <v>*</v>
      </c>
      <c r="B405" s="95" t="str">
        <f>IF(FN_MC!X408="","*",FN_MC!X408)</f>
        <v>*</v>
      </c>
      <c r="C405" s="95" t="str">
        <f>IF(FN_MC!Z408="","*",FN_MC!Z408)</f>
        <v>*</v>
      </c>
      <c r="D405" s="96" t="str">
        <f>IF(FN_MC!S408="","*",FN_MC!S408)</f>
        <v>-</v>
      </c>
      <c r="E405" s="96" t="str">
        <f>IF(FN_MC!T408="","*",FN_MC!T408)</f>
        <v>-</v>
      </c>
      <c r="F405" s="96" t="str">
        <f>IF(FN_MC!B408="","*",FN_MC!B408)</f>
        <v>*</v>
      </c>
      <c r="G405" s="96" t="str">
        <f>IF(FN_MC!D408="","*",FN_MC!D408)</f>
        <v>*</v>
      </c>
      <c r="H405" s="96" t="str">
        <f>IF(FN_MC!F408="","*",FN_MC!F408)</f>
        <v>*</v>
      </c>
      <c r="I405" s="96" t="str">
        <f>IF(FN_MC!H408="","*",FN_MC!H408)</f>
        <v>*</v>
      </c>
      <c r="J405" s="96" t="str">
        <f>IF(FN_MC!I408="","*",FN_MC!I408)</f>
        <v>*</v>
      </c>
      <c r="K405" s="96" t="str">
        <f>IF(FN_MC!M408="","*",FN_MC!M408)</f>
        <v>-</v>
      </c>
      <c r="L405" s="196" t="str">
        <f>IF(FN_MC!N408="","*",FN_MC!N408)</f>
        <v>-</v>
      </c>
      <c r="M405" s="97" t="str">
        <f>IF(FN_MC!J408="","*",FN_MC!J408)</f>
        <v>*</v>
      </c>
      <c r="N405" s="183" t="str">
        <f>IF(FN_MC!K408="","*",FN_MC!K408)</f>
        <v>*</v>
      </c>
      <c r="O405" s="183" t="str">
        <f>IF(FN_MC!L408="","*",FN_MC!L408)</f>
        <v>-</v>
      </c>
      <c r="P405" s="107" t="str">
        <f>IF(FN_MC!O408="","*",FN_MC!O408)</f>
        <v>*</v>
      </c>
      <c r="Q405" s="107" t="str">
        <f>IF(FN_MC!P408="","*",FN_MC!P408)</f>
        <v>*</v>
      </c>
      <c r="R405" s="96" t="str">
        <f>IF(FN_MC!Q408="","*",CONCATENATE(FN_MC!Q408," ",FN_MC!R408))</f>
        <v>*</v>
      </c>
      <c r="S405" s="96" t="str">
        <f>IF(FN_MC!V408="","*",FN_MC!V408)</f>
        <v>*</v>
      </c>
      <c r="T405" s="96" t="str">
        <f>IF(FN_MC!W408="","*",FN_MC!W408)</f>
        <v>*</v>
      </c>
      <c r="U405" s="98" t="str">
        <f ca="1">_xlfn.XLOOKUP(G405&amp;$U$3,BS_CONTROLE[CHAVE],BS_CONTROLE[Quantidade_11],"-")</f>
        <v>-</v>
      </c>
      <c r="V405" s="98" t="str">
        <f ca="1">_xlfn.XLOOKUP(G405&amp;$V$3,BS_CONTROLE[CHAVE],BS_CONTROLE[Quantidade_11],"-")</f>
        <v>-</v>
      </c>
      <c r="W405" s="98" t="str">
        <f ca="1">_xlfn.XLOOKUP(G405&amp;$W$3,BS_CONTROLE[CHAVE],BS_CONTROLE[Quantidade_11],"-")</f>
        <v>-</v>
      </c>
      <c r="X405" s="201"/>
      <c r="Y405" s="201"/>
      <c r="Z405" s="201"/>
      <c r="AA405" s="201"/>
      <c r="AB405" s="201"/>
      <c r="AC405" s="201"/>
      <c r="AD405" s="201"/>
      <c r="AE405" s="201"/>
      <c r="AF405" s="201"/>
      <c r="AG405" s="201"/>
      <c r="AH405" s="201"/>
      <c r="AI405" s="201"/>
      <c r="AJ405" s="201"/>
      <c r="AK405" s="201"/>
      <c r="AL405" s="201"/>
      <c r="AM405" s="201"/>
      <c r="AN405" s="201"/>
      <c r="AO405" s="201"/>
      <c r="AP405" s="201"/>
      <c r="AQ405" s="201"/>
      <c r="AR405" s="201"/>
      <c r="AS405" s="201"/>
      <c r="AT405" s="201"/>
    </row>
    <row r="406" spans="1:46" hidden="1">
      <c r="A406" s="95" t="str">
        <f>IF(FN_MC!Y409="","*",FN_MC!Y409)</f>
        <v>*</v>
      </c>
      <c r="B406" s="95" t="str">
        <f>IF(FN_MC!X409="","*",FN_MC!X409)</f>
        <v>*</v>
      </c>
      <c r="C406" s="95" t="str">
        <f>IF(FN_MC!Z409="","*",FN_MC!Z409)</f>
        <v>*</v>
      </c>
      <c r="D406" s="96" t="str">
        <f>IF(FN_MC!S409="","*",FN_MC!S409)</f>
        <v>-</v>
      </c>
      <c r="E406" s="96" t="str">
        <f>IF(FN_MC!T409="","*",FN_MC!T409)</f>
        <v>-</v>
      </c>
      <c r="F406" s="96" t="str">
        <f>IF(FN_MC!B409="","*",FN_MC!B409)</f>
        <v>*</v>
      </c>
      <c r="G406" s="96" t="str">
        <f>IF(FN_MC!D409="","*",FN_MC!D409)</f>
        <v>*</v>
      </c>
      <c r="H406" s="96" t="str">
        <f>IF(FN_MC!F409="","*",FN_MC!F409)</f>
        <v>*</v>
      </c>
      <c r="I406" s="96" t="str">
        <f>IF(FN_MC!H409="","*",FN_MC!H409)</f>
        <v>*</v>
      </c>
      <c r="J406" s="96" t="str">
        <f>IF(FN_MC!I409="","*",FN_MC!I409)</f>
        <v>*</v>
      </c>
      <c r="K406" s="96" t="str">
        <f>IF(FN_MC!M409="","*",FN_MC!M409)</f>
        <v>-</v>
      </c>
      <c r="L406" s="196" t="str">
        <f>IF(FN_MC!N409="","*",FN_MC!N409)</f>
        <v>-</v>
      </c>
      <c r="M406" s="97" t="str">
        <f>IF(FN_MC!J409="","*",FN_MC!J409)</f>
        <v>*</v>
      </c>
      <c r="N406" s="183" t="str">
        <f>IF(FN_MC!K409="","*",FN_MC!K409)</f>
        <v>*</v>
      </c>
      <c r="O406" s="183" t="str">
        <f>IF(FN_MC!L409="","*",FN_MC!L409)</f>
        <v>-</v>
      </c>
      <c r="P406" s="107" t="str">
        <f>IF(FN_MC!O409="","*",FN_MC!O409)</f>
        <v>*</v>
      </c>
      <c r="Q406" s="107" t="str">
        <f>IF(FN_MC!P409="","*",FN_MC!P409)</f>
        <v>*</v>
      </c>
      <c r="R406" s="96" t="str">
        <f>IF(FN_MC!Q409="","*",CONCATENATE(FN_MC!Q409," ",FN_MC!R409))</f>
        <v>*</v>
      </c>
      <c r="S406" s="96" t="str">
        <f>IF(FN_MC!V409="","*",FN_MC!V409)</f>
        <v>*</v>
      </c>
      <c r="T406" s="96" t="str">
        <f>IF(FN_MC!W409="","*",FN_MC!W409)</f>
        <v>*</v>
      </c>
      <c r="U406" s="98" t="str">
        <f ca="1">_xlfn.XLOOKUP(G406&amp;$U$3,BS_CONTROLE[CHAVE],BS_CONTROLE[Quantidade_11],"-")</f>
        <v>-</v>
      </c>
      <c r="V406" s="98" t="str">
        <f ca="1">_xlfn.XLOOKUP(G406&amp;$V$3,BS_CONTROLE[CHAVE],BS_CONTROLE[Quantidade_11],"-")</f>
        <v>-</v>
      </c>
      <c r="W406" s="98" t="str">
        <f ca="1">_xlfn.XLOOKUP(G406&amp;$W$3,BS_CONTROLE[CHAVE],BS_CONTROLE[Quantidade_11],"-")</f>
        <v>-</v>
      </c>
      <c r="X406" s="201"/>
      <c r="Y406" s="201"/>
      <c r="Z406" s="201"/>
      <c r="AA406" s="201"/>
      <c r="AB406" s="201"/>
      <c r="AC406" s="201"/>
      <c r="AD406" s="201"/>
      <c r="AE406" s="201"/>
      <c r="AF406" s="201"/>
      <c r="AG406" s="201"/>
      <c r="AH406" s="201"/>
      <c r="AI406" s="201"/>
      <c r="AJ406" s="201"/>
      <c r="AK406" s="201"/>
      <c r="AL406" s="201"/>
      <c r="AM406" s="201"/>
      <c r="AN406" s="201"/>
      <c r="AO406" s="201"/>
      <c r="AP406" s="201"/>
      <c r="AQ406" s="201"/>
      <c r="AR406" s="201"/>
      <c r="AS406" s="201"/>
      <c r="AT406" s="201"/>
    </row>
    <row r="407" spans="1:46" hidden="1">
      <c r="A407" s="95" t="str">
        <f>IF(FN_MC!Y410="","*",FN_MC!Y410)</f>
        <v>*</v>
      </c>
      <c r="B407" s="95" t="str">
        <f>IF(FN_MC!X410="","*",FN_MC!X410)</f>
        <v>*</v>
      </c>
      <c r="C407" s="95" t="str">
        <f>IF(FN_MC!Z410="","*",FN_MC!Z410)</f>
        <v>*</v>
      </c>
      <c r="D407" s="96" t="str">
        <f>IF(FN_MC!S410="","*",FN_MC!S410)</f>
        <v>-</v>
      </c>
      <c r="E407" s="96" t="str">
        <f>IF(FN_MC!T410="","*",FN_MC!T410)</f>
        <v>-</v>
      </c>
      <c r="F407" s="96" t="str">
        <f>IF(FN_MC!B410="","*",FN_MC!B410)</f>
        <v>*</v>
      </c>
      <c r="G407" s="96" t="str">
        <f>IF(FN_MC!D410="","*",FN_MC!D410)</f>
        <v>*</v>
      </c>
      <c r="H407" s="96" t="str">
        <f>IF(FN_MC!F410="","*",FN_MC!F410)</f>
        <v>*</v>
      </c>
      <c r="I407" s="96" t="str">
        <f>IF(FN_MC!H410="","*",FN_MC!H410)</f>
        <v>*</v>
      </c>
      <c r="J407" s="96" t="str">
        <f>IF(FN_MC!I410="","*",FN_MC!I410)</f>
        <v>*</v>
      </c>
      <c r="K407" s="96" t="str">
        <f>IF(FN_MC!M410="","*",FN_MC!M410)</f>
        <v>-</v>
      </c>
      <c r="L407" s="196" t="str">
        <f>IF(FN_MC!N410="","*",FN_MC!N410)</f>
        <v>-</v>
      </c>
      <c r="M407" s="97" t="str">
        <f>IF(FN_MC!J410="","*",FN_MC!J410)</f>
        <v>*</v>
      </c>
      <c r="N407" s="183" t="str">
        <f>IF(FN_MC!K410="","*",FN_MC!K410)</f>
        <v>*</v>
      </c>
      <c r="O407" s="183" t="str">
        <f>IF(FN_MC!L410="","*",FN_MC!L410)</f>
        <v>-</v>
      </c>
      <c r="P407" s="107" t="str">
        <f>IF(FN_MC!O410="","*",FN_MC!O410)</f>
        <v>*</v>
      </c>
      <c r="Q407" s="107" t="str">
        <f>IF(FN_MC!P410="","*",FN_MC!P410)</f>
        <v>*</v>
      </c>
      <c r="R407" s="96" t="str">
        <f>IF(FN_MC!Q410="","*",CONCATENATE(FN_MC!Q410," ",FN_MC!R410))</f>
        <v>*</v>
      </c>
      <c r="S407" s="96" t="str">
        <f>IF(FN_MC!V410="","*",FN_MC!V410)</f>
        <v>*</v>
      </c>
      <c r="T407" s="96" t="str">
        <f>IF(FN_MC!W410="","*",FN_MC!W410)</f>
        <v>*</v>
      </c>
      <c r="U407" s="98" t="str">
        <f ca="1">_xlfn.XLOOKUP(G407&amp;$U$3,BS_CONTROLE[CHAVE],BS_CONTROLE[Quantidade_11],"-")</f>
        <v>-</v>
      </c>
      <c r="V407" s="98" t="str">
        <f ca="1">_xlfn.XLOOKUP(G407&amp;$V$3,BS_CONTROLE[CHAVE],BS_CONTROLE[Quantidade_11],"-")</f>
        <v>-</v>
      </c>
      <c r="W407" s="98" t="str">
        <f ca="1">_xlfn.XLOOKUP(G407&amp;$W$3,BS_CONTROLE[CHAVE],BS_CONTROLE[Quantidade_11],"-")</f>
        <v>-</v>
      </c>
      <c r="X407" s="201"/>
      <c r="Y407" s="201"/>
      <c r="Z407" s="201"/>
      <c r="AA407" s="201"/>
      <c r="AB407" s="201"/>
      <c r="AC407" s="201"/>
      <c r="AD407" s="201"/>
      <c r="AE407" s="201"/>
      <c r="AF407" s="201"/>
      <c r="AG407" s="201"/>
      <c r="AH407" s="201"/>
      <c r="AI407" s="201"/>
      <c r="AJ407" s="201"/>
      <c r="AK407" s="201"/>
      <c r="AL407" s="201"/>
      <c r="AM407" s="201"/>
      <c r="AN407" s="201"/>
      <c r="AO407" s="201"/>
      <c r="AP407" s="201"/>
      <c r="AQ407" s="201"/>
      <c r="AR407" s="201"/>
      <c r="AS407" s="201"/>
      <c r="AT407" s="201"/>
    </row>
    <row r="408" spans="1:46" hidden="1">
      <c r="A408" s="95" t="str">
        <f>IF(FN_MC!Y411="","*",FN_MC!Y411)</f>
        <v>*</v>
      </c>
      <c r="B408" s="95" t="str">
        <f>IF(FN_MC!X411="","*",FN_MC!X411)</f>
        <v>*</v>
      </c>
      <c r="C408" s="95" t="str">
        <f>IF(FN_MC!Z411="","*",FN_MC!Z411)</f>
        <v>*</v>
      </c>
      <c r="D408" s="96" t="str">
        <f>IF(FN_MC!S411="","*",FN_MC!S411)</f>
        <v>-</v>
      </c>
      <c r="E408" s="96" t="str">
        <f>IF(FN_MC!T411="","*",FN_MC!T411)</f>
        <v>-</v>
      </c>
      <c r="F408" s="96" t="str">
        <f>IF(FN_MC!B411="","*",FN_MC!B411)</f>
        <v>*</v>
      </c>
      <c r="G408" s="96" t="str">
        <f>IF(FN_MC!D411="","*",FN_MC!D411)</f>
        <v>*</v>
      </c>
      <c r="H408" s="96" t="str">
        <f>IF(FN_MC!F411="","*",FN_MC!F411)</f>
        <v>*</v>
      </c>
      <c r="I408" s="96" t="str">
        <f>IF(FN_MC!H411="","*",FN_MC!H411)</f>
        <v>*</v>
      </c>
      <c r="J408" s="96" t="str">
        <f>IF(FN_MC!I411="","*",FN_MC!I411)</f>
        <v>*</v>
      </c>
      <c r="K408" s="96" t="str">
        <f>IF(FN_MC!M411="","*",FN_MC!M411)</f>
        <v>-</v>
      </c>
      <c r="L408" s="196" t="str">
        <f>IF(FN_MC!N411="","*",FN_MC!N411)</f>
        <v>-</v>
      </c>
      <c r="M408" s="97" t="str">
        <f>IF(FN_MC!J411="","*",FN_MC!J411)</f>
        <v>*</v>
      </c>
      <c r="N408" s="183" t="str">
        <f>IF(FN_MC!K411="","*",FN_MC!K411)</f>
        <v>*</v>
      </c>
      <c r="O408" s="183" t="str">
        <f>IF(FN_MC!L411="","*",FN_MC!L411)</f>
        <v>-</v>
      </c>
      <c r="P408" s="107" t="str">
        <f>IF(FN_MC!O411="","*",FN_MC!O411)</f>
        <v>*</v>
      </c>
      <c r="Q408" s="107" t="str">
        <f>IF(FN_MC!P411="","*",FN_MC!P411)</f>
        <v>*</v>
      </c>
      <c r="R408" s="96" t="str">
        <f>IF(FN_MC!Q411="","*",CONCATENATE(FN_MC!Q411," ",FN_MC!R411))</f>
        <v>*</v>
      </c>
      <c r="S408" s="96" t="str">
        <f>IF(FN_MC!V411="","*",FN_MC!V411)</f>
        <v>*</v>
      </c>
      <c r="T408" s="96" t="str">
        <f>IF(FN_MC!W411="","*",FN_MC!W411)</f>
        <v>*</v>
      </c>
      <c r="U408" s="98" t="str">
        <f ca="1">_xlfn.XLOOKUP(G408&amp;$U$3,BS_CONTROLE[CHAVE],BS_CONTROLE[Quantidade_11],"-")</f>
        <v>-</v>
      </c>
      <c r="V408" s="98" t="str">
        <f ca="1">_xlfn.XLOOKUP(G408&amp;$V$3,BS_CONTROLE[CHAVE],BS_CONTROLE[Quantidade_11],"-")</f>
        <v>-</v>
      </c>
      <c r="W408" s="98" t="str">
        <f ca="1">_xlfn.XLOOKUP(G408&amp;$W$3,BS_CONTROLE[CHAVE],BS_CONTROLE[Quantidade_11],"-")</f>
        <v>-</v>
      </c>
      <c r="X408" s="201"/>
      <c r="Y408" s="201"/>
      <c r="Z408" s="201"/>
      <c r="AA408" s="201"/>
      <c r="AB408" s="201"/>
      <c r="AC408" s="201"/>
      <c r="AD408" s="201"/>
      <c r="AE408" s="201"/>
      <c r="AF408" s="201"/>
      <c r="AG408" s="201"/>
      <c r="AH408" s="201"/>
      <c r="AI408" s="201"/>
      <c r="AJ408" s="201"/>
      <c r="AK408" s="201"/>
      <c r="AL408" s="201"/>
      <c r="AM408" s="201"/>
      <c r="AN408" s="201"/>
      <c r="AO408" s="201"/>
      <c r="AP408" s="201"/>
      <c r="AQ408" s="201"/>
      <c r="AR408" s="201"/>
      <c r="AS408" s="201"/>
      <c r="AT408" s="201"/>
    </row>
    <row r="409" spans="1:46" hidden="1">
      <c r="A409" s="95" t="str">
        <f>IF(FN_MC!Y412="","*",FN_MC!Y412)</f>
        <v>*</v>
      </c>
      <c r="B409" s="95" t="str">
        <f>IF(FN_MC!X412="","*",FN_MC!X412)</f>
        <v>*</v>
      </c>
      <c r="C409" s="95" t="str">
        <f>IF(FN_MC!Z412="","*",FN_MC!Z412)</f>
        <v>*</v>
      </c>
      <c r="D409" s="96" t="str">
        <f>IF(FN_MC!S412="","*",FN_MC!S412)</f>
        <v>-</v>
      </c>
      <c r="E409" s="96" t="str">
        <f>IF(FN_MC!T412="","*",FN_MC!T412)</f>
        <v>-</v>
      </c>
      <c r="F409" s="96" t="str">
        <f>IF(FN_MC!B412="","*",FN_MC!B412)</f>
        <v>*</v>
      </c>
      <c r="G409" s="96" t="str">
        <f>IF(FN_MC!D412="","*",FN_MC!D412)</f>
        <v>*</v>
      </c>
      <c r="H409" s="96" t="str">
        <f>IF(FN_MC!F412="","*",FN_MC!F412)</f>
        <v>*</v>
      </c>
      <c r="I409" s="96" t="str">
        <f>IF(FN_MC!H412="","*",FN_MC!H412)</f>
        <v>*</v>
      </c>
      <c r="J409" s="96" t="str">
        <f>IF(FN_MC!I412="","*",FN_MC!I412)</f>
        <v>*</v>
      </c>
      <c r="K409" s="96" t="str">
        <f>IF(FN_MC!M412="","*",FN_MC!M412)</f>
        <v>-</v>
      </c>
      <c r="L409" s="196" t="str">
        <f>IF(FN_MC!N412="","*",FN_MC!N412)</f>
        <v>-</v>
      </c>
      <c r="M409" s="97" t="str">
        <f>IF(FN_MC!J412="","*",FN_MC!J412)</f>
        <v>*</v>
      </c>
      <c r="N409" s="183" t="str">
        <f>IF(FN_MC!K412="","*",FN_MC!K412)</f>
        <v>*</v>
      </c>
      <c r="O409" s="183" t="str">
        <f>IF(FN_MC!L412="","*",FN_MC!L412)</f>
        <v>-</v>
      </c>
      <c r="P409" s="107" t="str">
        <f>IF(FN_MC!O412="","*",FN_MC!O412)</f>
        <v>*</v>
      </c>
      <c r="Q409" s="107" t="str">
        <f>IF(FN_MC!P412="","*",FN_MC!P412)</f>
        <v>*</v>
      </c>
      <c r="R409" s="96" t="str">
        <f>IF(FN_MC!Q412="","*",CONCATENATE(FN_MC!Q412," ",FN_MC!R412))</f>
        <v>*</v>
      </c>
      <c r="S409" s="96" t="str">
        <f>IF(FN_MC!V412="","*",FN_MC!V412)</f>
        <v>*</v>
      </c>
      <c r="T409" s="96" t="str">
        <f>IF(FN_MC!W412="","*",FN_MC!W412)</f>
        <v>*</v>
      </c>
      <c r="U409" s="98" t="str">
        <f ca="1">_xlfn.XLOOKUP(G409&amp;$U$3,BS_CONTROLE[CHAVE],BS_CONTROLE[Quantidade_11],"-")</f>
        <v>-</v>
      </c>
      <c r="V409" s="98" t="str">
        <f ca="1">_xlfn.XLOOKUP(G409&amp;$V$3,BS_CONTROLE[CHAVE],BS_CONTROLE[Quantidade_11],"-")</f>
        <v>-</v>
      </c>
      <c r="W409" s="98" t="str">
        <f ca="1">_xlfn.XLOOKUP(G409&amp;$W$3,BS_CONTROLE[CHAVE],BS_CONTROLE[Quantidade_11],"-")</f>
        <v>-</v>
      </c>
      <c r="X409" s="201"/>
      <c r="Y409" s="201"/>
      <c r="Z409" s="201"/>
      <c r="AA409" s="201"/>
      <c r="AB409" s="201"/>
      <c r="AC409" s="201"/>
      <c r="AD409" s="201"/>
      <c r="AE409" s="201"/>
      <c r="AF409" s="201"/>
      <c r="AG409" s="201"/>
      <c r="AH409" s="201"/>
      <c r="AI409" s="201"/>
      <c r="AJ409" s="201"/>
      <c r="AK409" s="201"/>
      <c r="AL409" s="201"/>
      <c r="AM409" s="201"/>
      <c r="AN409" s="201"/>
      <c r="AO409" s="201"/>
      <c r="AP409" s="201"/>
      <c r="AQ409" s="201"/>
      <c r="AR409" s="201"/>
      <c r="AS409" s="201"/>
      <c r="AT409" s="201"/>
    </row>
    <row r="410" spans="1:46" hidden="1">
      <c r="A410" s="95" t="str">
        <f>IF(FN_MC!Y413="","*",FN_MC!Y413)</f>
        <v>*</v>
      </c>
      <c r="B410" s="95" t="str">
        <f>IF(FN_MC!X413="","*",FN_MC!X413)</f>
        <v>*</v>
      </c>
      <c r="C410" s="95" t="str">
        <f>IF(FN_MC!Z413="","*",FN_MC!Z413)</f>
        <v>*</v>
      </c>
      <c r="D410" s="96" t="str">
        <f>IF(FN_MC!S413="","*",FN_MC!S413)</f>
        <v>-</v>
      </c>
      <c r="E410" s="96" t="str">
        <f>IF(FN_MC!T413="","*",FN_MC!T413)</f>
        <v>-</v>
      </c>
      <c r="F410" s="96" t="str">
        <f>IF(FN_MC!B413="","*",FN_MC!B413)</f>
        <v>*</v>
      </c>
      <c r="G410" s="96" t="str">
        <f>IF(FN_MC!D413="","*",FN_MC!D413)</f>
        <v>*</v>
      </c>
      <c r="H410" s="96" t="str">
        <f>IF(FN_MC!F413="","*",FN_MC!F413)</f>
        <v>*</v>
      </c>
      <c r="I410" s="96" t="str">
        <f>IF(FN_MC!H413="","*",FN_MC!H413)</f>
        <v>*</v>
      </c>
      <c r="J410" s="96" t="str">
        <f>IF(FN_MC!I413="","*",FN_MC!I413)</f>
        <v>*</v>
      </c>
      <c r="K410" s="96" t="str">
        <f>IF(FN_MC!M413="","*",FN_MC!M413)</f>
        <v>-</v>
      </c>
      <c r="L410" s="196" t="str">
        <f>IF(FN_MC!N413="","*",FN_MC!N413)</f>
        <v>-</v>
      </c>
      <c r="M410" s="97" t="str">
        <f>IF(FN_MC!J413="","*",FN_MC!J413)</f>
        <v>*</v>
      </c>
      <c r="N410" s="183" t="str">
        <f>IF(FN_MC!K413="","*",FN_MC!K413)</f>
        <v>*</v>
      </c>
      <c r="O410" s="183" t="str">
        <f>IF(FN_MC!L413="","*",FN_MC!L413)</f>
        <v>-</v>
      </c>
      <c r="P410" s="107" t="str">
        <f>IF(FN_MC!O413="","*",FN_MC!O413)</f>
        <v>*</v>
      </c>
      <c r="Q410" s="107" t="str">
        <f>IF(FN_MC!P413="","*",FN_MC!P413)</f>
        <v>*</v>
      </c>
      <c r="R410" s="96" t="str">
        <f>IF(FN_MC!Q413="","*",CONCATENATE(FN_MC!Q413," ",FN_MC!R413))</f>
        <v>*</v>
      </c>
      <c r="S410" s="96" t="str">
        <f>IF(FN_MC!V413="","*",FN_MC!V413)</f>
        <v>*</v>
      </c>
      <c r="T410" s="96" t="str">
        <f>IF(FN_MC!W413="","*",FN_MC!W413)</f>
        <v>*</v>
      </c>
      <c r="U410" s="98" t="str">
        <f ca="1">_xlfn.XLOOKUP(G410&amp;$U$3,BS_CONTROLE[CHAVE],BS_CONTROLE[Quantidade_11],"-")</f>
        <v>-</v>
      </c>
      <c r="V410" s="98" t="str">
        <f ca="1">_xlfn.XLOOKUP(G410&amp;$V$3,BS_CONTROLE[CHAVE],BS_CONTROLE[Quantidade_11],"-")</f>
        <v>-</v>
      </c>
      <c r="W410" s="98" t="str">
        <f ca="1">_xlfn.XLOOKUP(G410&amp;$W$3,BS_CONTROLE[CHAVE],BS_CONTROLE[Quantidade_11],"-")</f>
        <v>-</v>
      </c>
      <c r="X410" s="201"/>
      <c r="Y410" s="201"/>
      <c r="Z410" s="201"/>
      <c r="AA410" s="201"/>
      <c r="AB410" s="201"/>
      <c r="AC410" s="201"/>
      <c r="AD410" s="201"/>
      <c r="AE410" s="201"/>
      <c r="AF410" s="201"/>
      <c r="AG410" s="201"/>
      <c r="AH410" s="201"/>
      <c r="AI410" s="201"/>
      <c r="AJ410" s="201"/>
      <c r="AK410" s="201"/>
      <c r="AL410" s="201"/>
      <c r="AM410" s="201"/>
      <c r="AN410" s="201"/>
      <c r="AO410" s="201"/>
      <c r="AP410" s="201"/>
      <c r="AQ410" s="201"/>
      <c r="AR410" s="201"/>
      <c r="AS410" s="201"/>
      <c r="AT410" s="201"/>
    </row>
    <row r="411" spans="1:46" hidden="1">
      <c r="A411" s="95" t="str">
        <f>IF(FN_MC!Y414="","*",FN_MC!Y414)</f>
        <v>*</v>
      </c>
      <c r="B411" s="95" t="str">
        <f>IF(FN_MC!X414="","*",FN_MC!X414)</f>
        <v>*</v>
      </c>
      <c r="C411" s="95" t="str">
        <f>IF(FN_MC!Z414="","*",FN_MC!Z414)</f>
        <v>*</v>
      </c>
      <c r="D411" s="96" t="str">
        <f>IF(FN_MC!S414="","*",FN_MC!S414)</f>
        <v>-</v>
      </c>
      <c r="E411" s="96" t="str">
        <f>IF(FN_MC!T414="","*",FN_MC!T414)</f>
        <v>-</v>
      </c>
      <c r="F411" s="96" t="str">
        <f>IF(FN_MC!B414="","*",FN_MC!B414)</f>
        <v>*</v>
      </c>
      <c r="G411" s="96" t="str">
        <f>IF(FN_MC!D414="","*",FN_MC!D414)</f>
        <v>*</v>
      </c>
      <c r="H411" s="96" t="str">
        <f>IF(FN_MC!F414="","*",FN_MC!F414)</f>
        <v>*</v>
      </c>
      <c r="I411" s="96" t="str">
        <f>IF(FN_MC!H414="","*",FN_MC!H414)</f>
        <v>*</v>
      </c>
      <c r="J411" s="96" t="str">
        <f>IF(FN_MC!I414="","*",FN_MC!I414)</f>
        <v>*</v>
      </c>
      <c r="K411" s="96" t="str">
        <f>IF(FN_MC!M414="","*",FN_MC!M414)</f>
        <v>-</v>
      </c>
      <c r="L411" s="196" t="str">
        <f>IF(FN_MC!N414="","*",FN_MC!N414)</f>
        <v>-</v>
      </c>
      <c r="M411" s="97" t="str">
        <f>IF(FN_MC!J414="","*",FN_MC!J414)</f>
        <v>*</v>
      </c>
      <c r="N411" s="183" t="str">
        <f>IF(FN_MC!K414="","*",FN_MC!K414)</f>
        <v>*</v>
      </c>
      <c r="O411" s="183" t="str">
        <f>IF(FN_MC!L414="","*",FN_MC!L414)</f>
        <v>-</v>
      </c>
      <c r="P411" s="107" t="str">
        <f>IF(FN_MC!O414="","*",FN_MC!O414)</f>
        <v>*</v>
      </c>
      <c r="Q411" s="107" t="str">
        <f>IF(FN_MC!P414="","*",FN_MC!P414)</f>
        <v>*</v>
      </c>
      <c r="R411" s="96" t="str">
        <f>IF(FN_MC!Q414="","*",CONCATENATE(FN_MC!Q414," ",FN_MC!R414))</f>
        <v>*</v>
      </c>
      <c r="S411" s="96" t="str">
        <f>IF(FN_MC!V414="","*",FN_MC!V414)</f>
        <v>*</v>
      </c>
      <c r="T411" s="96" t="str">
        <f>IF(FN_MC!W414="","*",FN_MC!W414)</f>
        <v>*</v>
      </c>
      <c r="U411" s="98" t="str">
        <f ca="1">_xlfn.XLOOKUP(G411&amp;$U$3,BS_CONTROLE[CHAVE],BS_CONTROLE[Quantidade_11],"-")</f>
        <v>-</v>
      </c>
      <c r="V411" s="98" t="str">
        <f ca="1">_xlfn.XLOOKUP(G411&amp;$V$3,BS_CONTROLE[CHAVE],BS_CONTROLE[Quantidade_11],"-")</f>
        <v>-</v>
      </c>
      <c r="W411" s="98" t="str">
        <f ca="1">_xlfn.XLOOKUP(G411&amp;$W$3,BS_CONTROLE[CHAVE],BS_CONTROLE[Quantidade_11],"-")</f>
        <v>-</v>
      </c>
      <c r="X411" s="201"/>
      <c r="Y411" s="201"/>
      <c r="Z411" s="201"/>
      <c r="AA411" s="201"/>
      <c r="AB411" s="201"/>
      <c r="AC411" s="201"/>
      <c r="AD411" s="201"/>
      <c r="AE411" s="201"/>
      <c r="AF411" s="201"/>
      <c r="AG411" s="201"/>
      <c r="AH411" s="201"/>
      <c r="AI411" s="201"/>
      <c r="AJ411" s="201"/>
      <c r="AK411" s="201"/>
      <c r="AL411" s="201"/>
      <c r="AM411" s="201"/>
      <c r="AN411" s="201"/>
      <c r="AO411" s="201"/>
      <c r="AP411" s="201"/>
      <c r="AQ411" s="201"/>
      <c r="AR411" s="201"/>
      <c r="AS411" s="201"/>
      <c r="AT411" s="201"/>
    </row>
    <row r="412" spans="1:46" hidden="1">
      <c r="A412" s="95" t="str">
        <f>IF(FN_MC!Y415="","*",FN_MC!Y415)</f>
        <v>*</v>
      </c>
      <c r="B412" s="95" t="str">
        <f>IF(FN_MC!X415="","*",FN_MC!X415)</f>
        <v>*</v>
      </c>
      <c r="C412" s="95" t="str">
        <f>IF(FN_MC!Z415="","*",FN_MC!Z415)</f>
        <v>*</v>
      </c>
      <c r="D412" s="96" t="str">
        <f>IF(FN_MC!S415="","*",FN_MC!S415)</f>
        <v>-</v>
      </c>
      <c r="E412" s="96" t="str">
        <f>IF(FN_MC!T415="","*",FN_MC!T415)</f>
        <v>-</v>
      </c>
      <c r="F412" s="96" t="str">
        <f>IF(FN_MC!B415="","*",FN_MC!B415)</f>
        <v>*</v>
      </c>
      <c r="G412" s="96" t="str">
        <f>IF(FN_MC!D415="","*",FN_MC!D415)</f>
        <v>*</v>
      </c>
      <c r="H412" s="96" t="str">
        <f>IF(FN_MC!F415="","*",FN_MC!F415)</f>
        <v>*</v>
      </c>
      <c r="I412" s="96" t="str">
        <f>IF(FN_MC!H415="","*",FN_MC!H415)</f>
        <v>*</v>
      </c>
      <c r="J412" s="96" t="str">
        <f>IF(FN_MC!I415="","*",FN_MC!I415)</f>
        <v>*</v>
      </c>
      <c r="K412" s="96" t="str">
        <f>IF(FN_MC!M415="","*",FN_MC!M415)</f>
        <v>-</v>
      </c>
      <c r="L412" s="196" t="str">
        <f>IF(FN_MC!N415="","*",FN_MC!N415)</f>
        <v>-</v>
      </c>
      <c r="M412" s="97" t="str">
        <f>IF(FN_MC!J415="","*",FN_MC!J415)</f>
        <v>*</v>
      </c>
      <c r="N412" s="183" t="str">
        <f>IF(FN_MC!K415="","*",FN_MC!K415)</f>
        <v>*</v>
      </c>
      <c r="O412" s="183" t="str">
        <f>IF(FN_MC!L415="","*",FN_MC!L415)</f>
        <v>-</v>
      </c>
      <c r="P412" s="107" t="str">
        <f>IF(FN_MC!O415="","*",FN_MC!O415)</f>
        <v>*</v>
      </c>
      <c r="Q412" s="107" t="str">
        <f>IF(FN_MC!P415="","*",FN_MC!P415)</f>
        <v>*</v>
      </c>
      <c r="R412" s="96" t="str">
        <f>IF(FN_MC!Q415="","*",CONCATENATE(FN_MC!Q415," ",FN_MC!R415))</f>
        <v>*</v>
      </c>
      <c r="S412" s="96" t="str">
        <f>IF(FN_MC!V415="","*",FN_MC!V415)</f>
        <v>*</v>
      </c>
      <c r="T412" s="96" t="str">
        <f>IF(FN_MC!W415="","*",FN_MC!W415)</f>
        <v>*</v>
      </c>
      <c r="U412" s="98" t="str">
        <f ca="1">_xlfn.XLOOKUP(G412&amp;$U$3,BS_CONTROLE[CHAVE],BS_CONTROLE[Quantidade_11],"-")</f>
        <v>-</v>
      </c>
      <c r="V412" s="98" t="str">
        <f ca="1">_xlfn.XLOOKUP(G412&amp;$V$3,BS_CONTROLE[CHAVE],BS_CONTROLE[Quantidade_11],"-")</f>
        <v>-</v>
      </c>
      <c r="W412" s="98" t="str">
        <f ca="1">_xlfn.XLOOKUP(G412&amp;$W$3,BS_CONTROLE[CHAVE],BS_CONTROLE[Quantidade_11],"-")</f>
        <v>-</v>
      </c>
      <c r="X412" s="201"/>
      <c r="Y412" s="201"/>
      <c r="Z412" s="201"/>
      <c r="AA412" s="201"/>
      <c r="AB412" s="201"/>
      <c r="AC412" s="201"/>
      <c r="AD412" s="201"/>
      <c r="AE412" s="201"/>
      <c r="AF412" s="201"/>
      <c r="AG412" s="201"/>
      <c r="AH412" s="201"/>
      <c r="AI412" s="201"/>
      <c r="AJ412" s="201"/>
      <c r="AK412" s="201"/>
      <c r="AL412" s="201"/>
      <c r="AM412" s="201"/>
      <c r="AN412" s="201"/>
      <c r="AO412" s="201"/>
      <c r="AP412" s="201"/>
      <c r="AQ412" s="201"/>
      <c r="AR412" s="201"/>
      <c r="AS412" s="201"/>
      <c r="AT412" s="201"/>
    </row>
    <row r="413" spans="1:46" hidden="1">
      <c r="A413" s="95" t="str">
        <f>IF(FN_MC!Y416="","*",FN_MC!Y416)</f>
        <v>*</v>
      </c>
      <c r="B413" s="95" t="str">
        <f>IF(FN_MC!X416="","*",FN_MC!X416)</f>
        <v>*</v>
      </c>
      <c r="C413" s="95" t="str">
        <f>IF(FN_MC!Z416="","*",FN_MC!Z416)</f>
        <v>*</v>
      </c>
      <c r="D413" s="96" t="str">
        <f>IF(FN_MC!S416="","*",FN_MC!S416)</f>
        <v>-</v>
      </c>
      <c r="E413" s="96" t="str">
        <f>IF(FN_MC!T416="","*",FN_MC!T416)</f>
        <v>-</v>
      </c>
      <c r="F413" s="96" t="str">
        <f>IF(FN_MC!B416="","*",FN_MC!B416)</f>
        <v>*</v>
      </c>
      <c r="G413" s="96" t="str">
        <f>IF(FN_MC!D416="","*",FN_MC!D416)</f>
        <v>*</v>
      </c>
      <c r="H413" s="96" t="str">
        <f>IF(FN_MC!F416="","*",FN_MC!F416)</f>
        <v>*</v>
      </c>
      <c r="I413" s="96" t="str">
        <f>IF(FN_MC!H416="","*",FN_MC!H416)</f>
        <v>*</v>
      </c>
      <c r="J413" s="96" t="str">
        <f>IF(FN_MC!I416="","*",FN_MC!I416)</f>
        <v>*</v>
      </c>
      <c r="K413" s="96" t="str">
        <f>IF(FN_MC!M416="","*",FN_MC!M416)</f>
        <v>-</v>
      </c>
      <c r="L413" s="196" t="str">
        <f>IF(FN_MC!N416="","*",FN_MC!N416)</f>
        <v>-</v>
      </c>
      <c r="M413" s="97" t="str">
        <f>IF(FN_MC!J416="","*",FN_MC!J416)</f>
        <v>*</v>
      </c>
      <c r="N413" s="183" t="str">
        <f>IF(FN_MC!K416="","*",FN_MC!K416)</f>
        <v>*</v>
      </c>
      <c r="O413" s="183" t="str">
        <f>IF(FN_MC!L416="","*",FN_MC!L416)</f>
        <v>-</v>
      </c>
      <c r="P413" s="107" t="str">
        <f>IF(FN_MC!O416="","*",FN_MC!O416)</f>
        <v>*</v>
      </c>
      <c r="Q413" s="107" t="str">
        <f>IF(FN_MC!P416="","*",FN_MC!P416)</f>
        <v>*</v>
      </c>
      <c r="R413" s="96" t="str">
        <f>IF(FN_MC!Q416="","*",CONCATENATE(FN_MC!Q416," ",FN_MC!R416))</f>
        <v>*</v>
      </c>
      <c r="S413" s="96" t="str">
        <f>IF(FN_MC!V416="","*",FN_MC!V416)</f>
        <v>*</v>
      </c>
      <c r="T413" s="96" t="str">
        <f>IF(FN_MC!W416="","*",FN_MC!W416)</f>
        <v>*</v>
      </c>
      <c r="U413" s="98" t="str">
        <f ca="1">_xlfn.XLOOKUP(G413&amp;$U$3,BS_CONTROLE[CHAVE],BS_CONTROLE[Quantidade_11],"-")</f>
        <v>-</v>
      </c>
      <c r="V413" s="98" t="str">
        <f ca="1">_xlfn.XLOOKUP(G413&amp;$V$3,BS_CONTROLE[CHAVE],BS_CONTROLE[Quantidade_11],"-")</f>
        <v>-</v>
      </c>
      <c r="W413" s="98" t="str">
        <f ca="1">_xlfn.XLOOKUP(G413&amp;$W$3,BS_CONTROLE[CHAVE],BS_CONTROLE[Quantidade_11],"-")</f>
        <v>-</v>
      </c>
      <c r="X413" s="201"/>
      <c r="Y413" s="201"/>
      <c r="Z413" s="201"/>
      <c r="AA413" s="201"/>
      <c r="AB413" s="201"/>
      <c r="AC413" s="201"/>
      <c r="AD413" s="201"/>
      <c r="AE413" s="201"/>
      <c r="AF413" s="201"/>
      <c r="AG413" s="201"/>
      <c r="AH413" s="201"/>
      <c r="AI413" s="201"/>
      <c r="AJ413" s="201"/>
      <c r="AK413" s="201"/>
      <c r="AL413" s="201"/>
      <c r="AM413" s="201"/>
      <c r="AN413" s="201"/>
      <c r="AO413" s="201"/>
      <c r="AP413" s="201"/>
      <c r="AQ413" s="201"/>
      <c r="AR413" s="201"/>
      <c r="AS413" s="201"/>
      <c r="AT413" s="201"/>
    </row>
    <row r="414" spans="1:46" hidden="1">
      <c r="A414" s="95" t="str">
        <f>IF(FN_MC!Y417="","*",FN_MC!Y417)</f>
        <v>*</v>
      </c>
      <c r="B414" s="95" t="str">
        <f>IF(FN_MC!X417="","*",FN_MC!X417)</f>
        <v>*</v>
      </c>
      <c r="C414" s="95" t="str">
        <f>IF(FN_MC!Z417="","*",FN_MC!Z417)</f>
        <v>*</v>
      </c>
      <c r="D414" s="96" t="str">
        <f>IF(FN_MC!S417="","*",FN_MC!S417)</f>
        <v>-</v>
      </c>
      <c r="E414" s="96" t="str">
        <f>IF(FN_MC!T417="","*",FN_MC!T417)</f>
        <v>-</v>
      </c>
      <c r="F414" s="96" t="str">
        <f>IF(FN_MC!B417="","*",FN_MC!B417)</f>
        <v>*</v>
      </c>
      <c r="G414" s="96" t="str">
        <f>IF(FN_MC!D417="","*",FN_MC!D417)</f>
        <v>*</v>
      </c>
      <c r="H414" s="96" t="str">
        <f>IF(FN_MC!F417="","*",FN_MC!F417)</f>
        <v>*</v>
      </c>
      <c r="I414" s="96" t="str">
        <f>IF(FN_MC!H417="","*",FN_MC!H417)</f>
        <v>*</v>
      </c>
      <c r="J414" s="96" t="str">
        <f>IF(FN_MC!I417="","*",FN_MC!I417)</f>
        <v>*</v>
      </c>
      <c r="K414" s="96" t="str">
        <f>IF(FN_MC!M417="","*",FN_MC!M417)</f>
        <v>-</v>
      </c>
      <c r="L414" s="196" t="str">
        <f>IF(FN_MC!N417="","*",FN_MC!N417)</f>
        <v>-</v>
      </c>
      <c r="M414" s="97" t="str">
        <f>IF(FN_MC!J417="","*",FN_MC!J417)</f>
        <v>*</v>
      </c>
      <c r="N414" s="183" t="str">
        <f>IF(FN_MC!K417="","*",FN_MC!K417)</f>
        <v>*</v>
      </c>
      <c r="O414" s="183" t="str">
        <f>IF(FN_MC!L417="","*",FN_MC!L417)</f>
        <v>-</v>
      </c>
      <c r="P414" s="107" t="str">
        <f>IF(FN_MC!O417="","*",FN_MC!O417)</f>
        <v>*</v>
      </c>
      <c r="Q414" s="107" t="str">
        <f>IF(FN_MC!P417="","*",FN_MC!P417)</f>
        <v>*</v>
      </c>
      <c r="R414" s="96" t="str">
        <f>IF(FN_MC!Q417="","*",CONCATENATE(FN_MC!Q417," ",FN_MC!R417))</f>
        <v>*</v>
      </c>
      <c r="S414" s="96" t="str">
        <f>IF(FN_MC!V417="","*",FN_MC!V417)</f>
        <v>*</v>
      </c>
      <c r="T414" s="96" t="str">
        <f>IF(FN_MC!W417="","*",FN_MC!W417)</f>
        <v>*</v>
      </c>
      <c r="U414" s="98" t="str">
        <f ca="1">_xlfn.XLOOKUP(G414&amp;$U$3,BS_CONTROLE[CHAVE],BS_CONTROLE[Quantidade_11],"-")</f>
        <v>-</v>
      </c>
      <c r="V414" s="98" t="str">
        <f ca="1">_xlfn.XLOOKUP(G414&amp;$V$3,BS_CONTROLE[CHAVE],BS_CONTROLE[Quantidade_11],"-")</f>
        <v>-</v>
      </c>
      <c r="W414" s="98" t="str">
        <f ca="1">_xlfn.XLOOKUP(G414&amp;$W$3,BS_CONTROLE[CHAVE],BS_CONTROLE[Quantidade_11],"-")</f>
        <v>-</v>
      </c>
      <c r="X414" s="201"/>
      <c r="Y414" s="201"/>
      <c r="Z414" s="201"/>
      <c r="AA414" s="201"/>
      <c r="AB414" s="201"/>
      <c r="AC414" s="201"/>
      <c r="AD414" s="201"/>
      <c r="AE414" s="201"/>
      <c r="AF414" s="201"/>
      <c r="AG414" s="201"/>
      <c r="AH414" s="201"/>
      <c r="AI414" s="201"/>
      <c r="AJ414" s="201"/>
      <c r="AK414" s="201"/>
      <c r="AL414" s="201"/>
      <c r="AM414" s="201"/>
      <c r="AN414" s="201"/>
      <c r="AO414" s="201"/>
      <c r="AP414" s="201"/>
      <c r="AQ414" s="201"/>
      <c r="AR414" s="201"/>
      <c r="AS414" s="201"/>
      <c r="AT414" s="201"/>
    </row>
    <row r="415" spans="1:46" hidden="1">
      <c r="A415" s="95" t="str">
        <f>IF(FN_MC!Y418="","*",FN_MC!Y418)</f>
        <v>*</v>
      </c>
      <c r="B415" s="95" t="str">
        <f>IF(FN_MC!X418="","*",FN_MC!X418)</f>
        <v>*</v>
      </c>
      <c r="C415" s="95" t="str">
        <f>IF(FN_MC!Z418="","*",FN_MC!Z418)</f>
        <v>*</v>
      </c>
      <c r="D415" s="96" t="str">
        <f>IF(FN_MC!S418="","*",FN_MC!S418)</f>
        <v>-</v>
      </c>
      <c r="E415" s="96" t="str">
        <f>IF(FN_MC!T418="","*",FN_MC!T418)</f>
        <v>-</v>
      </c>
      <c r="F415" s="96" t="str">
        <f>IF(FN_MC!B418="","*",FN_MC!B418)</f>
        <v>*</v>
      </c>
      <c r="G415" s="96" t="str">
        <f>IF(FN_MC!D418="","*",FN_MC!D418)</f>
        <v>*</v>
      </c>
      <c r="H415" s="96" t="str">
        <f>IF(FN_MC!F418="","*",FN_MC!F418)</f>
        <v>*</v>
      </c>
      <c r="I415" s="96" t="str">
        <f>IF(FN_MC!H418="","*",FN_MC!H418)</f>
        <v>*</v>
      </c>
      <c r="J415" s="96" t="str">
        <f>IF(FN_MC!I418="","*",FN_MC!I418)</f>
        <v>*</v>
      </c>
      <c r="K415" s="96" t="str">
        <f>IF(FN_MC!M418="","*",FN_MC!M418)</f>
        <v>-</v>
      </c>
      <c r="L415" s="196" t="str">
        <f>IF(FN_MC!N418="","*",FN_MC!N418)</f>
        <v>-</v>
      </c>
      <c r="M415" s="97" t="str">
        <f>IF(FN_MC!J418="","*",FN_MC!J418)</f>
        <v>*</v>
      </c>
      <c r="N415" s="183" t="str">
        <f>IF(FN_MC!K418="","*",FN_MC!K418)</f>
        <v>*</v>
      </c>
      <c r="O415" s="183" t="str">
        <f>IF(FN_MC!L418="","*",FN_MC!L418)</f>
        <v>-</v>
      </c>
      <c r="P415" s="107" t="str">
        <f>IF(FN_MC!O418="","*",FN_MC!O418)</f>
        <v>*</v>
      </c>
      <c r="Q415" s="107" t="str">
        <f>IF(FN_MC!P418="","*",FN_MC!P418)</f>
        <v>*</v>
      </c>
      <c r="R415" s="96" t="str">
        <f>IF(FN_MC!Q418="","*",CONCATENATE(FN_MC!Q418," ",FN_MC!R418))</f>
        <v>*</v>
      </c>
      <c r="S415" s="96" t="str">
        <f>IF(FN_MC!V418="","*",FN_MC!V418)</f>
        <v>*</v>
      </c>
      <c r="T415" s="96" t="str">
        <f>IF(FN_MC!W418="","*",FN_MC!W418)</f>
        <v>*</v>
      </c>
      <c r="U415" s="98" t="str">
        <f ca="1">_xlfn.XLOOKUP(G415&amp;$U$3,BS_CONTROLE[CHAVE],BS_CONTROLE[Quantidade_11],"-")</f>
        <v>-</v>
      </c>
      <c r="V415" s="98" t="str">
        <f ca="1">_xlfn.XLOOKUP(G415&amp;$V$3,BS_CONTROLE[CHAVE],BS_CONTROLE[Quantidade_11],"-")</f>
        <v>-</v>
      </c>
      <c r="W415" s="98" t="str">
        <f ca="1">_xlfn.XLOOKUP(G415&amp;$W$3,BS_CONTROLE[CHAVE],BS_CONTROLE[Quantidade_11],"-")</f>
        <v>-</v>
      </c>
      <c r="X415" s="201"/>
      <c r="Y415" s="201"/>
      <c r="Z415" s="201"/>
      <c r="AA415" s="201"/>
      <c r="AB415" s="201"/>
      <c r="AC415" s="201"/>
      <c r="AD415" s="201"/>
      <c r="AE415" s="201"/>
      <c r="AF415" s="201"/>
      <c r="AG415" s="201"/>
      <c r="AH415" s="201"/>
      <c r="AI415" s="201"/>
      <c r="AJ415" s="201"/>
      <c r="AK415" s="201"/>
      <c r="AL415" s="201"/>
      <c r="AM415" s="201"/>
      <c r="AN415" s="201"/>
      <c r="AO415" s="201"/>
      <c r="AP415" s="201"/>
      <c r="AQ415" s="201"/>
      <c r="AR415" s="201"/>
      <c r="AS415" s="201"/>
      <c r="AT415" s="201"/>
    </row>
    <row r="416" spans="1:46" hidden="1">
      <c r="A416" s="95" t="str">
        <f>IF(FN_MC!Y419="","*",FN_MC!Y419)</f>
        <v>*</v>
      </c>
      <c r="B416" s="95" t="str">
        <f>IF(FN_MC!X419="","*",FN_MC!X419)</f>
        <v>*</v>
      </c>
      <c r="C416" s="95" t="str">
        <f>IF(FN_MC!Z419="","*",FN_MC!Z419)</f>
        <v>*</v>
      </c>
      <c r="D416" s="96" t="str">
        <f>IF(FN_MC!S419="","*",FN_MC!S419)</f>
        <v>-</v>
      </c>
      <c r="E416" s="96" t="str">
        <f>IF(FN_MC!T419="","*",FN_MC!T419)</f>
        <v>-</v>
      </c>
      <c r="F416" s="96" t="str">
        <f>IF(FN_MC!B419="","*",FN_MC!B419)</f>
        <v>*</v>
      </c>
      <c r="G416" s="96" t="str">
        <f>IF(FN_MC!D419="","*",FN_MC!D419)</f>
        <v>*</v>
      </c>
      <c r="H416" s="96" t="str">
        <f>IF(FN_MC!F419="","*",FN_MC!F419)</f>
        <v>*</v>
      </c>
      <c r="I416" s="96" t="str">
        <f>IF(FN_MC!H419="","*",FN_MC!H419)</f>
        <v>*</v>
      </c>
      <c r="J416" s="96" t="str">
        <f>IF(FN_MC!I419="","*",FN_MC!I419)</f>
        <v>*</v>
      </c>
      <c r="K416" s="96" t="str">
        <f>IF(FN_MC!M419="","*",FN_MC!M419)</f>
        <v>-</v>
      </c>
      <c r="L416" s="196" t="str">
        <f>IF(FN_MC!N419="","*",FN_MC!N419)</f>
        <v>-</v>
      </c>
      <c r="M416" s="97" t="str">
        <f>IF(FN_MC!J419="","*",FN_MC!J419)</f>
        <v>*</v>
      </c>
      <c r="N416" s="183" t="str">
        <f>IF(FN_MC!K419="","*",FN_MC!K419)</f>
        <v>*</v>
      </c>
      <c r="O416" s="183" t="str">
        <f>IF(FN_MC!L419="","*",FN_MC!L419)</f>
        <v>-</v>
      </c>
      <c r="P416" s="107" t="str">
        <f>IF(FN_MC!O419="","*",FN_MC!O419)</f>
        <v>*</v>
      </c>
      <c r="Q416" s="107" t="str">
        <f>IF(FN_MC!P419="","*",FN_MC!P419)</f>
        <v>*</v>
      </c>
      <c r="R416" s="96" t="str">
        <f>IF(FN_MC!Q419="","*",CONCATENATE(FN_MC!Q419," ",FN_MC!R419))</f>
        <v>*</v>
      </c>
      <c r="S416" s="96" t="str">
        <f>IF(FN_MC!V419="","*",FN_MC!V419)</f>
        <v>*</v>
      </c>
      <c r="T416" s="96" t="str">
        <f>IF(FN_MC!W419="","*",FN_MC!W419)</f>
        <v>*</v>
      </c>
      <c r="U416" s="98" t="str">
        <f ca="1">_xlfn.XLOOKUP(G416&amp;$U$3,BS_CONTROLE[CHAVE],BS_CONTROLE[Quantidade_11],"-")</f>
        <v>-</v>
      </c>
      <c r="V416" s="98" t="str">
        <f ca="1">_xlfn.XLOOKUP(G416&amp;$V$3,BS_CONTROLE[CHAVE],BS_CONTROLE[Quantidade_11],"-")</f>
        <v>-</v>
      </c>
      <c r="W416" s="98" t="str">
        <f ca="1">_xlfn.XLOOKUP(G416&amp;$W$3,BS_CONTROLE[CHAVE],BS_CONTROLE[Quantidade_11],"-")</f>
        <v>-</v>
      </c>
      <c r="X416" s="201"/>
      <c r="Y416" s="201"/>
      <c r="Z416" s="201"/>
      <c r="AA416" s="201"/>
      <c r="AB416" s="201"/>
      <c r="AC416" s="201"/>
      <c r="AD416" s="201"/>
      <c r="AE416" s="201"/>
      <c r="AF416" s="201"/>
      <c r="AG416" s="201"/>
      <c r="AH416" s="201"/>
      <c r="AI416" s="201"/>
      <c r="AJ416" s="201"/>
      <c r="AK416" s="201"/>
      <c r="AL416" s="201"/>
      <c r="AM416" s="201"/>
      <c r="AN416" s="201"/>
      <c r="AO416" s="201"/>
      <c r="AP416" s="201"/>
      <c r="AQ416" s="201"/>
      <c r="AR416" s="201"/>
      <c r="AS416" s="201"/>
      <c r="AT416" s="201"/>
    </row>
    <row r="417" spans="1:46" hidden="1">
      <c r="A417" s="95" t="str">
        <f>IF(FN_MC!Y420="","*",FN_MC!Y420)</f>
        <v>*</v>
      </c>
      <c r="B417" s="95" t="str">
        <f>IF(FN_MC!X420="","*",FN_MC!X420)</f>
        <v>*</v>
      </c>
      <c r="C417" s="95" t="str">
        <f>IF(FN_MC!Z420="","*",FN_MC!Z420)</f>
        <v>*</v>
      </c>
      <c r="D417" s="96" t="str">
        <f>IF(FN_MC!S420="","*",FN_MC!S420)</f>
        <v>-</v>
      </c>
      <c r="E417" s="96" t="str">
        <f>IF(FN_MC!T420="","*",FN_MC!T420)</f>
        <v>-</v>
      </c>
      <c r="F417" s="96" t="str">
        <f>IF(FN_MC!B420="","*",FN_MC!B420)</f>
        <v>*</v>
      </c>
      <c r="G417" s="96" t="str">
        <f>IF(FN_MC!D420="","*",FN_MC!D420)</f>
        <v>*</v>
      </c>
      <c r="H417" s="96" t="str">
        <f>IF(FN_MC!F420="","*",FN_MC!F420)</f>
        <v>*</v>
      </c>
      <c r="I417" s="96" t="str">
        <f>IF(FN_MC!H420="","*",FN_MC!H420)</f>
        <v>*</v>
      </c>
      <c r="J417" s="96" t="str">
        <f>IF(FN_MC!I420="","*",FN_MC!I420)</f>
        <v>*</v>
      </c>
      <c r="K417" s="96" t="str">
        <f>IF(FN_MC!M420="","*",FN_MC!M420)</f>
        <v>-</v>
      </c>
      <c r="L417" s="196" t="str">
        <f>IF(FN_MC!N420="","*",FN_MC!N420)</f>
        <v>-</v>
      </c>
      <c r="M417" s="97" t="str">
        <f>IF(FN_MC!J420="","*",FN_MC!J420)</f>
        <v>*</v>
      </c>
      <c r="N417" s="183" t="str">
        <f>IF(FN_MC!K420="","*",FN_MC!K420)</f>
        <v>*</v>
      </c>
      <c r="O417" s="183" t="str">
        <f>IF(FN_MC!L420="","*",FN_MC!L420)</f>
        <v>-</v>
      </c>
      <c r="P417" s="107" t="str">
        <f>IF(FN_MC!O420="","*",FN_MC!O420)</f>
        <v>*</v>
      </c>
      <c r="Q417" s="107" t="str">
        <f>IF(FN_MC!P420="","*",FN_MC!P420)</f>
        <v>*</v>
      </c>
      <c r="R417" s="96" t="str">
        <f>IF(FN_MC!Q420="","*",CONCATENATE(FN_MC!Q420," ",FN_MC!R420))</f>
        <v>*</v>
      </c>
      <c r="S417" s="96" t="str">
        <f>IF(FN_MC!V420="","*",FN_MC!V420)</f>
        <v>*</v>
      </c>
      <c r="T417" s="96" t="str">
        <f>IF(FN_MC!W420="","*",FN_MC!W420)</f>
        <v>*</v>
      </c>
      <c r="U417" s="98" t="str">
        <f ca="1">_xlfn.XLOOKUP(G417&amp;$U$3,BS_CONTROLE[CHAVE],BS_CONTROLE[Quantidade_11],"-")</f>
        <v>-</v>
      </c>
      <c r="V417" s="98" t="str">
        <f ca="1">_xlfn.XLOOKUP(G417&amp;$V$3,BS_CONTROLE[CHAVE],BS_CONTROLE[Quantidade_11],"-")</f>
        <v>-</v>
      </c>
      <c r="W417" s="98" t="str">
        <f ca="1">_xlfn.XLOOKUP(G417&amp;$W$3,BS_CONTROLE[CHAVE],BS_CONTROLE[Quantidade_11],"-")</f>
        <v>-</v>
      </c>
      <c r="X417" s="201"/>
      <c r="Y417" s="201"/>
      <c r="Z417" s="201"/>
      <c r="AA417" s="201"/>
      <c r="AB417" s="201"/>
      <c r="AC417" s="201"/>
      <c r="AD417" s="201"/>
      <c r="AE417" s="201"/>
      <c r="AF417" s="201"/>
      <c r="AG417" s="201"/>
      <c r="AH417" s="201"/>
      <c r="AI417" s="201"/>
      <c r="AJ417" s="201"/>
      <c r="AK417" s="201"/>
      <c r="AL417" s="201"/>
      <c r="AM417" s="201"/>
      <c r="AN417" s="201"/>
      <c r="AO417" s="201"/>
      <c r="AP417" s="201"/>
      <c r="AQ417" s="201"/>
      <c r="AR417" s="201"/>
      <c r="AS417" s="201"/>
      <c r="AT417" s="201"/>
    </row>
    <row r="418" spans="1:46" hidden="1">
      <c r="A418" s="95" t="str">
        <f>IF(FN_MC!Y421="","*",FN_MC!Y421)</f>
        <v>*</v>
      </c>
      <c r="B418" s="95" t="str">
        <f>IF(FN_MC!X421="","*",FN_MC!X421)</f>
        <v>*</v>
      </c>
      <c r="C418" s="95" t="str">
        <f>IF(FN_MC!Z421="","*",FN_MC!Z421)</f>
        <v>*</v>
      </c>
      <c r="D418" s="96" t="str">
        <f>IF(FN_MC!S421="","*",FN_MC!S421)</f>
        <v>-</v>
      </c>
      <c r="E418" s="96" t="str">
        <f>IF(FN_MC!T421="","*",FN_MC!T421)</f>
        <v>-</v>
      </c>
      <c r="F418" s="96" t="str">
        <f>IF(FN_MC!B421="","*",FN_MC!B421)</f>
        <v>*</v>
      </c>
      <c r="G418" s="96" t="str">
        <f>IF(FN_MC!D421="","*",FN_MC!D421)</f>
        <v>*</v>
      </c>
      <c r="H418" s="96" t="str">
        <f>IF(FN_MC!F421="","*",FN_MC!F421)</f>
        <v>*</v>
      </c>
      <c r="I418" s="96" t="str">
        <f>IF(FN_MC!H421="","*",FN_MC!H421)</f>
        <v>*</v>
      </c>
      <c r="J418" s="96" t="str">
        <f>IF(FN_MC!I421="","*",FN_MC!I421)</f>
        <v>*</v>
      </c>
      <c r="K418" s="96" t="str">
        <f>IF(FN_MC!M421="","*",FN_MC!M421)</f>
        <v>-</v>
      </c>
      <c r="L418" s="196" t="str">
        <f>IF(FN_MC!N421="","*",FN_MC!N421)</f>
        <v>-</v>
      </c>
      <c r="M418" s="97" t="str">
        <f>IF(FN_MC!J421="","*",FN_MC!J421)</f>
        <v>*</v>
      </c>
      <c r="N418" s="183" t="str">
        <f>IF(FN_MC!K421="","*",FN_MC!K421)</f>
        <v>*</v>
      </c>
      <c r="O418" s="183" t="str">
        <f>IF(FN_MC!L421="","*",FN_MC!L421)</f>
        <v>-</v>
      </c>
      <c r="P418" s="107" t="str">
        <f>IF(FN_MC!O421="","*",FN_MC!O421)</f>
        <v>*</v>
      </c>
      <c r="Q418" s="107" t="str">
        <f>IF(FN_MC!P421="","*",FN_MC!P421)</f>
        <v>*</v>
      </c>
      <c r="R418" s="96" t="str">
        <f>IF(FN_MC!Q421="","*",CONCATENATE(FN_MC!Q421," ",FN_MC!R421))</f>
        <v>*</v>
      </c>
      <c r="S418" s="96" t="str">
        <f>IF(FN_MC!V421="","*",FN_MC!V421)</f>
        <v>*</v>
      </c>
      <c r="T418" s="96" t="str">
        <f>IF(FN_MC!W421="","*",FN_MC!W421)</f>
        <v>*</v>
      </c>
      <c r="U418" s="98" t="str">
        <f ca="1">_xlfn.XLOOKUP(G418&amp;$U$3,BS_CONTROLE[CHAVE],BS_CONTROLE[Quantidade_11],"-")</f>
        <v>-</v>
      </c>
      <c r="V418" s="98" t="str">
        <f ca="1">_xlfn.XLOOKUP(G418&amp;$V$3,BS_CONTROLE[CHAVE],BS_CONTROLE[Quantidade_11],"-")</f>
        <v>-</v>
      </c>
      <c r="W418" s="98" t="str">
        <f ca="1">_xlfn.XLOOKUP(G418&amp;$W$3,BS_CONTROLE[CHAVE],BS_CONTROLE[Quantidade_11],"-")</f>
        <v>-</v>
      </c>
      <c r="X418" s="201"/>
      <c r="Y418" s="201"/>
      <c r="Z418" s="201"/>
      <c r="AA418" s="201"/>
      <c r="AB418" s="201"/>
      <c r="AC418" s="201"/>
      <c r="AD418" s="201"/>
      <c r="AE418" s="201"/>
      <c r="AF418" s="201"/>
      <c r="AG418" s="201"/>
      <c r="AH418" s="201"/>
      <c r="AI418" s="201"/>
      <c r="AJ418" s="201"/>
      <c r="AK418" s="201"/>
      <c r="AL418" s="201"/>
      <c r="AM418" s="201"/>
      <c r="AN418" s="201"/>
      <c r="AO418" s="201"/>
      <c r="AP418" s="201"/>
      <c r="AQ418" s="201"/>
      <c r="AR418" s="201"/>
      <c r="AS418" s="201"/>
      <c r="AT418" s="201"/>
    </row>
    <row r="419" spans="1:46" hidden="1">
      <c r="A419" s="95" t="str">
        <f>IF(FN_MC!Y422="","*",FN_MC!Y422)</f>
        <v>*</v>
      </c>
      <c r="B419" s="95" t="str">
        <f>IF(FN_MC!X422="","*",FN_MC!X422)</f>
        <v>*</v>
      </c>
      <c r="C419" s="95" t="str">
        <f>IF(FN_MC!Z422="","*",FN_MC!Z422)</f>
        <v>*</v>
      </c>
      <c r="D419" s="96" t="str">
        <f>IF(FN_MC!S422="","*",FN_MC!S422)</f>
        <v>-</v>
      </c>
      <c r="E419" s="96" t="str">
        <f>IF(FN_MC!T422="","*",FN_MC!T422)</f>
        <v>-</v>
      </c>
      <c r="F419" s="96" t="str">
        <f>IF(FN_MC!B422="","*",FN_MC!B422)</f>
        <v>*</v>
      </c>
      <c r="G419" s="96" t="str">
        <f>IF(FN_MC!D422="","*",FN_MC!D422)</f>
        <v>*</v>
      </c>
      <c r="H419" s="96" t="str">
        <f>IF(FN_MC!F422="","*",FN_MC!F422)</f>
        <v>*</v>
      </c>
      <c r="I419" s="96" t="str">
        <f>IF(FN_MC!H422="","*",FN_MC!H422)</f>
        <v>*</v>
      </c>
      <c r="J419" s="96" t="str">
        <f>IF(FN_MC!I422="","*",FN_MC!I422)</f>
        <v>*</v>
      </c>
      <c r="K419" s="96" t="str">
        <f>IF(FN_MC!M422="","*",FN_MC!M422)</f>
        <v>-</v>
      </c>
      <c r="L419" s="196" t="str">
        <f>IF(FN_MC!N422="","*",FN_MC!N422)</f>
        <v>-</v>
      </c>
      <c r="M419" s="97" t="str">
        <f>IF(FN_MC!J422="","*",FN_MC!J422)</f>
        <v>*</v>
      </c>
      <c r="N419" s="183" t="str">
        <f>IF(FN_MC!K422="","*",FN_MC!K422)</f>
        <v>*</v>
      </c>
      <c r="O419" s="183" t="str">
        <f>IF(FN_MC!L422="","*",FN_MC!L422)</f>
        <v>-</v>
      </c>
      <c r="P419" s="107" t="str">
        <f>IF(FN_MC!O422="","*",FN_MC!O422)</f>
        <v>*</v>
      </c>
      <c r="Q419" s="107" t="str">
        <f>IF(FN_MC!P422="","*",FN_MC!P422)</f>
        <v>*</v>
      </c>
      <c r="R419" s="96" t="str">
        <f>IF(FN_MC!Q422="","*",CONCATENATE(FN_MC!Q422," ",FN_MC!R422))</f>
        <v>*</v>
      </c>
      <c r="S419" s="96" t="str">
        <f>IF(FN_MC!V422="","*",FN_MC!V422)</f>
        <v>*</v>
      </c>
      <c r="T419" s="96" t="str">
        <f>IF(FN_MC!W422="","*",FN_MC!W422)</f>
        <v>*</v>
      </c>
      <c r="U419" s="98" t="str">
        <f ca="1">_xlfn.XLOOKUP(G419&amp;$U$3,BS_CONTROLE[CHAVE],BS_CONTROLE[Quantidade_11],"-")</f>
        <v>-</v>
      </c>
      <c r="V419" s="98" t="str">
        <f ca="1">_xlfn.XLOOKUP(G419&amp;$V$3,BS_CONTROLE[CHAVE],BS_CONTROLE[Quantidade_11],"-")</f>
        <v>-</v>
      </c>
      <c r="W419" s="98" t="str">
        <f ca="1">_xlfn.XLOOKUP(G419&amp;$W$3,BS_CONTROLE[CHAVE],BS_CONTROLE[Quantidade_11],"-")</f>
        <v>-</v>
      </c>
      <c r="X419" s="201"/>
      <c r="Y419" s="201"/>
      <c r="Z419" s="201"/>
      <c r="AA419" s="201"/>
      <c r="AB419" s="201"/>
      <c r="AC419" s="201"/>
      <c r="AD419" s="201"/>
      <c r="AE419" s="201"/>
      <c r="AF419" s="201"/>
      <c r="AG419" s="201"/>
      <c r="AH419" s="201"/>
      <c r="AI419" s="201"/>
      <c r="AJ419" s="201"/>
      <c r="AK419" s="201"/>
      <c r="AL419" s="201"/>
      <c r="AM419" s="201"/>
      <c r="AN419" s="201"/>
      <c r="AO419" s="201"/>
      <c r="AP419" s="201"/>
      <c r="AQ419" s="201"/>
      <c r="AR419" s="201"/>
      <c r="AS419" s="201"/>
      <c r="AT419" s="201"/>
    </row>
    <row r="420" spans="1:46" hidden="1">
      <c r="A420" s="95" t="str">
        <f>IF(FN_MC!Y423="","*",FN_MC!Y423)</f>
        <v>*</v>
      </c>
      <c r="B420" s="95" t="str">
        <f>IF(FN_MC!X423="","*",FN_MC!X423)</f>
        <v>*</v>
      </c>
      <c r="C420" s="95" t="str">
        <f>IF(FN_MC!Z423="","*",FN_MC!Z423)</f>
        <v>*</v>
      </c>
      <c r="D420" s="96" t="str">
        <f>IF(FN_MC!S423="","*",FN_MC!S423)</f>
        <v>-</v>
      </c>
      <c r="E420" s="96" t="str">
        <f>IF(FN_MC!T423="","*",FN_MC!T423)</f>
        <v>-</v>
      </c>
      <c r="F420" s="96" t="str">
        <f>IF(FN_MC!B423="","*",FN_MC!B423)</f>
        <v>*</v>
      </c>
      <c r="G420" s="96" t="str">
        <f>IF(FN_MC!D423="","*",FN_MC!D423)</f>
        <v>*</v>
      </c>
      <c r="H420" s="96" t="str">
        <f>IF(FN_MC!F423="","*",FN_MC!F423)</f>
        <v>*</v>
      </c>
      <c r="I420" s="96" t="str">
        <f>IF(FN_MC!H423="","*",FN_MC!H423)</f>
        <v>*</v>
      </c>
      <c r="J420" s="96" t="str">
        <f>IF(FN_MC!I423="","*",FN_MC!I423)</f>
        <v>*</v>
      </c>
      <c r="K420" s="96" t="str">
        <f>IF(FN_MC!M423="","*",FN_MC!M423)</f>
        <v>-</v>
      </c>
      <c r="L420" s="196" t="str">
        <f>IF(FN_MC!N423="","*",FN_MC!N423)</f>
        <v>-</v>
      </c>
      <c r="M420" s="97" t="str">
        <f>IF(FN_MC!J423="","*",FN_MC!J423)</f>
        <v>*</v>
      </c>
      <c r="N420" s="183" t="str">
        <f>IF(FN_MC!K423="","*",FN_MC!K423)</f>
        <v>*</v>
      </c>
      <c r="O420" s="183" t="str">
        <f>IF(FN_MC!L423="","*",FN_MC!L423)</f>
        <v>-</v>
      </c>
      <c r="P420" s="107" t="str">
        <f>IF(FN_MC!O423="","*",FN_MC!O423)</f>
        <v>*</v>
      </c>
      <c r="Q420" s="107" t="str">
        <f>IF(FN_MC!P423="","*",FN_MC!P423)</f>
        <v>*</v>
      </c>
      <c r="R420" s="96" t="str">
        <f>IF(FN_MC!Q423="","*",CONCATENATE(FN_MC!Q423," ",FN_MC!R423))</f>
        <v>*</v>
      </c>
      <c r="S420" s="96" t="str">
        <f>IF(FN_MC!V423="","*",FN_MC!V423)</f>
        <v>*</v>
      </c>
      <c r="T420" s="96" t="str">
        <f>IF(FN_MC!W423="","*",FN_MC!W423)</f>
        <v>*</v>
      </c>
      <c r="U420" s="98" t="str">
        <f ca="1">_xlfn.XLOOKUP(G420&amp;$U$3,BS_CONTROLE[CHAVE],BS_CONTROLE[Quantidade_11],"-")</f>
        <v>-</v>
      </c>
      <c r="V420" s="98" t="str">
        <f ca="1">_xlfn.XLOOKUP(G420&amp;$V$3,BS_CONTROLE[CHAVE],BS_CONTROLE[Quantidade_11],"-")</f>
        <v>-</v>
      </c>
      <c r="W420" s="98" t="str">
        <f ca="1">_xlfn.XLOOKUP(G420&amp;$W$3,BS_CONTROLE[CHAVE],BS_CONTROLE[Quantidade_11],"-")</f>
        <v>-</v>
      </c>
      <c r="X420" s="201"/>
      <c r="Y420" s="201"/>
      <c r="Z420" s="201"/>
      <c r="AA420" s="201"/>
      <c r="AB420" s="201"/>
      <c r="AC420" s="201"/>
      <c r="AD420" s="201"/>
      <c r="AE420" s="201"/>
      <c r="AF420" s="201"/>
      <c r="AG420" s="201"/>
      <c r="AH420" s="201"/>
      <c r="AI420" s="201"/>
      <c r="AJ420" s="201"/>
      <c r="AK420" s="201"/>
      <c r="AL420" s="201"/>
      <c r="AM420" s="201"/>
      <c r="AN420" s="201"/>
      <c r="AO420" s="201"/>
      <c r="AP420" s="201"/>
      <c r="AQ420" s="201"/>
      <c r="AR420" s="201"/>
      <c r="AS420" s="201"/>
      <c r="AT420" s="201"/>
    </row>
    <row r="421" spans="1:46" hidden="1">
      <c r="A421" s="95" t="str">
        <f>IF(FN_MC!Y424="","*",FN_MC!Y424)</f>
        <v>*</v>
      </c>
      <c r="B421" s="95" t="str">
        <f>IF(FN_MC!X424="","*",FN_MC!X424)</f>
        <v>*</v>
      </c>
      <c r="C421" s="95" t="str">
        <f>IF(FN_MC!Z424="","*",FN_MC!Z424)</f>
        <v>*</v>
      </c>
      <c r="D421" s="96" t="str">
        <f>IF(FN_MC!S424="","*",FN_MC!S424)</f>
        <v>-</v>
      </c>
      <c r="E421" s="96" t="str">
        <f>IF(FN_MC!T424="","*",FN_MC!T424)</f>
        <v>-</v>
      </c>
      <c r="F421" s="96" t="str">
        <f>IF(FN_MC!B424="","*",FN_MC!B424)</f>
        <v>*</v>
      </c>
      <c r="G421" s="96" t="str">
        <f>IF(FN_MC!D424="","*",FN_MC!D424)</f>
        <v>*</v>
      </c>
      <c r="H421" s="96" t="str">
        <f>IF(FN_MC!F424="","*",FN_MC!F424)</f>
        <v>*</v>
      </c>
      <c r="I421" s="96" t="str">
        <f>IF(FN_MC!H424="","*",FN_MC!H424)</f>
        <v>*</v>
      </c>
      <c r="J421" s="96" t="str">
        <f>IF(FN_MC!I424="","*",FN_MC!I424)</f>
        <v>*</v>
      </c>
      <c r="K421" s="96" t="str">
        <f>IF(FN_MC!M424="","*",FN_MC!M424)</f>
        <v>-</v>
      </c>
      <c r="L421" s="196" t="str">
        <f>IF(FN_MC!N424="","*",FN_MC!N424)</f>
        <v>-</v>
      </c>
      <c r="M421" s="97" t="str">
        <f>IF(FN_MC!J424="","*",FN_MC!J424)</f>
        <v>*</v>
      </c>
      <c r="N421" s="183" t="str">
        <f>IF(FN_MC!K424="","*",FN_MC!K424)</f>
        <v>*</v>
      </c>
      <c r="O421" s="183" t="str">
        <f>IF(FN_MC!L424="","*",FN_MC!L424)</f>
        <v>-</v>
      </c>
      <c r="P421" s="107" t="str">
        <f>IF(FN_MC!O424="","*",FN_MC!O424)</f>
        <v>*</v>
      </c>
      <c r="Q421" s="107" t="str">
        <f>IF(FN_MC!P424="","*",FN_MC!P424)</f>
        <v>*</v>
      </c>
      <c r="R421" s="96" t="str">
        <f>IF(FN_MC!Q424="","*",CONCATENATE(FN_MC!Q424," ",FN_MC!R424))</f>
        <v>*</v>
      </c>
      <c r="S421" s="96" t="str">
        <f>IF(FN_MC!V424="","*",FN_MC!V424)</f>
        <v>*</v>
      </c>
      <c r="T421" s="96" t="str">
        <f>IF(FN_MC!W424="","*",FN_MC!W424)</f>
        <v>*</v>
      </c>
      <c r="U421" s="98" t="str">
        <f ca="1">_xlfn.XLOOKUP(G421&amp;$U$3,BS_CONTROLE[CHAVE],BS_CONTROLE[Quantidade_11],"-")</f>
        <v>-</v>
      </c>
      <c r="V421" s="98" t="str">
        <f ca="1">_xlfn.XLOOKUP(G421&amp;$V$3,BS_CONTROLE[CHAVE],BS_CONTROLE[Quantidade_11],"-")</f>
        <v>-</v>
      </c>
      <c r="W421" s="98" t="str">
        <f ca="1">_xlfn.XLOOKUP(G421&amp;$W$3,BS_CONTROLE[CHAVE],BS_CONTROLE[Quantidade_11],"-")</f>
        <v>-</v>
      </c>
      <c r="X421" s="201"/>
      <c r="Y421" s="201"/>
      <c r="Z421" s="201"/>
      <c r="AA421" s="201"/>
      <c r="AB421" s="201"/>
      <c r="AC421" s="201"/>
      <c r="AD421" s="201"/>
      <c r="AE421" s="201"/>
      <c r="AF421" s="201"/>
      <c r="AG421" s="201"/>
      <c r="AH421" s="201"/>
      <c r="AI421" s="201"/>
      <c r="AJ421" s="201"/>
      <c r="AK421" s="201"/>
      <c r="AL421" s="201"/>
      <c r="AM421" s="201"/>
      <c r="AN421" s="201"/>
      <c r="AO421" s="201"/>
      <c r="AP421" s="201"/>
      <c r="AQ421" s="201"/>
      <c r="AR421" s="201"/>
      <c r="AS421" s="201"/>
      <c r="AT421" s="201"/>
    </row>
    <row r="422" spans="1:46" hidden="1">
      <c r="A422" s="95" t="str">
        <f>IF(FN_MC!Y425="","*",FN_MC!Y425)</f>
        <v>*</v>
      </c>
      <c r="B422" s="95" t="str">
        <f>IF(FN_MC!X425="","*",FN_MC!X425)</f>
        <v>*</v>
      </c>
      <c r="C422" s="95" t="str">
        <f>IF(FN_MC!Z425="","*",FN_MC!Z425)</f>
        <v>*</v>
      </c>
      <c r="D422" s="96" t="str">
        <f>IF(FN_MC!S425="","*",FN_MC!S425)</f>
        <v>-</v>
      </c>
      <c r="E422" s="96" t="str">
        <f>IF(FN_MC!T425="","*",FN_MC!T425)</f>
        <v>-</v>
      </c>
      <c r="F422" s="96" t="str">
        <f>IF(FN_MC!B425="","*",FN_MC!B425)</f>
        <v>*</v>
      </c>
      <c r="G422" s="96" t="str">
        <f>IF(FN_MC!D425="","*",FN_MC!D425)</f>
        <v>*</v>
      </c>
      <c r="H422" s="96" t="str">
        <f>IF(FN_MC!F425="","*",FN_MC!F425)</f>
        <v>*</v>
      </c>
      <c r="I422" s="96" t="str">
        <f>IF(FN_MC!H425="","*",FN_MC!H425)</f>
        <v>*</v>
      </c>
      <c r="J422" s="96" t="str">
        <f>IF(FN_MC!I425="","*",FN_MC!I425)</f>
        <v>*</v>
      </c>
      <c r="K422" s="96" t="str">
        <f>IF(FN_MC!M425="","*",FN_MC!M425)</f>
        <v>-</v>
      </c>
      <c r="L422" s="196" t="str">
        <f>IF(FN_MC!N425="","*",FN_MC!N425)</f>
        <v>-</v>
      </c>
      <c r="M422" s="97" t="str">
        <f>IF(FN_MC!J425="","*",FN_MC!J425)</f>
        <v>*</v>
      </c>
      <c r="N422" s="183" t="str">
        <f>IF(FN_MC!K425="","*",FN_MC!K425)</f>
        <v>*</v>
      </c>
      <c r="O422" s="183" t="str">
        <f>IF(FN_MC!L425="","*",FN_MC!L425)</f>
        <v>-</v>
      </c>
      <c r="P422" s="107" t="str">
        <f>IF(FN_MC!O425="","*",FN_MC!O425)</f>
        <v>*</v>
      </c>
      <c r="Q422" s="107" t="str">
        <f>IF(FN_MC!P425="","*",FN_MC!P425)</f>
        <v>*</v>
      </c>
      <c r="R422" s="96" t="str">
        <f>IF(FN_MC!Q425="","*",CONCATENATE(FN_MC!Q425," ",FN_MC!R425))</f>
        <v>*</v>
      </c>
      <c r="S422" s="96" t="str">
        <f>IF(FN_MC!V425="","*",FN_MC!V425)</f>
        <v>*</v>
      </c>
      <c r="T422" s="96" t="str">
        <f>IF(FN_MC!W425="","*",FN_MC!W425)</f>
        <v>*</v>
      </c>
      <c r="U422" s="98" t="str">
        <f ca="1">_xlfn.XLOOKUP(G422&amp;$U$3,BS_CONTROLE[CHAVE],BS_CONTROLE[Quantidade_11],"-")</f>
        <v>-</v>
      </c>
      <c r="V422" s="98" t="str">
        <f ca="1">_xlfn.XLOOKUP(G422&amp;$V$3,BS_CONTROLE[CHAVE],BS_CONTROLE[Quantidade_11],"-")</f>
        <v>-</v>
      </c>
      <c r="W422" s="98" t="str">
        <f ca="1">_xlfn.XLOOKUP(G422&amp;$W$3,BS_CONTROLE[CHAVE],BS_CONTROLE[Quantidade_11],"-")</f>
        <v>-</v>
      </c>
      <c r="X422" s="201"/>
      <c r="Y422" s="201"/>
      <c r="Z422" s="201"/>
      <c r="AA422" s="201"/>
      <c r="AB422" s="201"/>
      <c r="AC422" s="201"/>
      <c r="AD422" s="201"/>
      <c r="AE422" s="201"/>
      <c r="AF422" s="201"/>
      <c r="AG422" s="201"/>
      <c r="AH422" s="201"/>
      <c r="AI422" s="201"/>
      <c r="AJ422" s="201"/>
      <c r="AK422" s="201"/>
      <c r="AL422" s="201"/>
      <c r="AM422" s="201"/>
      <c r="AN422" s="201"/>
      <c r="AO422" s="201"/>
      <c r="AP422" s="201"/>
      <c r="AQ422" s="201"/>
      <c r="AR422" s="201"/>
      <c r="AS422" s="201"/>
      <c r="AT422" s="201"/>
    </row>
    <row r="423" spans="1:46" hidden="1">
      <c r="A423" s="95" t="str">
        <f>IF(FN_MC!Y426="","*",FN_MC!Y426)</f>
        <v>*</v>
      </c>
      <c r="B423" s="95" t="str">
        <f>IF(FN_MC!X426="","*",FN_MC!X426)</f>
        <v>*</v>
      </c>
      <c r="C423" s="95" t="str">
        <f>IF(FN_MC!Z426="","*",FN_MC!Z426)</f>
        <v>*</v>
      </c>
      <c r="D423" s="96" t="str">
        <f>IF(FN_MC!S426="","*",FN_MC!S426)</f>
        <v>-</v>
      </c>
      <c r="E423" s="96" t="str">
        <f>IF(FN_MC!T426="","*",FN_MC!T426)</f>
        <v>-</v>
      </c>
      <c r="F423" s="96" t="str">
        <f>IF(FN_MC!B426="","*",FN_MC!B426)</f>
        <v>*</v>
      </c>
      <c r="G423" s="96" t="str">
        <f>IF(FN_MC!D426="","*",FN_MC!D426)</f>
        <v>*</v>
      </c>
      <c r="H423" s="96" t="str">
        <f>IF(FN_MC!F426="","*",FN_MC!F426)</f>
        <v>*</v>
      </c>
      <c r="I423" s="96" t="str">
        <f>IF(FN_MC!H426="","*",FN_MC!H426)</f>
        <v>*</v>
      </c>
      <c r="J423" s="96" t="str">
        <f>IF(FN_MC!I426="","*",FN_MC!I426)</f>
        <v>*</v>
      </c>
      <c r="K423" s="96" t="str">
        <f>IF(FN_MC!M426="","*",FN_MC!M426)</f>
        <v>-</v>
      </c>
      <c r="L423" s="196" t="str">
        <f>IF(FN_MC!N426="","*",FN_MC!N426)</f>
        <v>-</v>
      </c>
      <c r="M423" s="97" t="str">
        <f>IF(FN_MC!J426="","*",FN_MC!J426)</f>
        <v>*</v>
      </c>
      <c r="N423" s="183" t="str">
        <f>IF(FN_MC!K426="","*",FN_MC!K426)</f>
        <v>*</v>
      </c>
      <c r="O423" s="183" t="str">
        <f>IF(FN_MC!L426="","*",FN_MC!L426)</f>
        <v>-</v>
      </c>
      <c r="P423" s="107" t="str">
        <f>IF(FN_MC!O426="","*",FN_MC!O426)</f>
        <v>*</v>
      </c>
      <c r="Q423" s="107" t="str">
        <f>IF(FN_MC!P426="","*",FN_MC!P426)</f>
        <v>*</v>
      </c>
      <c r="R423" s="96" t="str">
        <f>IF(FN_MC!Q426="","*",CONCATENATE(FN_MC!Q426," ",FN_MC!R426))</f>
        <v>*</v>
      </c>
      <c r="S423" s="96" t="str">
        <f>IF(FN_MC!V426="","*",FN_MC!V426)</f>
        <v>*</v>
      </c>
      <c r="T423" s="96" t="str">
        <f>IF(FN_MC!W426="","*",FN_MC!W426)</f>
        <v>*</v>
      </c>
      <c r="U423" s="98" t="str">
        <f ca="1">_xlfn.XLOOKUP(G423&amp;$U$3,BS_CONTROLE[CHAVE],BS_CONTROLE[Quantidade_11],"-")</f>
        <v>-</v>
      </c>
      <c r="V423" s="98" t="str">
        <f ca="1">_xlfn.XLOOKUP(G423&amp;$V$3,BS_CONTROLE[CHAVE],BS_CONTROLE[Quantidade_11],"-")</f>
        <v>-</v>
      </c>
      <c r="W423" s="98" t="str">
        <f ca="1">_xlfn.XLOOKUP(G423&amp;$W$3,BS_CONTROLE[CHAVE],BS_CONTROLE[Quantidade_11],"-")</f>
        <v>-</v>
      </c>
      <c r="X423" s="201"/>
      <c r="Y423" s="201"/>
      <c r="Z423" s="201"/>
      <c r="AA423" s="201"/>
      <c r="AB423" s="201"/>
      <c r="AC423" s="201"/>
      <c r="AD423" s="201"/>
      <c r="AE423" s="201"/>
      <c r="AF423" s="201"/>
      <c r="AG423" s="201"/>
      <c r="AH423" s="201"/>
      <c r="AI423" s="201"/>
      <c r="AJ423" s="201"/>
      <c r="AK423" s="201"/>
      <c r="AL423" s="201"/>
      <c r="AM423" s="201"/>
      <c r="AN423" s="201"/>
      <c r="AO423" s="201"/>
      <c r="AP423" s="201"/>
      <c r="AQ423" s="201"/>
      <c r="AR423" s="201"/>
      <c r="AS423" s="201"/>
      <c r="AT423" s="201"/>
    </row>
    <row r="424" spans="1:46" hidden="1">
      <c r="A424" s="95" t="str">
        <f>IF(FN_MC!Y427="","*",FN_MC!Y427)</f>
        <v>*</v>
      </c>
      <c r="B424" s="95" t="str">
        <f>IF(FN_MC!X427="","*",FN_MC!X427)</f>
        <v>*</v>
      </c>
      <c r="C424" s="95" t="str">
        <f>IF(FN_MC!Z427="","*",FN_MC!Z427)</f>
        <v>*</v>
      </c>
      <c r="D424" s="96" t="str">
        <f>IF(FN_MC!S427="","*",FN_MC!S427)</f>
        <v>-</v>
      </c>
      <c r="E424" s="96" t="str">
        <f>IF(FN_MC!T427="","*",FN_MC!T427)</f>
        <v>-</v>
      </c>
      <c r="F424" s="96" t="str">
        <f>IF(FN_MC!B427="","*",FN_MC!B427)</f>
        <v>*</v>
      </c>
      <c r="G424" s="96" t="str">
        <f>IF(FN_MC!D427="","*",FN_MC!D427)</f>
        <v>*</v>
      </c>
      <c r="H424" s="96" t="str">
        <f>IF(FN_MC!F427="","*",FN_MC!F427)</f>
        <v>*</v>
      </c>
      <c r="I424" s="96" t="str">
        <f>IF(FN_MC!H427="","*",FN_MC!H427)</f>
        <v>*</v>
      </c>
      <c r="J424" s="96" t="str">
        <f>IF(FN_MC!I427="","*",FN_MC!I427)</f>
        <v>*</v>
      </c>
      <c r="K424" s="96" t="str">
        <f>IF(FN_MC!M427="","*",FN_MC!M427)</f>
        <v>-</v>
      </c>
      <c r="L424" s="196" t="str">
        <f>IF(FN_MC!N427="","*",FN_MC!N427)</f>
        <v>-</v>
      </c>
      <c r="M424" s="97" t="str">
        <f>IF(FN_MC!J427="","*",FN_MC!J427)</f>
        <v>*</v>
      </c>
      <c r="N424" s="183" t="str">
        <f>IF(FN_MC!K427="","*",FN_MC!K427)</f>
        <v>*</v>
      </c>
      <c r="O424" s="183" t="str">
        <f>IF(FN_MC!L427="","*",FN_MC!L427)</f>
        <v>-</v>
      </c>
      <c r="P424" s="107" t="str">
        <f>IF(FN_MC!O427="","*",FN_MC!O427)</f>
        <v>*</v>
      </c>
      <c r="Q424" s="107" t="str">
        <f>IF(FN_MC!P427="","*",FN_MC!P427)</f>
        <v>*</v>
      </c>
      <c r="R424" s="96" t="str">
        <f>IF(FN_MC!Q427="","*",CONCATENATE(FN_MC!Q427," ",FN_MC!R427))</f>
        <v>*</v>
      </c>
      <c r="S424" s="96" t="str">
        <f>IF(FN_MC!V427="","*",FN_MC!V427)</f>
        <v>*</v>
      </c>
      <c r="T424" s="96" t="str">
        <f>IF(FN_MC!W427="","*",FN_MC!W427)</f>
        <v>*</v>
      </c>
      <c r="U424" s="98" t="str">
        <f ca="1">_xlfn.XLOOKUP(G424&amp;$U$3,BS_CONTROLE[CHAVE],BS_CONTROLE[Quantidade_11],"-")</f>
        <v>-</v>
      </c>
      <c r="V424" s="98" t="str">
        <f ca="1">_xlfn.XLOOKUP(G424&amp;$V$3,BS_CONTROLE[CHAVE],BS_CONTROLE[Quantidade_11],"-")</f>
        <v>-</v>
      </c>
      <c r="W424" s="98" t="str">
        <f ca="1">_xlfn.XLOOKUP(G424&amp;$W$3,BS_CONTROLE[CHAVE],BS_CONTROLE[Quantidade_11],"-")</f>
        <v>-</v>
      </c>
      <c r="X424" s="201"/>
      <c r="Y424" s="201"/>
      <c r="Z424" s="201"/>
      <c r="AA424" s="201"/>
      <c r="AB424" s="201"/>
      <c r="AC424" s="201"/>
      <c r="AD424" s="201"/>
      <c r="AE424" s="201"/>
      <c r="AF424" s="201"/>
      <c r="AG424" s="201"/>
      <c r="AH424" s="201"/>
      <c r="AI424" s="201"/>
      <c r="AJ424" s="201"/>
      <c r="AK424" s="201"/>
      <c r="AL424" s="201"/>
      <c r="AM424" s="201"/>
      <c r="AN424" s="201"/>
      <c r="AO424" s="201"/>
      <c r="AP424" s="201"/>
      <c r="AQ424" s="201"/>
      <c r="AR424" s="201"/>
      <c r="AS424" s="201"/>
      <c r="AT424" s="201"/>
    </row>
    <row r="425" spans="1:46" hidden="1">
      <c r="A425" s="95" t="str">
        <f>IF(FN_MC!Y428="","*",FN_MC!Y428)</f>
        <v>*</v>
      </c>
      <c r="B425" s="95" t="str">
        <f>IF(FN_MC!X428="","*",FN_MC!X428)</f>
        <v>*</v>
      </c>
      <c r="C425" s="95" t="str">
        <f>IF(FN_MC!Z428="","*",FN_MC!Z428)</f>
        <v>*</v>
      </c>
      <c r="D425" s="96" t="str">
        <f>IF(FN_MC!S428="","*",FN_MC!S428)</f>
        <v>-</v>
      </c>
      <c r="E425" s="96" t="str">
        <f>IF(FN_MC!T428="","*",FN_MC!T428)</f>
        <v>-</v>
      </c>
      <c r="F425" s="96" t="str">
        <f>IF(FN_MC!B428="","*",FN_MC!B428)</f>
        <v>*</v>
      </c>
      <c r="G425" s="96" t="str">
        <f>IF(FN_MC!D428="","*",FN_MC!D428)</f>
        <v>*</v>
      </c>
      <c r="H425" s="96" t="str">
        <f>IF(FN_MC!F428="","*",FN_MC!F428)</f>
        <v>*</v>
      </c>
      <c r="I425" s="96" t="str">
        <f>IF(FN_MC!H428="","*",FN_MC!H428)</f>
        <v>*</v>
      </c>
      <c r="J425" s="96" t="str">
        <f>IF(FN_MC!I428="","*",FN_MC!I428)</f>
        <v>*</v>
      </c>
      <c r="K425" s="96" t="str">
        <f>IF(FN_MC!M428="","*",FN_MC!M428)</f>
        <v>-</v>
      </c>
      <c r="L425" s="196" t="str">
        <f>IF(FN_MC!N428="","*",FN_MC!N428)</f>
        <v>-</v>
      </c>
      <c r="M425" s="97" t="str">
        <f>IF(FN_MC!J428="","*",FN_MC!J428)</f>
        <v>*</v>
      </c>
      <c r="N425" s="183" t="str">
        <f>IF(FN_MC!K428="","*",FN_MC!K428)</f>
        <v>*</v>
      </c>
      <c r="O425" s="183" t="str">
        <f>IF(FN_MC!L428="","*",FN_MC!L428)</f>
        <v>-</v>
      </c>
      <c r="P425" s="107" t="str">
        <f>IF(FN_MC!O428="","*",FN_MC!O428)</f>
        <v>*</v>
      </c>
      <c r="Q425" s="107" t="str">
        <f>IF(FN_MC!P428="","*",FN_MC!P428)</f>
        <v>*</v>
      </c>
      <c r="R425" s="96" t="str">
        <f>IF(FN_MC!Q428="","*",CONCATENATE(FN_MC!Q428," ",FN_MC!R428))</f>
        <v>*</v>
      </c>
      <c r="S425" s="96" t="str">
        <f>IF(FN_MC!V428="","*",FN_MC!V428)</f>
        <v>*</v>
      </c>
      <c r="T425" s="96" t="str">
        <f>IF(FN_MC!W428="","*",FN_MC!W428)</f>
        <v>*</v>
      </c>
      <c r="U425" s="98" t="str">
        <f ca="1">_xlfn.XLOOKUP(G425&amp;$U$3,BS_CONTROLE[CHAVE],BS_CONTROLE[Quantidade_11],"-")</f>
        <v>-</v>
      </c>
      <c r="V425" s="98" t="str">
        <f ca="1">_xlfn.XLOOKUP(G425&amp;$V$3,BS_CONTROLE[CHAVE],BS_CONTROLE[Quantidade_11],"-")</f>
        <v>-</v>
      </c>
      <c r="W425" s="98" t="str">
        <f ca="1">_xlfn.XLOOKUP(G425&amp;$W$3,BS_CONTROLE[CHAVE],BS_CONTROLE[Quantidade_11],"-")</f>
        <v>-</v>
      </c>
      <c r="X425" s="201"/>
      <c r="Y425" s="201"/>
      <c r="Z425" s="201"/>
      <c r="AA425" s="201"/>
      <c r="AB425" s="201"/>
      <c r="AC425" s="201"/>
      <c r="AD425" s="201"/>
      <c r="AE425" s="201"/>
      <c r="AF425" s="201"/>
      <c r="AG425" s="201"/>
      <c r="AH425" s="201"/>
      <c r="AI425" s="201"/>
      <c r="AJ425" s="201"/>
      <c r="AK425" s="201"/>
      <c r="AL425" s="201"/>
      <c r="AM425" s="201"/>
      <c r="AN425" s="201"/>
      <c r="AO425" s="201"/>
      <c r="AP425" s="201"/>
      <c r="AQ425" s="201"/>
      <c r="AR425" s="201"/>
      <c r="AS425" s="201"/>
      <c r="AT425" s="201"/>
    </row>
    <row r="426" spans="1:46" hidden="1">
      <c r="A426" s="95" t="str">
        <f>IF(FN_MC!Y429="","*",FN_MC!Y429)</f>
        <v>*</v>
      </c>
      <c r="B426" s="95" t="str">
        <f>IF(FN_MC!X429="","*",FN_MC!X429)</f>
        <v>*</v>
      </c>
      <c r="C426" s="95" t="str">
        <f>IF(FN_MC!Z429="","*",FN_MC!Z429)</f>
        <v>*</v>
      </c>
      <c r="D426" s="96" t="str">
        <f>IF(FN_MC!S429="","*",FN_MC!S429)</f>
        <v>-</v>
      </c>
      <c r="E426" s="96" t="str">
        <f>IF(FN_MC!T429="","*",FN_MC!T429)</f>
        <v>-</v>
      </c>
      <c r="F426" s="96" t="str">
        <f>IF(FN_MC!B429="","*",FN_MC!B429)</f>
        <v>*</v>
      </c>
      <c r="G426" s="96" t="str">
        <f>IF(FN_MC!D429="","*",FN_MC!D429)</f>
        <v>*</v>
      </c>
      <c r="H426" s="96" t="str">
        <f>IF(FN_MC!F429="","*",FN_MC!F429)</f>
        <v>*</v>
      </c>
      <c r="I426" s="96" t="str">
        <f>IF(FN_MC!H429="","*",FN_MC!H429)</f>
        <v>*</v>
      </c>
      <c r="J426" s="96" t="str">
        <f>IF(FN_MC!I429="","*",FN_MC!I429)</f>
        <v>*</v>
      </c>
      <c r="K426" s="96" t="str">
        <f>IF(FN_MC!M429="","*",FN_MC!M429)</f>
        <v>-</v>
      </c>
      <c r="L426" s="196" t="str">
        <f>IF(FN_MC!N429="","*",FN_MC!N429)</f>
        <v>-</v>
      </c>
      <c r="M426" s="97" t="str">
        <f>IF(FN_MC!J429="","*",FN_MC!J429)</f>
        <v>*</v>
      </c>
      <c r="N426" s="183" t="str">
        <f>IF(FN_MC!K429="","*",FN_MC!K429)</f>
        <v>*</v>
      </c>
      <c r="O426" s="183" t="str">
        <f>IF(FN_MC!L429="","*",FN_MC!L429)</f>
        <v>-</v>
      </c>
      <c r="P426" s="107" t="str">
        <f>IF(FN_MC!O429="","*",FN_MC!O429)</f>
        <v>*</v>
      </c>
      <c r="Q426" s="107" t="str">
        <f>IF(FN_MC!P429="","*",FN_MC!P429)</f>
        <v>*</v>
      </c>
      <c r="R426" s="96" t="str">
        <f>IF(FN_MC!Q429="","*",CONCATENATE(FN_MC!Q429," ",FN_MC!R429))</f>
        <v>*</v>
      </c>
      <c r="S426" s="96" t="str">
        <f>IF(FN_MC!V429="","*",FN_MC!V429)</f>
        <v>*</v>
      </c>
      <c r="T426" s="96" t="str">
        <f>IF(FN_MC!W429="","*",FN_MC!W429)</f>
        <v>*</v>
      </c>
      <c r="U426" s="98" t="str">
        <f ca="1">_xlfn.XLOOKUP(G426&amp;$U$3,BS_CONTROLE[CHAVE],BS_CONTROLE[Quantidade_11],"-")</f>
        <v>-</v>
      </c>
      <c r="V426" s="98" t="str">
        <f ca="1">_xlfn.XLOOKUP(G426&amp;$V$3,BS_CONTROLE[CHAVE],BS_CONTROLE[Quantidade_11],"-")</f>
        <v>-</v>
      </c>
      <c r="W426" s="98" t="str">
        <f ca="1">_xlfn.XLOOKUP(G426&amp;$W$3,BS_CONTROLE[CHAVE],BS_CONTROLE[Quantidade_11],"-")</f>
        <v>-</v>
      </c>
      <c r="X426" s="201"/>
      <c r="Y426" s="201"/>
      <c r="Z426" s="201"/>
      <c r="AA426" s="201"/>
      <c r="AB426" s="201"/>
      <c r="AC426" s="201"/>
      <c r="AD426" s="201"/>
      <c r="AE426" s="201"/>
      <c r="AF426" s="201"/>
      <c r="AG426" s="201"/>
      <c r="AH426" s="201"/>
      <c r="AI426" s="201"/>
      <c r="AJ426" s="201"/>
      <c r="AK426" s="201"/>
      <c r="AL426" s="201"/>
      <c r="AM426" s="201"/>
      <c r="AN426" s="201"/>
      <c r="AO426" s="201"/>
      <c r="AP426" s="201"/>
      <c r="AQ426" s="201"/>
      <c r="AR426" s="201"/>
      <c r="AS426" s="201"/>
      <c r="AT426" s="201"/>
    </row>
    <row r="427" spans="1:46" hidden="1">
      <c r="A427" s="95" t="str">
        <f>IF(FN_MC!Y430="","*",FN_MC!Y430)</f>
        <v>*</v>
      </c>
      <c r="B427" s="95" t="str">
        <f>IF(FN_MC!X430="","*",FN_MC!X430)</f>
        <v>*</v>
      </c>
      <c r="C427" s="95" t="str">
        <f>IF(FN_MC!Z430="","*",FN_MC!Z430)</f>
        <v>*</v>
      </c>
      <c r="D427" s="96" t="str">
        <f>IF(FN_MC!S430="","*",FN_MC!S430)</f>
        <v>-</v>
      </c>
      <c r="E427" s="96" t="str">
        <f>IF(FN_MC!T430="","*",FN_MC!T430)</f>
        <v>-</v>
      </c>
      <c r="F427" s="96" t="str">
        <f>IF(FN_MC!B430="","*",FN_MC!B430)</f>
        <v>*</v>
      </c>
      <c r="G427" s="96" t="str">
        <f>IF(FN_MC!D430="","*",FN_MC!D430)</f>
        <v>*</v>
      </c>
      <c r="H427" s="96" t="str">
        <f>IF(FN_MC!F430="","*",FN_MC!F430)</f>
        <v>*</v>
      </c>
      <c r="I427" s="96" t="str">
        <f>IF(FN_MC!H430="","*",FN_MC!H430)</f>
        <v>*</v>
      </c>
      <c r="J427" s="96" t="str">
        <f>IF(FN_MC!I430="","*",FN_MC!I430)</f>
        <v>*</v>
      </c>
      <c r="K427" s="96" t="str">
        <f>IF(FN_MC!M430="","*",FN_MC!M430)</f>
        <v>-</v>
      </c>
      <c r="L427" s="196" t="str">
        <f>IF(FN_MC!N430="","*",FN_MC!N430)</f>
        <v>-</v>
      </c>
      <c r="M427" s="97" t="str">
        <f>IF(FN_MC!J430="","*",FN_MC!J430)</f>
        <v>*</v>
      </c>
      <c r="N427" s="183" t="str">
        <f>IF(FN_MC!K430="","*",FN_MC!K430)</f>
        <v>*</v>
      </c>
      <c r="O427" s="183" t="str">
        <f>IF(FN_MC!L430="","*",FN_MC!L430)</f>
        <v>-</v>
      </c>
      <c r="P427" s="107" t="str">
        <f>IF(FN_MC!O430="","*",FN_MC!O430)</f>
        <v>*</v>
      </c>
      <c r="Q427" s="107" t="str">
        <f>IF(FN_MC!P430="","*",FN_MC!P430)</f>
        <v>*</v>
      </c>
      <c r="R427" s="96" t="str">
        <f>IF(FN_MC!Q430="","*",CONCATENATE(FN_MC!Q430," ",FN_MC!R430))</f>
        <v>*</v>
      </c>
      <c r="S427" s="96" t="str">
        <f>IF(FN_MC!V430="","*",FN_MC!V430)</f>
        <v>*</v>
      </c>
      <c r="T427" s="96" t="str">
        <f>IF(FN_MC!W430="","*",FN_MC!W430)</f>
        <v>*</v>
      </c>
      <c r="U427" s="98" t="str">
        <f ca="1">_xlfn.XLOOKUP(G427&amp;$U$3,BS_CONTROLE[CHAVE],BS_CONTROLE[Quantidade_11],"-")</f>
        <v>-</v>
      </c>
      <c r="V427" s="98" t="str">
        <f ca="1">_xlfn.XLOOKUP(G427&amp;$V$3,BS_CONTROLE[CHAVE],BS_CONTROLE[Quantidade_11],"-")</f>
        <v>-</v>
      </c>
      <c r="W427" s="98" t="str">
        <f ca="1">_xlfn.XLOOKUP(G427&amp;$W$3,BS_CONTROLE[CHAVE],BS_CONTROLE[Quantidade_11],"-")</f>
        <v>-</v>
      </c>
      <c r="X427" s="201"/>
      <c r="Y427" s="201"/>
      <c r="Z427" s="201"/>
      <c r="AA427" s="201"/>
      <c r="AB427" s="201"/>
      <c r="AC427" s="201"/>
      <c r="AD427" s="201"/>
      <c r="AE427" s="201"/>
      <c r="AF427" s="201"/>
      <c r="AG427" s="201"/>
      <c r="AH427" s="201"/>
      <c r="AI427" s="201"/>
      <c r="AJ427" s="201"/>
      <c r="AK427" s="201"/>
      <c r="AL427" s="201"/>
      <c r="AM427" s="201"/>
      <c r="AN427" s="201"/>
      <c r="AO427" s="201"/>
      <c r="AP427" s="201"/>
      <c r="AQ427" s="201"/>
      <c r="AR427" s="201"/>
      <c r="AS427" s="201"/>
      <c r="AT427" s="201"/>
    </row>
    <row r="428" spans="1:46" hidden="1">
      <c r="A428" s="95" t="str">
        <f>IF(FN_MC!Y431="","*",FN_MC!Y431)</f>
        <v>*</v>
      </c>
      <c r="B428" s="95" t="str">
        <f>IF(FN_MC!X431="","*",FN_MC!X431)</f>
        <v>*</v>
      </c>
      <c r="C428" s="95" t="str">
        <f>IF(FN_MC!Z431="","*",FN_MC!Z431)</f>
        <v>*</v>
      </c>
      <c r="D428" s="96" t="str">
        <f>IF(FN_MC!S431="","*",FN_MC!S431)</f>
        <v>-</v>
      </c>
      <c r="E428" s="96" t="str">
        <f>IF(FN_MC!T431="","*",FN_MC!T431)</f>
        <v>-</v>
      </c>
      <c r="F428" s="96" t="str">
        <f>IF(FN_MC!B431="","*",FN_MC!B431)</f>
        <v>*</v>
      </c>
      <c r="G428" s="96" t="str">
        <f>IF(FN_MC!D431="","*",FN_MC!D431)</f>
        <v>*</v>
      </c>
      <c r="H428" s="96" t="str">
        <f>IF(FN_MC!F431="","*",FN_MC!F431)</f>
        <v>*</v>
      </c>
      <c r="I428" s="96" t="str">
        <f>IF(FN_MC!H431="","*",FN_MC!H431)</f>
        <v>*</v>
      </c>
      <c r="J428" s="96" t="str">
        <f>IF(FN_MC!I431="","*",FN_MC!I431)</f>
        <v>*</v>
      </c>
      <c r="K428" s="96" t="str">
        <f>IF(FN_MC!M431="","*",FN_MC!M431)</f>
        <v>-</v>
      </c>
      <c r="L428" s="196" t="str">
        <f>IF(FN_MC!N431="","*",FN_MC!N431)</f>
        <v>-</v>
      </c>
      <c r="M428" s="97" t="str">
        <f>IF(FN_MC!J431="","*",FN_MC!J431)</f>
        <v>*</v>
      </c>
      <c r="N428" s="183" t="str">
        <f>IF(FN_MC!K431="","*",FN_MC!K431)</f>
        <v>*</v>
      </c>
      <c r="O428" s="183" t="str">
        <f>IF(FN_MC!L431="","*",FN_MC!L431)</f>
        <v>-</v>
      </c>
      <c r="P428" s="107" t="str">
        <f>IF(FN_MC!O431="","*",FN_MC!O431)</f>
        <v>*</v>
      </c>
      <c r="Q428" s="107" t="str">
        <f>IF(FN_MC!P431="","*",FN_MC!P431)</f>
        <v>*</v>
      </c>
      <c r="R428" s="96" t="str">
        <f>IF(FN_MC!Q431="","*",CONCATENATE(FN_MC!Q431," ",FN_MC!R431))</f>
        <v>*</v>
      </c>
      <c r="S428" s="96" t="str">
        <f>IF(FN_MC!V431="","*",FN_MC!V431)</f>
        <v>*</v>
      </c>
      <c r="T428" s="96" t="str">
        <f>IF(FN_MC!W431="","*",FN_MC!W431)</f>
        <v>*</v>
      </c>
      <c r="U428" s="98" t="str">
        <f ca="1">_xlfn.XLOOKUP(G428&amp;$U$3,BS_CONTROLE[CHAVE],BS_CONTROLE[Quantidade_11],"-")</f>
        <v>-</v>
      </c>
      <c r="V428" s="98" t="str">
        <f ca="1">_xlfn.XLOOKUP(G428&amp;$V$3,BS_CONTROLE[CHAVE],BS_CONTROLE[Quantidade_11],"-")</f>
        <v>-</v>
      </c>
      <c r="W428" s="98" t="str">
        <f ca="1">_xlfn.XLOOKUP(G428&amp;$W$3,BS_CONTROLE[CHAVE],BS_CONTROLE[Quantidade_11],"-")</f>
        <v>-</v>
      </c>
      <c r="X428" s="201"/>
      <c r="Y428" s="201"/>
      <c r="Z428" s="201"/>
      <c r="AA428" s="201"/>
      <c r="AB428" s="201"/>
      <c r="AC428" s="201"/>
      <c r="AD428" s="201"/>
      <c r="AE428" s="201"/>
      <c r="AF428" s="201"/>
      <c r="AG428" s="201"/>
      <c r="AH428" s="201"/>
      <c r="AI428" s="201"/>
      <c r="AJ428" s="201"/>
      <c r="AK428" s="201"/>
      <c r="AL428" s="201"/>
      <c r="AM428" s="201"/>
      <c r="AN428" s="201"/>
      <c r="AO428" s="201"/>
      <c r="AP428" s="201"/>
      <c r="AQ428" s="201"/>
      <c r="AR428" s="201"/>
      <c r="AS428" s="201"/>
      <c r="AT428" s="201"/>
    </row>
    <row r="429" spans="1:46" hidden="1">
      <c r="A429" s="95" t="str">
        <f>IF(FN_MC!Y432="","*",FN_MC!Y432)</f>
        <v>*</v>
      </c>
      <c r="B429" s="95" t="str">
        <f>IF(FN_MC!X432="","*",FN_MC!X432)</f>
        <v>*</v>
      </c>
      <c r="C429" s="95" t="str">
        <f>IF(FN_MC!Z432="","*",FN_MC!Z432)</f>
        <v>*</v>
      </c>
      <c r="D429" s="96" t="str">
        <f>IF(FN_MC!S432="","*",FN_MC!S432)</f>
        <v>-</v>
      </c>
      <c r="E429" s="96" t="str">
        <f>IF(FN_MC!T432="","*",FN_MC!T432)</f>
        <v>-</v>
      </c>
      <c r="F429" s="96" t="str">
        <f>IF(FN_MC!B432="","*",FN_MC!B432)</f>
        <v>*</v>
      </c>
      <c r="G429" s="96" t="str">
        <f>IF(FN_MC!D432="","*",FN_MC!D432)</f>
        <v>*</v>
      </c>
      <c r="H429" s="96" t="str">
        <f>IF(FN_MC!F432="","*",FN_MC!F432)</f>
        <v>*</v>
      </c>
      <c r="I429" s="96" t="str">
        <f>IF(FN_MC!H432="","*",FN_MC!H432)</f>
        <v>*</v>
      </c>
      <c r="J429" s="96" t="str">
        <f>IF(FN_MC!I432="","*",FN_MC!I432)</f>
        <v>*</v>
      </c>
      <c r="K429" s="96" t="str">
        <f>IF(FN_MC!M432="","*",FN_MC!M432)</f>
        <v>-</v>
      </c>
      <c r="L429" s="196" t="str">
        <f>IF(FN_MC!N432="","*",FN_MC!N432)</f>
        <v>-</v>
      </c>
      <c r="M429" s="97" t="str">
        <f>IF(FN_MC!J432="","*",FN_MC!J432)</f>
        <v>*</v>
      </c>
      <c r="N429" s="183" t="str">
        <f>IF(FN_MC!K432="","*",FN_MC!K432)</f>
        <v>*</v>
      </c>
      <c r="O429" s="183" t="str">
        <f>IF(FN_MC!L432="","*",FN_MC!L432)</f>
        <v>-</v>
      </c>
      <c r="P429" s="107" t="str">
        <f>IF(FN_MC!O432="","*",FN_MC!O432)</f>
        <v>*</v>
      </c>
      <c r="Q429" s="107" t="str">
        <f>IF(FN_MC!P432="","*",FN_MC!P432)</f>
        <v>*</v>
      </c>
      <c r="R429" s="96" t="str">
        <f>IF(FN_MC!Q432="","*",CONCATENATE(FN_MC!Q432," ",FN_MC!R432))</f>
        <v>*</v>
      </c>
      <c r="S429" s="96" t="str">
        <f>IF(FN_MC!V432="","*",FN_MC!V432)</f>
        <v>*</v>
      </c>
      <c r="T429" s="96" t="str">
        <f>IF(FN_MC!W432="","*",FN_MC!W432)</f>
        <v>*</v>
      </c>
      <c r="U429" s="98" t="str">
        <f ca="1">_xlfn.XLOOKUP(G429&amp;$U$3,BS_CONTROLE[CHAVE],BS_CONTROLE[Quantidade_11],"-")</f>
        <v>-</v>
      </c>
      <c r="V429" s="98" t="str">
        <f ca="1">_xlfn.XLOOKUP(G429&amp;$V$3,BS_CONTROLE[CHAVE],BS_CONTROLE[Quantidade_11],"-")</f>
        <v>-</v>
      </c>
      <c r="W429" s="98" t="str">
        <f ca="1">_xlfn.XLOOKUP(G429&amp;$W$3,BS_CONTROLE[CHAVE],BS_CONTROLE[Quantidade_11],"-")</f>
        <v>-</v>
      </c>
      <c r="X429" s="201"/>
      <c r="Y429" s="201"/>
      <c r="Z429" s="201"/>
      <c r="AA429" s="201"/>
      <c r="AB429" s="201"/>
      <c r="AC429" s="201"/>
      <c r="AD429" s="201"/>
      <c r="AE429" s="201"/>
      <c r="AF429" s="201"/>
      <c r="AG429" s="201"/>
      <c r="AH429" s="201"/>
      <c r="AI429" s="201"/>
      <c r="AJ429" s="201"/>
      <c r="AK429" s="201"/>
      <c r="AL429" s="201"/>
      <c r="AM429" s="201"/>
      <c r="AN429" s="201"/>
      <c r="AO429" s="201"/>
      <c r="AP429" s="201"/>
      <c r="AQ429" s="201"/>
      <c r="AR429" s="201"/>
      <c r="AS429" s="201"/>
      <c r="AT429" s="201"/>
    </row>
    <row r="430" spans="1:46" hidden="1">
      <c r="A430" s="95" t="str">
        <f>IF(FN_MC!Y433="","*",FN_MC!Y433)</f>
        <v>*</v>
      </c>
      <c r="B430" s="95" t="str">
        <f>IF(FN_MC!X433="","*",FN_MC!X433)</f>
        <v>*</v>
      </c>
      <c r="C430" s="95" t="str">
        <f>IF(FN_MC!Z433="","*",FN_MC!Z433)</f>
        <v>*</v>
      </c>
      <c r="D430" s="96" t="str">
        <f>IF(FN_MC!S433="","*",FN_MC!S433)</f>
        <v>-</v>
      </c>
      <c r="E430" s="96" t="str">
        <f>IF(FN_MC!T433="","*",FN_MC!T433)</f>
        <v>-</v>
      </c>
      <c r="F430" s="96" t="str">
        <f>IF(FN_MC!B433="","*",FN_MC!B433)</f>
        <v>*</v>
      </c>
      <c r="G430" s="96" t="str">
        <f>IF(FN_MC!D433="","*",FN_MC!D433)</f>
        <v>*</v>
      </c>
      <c r="H430" s="96" t="str">
        <f>IF(FN_MC!F433="","*",FN_MC!F433)</f>
        <v>*</v>
      </c>
      <c r="I430" s="96" t="str">
        <f>IF(FN_MC!H433="","*",FN_MC!H433)</f>
        <v>*</v>
      </c>
      <c r="J430" s="96" t="str">
        <f>IF(FN_MC!I433="","*",FN_MC!I433)</f>
        <v>*</v>
      </c>
      <c r="K430" s="96" t="str">
        <f>IF(FN_MC!M433="","*",FN_MC!M433)</f>
        <v>-</v>
      </c>
      <c r="L430" s="196" t="str">
        <f>IF(FN_MC!N433="","*",FN_MC!N433)</f>
        <v>-</v>
      </c>
      <c r="M430" s="97" t="str">
        <f>IF(FN_MC!J433="","*",FN_MC!J433)</f>
        <v>*</v>
      </c>
      <c r="N430" s="183" t="str">
        <f>IF(FN_MC!K433="","*",FN_MC!K433)</f>
        <v>*</v>
      </c>
      <c r="O430" s="183" t="str">
        <f>IF(FN_MC!L433="","*",FN_MC!L433)</f>
        <v>-</v>
      </c>
      <c r="P430" s="107" t="str">
        <f>IF(FN_MC!O433="","*",FN_MC!O433)</f>
        <v>*</v>
      </c>
      <c r="Q430" s="107" t="str">
        <f>IF(FN_MC!P433="","*",FN_MC!P433)</f>
        <v>*</v>
      </c>
      <c r="R430" s="96" t="str">
        <f>IF(FN_MC!Q433="","*",CONCATENATE(FN_MC!Q433," ",FN_MC!R433))</f>
        <v>*</v>
      </c>
      <c r="S430" s="96" t="str">
        <f>IF(FN_MC!V433="","*",FN_MC!V433)</f>
        <v>*</v>
      </c>
      <c r="T430" s="96" t="str">
        <f>IF(FN_MC!W433="","*",FN_MC!W433)</f>
        <v>*</v>
      </c>
      <c r="U430" s="98" t="str">
        <f ca="1">_xlfn.XLOOKUP(G430&amp;$U$3,BS_CONTROLE[CHAVE],BS_CONTROLE[Quantidade_11],"-")</f>
        <v>-</v>
      </c>
      <c r="V430" s="98" t="str">
        <f ca="1">_xlfn.XLOOKUP(G430&amp;$V$3,BS_CONTROLE[CHAVE],BS_CONTROLE[Quantidade_11],"-")</f>
        <v>-</v>
      </c>
      <c r="W430" s="98" t="str">
        <f ca="1">_xlfn.XLOOKUP(G430&amp;$W$3,BS_CONTROLE[CHAVE],BS_CONTROLE[Quantidade_11],"-")</f>
        <v>-</v>
      </c>
      <c r="X430" s="201"/>
      <c r="Y430" s="201"/>
      <c r="Z430" s="201"/>
      <c r="AA430" s="201"/>
      <c r="AB430" s="201"/>
      <c r="AC430" s="201"/>
      <c r="AD430" s="201"/>
      <c r="AE430" s="201"/>
      <c r="AF430" s="201"/>
      <c r="AG430" s="201"/>
      <c r="AH430" s="201"/>
      <c r="AI430" s="201"/>
      <c r="AJ430" s="201"/>
      <c r="AK430" s="201"/>
      <c r="AL430" s="201"/>
      <c r="AM430" s="201"/>
      <c r="AN430" s="201"/>
      <c r="AO430" s="201"/>
      <c r="AP430" s="201"/>
      <c r="AQ430" s="201"/>
      <c r="AR430" s="201"/>
      <c r="AS430" s="201"/>
      <c r="AT430" s="201"/>
    </row>
    <row r="431" spans="1:46" hidden="1">
      <c r="A431" s="95" t="str">
        <f>IF(FN_MC!Y434="","*",FN_MC!Y434)</f>
        <v>*</v>
      </c>
      <c r="B431" s="95" t="str">
        <f>IF(FN_MC!X434="","*",FN_MC!X434)</f>
        <v>*</v>
      </c>
      <c r="C431" s="95" t="str">
        <f>IF(FN_MC!Z434="","*",FN_MC!Z434)</f>
        <v>*</v>
      </c>
      <c r="D431" s="96" t="str">
        <f>IF(FN_MC!S434="","*",FN_MC!S434)</f>
        <v>-</v>
      </c>
      <c r="E431" s="96" t="str">
        <f>IF(FN_MC!T434="","*",FN_MC!T434)</f>
        <v>-</v>
      </c>
      <c r="F431" s="96" t="str">
        <f>IF(FN_MC!B434="","*",FN_MC!B434)</f>
        <v>*</v>
      </c>
      <c r="G431" s="96" t="str">
        <f>IF(FN_MC!D434="","*",FN_MC!D434)</f>
        <v>*</v>
      </c>
      <c r="H431" s="96" t="str">
        <f>IF(FN_MC!F434="","*",FN_MC!F434)</f>
        <v>*</v>
      </c>
      <c r="I431" s="96" t="str">
        <f>IF(FN_MC!H434="","*",FN_MC!H434)</f>
        <v>*</v>
      </c>
      <c r="J431" s="96" t="str">
        <f>IF(FN_MC!I434="","*",FN_MC!I434)</f>
        <v>*</v>
      </c>
      <c r="K431" s="96" t="str">
        <f>IF(FN_MC!M434="","*",FN_MC!M434)</f>
        <v>-</v>
      </c>
      <c r="L431" s="196" t="str">
        <f>IF(FN_MC!N434="","*",FN_MC!N434)</f>
        <v>-</v>
      </c>
      <c r="M431" s="97" t="str">
        <f>IF(FN_MC!J434="","*",FN_MC!J434)</f>
        <v>*</v>
      </c>
      <c r="N431" s="183" t="str">
        <f>IF(FN_MC!K434="","*",FN_MC!K434)</f>
        <v>*</v>
      </c>
      <c r="O431" s="183" t="str">
        <f>IF(FN_MC!L434="","*",FN_MC!L434)</f>
        <v>-</v>
      </c>
      <c r="P431" s="107" t="str">
        <f>IF(FN_MC!O434="","*",FN_MC!O434)</f>
        <v>*</v>
      </c>
      <c r="Q431" s="107" t="str">
        <f>IF(FN_MC!P434="","*",FN_MC!P434)</f>
        <v>*</v>
      </c>
      <c r="R431" s="96" t="str">
        <f>IF(FN_MC!Q434="","*",CONCATENATE(FN_MC!Q434," ",FN_MC!R434))</f>
        <v>*</v>
      </c>
      <c r="S431" s="96" t="str">
        <f>IF(FN_MC!V434="","*",FN_MC!V434)</f>
        <v>*</v>
      </c>
      <c r="T431" s="96" t="str">
        <f>IF(FN_MC!W434="","*",FN_MC!W434)</f>
        <v>*</v>
      </c>
      <c r="U431" s="98" t="str">
        <f ca="1">_xlfn.XLOOKUP(G431&amp;$U$3,BS_CONTROLE[CHAVE],BS_CONTROLE[Quantidade_11],"-")</f>
        <v>-</v>
      </c>
      <c r="V431" s="98" t="str">
        <f ca="1">_xlfn.XLOOKUP(G431&amp;$V$3,BS_CONTROLE[CHAVE],BS_CONTROLE[Quantidade_11],"-")</f>
        <v>-</v>
      </c>
      <c r="W431" s="98" t="str">
        <f ca="1">_xlfn.XLOOKUP(G431&amp;$W$3,BS_CONTROLE[CHAVE],BS_CONTROLE[Quantidade_11],"-")</f>
        <v>-</v>
      </c>
      <c r="X431" s="201"/>
      <c r="Y431" s="201"/>
      <c r="Z431" s="201"/>
      <c r="AA431" s="201"/>
      <c r="AB431" s="201"/>
      <c r="AC431" s="201"/>
      <c r="AD431" s="201"/>
      <c r="AE431" s="201"/>
      <c r="AF431" s="201"/>
      <c r="AG431" s="201"/>
      <c r="AH431" s="201"/>
      <c r="AI431" s="201"/>
      <c r="AJ431" s="201"/>
      <c r="AK431" s="201"/>
      <c r="AL431" s="201"/>
      <c r="AM431" s="201"/>
      <c r="AN431" s="201"/>
      <c r="AO431" s="201"/>
      <c r="AP431" s="201"/>
      <c r="AQ431" s="201"/>
      <c r="AR431" s="201"/>
      <c r="AS431" s="201"/>
      <c r="AT431" s="201"/>
    </row>
    <row r="432" spans="1:46" hidden="1">
      <c r="A432" s="95" t="str">
        <f>IF(FN_MC!Y435="","*",FN_MC!Y435)</f>
        <v>*</v>
      </c>
      <c r="B432" s="95" t="str">
        <f>IF(FN_MC!X435="","*",FN_MC!X435)</f>
        <v>*</v>
      </c>
      <c r="C432" s="95" t="str">
        <f>IF(FN_MC!Z435="","*",FN_MC!Z435)</f>
        <v>*</v>
      </c>
      <c r="D432" s="96" t="str">
        <f>IF(FN_MC!S435="","*",FN_MC!S435)</f>
        <v>-</v>
      </c>
      <c r="E432" s="96" t="str">
        <f>IF(FN_MC!T435="","*",FN_MC!T435)</f>
        <v>-</v>
      </c>
      <c r="F432" s="96" t="str">
        <f>IF(FN_MC!B435="","*",FN_MC!B435)</f>
        <v>*</v>
      </c>
      <c r="G432" s="96" t="str">
        <f>IF(FN_MC!D435="","*",FN_MC!D435)</f>
        <v>*</v>
      </c>
      <c r="H432" s="96" t="str">
        <f>IF(FN_MC!F435="","*",FN_MC!F435)</f>
        <v>*</v>
      </c>
      <c r="I432" s="96" t="str">
        <f>IF(FN_MC!H435="","*",FN_MC!H435)</f>
        <v>*</v>
      </c>
      <c r="J432" s="96" t="str">
        <f>IF(FN_MC!I435="","*",FN_MC!I435)</f>
        <v>*</v>
      </c>
      <c r="K432" s="96" t="str">
        <f>IF(FN_MC!M435="","*",FN_MC!M435)</f>
        <v>-</v>
      </c>
      <c r="L432" s="196" t="str">
        <f>IF(FN_MC!N435="","*",FN_MC!N435)</f>
        <v>-</v>
      </c>
      <c r="M432" s="97" t="str">
        <f>IF(FN_MC!J435="","*",FN_MC!J435)</f>
        <v>*</v>
      </c>
      <c r="N432" s="183" t="str">
        <f>IF(FN_MC!K435="","*",FN_MC!K435)</f>
        <v>*</v>
      </c>
      <c r="O432" s="183" t="str">
        <f>IF(FN_MC!L435="","*",FN_MC!L435)</f>
        <v>-</v>
      </c>
      <c r="P432" s="107" t="str">
        <f>IF(FN_MC!O435="","*",FN_MC!O435)</f>
        <v>*</v>
      </c>
      <c r="Q432" s="107" t="str">
        <f>IF(FN_MC!P435="","*",FN_MC!P435)</f>
        <v>*</v>
      </c>
      <c r="R432" s="96" t="str">
        <f>IF(FN_MC!Q435="","*",CONCATENATE(FN_MC!Q435," ",FN_MC!R435))</f>
        <v>*</v>
      </c>
      <c r="S432" s="96" t="str">
        <f>IF(FN_MC!V435="","*",FN_MC!V435)</f>
        <v>*</v>
      </c>
      <c r="T432" s="96" t="str">
        <f>IF(FN_MC!W435="","*",FN_MC!W435)</f>
        <v>*</v>
      </c>
      <c r="U432" s="98" t="str">
        <f ca="1">_xlfn.XLOOKUP(G432&amp;$U$3,BS_CONTROLE[CHAVE],BS_CONTROLE[Quantidade_11],"-")</f>
        <v>-</v>
      </c>
      <c r="V432" s="98" t="str">
        <f ca="1">_xlfn.XLOOKUP(G432&amp;$V$3,BS_CONTROLE[CHAVE],BS_CONTROLE[Quantidade_11],"-")</f>
        <v>-</v>
      </c>
      <c r="W432" s="98" t="str">
        <f ca="1">_xlfn.XLOOKUP(G432&amp;$W$3,BS_CONTROLE[CHAVE],BS_CONTROLE[Quantidade_11],"-")</f>
        <v>-</v>
      </c>
      <c r="X432" s="201"/>
      <c r="Y432" s="201"/>
      <c r="Z432" s="201"/>
      <c r="AA432" s="201"/>
      <c r="AB432" s="201"/>
      <c r="AC432" s="201"/>
      <c r="AD432" s="201"/>
      <c r="AE432" s="201"/>
      <c r="AF432" s="201"/>
      <c r="AG432" s="201"/>
      <c r="AH432" s="201"/>
      <c r="AI432" s="201"/>
      <c r="AJ432" s="201"/>
      <c r="AK432" s="201"/>
      <c r="AL432" s="201"/>
      <c r="AM432" s="201"/>
      <c r="AN432" s="201"/>
      <c r="AO432" s="201"/>
      <c r="AP432" s="201"/>
      <c r="AQ432" s="201"/>
      <c r="AR432" s="201"/>
      <c r="AS432" s="201"/>
      <c r="AT432" s="201"/>
    </row>
    <row r="433" spans="1:46" hidden="1">
      <c r="A433" s="95" t="str">
        <f>IF(FN_MC!Y436="","*",FN_MC!Y436)</f>
        <v>*</v>
      </c>
      <c r="B433" s="95" t="str">
        <f>IF(FN_MC!X436="","*",FN_MC!X436)</f>
        <v>*</v>
      </c>
      <c r="C433" s="95" t="str">
        <f>IF(FN_MC!Z436="","*",FN_MC!Z436)</f>
        <v>*</v>
      </c>
      <c r="D433" s="96" t="str">
        <f>IF(FN_MC!S436="","*",FN_MC!S436)</f>
        <v>-</v>
      </c>
      <c r="E433" s="96" t="str">
        <f>IF(FN_MC!T436="","*",FN_MC!T436)</f>
        <v>-</v>
      </c>
      <c r="F433" s="96" t="str">
        <f>IF(FN_MC!B436="","*",FN_MC!B436)</f>
        <v>*</v>
      </c>
      <c r="G433" s="96" t="str">
        <f>IF(FN_MC!D436="","*",FN_MC!D436)</f>
        <v>*</v>
      </c>
      <c r="H433" s="96" t="str">
        <f>IF(FN_MC!F436="","*",FN_MC!F436)</f>
        <v>*</v>
      </c>
      <c r="I433" s="96" t="str">
        <f>IF(FN_MC!H436="","*",FN_MC!H436)</f>
        <v>*</v>
      </c>
      <c r="J433" s="96" t="str">
        <f>IF(FN_MC!I436="","*",FN_MC!I436)</f>
        <v>*</v>
      </c>
      <c r="K433" s="96" t="str">
        <f>IF(FN_MC!M436="","*",FN_MC!M436)</f>
        <v>-</v>
      </c>
      <c r="L433" s="196" t="str">
        <f>IF(FN_MC!N436="","*",FN_MC!N436)</f>
        <v>-</v>
      </c>
      <c r="M433" s="97" t="str">
        <f>IF(FN_MC!J436="","*",FN_MC!J436)</f>
        <v>*</v>
      </c>
      <c r="N433" s="183" t="str">
        <f>IF(FN_MC!K436="","*",FN_MC!K436)</f>
        <v>*</v>
      </c>
      <c r="O433" s="183" t="str">
        <f>IF(FN_MC!L436="","*",FN_MC!L436)</f>
        <v>-</v>
      </c>
      <c r="P433" s="107" t="str">
        <f>IF(FN_MC!O436="","*",FN_MC!O436)</f>
        <v>*</v>
      </c>
      <c r="Q433" s="107" t="str">
        <f>IF(FN_MC!P436="","*",FN_MC!P436)</f>
        <v>*</v>
      </c>
      <c r="R433" s="96" t="str">
        <f>IF(FN_MC!Q436="","*",CONCATENATE(FN_MC!Q436," ",FN_MC!R436))</f>
        <v>*</v>
      </c>
      <c r="S433" s="96" t="str">
        <f>IF(FN_MC!V436="","*",FN_MC!V436)</f>
        <v>*</v>
      </c>
      <c r="T433" s="96" t="str">
        <f>IF(FN_MC!W436="","*",FN_MC!W436)</f>
        <v>*</v>
      </c>
      <c r="U433" s="98" t="str">
        <f ca="1">_xlfn.XLOOKUP(G433&amp;$U$3,BS_CONTROLE[CHAVE],BS_CONTROLE[Quantidade_11],"-")</f>
        <v>-</v>
      </c>
      <c r="V433" s="98" t="str">
        <f ca="1">_xlfn.XLOOKUP(G433&amp;$V$3,BS_CONTROLE[CHAVE],BS_CONTROLE[Quantidade_11],"-")</f>
        <v>-</v>
      </c>
      <c r="W433" s="98" t="str">
        <f ca="1">_xlfn.XLOOKUP(G433&amp;$W$3,BS_CONTROLE[CHAVE],BS_CONTROLE[Quantidade_11],"-")</f>
        <v>-</v>
      </c>
      <c r="X433" s="201"/>
      <c r="Y433" s="201"/>
      <c r="Z433" s="201"/>
      <c r="AA433" s="201"/>
      <c r="AB433" s="201"/>
      <c r="AC433" s="201"/>
      <c r="AD433" s="201"/>
      <c r="AE433" s="201"/>
      <c r="AF433" s="201"/>
      <c r="AG433" s="201"/>
      <c r="AH433" s="201"/>
      <c r="AI433" s="201"/>
      <c r="AJ433" s="201"/>
      <c r="AK433" s="201"/>
      <c r="AL433" s="201"/>
      <c r="AM433" s="201"/>
      <c r="AN433" s="201"/>
      <c r="AO433" s="201"/>
      <c r="AP433" s="201"/>
      <c r="AQ433" s="201"/>
      <c r="AR433" s="201"/>
      <c r="AS433" s="201"/>
      <c r="AT433" s="201"/>
    </row>
    <row r="434" spans="1:46" hidden="1">
      <c r="A434" s="95" t="str">
        <f>IF(FN_MC!Y437="","*",FN_MC!Y437)</f>
        <v>*</v>
      </c>
      <c r="B434" s="95" t="str">
        <f>IF(FN_MC!X437="","*",FN_MC!X437)</f>
        <v>*</v>
      </c>
      <c r="C434" s="95" t="str">
        <f>IF(FN_MC!Z437="","*",FN_MC!Z437)</f>
        <v>*</v>
      </c>
      <c r="D434" s="96" t="str">
        <f>IF(FN_MC!S437="","*",FN_MC!S437)</f>
        <v>-</v>
      </c>
      <c r="E434" s="96" t="str">
        <f>IF(FN_MC!T437="","*",FN_MC!T437)</f>
        <v>-</v>
      </c>
      <c r="F434" s="96" t="str">
        <f>IF(FN_MC!B437="","*",FN_MC!B437)</f>
        <v>*</v>
      </c>
      <c r="G434" s="96" t="str">
        <f>IF(FN_MC!D437="","*",FN_MC!D437)</f>
        <v>*</v>
      </c>
      <c r="H434" s="96" t="str">
        <f>IF(FN_MC!F437="","*",FN_MC!F437)</f>
        <v>*</v>
      </c>
      <c r="I434" s="96" t="str">
        <f>IF(FN_MC!H437="","*",FN_MC!H437)</f>
        <v>*</v>
      </c>
      <c r="J434" s="96" t="str">
        <f>IF(FN_MC!I437="","*",FN_MC!I437)</f>
        <v>*</v>
      </c>
      <c r="K434" s="96" t="str">
        <f>IF(FN_MC!M437="","*",FN_MC!M437)</f>
        <v>-</v>
      </c>
      <c r="L434" s="196" t="str">
        <f>IF(FN_MC!N437="","*",FN_MC!N437)</f>
        <v>-</v>
      </c>
      <c r="M434" s="97" t="str">
        <f>IF(FN_MC!J437="","*",FN_MC!J437)</f>
        <v>*</v>
      </c>
      <c r="N434" s="183" t="str">
        <f>IF(FN_MC!K437="","*",FN_MC!K437)</f>
        <v>*</v>
      </c>
      <c r="O434" s="183" t="str">
        <f>IF(FN_MC!L437="","*",FN_MC!L437)</f>
        <v>-</v>
      </c>
      <c r="P434" s="107" t="str">
        <f>IF(FN_MC!O437="","*",FN_MC!O437)</f>
        <v>*</v>
      </c>
      <c r="Q434" s="107" t="str">
        <f>IF(FN_MC!P437="","*",FN_MC!P437)</f>
        <v>*</v>
      </c>
      <c r="R434" s="96" t="str">
        <f>IF(FN_MC!Q437="","*",CONCATENATE(FN_MC!Q437," ",FN_MC!R437))</f>
        <v>*</v>
      </c>
      <c r="S434" s="96" t="str">
        <f>IF(FN_MC!V437="","*",FN_MC!V437)</f>
        <v>*</v>
      </c>
      <c r="T434" s="96" t="str">
        <f>IF(FN_MC!W437="","*",FN_MC!W437)</f>
        <v>*</v>
      </c>
      <c r="U434" s="98" t="str">
        <f ca="1">_xlfn.XLOOKUP(G434&amp;$U$3,BS_CONTROLE[CHAVE],BS_CONTROLE[Quantidade_11],"-")</f>
        <v>-</v>
      </c>
      <c r="V434" s="98" t="str">
        <f ca="1">_xlfn.XLOOKUP(G434&amp;$V$3,BS_CONTROLE[CHAVE],BS_CONTROLE[Quantidade_11],"-")</f>
        <v>-</v>
      </c>
      <c r="W434" s="98" t="str">
        <f ca="1">_xlfn.XLOOKUP(G434&amp;$W$3,BS_CONTROLE[CHAVE],BS_CONTROLE[Quantidade_11],"-")</f>
        <v>-</v>
      </c>
      <c r="X434" s="201"/>
      <c r="Y434" s="201"/>
      <c r="Z434" s="201"/>
      <c r="AA434" s="201"/>
      <c r="AB434" s="201"/>
      <c r="AC434" s="201"/>
      <c r="AD434" s="201"/>
      <c r="AE434" s="201"/>
      <c r="AF434" s="201"/>
      <c r="AG434" s="201"/>
      <c r="AH434" s="201"/>
      <c r="AI434" s="201"/>
      <c r="AJ434" s="201"/>
      <c r="AK434" s="201"/>
      <c r="AL434" s="201"/>
      <c r="AM434" s="201"/>
      <c r="AN434" s="201"/>
      <c r="AO434" s="201"/>
      <c r="AP434" s="201"/>
      <c r="AQ434" s="201"/>
      <c r="AR434" s="201"/>
      <c r="AS434" s="201"/>
      <c r="AT434" s="201"/>
    </row>
    <row r="435" spans="1:46" hidden="1">
      <c r="A435" s="95" t="str">
        <f>IF(FN_MC!Y438="","*",FN_MC!Y438)</f>
        <v>*</v>
      </c>
      <c r="B435" s="95" t="str">
        <f>IF(FN_MC!X438="","*",FN_MC!X438)</f>
        <v>*</v>
      </c>
      <c r="C435" s="95" t="str">
        <f>IF(FN_MC!Z438="","*",FN_MC!Z438)</f>
        <v>*</v>
      </c>
      <c r="D435" s="96" t="str">
        <f>IF(FN_MC!S438="","*",FN_MC!S438)</f>
        <v>-</v>
      </c>
      <c r="E435" s="96" t="str">
        <f>IF(FN_MC!T438="","*",FN_MC!T438)</f>
        <v>-</v>
      </c>
      <c r="F435" s="96" t="str">
        <f>IF(FN_MC!B438="","*",FN_MC!B438)</f>
        <v>*</v>
      </c>
      <c r="G435" s="96" t="str">
        <f>IF(FN_MC!D438="","*",FN_MC!D438)</f>
        <v>*</v>
      </c>
      <c r="H435" s="96" t="str">
        <f>IF(FN_MC!F438="","*",FN_MC!F438)</f>
        <v>*</v>
      </c>
      <c r="I435" s="96" t="str">
        <f>IF(FN_MC!H438="","*",FN_MC!H438)</f>
        <v>*</v>
      </c>
      <c r="J435" s="96" t="str">
        <f>IF(FN_MC!I438="","*",FN_MC!I438)</f>
        <v>*</v>
      </c>
      <c r="K435" s="96" t="str">
        <f>IF(FN_MC!M438="","*",FN_MC!M438)</f>
        <v>-</v>
      </c>
      <c r="L435" s="196" t="str">
        <f>IF(FN_MC!N438="","*",FN_MC!N438)</f>
        <v>-</v>
      </c>
      <c r="M435" s="97" t="str">
        <f>IF(FN_MC!J438="","*",FN_MC!J438)</f>
        <v>*</v>
      </c>
      <c r="N435" s="183" t="str">
        <f>IF(FN_MC!K438="","*",FN_MC!K438)</f>
        <v>*</v>
      </c>
      <c r="O435" s="183" t="str">
        <f>IF(FN_MC!L438="","*",FN_MC!L438)</f>
        <v>-</v>
      </c>
      <c r="P435" s="107" t="str">
        <f>IF(FN_MC!O438="","*",FN_MC!O438)</f>
        <v>*</v>
      </c>
      <c r="Q435" s="107" t="str">
        <f>IF(FN_MC!P438="","*",FN_MC!P438)</f>
        <v>*</v>
      </c>
      <c r="R435" s="96" t="str">
        <f>IF(FN_MC!Q438="","*",CONCATENATE(FN_MC!Q438," ",FN_MC!R438))</f>
        <v>*</v>
      </c>
      <c r="S435" s="96" t="str">
        <f>IF(FN_MC!V438="","*",FN_MC!V438)</f>
        <v>*</v>
      </c>
      <c r="T435" s="96" t="str">
        <f>IF(FN_MC!W438="","*",FN_MC!W438)</f>
        <v>*</v>
      </c>
      <c r="U435" s="98" t="str">
        <f ca="1">_xlfn.XLOOKUP(G435&amp;$U$3,BS_CONTROLE[CHAVE],BS_CONTROLE[Quantidade_11],"-")</f>
        <v>-</v>
      </c>
      <c r="V435" s="98" t="str">
        <f ca="1">_xlfn.XLOOKUP(G435&amp;$V$3,BS_CONTROLE[CHAVE],BS_CONTROLE[Quantidade_11],"-")</f>
        <v>-</v>
      </c>
      <c r="W435" s="98" t="str">
        <f ca="1">_xlfn.XLOOKUP(G435&amp;$W$3,BS_CONTROLE[CHAVE],BS_CONTROLE[Quantidade_11],"-")</f>
        <v>-</v>
      </c>
      <c r="X435" s="201"/>
      <c r="Y435" s="201"/>
      <c r="Z435" s="201"/>
      <c r="AA435" s="201"/>
      <c r="AB435" s="201"/>
      <c r="AC435" s="201"/>
      <c r="AD435" s="201"/>
      <c r="AE435" s="201"/>
      <c r="AF435" s="201"/>
      <c r="AG435" s="201"/>
      <c r="AH435" s="201"/>
      <c r="AI435" s="201"/>
      <c r="AJ435" s="201"/>
      <c r="AK435" s="201"/>
      <c r="AL435" s="201"/>
      <c r="AM435" s="201"/>
      <c r="AN435" s="201"/>
      <c r="AO435" s="201"/>
      <c r="AP435" s="201"/>
      <c r="AQ435" s="201"/>
      <c r="AR435" s="201"/>
      <c r="AS435" s="201"/>
      <c r="AT435" s="201"/>
    </row>
    <row r="436" spans="1:46" hidden="1">
      <c r="A436" s="95" t="str">
        <f>IF(FN_MC!Y439="","*",FN_MC!Y439)</f>
        <v>*</v>
      </c>
      <c r="B436" s="95" t="str">
        <f>IF(FN_MC!X439="","*",FN_MC!X439)</f>
        <v>*</v>
      </c>
      <c r="C436" s="95" t="str">
        <f>IF(FN_MC!Z439="","*",FN_MC!Z439)</f>
        <v>*</v>
      </c>
      <c r="D436" s="96" t="str">
        <f>IF(FN_MC!S439="","*",FN_MC!S439)</f>
        <v>-</v>
      </c>
      <c r="E436" s="96" t="str">
        <f>IF(FN_MC!T439="","*",FN_MC!T439)</f>
        <v>-</v>
      </c>
      <c r="F436" s="96" t="str">
        <f>IF(FN_MC!B439="","*",FN_MC!B439)</f>
        <v>*</v>
      </c>
      <c r="G436" s="96" t="str">
        <f>IF(FN_MC!D439="","*",FN_MC!D439)</f>
        <v>*</v>
      </c>
      <c r="H436" s="96" t="str">
        <f>IF(FN_MC!F439="","*",FN_MC!F439)</f>
        <v>*</v>
      </c>
      <c r="I436" s="96" t="str">
        <f>IF(FN_MC!H439="","*",FN_MC!H439)</f>
        <v>*</v>
      </c>
      <c r="J436" s="96" t="str">
        <f>IF(FN_MC!I439="","*",FN_MC!I439)</f>
        <v>*</v>
      </c>
      <c r="K436" s="96" t="str">
        <f>IF(FN_MC!M439="","*",FN_MC!M439)</f>
        <v>-</v>
      </c>
      <c r="L436" s="196" t="str">
        <f>IF(FN_MC!N439="","*",FN_MC!N439)</f>
        <v>-</v>
      </c>
      <c r="M436" s="97" t="str">
        <f>IF(FN_MC!J439="","*",FN_MC!J439)</f>
        <v>*</v>
      </c>
      <c r="N436" s="183" t="str">
        <f>IF(FN_MC!K439="","*",FN_MC!K439)</f>
        <v>*</v>
      </c>
      <c r="O436" s="183" t="str">
        <f>IF(FN_MC!L439="","*",FN_MC!L439)</f>
        <v>-</v>
      </c>
      <c r="P436" s="107" t="str">
        <f>IF(FN_MC!O439="","*",FN_MC!O439)</f>
        <v>*</v>
      </c>
      <c r="Q436" s="107" t="str">
        <f>IF(FN_MC!P439="","*",FN_MC!P439)</f>
        <v>*</v>
      </c>
      <c r="R436" s="96" t="str">
        <f>IF(FN_MC!Q439="","*",CONCATENATE(FN_MC!Q439," ",FN_MC!R439))</f>
        <v>*</v>
      </c>
      <c r="S436" s="96" t="str">
        <f>IF(FN_MC!V439="","*",FN_MC!V439)</f>
        <v>*</v>
      </c>
      <c r="T436" s="96" t="str">
        <f>IF(FN_MC!W439="","*",FN_MC!W439)</f>
        <v>*</v>
      </c>
      <c r="U436" s="98" t="str">
        <f ca="1">_xlfn.XLOOKUP(G436&amp;$U$3,BS_CONTROLE[CHAVE],BS_CONTROLE[Quantidade_11],"-")</f>
        <v>-</v>
      </c>
      <c r="V436" s="98" t="str">
        <f ca="1">_xlfn.XLOOKUP(G436&amp;$V$3,BS_CONTROLE[CHAVE],BS_CONTROLE[Quantidade_11],"-")</f>
        <v>-</v>
      </c>
      <c r="W436" s="98" t="str">
        <f ca="1">_xlfn.XLOOKUP(G436&amp;$W$3,BS_CONTROLE[CHAVE],BS_CONTROLE[Quantidade_11],"-")</f>
        <v>-</v>
      </c>
      <c r="X436" s="201"/>
      <c r="Y436" s="201"/>
      <c r="Z436" s="201"/>
      <c r="AA436" s="201"/>
      <c r="AB436" s="201"/>
      <c r="AC436" s="201"/>
      <c r="AD436" s="201"/>
      <c r="AE436" s="201"/>
      <c r="AF436" s="201"/>
      <c r="AG436" s="201"/>
      <c r="AH436" s="201"/>
      <c r="AI436" s="201"/>
      <c r="AJ436" s="201"/>
      <c r="AK436" s="201"/>
      <c r="AL436" s="201"/>
      <c r="AM436" s="201"/>
      <c r="AN436" s="201"/>
      <c r="AO436" s="201"/>
      <c r="AP436" s="201"/>
      <c r="AQ436" s="201"/>
      <c r="AR436" s="201"/>
      <c r="AS436" s="201"/>
      <c r="AT436" s="201"/>
    </row>
    <row r="437" spans="1:46" hidden="1">
      <c r="A437" s="95" t="str">
        <f>IF(FN_MC!Y440="","*",FN_MC!Y440)</f>
        <v>*</v>
      </c>
      <c r="B437" s="95" t="str">
        <f>IF(FN_MC!X440="","*",FN_MC!X440)</f>
        <v>*</v>
      </c>
      <c r="C437" s="95" t="str">
        <f>IF(FN_MC!Z440="","*",FN_MC!Z440)</f>
        <v>*</v>
      </c>
      <c r="D437" s="96" t="str">
        <f>IF(FN_MC!S440="","*",FN_MC!S440)</f>
        <v>-</v>
      </c>
      <c r="E437" s="96" t="str">
        <f>IF(FN_MC!T440="","*",FN_MC!T440)</f>
        <v>-</v>
      </c>
      <c r="F437" s="96" t="str">
        <f>IF(FN_MC!B440="","*",FN_MC!B440)</f>
        <v>*</v>
      </c>
      <c r="G437" s="96" t="str">
        <f>IF(FN_MC!D440="","*",FN_MC!D440)</f>
        <v>*</v>
      </c>
      <c r="H437" s="96" t="str">
        <f>IF(FN_MC!F440="","*",FN_MC!F440)</f>
        <v>*</v>
      </c>
      <c r="I437" s="96" t="str">
        <f>IF(FN_MC!H440="","*",FN_MC!H440)</f>
        <v>*</v>
      </c>
      <c r="J437" s="96" t="str">
        <f>IF(FN_MC!I440="","*",FN_MC!I440)</f>
        <v>*</v>
      </c>
      <c r="K437" s="96" t="str">
        <f>IF(FN_MC!M440="","*",FN_MC!M440)</f>
        <v>-</v>
      </c>
      <c r="L437" s="196" t="str">
        <f>IF(FN_MC!N440="","*",FN_MC!N440)</f>
        <v>-</v>
      </c>
      <c r="M437" s="97" t="str">
        <f>IF(FN_MC!J440="","*",FN_MC!J440)</f>
        <v>*</v>
      </c>
      <c r="N437" s="183" t="str">
        <f>IF(FN_MC!K440="","*",FN_MC!K440)</f>
        <v>*</v>
      </c>
      <c r="O437" s="183" t="str">
        <f>IF(FN_MC!L440="","*",FN_MC!L440)</f>
        <v>-</v>
      </c>
      <c r="P437" s="107" t="str">
        <f>IF(FN_MC!O440="","*",FN_MC!O440)</f>
        <v>*</v>
      </c>
      <c r="Q437" s="107" t="str">
        <f>IF(FN_MC!P440="","*",FN_MC!P440)</f>
        <v>*</v>
      </c>
      <c r="R437" s="96" t="str">
        <f>IF(FN_MC!Q440="","*",CONCATENATE(FN_MC!Q440," ",FN_MC!R440))</f>
        <v>*</v>
      </c>
      <c r="S437" s="96" t="str">
        <f>IF(FN_MC!V440="","*",FN_MC!V440)</f>
        <v>*</v>
      </c>
      <c r="T437" s="96" t="str">
        <f>IF(FN_MC!W440="","*",FN_MC!W440)</f>
        <v>*</v>
      </c>
      <c r="U437" s="98" t="str">
        <f ca="1">_xlfn.XLOOKUP(G437&amp;$U$3,BS_CONTROLE[CHAVE],BS_CONTROLE[Quantidade_11],"-")</f>
        <v>-</v>
      </c>
      <c r="V437" s="98" t="str">
        <f ca="1">_xlfn.XLOOKUP(G437&amp;$V$3,BS_CONTROLE[CHAVE],BS_CONTROLE[Quantidade_11],"-")</f>
        <v>-</v>
      </c>
      <c r="W437" s="98" t="str">
        <f ca="1">_xlfn.XLOOKUP(G437&amp;$W$3,BS_CONTROLE[CHAVE],BS_CONTROLE[Quantidade_11],"-")</f>
        <v>-</v>
      </c>
      <c r="X437" s="201"/>
      <c r="Y437" s="201"/>
      <c r="Z437" s="201"/>
      <c r="AA437" s="201"/>
      <c r="AB437" s="201"/>
      <c r="AC437" s="201"/>
      <c r="AD437" s="201"/>
      <c r="AE437" s="201"/>
      <c r="AF437" s="201"/>
      <c r="AG437" s="201"/>
      <c r="AH437" s="201"/>
      <c r="AI437" s="201"/>
      <c r="AJ437" s="201"/>
      <c r="AK437" s="201"/>
      <c r="AL437" s="201"/>
      <c r="AM437" s="201"/>
      <c r="AN437" s="201"/>
      <c r="AO437" s="201"/>
      <c r="AP437" s="201"/>
      <c r="AQ437" s="201"/>
      <c r="AR437" s="201"/>
      <c r="AS437" s="201"/>
      <c r="AT437" s="201"/>
    </row>
    <row r="438" spans="1:46" hidden="1">
      <c r="A438" s="95" t="str">
        <f>IF(FN_MC!Y441="","*",FN_MC!Y441)</f>
        <v>*</v>
      </c>
      <c r="B438" s="95" t="str">
        <f>IF(FN_MC!X441="","*",FN_MC!X441)</f>
        <v>*</v>
      </c>
      <c r="C438" s="95" t="str">
        <f>IF(FN_MC!Z441="","*",FN_MC!Z441)</f>
        <v>*</v>
      </c>
      <c r="D438" s="96" t="str">
        <f>IF(FN_MC!S441="","*",FN_MC!S441)</f>
        <v>-</v>
      </c>
      <c r="E438" s="96" t="str">
        <f>IF(FN_MC!T441="","*",FN_MC!T441)</f>
        <v>-</v>
      </c>
      <c r="F438" s="96" t="str">
        <f>IF(FN_MC!B441="","*",FN_MC!B441)</f>
        <v>*</v>
      </c>
      <c r="G438" s="96" t="str">
        <f>IF(FN_MC!D441="","*",FN_MC!D441)</f>
        <v>*</v>
      </c>
      <c r="H438" s="96" t="str">
        <f>IF(FN_MC!F441="","*",FN_MC!F441)</f>
        <v>*</v>
      </c>
      <c r="I438" s="96" t="str">
        <f>IF(FN_MC!H441="","*",FN_MC!H441)</f>
        <v>*</v>
      </c>
      <c r="J438" s="96" t="str">
        <f>IF(FN_MC!I441="","*",FN_MC!I441)</f>
        <v>*</v>
      </c>
      <c r="K438" s="96" t="str">
        <f>IF(FN_MC!M441="","*",FN_MC!M441)</f>
        <v>-</v>
      </c>
      <c r="L438" s="196" t="str">
        <f>IF(FN_MC!N441="","*",FN_MC!N441)</f>
        <v>-</v>
      </c>
      <c r="M438" s="97" t="str">
        <f>IF(FN_MC!J441="","*",FN_MC!J441)</f>
        <v>*</v>
      </c>
      <c r="N438" s="183" t="str">
        <f>IF(FN_MC!K441="","*",FN_MC!K441)</f>
        <v>*</v>
      </c>
      <c r="O438" s="183" t="str">
        <f>IF(FN_MC!L441="","*",FN_MC!L441)</f>
        <v>-</v>
      </c>
      <c r="P438" s="107" t="str">
        <f>IF(FN_MC!O441="","*",FN_MC!O441)</f>
        <v>*</v>
      </c>
      <c r="Q438" s="107" t="str">
        <f>IF(FN_MC!P441="","*",FN_MC!P441)</f>
        <v>*</v>
      </c>
      <c r="R438" s="96" t="str">
        <f>IF(FN_MC!Q441="","*",CONCATENATE(FN_MC!Q441," ",FN_MC!R441))</f>
        <v>*</v>
      </c>
      <c r="S438" s="96" t="str">
        <f>IF(FN_MC!V441="","*",FN_MC!V441)</f>
        <v>*</v>
      </c>
      <c r="T438" s="96" t="str">
        <f>IF(FN_MC!W441="","*",FN_MC!W441)</f>
        <v>*</v>
      </c>
      <c r="U438" s="98" t="str">
        <f ca="1">_xlfn.XLOOKUP(G438&amp;$U$3,BS_CONTROLE[CHAVE],BS_CONTROLE[Quantidade_11],"-")</f>
        <v>-</v>
      </c>
      <c r="V438" s="98" t="str">
        <f ca="1">_xlfn.XLOOKUP(G438&amp;$V$3,BS_CONTROLE[CHAVE],BS_CONTROLE[Quantidade_11],"-")</f>
        <v>-</v>
      </c>
      <c r="W438" s="98" t="str">
        <f ca="1">_xlfn.XLOOKUP(G438&amp;$W$3,BS_CONTROLE[CHAVE],BS_CONTROLE[Quantidade_11],"-")</f>
        <v>-</v>
      </c>
      <c r="X438" s="201"/>
      <c r="Y438" s="201"/>
      <c r="Z438" s="201"/>
      <c r="AA438" s="201"/>
      <c r="AB438" s="201"/>
      <c r="AC438" s="201"/>
      <c r="AD438" s="201"/>
      <c r="AE438" s="201"/>
      <c r="AF438" s="201"/>
      <c r="AG438" s="201"/>
      <c r="AH438" s="201"/>
      <c r="AI438" s="201"/>
      <c r="AJ438" s="201"/>
      <c r="AK438" s="201"/>
      <c r="AL438" s="201"/>
      <c r="AM438" s="201"/>
      <c r="AN438" s="201"/>
      <c r="AO438" s="201"/>
      <c r="AP438" s="201"/>
      <c r="AQ438" s="201"/>
      <c r="AR438" s="201"/>
      <c r="AS438" s="201"/>
      <c r="AT438" s="201"/>
    </row>
    <row r="439" spans="1:46" hidden="1">
      <c r="A439" s="95" t="str">
        <f>IF(FN_MC!Y442="","*",FN_MC!Y442)</f>
        <v>*</v>
      </c>
      <c r="B439" s="95" t="str">
        <f>IF(FN_MC!X442="","*",FN_MC!X442)</f>
        <v>*</v>
      </c>
      <c r="C439" s="95" t="str">
        <f>IF(FN_MC!Z442="","*",FN_MC!Z442)</f>
        <v>*</v>
      </c>
      <c r="D439" s="96" t="str">
        <f>IF(FN_MC!S442="","*",FN_MC!S442)</f>
        <v>-</v>
      </c>
      <c r="E439" s="96" t="str">
        <f>IF(FN_MC!T442="","*",FN_MC!T442)</f>
        <v>-</v>
      </c>
      <c r="F439" s="96" t="str">
        <f>IF(FN_MC!B442="","*",FN_MC!B442)</f>
        <v>*</v>
      </c>
      <c r="G439" s="96" t="str">
        <f>IF(FN_MC!D442="","*",FN_MC!D442)</f>
        <v>*</v>
      </c>
      <c r="H439" s="96" t="str">
        <f>IF(FN_MC!F442="","*",FN_MC!F442)</f>
        <v>*</v>
      </c>
      <c r="I439" s="96" t="str">
        <f>IF(FN_MC!H442="","*",FN_MC!H442)</f>
        <v>*</v>
      </c>
      <c r="J439" s="96" t="str">
        <f>IF(FN_MC!I442="","*",FN_MC!I442)</f>
        <v>*</v>
      </c>
      <c r="K439" s="96" t="str">
        <f>IF(FN_MC!M442="","*",FN_MC!M442)</f>
        <v>-</v>
      </c>
      <c r="L439" s="196" t="str">
        <f>IF(FN_MC!N442="","*",FN_MC!N442)</f>
        <v>-</v>
      </c>
      <c r="M439" s="97" t="str">
        <f>IF(FN_MC!J442="","*",FN_MC!J442)</f>
        <v>*</v>
      </c>
      <c r="N439" s="183" t="str">
        <f>IF(FN_MC!K442="","*",FN_MC!K442)</f>
        <v>*</v>
      </c>
      <c r="O439" s="183" t="str">
        <f>IF(FN_MC!L442="","*",FN_MC!L442)</f>
        <v>-</v>
      </c>
      <c r="P439" s="107" t="str">
        <f>IF(FN_MC!O442="","*",FN_MC!O442)</f>
        <v>*</v>
      </c>
      <c r="Q439" s="107" t="str">
        <f>IF(FN_MC!P442="","*",FN_MC!P442)</f>
        <v>*</v>
      </c>
      <c r="R439" s="96" t="str">
        <f>IF(FN_MC!Q442="","*",CONCATENATE(FN_MC!Q442," ",FN_MC!R442))</f>
        <v>*</v>
      </c>
      <c r="S439" s="96" t="str">
        <f>IF(FN_MC!V442="","*",FN_MC!V442)</f>
        <v>*</v>
      </c>
      <c r="T439" s="96" t="str">
        <f>IF(FN_MC!W442="","*",FN_MC!W442)</f>
        <v>*</v>
      </c>
      <c r="U439" s="98" t="str">
        <f ca="1">_xlfn.XLOOKUP(G439&amp;$U$3,BS_CONTROLE[CHAVE],BS_CONTROLE[Quantidade_11],"-")</f>
        <v>-</v>
      </c>
      <c r="V439" s="98" t="str">
        <f ca="1">_xlfn.XLOOKUP(G439&amp;$V$3,BS_CONTROLE[CHAVE],BS_CONTROLE[Quantidade_11],"-")</f>
        <v>-</v>
      </c>
      <c r="W439" s="98" t="str">
        <f ca="1">_xlfn.XLOOKUP(G439&amp;$W$3,BS_CONTROLE[CHAVE],BS_CONTROLE[Quantidade_11],"-")</f>
        <v>-</v>
      </c>
      <c r="X439" s="201"/>
      <c r="Y439" s="201"/>
      <c r="Z439" s="201"/>
      <c r="AA439" s="201"/>
      <c r="AB439" s="201"/>
      <c r="AC439" s="201"/>
      <c r="AD439" s="201"/>
      <c r="AE439" s="201"/>
      <c r="AF439" s="201"/>
      <c r="AG439" s="201"/>
      <c r="AH439" s="201"/>
      <c r="AI439" s="201"/>
      <c r="AJ439" s="201"/>
      <c r="AK439" s="201"/>
      <c r="AL439" s="201"/>
      <c r="AM439" s="201"/>
      <c r="AN439" s="201"/>
      <c r="AO439" s="201"/>
      <c r="AP439" s="201"/>
      <c r="AQ439" s="201"/>
      <c r="AR439" s="201"/>
      <c r="AS439" s="201"/>
      <c r="AT439" s="201"/>
    </row>
    <row r="440" spans="1:46" hidden="1">
      <c r="A440" s="95" t="str">
        <f>IF(FN_MC!Y443="","*",FN_MC!Y443)</f>
        <v>*</v>
      </c>
      <c r="B440" s="95" t="str">
        <f>IF(FN_MC!X443="","*",FN_MC!X443)</f>
        <v>*</v>
      </c>
      <c r="C440" s="95" t="str">
        <f>IF(FN_MC!Z443="","*",FN_MC!Z443)</f>
        <v>*</v>
      </c>
      <c r="D440" s="96" t="str">
        <f>IF(FN_MC!S443="","*",FN_MC!S443)</f>
        <v>-</v>
      </c>
      <c r="E440" s="96" t="str">
        <f>IF(FN_MC!T443="","*",FN_MC!T443)</f>
        <v>-</v>
      </c>
      <c r="F440" s="96" t="str">
        <f>IF(FN_MC!B443="","*",FN_MC!B443)</f>
        <v>*</v>
      </c>
      <c r="G440" s="96" t="str">
        <f>IF(FN_MC!D443="","*",FN_MC!D443)</f>
        <v>*</v>
      </c>
      <c r="H440" s="96" t="str">
        <f>IF(FN_MC!F443="","*",FN_MC!F443)</f>
        <v>*</v>
      </c>
      <c r="I440" s="96" t="str">
        <f>IF(FN_MC!H443="","*",FN_MC!H443)</f>
        <v>*</v>
      </c>
      <c r="J440" s="96" t="str">
        <f>IF(FN_MC!I443="","*",FN_MC!I443)</f>
        <v>*</v>
      </c>
      <c r="K440" s="96" t="str">
        <f>IF(FN_MC!M443="","*",FN_MC!M443)</f>
        <v>-</v>
      </c>
      <c r="L440" s="196" t="str">
        <f>IF(FN_MC!N443="","*",FN_MC!N443)</f>
        <v>-</v>
      </c>
      <c r="M440" s="97" t="str">
        <f>IF(FN_MC!J443="","*",FN_MC!J443)</f>
        <v>*</v>
      </c>
      <c r="N440" s="183" t="str">
        <f>IF(FN_MC!K443="","*",FN_MC!K443)</f>
        <v>*</v>
      </c>
      <c r="O440" s="183" t="str">
        <f>IF(FN_MC!L443="","*",FN_MC!L443)</f>
        <v>-</v>
      </c>
      <c r="P440" s="107" t="str">
        <f>IF(FN_MC!O443="","*",FN_MC!O443)</f>
        <v>*</v>
      </c>
      <c r="Q440" s="107" t="str">
        <f>IF(FN_MC!P443="","*",FN_MC!P443)</f>
        <v>*</v>
      </c>
      <c r="R440" s="96" t="str">
        <f>IF(FN_MC!Q443="","*",CONCATENATE(FN_MC!Q443," ",FN_MC!R443))</f>
        <v>*</v>
      </c>
      <c r="S440" s="96" t="str">
        <f>IF(FN_MC!V443="","*",FN_MC!V443)</f>
        <v>*</v>
      </c>
      <c r="T440" s="96" t="str">
        <f>IF(FN_MC!W443="","*",FN_MC!W443)</f>
        <v>*</v>
      </c>
      <c r="U440" s="98" t="str">
        <f ca="1">_xlfn.XLOOKUP(G440&amp;$U$3,BS_CONTROLE[CHAVE],BS_CONTROLE[Quantidade_11],"-")</f>
        <v>-</v>
      </c>
      <c r="V440" s="98" t="str">
        <f ca="1">_xlfn.XLOOKUP(G440&amp;$V$3,BS_CONTROLE[CHAVE],BS_CONTROLE[Quantidade_11],"-")</f>
        <v>-</v>
      </c>
      <c r="W440" s="98" t="str">
        <f ca="1">_xlfn.XLOOKUP(G440&amp;$W$3,BS_CONTROLE[CHAVE],BS_CONTROLE[Quantidade_11],"-")</f>
        <v>-</v>
      </c>
      <c r="X440" s="201"/>
      <c r="Y440" s="201"/>
      <c r="Z440" s="201"/>
      <c r="AA440" s="201"/>
      <c r="AB440" s="201"/>
      <c r="AC440" s="201"/>
      <c r="AD440" s="201"/>
      <c r="AE440" s="201"/>
      <c r="AF440" s="201"/>
      <c r="AG440" s="201"/>
      <c r="AH440" s="201"/>
      <c r="AI440" s="201"/>
      <c r="AJ440" s="201"/>
      <c r="AK440" s="201"/>
      <c r="AL440" s="201"/>
      <c r="AM440" s="201"/>
      <c r="AN440" s="201"/>
      <c r="AO440" s="201"/>
      <c r="AP440" s="201"/>
      <c r="AQ440" s="201"/>
      <c r="AR440" s="201"/>
      <c r="AS440" s="201"/>
      <c r="AT440" s="201"/>
    </row>
    <row r="441" spans="1:46" hidden="1">
      <c r="A441" s="95" t="str">
        <f>IF(FN_MC!Y444="","*",FN_MC!Y444)</f>
        <v>*</v>
      </c>
      <c r="B441" s="95" t="str">
        <f>IF(FN_MC!X444="","*",FN_MC!X444)</f>
        <v>*</v>
      </c>
      <c r="C441" s="95" t="str">
        <f>IF(FN_MC!Z444="","*",FN_MC!Z444)</f>
        <v>*</v>
      </c>
      <c r="D441" s="96" t="str">
        <f>IF(FN_MC!S444="","*",FN_MC!S444)</f>
        <v>-</v>
      </c>
      <c r="E441" s="96" t="str">
        <f>IF(FN_MC!T444="","*",FN_MC!T444)</f>
        <v>-</v>
      </c>
      <c r="F441" s="96" t="str">
        <f>IF(FN_MC!B444="","*",FN_MC!B444)</f>
        <v>*</v>
      </c>
      <c r="G441" s="96" t="str">
        <f>IF(FN_MC!D444="","*",FN_MC!D444)</f>
        <v>*</v>
      </c>
      <c r="H441" s="96" t="str">
        <f>IF(FN_MC!F444="","*",FN_MC!F444)</f>
        <v>*</v>
      </c>
      <c r="I441" s="96" t="str">
        <f>IF(FN_MC!H444="","*",FN_MC!H444)</f>
        <v>*</v>
      </c>
      <c r="J441" s="96" t="str">
        <f>IF(FN_MC!I444="","*",FN_MC!I444)</f>
        <v>*</v>
      </c>
      <c r="K441" s="96" t="str">
        <f>IF(FN_MC!M444="","*",FN_MC!M444)</f>
        <v>-</v>
      </c>
      <c r="L441" s="196" t="str">
        <f>IF(FN_MC!N444="","*",FN_MC!N444)</f>
        <v>-</v>
      </c>
      <c r="M441" s="97" t="str">
        <f>IF(FN_MC!J444="","*",FN_MC!J444)</f>
        <v>*</v>
      </c>
      <c r="N441" s="183" t="str">
        <f>IF(FN_MC!K444="","*",FN_MC!K444)</f>
        <v>*</v>
      </c>
      <c r="O441" s="183" t="str">
        <f>IF(FN_MC!L444="","*",FN_MC!L444)</f>
        <v>-</v>
      </c>
      <c r="P441" s="107" t="str">
        <f>IF(FN_MC!O444="","*",FN_MC!O444)</f>
        <v>*</v>
      </c>
      <c r="Q441" s="107" t="str">
        <f>IF(FN_MC!P444="","*",FN_MC!P444)</f>
        <v>*</v>
      </c>
      <c r="R441" s="96" t="str">
        <f>IF(FN_MC!Q444="","*",CONCATENATE(FN_MC!Q444," ",FN_MC!R444))</f>
        <v>*</v>
      </c>
      <c r="S441" s="96" t="str">
        <f>IF(FN_MC!V444="","*",FN_MC!V444)</f>
        <v>*</v>
      </c>
      <c r="T441" s="96" t="str">
        <f>IF(FN_MC!W444="","*",FN_MC!W444)</f>
        <v>*</v>
      </c>
      <c r="U441" s="98" t="str">
        <f ca="1">_xlfn.XLOOKUP(G441&amp;$U$3,BS_CONTROLE[CHAVE],BS_CONTROLE[Quantidade_11],"-")</f>
        <v>-</v>
      </c>
      <c r="V441" s="98" t="str">
        <f ca="1">_xlfn.XLOOKUP(G441&amp;$V$3,BS_CONTROLE[CHAVE],BS_CONTROLE[Quantidade_11],"-")</f>
        <v>-</v>
      </c>
      <c r="W441" s="98" t="str">
        <f ca="1">_xlfn.XLOOKUP(G441&amp;$W$3,BS_CONTROLE[CHAVE],BS_CONTROLE[Quantidade_11],"-")</f>
        <v>-</v>
      </c>
      <c r="X441" s="201"/>
      <c r="Y441" s="201"/>
      <c r="Z441" s="201"/>
      <c r="AA441" s="201"/>
      <c r="AB441" s="201"/>
      <c r="AC441" s="201"/>
      <c r="AD441" s="201"/>
      <c r="AE441" s="201"/>
      <c r="AF441" s="201"/>
      <c r="AG441" s="201"/>
      <c r="AH441" s="201"/>
      <c r="AI441" s="201"/>
      <c r="AJ441" s="201"/>
      <c r="AK441" s="201"/>
      <c r="AL441" s="201"/>
      <c r="AM441" s="201"/>
      <c r="AN441" s="201"/>
      <c r="AO441" s="201"/>
      <c r="AP441" s="201"/>
      <c r="AQ441" s="201"/>
      <c r="AR441" s="201"/>
      <c r="AS441" s="201"/>
      <c r="AT441" s="201"/>
    </row>
    <row r="442" spans="1:46" hidden="1">
      <c r="A442" s="95" t="str">
        <f>IF(FN_MC!Y445="","*",FN_MC!Y445)</f>
        <v>*</v>
      </c>
      <c r="B442" s="95" t="str">
        <f>IF(FN_MC!X445="","*",FN_MC!X445)</f>
        <v>*</v>
      </c>
      <c r="C442" s="95" t="str">
        <f>IF(FN_MC!Z445="","*",FN_MC!Z445)</f>
        <v>*</v>
      </c>
      <c r="D442" s="96" t="str">
        <f>IF(FN_MC!S445="","*",FN_MC!S445)</f>
        <v>-</v>
      </c>
      <c r="E442" s="96" t="str">
        <f>IF(FN_MC!T445="","*",FN_MC!T445)</f>
        <v>-</v>
      </c>
      <c r="F442" s="96" t="str">
        <f>IF(FN_MC!B445="","*",FN_MC!B445)</f>
        <v>*</v>
      </c>
      <c r="G442" s="96" t="str">
        <f>IF(FN_MC!D445="","*",FN_MC!D445)</f>
        <v>*</v>
      </c>
      <c r="H442" s="96" t="str">
        <f>IF(FN_MC!F445="","*",FN_MC!F445)</f>
        <v>*</v>
      </c>
      <c r="I442" s="96" t="str">
        <f>IF(FN_MC!H445="","*",FN_MC!H445)</f>
        <v>*</v>
      </c>
      <c r="J442" s="96" t="str">
        <f>IF(FN_MC!I445="","*",FN_MC!I445)</f>
        <v>*</v>
      </c>
      <c r="K442" s="96" t="str">
        <f>IF(FN_MC!M445="","*",FN_MC!M445)</f>
        <v>-</v>
      </c>
      <c r="L442" s="196" t="str">
        <f>IF(FN_MC!N445="","*",FN_MC!N445)</f>
        <v>-</v>
      </c>
      <c r="M442" s="97" t="str">
        <f>IF(FN_MC!J445="","*",FN_MC!J445)</f>
        <v>*</v>
      </c>
      <c r="N442" s="183" t="str">
        <f>IF(FN_MC!K445="","*",FN_MC!K445)</f>
        <v>*</v>
      </c>
      <c r="O442" s="183" t="str">
        <f>IF(FN_MC!L445="","*",FN_MC!L445)</f>
        <v>-</v>
      </c>
      <c r="P442" s="107" t="str">
        <f>IF(FN_MC!O445="","*",FN_MC!O445)</f>
        <v>*</v>
      </c>
      <c r="Q442" s="107" t="str">
        <f>IF(FN_MC!P445="","*",FN_MC!P445)</f>
        <v>*</v>
      </c>
      <c r="R442" s="96" t="str">
        <f>IF(FN_MC!Q445="","*",CONCATENATE(FN_MC!Q445," ",FN_MC!R445))</f>
        <v>*</v>
      </c>
      <c r="S442" s="96" t="str">
        <f>IF(FN_MC!V445="","*",FN_MC!V445)</f>
        <v>*</v>
      </c>
      <c r="T442" s="96" t="str">
        <f>IF(FN_MC!W445="","*",FN_MC!W445)</f>
        <v>*</v>
      </c>
      <c r="U442" s="98" t="str">
        <f ca="1">_xlfn.XLOOKUP(G442&amp;$U$3,BS_CONTROLE[CHAVE],BS_CONTROLE[Quantidade_11],"-")</f>
        <v>-</v>
      </c>
      <c r="V442" s="98" t="str">
        <f ca="1">_xlfn.XLOOKUP(G442&amp;$V$3,BS_CONTROLE[CHAVE],BS_CONTROLE[Quantidade_11],"-")</f>
        <v>-</v>
      </c>
      <c r="W442" s="98" t="str">
        <f ca="1">_xlfn.XLOOKUP(G442&amp;$W$3,BS_CONTROLE[CHAVE],BS_CONTROLE[Quantidade_11],"-")</f>
        <v>-</v>
      </c>
      <c r="X442" s="201"/>
      <c r="Y442" s="201"/>
      <c r="Z442" s="201"/>
      <c r="AA442" s="201"/>
      <c r="AB442" s="201"/>
      <c r="AC442" s="201"/>
      <c r="AD442" s="201"/>
      <c r="AE442" s="201"/>
      <c r="AF442" s="201"/>
      <c r="AG442" s="201"/>
      <c r="AH442" s="201"/>
      <c r="AI442" s="201"/>
      <c r="AJ442" s="201"/>
      <c r="AK442" s="201"/>
      <c r="AL442" s="201"/>
      <c r="AM442" s="201"/>
      <c r="AN442" s="201"/>
      <c r="AO442" s="201"/>
      <c r="AP442" s="201"/>
      <c r="AQ442" s="201"/>
      <c r="AR442" s="201"/>
      <c r="AS442" s="201"/>
      <c r="AT442" s="201"/>
    </row>
    <row r="443" spans="1:46" hidden="1">
      <c r="A443" s="95" t="str">
        <f>IF(FN_MC!Y446="","*",FN_MC!Y446)</f>
        <v>*</v>
      </c>
      <c r="B443" s="95" t="str">
        <f>IF(FN_MC!X446="","*",FN_MC!X446)</f>
        <v>*</v>
      </c>
      <c r="C443" s="95" t="str">
        <f>IF(FN_MC!Z446="","*",FN_MC!Z446)</f>
        <v>*</v>
      </c>
      <c r="D443" s="96" t="str">
        <f>IF(FN_MC!S446="","*",FN_MC!S446)</f>
        <v>-</v>
      </c>
      <c r="E443" s="96" t="str">
        <f>IF(FN_MC!T446="","*",FN_MC!T446)</f>
        <v>-</v>
      </c>
      <c r="F443" s="96" t="str">
        <f>IF(FN_MC!B446="","*",FN_MC!B446)</f>
        <v>*</v>
      </c>
      <c r="G443" s="96" t="str">
        <f>IF(FN_MC!D446="","*",FN_MC!D446)</f>
        <v>*</v>
      </c>
      <c r="H443" s="96" t="str">
        <f>IF(FN_MC!F446="","*",FN_MC!F446)</f>
        <v>*</v>
      </c>
      <c r="I443" s="96" t="str">
        <f>IF(FN_MC!H446="","*",FN_MC!H446)</f>
        <v>*</v>
      </c>
      <c r="J443" s="96" t="str">
        <f>IF(FN_MC!I446="","*",FN_MC!I446)</f>
        <v>*</v>
      </c>
      <c r="K443" s="96" t="str">
        <f>IF(FN_MC!M446="","*",FN_MC!M446)</f>
        <v>-</v>
      </c>
      <c r="L443" s="196" t="str">
        <f>IF(FN_MC!N446="","*",FN_MC!N446)</f>
        <v>-</v>
      </c>
      <c r="M443" s="97" t="str">
        <f>IF(FN_MC!J446="","*",FN_MC!J446)</f>
        <v>*</v>
      </c>
      <c r="N443" s="183" t="str">
        <f>IF(FN_MC!K446="","*",FN_MC!K446)</f>
        <v>*</v>
      </c>
      <c r="O443" s="183" t="str">
        <f>IF(FN_MC!L446="","*",FN_MC!L446)</f>
        <v>-</v>
      </c>
      <c r="P443" s="107" t="str">
        <f>IF(FN_MC!O446="","*",FN_MC!O446)</f>
        <v>*</v>
      </c>
      <c r="Q443" s="107" t="str">
        <f>IF(FN_MC!P446="","*",FN_MC!P446)</f>
        <v>*</v>
      </c>
      <c r="R443" s="96" t="str">
        <f>IF(FN_MC!Q446="","*",CONCATENATE(FN_MC!Q446," ",FN_MC!R446))</f>
        <v>*</v>
      </c>
      <c r="S443" s="96" t="str">
        <f>IF(FN_MC!V446="","*",FN_MC!V446)</f>
        <v>*</v>
      </c>
      <c r="T443" s="96" t="str">
        <f>IF(FN_MC!W446="","*",FN_MC!W446)</f>
        <v>*</v>
      </c>
      <c r="U443" s="98" t="str">
        <f ca="1">_xlfn.XLOOKUP(G443&amp;$U$3,BS_CONTROLE[CHAVE],BS_CONTROLE[Quantidade_11],"-")</f>
        <v>-</v>
      </c>
      <c r="V443" s="98" t="str">
        <f ca="1">_xlfn.XLOOKUP(G443&amp;$V$3,BS_CONTROLE[CHAVE],BS_CONTROLE[Quantidade_11],"-")</f>
        <v>-</v>
      </c>
      <c r="W443" s="98" t="str">
        <f ca="1">_xlfn.XLOOKUP(G443&amp;$W$3,BS_CONTROLE[CHAVE],BS_CONTROLE[Quantidade_11],"-")</f>
        <v>-</v>
      </c>
      <c r="X443" s="201"/>
      <c r="Y443" s="201"/>
      <c r="Z443" s="201"/>
      <c r="AA443" s="201"/>
      <c r="AB443" s="201"/>
      <c r="AC443" s="201"/>
      <c r="AD443" s="201"/>
      <c r="AE443" s="201"/>
      <c r="AF443" s="201"/>
      <c r="AG443" s="201"/>
      <c r="AH443" s="201"/>
      <c r="AI443" s="201"/>
      <c r="AJ443" s="201"/>
      <c r="AK443" s="201"/>
      <c r="AL443" s="201"/>
      <c r="AM443" s="201"/>
      <c r="AN443" s="201"/>
      <c r="AO443" s="201"/>
      <c r="AP443" s="201"/>
      <c r="AQ443" s="201"/>
      <c r="AR443" s="201"/>
      <c r="AS443" s="201"/>
      <c r="AT443" s="201"/>
    </row>
    <row r="444" spans="1:46" hidden="1">
      <c r="A444" s="95" t="str">
        <f>IF(FN_MC!Y447="","*",FN_MC!Y447)</f>
        <v>*</v>
      </c>
      <c r="B444" s="95" t="str">
        <f>IF(FN_MC!X447="","*",FN_MC!X447)</f>
        <v>*</v>
      </c>
      <c r="C444" s="95" t="str">
        <f>IF(FN_MC!Z447="","*",FN_MC!Z447)</f>
        <v>*</v>
      </c>
      <c r="D444" s="96" t="str">
        <f>IF(FN_MC!S447="","*",FN_MC!S447)</f>
        <v>-</v>
      </c>
      <c r="E444" s="96" t="str">
        <f>IF(FN_MC!T447="","*",FN_MC!T447)</f>
        <v>-</v>
      </c>
      <c r="F444" s="96" t="str">
        <f>IF(FN_MC!B447="","*",FN_MC!B447)</f>
        <v>*</v>
      </c>
      <c r="G444" s="96" t="str">
        <f>IF(FN_MC!D447="","*",FN_MC!D447)</f>
        <v>*</v>
      </c>
      <c r="H444" s="96" t="str">
        <f>IF(FN_MC!F447="","*",FN_MC!F447)</f>
        <v>*</v>
      </c>
      <c r="I444" s="96" t="str">
        <f>IF(FN_MC!H447="","*",FN_MC!H447)</f>
        <v>*</v>
      </c>
      <c r="J444" s="96" t="str">
        <f>IF(FN_MC!I447="","*",FN_MC!I447)</f>
        <v>*</v>
      </c>
      <c r="K444" s="96" t="str">
        <f>IF(FN_MC!M447="","*",FN_MC!M447)</f>
        <v>-</v>
      </c>
      <c r="L444" s="196" t="str">
        <f>IF(FN_MC!N447="","*",FN_MC!N447)</f>
        <v>-</v>
      </c>
      <c r="M444" s="97" t="str">
        <f>IF(FN_MC!J447="","*",FN_MC!J447)</f>
        <v>*</v>
      </c>
      <c r="N444" s="183" t="str">
        <f>IF(FN_MC!K447="","*",FN_MC!K447)</f>
        <v>*</v>
      </c>
      <c r="O444" s="183" t="str">
        <f>IF(FN_MC!L447="","*",FN_MC!L447)</f>
        <v>-</v>
      </c>
      <c r="P444" s="107" t="str">
        <f>IF(FN_MC!O447="","*",FN_MC!O447)</f>
        <v>*</v>
      </c>
      <c r="Q444" s="107" t="str">
        <f>IF(FN_MC!P447="","*",FN_MC!P447)</f>
        <v>*</v>
      </c>
      <c r="R444" s="96" t="str">
        <f>IF(FN_MC!Q447="","*",CONCATENATE(FN_MC!Q447," ",FN_MC!R447))</f>
        <v>*</v>
      </c>
      <c r="S444" s="96" t="str">
        <f>IF(FN_MC!V447="","*",FN_MC!V447)</f>
        <v>*</v>
      </c>
      <c r="T444" s="96" t="str">
        <f>IF(FN_MC!W447="","*",FN_MC!W447)</f>
        <v>*</v>
      </c>
      <c r="U444" s="98" t="str">
        <f ca="1">_xlfn.XLOOKUP(G444&amp;$U$3,BS_CONTROLE[CHAVE],BS_CONTROLE[Quantidade_11],"-")</f>
        <v>-</v>
      </c>
      <c r="V444" s="98" t="str">
        <f ca="1">_xlfn.XLOOKUP(G444&amp;$V$3,BS_CONTROLE[CHAVE],BS_CONTROLE[Quantidade_11],"-")</f>
        <v>-</v>
      </c>
      <c r="W444" s="98" t="str">
        <f ca="1">_xlfn.XLOOKUP(G444&amp;$W$3,BS_CONTROLE[CHAVE],BS_CONTROLE[Quantidade_11],"-")</f>
        <v>-</v>
      </c>
      <c r="X444" s="201"/>
      <c r="Y444" s="201"/>
      <c r="Z444" s="201"/>
      <c r="AA444" s="201"/>
      <c r="AB444" s="201"/>
      <c r="AC444" s="201"/>
      <c r="AD444" s="201"/>
      <c r="AE444" s="201"/>
      <c r="AF444" s="201"/>
      <c r="AG444" s="201"/>
      <c r="AH444" s="201"/>
      <c r="AI444" s="201"/>
      <c r="AJ444" s="201"/>
      <c r="AK444" s="201"/>
      <c r="AL444" s="201"/>
      <c r="AM444" s="201"/>
      <c r="AN444" s="201"/>
      <c r="AO444" s="201"/>
      <c r="AP444" s="201"/>
      <c r="AQ444" s="201"/>
      <c r="AR444" s="201"/>
      <c r="AS444" s="201"/>
      <c r="AT444" s="201"/>
    </row>
    <row r="445" spans="1:46" hidden="1">
      <c r="A445" s="95" t="str">
        <f>IF(FN_MC!Y448="","*",FN_MC!Y448)</f>
        <v>*</v>
      </c>
      <c r="B445" s="95" t="str">
        <f>IF(FN_MC!X448="","*",FN_MC!X448)</f>
        <v>*</v>
      </c>
      <c r="C445" s="95" t="str">
        <f>IF(FN_MC!Z448="","*",FN_MC!Z448)</f>
        <v>*</v>
      </c>
      <c r="D445" s="96" t="str">
        <f>IF(FN_MC!S448="","*",FN_MC!S448)</f>
        <v>-</v>
      </c>
      <c r="E445" s="96" t="str">
        <f>IF(FN_MC!T448="","*",FN_MC!T448)</f>
        <v>-</v>
      </c>
      <c r="F445" s="96" t="str">
        <f>IF(FN_MC!B448="","*",FN_MC!B448)</f>
        <v>*</v>
      </c>
      <c r="G445" s="96" t="str">
        <f>IF(FN_MC!D448="","*",FN_MC!D448)</f>
        <v>*</v>
      </c>
      <c r="H445" s="96" t="str">
        <f>IF(FN_MC!F448="","*",FN_MC!F448)</f>
        <v>*</v>
      </c>
      <c r="I445" s="96" t="str">
        <f>IF(FN_MC!H448="","*",FN_MC!H448)</f>
        <v>*</v>
      </c>
      <c r="J445" s="96" t="str">
        <f>IF(FN_MC!I448="","*",FN_MC!I448)</f>
        <v>*</v>
      </c>
      <c r="K445" s="96" t="str">
        <f>IF(FN_MC!M448="","*",FN_MC!M448)</f>
        <v>-</v>
      </c>
      <c r="L445" s="196" t="str">
        <f>IF(FN_MC!N448="","*",FN_MC!N448)</f>
        <v>-</v>
      </c>
      <c r="M445" s="97" t="str">
        <f>IF(FN_MC!J448="","*",FN_MC!J448)</f>
        <v>*</v>
      </c>
      <c r="N445" s="183" t="str">
        <f>IF(FN_MC!K448="","*",FN_MC!K448)</f>
        <v>*</v>
      </c>
      <c r="O445" s="183" t="str">
        <f>IF(FN_MC!L448="","*",FN_MC!L448)</f>
        <v>-</v>
      </c>
      <c r="P445" s="107" t="str">
        <f>IF(FN_MC!O448="","*",FN_MC!O448)</f>
        <v>*</v>
      </c>
      <c r="Q445" s="107" t="str">
        <f>IF(FN_MC!P448="","*",FN_MC!P448)</f>
        <v>*</v>
      </c>
      <c r="R445" s="96" t="str">
        <f>IF(FN_MC!Q448="","*",CONCATENATE(FN_MC!Q448," ",FN_MC!R448))</f>
        <v>*</v>
      </c>
      <c r="S445" s="96" t="str">
        <f>IF(FN_MC!V448="","*",FN_MC!V448)</f>
        <v>*</v>
      </c>
      <c r="T445" s="96" t="str">
        <f>IF(FN_MC!W448="","*",FN_MC!W448)</f>
        <v>*</v>
      </c>
      <c r="U445" s="98" t="str">
        <f ca="1">_xlfn.XLOOKUP(G445&amp;$U$3,BS_CONTROLE[CHAVE],BS_CONTROLE[Quantidade_11],"-")</f>
        <v>-</v>
      </c>
      <c r="V445" s="98" t="str">
        <f ca="1">_xlfn.XLOOKUP(G445&amp;$V$3,BS_CONTROLE[CHAVE],BS_CONTROLE[Quantidade_11],"-")</f>
        <v>-</v>
      </c>
      <c r="W445" s="98" t="str">
        <f ca="1">_xlfn.XLOOKUP(G445&amp;$W$3,BS_CONTROLE[CHAVE],BS_CONTROLE[Quantidade_11],"-")</f>
        <v>-</v>
      </c>
      <c r="X445" s="201"/>
      <c r="Y445" s="201"/>
      <c r="Z445" s="201"/>
      <c r="AA445" s="201"/>
      <c r="AB445" s="201"/>
      <c r="AC445" s="201"/>
      <c r="AD445" s="201"/>
      <c r="AE445" s="201"/>
      <c r="AF445" s="201"/>
      <c r="AG445" s="201"/>
      <c r="AH445" s="201"/>
      <c r="AI445" s="201"/>
      <c r="AJ445" s="201"/>
      <c r="AK445" s="201"/>
      <c r="AL445" s="201"/>
      <c r="AM445" s="201"/>
      <c r="AN445" s="201"/>
      <c r="AO445" s="201"/>
      <c r="AP445" s="201"/>
      <c r="AQ445" s="201"/>
      <c r="AR445" s="201"/>
      <c r="AS445" s="201"/>
      <c r="AT445" s="201"/>
    </row>
    <row r="446" spans="1:46" hidden="1">
      <c r="A446" s="95" t="str">
        <f>IF(FN_MC!Y449="","*",FN_MC!Y449)</f>
        <v>*</v>
      </c>
      <c r="B446" s="95" t="str">
        <f>IF(FN_MC!X449="","*",FN_MC!X449)</f>
        <v>*</v>
      </c>
      <c r="C446" s="95" t="str">
        <f>IF(FN_MC!Z449="","*",FN_MC!Z449)</f>
        <v>*</v>
      </c>
      <c r="D446" s="96" t="str">
        <f>IF(FN_MC!S449="","*",FN_MC!S449)</f>
        <v>-</v>
      </c>
      <c r="E446" s="96" t="str">
        <f>IF(FN_MC!T449="","*",FN_MC!T449)</f>
        <v>-</v>
      </c>
      <c r="F446" s="96" t="str">
        <f>IF(FN_MC!B449="","*",FN_MC!B449)</f>
        <v>*</v>
      </c>
      <c r="G446" s="96" t="str">
        <f>IF(FN_MC!D449="","*",FN_MC!D449)</f>
        <v>*</v>
      </c>
      <c r="H446" s="96" t="str">
        <f>IF(FN_MC!F449="","*",FN_MC!F449)</f>
        <v>*</v>
      </c>
      <c r="I446" s="96" t="str">
        <f>IF(FN_MC!H449="","*",FN_MC!H449)</f>
        <v>*</v>
      </c>
      <c r="J446" s="96" t="str">
        <f>IF(FN_MC!I449="","*",FN_MC!I449)</f>
        <v>*</v>
      </c>
      <c r="K446" s="96" t="str">
        <f>IF(FN_MC!M449="","*",FN_MC!M449)</f>
        <v>-</v>
      </c>
      <c r="L446" s="196" t="str">
        <f>IF(FN_MC!N449="","*",FN_MC!N449)</f>
        <v>-</v>
      </c>
      <c r="M446" s="97" t="str">
        <f>IF(FN_MC!J449="","*",FN_MC!J449)</f>
        <v>*</v>
      </c>
      <c r="N446" s="183" t="str">
        <f>IF(FN_MC!K449="","*",FN_MC!K449)</f>
        <v>*</v>
      </c>
      <c r="O446" s="183" t="str">
        <f>IF(FN_MC!L449="","*",FN_MC!L449)</f>
        <v>-</v>
      </c>
      <c r="P446" s="107" t="str">
        <f>IF(FN_MC!O449="","*",FN_MC!O449)</f>
        <v>*</v>
      </c>
      <c r="Q446" s="107" t="str">
        <f>IF(FN_MC!P449="","*",FN_MC!P449)</f>
        <v>*</v>
      </c>
      <c r="R446" s="96" t="str">
        <f>IF(FN_MC!Q449="","*",CONCATENATE(FN_MC!Q449," ",FN_MC!R449))</f>
        <v>*</v>
      </c>
      <c r="S446" s="96" t="str">
        <f>IF(FN_MC!V449="","*",FN_MC!V449)</f>
        <v>*</v>
      </c>
      <c r="T446" s="96" t="str">
        <f>IF(FN_MC!W449="","*",FN_MC!W449)</f>
        <v>*</v>
      </c>
      <c r="U446" s="98" t="str">
        <f ca="1">_xlfn.XLOOKUP(G446&amp;$U$3,BS_CONTROLE[CHAVE],BS_CONTROLE[Quantidade_11],"-")</f>
        <v>-</v>
      </c>
      <c r="V446" s="98" t="str">
        <f ca="1">_xlfn.XLOOKUP(G446&amp;$V$3,BS_CONTROLE[CHAVE],BS_CONTROLE[Quantidade_11],"-")</f>
        <v>-</v>
      </c>
      <c r="W446" s="98" t="str">
        <f ca="1">_xlfn.XLOOKUP(G446&amp;$W$3,BS_CONTROLE[CHAVE],BS_CONTROLE[Quantidade_11],"-")</f>
        <v>-</v>
      </c>
      <c r="X446" s="201"/>
      <c r="Y446" s="201"/>
      <c r="Z446" s="201"/>
      <c r="AA446" s="201"/>
      <c r="AB446" s="201"/>
      <c r="AC446" s="201"/>
      <c r="AD446" s="201"/>
      <c r="AE446" s="201"/>
      <c r="AF446" s="201"/>
      <c r="AG446" s="201"/>
      <c r="AH446" s="201"/>
      <c r="AI446" s="201"/>
      <c r="AJ446" s="201"/>
      <c r="AK446" s="201"/>
      <c r="AL446" s="201"/>
      <c r="AM446" s="201"/>
      <c r="AN446" s="201"/>
      <c r="AO446" s="201"/>
      <c r="AP446" s="201"/>
      <c r="AQ446" s="201"/>
      <c r="AR446" s="201"/>
      <c r="AS446" s="201"/>
      <c r="AT446" s="201"/>
    </row>
    <row r="447" spans="1:46" hidden="1">
      <c r="A447" s="95" t="str">
        <f>IF(FN_MC!Y450="","*",FN_MC!Y450)</f>
        <v>*</v>
      </c>
      <c r="B447" s="95" t="str">
        <f>IF(FN_MC!X450="","*",FN_MC!X450)</f>
        <v>*</v>
      </c>
      <c r="C447" s="95" t="str">
        <f>IF(FN_MC!Z450="","*",FN_MC!Z450)</f>
        <v>*</v>
      </c>
      <c r="D447" s="96" t="str">
        <f>IF(FN_MC!S450="","*",FN_MC!S450)</f>
        <v>-</v>
      </c>
      <c r="E447" s="96" t="str">
        <f>IF(FN_MC!T450="","*",FN_MC!T450)</f>
        <v>-</v>
      </c>
      <c r="F447" s="96" t="str">
        <f>IF(FN_MC!B450="","*",FN_MC!B450)</f>
        <v>*</v>
      </c>
      <c r="G447" s="96" t="str">
        <f>IF(FN_MC!D450="","*",FN_MC!D450)</f>
        <v>*</v>
      </c>
      <c r="H447" s="96" t="str">
        <f>IF(FN_MC!F450="","*",FN_MC!F450)</f>
        <v>*</v>
      </c>
      <c r="I447" s="96" t="str">
        <f>IF(FN_MC!H450="","*",FN_MC!H450)</f>
        <v>*</v>
      </c>
      <c r="J447" s="96" t="str">
        <f>IF(FN_MC!I450="","*",FN_MC!I450)</f>
        <v>*</v>
      </c>
      <c r="K447" s="96" t="str">
        <f>IF(FN_MC!M450="","*",FN_MC!M450)</f>
        <v>-</v>
      </c>
      <c r="L447" s="196" t="str">
        <f>IF(FN_MC!N450="","*",FN_MC!N450)</f>
        <v>-</v>
      </c>
      <c r="M447" s="97" t="str">
        <f>IF(FN_MC!J450="","*",FN_MC!J450)</f>
        <v>*</v>
      </c>
      <c r="N447" s="183" t="str">
        <f>IF(FN_MC!K450="","*",FN_MC!K450)</f>
        <v>*</v>
      </c>
      <c r="O447" s="183" t="str">
        <f>IF(FN_MC!L450="","*",FN_MC!L450)</f>
        <v>-</v>
      </c>
      <c r="P447" s="107" t="str">
        <f>IF(FN_MC!O450="","*",FN_MC!O450)</f>
        <v>*</v>
      </c>
      <c r="Q447" s="107" t="str">
        <f>IF(FN_MC!P450="","*",FN_MC!P450)</f>
        <v>*</v>
      </c>
      <c r="R447" s="96" t="str">
        <f>IF(FN_MC!Q450="","*",CONCATENATE(FN_MC!Q450," ",FN_MC!R450))</f>
        <v>*</v>
      </c>
      <c r="S447" s="96" t="str">
        <f>IF(FN_MC!V450="","*",FN_MC!V450)</f>
        <v>*</v>
      </c>
      <c r="T447" s="96" t="str">
        <f>IF(FN_MC!W450="","*",FN_MC!W450)</f>
        <v>*</v>
      </c>
      <c r="U447" s="98" t="str">
        <f ca="1">_xlfn.XLOOKUP(G447&amp;$U$3,BS_CONTROLE[CHAVE],BS_CONTROLE[Quantidade_11],"-")</f>
        <v>-</v>
      </c>
      <c r="V447" s="98" t="str">
        <f ca="1">_xlfn.XLOOKUP(G447&amp;$V$3,BS_CONTROLE[CHAVE],BS_CONTROLE[Quantidade_11],"-")</f>
        <v>-</v>
      </c>
      <c r="W447" s="98" t="str">
        <f ca="1">_xlfn.XLOOKUP(G447&amp;$W$3,BS_CONTROLE[CHAVE],BS_CONTROLE[Quantidade_11],"-")</f>
        <v>-</v>
      </c>
      <c r="X447" s="201"/>
      <c r="Y447" s="201"/>
      <c r="Z447" s="201"/>
      <c r="AA447" s="201"/>
      <c r="AB447" s="201"/>
      <c r="AC447" s="201"/>
      <c r="AD447" s="201"/>
      <c r="AE447" s="201"/>
      <c r="AF447" s="201"/>
      <c r="AG447" s="201"/>
      <c r="AH447" s="201"/>
      <c r="AI447" s="201"/>
      <c r="AJ447" s="201"/>
      <c r="AK447" s="201"/>
      <c r="AL447" s="201"/>
      <c r="AM447" s="201"/>
      <c r="AN447" s="201"/>
      <c r="AO447" s="201"/>
      <c r="AP447" s="201"/>
      <c r="AQ447" s="201"/>
      <c r="AR447" s="201"/>
      <c r="AS447" s="201"/>
      <c r="AT447" s="201"/>
    </row>
    <row r="448" spans="1:46" hidden="1">
      <c r="A448" s="95" t="str">
        <f>IF(FN_MC!Y451="","*",FN_MC!Y451)</f>
        <v>*</v>
      </c>
      <c r="B448" s="95" t="str">
        <f>IF(FN_MC!X451="","*",FN_MC!X451)</f>
        <v>*</v>
      </c>
      <c r="C448" s="95" t="str">
        <f>IF(FN_MC!Z451="","*",FN_MC!Z451)</f>
        <v>*</v>
      </c>
      <c r="D448" s="96" t="str">
        <f>IF(FN_MC!S451="","*",FN_MC!S451)</f>
        <v>-</v>
      </c>
      <c r="E448" s="96" t="str">
        <f>IF(FN_MC!T451="","*",FN_MC!T451)</f>
        <v>-</v>
      </c>
      <c r="F448" s="96" t="str">
        <f>IF(FN_MC!B451="","*",FN_MC!B451)</f>
        <v>*</v>
      </c>
      <c r="G448" s="96" t="str">
        <f>IF(FN_MC!D451="","*",FN_MC!D451)</f>
        <v>*</v>
      </c>
      <c r="H448" s="96" t="str">
        <f>IF(FN_MC!F451="","*",FN_MC!F451)</f>
        <v>*</v>
      </c>
      <c r="I448" s="96" t="str">
        <f>IF(FN_MC!H451="","*",FN_MC!H451)</f>
        <v>*</v>
      </c>
      <c r="J448" s="96" t="str">
        <f>IF(FN_MC!I451="","*",FN_MC!I451)</f>
        <v>*</v>
      </c>
      <c r="K448" s="96" t="str">
        <f>IF(FN_MC!M451="","*",FN_MC!M451)</f>
        <v>-</v>
      </c>
      <c r="L448" s="196" t="str">
        <f>IF(FN_MC!N451="","*",FN_MC!N451)</f>
        <v>-</v>
      </c>
      <c r="M448" s="97" t="str">
        <f>IF(FN_MC!J451="","*",FN_MC!J451)</f>
        <v>*</v>
      </c>
      <c r="N448" s="183" t="str">
        <f>IF(FN_MC!K451="","*",FN_MC!K451)</f>
        <v>*</v>
      </c>
      <c r="O448" s="183" t="str">
        <f>IF(FN_MC!L451="","*",FN_MC!L451)</f>
        <v>-</v>
      </c>
      <c r="P448" s="107" t="str">
        <f>IF(FN_MC!O451="","*",FN_MC!O451)</f>
        <v>*</v>
      </c>
      <c r="Q448" s="107" t="str">
        <f>IF(FN_MC!P451="","*",FN_MC!P451)</f>
        <v>*</v>
      </c>
      <c r="R448" s="96" t="str">
        <f>IF(FN_MC!Q451="","*",CONCATENATE(FN_MC!Q451," ",FN_MC!R451))</f>
        <v>*</v>
      </c>
      <c r="S448" s="96" t="str">
        <f>IF(FN_MC!V451="","*",FN_MC!V451)</f>
        <v>*</v>
      </c>
      <c r="T448" s="96" t="str">
        <f>IF(FN_MC!W451="","*",FN_MC!W451)</f>
        <v>*</v>
      </c>
      <c r="U448" s="98" t="str">
        <f ca="1">_xlfn.XLOOKUP(G448&amp;$U$3,BS_CONTROLE[CHAVE],BS_CONTROLE[Quantidade_11],"-")</f>
        <v>-</v>
      </c>
      <c r="V448" s="98" t="str">
        <f ca="1">_xlfn.XLOOKUP(G448&amp;$V$3,BS_CONTROLE[CHAVE],BS_CONTROLE[Quantidade_11],"-")</f>
        <v>-</v>
      </c>
      <c r="W448" s="98" t="str">
        <f ca="1">_xlfn.XLOOKUP(G448&amp;$W$3,BS_CONTROLE[CHAVE],BS_CONTROLE[Quantidade_11],"-")</f>
        <v>-</v>
      </c>
      <c r="X448" s="201"/>
      <c r="Y448" s="201"/>
      <c r="Z448" s="201"/>
      <c r="AA448" s="201"/>
      <c r="AB448" s="201"/>
      <c r="AC448" s="201"/>
      <c r="AD448" s="201"/>
      <c r="AE448" s="201"/>
      <c r="AF448" s="201"/>
      <c r="AG448" s="201"/>
      <c r="AH448" s="201"/>
      <c r="AI448" s="201"/>
      <c r="AJ448" s="201"/>
      <c r="AK448" s="201"/>
      <c r="AL448" s="201"/>
      <c r="AM448" s="201"/>
      <c r="AN448" s="201"/>
      <c r="AO448" s="201"/>
      <c r="AP448" s="201"/>
      <c r="AQ448" s="201"/>
      <c r="AR448" s="201"/>
      <c r="AS448" s="201"/>
      <c r="AT448" s="201"/>
    </row>
    <row r="449" spans="1:46" hidden="1">
      <c r="A449" s="95" t="str">
        <f>IF(FN_MC!Y452="","*",FN_MC!Y452)</f>
        <v>*</v>
      </c>
      <c r="B449" s="95" t="str">
        <f>IF(FN_MC!X452="","*",FN_MC!X452)</f>
        <v>*</v>
      </c>
      <c r="C449" s="95" t="str">
        <f>IF(FN_MC!Z452="","*",FN_MC!Z452)</f>
        <v>*</v>
      </c>
      <c r="D449" s="96" t="str">
        <f>IF(FN_MC!S452="","*",FN_MC!S452)</f>
        <v>-</v>
      </c>
      <c r="E449" s="96" t="str">
        <f>IF(FN_MC!T452="","*",FN_MC!T452)</f>
        <v>-</v>
      </c>
      <c r="F449" s="96" t="str">
        <f>IF(FN_MC!B452="","*",FN_MC!B452)</f>
        <v>*</v>
      </c>
      <c r="G449" s="96" t="str">
        <f>IF(FN_MC!D452="","*",FN_MC!D452)</f>
        <v>*</v>
      </c>
      <c r="H449" s="96" t="str">
        <f>IF(FN_MC!F452="","*",FN_MC!F452)</f>
        <v>*</v>
      </c>
      <c r="I449" s="96" t="str">
        <f>IF(FN_MC!H452="","*",FN_MC!H452)</f>
        <v>*</v>
      </c>
      <c r="J449" s="96" t="str">
        <f>IF(FN_MC!I452="","*",FN_MC!I452)</f>
        <v>*</v>
      </c>
      <c r="K449" s="96" t="str">
        <f>IF(FN_MC!M452="","*",FN_MC!M452)</f>
        <v>-</v>
      </c>
      <c r="L449" s="196" t="str">
        <f>IF(FN_MC!N452="","*",FN_MC!N452)</f>
        <v>-</v>
      </c>
      <c r="M449" s="97" t="str">
        <f>IF(FN_MC!J452="","*",FN_MC!J452)</f>
        <v>*</v>
      </c>
      <c r="N449" s="183" t="str">
        <f>IF(FN_MC!K452="","*",FN_MC!K452)</f>
        <v>*</v>
      </c>
      <c r="O449" s="183" t="str">
        <f>IF(FN_MC!L452="","*",FN_MC!L452)</f>
        <v>-</v>
      </c>
      <c r="P449" s="107" t="str">
        <f>IF(FN_MC!O452="","*",FN_MC!O452)</f>
        <v>*</v>
      </c>
      <c r="Q449" s="107" t="str">
        <f>IF(FN_MC!P452="","*",FN_MC!P452)</f>
        <v>*</v>
      </c>
      <c r="R449" s="96" t="str">
        <f>IF(FN_MC!Q452="","*",CONCATENATE(FN_MC!Q452," ",FN_MC!R452))</f>
        <v>*</v>
      </c>
      <c r="S449" s="96" t="str">
        <f>IF(FN_MC!V452="","*",FN_MC!V452)</f>
        <v>*</v>
      </c>
      <c r="T449" s="96" t="str">
        <f>IF(FN_MC!W452="","*",FN_MC!W452)</f>
        <v>*</v>
      </c>
      <c r="U449" s="98" t="str">
        <f ca="1">_xlfn.XLOOKUP(G449&amp;$U$3,BS_CONTROLE[CHAVE],BS_CONTROLE[Quantidade_11],"-")</f>
        <v>-</v>
      </c>
      <c r="V449" s="98" t="str">
        <f ca="1">_xlfn.XLOOKUP(G449&amp;$V$3,BS_CONTROLE[CHAVE],BS_CONTROLE[Quantidade_11],"-")</f>
        <v>-</v>
      </c>
      <c r="W449" s="98" t="str">
        <f ca="1">_xlfn.XLOOKUP(G449&amp;$W$3,BS_CONTROLE[CHAVE],BS_CONTROLE[Quantidade_11],"-")</f>
        <v>-</v>
      </c>
      <c r="X449" s="201"/>
      <c r="Y449" s="201"/>
      <c r="Z449" s="201"/>
      <c r="AA449" s="201"/>
      <c r="AB449" s="201"/>
      <c r="AC449" s="201"/>
      <c r="AD449" s="201"/>
      <c r="AE449" s="201"/>
      <c r="AF449" s="201"/>
      <c r="AG449" s="201"/>
      <c r="AH449" s="201"/>
      <c r="AI449" s="201"/>
      <c r="AJ449" s="201"/>
      <c r="AK449" s="201"/>
      <c r="AL449" s="201"/>
      <c r="AM449" s="201"/>
      <c r="AN449" s="201"/>
      <c r="AO449" s="201"/>
      <c r="AP449" s="201"/>
      <c r="AQ449" s="201"/>
      <c r="AR449" s="201"/>
      <c r="AS449" s="201"/>
      <c r="AT449" s="201"/>
    </row>
    <row r="450" spans="1:46" hidden="1">
      <c r="A450" s="95" t="str">
        <f>IF(FN_MC!Y453="","*",FN_MC!Y453)</f>
        <v>*</v>
      </c>
      <c r="B450" s="95" t="str">
        <f>IF(FN_MC!X453="","*",FN_MC!X453)</f>
        <v>*</v>
      </c>
      <c r="C450" s="95" t="str">
        <f>IF(FN_MC!Z453="","*",FN_MC!Z453)</f>
        <v>*</v>
      </c>
      <c r="D450" s="96" t="str">
        <f>IF(FN_MC!S453="","*",FN_MC!S453)</f>
        <v>-</v>
      </c>
      <c r="E450" s="96" t="str">
        <f>IF(FN_MC!T453="","*",FN_MC!T453)</f>
        <v>-</v>
      </c>
      <c r="F450" s="96" t="str">
        <f>IF(FN_MC!B453="","*",FN_MC!B453)</f>
        <v>*</v>
      </c>
      <c r="G450" s="96" t="str">
        <f>IF(FN_MC!D453="","*",FN_MC!D453)</f>
        <v>*</v>
      </c>
      <c r="H450" s="96" t="str">
        <f>IF(FN_MC!F453="","*",FN_MC!F453)</f>
        <v>*</v>
      </c>
      <c r="I450" s="96" t="str">
        <f>IF(FN_MC!H453="","*",FN_MC!H453)</f>
        <v>*</v>
      </c>
      <c r="J450" s="96" t="str">
        <f>IF(FN_MC!I453="","*",FN_MC!I453)</f>
        <v>*</v>
      </c>
      <c r="K450" s="96" t="str">
        <f>IF(FN_MC!M453="","*",FN_MC!M453)</f>
        <v>-</v>
      </c>
      <c r="L450" s="196" t="str">
        <f>IF(FN_MC!N453="","*",FN_MC!N453)</f>
        <v>-</v>
      </c>
      <c r="M450" s="97" t="str">
        <f>IF(FN_MC!J453="","*",FN_MC!J453)</f>
        <v>*</v>
      </c>
      <c r="N450" s="183" t="str">
        <f>IF(FN_MC!K453="","*",FN_MC!K453)</f>
        <v>*</v>
      </c>
      <c r="O450" s="183" t="str">
        <f>IF(FN_MC!L453="","*",FN_MC!L453)</f>
        <v>-</v>
      </c>
      <c r="P450" s="107" t="str">
        <f>IF(FN_MC!O453="","*",FN_MC!O453)</f>
        <v>*</v>
      </c>
      <c r="Q450" s="107" t="str">
        <f>IF(FN_MC!P453="","*",FN_MC!P453)</f>
        <v>*</v>
      </c>
      <c r="R450" s="96" t="str">
        <f>IF(FN_MC!Q453="","*",CONCATENATE(FN_MC!Q453," ",FN_MC!R453))</f>
        <v>*</v>
      </c>
      <c r="S450" s="96" t="str">
        <f>IF(FN_MC!V453="","*",FN_MC!V453)</f>
        <v>*</v>
      </c>
      <c r="T450" s="96" t="str">
        <f>IF(FN_MC!W453="","*",FN_MC!W453)</f>
        <v>*</v>
      </c>
      <c r="U450" s="98" t="str">
        <f ca="1">_xlfn.XLOOKUP(G450&amp;$U$3,BS_CONTROLE[CHAVE],BS_CONTROLE[Quantidade_11],"-")</f>
        <v>-</v>
      </c>
      <c r="V450" s="98" t="str">
        <f ca="1">_xlfn.XLOOKUP(G450&amp;$V$3,BS_CONTROLE[CHAVE],BS_CONTROLE[Quantidade_11],"-")</f>
        <v>-</v>
      </c>
      <c r="W450" s="98" t="str">
        <f ca="1">_xlfn.XLOOKUP(G450&amp;$W$3,BS_CONTROLE[CHAVE],BS_CONTROLE[Quantidade_11],"-")</f>
        <v>-</v>
      </c>
      <c r="X450" s="201"/>
      <c r="Y450" s="201"/>
      <c r="Z450" s="201"/>
      <c r="AA450" s="201"/>
      <c r="AB450" s="201"/>
      <c r="AC450" s="201"/>
      <c r="AD450" s="201"/>
      <c r="AE450" s="201"/>
      <c r="AF450" s="201"/>
      <c r="AG450" s="201"/>
      <c r="AH450" s="201"/>
      <c r="AI450" s="201"/>
      <c r="AJ450" s="201"/>
      <c r="AK450" s="201"/>
      <c r="AL450" s="201"/>
      <c r="AM450" s="201"/>
      <c r="AN450" s="201"/>
      <c r="AO450" s="201"/>
      <c r="AP450" s="201"/>
      <c r="AQ450" s="201"/>
      <c r="AR450" s="201"/>
      <c r="AS450" s="201"/>
      <c r="AT450" s="201"/>
    </row>
    <row r="451" spans="1:46" hidden="1">
      <c r="A451" s="95" t="str">
        <f>IF(FN_MC!Y454="","*",FN_MC!Y454)</f>
        <v>*</v>
      </c>
      <c r="B451" s="95" t="str">
        <f>IF(FN_MC!X454="","*",FN_MC!X454)</f>
        <v>*</v>
      </c>
      <c r="C451" s="95" t="str">
        <f>IF(FN_MC!Z454="","*",FN_MC!Z454)</f>
        <v>*</v>
      </c>
      <c r="D451" s="96" t="str">
        <f>IF(FN_MC!S454="","*",FN_MC!S454)</f>
        <v>-</v>
      </c>
      <c r="E451" s="96" t="str">
        <f>IF(FN_MC!T454="","*",FN_MC!T454)</f>
        <v>-</v>
      </c>
      <c r="F451" s="96" t="str">
        <f>IF(FN_MC!B454="","*",FN_MC!B454)</f>
        <v>*</v>
      </c>
      <c r="G451" s="96" t="str">
        <f>IF(FN_MC!D454="","*",FN_MC!D454)</f>
        <v>*</v>
      </c>
      <c r="H451" s="96" t="str">
        <f>IF(FN_MC!F454="","*",FN_MC!F454)</f>
        <v>*</v>
      </c>
      <c r="I451" s="96" t="str">
        <f>IF(FN_MC!H454="","*",FN_MC!H454)</f>
        <v>*</v>
      </c>
      <c r="J451" s="96" t="str">
        <f>IF(FN_MC!I454="","*",FN_MC!I454)</f>
        <v>*</v>
      </c>
      <c r="K451" s="96" t="str">
        <f>IF(FN_MC!M454="","*",FN_MC!M454)</f>
        <v>-</v>
      </c>
      <c r="L451" s="196" t="str">
        <f>IF(FN_MC!N454="","*",FN_MC!N454)</f>
        <v>-</v>
      </c>
      <c r="M451" s="97" t="str">
        <f>IF(FN_MC!J454="","*",FN_MC!J454)</f>
        <v>*</v>
      </c>
      <c r="N451" s="183" t="str">
        <f>IF(FN_MC!K454="","*",FN_MC!K454)</f>
        <v>*</v>
      </c>
      <c r="O451" s="183" t="str">
        <f>IF(FN_MC!L454="","*",FN_MC!L454)</f>
        <v>-</v>
      </c>
      <c r="P451" s="107" t="str">
        <f>IF(FN_MC!O454="","*",FN_MC!O454)</f>
        <v>*</v>
      </c>
      <c r="Q451" s="107" t="str">
        <f>IF(FN_MC!P454="","*",FN_MC!P454)</f>
        <v>*</v>
      </c>
      <c r="R451" s="96" t="str">
        <f>IF(FN_MC!Q454="","*",CONCATENATE(FN_MC!Q454," ",FN_MC!R454))</f>
        <v>*</v>
      </c>
      <c r="S451" s="96" t="str">
        <f>IF(FN_MC!V454="","*",FN_MC!V454)</f>
        <v>*</v>
      </c>
      <c r="T451" s="96" t="str">
        <f>IF(FN_MC!W454="","*",FN_MC!W454)</f>
        <v>*</v>
      </c>
      <c r="U451" s="98" t="str">
        <f ca="1">_xlfn.XLOOKUP(G451&amp;$U$3,BS_CONTROLE[CHAVE],BS_CONTROLE[Quantidade_11],"-")</f>
        <v>-</v>
      </c>
      <c r="V451" s="98" t="str">
        <f ca="1">_xlfn.XLOOKUP(G451&amp;$V$3,BS_CONTROLE[CHAVE],BS_CONTROLE[Quantidade_11],"-")</f>
        <v>-</v>
      </c>
      <c r="W451" s="98" t="str">
        <f ca="1">_xlfn.XLOOKUP(G451&amp;$W$3,BS_CONTROLE[CHAVE],BS_CONTROLE[Quantidade_11],"-")</f>
        <v>-</v>
      </c>
      <c r="X451" s="201"/>
      <c r="Y451" s="201"/>
      <c r="Z451" s="201"/>
      <c r="AA451" s="201"/>
      <c r="AB451" s="201"/>
      <c r="AC451" s="201"/>
      <c r="AD451" s="201"/>
      <c r="AE451" s="201"/>
      <c r="AF451" s="201"/>
      <c r="AG451" s="201"/>
      <c r="AH451" s="201"/>
      <c r="AI451" s="201"/>
      <c r="AJ451" s="201"/>
      <c r="AK451" s="201"/>
      <c r="AL451" s="201"/>
      <c r="AM451" s="201"/>
      <c r="AN451" s="201"/>
      <c r="AO451" s="201"/>
      <c r="AP451" s="201"/>
      <c r="AQ451" s="201"/>
      <c r="AR451" s="201"/>
      <c r="AS451" s="201"/>
      <c r="AT451" s="201"/>
    </row>
    <row r="452" spans="1:46" hidden="1">
      <c r="A452" s="95" t="str">
        <f>IF(FN_MC!Y455="","*",FN_MC!Y455)</f>
        <v>*</v>
      </c>
      <c r="B452" s="95" t="str">
        <f>IF(FN_MC!X455="","*",FN_MC!X455)</f>
        <v>*</v>
      </c>
      <c r="C452" s="95" t="str">
        <f>IF(FN_MC!Z455="","*",FN_MC!Z455)</f>
        <v>*</v>
      </c>
      <c r="D452" s="96" t="str">
        <f>IF(FN_MC!S455="","*",FN_MC!S455)</f>
        <v>-</v>
      </c>
      <c r="E452" s="96" t="str">
        <f>IF(FN_MC!T455="","*",FN_MC!T455)</f>
        <v>-</v>
      </c>
      <c r="F452" s="96" t="str">
        <f>IF(FN_MC!B455="","*",FN_MC!B455)</f>
        <v>*</v>
      </c>
      <c r="G452" s="96" t="str">
        <f>IF(FN_MC!D455="","*",FN_MC!D455)</f>
        <v>*</v>
      </c>
      <c r="H452" s="96" t="str">
        <f>IF(FN_MC!F455="","*",FN_MC!F455)</f>
        <v>*</v>
      </c>
      <c r="I452" s="96" t="str">
        <f>IF(FN_MC!H455="","*",FN_MC!H455)</f>
        <v>*</v>
      </c>
      <c r="J452" s="96" t="str">
        <f>IF(FN_MC!I455="","*",FN_MC!I455)</f>
        <v>*</v>
      </c>
      <c r="K452" s="96" t="str">
        <f>IF(FN_MC!M455="","*",FN_MC!M455)</f>
        <v>-</v>
      </c>
      <c r="L452" s="196" t="str">
        <f>IF(FN_MC!N455="","*",FN_MC!N455)</f>
        <v>-</v>
      </c>
      <c r="M452" s="97" t="str">
        <f>IF(FN_MC!J455="","*",FN_MC!J455)</f>
        <v>*</v>
      </c>
      <c r="N452" s="183" t="str">
        <f>IF(FN_MC!K455="","*",FN_MC!K455)</f>
        <v>*</v>
      </c>
      <c r="O452" s="183" t="str">
        <f>IF(FN_MC!L455="","*",FN_MC!L455)</f>
        <v>-</v>
      </c>
      <c r="P452" s="107" t="str">
        <f>IF(FN_MC!O455="","*",FN_MC!O455)</f>
        <v>*</v>
      </c>
      <c r="Q452" s="107" t="str">
        <f>IF(FN_MC!P455="","*",FN_MC!P455)</f>
        <v>*</v>
      </c>
      <c r="R452" s="96" t="str">
        <f>IF(FN_MC!Q455="","*",CONCATENATE(FN_MC!Q455," ",FN_MC!R455))</f>
        <v>*</v>
      </c>
      <c r="S452" s="96" t="str">
        <f>IF(FN_MC!V455="","*",FN_MC!V455)</f>
        <v>*</v>
      </c>
      <c r="T452" s="96" t="str">
        <f>IF(FN_MC!W455="","*",FN_MC!W455)</f>
        <v>*</v>
      </c>
      <c r="U452" s="98" t="str">
        <f ca="1">_xlfn.XLOOKUP(G452&amp;$U$3,BS_CONTROLE[CHAVE],BS_CONTROLE[Quantidade_11],"-")</f>
        <v>-</v>
      </c>
      <c r="V452" s="98" t="str">
        <f ca="1">_xlfn.XLOOKUP(G452&amp;$V$3,BS_CONTROLE[CHAVE],BS_CONTROLE[Quantidade_11],"-")</f>
        <v>-</v>
      </c>
      <c r="W452" s="98" t="str">
        <f ca="1">_xlfn.XLOOKUP(G452&amp;$W$3,BS_CONTROLE[CHAVE],BS_CONTROLE[Quantidade_11],"-")</f>
        <v>-</v>
      </c>
      <c r="X452" s="201"/>
      <c r="Y452" s="201"/>
      <c r="Z452" s="201"/>
      <c r="AA452" s="201"/>
      <c r="AB452" s="201"/>
      <c r="AC452" s="201"/>
      <c r="AD452" s="201"/>
      <c r="AE452" s="201"/>
      <c r="AF452" s="201"/>
      <c r="AG452" s="201"/>
      <c r="AH452" s="201"/>
      <c r="AI452" s="201"/>
      <c r="AJ452" s="201"/>
      <c r="AK452" s="201"/>
      <c r="AL452" s="201"/>
      <c r="AM452" s="201"/>
      <c r="AN452" s="201"/>
      <c r="AO452" s="201"/>
      <c r="AP452" s="201"/>
      <c r="AQ452" s="201"/>
      <c r="AR452" s="201"/>
      <c r="AS452" s="201"/>
      <c r="AT452" s="201"/>
    </row>
    <row r="453" spans="1:46" hidden="1">
      <c r="A453" s="95" t="str">
        <f>IF(FN_MC!Y456="","*",FN_MC!Y456)</f>
        <v>*</v>
      </c>
      <c r="B453" s="95" t="str">
        <f>IF(FN_MC!X456="","*",FN_MC!X456)</f>
        <v>*</v>
      </c>
      <c r="C453" s="95" t="str">
        <f>IF(FN_MC!Z456="","*",FN_MC!Z456)</f>
        <v>*</v>
      </c>
      <c r="D453" s="96" t="str">
        <f>IF(FN_MC!S456="","*",FN_MC!S456)</f>
        <v>-</v>
      </c>
      <c r="E453" s="96" t="str">
        <f>IF(FN_MC!T456="","*",FN_MC!T456)</f>
        <v>-</v>
      </c>
      <c r="F453" s="96" t="str">
        <f>IF(FN_MC!B456="","*",FN_MC!B456)</f>
        <v>*</v>
      </c>
      <c r="G453" s="96" t="str">
        <f>IF(FN_MC!D456="","*",FN_MC!D456)</f>
        <v>*</v>
      </c>
      <c r="H453" s="96" t="str">
        <f>IF(FN_MC!F456="","*",FN_MC!F456)</f>
        <v>*</v>
      </c>
      <c r="I453" s="96" t="str">
        <f>IF(FN_MC!H456="","*",FN_MC!H456)</f>
        <v>*</v>
      </c>
      <c r="J453" s="96" t="str">
        <f>IF(FN_MC!I456="","*",FN_MC!I456)</f>
        <v>*</v>
      </c>
      <c r="K453" s="96" t="str">
        <f>IF(FN_MC!M456="","*",FN_MC!M456)</f>
        <v>-</v>
      </c>
      <c r="L453" s="196" t="str">
        <f>IF(FN_MC!N456="","*",FN_MC!N456)</f>
        <v>-</v>
      </c>
      <c r="M453" s="97" t="str">
        <f>IF(FN_MC!J456="","*",FN_MC!J456)</f>
        <v>*</v>
      </c>
      <c r="N453" s="183" t="str">
        <f>IF(FN_MC!K456="","*",FN_MC!K456)</f>
        <v>*</v>
      </c>
      <c r="O453" s="183" t="str">
        <f>IF(FN_MC!L456="","*",FN_MC!L456)</f>
        <v>-</v>
      </c>
      <c r="P453" s="107" t="str">
        <f>IF(FN_MC!O456="","*",FN_MC!O456)</f>
        <v>*</v>
      </c>
      <c r="Q453" s="107" t="str">
        <f>IF(FN_MC!P456="","*",FN_MC!P456)</f>
        <v>*</v>
      </c>
      <c r="R453" s="96" t="str">
        <f>IF(FN_MC!Q456="","*",CONCATENATE(FN_MC!Q456," ",FN_MC!R456))</f>
        <v>*</v>
      </c>
      <c r="S453" s="96" t="str">
        <f>IF(FN_MC!V456="","*",FN_MC!V456)</f>
        <v>*</v>
      </c>
      <c r="T453" s="96" t="str">
        <f>IF(FN_MC!W456="","*",FN_MC!W456)</f>
        <v>*</v>
      </c>
      <c r="U453" s="98" t="str">
        <f ca="1">_xlfn.XLOOKUP(G453&amp;$U$3,BS_CONTROLE[CHAVE],BS_CONTROLE[Quantidade_11],"-")</f>
        <v>-</v>
      </c>
      <c r="V453" s="98" t="str">
        <f ca="1">_xlfn.XLOOKUP(G453&amp;$V$3,BS_CONTROLE[CHAVE],BS_CONTROLE[Quantidade_11],"-")</f>
        <v>-</v>
      </c>
      <c r="W453" s="98" t="str">
        <f ca="1">_xlfn.XLOOKUP(G453&amp;$W$3,BS_CONTROLE[CHAVE],BS_CONTROLE[Quantidade_11],"-")</f>
        <v>-</v>
      </c>
      <c r="X453" s="201"/>
      <c r="Y453" s="201"/>
      <c r="Z453" s="201"/>
      <c r="AA453" s="201"/>
      <c r="AB453" s="201"/>
      <c r="AC453" s="201"/>
      <c r="AD453" s="201"/>
      <c r="AE453" s="201"/>
      <c r="AF453" s="201"/>
      <c r="AG453" s="201"/>
      <c r="AH453" s="201"/>
      <c r="AI453" s="201"/>
      <c r="AJ453" s="201"/>
      <c r="AK453" s="201"/>
      <c r="AL453" s="201"/>
      <c r="AM453" s="201"/>
      <c r="AN453" s="201"/>
      <c r="AO453" s="201"/>
      <c r="AP453" s="201"/>
      <c r="AQ453" s="201"/>
      <c r="AR453" s="201"/>
      <c r="AS453" s="201"/>
      <c r="AT453" s="201"/>
    </row>
    <row r="454" spans="1:46" hidden="1">
      <c r="A454" s="95" t="str">
        <f>IF(FN_MC!Y457="","*",FN_MC!Y457)</f>
        <v>*</v>
      </c>
      <c r="B454" s="95" t="str">
        <f>IF(FN_MC!X457="","*",FN_MC!X457)</f>
        <v>*</v>
      </c>
      <c r="C454" s="95" t="str">
        <f>IF(FN_MC!Z457="","*",FN_MC!Z457)</f>
        <v>*</v>
      </c>
      <c r="D454" s="96" t="str">
        <f>IF(FN_MC!S457="","*",FN_MC!S457)</f>
        <v>-</v>
      </c>
      <c r="E454" s="96" t="str">
        <f>IF(FN_MC!T457="","*",FN_MC!T457)</f>
        <v>-</v>
      </c>
      <c r="F454" s="96" t="str">
        <f>IF(FN_MC!B457="","*",FN_MC!B457)</f>
        <v>*</v>
      </c>
      <c r="G454" s="96" t="str">
        <f>IF(FN_MC!D457="","*",FN_MC!D457)</f>
        <v>*</v>
      </c>
      <c r="H454" s="96" t="str">
        <f>IF(FN_MC!F457="","*",FN_MC!F457)</f>
        <v>*</v>
      </c>
      <c r="I454" s="96" t="str">
        <f>IF(FN_MC!H457="","*",FN_MC!H457)</f>
        <v>*</v>
      </c>
      <c r="J454" s="96" t="str">
        <f>IF(FN_MC!I457="","*",FN_MC!I457)</f>
        <v>*</v>
      </c>
      <c r="K454" s="96" t="str">
        <f>IF(FN_MC!M457="","*",FN_MC!M457)</f>
        <v>-</v>
      </c>
      <c r="L454" s="196" t="str">
        <f>IF(FN_MC!N457="","*",FN_MC!N457)</f>
        <v>-</v>
      </c>
      <c r="M454" s="97" t="str">
        <f>IF(FN_MC!J457="","*",FN_MC!J457)</f>
        <v>*</v>
      </c>
      <c r="N454" s="183" t="str">
        <f>IF(FN_MC!K457="","*",FN_MC!K457)</f>
        <v>*</v>
      </c>
      <c r="O454" s="183" t="str">
        <f>IF(FN_MC!L457="","*",FN_MC!L457)</f>
        <v>-</v>
      </c>
      <c r="P454" s="107" t="str">
        <f>IF(FN_MC!O457="","*",FN_MC!O457)</f>
        <v>*</v>
      </c>
      <c r="Q454" s="107" t="str">
        <f>IF(FN_MC!P457="","*",FN_MC!P457)</f>
        <v>*</v>
      </c>
      <c r="R454" s="96" t="str">
        <f>IF(FN_MC!Q457="","*",CONCATENATE(FN_MC!Q457," ",FN_MC!R457))</f>
        <v>*</v>
      </c>
      <c r="S454" s="96" t="str">
        <f>IF(FN_MC!V457="","*",FN_MC!V457)</f>
        <v>*</v>
      </c>
      <c r="T454" s="96" t="str">
        <f>IF(FN_MC!W457="","*",FN_MC!W457)</f>
        <v>*</v>
      </c>
      <c r="U454" s="98" t="str">
        <f ca="1">_xlfn.XLOOKUP(G454&amp;$U$3,BS_CONTROLE[CHAVE],BS_CONTROLE[Quantidade_11],"-")</f>
        <v>-</v>
      </c>
      <c r="V454" s="98" t="str">
        <f ca="1">_xlfn.XLOOKUP(G454&amp;$V$3,BS_CONTROLE[CHAVE],BS_CONTROLE[Quantidade_11],"-")</f>
        <v>-</v>
      </c>
      <c r="W454" s="98" t="str">
        <f ca="1">_xlfn.XLOOKUP(G454&amp;$W$3,BS_CONTROLE[CHAVE],BS_CONTROLE[Quantidade_11],"-")</f>
        <v>-</v>
      </c>
      <c r="X454" s="201"/>
      <c r="Y454" s="201"/>
      <c r="Z454" s="201"/>
      <c r="AA454" s="201"/>
      <c r="AB454" s="201"/>
      <c r="AC454" s="201"/>
      <c r="AD454" s="201"/>
      <c r="AE454" s="201"/>
      <c r="AF454" s="201"/>
      <c r="AG454" s="201"/>
      <c r="AH454" s="201"/>
      <c r="AI454" s="201"/>
      <c r="AJ454" s="201"/>
      <c r="AK454" s="201"/>
      <c r="AL454" s="201"/>
      <c r="AM454" s="201"/>
      <c r="AN454" s="201"/>
      <c r="AO454" s="201"/>
      <c r="AP454" s="201"/>
      <c r="AQ454" s="201"/>
      <c r="AR454" s="201"/>
      <c r="AS454" s="201"/>
      <c r="AT454" s="201"/>
    </row>
    <row r="455" spans="1:46" hidden="1">
      <c r="A455" s="95" t="str">
        <f>IF(FN_MC!Y458="","*",FN_MC!Y458)</f>
        <v>*</v>
      </c>
      <c r="B455" s="95" t="str">
        <f>IF(FN_MC!X458="","*",FN_MC!X458)</f>
        <v>*</v>
      </c>
      <c r="C455" s="95" t="str">
        <f>IF(FN_MC!Z458="","*",FN_MC!Z458)</f>
        <v>*</v>
      </c>
      <c r="D455" s="96" t="str">
        <f>IF(FN_MC!S458="","*",FN_MC!S458)</f>
        <v>-</v>
      </c>
      <c r="E455" s="96" t="str">
        <f>IF(FN_MC!T458="","*",FN_MC!T458)</f>
        <v>-</v>
      </c>
      <c r="F455" s="96" t="str">
        <f>IF(FN_MC!B458="","*",FN_MC!B458)</f>
        <v>*</v>
      </c>
      <c r="G455" s="96" t="str">
        <f>IF(FN_MC!D458="","*",FN_MC!D458)</f>
        <v>*</v>
      </c>
      <c r="H455" s="96" t="str">
        <f>IF(FN_MC!F458="","*",FN_MC!F458)</f>
        <v>*</v>
      </c>
      <c r="I455" s="96" t="str">
        <f>IF(FN_MC!H458="","*",FN_MC!H458)</f>
        <v>*</v>
      </c>
      <c r="J455" s="96" t="str">
        <f>IF(FN_MC!I458="","*",FN_MC!I458)</f>
        <v>*</v>
      </c>
      <c r="K455" s="96" t="str">
        <f>IF(FN_MC!M458="","*",FN_MC!M458)</f>
        <v>-</v>
      </c>
      <c r="L455" s="196" t="str">
        <f>IF(FN_MC!N458="","*",FN_MC!N458)</f>
        <v>-</v>
      </c>
      <c r="M455" s="97" t="str">
        <f>IF(FN_MC!J458="","*",FN_MC!J458)</f>
        <v>*</v>
      </c>
      <c r="N455" s="183" t="str">
        <f>IF(FN_MC!K458="","*",FN_MC!K458)</f>
        <v>*</v>
      </c>
      <c r="O455" s="183" t="str">
        <f>IF(FN_MC!L458="","*",FN_MC!L458)</f>
        <v>-</v>
      </c>
      <c r="P455" s="107" t="str">
        <f>IF(FN_MC!O458="","*",FN_MC!O458)</f>
        <v>*</v>
      </c>
      <c r="Q455" s="107" t="str">
        <f>IF(FN_MC!P458="","*",FN_MC!P458)</f>
        <v>*</v>
      </c>
      <c r="R455" s="96" t="str">
        <f>IF(FN_MC!Q458="","*",CONCATENATE(FN_MC!Q458," ",FN_MC!R458))</f>
        <v>*</v>
      </c>
      <c r="S455" s="96" t="str">
        <f>IF(FN_MC!V458="","*",FN_MC!V458)</f>
        <v>*</v>
      </c>
      <c r="T455" s="96" t="str">
        <f>IF(FN_MC!W458="","*",FN_MC!W458)</f>
        <v>*</v>
      </c>
      <c r="U455" s="98" t="str">
        <f ca="1">_xlfn.XLOOKUP(G455&amp;$U$3,BS_CONTROLE[CHAVE],BS_CONTROLE[Quantidade_11],"-")</f>
        <v>-</v>
      </c>
      <c r="V455" s="98" t="str">
        <f ca="1">_xlfn.XLOOKUP(G455&amp;$V$3,BS_CONTROLE[CHAVE],BS_CONTROLE[Quantidade_11],"-")</f>
        <v>-</v>
      </c>
      <c r="W455" s="98" t="str">
        <f ca="1">_xlfn.XLOOKUP(G455&amp;$W$3,BS_CONTROLE[CHAVE],BS_CONTROLE[Quantidade_11],"-")</f>
        <v>-</v>
      </c>
      <c r="X455" s="201"/>
      <c r="Y455" s="201"/>
      <c r="Z455" s="201"/>
      <c r="AA455" s="201"/>
      <c r="AB455" s="201"/>
      <c r="AC455" s="201"/>
      <c r="AD455" s="201"/>
      <c r="AE455" s="201"/>
      <c r="AF455" s="201"/>
      <c r="AG455" s="201"/>
      <c r="AH455" s="201"/>
      <c r="AI455" s="201"/>
      <c r="AJ455" s="201"/>
      <c r="AK455" s="201"/>
      <c r="AL455" s="201"/>
      <c r="AM455" s="201"/>
      <c r="AN455" s="201"/>
      <c r="AO455" s="201"/>
      <c r="AP455" s="201"/>
      <c r="AQ455" s="201"/>
      <c r="AR455" s="201"/>
      <c r="AS455" s="201"/>
      <c r="AT455" s="201"/>
    </row>
    <row r="456" spans="1:46" hidden="1">
      <c r="A456" s="95" t="str">
        <f>IF(FN_MC!Y459="","*",FN_MC!Y459)</f>
        <v>*</v>
      </c>
      <c r="B456" s="95" t="str">
        <f>IF(FN_MC!X459="","*",FN_MC!X459)</f>
        <v>*</v>
      </c>
      <c r="C456" s="95" t="str">
        <f>IF(FN_MC!Z459="","*",FN_MC!Z459)</f>
        <v>*</v>
      </c>
      <c r="D456" s="96" t="str">
        <f>IF(FN_MC!S459="","*",FN_MC!S459)</f>
        <v>-</v>
      </c>
      <c r="E456" s="96" t="str">
        <f>IF(FN_MC!T459="","*",FN_MC!T459)</f>
        <v>-</v>
      </c>
      <c r="F456" s="96" t="str">
        <f>IF(FN_MC!B459="","*",FN_MC!B459)</f>
        <v>*</v>
      </c>
      <c r="G456" s="96" t="str">
        <f>IF(FN_MC!D459="","*",FN_MC!D459)</f>
        <v>*</v>
      </c>
      <c r="H456" s="96" t="str">
        <f>IF(FN_MC!F459="","*",FN_MC!F459)</f>
        <v>*</v>
      </c>
      <c r="I456" s="96" t="str">
        <f>IF(FN_MC!H459="","*",FN_MC!H459)</f>
        <v>*</v>
      </c>
      <c r="J456" s="96" t="str">
        <f>IF(FN_MC!I459="","*",FN_MC!I459)</f>
        <v>*</v>
      </c>
      <c r="K456" s="96" t="str">
        <f>IF(FN_MC!M459="","*",FN_MC!M459)</f>
        <v>-</v>
      </c>
      <c r="L456" s="196" t="str">
        <f>IF(FN_MC!N459="","*",FN_MC!N459)</f>
        <v>-</v>
      </c>
      <c r="M456" s="97" t="str">
        <f>IF(FN_MC!J459="","*",FN_MC!J459)</f>
        <v>*</v>
      </c>
      <c r="N456" s="183" t="str">
        <f>IF(FN_MC!K459="","*",FN_MC!K459)</f>
        <v>*</v>
      </c>
      <c r="O456" s="183" t="str">
        <f>IF(FN_MC!L459="","*",FN_MC!L459)</f>
        <v>-</v>
      </c>
      <c r="P456" s="107" t="str">
        <f>IF(FN_MC!O459="","*",FN_MC!O459)</f>
        <v>*</v>
      </c>
      <c r="Q456" s="107" t="str">
        <f>IF(FN_MC!P459="","*",FN_MC!P459)</f>
        <v>*</v>
      </c>
      <c r="R456" s="96" t="str">
        <f>IF(FN_MC!Q459="","*",CONCATENATE(FN_MC!Q459," ",FN_MC!R459))</f>
        <v>*</v>
      </c>
      <c r="S456" s="96" t="str">
        <f>IF(FN_MC!V459="","*",FN_MC!V459)</f>
        <v>*</v>
      </c>
      <c r="T456" s="96" t="str">
        <f>IF(FN_MC!W459="","*",FN_MC!W459)</f>
        <v>*</v>
      </c>
      <c r="U456" s="98" t="str">
        <f ca="1">_xlfn.XLOOKUP(G456&amp;$U$3,BS_CONTROLE[CHAVE],BS_CONTROLE[Quantidade_11],"-")</f>
        <v>-</v>
      </c>
      <c r="V456" s="98" t="str">
        <f ca="1">_xlfn.XLOOKUP(G456&amp;$V$3,BS_CONTROLE[CHAVE],BS_CONTROLE[Quantidade_11],"-")</f>
        <v>-</v>
      </c>
      <c r="W456" s="98" t="str">
        <f ca="1">_xlfn.XLOOKUP(G456&amp;$W$3,BS_CONTROLE[CHAVE],BS_CONTROLE[Quantidade_11],"-")</f>
        <v>-</v>
      </c>
      <c r="X456" s="201"/>
      <c r="Y456" s="201"/>
      <c r="Z456" s="201"/>
      <c r="AA456" s="201"/>
      <c r="AB456" s="201"/>
      <c r="AC456" s="201"/>
      <c r="AD456" s="201"/>
      <c r="AE456" s="201"/>
      <c r="AF456" s="201"/>
      <c r="AG456" s="201"/>
      <c r="AH456" s="201"/>
      <c r="AI456" s="201"/>
      <c r="AJ456" s="201"/>
      <c r="AK456" s="201"/>
      <c r="AL456" s="201"/>
      <c r="AM456" s="201"/>
      <c r="AN456" s="201"/>
      <c r="AO456" s="201"/>
      <c r="AP456" s="201"/>
      <c r="AQ456" s="201"/>
      <c r="AR456" s="201"/>
      <c r="AS456" s="201"/>
      <c r="AT456" s="201"/>
    </row>
    <row r="457" spans="1:46" hidden="1">
      <c r="A457" s="95" t="str">
        <f>IF(FN_MC!Y460="","*",FN_MC!Y460)</f>
        <v>*</v>
      </c>
      <c r="B457" s="95" t="str">
        <f>IF(FN_MC!X460="","*",FN_MC!X460)</f>
        <v>*</v>
      </c>
      <c r="C457" s="95" t="str">
        <f>IF(FN_MC!Z460="","*",FN_MC!Z460)</f>
        <v>*</v>
      </c>
      <c r="D457" s="96" t="str">
        <f>IF(FN_MC!S460="","*",FN_MC!S460)</f>
        <v>-</v>
      </c>
      <c r="E457" s="96" t="str">
        <f>IF(FN_MC!T460="","*",FN_MC!T460)</f>
        <v>-</v>
      </c>
      <c r="F457" s="96" t="str">
        <f>IF(FN_MC!B460="","*",FN_MC!B460)</f>
        <v>*</v>
      </c>
      <c r="G457" s="96" t="str">
        <f>IF(FN_MC!D460="","*",FN_MC!D460)</f>
        <v>*</v>
      </c>
      <c r="H457" s="96" t="str">
        <f>IF(FN_MC!F460="","*",FN_MC!F460)</f>
        <v>*</v>
      </c>
      <c r="I457" s="96" t="str">
        <f>IF(FN_MC!H460="","*",FN_MC!H460)</f>
        <v>*</v>
      </c>
      <c r="J457" s="96" t="str">
        <f>IF(FN_MC!I460="","*",FN_MC!I460)</f>
        <v>*</v>
      </c>
      <c r="K457" s="96" t="str">
        <f>IF(FN_MC!M460="","*",FN_MC!M460)</f>
        <v>-</v>
      </c>
      <c r="L457" s="196" t="str">
        <f>IF(FN_MC!N460="","*",FN_MC!N460)</f>
        <v>-</v>
      </c>
      <c r="M457" s="97" t="str">
        <f>IF(FN_MC!J460="","*",FN_MC!J460)</f>
        <v>*</v>
      </c>
      <c r="N457" s="183" t="str">
        <f>IF(FN_MC!K460="","*",FN_MC!K460)</f>
        <v>*</v>
      </c>
      <c r="O457" s="183" t="str">
        <f>IF(FN_MC!L460="","*",FN_MC!L460)</f>
        <v>-</v>
      </c>
      <c r="P457" s="107" t="str">
        <f>IF(FN_MC!O460="","*",FN_MC!O460)</f>
        <v>*</v>
      </c>
      <c r="Q457" s="107" t="str">
        <f>IF(FN_MC!P460="","*",FN_MC!P460)</f>
        <v>*</v>
      </c>
      <c r="R457" s="96" t="str">
        <f>IF(FN_MC!Q460="","*",CONCATENATE(FN_MC!Q460," ",FN_MC!R460))</f>
        <v>*</v>
      </c>
      <c r="S457" s="96" t="str">
        <f>IF(FN_MC!V460="","*",FN_MC!V460)</f>
        <v>*</v>
      </c>
      <c r="T457" s="96" t="str">
        <f>IF(FN_MC!W460="","*",FN_MC!W460)</f>
        <v>*</v>
      </c>
      <c r="U457" s="98" t="str">
        <f ca="1">_xlfn.XLOOKUP(G457&amp;$U$3,BS_CONTROLE[CHAVE],BS_CONTROLE[Quantidade_11],"-")</f>
        <v>-</v>
      </c>
      <c r="V457" s="98" t="str">
        <f ca="1">_xlfn.XLOOKUP(G457&amp;$V$3,BS_CONTROLE[CHAVE],BS_CONTROLE[Quantidade_11],"-")</f>
        <v>-</v>
      </c>
      <c r="W457" s="98" t="str">
        <f ca="1">_xlfn.XLOOKUP(G457&amp;$W$3,BS_CONTROLE[CHAVE],BS_CONTROLE[Quantidade_11],"-")</f>
        <v>-</v>
      </c>
      <c r="X457" s="201"/>
      <c r="Y457" s="201"/>
      <c r="Z457" s="201"/>
      <c r="AA457" s="201"/>
      <c r="AB457" s="201"/>
      <c r="AC457" s="201"/>
      <c r="AD457" s="201"/>
      <c r="AE457" s="201"/>
      <c r="AF457" s="201"/>
      <c r="AG457" s="201"/>
      <c r="AH457" s="201"/>
      <c r="AI457" s="201"/>
      <c r="AJ457" s="201"/>
      <c r="AK457" s="201"/>
      <c r="AL457" s="201"/>
      <c r="AM457" s="201"/>
      <c r="AN457" s="201"/>
      <c r="AO457" s="201"/>
      <c r="AP457" s="201"/>
      <c r="AQ457" s="201"/>
      <c r="AR457" s="201"/>
      <c r="AS457" s="201"/>
      <c r="AT457" s="201"/>
    </row>
    <row r="458" spans="1:46" hidden="1">
      <c r="A458" s="95" t="str">
        <f>IF(FN_MC!Y461="","*",FN_MC!Y461)</f>
        <v>*</v>
      </c>
      <c r="B458" s="95" t="str">
        <f>IF(FN_MC!X461="","*",FN_MC!X461)</f>
        <v>*</v>
      </c>
      <c r="C458" s="95" t="str">
        <f>IF(FN_MC!Z461="","*",FN_MC!Z461)</f>
        <v>*</v>
      </c>
      <c r="D458" s="96" t="str">
        <f>IF(FN_MC!S461="","*",FN_MC!S461)</f>
        <v>-</v>
      </c>
      <c r="E458" s="96" t="str">
        <f>IF(FN_MC!T461="","*",FN_MC!T461)</f>
        <v>-</v>
      </c>
      <c r="F458" s="96" t="str">
        <f>IF(FN_MC!B461="","*",FN_MC!B461)</f>
        <v>*</v>
      </c>
      <c r="G458" s="96" t="str">
        <f>IF(FN_MC!D461="","*",FN_MC!D461)</f>
        <v>*</v>
      </c>
      <c r="H458" s="96" t="str">
        <f>IF(FN_MC!F461="","*",FN_MC!F461)</f>
        <v>*</v>
      </c>
      <c r="I458" s="96" t="str">
        <f>IF(FN_MC!H461="","*",FN_MC!H461)</f>
        <v>*</v>
      </c>
      <c r="J458" s="96" t="str">
        <f>IF(FN_MC!I461="","*",FN_MC!I461)</f>
        <v>*</v>
      </c>
      <c r="K458" s="96" t="str">
        <f>IF(FN_MC!M461="","*",FN_MC!M461)</f>
        <v>-</v>
      </c>
      <c r="L458" s="196" t="str">
        <f>IF(FN_MC!N461="","*",FN_MC!N461)</f>
        <v>-</v>
      </c>
      <c r="M458" s="97" t="str">
        <f>IF(FN_MC!J461="","*",FN_MC!J461)</f>
        <v>*</v>
      </c>
      <c r="N458" s="183" t="str">
        <f>IF(FN_MC!K461="","*",FN_MC!K461)</f>
        <v>*</v>
      </c>
      <c r="O458" s="183" t="str">
        <f>IF(FN_MC!L461="","*",FN_MC!L461)</f>
        <v>-</v>
      </c>
      <c r="P458" s="107" t="str">
        <f>IF(FN_MC!O461="","*",FN_MC!O461)</f>
        <v>*</v>
      </c>
      <c r="Q458" s="107" t="str">
        <f>IF(FN_MC!P461="","*",FN_MC!P461)</f>
        <v>*</v>
      </c>
      <c r="R458" s="96" t="str">
        <f>IF(FN_MC!Q461="","*",CONCATENATE(FN_MC!Q461," ",FN_MC!R461))</f>
        <v>*</v>
      </c>
      <c r="S458" s="96" t="str">
        <f>IF(FN_MC!V461="","*",FN_MC!V461)</f>
        <v>*</v>
      </c>
      <c r="T458" s="96" t="str">
        <f>IF(FN_MC!W461="","*",FN_MC!W461)</f>
        <v>*</v>
      </c>
      <c r="U458" s="98" t="str">
        <f ca="1">_xlfn.XLOOKUP(G458&amp;$U$3,BS_CONTROLE[CHAVE],BS_CONTROLE[Quantidade_11],"-")</f>
        <v>-</v>
      </c>
      <c r="V458" s="98" t="str">
        <f ca="1">_xlfn.XLOOKUP(G458&amp;$V$3,BS_CONTROLE[CHAVE],BS_CONTROLE[Quantidade_11],"-")</f>
        <v>-</v>
      </c>
      <c r="W458" s="98" t="str">
        <f ca="1">_xlfn.XLOOKUP(G458&amp;$W$3,BS_CONTROLE[CHAVE],BS_CONTROLE[Quantidade_11],"-")</f>
        <v>-</v>
      </c>
      <c r="X458" s="201"/>
      <c r="Y458" s="201"/>
      <c r="Z458" s="201"/>
      <c r="AA458" s="201"/>
      <c r="AB458" s="201"/>
      <c r="AC458" s="201"/>
      <c r="AD458" s="201"/>
      <c r="AE458" s="201"/>
      <c r="AF458" s="201"/>
      <c r="AG458" s="201"/>
      <c r="AH458" s="201"/>
      <c r="AI458" s="201"/>
      <c r="AJ458" s="201"/>
      <c r="AK458" s="201"/>
      <c r="AL458" s="201"/>
      <c r="AM458" s="201"/>
      <c r="AN458" s="201"/>
      <c r="AO458" s="201"/>
      <c r="AP458" s="201"/>
      <c r="AQ458" s="201"/>
      <c r="AR458" s="201"/>
      <c r="AS458" s="201"/>
      <c r="AT458" s="201"/>
    </row>
    <row r="459" spans="1:46" hidden="1">
      <c r="A459" s="95" t="str">
        <f>IF(FN_MC!Y462="","*",FN_MC!Y462)</f>
        <v>*</v>
      </c>
      <c r="B459" s="95" t="str">
        <f>IF(FN_MC!X462="","*",FN_MC!X462)</f>
        <v>*</v>
      </c>
      <c r="C459" s="95" t="str">
        <f>IF(FN_MC!Z462="","*",FN_MC!Z462)</f>
        <v>*</v>
      </c>
      <c r="D459" s="96" t="str">
        <f>IF(FN_MC!S462="","*",FN_MC!S462)</f>
        <v>-</v>
      </c>
      <c r="E459" s="96" t="str">
        <f>IF(FN_MC!T462="","*",FN_MC!T462)</f>
        <v>-</v>
      </c>
      <c r="F459" s="96" t="str">
        <f>IF(FN_MC!B462="","*",FN_MC!B462)</f>
        <v>*</v>
      </c>
      <c r="G459" s="96" t="str">
        <f>IF(FN_MC!D462="","*",FN_MC!D462)</f>
        <v>*</v>
      </c>
      <c r="H459" s="96" t="str">
        <f>IF(FN_MC!F462="","*",FN_MC!F462)</f>
        <v>*</v>
      </c>
      <c r="I459" s="96" t="str">
        <f>IF(FN_MC!H462="","*",FN_MC!H462)</f>
        <v>*</v>
      </c>
      <c r="J459" s="96" t="str">
        <f>IF(FN_MC!I462="","*",FN_MC!I462)</f>
        <v>*</v>
      </c>
      <c r="K459" s="96" t="str">
        <f>IF(FN_MC!M462="","*",FN_MC!M462)</f>
        <v>-</v>
      </c>
      <c r="L459" s="196" t="str">
        <f>IF(FN_MC!N462="","*",FN_MC!N462)</f>
        <v>-</v>
      </c>
      <c r="M459" s="97" t="str">
        <f>IF(FN_MC!J462="","*",FN_MC!J462)</f>
        <v>*</v>
      </c>
      <c r="N459" s="183" t="str">
        <f>IF(FN_MC!K462="","*",FN_MC!K462)</f>
        <v>*</v>
      </c>
      <c r="O459" s="183" t="str">
        <f>IF(FN_MC!L462="","*",FN_MC!L462)</f>
        <v>-</v>
      </c>
      <c r="P459" s="107" t="str">
        <f>IF(FN_MC!O462="","*",FN_MC!O462)</f>
        <v>*</v>
      </c>
      <c r="Q459" s="107" t="str">
        <f>IF(FN_MC!P462="","*",FN_MC!P462)</f>
        <v>*</v>
      </c>
      <c r="R459" s="96" t="str">
        <f>IF(FN_MC!Q462="","*",CONCATENATE(FN_MC!Q462," ",FN_MC!R462))</f>
        <v>*</v>
      </c>
      <c r="S459" s="96" t="str">
        <f>IF(FN_MC!V462="","*",FN_MC!V462)</f>
        <v>*</v>
      </c>
      <c r="T459" s="96" t="str">
        <f>IF(FN_MC!W462="","*",FN_MC!W462)</f>
        <v>*</v>
      </c>
      <c r="U459" s="98" t="str">
        <f ca="1">_xlfn.XLOOKUP(G459&amp;$U$3,BS_CONTROLE[CHAVE],BS_CONTROLE[Quantidade_11],"-")</f>
        <v>-</v>
      </c>
      <c r="V459" s="98" t="str">
        <f ca="1">_xlfn.XLOOKUP(G459&amp;$V$3,BS_CONTROLE[CHAVE],BS_CONTROLE[Quantidade_11],"-")</f>
        <v>-</v>
      </c>
      <c r="W459" s="98" t="str">
        <f ca="1">_xlfn.XLOOKUP(G459&amp;$W$3,BS_CONTROLE[CHAVE],BS_CONTROLE[Quantidade_11],"-")</f>
        <v>-</v>
      </c>
      <c r="X459" s="201"/>
      <c r="Y459" s="201"/>
      <c r="Z459" s="201"/>
      <c r="AA459" s="201"/>
      <c r="AB459" s="201"/>
      <c r="AC459" s="201"/>
      <c r="AD459" s="201"/>
      <c r="AE459" s="201"/>
      <c r="AF459" s="201"/>
      <c r="AG459" s="201"/>
      <c r="AH459" s="201"/>
      <c r="AI459" s="201"/>
      <c r="AJ459" s="201"/>
      <c r="AK459" s="201"/>
      <c r="AL459" s="201"/>
      <c r="AM459" s="201"/>
      <c r="AN459" s="201"/>
      <c r="AO459" s="201"/>
      <c r="AP459" s="201"/>
      <c r="AQ459" s="201"/>
      <c r="AR459" s="201"/>
      <c r="AS459" s="201"/>
      <c r="AT459" s="201"/>
    </row>
    <row r="460" spans="1:46" hidden="1">
      <c r="A460" s="95" t="str">
        <f>IF(FN_MC!Y463="","*",FN_MC!Y463)</f>
        <v>*</v>
      </c>
      <c r="B460" s="95" t="str">
        <f>IF(FN_MC!X463="","*",FN_MC!X463)</f>
        <v>*</v>
      </c>
      <c r="C460" s="95" t="str">
        <f>IF(FN_MC!Z463="","*",FN_MC!Z463)</f>
        <v>*</v>
      </c>
      <c r="D460" s="96" t="str">
        <f>IF(FN_MC!S463="","*",FN_MC!S463)</f>
        <v>-</v>
      </c>
      <c r="E460" s="96" t="str">
        <f>IF(FN_MC!T463="","*",FN_MC!T463)</f>
        <v>-</v>
      </c>
      <c r="F460" s="96" t="str">
        <f>IF(FN_MC!B463="","*",FN_MC!B463)</f>
        <v>*</v>
      </c>
      <c r="G460" s="96" t="str">
        <f>IF(FN_MC!D463="","*",FN_MC!D463)</f>
        <v>*</v>
      </c>
      <c r="H460" s="96" t="str">
        <f>IF(FN_MC!F463="","*",FN_MC!F463)</f>
        <v>*</v>
      </c>
      <c r="I460" s="96" t="str">
        <f>IF(FN_MC!H463="","*",FN_MC!H463)</f>
        <v>*</v>
      </c>
      <c r="J460" s="96" t="str">
        <f>IF(FN_MC!I463="","*",FN_MC!I463)</f>
        <v>*</v>
      </c>
      <c r="K460" s="96" t="str">
        <f>IF(FN_MC!M463="","*",FN_MC!M463)</f>
        <v>-</v>
      </c>
      <c r="L460" s="196" t="str">
        <f>IF(FN_MC!N463="","*",FN_MC!N463)</f>
        <v>-</v>
      </c>
      <c r="M460" s="97" t="str">
        <f>IF(FN_MC!J463="","*",FN_MC!J463)</f>
        <v>*</v>
      </c>
      <c r="N460" s="183" t="str">
        <f>IF(FN_MC!K463="","*",FN_MC!K463)</f>
        <v>*</v>
      </c>
      <c r="O460" s="183" t="str">
        <f>IF(FN_MC!L463="","*",FN_MC!L463)</f>
        <v>-</v>
      </c>
      <c r="P460" s="107" t="str">
        <f>IF(FN_MC!O463="","*",FN_MC!O463)</f>
        <v>*</v>
      </c>
      <c r="Q460" s="107" t="str">
        <f>IF(FN_MC!P463="","*",FN_MC!P463)</f>
        <v>*</v>
      </c>
      <c r="R460" s="96" t="str">
        <f>IF(FN_MC!Q463="","*",CONCATENATE(FN_MC!Q463," ",FN_MC!R463))</f>
        <v>*</v>
      </c>
      <c r="S460" s="96" t="str">
        <f>IF(FN_MC!V463="","*",FN_MC!V463)</f>
        <v>*</v>
      </c>
      <c r="T460" s="96" t="str">
        <f>IF(FN_MC!W463="","*",FN_MC!W463)</f>
        <v>*</v>
      </c>
      <c r="U460" s="98" t="str">
        <f ca="1">_xlfn.XLOOKUP(G460&amp;$U$3,BS_CONTROLE[CHAVE],BS_CONTROLE[Quantidade_11],"-")</f>
        <v>-</v>
      </c>
      <c r="V460" s="98" t="str">
        <f ca="1">_xlfn.XLOOKUP(G460&amp;$V$3,BS_CONTROLE[CHAVE],BS_CONTROLE[Quantidade_11],"-")</f>
        <v>-</v>
      </c>
      <c r="W460" s="98" t="str">
        <f ca="1">_xlfn.XLOOKUP(G460&amp;$W$3,BS_CONTROLE[CHAVE],BS_CONTROLE[Quantidade_11],"-")</f>
        <v>-</v>
      </c>
      <c r="X460" s="201"/>
      <c r="Y460" s="201"/>
      <c r="Z460" s="201"/>
      <c r="AA460" s="201"/>
      <c r="AB460" s="201"/>
      <c r="AC460" s="201"/>
      <c r="AD460" s="201"/>
      <c r="AE460" s="201"/>
      <c r="AF460" s="201"/>
      <c r="AG460" s="201"/>
      <c r="AH460" s="201"/>
      <c r="AI460" s="201"/>
      <c r="AJ460" s="201"/>
      <c r="AK460" s="201"/>
      <c r="AL460" s="201"/>
      <c r="AM460" s="201"/>
      <c r="AN460" s="201"/>
      <c r="AO460" s="201"/>
      <c r="AP460" s="201"/>
      <c r="AQ460" s="201"/>
      <c r="AR460" s="201"/>
      <c r="AS460" s="201"/>
      <c r="AT460" s="201"/>
    </row>
    <row r="461" spans="1:46" hidden="1">
      <c r="A461" s="95" t="str">
        <f>IF(FN_MC!Y464="","*",FN_MC!Y464)</f>
        <v>*</v>
      </c>
      <c r="B461" s="95" t="str">
        <f>IF(FN_MC!X464="","*",FN_MC!X464)</f>
        <v>*</v>
      </c>
      <c r="C461" s="95" t="str">
        <f>IF(FN_MC!Z464="","*",FN_MC!Z464)</f>
        <v>*</v>
      </c>
      <c r="D461" s="96" t="str">
        <f>IF(FN_MC!S464="","*",FN_MC!S464)</f>
        <v>-</v>
      </c>
      <c r="E461" s="96" t="str">
        <f>IF(FN_MC!T464="","*",FN_MC!T464)</f>
        <v>-</v>
      </c>
      <c r="F461" s="96" t="str">
        <f>IF(FN_MC!B464="","*",FN_MC!B464)</f>
        <v>*</v>
      </c>
      <c r="G461" s="96" t="str">
        <f>IF(FN_MC!D464="","*",FN_MC!D464)</f>
        <v>*</v>
      </c>
      <c r="H461" s="96" t="str">
        <f>IF(FN_MC!F464="","*",FN_MC!F464)</f>
        <v>*</v>
      </c>
      <c r="I461" s="96" t="str">
        <f>IF(FN_MC!H464="","*",FN_MC!H464)</f>
        <v>*</v>
      </c>
      <c r="J461" s="96" t="str">
        <f>IF(FN_MC!I464="","*",FN_MC!I464)</f>
        <v>*</v>
      </c>
      <c r="K461" s="96" t="str">
        <f>IF(FN_MC!M464="","*",FN_MC!M464)</f>
        <v>-</v>
      </c>
      <c r="L461" s="196" t="str">
        <f>IF(FN_MC!N464="","*",FN_MC!N464)</f>
        <v>-</v>
      </c>
      <c r="M461" s="97" t="str">
        <f>IF(FN_MC!J464="","*",FN_MC!J464)</f>
        <v>*</v>
      </c>
      <c r="N461" s="183" t="str">
        <f>IF(FN_MC!K464="","*",FN_MC!K464)</f>
        <v>*</v>
      </c>
      <c r="O461" s="183" t="str">
        <f>IF(FN_MC!L464="","*",FN_MC!L464)</f>
        <v>-</v>
      </c>
      <c r="P461" s="107" t="str">
        <f>IF(FN_MC!O464="","*",FN_MC!O464)</f>
        <v>*</v>
      </c>
      <c r="Q461" s="107" t="str">
        <f>IF(FN_MC!P464="","*",FN_MC!P464)</f>
        <v>*</v>
      </c>
      <c r="R461" s="96" t="str">
        <f>IF(FN_MC!Q464="","*",CONCATENATE(FN_MC!Q464," ",FN_MC!R464))</f>
        <v>*</v>
      </c>
      <c r="S461" s="96" t="str">
        <f>IF(FN_MC!V464="","*",FN_MC!V464)</f>
        <v>*</v>
      </c>
      <c r="T461" s="96" t="str">
        <f>IF(FN_MC!W464="","*",FN_MC!W464)</f>
        <v>*</v>
      </c>
      <c r="U461" s="98" t="str">
        <f ca="1">_xlfn.XLOOKUP(G461&amp;$U$3,BS_CONTROLE[CHAVE],BS_CONTROLE[Quantidade_11],"-")</f>
        <v>-</v>
      </c>
      <c r="V461" s="98" t="str">
        <f ca="1">_xlfn.XLOOKUP(G461&amp;$V$3,BS_CONTROLE[CHAVE],BS_CONTROLE[Quantidade_11],"-")</f>
        <v>-</v>
      </c>
      <c r="W461" s="98" t="str">
        <f ca="1">_xlfn.XLOOKUP(G461&amp;$W$3,BS_CONTROLE[CHAVE],BS_CONTROLE[Quantidade_11],"-")</f>
        <v>-</v>
      </c>
      <c r="X461" s="201"/>
      <c r="Y461" s="201"/>
      <c r="Z461" s="201"/>
      <c r="AA461" s="201"/>
      <c r="AB461" s="201"/>
      <c r="AC461" s="201"/>
      <c r="AD461" s="201"/>
      <c r="AE461" s="201"/>
      <c r="AF461" s="201"/>
      <c r="AG461" s="201"/>
      <c r="AH461" s="201"/>
      <c r="AI461" s="201"/>
      <c r="AJ461" s="201"/>
      <c r="AK461" s="201"/>
      <c r="AL461" s="201"/>
      <c r="AM461" s="201"/>
      <c r="AN461" s="201"/>
      <c r="AO461" s="201"/>
      <c r="AP461" s="201"/>
      <c r="AQ461" s="201"/>
      <c r="AR461" s="201"/>
      <c r="AS461" s="201"/>
      <c r="AT461" s="201"/>
    </row>
    <row r="462" spans="1:46" hidden="1">
      <c r="A462" s="95" t="str">
        <f>IF(FN_MC!Y465="","*",FN_MC!Y465)</f>
        <v>*</v>
      </c>
      <c r="B462" s="95" t="str">
        <f>IF(FN_MC!X465="","*",FN_MC!X465)</f>
        <v>*</v>
      </c>
      <c r="C462" s="95" t="str">
        <f>IF(FN_MC!Z465="","*",FN_MC!Z465)</f>
        <v>*</v>
      </c>
      <c r="D462" s="96" t="str">
        <f>IF(FN_MC!S465="","*",FN_MC!S465)</f>
        <v>-</v>
      </c>
      <c r="E462" s="96" t="str">
        <f>IF(FN_MC!T465="","*",FN_MC!T465)</f>
        <v>-</v>
      </c>
      <c r="F462" s="96" t="str">
        <f>IF(FN_MC!B465="","*",FN_MC!B465)</f>
        <v>*</v>
      </c>
      <c r="G462" s="96" t="str">
        <f>IF(FN_MC!D465="","*",FN_MC!D465)</f>
        <v>*</v>
      </c>
      <c r="H462" s="96" t="str">
        <f>IF(FN_MC!F465="","*",FN_MC!F465)</f>
        <v>*</v>
      </c>
      <c r="I462" s="96" t="str">
        <f>IF(FN_MC!H465="","*",FN_MC!H465)</f>
        <v>*</v>
      </c>
      <c r="J462" s="96" t="str">
        <f>IF(FN_MC!I465="","*",FN_MC!I465)</f>
        <v>*</v>
      </c>
      <c r="K462" s="96" t="str">
        <f>IF(FN_MC!M465="","*",FN_MC!M465)</f>
        <v>-</v>
      </c>
      <c r="L462" s="196" t="str">
        <f>IF(FN_MC!N465="","*",FN_MC!N465)</f>
        <v>-</v>
      </c>
      <c r="M462" s="97" t="str">
        <f>IF(FN_MC!J465="","*",FN_MC!J465)</f>
        <v>*</v>
      </c>
      <c r="N462" s="183" t="str">
        <f>IF(FN_MC!K465="","*",FN_MC!K465)</f>
        <v>*</v>
      </c>
      <c r="O462" s="183" t="str">
        <f>IF(FN_MC!L465="","*",FN_MC!L465)</f>
        <v>-</v>
      </c>
      <c r="P462" s="107" t="str">
        <f>IF(FN_MC!O465="","*",FN_MC!O465)</f>
        <v>*</v>
      </c>
      <c r="Q462" s="107" t="str">
        <f>IF(FN_MC!P465="","*",FN_MC!P465)</f>
        <v>*</v>
      </c>
      <c r="R462" s="96" t="str">
        <f>IF(FN_MC!Q465="","*",CONCATENATE(FN_MC!Q465," ",FN_MC!R465))</f>
        <v>*</v>
      </c>
      <c r="S462" s="96" t="str">
        <f>IF(FN_MC!V465="","*",FN_MC!V465)</f>
        <v>*</v>
      </c>
      <c r="T462" s="96" t="str">
        <f>IF(FN_MC!W465="","*",FN_MC!W465)</f>
        <v>*</v>
      </c>
      <c r="U462" s="98" t="str">
        <f ca="1">_xlfn.XLOOKUP(G462&amp;$U$3,BS_CONTROLE[CHAVE],BS_CONTROLE[Quantidade_11],"-")</f>
        <v>-</v>
      </c>
      <c r="V462" s="98" t="str">
        <f ca="1">_xlfn.XLOOKUP(G462&amp;$V$3,BS_CONTROLE[CHAVE],BS_CONTROLE[Quantidade_11],"-")</f>
        <v>-</v>
      </c>
      <c r="W462" s="98" t="str">
        <f ca="1">_xlfn.XLOOKUP(G462&amp;$W$3,BS_CONTROLE[CHAVE],BS_CONTROLE[Quantidade_11],"-")</f>
        <v>-</v>
      </c>
      <c r="X462" s="201"/>
      <c r="Y462" s="201"/>
      <c r="Z462" s="201"/>
      <c r="AA462" s="201"/>
      <c r="AB462" s="201"/>
      <c r="AC462" s="201"/>
      <c r="AD462" s="201"/>
      <c r="AE462" s="201"/>
      <c r="AF462" s="201"/>
      <c r="AG462" s="201"/>
      <c r="AH462" s="201"/>
      <c r="AI462" s="201"/>
      <c r="AJ462" s="201"/>
      <c r="AK462" s="201"/>
      <c r="AL462" s="201"/>
      <c r="AM462" s="201"/>
      <c r="AN462" s="201"/>
      <c r="AO462" s="201"/>
      <c r="AP462" s="201"/>
      <c r="AQ462" s="201"/>
      <c r="AR462" s="201"/>
      <c r="AS462" s="201"/>
      <c r="AT462" s="201"/>
    </row>
    <row r="463" spans="1:46" hidden="1">
      <c r="A463" s="95" t="str">
        <f>IF(FN_MC!Y466="","*",FN_MC!Y466)</f>
        <v>*</v>
      </c>
      <c r="B463" s="95" t="str">
        <f>IF(FN_MC!X466="","*",FN_MC!X466)</f>
        <v>*</v>
      </c>
      <c r="C463" s="95" t="str">
        <f>IF(FN_MC!Z466="","*",FN_MC!Z466)</f>
        <v>*</v>
      </c>
      <c r="D463" s="96" t="str">
        <f>IF(FN_MC!S466="","*",FN_MC!S466)</f>
        <v>-</v>
      </c>
      <c r="E463" s="96" t="str">
        <f>IF(FN_MC!T466="","*",FN_MC!T466)</f>
        <v>-</v>
      </c>
      <c r="F463" s="96" t="str">
        <f>IF(FN_MC!B466="","*",FN_MC!B466)</f>
        <v>*</v>
      </c>
      <c r="G463" s="96" t="str">
        <f>IF(FN_MC!D466="","*",FN_MC!D466)</f>
        <v>*</v>
      </c>
      <c r="H463" s="96" t="str">
        <f>IF(FN_MC!F466="","*",FN_MC!F466)</f>
        <v>*</v>
      </c>
      <c r="I463" s="96" t="str">
        <f>IF(FN_MC!H466="","*",FN_MC!H466)</f>
        <v>*</v>
      </c>
      <c r="J463" s="96" t="str">
        <f>IF(FN_MC!I466="","*",FN_MC!I466)</f>
        <v>*</v>
      </c>
      <c r="K463" s="96" t="str">
        <f>IF(FN_MC!M466="","*",FN_MC!M466)</f>
        <v>-</v>
      </c>
      <c r="L463" s="196" t="str">
        <f>IF(FN_MC!N466="","*",FN_MC!N466)</f>
        <v>-</v>
      </c>
      <c r="M463" s="97" t="str">
        <f>IF(FN_MC!J466="","*",FN_MC!J466)</f>
        <v>*</v>
      </c>
      <c r="N463" s="183" t="str">
        <f>IF(FN_MC!K466="","*",FN_MC!K466)</f>
        <v>*</v>
      </c>
      <c r="O463" s="183" t="str">
        <f>IF(FN_MC!L466="","*",FN_MC!L466)</f>
        <v>-</v>
      </c>
      <c r="P463" s="107" t="str">
        <f>IF(FN_MC!O466="","*",FN_MC!O466)</f>
        <v>*</v>
      </c>
      <c r="Q463" s="107" t="str">
        <f>IF(FN_MC!P466="","*",FN_MC!P466)</f>
        <v>*</v>
      </c>
      <c r="R463" s="96" t="str">
        <f>IF(FN_MC!Q466="","*",CONCATENATE(FN_MC!Q466," ",FN_MC!R466))</f>
        <v>*</v>
      </c>
      <c r="S463" s="96" t="str">
        <f>IF(FN_MC!V466="","*",FN_MC!V466)</f>
        <v>*</v>
      </c>
      <c r="T463" s="96" t="str">
        <f>IF(FN_MC!W466="","*",FN_MC!W466)</f>
        <v>*</v>
      </c>
      <c r="U463" s="98" t="str">
        <f ca="1">_xlfn.XLOOKUP(G463&amp;$U$3,BS_CONTROLE[CHAVE],BS_CONTROLE[Quantidade_11],"-")</f>
        <v>-</v>
      </c>
      <c r="V463" s="98" t="str">
        <f ca="1">_xlfn.XLOOKUP(G463&amp;$V$3,BS_CONTROLE[CHAVE],BS_CONTROLE[Quantidade_11],"-")</f>
        <v>-</v>
      </c>
      <c r="W463" s="98" t="str">
        <f ca="1">_xlfn.XLOOKUP(G463&amp;$W$3,BS_CONTROLE[CHAVE],BS_CONTROLE[Quantidade_11],"-")</f>
        <v>-</v>
      </c>
      <c r="X463" s="201"/>
      <c r="Y463" s="201"/>
      <c r="Z463" s="201"/>
      <c r="AA463" s="201"/>
      <c r="AB463" s="201"/>
      <c r="AC463" s="201"/>
      <c r="AD463" s="201"/>
      <c r="AE463" s="201"/>
      <c r="AF463" s="201"/>
      <c r="AG463" s="201"/>
      <c r="AH463" s="201"/>
      <c r="AI463" s="201"/>
      <c r="AJ463" s="201"/>
      <c r="AK463" s="201"/>
      <c r="AL463" s="201"/>
      <c r="AM463" s="201"/>
      <c r="AN463" s="201"/>
      <c r="AO463" s="201"/>
      <c r="AP463" s="201"/>
      <c r="AQ463" s="201"/>
      <c r="AR463" s="201"/>
      <c r="AS463" s="201"/>
      <c r="AT463" s="201"/>
    </row>
    <row r="464" spans="1:46" hidden="1">
      <c r="A464" s="95" t="str">
        <f>IF(FN_MC!Y467="","*",FN_MC!Y467)</f>
        <v>*</v>
      </c>
      <c r="B464" s="95" t="str">
        <f>IF(FN_MC!X467="","*",FN_MC!X467)</f>
        <v>*</v>
      </c>
      <c r="C464" s="95" t="str">
        <f>IF(FN_MC!Z467="","*",FN_MC!Z467)</f>
        <v>*</v>
      </c>
      <c r="D464" s="96" t="str">
        <f>IF(FN_MC!S467="","*",FN_MC!S467)</f>
        <v>-</v>
      </c>
      <c r="E464" s="96" t="str">
        <f>IF(FN_MC!T467="","*",FN_MC!T467)</f>
        <v>-</v>
      </c>
      <c r="F464" s="96" t="str">
        <f>IF(FN_MC!B467="","*",FN_MC!B467)</f>
        <v>*</v>
      </c>
      <c r="G464" s="96" t="str">
        <f>IF(FN_MC!D467="","*",FN_MC!D467)</f>
        <v>*</v>
      </c>
      <c r="H464" s="96" t="str">
        <f>IF(FN_MC!F467="","*",FN_MC!F467)</f>
        <v>*</v>
      </c>
      <c r="I464" s="96" t="str">
        <f>IF(FN_MC!H467="","*",FN_MC!H467)</f>
        <v>*</v>
      </c>
      <c r="J464" s="96" t="str">
        <f>IF(FN_MC!I467="","*",FN_MC!I467)</f>
        <v>*</v>
      </c>
      <c r="K464" s="96" t="str">
        <f>IF(FN_MC!M467="","*",FN_MC!M467)</f>
        <v>-</v>
      </c>
      <c r="L464" s="196" t="str">
        <f>IF(FN_MC!N467="","*",FN_MC!N467)</f>
        <v>-</v>
      </c>
      <c r="M464" s="97" t="str">
        <f>IF(FN_MC!J467="","*",FN_MC!J467)</f>
        <v>*</v>
      </c>
      <c r="N464" s="183" t="str">
        <f>IF(FN_MC!K467="","*",FN_MC!K467)</f>
        <v>*</v>
      </c>
      <c r="O464" s="183" t="str">
        <f>IF(FN_MC!L467="","*",FN_MC!L467)</f>
        <v>-</v>
      </c>
      <c r="P464" s="107" t="str">
        <f>IF(FN_MC!O467="","*",FN_MC!O467)</f>
        <v>*</v>
      </c>
      <c r="Q464" s="107" t="str">
        <f>IF(FN_MC!P467="","*",FN_MC!P467)</f>
        <v>*</v>
      </c>
      <c r="R464" s="96" t="str">
        <f>IF(FN_MC!Q467="","*",CONCATENATE(FN_MC!Q467," ",FN_MC!R467))</f>
        <v>*</v>
      </c>
      <c r="S464" s="96" t="str">
        <f>IF(FN_MC!V467="","*",FN_MC!V467)</f>
        <v>*</v>
      </c>
      <c r="T464" s="96" t="str">
        <f>IF(FN_MC!W467="","*",FN_MC!W467)</f>
        <v>*</v>
      </c>
      <c r="U464" s="98" t="str">
        <f ca="1">_xlfn.XLOOKUP(G464&amp;$U$3,BS_CONTROLE[CHAVE],BS_CONTROLE[Quantidade_11],"-")</f>
        <v>-</v>
      </c>
      <c r="V464" s="98" t="str">
        <f ca="1">_xlfn.XLOOKUP(G464&amp;$V$3,BS_CONTROLE[CHAVE],BS_CONTROLE[Quantidade_11],"-")</f>
        <v>-</v>
      </c>
      <c r="W464" s="98" t="str">
        <f ca="1">_xlfn.XLOOKUP(G464&amp;$W$3,BS_CONTROLE[CHAVE],BS_CONTROLE[Quantidade_11],"-")</f>
        <v>-</v>
      </c>
      <c r="X464" s="201"/>
      <c r="Y464" s="201"/>
      <c r="Z464" s="201"/>
      <c r="AA464" s="201"/>
      <c r="AB464" s="201"/>
      <c r="AC464" s="201"/>
      <c r="AD464" s="201"/>
      <c r="AE464" s="201"/>
      <c r="AF464" s="201"/>
      <c r="AG464" s="201"/>
      <c r="AH464" s="201"/>
      <c r="AI464" s="201"/>
      <c r="AJ464" s="201"/>
      <c r="AK464" s="201"/>
      <c r="AL464" s="201"/>
      <c r="AM464" s="201"/>
      <c r="AN464" s="201"/>
      <c r="AO464" s="201"/>
      <c r="AP464" s="201"/>
      <c r="AQ464" s="201"/>
      <c r="AR464" s="201"/>
      <c r="AS464" s="201"/>
      <c r="AT464" s="201"/>
    </row>
    <row r="465" spans="1:46" hidden="1">
      <c r="A465" s="95" t="str">
        <f>IF(FN_MC!Y468="","*",FN_MC!Y468)</f>
        <v>*</v>
      </c>
      <c r="B465" s="95" t="str">
        <f>IF(FN_MC!X468="","*",FN_MC!X468)</f>
        <v>*</v>
      </c>
      <c r="C465" s="95" t="str">
        <f>IF(FN_MC!Z468="","*",FN_MC!Z468)</f>
        <v>*</v>
      </c>
      <c r="D465" s="96" t="str">
        <f>IF(FN_MC!S468="","*",FN_MC!S468)</f>
        <v>-</v>
      </c>
      <c r="E465" s="96" t="str">
        <f>IF(FN_MC!T468="","*",FN_MC!T468)</f>
        <v>-</v>
      </c>
      <c r="F465" s="96" t="str">
        <f>IF(FN_MC!B468="","*",FN_MC!B468)</f>
        <v>*</v>
      </c>
      <c r="G465" s="96" t="str">
        <f>IF(FN_MC!D468="","*",FN_MC!D468)</f>
        <v>*</v>
      </c>
      <c r="H465" s="96" t="str">
        <f>IF(FN_MC!F468="","*",FN_MC!F468)</f>
        <v>*</v>
      </c>
      <c r="I465" s="96" t="str">
        <f>IF(FN_MC!H468="","*",FN_MC!H468)</f>
        <v>*</v>
      </c>
      <c r="J465" s="96" t="str">
        <f>IF(FN_MC!I468="","*",FN_MC!I468)</f>
        <v>*</v>
      </c>
      <c r="K465" s="96" t="str">
        <f>IF(FN_MC!M468="","*",FN_MC!M468)</f>
        <v>-</v>
      </c>
      <c r="L465" s="196" t="str">
        <f>IF(FN_MC!N468="","*",FN_MC!N468)</f>
        <v>-</v>
      </c>
      <c r="M465" s="97" t="str">
        <f>IF(FN_MC!J468="","*",FN_MC!J468)</f>
        <v>*</v>
      </c>
      <c r="N465" s="183" t="str">
        <f>IF(FN_MC!K468="","*",FN_MC!K468)</f>
        <v>*</v>
      </c>
      <c r="O465" s="183" t="str">
        <f>IF(FN_MC!L468="","*",FN_MC!L468)</f>
        <v>-</v>
      </c>
      <c r="P465" s="107" t="str">
        <f>IF(FN_MC!O468="","*",FN_MC!O468)</f>
        <v>*</v>
      </c>
      <c r="Q465" s="107" t="str">
        <f>IF(FN_MC!P468="","*",FN_MC!P468)</f>
        <v>*</v>
      </c>
      <c r="R465" s="96" t="str">
        <f>IF(FN_MC!Q468="","*",CONCATENATE(FN_MC!Q468," ",FN_MC!R468))</f>
        <v>*</v>
      </c>
      <c r="S465" s="96" t="str">
        <f>IF(FN_MC!V468="","*",FN_MC!V468)</f>
        <v>*</v>
      </c>
      <c r="T465" s="96" t="str">
        <f>IF(FN_MC!W468="","*",FN_MC!W468)</f>
        <v>*</v>
      </c>
      <c r="U465" s="98" t="str">
        <f ca="1">_xlfn.XLOOKUP(G465&amp;$U$3,BS_CONTROLE[CHAVE],BS_CONTROLE[Quantidade_11],"-")</f>
        <v>-</v>
      </c>
      <c r="V465" s="98" t="str">
        <f ca="1">_xlfn.XLOOKUP(G465&amp;$V$3,BS_CONTROLE[CHAVE],BS_CONTROLE[Quantidade_11],"-")</f>
        <v>-</v>
      </c>
      <c r="W465" s="98" t="str">
        <f ca="1">_xlfn.XLOOKUP(G465&amp;$W$3,BS_CONTROLE[CHAVE],BS_CONTROLE[Quantidade_11],"-")</f>
        <v>-</v>
      </c>
      <c r="X465" s="201"/>
      <c r="Y465" s="201"/>
      <c r="Z465" s="201"/>
      <c r="AA465" s="201"/>
      <c r="AB465" s="201"/>
      <c r="AC465" s="201"/>
      <c r="AD465" s="201"/>
      <c r="AE465" s="201"/>
      <c r="AF465" s="201"/>
      <c r="AG465" s="201"/>
      <c r="AH465" s="201"/>
      <c r="AI465" s="201"/>
      <c r="AJ465" s="201"/>
      <c r="AK465" s="201"/>
      <c r="AL465" s="201"/>
      <c r="AM465" s="201"/>
      <c r="AN465" s="201"/>
      <c r="AO465" s="201"/>
      <c r="AP465" s="201"/>
      <c r="AQ465" s="201"/>
      <c r="AR465" s="201"/>
      <c r="AS465" s="201"/>
      <c r="AT465" s="201"/>
    </row>
    <row r="466" spans="1:46" hidden="1">
      <c r="A466" s="95" t="str">
        <f>IF(FN_MC!Y469="","*",FN_MC!Y469)</f>
        <v>*</v>
      </c>
      <c r="B466" s="95" t="str">
        <f>IF(FN_MC!X469="","*",FN_MC!X469)</f>
        <v>*</v>
      </c>
      <c r="C466" s="95" t="str">
        <f>IF(FN_MC!Z469="","*",FN_MC!Z469)</f>
        <v>*</v>
      </c>
      <c r="D466" s="96" t="str">
        <f>IF(FN_MC!S469="","*",FN_MC!S469)</f>
        <v>-</v>
      </c>
      <c r="E466" s="96" t="str">
        <f>IF(FN_MC!T469="","*",FN_MC!T469)</f>
        <v>-</v>
      </c>
      <c r="F466" s="96" t="str">
        <f>IF(FN_MC!B469="","*",FN_MC!B469)</f>
        <v>*</v>
      </c>
      <c r="G466" s="96" t="str">
        <f>IF(FN_MC!D469="","*",FN_MC!D469)</f>
        <v>*</v>
      </c>
      <c r="H466" s="96" t="str">
        <f>IF(FN_MC!F469="","*",FN_MC!F469)</f>
        <v>*</v>
      </c>
      <c r="I466" s="96" t="str">
        <f>IF(FN_MC!H469="","*",FN_MC!H469)</f>
        <v>*</v>
      </c>
      <c r="J466" s="96" t="str">
        <f>IF(FN_MC!I469="","*",FN_MC!I469)</f>
        <v>*</v>
      </c>
      <c r="K466" s="96" t="str">
        <f>IF(FN_MC!M469="","*",FN_MC!M469)</f>
        <v>-</v>
      </c>
      <c r="L466" s="196" t="str">
        <f>IF(FN_MC!N469="","*",FN_MC!N469)</f>
        <v>-</v>
      </c>
      <c r="M466" s="97" t="str">
        <f>IF(FN_MC!J469="","*",FN_MC!J469)</f>
        <v>*</v>
      </c>
      <c r="N466" s="183" t="str">
        <f>IF(FN_MC!K469="","*",FN_MC!K469)</f>
        <v>*</v>
      </c>
      <c r="O466" s="183" t="str">
        <f>IF(FN_MC!L469="","*",FN_MC!L469)</f>
        <v>-</v>
      </c>
      <c r="P466" s="107" t="str">
        <f>IF(FN_MC!O469="","*",FN_MC!O469)</f>
        <v>*</v>
      </c>
      <c r="Q466" s="107" t="str">
        <f>IF(FN_MC!P469="","*",FN_MC!P469)</f>
        <v>*</v>
      </c>
      <c r="R466" s="96" t="str">
        <f>IF(FN_MC!Q469="","*",CONCATENATE(FN_MC!Q469," ",FN_MC!R469))</f>
        <v>*</v>
      </c>
      <c r="S466" s="96" t="str">
        <f>IF(FN_MC!V469="","*",FN_MC!V469)</f>
        <v>*</v>
      </c>
      <c r="T466" s="96" t="str">
        <f>IF(FN_MC!W469="","*",FN_MC!W469)</f>
        <v>*</v>
      </c>
      <c r="U466" s="98" t="str">
        <f ca="1">_xlfn.XLOOKUP(G466&amp;$U$3,BS_CONTROLE[CHAVE],BS_CONTROLE[Quantidade_11],"-")</f>
        <v>-</v>
      </c>
      <c r="V466" s="98" t="str">
        <f ca="1">_xlfn.XLOOKUP(G466&amp;$V$3,BS_CONTROLE[CHAVE],BS_CONTROLE[Quantidade_11],"-")</f>
        <v>-</v>
      </c>
      <c r="W466" s="98" t="str">
        <f ca="1">_xlfn.XLOOKUP(G466&amp;$W$3,BS_CONTROLE[CHAVE],BS_CONTROLE[Quantidade_11],"-")</f>
        <v>-</v>
      </c>
      <c r="X466" s="201"/>
      <c r="Y466" s="201"/>
      <c r="Z466" s="201"/>
      <c r="AA466" s="201"/>
      <c r="AB466" s="201"/>
      <c r="AC466" s="201"/>
      <c r="AD466" s="201"/>
      <c r="AE466" s="201"/>
      <c r="AF466" s="201"/>
      <c r="AG466" s="201"/>
      <c r="AH466" s="201"/>
      <c r="AI466" s="201"/>
      <c r="AJ466" s="201"/>
      <c r="AK466" s="201"/>
      <c r="AL466" s="201"/>
      <c r="AM466" s="201"/>
      <c r="AN466" s="201"/>
      <c r="AO466" s="201"/>
      <c r="AP466" s="201"/>
      <c r="AQ466" s="201"/>
      <c r="AR466" s="201"/>
      <c r="AS466" s="201"/>
      <c r="AT466" s="201"/>
    </row>
    <row r="467" spans="1:46" hidden="1">
      <c r="A467" s="95" t="str">
        <f>IF(FN_MC!Y470="","*",FN_MC!Y470)</f>
        <v>*</v>
      </c>
      <c r="B467" s="95" t="str">
        <f>IF(FN_MC!X470="","*",FN_MC!X470)</f>
        <v>*</v>
      </c>
      <c r="C467" s="95" t="str">
        <f>IF(FN_MC!Z470="","*",FN_MC!Z470)</f>
        <v>*</v>
      </c>
      <c r="D467" s="96" t="str">
        <f>IF(FN_MC!S470="","*",FN_MC!S470)</f>
        <v>-</v>
      </c>
      <c r="E467" s="96" t="str">
        <f>IF(FN_MC!T470="","*",FN_MC!T470)</f>
        <v>-</v>
      </c>
      <c r="F467" s="96" t="str">
        <f>IF(FN_MC!B470="","*",FN_MC!B470)</f>
        <v>*</v>
      </c>
      <c r="G467" s="96" t="str">
        <f>IF(FN_MC!D470="","*",FN_MC!D470)</f>
        <v>*</v>
      </c>
      <c r="H467" s="96" t="str">
        <f>IF(FN_MC!F470="","*",FN_MC!F470)</f>
        <v>*</v>
      </c>
      <c r="I467" s="96" t="str">
        <f>IF(FN_MC!H470="","*",FN_MC!H470)</f>
        <v>*</v>
      </c>
      <c r="J467" s="96" t="str">
        <f>IF(FN_MC!I470="","*",FN_MC!I470)</f>
        <v>*</v>
      </c>
      <c r="K467" s="96" t="str">
        <f>IF(FN_MC!M470="","*",FN_MC!M470)</f>
        <v>-</v>
      </c>
      <c r="L467" s="196" t="str">
        <f>IF(FN_MC!N470="","*",FN_MC!N470)</f>
        <v>-</v>
      </c>
      <c r="M467" s="97" t="str">
        <f>IF(FN_MC!J470="","*",FN_MC!J470)</f>
        <v>*</v>
      </c>
      <c r="N467" s="183" t="str">
        <f>IF(FN_MC!K470="","*",FN_MC!K470)</f>
        <v>*</v>
      </c>
      <c r="O467" s="183" t="str">
        <f>IF(FN_MC!L470="","*",FN_MC!L470)</f>
        <v>-</v>
      </c>
      <c r="P467" s="107" t="str">
        <f>IF(FN_MC!O470="","*",FN_MC!O470)</f>
        <v>*</v>
      </c>
      <c r="Q467" s="107" t="str">
        <f>IF(FN_MC!P470="","*",FN_MC!P470)</f>
        <v>*</v>
      </c>
      <c r="R467" s="96" t="str">
        <f>IF(FN_MC!Q470="","*",CONCATENATE(FN_MC!Q470," ",FN_MC!R470))</f>
        <v>*</v>
      </c>
      <c r="S467" s="96" t="str">
        <f>IF(FN_MC!V470="","*",FN_MC!V470)</f>
        <v>*</v>
      </c>
      <c r="T467" s="96" t="str">
        <f>IF(FN_MC!W470="","*",FN_MC!W470)</f>
        <v>*</v>
      </c>
      <c r="U467" s="98" t="str">
        <f ca="1">_xlfn.XLOOKUP(G467&amp;$U$3,BS_CONTROLE[CHAVE],BS_CONTROLE[Quantidade_11],"-")</f>
        <v>-</v>
      </c>
      <c r="V467" s="98" t="str">
        <f ca="1">_xlfn.XLOOKUP(G467&amp;$V$3,BS_CONTROLE[CHAVE],BS_CONTROLE[Quantidade_11],"-")</f>
        <v>-</v>
      </c>
      <c r="W467" s="98" t="str">
        <f ca="1">_xlfn.XLOOKUP(G467&amp;$W$3,BS_CONTROLE[CHAVE],BS_CONTROLE[Quantidade_11],"-")</f>
        <v>-</v>
      </c>
      <c r="X467" s="201"/>
      <c r="Y467" s="201"/>
      <c r="Z467" s="201"/>
      <c r="AA467" s="201"/>
      <c r="AB467" s="201"/>
      <c r="AC467" s="201"/>
      <c r="AD467" s="201"/>
      <c r="AE467" s="201"/>
      <c r="AF467" s="201"/>
      <c r="AG467" s="201"/>
      <c r="AH467" s="201"/>
      <c r="AI467" s="201"/>
      <c r="AJ467" s="201"/>
      <c r="AK467" s="201"/>
      <c r="AL467" s="201"/>
      <c r="AM467" s="201"/>
      <c r="AN467" s="201"/>
      <c r="AO467" s="201"/>
      <c r="AP467" s="201"/>
      <c r="AQ467" s="201"/>
      <c r="AR467" s="201"/>
      <c r="AS467" s="201"/>
      <c r="AT467" s="201"/>
    </row>
    <row r="468" spans="1:46" hidden="1">
      <c r="A468" s="95" t="str">
        <f>IF(FN_MC!Y471="","*",FN_MC!Y471)</f>
        <v>*</v>
      </c>
      <c r="B468" s="95" t="str">
        <f>IF(FN_MC!X471="","*",FN_MC!X471)</f>
        <v>*</v>
      </c>
      <c r="C468" s="95" t="str">
        <f>IF(FN_MC!Z471="","*",FN_MC!Z471)</f>
        <v>*</v>
      </c>
      <c r="D468" s="96" t="str">
        <f>IF(FN_MC!S471="","*",FN_MC!S471)</f>
        <v>-</v>
      </c>
      <c r="E468" s="96" t="str">
        <f>IF(FN_MC!T471="","*",FN_MC!T471)</f>
        <v>-</v>
      </c>
      <c r="F468" s="96" t="str">
        <f>IF(FN_MC!B471="","*",FN_MC!B471)</f>
        <v>*</v>
      </c>
      <c r="G468" s="96" t="str">
        <f>IF(FN_MC!D471="","*",FN_MC!D471)</f>
        <v>*</v>
      </c>
      <c r="H468" s="96" t="str">
        <f>IF(FN_MC!F471="","*",FN_MC!F471)</f>
        <v>*</v>
      </c>
      <c r="I468" s="96" t="str">
        <f>IF(FN_MC!H471="","*",FN_MC!H471)</f>
        <v>*</v>
      </c>
      <c r="J468" s="96" t="str">
        <f>IF(FN_MC!I471="","*",FN_MC!I471)</f>
        <v>*</v>
      </c>
      <c r="K468" s="96" t="str">
        <f>IF(FN_MC!M471="","*",FN_MC!M471)</f>
        <v>-</v>
      </c>
      <c r="L468" s="196" t="str">
        <f>IF(FN_MC!N471="","*",FN_MC!N471)</f>
        <v>-</v>
      </c>
      <c r="M468" s="97" t="str">
        <f>IF(FN_MC!J471="","*",FN_MC!J471)</f>
        <v>*</v>
      </c>
      <c r="N468" s="183" t="str">
        <f>IF(FN_MC!K471="","*",FN_MC!K471)</f>
        <v>*</v>
      </c>
      <c r="O468" s="183" t="str">
        <f>IF(FN_MC!L471="","*",FN_MC!L471)</f>
        <v>-</v>
      </c>
      <c r="P468" s="107" t="str">
        <f>IF(FN_MC!O471="","*",FN_MC!O471)</f>
        <v>*</v>
      </c>
      <c r="Q468" s="107" t="str">
        <f>IF(FN_MC!P471="","*",FN_MC!P471)</f>
        <v>*</v>
      </c>
      <c r="R468" s="96" t="str">
        <f>IF(FN_MC!Q471="","*",CONCATENATE(FN_MC!Q471," ",FN_MC!R471))</f>
        <v>*</v>
      </c>
      <c r="S468" s="96" t="str">
        <f>IF(FN_MC!V471="","*",FN_MC!V471)</f>
        <v>*</v>
      </c>
      <c r="T468" s="96" t="str">
        <f>IF(FN_MC!W471="","*",FN_MC!W471)</f>
        <v>*</v>
      </c>
      <c r="U468" s="98" t="str">
        <f ca="1">_xlfn.XLOOKUP(G468&amp;$U$3,BS_CONTROLE[CHAVE],BS_CONTROLE[Quantidade_11],"-")</f>
        <v>-</v>
      </c>
      <c r="V468" s="98" t="str">
        <f ca="1">_xlfn.XLOOKUP(G468&amp;$V$3,BS_CONTROLE[CHAVE],BS_CONTROLE[Quantidade_11],"-")</f>
        <v>-</v>
      </c>
      <c r="W468" s="98" t="str">
        <f ca="1">_xlfn.XLOOKUP(G468&amp;$W$3,BS_CONTROLE[CHAVE],BS_CONTROLE[Quantidade_11],"-")</f>
        <v>-</v>
      </c>
      <c r="X468" s="201"/>
      <c r="Y468" s="201"/>
      <c r="Z468" s="201"/>
      <c r="AA468" s="201"/>
      <c r="AB468" s="201"/>
      <c r="AC468" s="201"/>
      <c r="AD468" s="201"/>
      <c r="AE468" s="201"/>
      <c r="AF468" s="201"/>
      <c r="AG468" s="201"/>
      <c r="AH468" s="201"/>
      <c r="AI468" s="201"/>
      <c r="AJ468" s="201"/>
      <c r="AK468" s="201"/>
      <c r="AL468" s="201"/>
      <c r="AM468" s="201"/>
      <c r="AN468" s="201"/>
      <c r="AO468" s="201"/>
      <c r="AP468" s="201"/>
      <c r="AQ468" s="201"/>
      <c r="AR468" s="201"/>
      <c r="AS468" s="201"/>
      <c r="AT468" s="201"/>
    </row>
    <row r="469" spans="1:46" hidden="1">
      <c r="A469" s="95" t="str">
        <f>IF(FN_MC!Y472="","*",FN_MC!Y472)</f>
        <v>*</v>
      </c>
      <c r="B469" s="95" t="str">
        <f>IF(FN_MC!X472="","*",FN_MC!X472)</f>
        <v>*</v>
      </c>
      <c r="C469" s="95" t="str">
        <f>IF(FN_MC!Z472="","*",FN_MC!Z472)</f>
        <v>*</v>
      </c>
      <c r="D469" s="96" t="str">
        <f>IF(FN_MC!S472="","*",FN_MC!S472)</f>
        <v>-</v>
      </c>
      <c r="E469" s="96" t="str">
        <f>IF(FN_MC!T472="","*",FN_MC!T472)</f>
        <v>-</v>
      </c>
      <c r="F469" s="96" t="str">
        <f>IF(FN_MC!B472="","*",FN_MC!B472)</f>
        <v>*</v>
      </c>
      <c r="G469" s="96" t="str">
        <f>IF(FN_MC!D472="","*",FN_MC!D472)</f>
        <v>*</v>
      </c>
      <c r="H469" s="96" t="str">
        <f>IF(FN_MC!F472="","*",FN_MC!F472)</f>
        <v>*</v>
      </c>
      <c r="I469" s="96" t="str">
        <f>IF(FN_MC!H472="","*",FN_MC!H472)</f>
        <v>*</v>
      </c>
      <c r="J469" s="96" t="str">
        <f>IF(FN_MC!I472="","*",FN_MC!I472)</f>
        <v>*</v>
      </c>
      <c r="K469" s="96" t="str">
        <f>IF(FN_MC!M472="","*",FN_MC!M472)</f>
        <v>-</v>
      </c>
      <c r="L469" s="196" t="str">
        <f>IF(FN_MC!N472="","*",FN_MC!N472)</f>
        <v>-</v>
      </c>
      <c r="M469" s="97" t="str">
        <f>IF(FN_MC!J472="","*",FN_MC!J472)</f>
        <v>*</v>
      </c>
      <c r="N469" s="183" t="str">
        <f>IF(FN_MC!K472="","*",FN_MC!K472)</f>
        <v>*</v>
      </c>
      <c r="O469" s="183" t="str">
        <f>IF(FN_MC!L472="","*",FN_MC!L472)</f>
        <v>-</v>
      </c>
      <c r="P469" s="107" t="str">
        <f>IF(FN_MC!O472="","*",FN_MC!O472)</f>
        <v>*</v>
      </c>
      <c r="Q469" s="107" t="str">
        <f>IF(FN_MC!P472="","*",FN_MC!P472)</f>
        <v>*</v>
      </c>
      <c r="R469" s="96" t="str">
        <f>IF(FN_MC!Q472="","*",CONCATENATE(FN_MC!Q472," ",FN_MC!R472))</f>
        <v>*</v>
      </c>
      <c r="S469" s="96" t="str">
        <f>IF(FN_MC!V472="","*",FN_MC!V472)</f>
        <v>*</v>
      </c>
      <c r="T469" s="96" t="str">
        <f>IF(FN_MC!W472="","*",FN_MC!W472)</f>
        <v>*</v>
      </c>
      <c r="U469" s="98" t="str">
        <f ca="1">_xlfn.XLOOKUP(G469&amp;$U$3,BS_CONTROLE[CHAVE],BS_CONTROLE[Quantidade_11],"-")</f>
        <v>-</v>
      </c>
      <c r="V469" s="98" t="str">
        <f ca="1">_xlfn.XLOOKUP(G469&amp;$V$3,BS_CONTROLE[CHAVE],BS_CONTROLE[Quantidade_11],"-")</f>
        <v>-</v>
      </c>
      <c r="W469" s="98" t="str">
        <f ca="1">_xlfn.XLOOKUP(G469&amp;$W$3,BS_CONTROLE[CHAVE],BS_CONTROLE[Quantidade_11],"-")</f>
        <v>-</v>
      </c>
      <c r="X469" s="201"/>
      <c r="Y469" s="201"/>
      <c r="Z469" s="201"/>
      <c r="AA469" s="201"/>
      <c r="AB469" s="201"/>
      <c r="AC469" s="201"/>
      <c r="AD469" s="201"/>
      <c r="AE469" s="201"/>
      <c r="AF469" s="201"/>
      <c r="AG469" s="201"/>
      <c r="AH469" s="201"/>
      <c r="AI469" s="201"/>
      <c r="AJ469" s="201"/>
      <c r="AK469" s="201"/>
      <c r="AL469" s="201"/>
      <c r="AM469" s="201"/>
      <c r="AN469" s="201"/>
      <c r="AO469" s="201"/>
      <c r="AP469" s="201"/>
      <c r="AQ469" s="201"/>
      <c r="AR469" s="201"/>
      <c r="AS469" s="201"/>
      <c r="AT469" s="201"/>
    </row>
    <row r="470" spans="1:46" hidden="1">
      <c r="A470" s="95" t="str">
        <f>IF(FN_MC!Y473="","*",FN_MC!Y473)</f>
        <v>*</v>
      </c>
      <c r="B470" s="95" t="str">
        <f>IF(FN_MC!X473="","*",FN_MC!X473)</f>
        <v>*</v>
      </c>
      <c r="C470" s="95" t="str">
        <f>IF(FN_MC!Z473="","*",FN_MC!Z473)</f>
        <v>*</v>
      </c>
      <c r="D470" s="96" t="str">
        <f>IF(FN_MC!S473="","*",FN_MC!S473)</f>
        <v>-</v>
      </c>
      <c r="E470" s="96" t="str">
        <f>IF(FN_MC!T473="","*",FN_MC!T473)</f>
        <v>-</v>
      </c>
      <c r="F470" s="96" t="str">
        <f>IF(FN_MC!B473="","*",FN_MC!B473)</f>
        <v>*</v>
      </c>
      <c r="G470" s="96" t="str">
        <f>IF(FN_MC!D473="","*",FN_MC!D473)</f>
        <v>*</v>
      </c>
      <c r="H470" s="96" t="str">
        <f>IF(FN_MC!F473="","*",FN_MC!F473)</f>
        <v>*</v>
      </c>
      <c r="I470" s="96" t="str">
        <f>IF(FN_MC!H473="","*",FN_MC!H473)</f>
        <v>*</v>
      </c>
      <c r="J470" s="96" t="str">
        <f>IF(FN_MC!I473="","*",FN_MC!I473)</f>
        <v>*</v>
      </c>
      <c r="K470" s="96" t="str">
        <f>IF(FN_MC!M473="","*",FN_MC!M473)</f>
        <v>-</v>
      </c>
      <c r="L470" s="196" t="str">
        <f>IF(FN_MC!N473="","*",FN_MC!N473)</f>
        <v>-</v>
      </c>
      <c r="M470" s="97" t="str">
        <f>IF(FN_MC!J473="","*",FN_MC!J473)</f>
        <v>*</v>
      </c>
      <c r="N470" s="183" t="str">
        <f>IF(FN_MC!K473="","*",FN_MC!K473)</f>
        <v>*</v>
      </c>
      <c r="O470" s="183" t="str">
        <f>IF(FN_MC!L473="","*",FN_MC!L473)</f>
        <v>-</v>
      </c>
      <c r="P470" s="107" t="str">
        <f>IF(FN_MC!O473="","*",FN_MC!O473)</f>
        <v>*</v>
      </c>
      <c r="Q470" s="107" t="str">
        <f>IF(FN_MC!P473="","*",FN_MC!P473)</f>
        <v>*</v>
      </c>
      <c r="R470" s="96" t="str">
        <f>IF(FN_MC!Q473="","*",CONCATENATE(FN_MC!Q473," ",FN_MC!R473))</f>
        <v>*</v>
      </c>
      <c r="S470" s="96" t="str">
        <f>IF(FN_MC!V473="","*",FN_MC!V473)</f>
        <v>*</v>
      </c>
      <c r="T470" s="96" t="str">
        <f>IF(FN_MC!W473="","*",FN_MC!W473)</f>
        <v>*</v>
      </c>
      <c r="U470" s="98" t="str">
        <f ca="1">_xlfn.XLOOKUP(G470&amp;$U$3,BS_CONTROLE[CHAVE],BS_CONTROLE[Quantidade_11],"-")</f>
        <v>-</v>
      </c>
      <c r="V470" s="98" t="str">
        <f ca="1">_xlfn.XLOOKUP(G470&amp;$V$3,BS_CONTROLE[CHAVE],BS_CONTROLE[Quantidade_11],"-")</f>
        <v>-</v>
      </c>
      <c r="W470" s="98" t="str">
        <f ca="1">_xlfn.XLOOKUP(G470&amp;$W$3,BS_CONTROLE[CHAVE],BS_CONTROLE[Quantidade_11],"-")</f>
        <v>-</v>
      </c>
      <c r="X470" s="201"/>
      <c r="Y470" s="201"/>
      <c r="Z470" s="201"/>
      <c r="AA470" s="201"/>
      <c r="AB470" s="201"/>
      <c r="AC470" s="201"/>
      <c r="AD470" s="201"/>
      <c r="AE470" s="201"/>
      <c r="AF470" s="201"/>
      <c r="AG470" s="201"/>
      <c r="AH470" s="201"/>
      <c r="AI470" s="201"/>
      <c r="AJ470" s="201"/>
      <c r="AK470" s="201"/>
      <c r="AL470" s="201"/>
      <c r="AM470" s="201"/>
      <c r="AN470" s="201"/>
      <c r="AO470" s="201"/>
      <c r="AP470" s="201"/>
      <c r="AQ470" s="201"/>
      <c r="AR470" s="201"/>
      <c r="AS470" s="201"/>
      <c r="AT470" s="201"/>
    </row>
    <row r="471" spans="1:46" hidden="1">
      <c r="A471" s="95" t="str">
        <f>IF(FN_MC!Y474="","*",FN_MC!Y474)</f>
        <v>*</v>
      </c>
      <c r="B471" s="95" t="str">
        <f>IF(FN_MC!X474="","*",FN_MC!X474)</f>
        <v>*</v>
      </c>
      <c r="C471" s="95" t="str">
        <f>IF(FN_MC!Z474="","*",FN_MC!Z474)</f>
        <v>*</v>
      </c>
      <c r="D471" s="96" t="str">
        <f>IF(FN_MC!S474="","*",FN_MC!S474)</f>
        <v>-</v>
      </c>
      <c r="E471" s="96" t="str">
        <f>IF(FN_MC!T474="","*",FN_MC!T474)</f>
        <v>-</v>
      </c>
      <c r="F471" s="96" t="str">
        <f>IF(FN_MC!B474="","*",FN_MC!B474)</f>
        <v>*</v>
      </c>
      <c r="G471" s="96" t="str">
        <f>IF(FN_MC!D474="","*",FN_MC!D474)</f>
        <v>*</v>
      </c>
      <c r="H471" s="96" t="str">
        <f>IF(FN_MC!F474="","*",FN_MC!F474)</f>
        <v>*</v>
      </c>
      <c r="I471" s="96" t="str">
        <f>IF(FN_MC!H474="","*",FN_MC!H474)</f>
        <v>*</v>
      </c>
      <c r="J471" s="96" t="str">
        <f>IF(FN_MC!I474="","*",FN_MC!I474)</f>
        <v>*</v>
      </c>
      <c r="K471" s="96" t="str">
        <f>IF(FN_MC!M474="","*",FN_MC!M474)</f>
        <v>-</v>
      </c>
      <c r="L471" s="196" t="str">
        <f>IF(FN_MC!N474="","*",FN_MC!N474)</f>
        <v>-</v>
      </c>
      <c r="M471" s="97" t="str">
        <f>IF(FN_MC!J474="","*",FN_MC!J474)</f>
        <v>*</v>
      </c>
      <c r="N471" s="183" t="str">
        <f>IF(FN_MC!K474="","*",FN_MC!K474)</f>
        <v>*</v>
      </c>
      <c r="O471" s="183" t="str">
        <f>IF(FN_MC!L474="","*",FN_MC!L474)</f>
        <v>-</v>
      </c>
      <c r="P471" s="107" t="str">
        <f>IF(FN_MC!O474="","*",FN_MC!O474)</f>
        <v>*</v>
      </c>
      <c r="Q471" s="107" t="str">
        <f>IF(FN_MC!P474="","*",FN_MC!P474)</f>
        <v>*</v>
      </c>
      <c r="R471" s="96" t="str">
        <f>IF(FN_MC!Q474="","*",CONCATENATE(FN_MC!Q474," ",FN_MC!R474))</f>
        <v>*</v>
      </c>
      <c r="S471" s="96" t="str">
        <f>IF(FN_MC!V474="","*",FN_MC!V474)</f>
        <v>*</v>
      </c>
      <c r="T471" s="96" t="str">
        <f>IF(FN_MC!W474="","*",FN_MC!W474)</f>
        <v>*</v>
      </c>
      <c r="U471" s="98" t="str">
        <f ca="1">_xlfn.XLOOKUP(G471&amp;$U$3,BS_CONTROLE[CHAVE],BS_CONTROLE[Quantidade_11],"-")</f>
        <v>-</v>
      </c>
      <c r="V471" s="98" t="str">
        <f ca="1">_xlfn.XLOOKUP(G471&amp;$V$3,BS_CONTROLE[CHAVE],BS_CONTROLE[Quantidade_11],"-")</f>
        <v>-</v>
      </c>
      <c r="W471" s="98" t="str">
        <f ca="1">_xlfn.XLOOKUP(G471&amp;$W$3,BS_CONTROLE[CHAVE],BS_CONTROLE[Quantidade_11],"-")</f>
        <v>-</v>
      </c>
      <c r="X471" s="201"/>
      <c r="Y471" s="201"/>
      <c r="Z471" s="201"/>
      <c r="AA471" s="201"/>
      <c r="AB471" s="201"/>
      <c r="AC471" s="201"/>
      <c r="AD471" s="201"/>
      <c r="AE471" s="201"/>
      <c r="AF471" s="201"/>
      <c r="AG471" s="201"/>
      <c r="AH471" s="201"/>
      <c r="AI471" s="201"/>
      <c r="AJ471" s="201"/>
      <c r="AK471" s="201"/>
      <c r="AL471" s="201"/>
      <c r="AM471" s="201"/>
      <c r="AN471" s="201"/>
      <c r="AO471" s="201"/>
      <c r="AP471" s="201"/>
      <c r="AQ471" s="201"/>
      <c r="AR471" s="201"/>
      <c r="AS471" s="201"/>
      <c r="AT471" s="201"/>
    </row>
    <row r="472" spans="1:46" hidden="1">
      <c r="A472" s="95" t="str">
        <f>IF(FN_MC!Y475="","*",FN_MC!Y475)</f>
        <v>*</v>
      </c>
      <c r="B472" s="95" t="str">
        <f>IF(FN_MC!X475="","*",FN_MC!X475)</f>
        <v>*</v>
      </c>
      <c r="C472" s="95" t="str">
        <f>IF(FN_MC!Z475="","*",FN_MC!Z475)</f>
        <v>*</v>
      </c>
      <c r="D472" s="96" t="str">
        <f>IF(FN_MC!S475="","*",FN_MC!S475)</f>
        <v>-</v>
      </c>
      <c r="E472" s="96" t="str">
        <f>IF(FN_MC!T475="","*",FN_MC!T475)</f>
        <v>-</v>
      </c>
      <c r="F472" s="96" t="str">
        <f>IF(FN_MC!B475="","*",FN_MC!B475)</f>
        <v>*</v>
      </c>
      <c r="G472" s="96" t="str">
        <f>IF(FN_MC!D475="","*",FN_MC!D475)</f>
        <v>*</v>
      </c>
      <c r="H472" s="96" t="str">
        <f>IF(FN_MC!F475="","*",FN_MC!F475)</f>
        <v>*</v>
      </c>
      <c r="I472" s="96" t="str">
        <f>IF(FN_MC!H475="","*",FN_MC!H475)</f>
        <v>*</v>
      </c>
      <c r="J472" s="96" t="str">
        <f>IF(FN_MC!I475="","*",FN_MC!I475)</f>
        <v>*</v>
      </c>
      <c r="K472" s="96" t="str">
        <f>IF(FN_MC!M475="","*",FN_MC!M475)</f>
        <v>-</v>
      </c>
      <c r="L472" s="196" t="str">
        <f>IF(FN_MC!N475="","*",FN_MC!N475)</f>
        <v>-</v>
      </c>
      <c r="M472" s="97" t="str">
        <f>IF(FN_MC!J475="","*",FN_MC!J475)</f>
        <v>*</v>
      </c>
      <c r="N472" s="183" t="str">
        <f>IF(FN_MC!K475="","*",FN_MC!K475)</f>
        <v>*</v>
      </c>
      <c r="O472" s="183" t="str">
        <f>IF(FN_MC!L475="","*",FN_MC!L475)</f>
        <v>-</v>
      </c>
      <c r="P472" s="107" t="str">
        <f>IF(FN_MC!O475="","*",FN_MC!O475)</f>
        <v>*</v>
      </c>
      <c r="Q472" s="107" t="str">
        <f>IF(FN_MC!P475="","*",FN_MC!P475)</f>
        <v>*</v>
      </c>
      <c r="R472" s="96" t="str">
        <f>IF(FN_MC!Q475="","*",CONCATENATE(FN_MC!Q475," ",FN_MC!R475))</f>
        <v>*</v>
      </c>
      <c r="S472" s="96" t="str">
        <f>IF(FN_MC!V475="","*",FN_MC!V475)</f>
        <v>*</v>
      </c>
      <c r="T472" s="96" t="str">
        <f>IF(FN_MC!W475="","*",FN_MC!W475)</f>
        <v>*</v>
      </c>
      <c r="U472" s="98" t="str">
        <f ca="1">_xlfn.XLOOKUP(G472&amp;$U$3,BS_CONTROLE[CHAVE],BS_CONTROLE[Quantidade_11],"-")</f>
        <v>-</v>
      </c>
      <c r="V472" s="98" t="str">
        <f ca="1">_xlfn.XLOOKUP(G472&amp;$V$3,BS_CONTROLE[CHAVE],BS_CONTROLE[Quantidade_11],"-")</f>
        <v>-</v>
      </c>
      <c r="W472" s="98" t="str">
        <f ca="1">_xlfn.XLOOKUP(G472&amp;$W$3,BS_CONTROLE[CHAVE],BS_CONTROLE[Quantidade_11],"-")</f>
        <v>-</v>
      </c>
      <c r="X472" s="201"/>
      <c r="Y472" s="201"/>
      <c r="Z472" s="201"/>
      <c r="AA472" s="201"/>
      <c r="AB472" s="201"/>
      <c r="AC472" s="201"/>
      <c r="AD472" s="201"/>
      <c r="AE472" s="201"/>
      <c r="AF472" s="201"/>
      <c r="AG472" s="201"/>
      <c r="AH472" s="201"/>
      <c r="AI472" s="201"/>
      <c r="AJ472" s="201"/>
      <c r="AK472" s="201"/>
      <c r="AL472" s="201"/>
      <c r="AM472" s="201"/>
      <c r="AN472" s="201"/>
      <c r="AO472" s="201"/>
      <c r="AP472" s="201"/>
      <c r="AQ472" s="201"/>
      <c r="AR472" s="201"/>
      <c r="AS472" s="201"/>
      <c r="AT472" s="201"/>
    </row>
    <row r="473" spans="1:46" hidden="1">
      <c r="A473" s="95" t="str">
        <f>IF(FN_MC!Y476="","*",FN_MC!Y476)</f>
        <v>*</v>
      </c>
      <c r="B473" s="95" t="str">
        <f>IF(FN_MC!X476="","*",FN_MC!X476)</f>
        <v>*</v>
      </c>
      <c r="C473" s="95" t="str">
        <f>IF(FN_MC!Z476="","*",FN_MC!Z476)</f>
        <v>*</v>
      </c>
      <c r="D473" s="96" t="str">
        <f>IF(FN_MC!S476="","*",FN_MC!S476)</f>
        <v>-</v>
      </c>
      <c r="E473" s="96" t="str">
        <f>IF(FN_MC!T476="","*",FN_MC!T476)</f>
        <v>-</v>
      </c>
      <c r="F473" s="96" t="str">
        <f>IF(FN_MC!B476="","*",FN_MC!B476)</f>
        <v>*</v>
      </c>
      <c r="G473" s="96" t="str">
        <f>IF(FN_MC!D476="","*",FN_MC!D476)</f>
        <v>*</v>
      </c>
      <c r="H473" s="96" t="str">
        <f>IF(FN_MC!F476="","*",FN_MC!F476)</f>
        <v>*</v>
      </c>
      <c r="I473" s="96" t="str">
        <f>IF(FN_MC!H476="","*",FN_MC!H476)</f>
        <v>*</v>
      </c>
      <c r="J473" s="96" t="str">
        <f>IF(FN_MC!I476="","*",FN_MC!I476)</f>
        <v>*</v>
      </c>
      <c r="K473" s="96" t="str">
        <f>IF(FN_MC!M476="","*",FN_MC!M476)</f>
        <v>-</v>
      </c>
      <c r="L473" s="196" t="str">
        <f>IF(FN_MC!N476="","*",FN_MC!N476)</f>
        <v>-</v>
      </c>
      <c r="M473" s="97" t="str">
        <f>IF(FN_MC!J476="","*",FN_MC!J476)</f>
        <v>*</v>
      </c>
      <c r="N473" s="183" t="str">
        <f>IF(FN_MC!K476="","*",FN_MC!K476)</f>
        <v>*</v>
      </c>
      <c r="O473" s="183" t="str">
        <f>IF(FN_MC!L476="","*",FN_MC!L476)</f>
        <v>-</v>
      </c>
      <c r="P473" s="107" t="str">
        <f>IF(FN_MC!O476="","*",FN_MC!O476)</f>
        <v>*</v>
      </c>
      <c r="Q473" s="107" t="str">
        <f>IF(FN_MC!P476="","*",FN_MC!P476)</f>
        <v>*</v>
      </c>
      <c r="R473" s="96" t="str">
        <f>IF(FN_MC!Q476="","*",CONCATENATE(FN_MC!Q476," ",FN_MC!R476))</f>
        <v>*</v>
      </c>
      <c r="S473" s="96" t="str">
        <f>IF(FN_MC!V476="","*",FN_MC!V476)</f>
        <v>*</v>
      </c>
      <c r="T473" s="96" t="str">
        <f>IF(FN_MC!W476="","*",FN_MC!W476)</f>
        <v>*</v>
      </c>
      <c r="U473" s="98" t="str">
        <f ca="1">_xlfn.XLOOKUP(G473&amp;$U$3,BS_CONTROLE[CHAVE],BS_CONTROLE[Quantidade_11],"-")</f>
        <v>-</v>
      </c>
      <c r="V473" s="98" t="str">
        <f ca="1">_xlfn.XLOOKUP(G473&amp;$V$3,BS_CONTROLE[CHAVE],BS_CONTROLE[Quantidade_11],"-")</f>
        <v>-</v>
      </c>
      <c r="W473" s="98" t="str">
        <f ca="1">_xlfn.XLOOKUP(G473&amp;$W$3,BS_CONTROLE[CHAVE],BS_CONTROLE[Quantidade_11],"-")</f>
        <v>-</v>
      </c>
      <c r="X473" s="201"/>
      <c r="Y473" s="201"/>
      <c r="Z473" s="201"/>
      <c r="AA473" s="201"/>
      <c r="AB473" s="201"/>
      <c r="AC473" s="201"/>
      <c r="AD473" s="201"/>
      <c r="AE473" s="201"/>
      <c r="AF473" s="201"/>
      <c r="AG473" s="201"/>
      <c r="AH473" s="201"/>
      <c r="AI473" s="201"/>
      <c r="AJ473" s="201"/>
      <c r="AK473" s="201"/>
      <c r="AL473" s="201"/>
      <c r="AM473" s="201"/>
      <c r="AN473" s="201"/>
      <c r="AO473" s="201"/>
      <c r="AP473" s="201"/>
      <c r="AQ473" s="201"/>
      <c r="AR473" s="201"/>
      <c r="AS473" s="201"/>
      <c r="AT473" s="201"/>
    </row>
    <row r="474" spans="1:46" hidden="1">
      <c r="A474" s="95" t="str">
        <f>IF(FN_MC!Y477="","*",FN_MC!Y477)</f>
        <v>*</v>
      </c>
      <c r="B474" s="95" t="str">
        <f>IF(FN_MC!X477="","*",FN_MC!X477)</f>
        <v>*</v>
      </c>
      <c r="C474" s="95" t="str">
        <f>IF(FN_MC!Z477="","*",FN_MC!Z477)</f>
        <v>*</v>
      </c>
      <c r="D474" s="96" t="str">
        <f>IF(FN_MC!S477="","*",FN_MC!S477)</f>
        <v>-</v>
      </c>
      <c r="E474" s="96" t="str">
        <f>IF(FN_MC!T477="","*",FN_MC!T477)</f>
        <v>-</v>
      </c>
      <c r="F474" s="96" t="str">
        <f>IF(FN_MC!B477="","*",FN_MC!B477)</f>
        <v>*</v>
      </c>
      <c r="G474" s="96" t="str">
        <f>IF(FN_MC!D477="","*",FN_MC!D477)</f>
        <v>*</v>
      </c>
      <c r="H474" s="96" t="str">
        <f>IF(FN_MC!F477="","*",FN_MC!F477)</f>
        <v>*</v>
      </c>
      <c r="I474" s="96" t="str">
        <f>IF(FN_MC!H477="","*",FN_MC!H477)</f>
        <v>*</v>
      </c>
      <c r="J474" s="96" t="str">
        <f>IF(FN_MC!I477="","*",FN_MC!I477)</f>
        <v>*</v>
      </c>
      <c r="K474" s="96" t="str">
        <f>IF(FN_MC!M477="","*",FN_MC!M477)</f>
        <v>-</v>
      </c>
      <c r="L474" s="196" t="str">
        <f>IF(FN_MC!N477="","*",FN_MC!N477)</f>
        <v>-</v>
      </c>
      <c r="M474" s="97" t="str">
        <f>IF(FN_MC!J477="","*",FN_MC!J477)</f>
        <v>*</v>
      </c>
      <c r="N474" s="183" t="str">
        <f>IF(FN_MC!K477="","*",FN_MC!K477)</f>
        <v>*</v>
      </c>
      <c r="O474" s="183" t="str">
        <f>IF(FN_MC!L477="","*",FN_MC!L477)</f>
        <v>-</v>
      </c>
      <c r="P474" s="107" t="str">
        <f>IF(FN_MC!O477="","*",FN_MC!O477)</f>
        <v>*</v>
      </c>
      <c r="Q474" s="107" t="str">
        <f>IF(FN_MC!P477="","*",FN_MC!P477)</f>
        <v>*</v>
      </c>
      <c r="R474" s="96" t="str">
        <f>IF(FN_MC!Q477="","*",CONCATENATE(FN_MC!Q477," ",FN_MC!R477))</f>
        <v>*</v>
      </c>
      <c r="S474" s="96" t="str">
        <f>IF(FN_MC!V477="","*",FN_MC!V477)</f>
        <v>*</v>
      </c>
      <c r="T474" s="96" t="str">
        <f>IF(FN_MC!W477="","*",FN_MC!W477)</f>
        <v>*</v>
      </c>
      <c r="U474" s="98" t="str">
        <f ca="1">_xlfn.XLOOKUP(G474&amp;$U$3,BS_CONTROLE[CHAVE],BS_CONTROLE[Quantidade_11],"-")</f>
        <v>-</v>
      </c>
      <c r="V474" s="98" t="str">
        <f ca="1">_xlfn.XLOOKUP(G474&amp;$V$3,BS_CONTROLE[CHAVE],BS_CONTROLE[Quantidade_11],"-")</f>
        <v>-</v>
      </c>
      <c r="W474" s="98" t="str">
        <f ca="1">_xlfn.XLOOKUP(G474&amp;$W$3,BS_CONTROLE[CHAVE],BS_CONTROLE[Quantidade_11],"-")</f>
        <v>-</v>
      </c>
      <c r="X474" s="201"/>
      <c r="Y474" s="201"/>
      <c r="Z474" s="201"/>
      <c r="AA474" s="201"/>
      <c r="AB474" s="201"/>
      <c r="AC474" s="201"/>
      <c r="AD474" s="201"/>
      <c r="AE474" s="201"/>
      <c r="AF474" s="201"/>
      <c r="AG474" s="201"/>
      <c r="AH474" s="201"/>
      <c r="AI474" s="201"/>
      <c r="AJ474" s="201"/>
      <c r="AK474" s="201"/>
      <c r="AL474" s="201"/>
      <c r="AM474" s="201"/>
      <c r="AN474" s="201"/>
      <c r="AO474" s="201"/>
      <c r="AP474" s="201"/>
      <c r="AQ474" s="201"/>
      <c r="AR474" s="201"/>
      <c r="AS474" s="201"/>
      <c r="AT474" s="201"/>
    </row>
    <row r="475" spans="1:46" hidden="1">
      <c r="A475" s="95" t="str">
        <f>IF(FN_MC!Y478="","*",FN_MC!Y478)</f>
        <v>*</v>
      </c>
      <c r="B475" s="95" t="str">
        <f>IF(FN_MC!X478="","*",FN_MC!X478)</f>
        <v>*</v>
      </c>
      <c r="C475" s="95" t="str">
        <f>IF(FN_MC!Z478="","*",FN_MC!Z478)</f>
        <v>*</v>
      </c>
      <c r="D475" s="96" t="str">
        <f>IF(FN_MC!S478="","*",FN_MC!S478)</f>
        <v>-</v>
      </c>
      <c r="E475" s="96" t="str">
        <f>IF(FN_MC!T478="","*",FN_MC!T478)</f>
        <v>-</v>
      </c>
      <c r="F475" s="96" t="str">
        <f>IF(FN_MC!B478="","*",FN_MC!B478)</f>
        <v>*</v>
      </c>
      <c r="G475" s="96" t="str">
        <f>IF(FN_MC!D478="","*",FN_MC!D478)</f>
        <v>*</v>
      </c>
      <c r="H475" s="96" t="str">
        <f>IF(FN_MC!F478="","*",FN_MC!F478)</f>
        <v>*</v>
      </c>
      <c r="I475" s="96" t="str">
        <f>IF(FN_MC!H478="","*",FN_MC!H478)</f>
        <v>*</v>
      </c>
      <c r="J475" s="96" t="str">
        <f>IF(FN_MC!I478="","*",FN_MC!I478)</f>
        <v>*</v>
      </c>
      <c r="K475" s="96" t="str">
        <f>IF(FN_MC!M478="","*",FN_MC!M478)</f>
        <v>-</v>
      </c>
      <c r="L475" s="196" t="str">
        <f>IF(FN_MC!N478="","*",FN_MC!N478)</f>
        <v>-</v>
      </c>
      <c r="M475" s="97" t="str">
        <f>IF(FN_MC!J478="","*",FN_MC!J478)</f>
        <v>*</v>
      </c>
      <c r="N475" s="183" t="str">
        <f>IF(FN_MC!K478="","*",FN_MC!K478)</f>
        <v>*</v>
      </c>
      <c r="O475" s="183" t="str">
        <f>IF(FN_MC!L478="","*",FN_MC!L478)</f>
        <v>-</v>
      </c>
      <c r="P475" s="107" t="str">
        <f>IF(FN_MC!O478="","*",FN_MC!O478)</f>
        <v>*</v>
      </c>
      <c r="Q475" s="107" t="str">
        <f>IF(FN_MC!P478="","*",FN_MC!P478)</f>
        <v>*</v>
      </c>
      <c r="R475" s="96" t="str">
        <f>IF(FN_MC!Q478="","*",CONCATENATE(FN_MC!Q478," ",FN_MC!R478))</f>
        <v>*</v>
      </c>
      <c r="S475" s="96" t="str">
        <f>IF(FN_MC!V478="","*",FN_MC!V478)</f>
        <v>*</v>
      </c>
      <c r="T475" s="96" t="str">
        <f>IF(FN_MC!W478="","*",FN_MC!W478)</f>
        <v>*</v>
      </c>
      <c r="U475" s="98" t="str">
        <f ca="1">_xlfn.XLOOKUP(G475&amp;$U$3,BS_CONTROLE[CHAVE],BS_CONTROLE[Quantidade_11],"-")</f>
        <v>-</v>
      </c>
      <c r="V475" s="98" t="str">
        <f ca="1">_xlfn.XLOOKUP(G475&amp;$V$3,BS_CONTROLE[CHAVE],BS_CONTROLE[Quantidade_11],"-")</f>
        <v>-</v>
      </c>
      <c r="W475" s="98" t="str">
        <f ca="1">_xlfn.XLOOKUP(G475&amp;$W$3,BS_CONTROLE[CHAVE],BS_CONTROLE[Quantidade_11],"-")</f>
        <v>-</v>
      </c>
      <c r="X475" s="201"/>
      <c r="Y475" s="201"/>
      <c r="Z475" s="201"/>
      <c r="AA475" s="201"/>
      <c r="AB475" s="201"/>
      <c r="AC475" s="201"/>
      <c r="AD475" s="201"/>
      <c r="AE475" s="201"/>
      <c r="AF475" s="201"/>
      <c r="AG475" s="201"/>
      <c r="AH475" s="201"/>
      <c r="AI475" s="201"/>
      <c r="AJ475" s="201"/>
      <c r="AK475" s="201"/>
      <c r="AL475" s="201"/>
      <c r="AM475" s="201"/>
      <c r="AN475" s="201"/>
      <c r="AO475" s="201"/>
      <c r="AP475" s="201"/>
      <c r="AQ475" s="201"/>
      <c r="AR475" s="201"/>
      <c r="AS475" s="201"/>
      <c r="AT475" s="201"/>
    </row>
    <row r="476" spans="1:46" hidden="1">
      <c r="A476" s="95" t="str">
        <f>IF(FN_MC!Y479="","*",FN_MC!Y479)</f>
        <v>*</v>
      </c>
      <c r="B476" s="95" t="str">
        <f>IF(FN_MC!X479="","*",FN_MC!X479)</f>
        <v>*</v>
      </c>
      <c r="C476" s="95" t="str">
        <f>IF(FN_MC!Z479="","*",FN_MC!Z479)</f>
        <v>*</v>
      </c>
      <c r="D476" s="96" t="str">
        <f>IF(FN_MC!S479="","*",FN_MC!S479)</f>
        <v>-</v>
      </c>
      <c r="E476" s="96" t="str">
        <f>IF(FN_MC!T479="","*",FN_MC!T479)</f>
        <v>-</v>
      </c>
      <c r="F476" s="96" t="str">
        <f>IF(FN_MC!B479="","*",FN_MC!B479)</f>
        <v>*</v>
      </c>
      <c r="G476" s="96" t="str">
        <f>IF(FN_MC!D479="","*",FN_MC!D479)</f>
        <v>*</v>
      </c>
      <c r="H476" s="96" t="str">
        <f>IF(FN_MC!F479="","*",FN_MC!F479)</f>
        <v>*</v>
      </c>
      <c r="I476" s="96" t="str">
        <f>IF(FN_MC!H479="","*",FN_MC!H479)</f>
        <v>*</v>
      </c>
      <c r="J476" s="96" t="str">
        <f>IF(FN_MC!I479="","*",FN_MC!I479)</f>
        <v>*</v>
      </c>
      <c r="K476" s="96" t="str">
        <f>IF(FN_MC!M479="","*",FN_MC!M479)</f>
        <v>-</v>
      </c>
      <c r="L476" s="196" t="str">
        <f>IF(FN_MC!N479="","*",FN_MC!N479)</f>
        <v>-</v>
      </c>
      <c r="M476" s="97" t="str">
        <f>IF(FN_MC!J479="","*",FN_MC!J479)</f>
        <v>*</v>
      </c>
      <c r="N476" s="183" t="str">
        <f>IF(FN_MC!K479="","*",FN_MC!K479)</f>
        <v>*</v>
      </c>
      <c r="O476" s="183" t="str">
        <f>IF(FN_MC!L479="","*",FN_MC!L479)</f>
        <v>-</v>
      </c>
      <c r="P476" s="107" t="str">
        <f>IF(FN_MC!O479="","*",FN_MC!O479)</f>
        <v>*</v>
      </c>
      <c r="Q476" s="107" t="str">
        <f>IF(FN_MC!P479="","*",FN_MC!P479)</f>
        <v>*</v>
      </c>
      <c r="R476" s="96" t="str">
        <f>IF(FN_MC!Q479="","*",CONCATENATE(FN_MC!Q479," ",FN_MC!R479))</f>
        <v>*</v>
      </c>
      <c r="S476" s="96" t="str">
        <f>IF(FN_MC!V479="","*",FN_MC!V479)</f>
        <v>*</v>
      </c>
      <c r="T476" s="96" t="str">
        <f>IF(FN_MC!W479="","*",FN_MC!W479)</f>
        <v>*</v>
      </c>
      <c r="U476" s="98" t="str">
        <f ca="1">_xlfn.XLOOKUP(G476&amp;$U$3,BS_CONTROLE[CHAVE],BS_CONTROLE[Quantidade_11],"-")</f>
        <v>-</v>
      </c>
      <c r="V476" s="98" t="str">
        <f ca="1">_xlfn.XLOOKUP(G476&amp;$V$3,BS_CONTROLE[CHAVE],BS_CONTROLE[Quantidade_11],"-")</f>
        <v>-</v>
      </c>
      <c r="W476" s="98" t="str">
        <f ca="1">_xlfn.XLOOKUP(G476&amp;$W$3,BS_CONTROLE[CHAVE],BS_CONTROLE[Quantidade_11],"-")</f>
        <v>-</v>
      </c>
      <c r="X476" s="201"/>
      <c r="Y476" s="201"/>
      <c r="Z476" s="201"/>
      <c r="AA476" s="201"/>
      <c r="AB476" s="201"/>
      <c r="AC476" s="201"/>
      <c r="AD476" s="201"/>
      <c r="AE476" s="201"/>
      <c r="AF476" s="201"/>
      <c r="AG476" s="201"/>
      <c r="AH476" s="201"/>
      <c r="AI476" s="201"/>
      <c r="AJ476" s="201"/>
      <c r="AK476" s="201"/>
      <c r="AL476" s="201"/>
      <c r="AM476" s="201"/>
      <c r="AN476" s="201"/>
      <c r="AO476" s="201"/>
      <c r="AP476" s="201"/>
      <c r="AQ476" s="201"/>
      <c r="AR476" s="201"/>
      <c r="AS476" s="201"/>
      <c r="AT476" s="201"/>
    </row>
    <row r="477" spans="1:46" hidden="1">
      <c r="A477" s="95" t="str">
        <f>IF(FN_MC!Y480="","*",FN_MC!Y480)</f>
        <v>*</v>
      </c>
      <c r="B477" s="95" t="str">
        <f>IF(FN_MC!X480="","*",FN_MC!X480)</f>
        <v>*</v>
      </c>
      <c r="C477" s="95" t="str">
        <f>IF(FN_MC!Z480="","*",FN_MC!Z480)</f>
        <v>*</v>
      </c>
      <c r="D477" s="96" t="str">
        <f>IF(FN_MC!S480="","*",FN_MC!S480)</f>
        <v>-</v>
      </c>
      <c r="E477" s="96" t="str">
        <f>IF(FN_MC!T480="","*",FN_MC!T480)</f>
        <v>-</v>
      </c>
      <c r="F477" s="96" t="str">
        <f>IF(FN_MC!B480="","*",FN_MC!B480)</f>
        <v>*</v>
      </c>
      <c r="G477" s="96" t="str">
        <f>IF(FN_MC!D480="","*",FN_MC!D480)</f>
        <v>*</v>
      </c>
      <c r="H477" s="96" t="str">
        <f>IF(FN_MC!F480="","*",FN_MC!F480)</f>
        <v>*</v>
      </c>
      <c r="I477" s="96" t="str">
        <f>IF(FN_MC!H480="","*",FN_MC!H480)</f>
        <v>*</v>
      </c>
      <c r="J477" s="96" t="str">
        <f>IF(FN_MC!I480="","*",FN_MC!I480)</f>
        <v>*</v>
      </c>
      <c r="K477" s="96" t="str">
        <f>IF(FN_MC!M480="","*",FN_MC!M480)</f>
        <v>-</v>
      </c>
      <c r="L477" s="196" t="str">
        <f>IF(FN_MC!N480="","*",FN_MC!N480)</f>
        <v>-</v>
      </c>
      <c r="M477" s="97" t="str">
        <f>IF(FN_MC!J480="","*",FN_MC!J480)</f>
        <v>*</v>
      </c>
      <c r="N477" s="183" t="str">
        <f>IF(FN_MC!K480="","*",FN_MC!K480)</f>
        <v>*</v>
      </c>
      <c r="O477" s="183" t="str">
        <f>IF(FN_MC!L480="","*",FN_MC!L480)</f>
        <v>-</v>
      </c>
      <c r="P477" s="107" t="str">
        <f>IF(FN_MC!O480="","*",FN_MC!O480)</f>
        <v>*</v>
      </c>
      <c r="Q477" s="107" t="str">
        <f>IF(FN_MC!P480="","*",FN_MC!P480)</f>
        <v>*</v>
      </c>
      <c r="R477" s="96" t="str">
        <f>IF(FN_MC!Q480="","*",CONCATENATE(FN_MC!Q480," ",FN_MC!R480))</f>
        <v>*</v>
      </c>
      <c r="S477" s="96" t="str">
        <f>IF(FN_MC!V480="","*",FN_MC!V480)</f>
        <v>*</v>
      </c>
      <c r="T477" s="96" t="str">
        <f>IF(FN_MC!W480="","*",FN_MC!W480)</f>
        <v>*</v>
      </c>
      <c r="U477" s="98" t="str">
        <f ca="1">_xlfn.XLOOKUP(G477&amp;$U$3,BS_CONTROLE[CHAVE],BS_CONTROLE[Quantidade_11],"-")</f>
        <v>-</v>
      </c>
      <c r="V477" s="98" t="str">
        <f ca="1">_xlfn.XLOOKUP(G477&amp;$V$3,BS_CONTROLE[CHAVE],BS_CONTROLE[Quantidade_11],"-")</f>
        <v>-</v>
      </c>
      <c r="W477" s="98" t="str">
        <f ca="1">_xlfn.XLOOKUP(G477&amp;$W$3,BS_CONTROLE[CHAVE],BS_CONTROLE[Quantidade_11],"-")</f>
        <v>-</v>
      </c>
      <c r="X477" s="201"/>
      <c r="Y477" s="201"/>
      <c r="Z477" s="201"/>
      <c r="AA477" s="201"/>
      <c r="AB477" s="201"/>
      <c r="AC477" s="201"/>
      <c r="AD477" s="201"/>
      <c r="AE477" s="201"/>
      <c r="AF477" s="201"/>
      <c r="AG477" s="201"/>
      <c r="AH477" s="201"/>
      <c r="AI477" s="201"/>
      <c r="AJ477" s="201"/>
      <c r="AK477" s="201"/>
      <c r="AL477" s="201"/>
      <c r="AM477" s="201"/>
      <c r="AN477" s="201"/>
      <c r="AO477" s="201"/>
      <c r="AP477" s="201"/>
      <c r="AQ477" s="201"/>
      <c r="AR477" s="201"/>
      <c r="AS477" s="201"/>
      <c r="AT477" s="201"/>
    </row>
    <row r="478" spans="1:46" hidden="1">
      <c r="A478" s="95" t="str">
        <f>IF(FN_MC!Y481="","*",FN_MC!Y481)</f>
        <v>*</v>
      </c>
      <c r="B478" s="95" t="str">
        <f>IF(FN_MC!X481="","*",FN_MC!X481)</f>
        <v>*</v>
      </c>
      <c r="C478" s="95" t="str">
        <f>IF(FN_MC!Z481="","*",FN_MC!Z481)</f>
        <v>*</v>
      </c>
      <c r="D478" s="96" t="str">
        <f>IF(FN_MC!S481="","*",FN_MC!S481)</f>
        <v>-</v>
      </c>
      <c r="E478" s="96" t="str">
        <f>IF(FN_MC!T481="","*",FN_MC!T481)</f>
        <v>-</v>
      </c>
      <c r="F478" s="96" t="str">
        <f>IF(FN_MC!B481="","*",FN_MC!B481)</f>
        <v>*</v>
      </c>
      <c r="G478" s="96" t="str">
        <f>IF(FN_MC!D481="","*",FN_MC!D481)</f>
        <v>*</v>
      </c>
      <c r="H478" s="96" t="str">
        <f>IF(FN_MC!F481="","*",FN_MC!F481)</f>
        <v>*</v>
      </c>
      <c r="I478" s="96" t="str">
        <f>IF(FN_MC!H481="","*",FN_MC!H481)</f>
        <v>*</v>
      </c>
      <c r="J478" s="96" t="str">
        <f>IF(FN_MC!I481="","*",FN_MC!I481)</f>
        <v>*</v>
      </c>
      <c r="K478" s="96" t="str">
        <f>IF(FN_MC!M481="","*",FN_MC!M481)</f>
        <v>-</v>
      </c>
      <c r="L478" s="196" t="str">
        <f>IF(FN_MC!N481="","*",FN_MC!N481)</f>
        <v>-</v>
      </c>
      <c r="M478" s="97" t="str">
        <f>IF(FN_MC!J481="","*",FN_MC!J481)</f>
        <v>*</v>
      </c>
      <c r="N478" s="183" t="str">
        <f>IF(FN_MC!K481="","*",FN_MC!K481)</f>
        <v>*</v>
      </c>
      <c r="O478" s="183" t="str">
        <f>IF(FN_MC!L481="","*",FN_MC!L481)</f>
        <v>-</v>
      </c>
      <c r="P478" s="107" t="str">
        <f>IF(FN_MC!O481="","*",FN_MC!O481)</f>
        <v>*</v>
      </c>
      <c r="Q478" s="107" t="str">
        <f>IF(FN_MC!P481="","*",FN_MC!P481)</f>
        <v>*</v>
      </c>
      <c r="R478" s="96" t="str">
        <f>IF(FN_MC!Q481="","*",CONCATENATE(FN_MC!Q481," ",FN_MC!R481))</f>
        <v>*</v>
      </c>
      <c r="S478" s="96" t="str">
        <f>IF(FN_MC!V481="","*",FN_MC!V481)</f>
        <v>*</v>
      </c>
      <c r="T478" s="96" t="str">
        <f>IF(FN_MC!W481="","*",FN_MC!W481)</f>
        <v>*</v>
      </c>
      <c r="U478" s="98" t="str">
        <f ca="1">_xlfn.XLOOKUP(G478&amp;$U$3,BS_CONTROLE[CHAVE],BS_CONTROLE[Quantidade_11],"-")</f>
        <v>-</v>
      </c>
      <c r="V478" s="98" t="str">
        <f ca="1">_xlfn.XLOOKUP(G478&amp;$V$3,BS_CONTROLE[CHAVE],BS_CONTROLE[Quantidade_11],"-")</f>
        <v>-</v>
      </c>
      <c r="W478" s="98" t="str">
        <f ca="1">_xlfn.XLOOKUP(G478&amp;$W$3,BS_CONTROLE[CHAVE],BS_CONTROLE[Quantidade_11],"-")</f>
        <v>-</v>
      </c>
      <c r="X478" s="201"/>
      <c r="Y478" s="201"/>
      <c r="Z478" s="201"/>
      <c r="AA478" s="201"/>
      <c r="AB478" s="201"/>
      <c r="AC478" s="201"/>
      <c r="AD478" s="201"/>
      <c r="AE478" s="201"/>
      <c r="AF478" s="201"/>
      <c r="AG478" s="201"/>
      <c r="AH478" s="201"/>
      <c r="AI478" s="201"/>
      <c r="AJ478" s="201"/>
      <c r="AK478" s="201"/>
      <c r="AL478" s="201"/>
      <c r="AM478" s="201"/>
      <c r="AN478" s="201"/>
      <c r="AO478" s="201"/>
      <c r="AP478" s="201"/>
      <c r="AQ478" s="201"/>
      <c r="AR478" s="201"/>
      <c r="AS478" s="201"/>
      <c r="AT478" s="201"/>
    </row>
    <row r="479" spans="1:46" hidden="1">
      <c r="A479" s="95" t="str">
        <f>IF(FN_MC!Y482="","*",FN_MC!Y482)</f>
        <v>*</v>
      </c>
      <c r="B479" s="95" t="str">
        <f>IF(FN_MC!X482="","*",FN_MC!X482)</f>
        <v>*</v>
      </c>
      <c r="C479" s="95" t="str">
        <f>IF(FN_MC!Z482="","*",FN_MC!Z482)</f>
        <v>*</v>
      </c>
      <c r="D479" s="96" t="str">
        <f>IF(FN_MC!S482="","*",FN_MC!S482)</f>
        <v>-</v>
      </c>
      <c r="E479" s="96" t="str">
        <f>IF(FN_MC!T482="","*",FN_MC!T482)</f>
        <v>-</v>
      </c>
      <c r="F479" s="96" t="str">
        <f>IF(FN_MC!B482="","*",FN_MC!B482)</f>
        <v>*</v>
      </c>
      <c r="G479" s="96" t="str">
        <f>IF(FN_MC!D482="","*",FN_MC!D482)</f>
        <v>*</v>
      </c>
      <c r="H479" s="96" t="str">
        <f>IF(FN_MC!F482="","*",FN_MC!F482)</f>
        <v>*</v>
      </c>
      <c r="I479" s="96" t="str">
        <f>IF(FN_MC!H482="","*",FN_MC!H482)</f>
        <v>*</v>
      </c>
      <c r="J479" s="96" t="str">
        <f>IF(FN_MC!I482="","*",FN_MC!I482)</f>
        <v>*</v>
      </c>
      <c r="K479" s="96" t="str">
        <f>IF(FN_MC!M482="","*",FN_MC!M482)</f>
        <v>-</v>
      </c>
      <c r="L479" s="196" t="str">
        <f>IF(FN_MC!N482="","*",FN_MC!N482)</f>
        <v>-</v>
      </c>
      <c r="M479" s="97" t="str">
        <f>IF(FN_MC!J482="","*",FN_MC!J482)</f>
        <v>*</v>
      </c>
      <c r="N479" s="183" t="str">
        <f>IF(FN_MC!K482="","*",FN_MC!K482)</f>
        <v>*</v>
      </c>
      <c r="O479" s="183" t="str">
        <f>IF(FN_MC!L482="","*",FN_MC!L482)</f>
        <v>-</v>
      </c>
      <c r="P479" s="107" t="str">
        <f>IF(FN_MC!O482="","*",FN_MC!O482)</f>
        <v>*</v>
      </c>
      <c r="Q479" s="107" t="str">
        <f>IF(FN_MC!P482="","*",FN_MC!P482)</f>
        <v>*</v>
      </c>
      <c r="R479" s="96" t="str">
        <f>IF(FN_MC!Q482="","*",CONCATENATE(FN_MC!Q482," ",FN_MC!R482))</f>
        <v>*</v>
      </c>
      <c r="S479" s="96" t="str">
        <f>IF(FN_MC!V482="","*",FN_MC!V482)</f>
        <v>*</v>
      </c>
      <c r="T479" s="96" t="str">
        <f>IF(FN_MC!W482="","*",FN_MC!W482)</f>
        <v>*</v>
      </c>
      <c r="U479" s="98" t="str">
        <f ca="1">_xlfn.XLOOKUP(G479&amp;$U$3,BS_CONTROLE[CHAVE],BS_CONTROLE[Quantidade_11],"-")</f>
        <v>-</v>
      </c>
      <c r="V479" s="98" t="str">
        <f ca="1">_xlfn.XLOOKUP(G479&amp;$V$3,BS_CONTROLE[CHAVE],BS_CONTROLE[Quantidade_11],"-")</f>
        <v>-</v>
      </c>
      <c r="W479" s="98" t="str">
        <f ca="1">_xlfn.XLOOKUP(G479&amp;$W$3,BS_CONTROLE[CHAVE],BS_CONTROLE[Quantidade_11],"-")</f>
        <v>-</v>
      </c>
      <c r="X479" s="201"/>
      <c r="Y479" s="201"/>
      <c r="Z479" s="201"/>
      <c r="AA479" s="201"/>
      <c r="AB479" s="201"/>
      <c r="AC479" s="201"/>
      <c r="AD479" s="201"/>
      <c r="AE479" s="201"/>
      <c r="AF479" s="201"/>
      <c r="AG479" s="201"/>
      <c r="AH479" s="201"/>
      <c r="AI479" s="201"/>
      <c r="AJ479" s="201"/>
      <c r="AK479" s="201"/>
      <c r="AL479" s="201"/>
      <c r="AM479" s="201"/>
      <c r="AN479" s="201"/>
      <c r="AO479" s="201"/>
      <c r="AP479" s="201"/>
      <c r="AQ479" s="201"/>
      <c r="AR479" s="201"/>
      <c r="AS479" s="201"/>
      <c r="AT479" s="201"/>
    </row>
    <row r="480" spans="1:46" hidden="1">
      <c r="A480" s="95" t="str">
        <f>IF(FN_MC!Y483="","*",FN_MC!Y483)</f>
        <v>*</v>
      </c>
      <c r="B480" s="95" t="str">
        <f>IF(FN_MC!X483="","*",FN_MC!X483)</f>
        <v>*</v>
      </c>
      <c r="C480" s="95" t="str">
        <f>IF(FN_MC!Z483="","*",FN_MC!Z483)</f>
        <v>*</v>
      </c>
      <c r="D480" s="96" t="str">
        <f>IF(FN_MC!S483="","*",FN_MC!S483)</f>
        <v>-</v>
      </c>
      <c r="E480" s="96" t="str">
        <f>IF(FN_MC!T483="","*",FN_MC!T483)</f>
        <v>-</v>
      </c>
      <c r="F480" s="96" t="str">
        <f>IF(FN_MC!B483="","*",FN_MC!B483)</f>
        <v>*</v>
      </c>
      <c r="G480" s="96" t="str">
        <f>IF(FN_MC!D483="","*",FN_MC!D483)</f>
        <v>*</v>
      </c>
      <c r="H480" s="96" t="str">
        <f>IF(FN_MC!F483="","*",FN_MC!F483)</f>
        <v>*</v>
      </c>
      <c r="I480" s="96" t="str">
        <f>IF(FN_MC!H483="","*",FN_MC!H483)</f>
        <v>*</v>
      </c>
      <c r="J480" s="96" t="str">
        <f>IF(FN_MC!I483="","*",FN_MC!I483)</f>
        <v>*</v>
      </c>
      <c r="K480" s="96" t="str">
        <f>IF(FN_MC!M483="","*",FN_MC!M483)</f>
        <v>-</v>
      </c>
      <c r="L480" s="196" t="str">
        <f>IF(FN_MC!N483="","*",FN_MC!N483)</f>
        <v>-</v>
      </c>
      <c r="M480" s="97" t="str">
        <f>IF(FN_MC!J483="","*",FN_MC!J483)</f>
        <v>*</v>
      </c>
      <c r="N480" s="183" t="str">
        <f>IF(FN_MC!K483="","*",FN_MC!K483)</f>
        <v>*</v>
      </c>
      <c r="O480" s="183" t="str">
        <f>IF(FN_MC!L483="","*",FN_MC!L483)</f>
        <v>-</v>
      </c>
      <c r="P480" s="107" t="str">
        <f>IF(FN_MC!O483="","*",FN_MC!O483)</f>
        <v>*</v>
      </c>
      <c r="Q480" s="107" t="str">
        <f>IF(FN_MC!P483="","*",FN_MC!P483)</f>
        <v>*</v>
      </c>
      <c r="R480" s="96" t="str">
        <f>IF(FN_MC!Q483="","*",CONCATENATE(FN_MC!Q483," ",FN_MC!R483))</f>
        <v>*</v>
      </c>
      <c r="S480" s="96" t="str">
        <f>IF(FN_MC!V483="","*",FN_MC!V483)</f>
        <v>*</v>
      </c>
      <c r="T480" s="96" t="str">
        <f>IF(FN_MC!W483="","*",FN_MC!W483)</f>
        <v>*</v>
      </c>
      <c r="U480" s="98" t="str">
        <f ca="1">_xlfn.XLOOKUP(G480&amp;$U$3,BS_CONTROLE[CHAVE],BS_CONTROLE[Quantidade_11],"-")</f>
        <v>-</v>
      </c>
      <c r="V480" s="98" t="str">
        <f ca="1">_xlfn.XLOOKUP(G480&amp;$V$3,BS_CONTROLE[CHAVE],BS_CONTROLE[Quantidade_11],"-")</f>
        <v>-</v>
      </c>
      <c r="W480" s="98" t="str">
        <f ca="1">_xlfn.XLOOKUP(G480&amp;$W$3,BS_CONTROLE[CHAVE],BS_CONTROLE[Quantidade_11],"-")</f>
        <v>-</v>
      </c>
      <c r="X480" s="201"/>
      <c r="Y480" s="201"/>
      <c r="Z480" s="201"/>
      <c r="AA480" s="201"/>
      <c r="AB480" s="201"/>
      <c r="AC480" s="201"/>
      <c r="AD480" s="201"/>
      <c r="AE480" s="201"/>
      <c r="AF480" s="201"/>
      <c r="AG480" s="201"/>
      <c r="AH480" s="201"/>
      <c r="AI480" s="201"/>
      <c r="AJ480" s="201"/>
      <c r="AK480" s="201"/>
      <c r="AL480" s="201"/>
      <c r="AM480" s="201"/>
      <c r="AN480" s="201"/>
      <c r="AO480" s="201"/>
      <c r="AP480" s="201"/>
      <c r="AQ480" s="201"/>
      <c r="AR480" s="201"/>
      <c r="AS480" s="201"/>
      <c r="AT480" s="201"/>
    </row>
    <row r="481" spans="1:46" hidden="1">
      <c r="A481" s="95" t="str">
        <f>IF(FN_MC!Y484="","*",FN_MC!Y484)</f>
        <v>*</v>
      </c>
      <c r="B481" s="95" t="str">
        <f>IF(FN_MC!X484="","*",FN_MC!X484)</f>
        <v>*</v>
      </c>
      <c r="C481" s="95" t="str">
        <f>IF(FN_MC!Z484="","*",FN_MC!Z484)</f>
        <v>*</v>
      </c>
      <c r="D481" s="96" t="str">
        <f>IF(FN_MC!S484="","*",FN_MC!S484)</f>
        <v>-</v>
      </c>
      <c r="E481" s="96" t="str">
        <f>IF(FN_MC!T484="","*",FN_MC!T484)</f>
        <v>-</v>
      </c>
      <c r="F481" s="96" t="str">
        <f>IF(FN_MC!B484="","*",FN_MC!B484)</f>
        <v>*</v>
      </c>
      <c r="G481" s="96" t="str">
        <f>IF(FN_MC!D484="","*",FN_MC!D484)</f>
        <v>*</v>
      </c>
      <c r="H481" s="96" t="str">
        <f>IF(FN_MC!F484="","*",FN_MC!F484)</f>
        <v>*</v>
      </c>
      <c r="I481" s="96" t="str">
        <f>IF(FN_MC!H484="","*",FN_MC!H484)</f>
        <v>*</v>
      </c>
      <c r="J481" s="96" t="str">
        <f>IF(FN_MC!I484="","*",FN_MC!I484)</f>
        <v>*</v>
      </c>
      <c r="K481" s="96" t="str">
        <f>IF(FN_MC!M484="","*",FN_MC!M484)</f>
        <v>-</v>
      </c>
      <c r="L481" s="196" t="str">
        <f>IF(FN_MC!N484="","*",FN_MC!N484)</f>
        <v>-</v>
      </c>
      <c r="M481" s="97" t="str">
        <f>IF(FN_MC!J484="","*",FN_MC!J484)</f>
        <v>*</v>
      </c>
      <c r="N481" s="183" t="str">
        <f>IF(FN_MC!K484="","*",FN_MC!K484)</f>
        <v>*</v>
      </c>
      <c r="O481" s="183" t="str">
        <f>IF(FN_MC!L484="","*",FN_MC!L484)</f>
        <v>-</v>
      </c>
      <c r="P481" s="107" t="str">
        <f>IF(FN_MC!O484="","*",FN_MC!O484)</f>
        <v>*</v>
      </c>
      <c r="Q481" s="107" t="str">
        <f>IF(FN_MC!P484="","*",FN_MC!P484)</f>
        <v>*</v>
      </c>
      <c r="R481" s="96" t="str">
        <f>IF(FN_MC!Q484="","*",CONCATENATE(FN_MC!Q484," ",FN_MC!R484))</f>
        <v>*</v>
      </c>
      <c r="S481" s="96" t="str">
        <f>IF(FN_MC!V484="","*",FN_MC!V484)</f>
        <v>*</v>
      </c>
      <c r="T481" s="96" t="str">
        <f>IF(FN_MC!W484="","*",FN_MC!W484)</f>
        <v>*</v>
      </c>
      <c r="U481" s="98" t="str">
        <f ca="1">_xlfn.XLOOKUP(G481&amp;$U$3,BS_CONTROLE[CHAVE],BS_CONTROLE[Quantidade_11],"-")</f>
        <v>-</v>
      </c>
      <c r="V481" s="98" t="str">
        <f ca="1">_xlfn.XLOOKUP(G481&amp;$V$3,BS_CONTROLE[CHAVE],BS_CONTROLE[Quantidade_11],"-")</f>
        <v>-</v>
      </c>
      <c r="W481" s="98" t="str">
        <f ca="1">_xlfn.XLOOKUP(G481&amp;$W$3,BS_CONTROLE[CHAVE],BS_CONTROLE[Quantidade_11],"-")</f>
        <v>-</v>
      </c>
      <c r="X481" s="201"/>
      <c r="Y481" s="201"/>
      <c r="Z481" s="201"/>
      <c r="AA481" s="201"/>
      <c r="AB481" s="201"/>
      <c r="AC481" s="201"/>
      <c r="AD481" s="201"/>
      <c r="AE481" s="201"/>
      <c r="AF481" s="201"/>
      <c r="AG481" s="201"/>
      <c r="AH481" s="201"/>
      <c r="AI481" s="201"/>
      <c r="AJ481" s="201"/>
      <c r="AK481" s="201"/>
      <c r="AL481" s="201"/>
      <c r="AM481" s="201"/>
      <c r="AN481" s="201"/>
      <c r="AO481" s="201"/>
      <c r="AP481" s="201"/>
      <c r="AQ481" s="201"/>
      <c r="AR481" s="201"/>
      <c r="AS481" s="201"/>
      <c r="AT481" s="201"/>
    </row>
    <row r="482" spans="1:46" hidden="1">
      <c r="A482" s="95" t="str">
        <f>IF(FN_MC!Y485="","*",FN_MC!Y485)</f>
        <v>*</v>
      </c>
      <c r="B482" s="95" t="str">
        <f>IF(FN_MC!X485="","*",FN_MC!X485)</f>
        <v>*</v>
      </c>
      <c r="C482" s="95" t="str">
        <f>IF(FN_MC!Z485="","*",FN_MC!Z485)</f>
        <v>*</v>
      </c>
      <c r="D482" s="96" t="str">
        <f>IF(FN_MC!S485="","*",FN_MC!S485)</f>
        <v>-</v>
      </c>
      <c r="E482" s="96" t="str">
        <f>IF(FN_MC!T485="","*",FN_MC!T485)</f>
        <v>-</v>
      </c>
      <c r="F482" s="96" t="str">
        <f>IF(FN_MC!B485="","*",FN_MC!B485)</f>
        <v>*</v>
      </c>
      <c r="G482" s="96" t="str">
        <f>IF(FN_MC!D485="","*",FN_MC!D485)</f>
        <v>*</v>
      </c>
      <c r="H482" s="96" t="str">
        <f>IF(FN_MC!F485="","*",FN_MC!F485)</f>
        <v>*</v>
      </c>
      <c r="I482" s="96" t="str">
        <f>IF(FN_MC!H485="","*",FN_MC!H485)</f>
        <v>*</v>
      </c>
      <c r="J482" s="96" t="str">
        <f>IF(FN_MC!I485="","*",FN_MC!I485)</f>
        <v>*</v>
      </c>
      <c r="K482" s="96" t="str">
        <f>IF(FN_MC!M485="","*",FN_MC!M485)</f>
        <v>-</v>
      </c>
      <c r="L482" s="196" t="str">
        <f>IF(FN_MC!N485="","*",FN_MC!N485)</f>
        <v>-</v>
      </c>
      <c r="M482" s="97" t="str">
        <f>IF(FN_MC!J485="","*",FN_MC!J485)</f>
        <v>*</v>
      </c>
      <c r="N482" s="183" t="str">
        <f>IF(FN_MC!K485="","*",FN_MC!K485)</f>
        <v>*</v>
      </c>
      <c r="O482" s="183" t="str">
        <f>IF(FN_MC!L485="","*",FN_MC!L485)</f>
        <v>-</v>
      </c>
      <c r="P482" s="107" t="str">
        <f>IF(FN_MC!O485="","*",FN_MC!O485)</f>
        <v>*</v>
      </c>
      <c r="Q482" s="107" t="str">
        <f>IF(FN_MC!P485="","*",FN_MC!P485)</f>
        <v>*</v>
      </c>
      <c r="R482" s="96" t="str">
        <f>IF(FN_MC!Q485="","*",CONCATENATE(FN_MC!Q485," ",FN_MC!R485))</f>
        <v>*</v>
      </c>
      <c r="S482" s="96" t="str">
        <f>IF(FN_MC!V485="","*",FN_MC!V485)</f>
        <v>*</v>
      </c>
      <c r="T482" s="96" t="str">
        <f>IF(FN_MC!W485="","*",FN_MC!W485)</f>
        <v>*</v>
      </c>
      <c r="U482" s="98" t="str">
        <f ca="1">_xlfn.XLOOKUP(G482&amp;$U$3,BS_CONTROLE[CHAVE],BS_CONTROLE[Quantidade_11],"-")</f>
        <v>-</v>
      </c>
      <c r="V482" s="98" t="str">
        <f ca="1">_xlfn.XLOOKUP(G482&amp;$V$3,BS_CONTROLE[CHAVE],BS_CONTROLE[Quantidade_11],"-")</f>
        <v>-</v>
      </c>
      <c r="W482" s="98" t="str">
        <f ca="1">_xlfn.XLOOKUP(G482&amp;$W$3,BS_CONTROLE[CHAVE],BS_CONTROLE[Quantidade_11],"-")</f>
        <v>-</v>
      </c>
      <c r="X482" s="201"/>
      <c r="Y482" s="201"/>
      <c r="Z482" s="201"/>
      <c r="AA482" s="201"/>
      <c r="AB482" s="201"/>
      <c r="AC482" s="201"/>
      <c r="AD482" s="201"/>
      <c r="AE482" s="201"/>
      <c r="AF482" s="201"/>
      <c r="AG482" s="201"/>
      <c r="AH482" s="201"/>
      <c r="AI482" s="201"/>
      <c r="AJ482" s="201"/>
      <c r="AK482" s="201"/>
      <c r="AL482" s="201"/>
      <c r="AM482" s="201"/>
      <c r="AN482" s="201"/>
      <c r="AO482" s="201"/>
      <c r="AP482" s="201"/>
      <c r="AQ482" s="201"/>
      <c r="AR482" s="201"/>
      <c r="AS482" s="201"/>
      <c r="AT482" s="201"/>
    </row>
    <row r="483" spans="1:46" hidden="1">
      <c r="A483" s="95" t="str">
        <f>IF(FN_MC!Y486="","*",FN_MC!Y486)</f>
        <v>*</v>
      </c>
      <c r="B483" s="95" t="str">
        <f>IF(FN_MC!X486="","*",FN_MC!X486)</f>
        <v>*</v>
      </c>
      <c r="C483" s="95" t="str">
        <f>IF(FN_MC!Z486="","*",FN_MC!Z486)</f>
        <v>*</v>
      </c>
      <c r="D483" s="96" t="str">
        <f>IF(FN_MC!S486="","*",FN_MC!S486)</f>
        <v>-</v>
      </c>
      <c r="E483" s="96" t="str">
        <f>IF(FN_MC!T486="","*",FN_MC!T486)</f>
        <v>-</v>
      </c>
      <c r="F483" s="96" t="str">
        <f>IF(FN_MC!B486="","*",FN_MC!B486)</f>
        <v>*</v>
      </c>
      <c r="G483" s="96" t="str">
        <f>IF(FN_MC!D486="","*",FN_MC!D486)</f>
        <v>*</v>
      </c>
      <c r="H483" s="96" t="str">
        <f>IF(FN_MC!F486="","*",FN_MC!F486)</f>
        <v>*</v>
      </c>
      <c r="I483" s="96" t="str">
        <f>IF(FN_MC!H486="","*",FN_MC!H486)</f>
        <v>*</v>
      </c>
      <c r="J483" s="96" t="str">
        <f>IF(FN_MC!I486="","*",FN_MC!I486)</f>
        <v>*</v>
      </c>
      <c r="K483" s="96" t="str">
        <f>IF(FN_MC!M486="","*",FN_MC!M486)</f>
        <v>-</v>
      </c>
      <c r="L483" s="196" t="str">
        <f>IF(FN_MC!N486="","*",FN_MC!N486)</f>
        <v>-</v>
      </c>
      <c r="M483" s="97" t="str">
        <f>IF(FN_MC!J486="","*",FN_MC!J486)</f>
        <v>*</v>
      </c>
      <c r="N483" s="183" t="str">
        <f>IF(FN_MC!K486="","*",FN_MC!K486)</f>
        <v>*</v>
      </c>
      <c r="O483" s="183" t="str">
        <f>IF(FN_MC!L486="","*",FN_MC!L486)</f>
        <v>-</v>
      </c>
      <c r="P483" s="107" t="str">
        <f>IF(FN_MC!O486="","*",FN_MC!O486)</f>
        <v>*</v>
      </c>
      <c r="Q483" s="107" t="str">
        <f>IF(FN_MC!P486="","*",FN_MC!P486)</f>
        <v>*</v>
      </c>
      <c r="R483" s="96" t="str">
        <f>IF(FN_MC!Q486="","*",CONCATENATE(FN_MC!Q486," ",FN_MC!R486))</f>
        <v>*</v>
      </c>
      <c r="S483" s="96" t="str">
        <f>IF(FN_MC!V486="","*",FN_MC!V486)</f>
        <v>*</v>
      </c>
      <c r="T483" s="96" t="str">
        <f>IF(FN_MC!W486="","*",FN_MC!W486)</f>
        <v>*</v>
      </c>
      <c r="U483" s="98" t="str">
        <f ca="1">_xlfn.XLOOKUP(G483&amp;$U$3,BS_CONTROLE[CHAVE],BS_CONTROLE[Quantidade_11],"-")</f>
        <v>-</v>
      </c>
      <c r="V483" s="98" t="str">
        <f ca="1">_xlfn.XLOOKUP(G483&amp;$V$3,BS_CONTROLE[CHAVE],BS_CONTROLE[Quantidade_11],"-")</f>
        <v>-</v>
      </c>
      <c r="W483" s="98" t="str">
        <f ca="1">_xlfn.XLOOKUP(G483&amp;$W$3,BS_CONTROLE[CHAVE],BS_CONTROLE[Quantidade_11],"-")</f>
        <v>-</v>
      </c>
      <c r="X483" s="201"/>
      <c r="Y483" s="201"/>
      <c r="Z483" s="201"/>
      <c r="AA483" s="201"/>
      <c r="AB483" s="201"/>
      <c r="AC483" s="201"/>
      <c r="AD483" s="201"/>
      <c r="AE483" s="201"/>
      <c r="AF483" s="201"/>
      <c r="AG483" s="201"/>
      <c r="AH483" s="201"/>
      <c r="AI483" s="201"/>
      <c r="AJ483" s="201"/>
      <c r="AK483" s="201"/>
      <c r="AL483" s="201"/>
      <c r="AM483" s="201"/>
      <c r="AN483" s="201"/>
      <c r="AO483" s="201"/>
      <c r="AP483" s="201"/>
      <c r="AQ483" s="201"/>
      <c r="AR483" s="201"/>
      <c r="AS483" s="201"/>
      <c r="AT483" s="201"/>
    </row>
    <row r="484" spans="1:46" hidden="1">
      <c r="A484" s="95" t="str">
        <f>IF(FN_MC!Y487="","*",FN_MC!Y487)</f>
        <v>*</v>
      </c>
      <c r="B484" s="95" t="str">
        <f>IF(FN_MC!X487="","*",FN_MC!X487)</f>
        <v>*</v>
      </c>
      <c r="C484" s="95" t="str">
        <f>IF(FN_MC!Z487="","*",FN_MC!Z487)</f>
        <v>*</v>
      </c>
      <c r="D484" s="96" t="str">
        <f>IF(FN_MC!S487="","*",FN_MC!S487)</f>
        <v>-</v>
      </c>
      <c r="E484" s="96" t="str">
        <f>IF(FN_MC!T487="","*",FN_MC!T487)</f>
        <v>-</v>
      </c>
      <c r="F484" s="96" t="str">
        <f>IF(FN_MC!B487="","*",FN_MC!B487)</f>
        <v>*</v>
      </c>
      <c r="G484" s="96" t="str">
        <f>IF(FN_MC!D487="","*",FN_MC!D487)</f>
        <v>*</v>
      </c>
      <c r="H484" s="96" t="str">
        <f>IF(FN_MC!F487="","*",FN_MC!F487)</f>
        <v>*</v>
      </c>
      <c r="I484" s="96" t="str">
        <f>IF(FN_MC!H487="","*",FN_MC!H487)</f>
        <v>*</v>
      </c>
      <c r="J484" s="96" t="str">
        <f>IF(FN_MC!I487="","*",FN_MC!I487)</f>
        <v>*</v>
      </c>
      <c r="K484" s="96" t="str">
        <f>IF(FN_MC!M487="","*",FN_MC!M487)</f>
        <v>-</v>
      </c>
      <c r="L484" s="196" t="str">
        <f>IF(FN_MC!N487="","*",FN_MC!N487)</f>
        <v>-</v>
      </c>
      <c r="M484" s="97" t="str">
        <f>IF(FN_MC!J487="","*",FN_MC!J487)</f>
        <v>*</v>
      </c>
      <c r="N484" s="183" t="str">
        <f>IF(FN_MC!K487="","*",FN_MC!K487)</f>
        <v>*</v>
      </c>
      <c r="O484" s="183" t="str">
        <f>IF(FN_MC!L487="","*",FN_MC!L487)</f>
        <v>-</v>
      </c>
      <c r="P484" s="107" t="str">
        <f>IF(FN_MC!O487="","*",FN_MC!O487)</f>
        <v>*</v>
      </c>
      <c r="Q484" s="107" t="str">
        <f>IF(FN_MC!P487="","*",FN_MC!P487)</f>
        <v>*</v>
      </c>
      <c r="R484" s="96" t="str">
        <f>IF(FN_MC!Q487="","*",CONCATENATE(FN_MC!Q487," ",FN_MC!R487))</f>
        <v>*</v>
      </c>
      <c r="S484" s="96" t="str">
        <f>IF(FN_MC!V487="","*",FN_MC!V487)</f>
        <v>*</v>
      </c>
      <c r="T484" s="96" t="str">
        <f>IF(FN_MC!W487="","*",FN_MC!W487)</f>
        <v>*</v>
      </c>
      <c r="U484" s="98" t="str">
        <f ca="1">_xlfn.XLOOKUP(G484&amp;$U$3,BS_CONTROLE[CHAVE],BS_CONTROLE[Quantidade_11],"-")</f>
        <v>-</v>
      </c>
      <c r="V484" s="98" t="str">
        <f ca="1">_xlfn.XLOOKUP(G484&amp;$V$3,BS_CONTROLE[CHAVE],BS_CONTROLE[Quantidade_11],"-")</f>
        <v>-</v>
      </c>
      <c r="W484" s="98" t="str">
        <f ca="1">_xlfn.XLOOKUP(G484&amp;$W$3,BS_CONTROLE[CHAVE],BS_CONTROLE[Quantidade_11],"-")</f>
        <v>-</v>
      </c>
      <c r="X484" s="201"/>
      <c r="Y484" s="201"/>
      <c r="Z484" s="201"/>
      <c r="AA484" s="201"/>
      <c r="AB484" s="201"/>
      <c r="AC484" s="201"/>
      <c r="AD484" s="201"/>
      <c r="AE484" s="201"/>
      <c r="AF484" s="201"/>
      <c r="AG484" s="201"/>
      <c r="AH484" s="201"/>
      <c r="AI484" s="201"/>
      <c r="AJ484" s="201"/>
      <c r="AK484" s="201"/>
      <c r="AL484" s="201"/>
      <c r="AM484" s="201"/>
      <c r="AN484" s="201"/>
      <c r="AO484" s="201"/>
      <c r="AP484" s="201"/>
      <c r="AQ484" s="201"/>
      <c r="AR484" s="201"/>
      <c r="AS484" s="201"/>
      <c r="AT484" s="201"/>
    </row>
    <row r="485" spans="1:46" hidden="1">
      <c r="A485" s="95" t="str">
        <f>IF(FN_MC!Y488="","*",FN_MC!Y488)</f>
        <v>*</v>
      </c>
      <c r="B485" s="95" t="str">
        <f>IF(FN_MC!X488="","*",FN_MC!X488)</f>
        <v>*</v>
      </c>
      <c r="C485" s="95" t="str">
        <f>IF(FN_MC!Z488="","*",FN_MC!Z488)</f>
        <v>*</v>
      </c>
      <c r="D485" s="96" t="str">
        <f>IF(FN_MC!S488="","*",FN_MC!S488)</f>
        <v>-</v>
      </c>
      <c r="E485" s="96" t="str">
        <f>IF(FN_MC!T488="","*",FN_MC!T488)</f>
        <v>-</v>
      </c>
      <c r="F485" s="96" t="str">
        <f>IF(FN_MC!B488="","*",FN_MC!B488)</f>
        <v>*</v>
      </c>
      <c r="G485" s="96" t="str">
        <f>IF(FN_MC!D488="","*",FN_MC!D488)</f>
        <v>*</v>
      </c>
      <c r="H485" s="96" t="str">
        <f>IF(FN_MC!F488="","*",FN_MC!F488)</f>
        <v>*</v>
      </c>
      <c r="I485" s="96" t="str">
        <f>IF(FN_MC!H488="","*",FN_MC!H488)</f>
        <v>*</v>
      </c>
      <c r="J485" s="96" t="str">
        <f>IF(FN_MC!I488="","*",FN_MC!I488)</f>
        <v>*</v>
      </c>
      <c r="K485" s="96" t="str">
        <f>IF(FN_MC!M488="","*",FN_MC!M488)</f>
        <v>-</v>
      </c>
      <c r="L485" s="196" t="str">
        <f>IF(FN_MC!N488="","*",FN_MC!N488)</f>
        <v>-</v>
      </c>
      <c r="M485" s="97" t="str">
        <f>IF(FN_MC!J488="","*",FN_MC!J488)</f>
        <v>*</v>
      </c>
      <c r="N485" s="183" t="str">
        <f>IF(FN_MC!K488="","*",FN_MC!K488)</f>
        <v>*</v>
      </c>
      <c r="O485" s="183" t="str">
        <f>IF(FN_MC!L488="","*",FN_MC!L488)</f>
        <v>-</v>
      </c>
      <c r="P485" s="107" t="str">
        <f>IF(FN_MC!O488="","*",FN_MC!O488)</f>
        <v>*</v>
      </c>
      <c r="Q485" s="107" t="str">
        <f>IF(FN_MC!P488="","*",FN_MC!P488)</f>
        <v>*</v>
      </c>
      <c r="R485" s="96" t="str">
        <f>IF(FN_MC!Q488="","*",CONCATENATE(FN_MC!Q488," ",FN_MC!R488))</f>
        <v>*</v>
      </c>
      <c r="S485" s="96" t="str">
        <f>IF(FN_MC!V488="","*",FN_MC!V488)</f>
        <v>*</v>
      </c>
      <c r="T485" s="96" t="str">
        <f>IF(FN_MC!W488="","*",FN_MC!W488)</f>
        <v>*</v>
      </c>
      <c r="U485" s="98" t="str">
        <f ca="1">_xlfn.XLOOKUP(G485&amp;$U$3,BS_CONTROLE[CHAVE],BS_CONTROLE[Quantidade_11],"-")</f>
        <v>-</v>
      </c>
      <c r="V485" s="98" t="str">
        <f ca="1">_xlfn.XLOOKUP(G485&amp;$V$3,BS_CONTROLE[CHAVE],BS_CONTROLE[Quantidade_11],"-")</f>
        <v>-</v>
      </c>
      <c r="W485" s="98" t="str">
        <f ca="1">_xlfn.XLOOKUP(G485&amp;$W$3,BS_CONTROLE[CHAVE],BS_CONTROLE[Quantidade_11],"-")</f>
        <v>-</v>
      </c>
      <c r="X485" s="201"/>
      <c r="Y485" s="201"/>
      <c r="Z485" s="201"/>
      <c r="AA485" s="201"/>
      <c r="AB485" s="201"/>
      <c r="AC485" s="201"/>
      <c r="AD485" s="201"/>
      <c r="AE485" s="201"/>
      <c r="AF485" s="201"/>
      <c r="AG485" s="201"/>
      <c r="AH485" s="201"/>
      <c r="AI485" s="201"/>
      <c r="AJ485" s="201"/>
      <c r="AK485" s="201"/>
      <c r="AL485" s="201"/>
      <c r="AM485" s="201"/>
      <c r="AN485" s="201"/>
      <c r="AO485" s="201"/>
      <c r="AP485" s="201"/>
      <c r="AQ485" s="201"/>
      <c r="AR485" s="201"/>
      <c r="AS485" s="201"/>
      <c r="AT485" s="201"/>
    </row>
    <row r="486" spans="1:46" hidden="1">
      <c r="A486" s="95" t="str">
        <f>IF(FN_MC!Y489="","*",FN_MC!Y489)</f>
        <v>*</v>
      </c>
      <c r="B486" s="95" t="str">
        <f>IF(FN_MC!X489="","*",FN_MC!X489)</f>
        <v>*</v>
      </c>
      <c r="C486" s="95" t="str">
        <f>IF(FN_MC!Z489="","*",FN_MC!Z489)</f>
        <v>*</v>
      </c>
      <c r="D486" s="96" t="str">
        <f>IF(FN_MC!S489="","*",FN_MC!S489)</f>
        <v>-</v>
      </c>
      <c r="E486" s="96" t="str">
        <f>IF(FN_MC!T489="","*",FN_MC!T489)</f>
        <v>-</v>
      </c>
      <c r="F486" s="96" t="str">
        <f>IF(FN_MC!B489="","*",FN_MC!B489)</f>
        <v>*</v>
      </c>
      <c r="G486" s="96" t="str">
        <f>IF(FN_MC!D489="","*",FN_MC!D489)</f>
        <v>*</v>
      </c>
      <c r="H486" s="96" t="str">
        <f>IF(FN_MC!F489="","*",FN_MC!F489)</f>
        <v>*</v>
      </c>
      <c r="I486" s="96" t="str">
        <f>IF(FN_MC!H489="","*",FN_MC!H489)</f>
        <v>*</v>
      </c>
      <c r="J486" s="96" t="str">
        <f>IF(FN_MC!I489="","*",FN_MC!I489)</f>
        <v>*</v>
      </c>
      <c r="K486" s="96" t="str">
        <f>IF(FN_MC!M489="","*",FN_MC!M489)</f>
        <v>-</v>
      </c>
      <c r="L486" s="196" t="str">
        <f>IF(FN_MC!N489="","*",FN_MC!N489)</f>
        <v>-</v>
      </c>
      <c r="M486" s="97" t="str">
        <f>IF(FN_MC!J489="","*",FN_MC!J489)</f>
        <v>*</v>
      </c>
      <c r="N486" s="183" t="str">
        <f>IF(FN_MC!K489="","*",FN_MC!K489)</f>
        <v>*</v>
      </c>
      <c r="O486" s="183" t="str">
        <f>IF(FN_MC!L489="","*",FN_MC!L489)</f>
        <v>-</v>
      </c>
      <c r="P486" s="107" t="str">
        <f>IF(FN_MC!O489="","*",FN_MC!O489)</f>
        <v>*</v>
      </c>
      <c r="Q486" s="107" t="str">
        <f>IF(FN_MC!P489="","*",FN_MC!P489)</f>
        <v>*</v>
      </c>
      <c r="R486" s="96" t="str">
        <f>IF(FN_MC!Q489="","*",CONCATENATE(FN_MC!Q489," ",FN_MC!R489))</f>
        <v>*</v>
      </c>
      <c r="S486" s="96" t="str">
        <f>IF(FN_MC!V489="","*",FN_MC!V489)</f>
        <v>*</v>
      </c>
      <c r="T486" s="96" t="str">
        <f>IF(FN_MC!W489="","*",FN_MC!W489)</f>
        <v>*</v>
      </c>
      <c r="U486" s="98" t="str">
        <f ca="1">_xlfn.XLOOKUP(G486&amp;$U$3,BS_CONTROLE[CHAVE],BS_CONTROLE[Quantidade_11],"-")</f>
        <v>-</v>
      </c>
      <c r="V486" s="98" t="str">
        <f ca="1">_xlfn.XLOOKUP(G486&amp;$V$3,BS_CONTROLE[CHAVE],BS_CONTROLE[Quantidade_11],"-")</f>
        <v>-</v>
      </c>
      <c r="W486" s="98" t="str">
        <f ca="1">_xlfn.XLOOKUP(G486&amp;$W$3,BS_CONTROLE[CHAVE],BS_CONTROLE[Quantidade_11],"-")</f>
        <v>-</v>
      </c>
      <c r="X486" s="201"/>
      <c r="Y486" s="201"/>
      <c r="Z486" s="201"/>
      <c r="AA486" s="201"/>
      <c r="AB486" s="201"/>
      <c r="AC486" s="201"/>
      <c r="AD486" s="201"/>
      <c r="AE486" s="201"/>
      <c r="AF486" s="201"/>
      <c r="AG486" s="201"/>
      <c r="AH486" s="201"/>
      <c r="AI486" s="201"/>
      <c r="AJ486" s="201"/>
      <c r="AK486" s="201"/>
      <c r="AL486" s="201"/>
      <c r="AM486" s="201"/>
      <c r="AN486" s="201"/>
      <c r="AO486" s="201"/>
      <c r="AP486" s="201"/>
      <c r="AQ486" s="201"/>
      <c r="AR486" s="201"/>
      <c r="AS486" s="201"/>
      <c r="AT486" s="201"/>
    </row>
    <row r="487" spans="1:46" hidden="1">
      <c r="A487" s="95" t="str">
        <f>IF(FN_MC!Y490="","*",FN_MC!Y490)</f>
        <v>*</v>
      </c>
      <c r="B487" s="95" t="str">
        <f>IF(FN_MC!X490="","*",FN_MC!X490)</f>
        <v>*</v>
      </c>
      <c r="C487" s="95" t="str">
        <f>IF(FN_MC!Z490="","*",FN_MC!Z490)</f>
        <v>*</v>
      </c>
      <c r="D487" s="96" t="str">
        <f>IF(FN_MC!S490="","*",FN_MC!S490)</f>
        <v>-</v>
      </c>
      <c r="E487" s="96" t="str">
        <f>IF(FN_MC!T490="","*",FN_MC!T490)</f>
        <v>-</v>
      </c>
      <c r="F487" s="96" t="str">
        <f>IF(FN_MC!B490="","*",FN_MC!B490)</f>
        <v>*</v>
      </c>
      <c r="G487" s="96" t="str">
        <f>IF(FN_MC!D490="","*",FN_MC!D490)</f>
        <v>*</v>
      </c>
      <c r="H487" s="96" t="str">
        <f>IF(FN_MC!F490="","*",FN_MC!F490)</f>
        <v>*</v>
      </c>
      <c r="I487" s="96" t="str">
        <f>IF(FN_MC!H490="","*",FN_MC!H490)</f>
        <v>*</v>
      </c>
      <c r="J487" s="96" t="str">
        <f>IF(FN_MC!I490="","*",FN_MC!I490)</f>
        <v>*</v>
      </c>
      <c r="K487" s="96" t="str">
        <f>IF(FN_MC!M490="","*",FN_MC!M490)</f>
        <v>-</v>
      </c>
      <c r="L487" s="196" t="str">
        <f>IF(FN_MC!N490="","*",FN_MC!N490)</f>
        <v>-</v>
      </c>
      <c r="M487" s="97" t="str">
        <f>IF(FN_MC!J490="","*",FN_MC!J490)</f>
        <v>*</v>
      </c>
      <c r="N487" s="183" t="str">
        <f>IF(FN_MC!K490="","*",FN_MC!K490)</f>
        <v>*</v>
      </c>
      <c r="O487" s="183" t="str">
        <f>IF(FN_MC!L490="","*",FN_MC!L490)</f>
        <v>-</v>
      </c>
      <c r="P487" s="107" t="str">
        <f>IF(FN_MC!O490="","*",FN_MC!O490)</f>
        <v>*</v>
      </c>
      <c r="Q487" s="107" t="str">
        <f>IF(FN_MC!P490="","*",FN_MC!P490)</f>
        <v>*</v>
      </c>
      <c r="R487" s="96" t="str">
        <f>IF(FN_MC!Q490="","*",CONCATENATE(FN_MC!Q490," ",FN_MC!R490))</f>
        <v>*</v>
      </c>
      <c r="S487" s="96" t="str">
        <f>IF(FN_MC!V490="","*",FN_MC!V490)</f>
        <v>*</v>
      </c>
      <c r="T487" s="96" t="str">
        <f>IF(FN_MC!W490="","*",FN_MC!W490)</f>
        <v>*</v>
      </c>
      <c r="U487" s="98" t="str">
        <f ca="1">_xlfn.XLOOKUP(G487&amp;$U$3,BS_CONTROLE[CHAVE],BS_CONTROLE[Quantidade_11],"-")</f>
        <v>-</v>
      </c>
      <c r="V487" s="98" t="str">
        <f ca="1">_xlfn.XLOOKUP(G487&amp;$V$3,BS_CONTROLE[CHAVE],BS_CONTROLE[Quantidade_11],"-")</f>
        <v>-</v>
      </c>
      <c r="W487" s="98" t="str">
        <f ca="1">_xlfn.XLOOKUP(G487&amp;$W$3,BS_CONTROLE[CHAVE],BS_CONTROLE[Quantidade_11],"-")</f>
        <v>-</v>
      </c>
      <c r="X487" s="201"/>
      <c r="Y487" s="201"/>
      <c r="Z487" s="201"/>
      <c r="AA487" s="201"/>
      <c r="AB487" s="201"/>
      <c r="AC487" s="201"/>
      <c r="AD487" s="201"/>
      <c r="AE487" s="201"/>
      <c r="AF487" s="201"/>
      <c r="AG487" s="201"/>
      <c r="AH487" s="201"/>
      <c r="AI487" s="201"/>
      <c r="AJ487" s="201"/>
      <c r="AK487" s="201"/>
      <c r="AL487" s="201"/>
      <c r="AM487" s="201"/>
      <c r="AN487" s="201"/>
      <c r="AO487" s="201"/>
      <c r="AP487" s="201"/>
      <c r="AQ487" s="201"/>
      <c r="AR487" s="201"/>
      <c r="AS487" s="201"/>
      <c r="AT487" s="201"/>
    </row>
    <row r="488" spans="1:46" hidden="1">
      <c r="A488" s="95" t="str">
        <f>IF(FN_MC!Y491="","*",FN_MC!Y491)</f>
        <v>*</v>
      </c>
      <c r="B488" s="95" t="str">
        <f>IF(FN_MC!X491="","*",FN_MC!X491)</f>
        <v>*</v>
      </c>
      <c r="C488" s="95" t="str">
        <f>IF(FN_MC!Z491="","*",FN_MC!Z491)</f>
        <v>*</v>
      </c>
      <c r="D488" s="96" t="str">
        <f>IF(FN_MC!S491="","*",FN_MC!S491)</f>
        <v>-</v>
      </c>
      <c r="E488" s="96" t="str">
        <f>IF(FN_MC!T491="","*",FN_MC!T491)</f>
        <v>-</v>
      </c>
      <c r="F488" s="96" t="str">
        <f>IF(FN_MC!B491="","*",FN_MC!B491)</f>
        <v>*</v>
      </c>
      <c r="G488" s="96" t="str">
        <f>IF(FN_MC!D491="","*",FN_MC!D491)</f>
        <v>*</v>
      </c>
      <c r="H488" s="96" t="str">
        <f>IF(FN_MC!F491="","*",FN_MC!F491)</f>
        <v>*</v>
      </c>
      <c r="I488" s="96" t="str">
        <f>IF(FN_MC!H491="","*",FN_MC!H491)</f>
        <v>*</v>
      </c>
      <c r="J488" s="96" t="str">
        <f>IF(FN_MC!I491="","*",FN_MC!I491)</f>
        <v>*</v>
      </c>
      <c r="K488" s="96" t="str">
        <f>IF(FN_MC!M491="","*",FN_MC!M491)</f>
        <v>-</v>
      </c>
      <c r="L488" s="196" t="str">
        <f>IF(FN_MC!N491="","*",FN_MC!N491)</f>
        <v>-</v>
      </c>
      <c r="M488" s="97" t="str">
        <f>IF(FN_MC!J491="","*",FN_MC!J491)</f>
        <v>*</v>
      </c>
      <c r="N488" s="183" t="str">
        <f>IF(FN_MC!K491="","*",FN_MC!K491)</f>
        <v>*</v>
      </c>
      <c r="O488" s="183" t="str">
        <f>IF(FN_MC!L491="","*",FN_MC!L491)</f>
        <v>-</v>
      </c>
      <c r="P488" s="107" t="str">
        <f>IF(FN_MC!O491="","*",FN_MC!O491)</f>
        <v>*</v>
      </c>
      <c r="Q488" s="107" t="str">
        <f>IF(FN_MC!P491="","*",FN_MC!P491)</f>
        <v>*</v>
      </c>
      <c r="R488" s="96" t="str">
        <f>IF(FN_MC!Q491="","*",CONCATENATE(FN_MC!Q491," ",FN_MC!R491))</f>
        <v>*</v>
      </c>
      <c r="S488" s="96" t="str">
        <f>IF(FN_MC!V491="","*",FN_MC!V491)</f>
        <v>*</v>
      </c>
      <c r="T488" s="96" t="str">
        <f>IF(FN_MC!W491="","*",FN_MC!W491)</f>
        <v>*</v>
      </c>
      <c r="U488" s="98" t="str">
        <f ca="1">_xlfn.XLOOKUP(G488&amp;$U$3,BS_CONTROLE[CHAVE],BS_CONTROLE[Quantidade_11],"-")</f>
        <v>-</v>
      </c>
      <c r="V488" s="98" t="str">
        <f ca="1">_xlfn.XLOOKUP(G488&amp;$V$3,BS_CONTROLE[CHAVE],BS_CONTROLE[Quantidade_11],"-")</f>
        <v>-</v>
      </c>
      <c r="W488" s="98" t="str">
        <f ca="1">_xlfn.XLOOKUP(G488&amp;$W$3,BS_CONTROLE[CHAVE],BS_CONTROLE[Quantidade_11],"-")</f>
        <v>-</v>
      </c>
      <c r="X488" s="201"/>
      <c r="Y488" s="201"/>
      <c r="Z488" s="201"/>
      <c r="AA488" s="201"/>
      <c r="AB488" s="201"/>
      <c r="AC488" s="201"/>
      <c r="AD488" s="201"/>
      <c r="AE488" s="201"/>
      <c r="AF488" s="201"/>
      <c r="AG488" s="201"/>
      <c r="AH488" s="201"/>
      <c r="AI488" s="201"/>
      <c r="AJ488" s="201"/>
      <c r="AK488" s="201"/>
      <c r="AL488" s="201"/>
      <c r="AM488" s="201"/>
      <c r="AN488" s="201"/>
      <c r="AO488" s="201"/>
      <c r="AP488" s="201"/>
      <c r="AQ488" s="201"/>
      <c r="AR488" s="201"/>
      <c r="AS488" s="201"/>
      <c r="AT488" s="201"/>
    </row>
    <row r="489" spans="1:46" hidden="1">
      <c r="A489" s="95" t="str">
        <f>IF(FN_MC!Y492="","*",FN_MC!Y492)</f>
        <v>*</v>
      </c>
      <c r="B489" s="95" t="str">
        <f>IF(FN_MC!X492="","*",FN_MC!X492)</f>
        <v>*</v>
      </c>
      <c r="C489" s="95" t="str">
        <f>IF(FN_MC!Z492="","*",FN_MC!Z492)</f>
        <v>*</v>
      </c>
      <c r="D489" s="96" t="str">
        <f>IF(FN_MC!S492="","*",FN_MC!S492)</f>
        <v>-</v>
      </c>
      <c r="E489" s="96" t="str">
        <f>IF(FN_MC!T492="","*",FN_MC!T492)</f>
        <v>-</v>
      </c>
      <c r="F489" s="96" t="str">
        <f>IF(FN_MC!B492="","*",FN_MC!B492)</f>
        <v>*</v>
      </c>
      <c r="G489" s="96" t="str">
        <f>IF(FN_MC!D492="","*",FN_MC!D492)</f>
        <v>*</v>
      </c>
      <c r="H489" s="96" t="str">
        <f>IF(FN_MC!F492="","*",FN_MC!F492)</f>
        <v>*</v>
      </c>
      <c r="I489" s="96" t="str">
        <f>IF(FN_MC!H492="","*",FN_MC!H492)</f>
        <v>*</v>
      </c>
      <c r="J489" s="96" t="str">
        <f>IF(FN_MC!I492="","*",FN_MC!I492)</f>
        <v>*</v>
      </c>
      <c r="K489" s="96" t="str">
        <f>IF(FN_MC!M492="","*",FN_MC!M492)</f>
        <v>-</v>
      </c>
      <c r="L489" s="196" t="str">
        <f>IF(FN_MC!N492="","*",FN_MC!N492)</f>
        <v>-</v>
      </c>
      <c r="M489" s="97" t="str">
        <f>IF(FN_MC!J492="","*",FN_MC!J492)</f>
        <v>*</v>
      </c>
      <c r="N489" s="183" t="str">
        <f>IF(FN_MC!K492="","*",FN_MC!K492)</f>
        <v>*</v>
      </c>
      <c r="O489" s="183" t="str">
        <f>IF(FN_MC!L492="","*",FN_MC!L492)</f>
        <v>-</v>
      </c>
      <c r="P489" s="107" t="str">
        <f>IF(FN_MC!O492="","*",FN_MC!O492)</f>
        <v>*</v>
      </c>
      <c r="Q489" s="107" t="str">
        <f>IF(FN_MC!P492="","*",FN_MC!P492)</f>
        <v>*</v>
      </c>
      <c r="R489" s="96" t="str">
        <f>IF(FN_MC!Q492="","*",CONCATENATE(FN_MC!Q492," ",FN_MC!R492))</f>
        <v>*</v>
      </c>
      <c r="S489" s="96" t="str">
        <f>IF(FN_MC!V492="","*",FN_MC!V492)</f>
        <v>*</v>
      </c>
      <c r="T489" s="96" t="str">
        <f>IF(FN_MC!W492="","*",FN_MC!W492)</f>
        <v>*</v>
      </c>
      <c r="U489" s="98" t="str">
        <f ca="1">_xlfn.XLOOKUP(G489&amp;$U$3,BS_CONTROLE[CHAVE],BS_CONTROLE[Quantidade_11],"-")</f>
        <v>-</v>
      </c>
      <c r="V489" s="98" t="str">
        <f ca="1">_xlfn.XLOOKUP(G489&amp;$V$3,BS_CONTROLE[CHAVE],BS_CONTROLE[Quantidade_11],"-")</f>
        <v>-</v>
      </c>
      <c r="W489" s="98" t="str">
        <f ca="1">_xlfn.XLOOKUP(G489&amp;$W$3,BS_CONTROLE[CHAVE],BS_CONTROLE[Quantidade_11],"-")</f>
        <v>-</v>
      </c>
      <c r="X489" s="201"/>
      <c r="Y489" s="201"/>
      <c r="Z489" s="201"/>
      <c r="AA489" s="201"/>
      <c r="AB489" s="201"/>
      <c r="AC489" s="201"/>
      <c r="AD489" s="201"/>
      <c r="AE489" s="201"/>
      <c r="AF489" s="201"/>
      <c r="AG489" s="201"/>
      <c r="AH489" s="201"/>
      <c r="AI489" s="201"/>
      <c r="AJ489" s="201"/>
      <c r="AK489" s="201"/>
      <c r="AL489" s="201"/>
      <c r="AM489" s="201"/>
      <c r="AN489" s="201"/>
      <c r="AO489" s="201"/>
      <c r="AP489" s="201"/>
      <c r="AQ489" s="201"/>
      <c r="AR489" s="201"/>
      <c r="AS489" s="201"/>
      <c r="AT489" s="201"/>
    </row>
    <row r="490" spans="1:46" hidden="1">
      <c r="A490" s="95" t="str">
        <f>IF(FN_MC!Y493="","*",FN_MC!Y493)</f>
        <v>*</v>
      </c>
      <c r="B490" s="95" t="str">
        <f>IF(FN_MC!X493="","*",FN_MC!X493)</f>
        <v>*</v>
      </c>
      <c r="C490" s="95" t="str">
        <f>IF(FN_MC!Z493="","*",FN_MC!Z493)</f>
        <v>*</v>
      </c>
      <c r="D490" s="96" t="str">
        <f>IF(FN_MC!S493="","*",FN_MC!S493)</f>
        <v>-</v>
      </c>
      <c r="E490" s="96" t="str">
        <f>IF(FN_MC!T493="","*",FN_MC!T493)</f>
        <v>-</v>
      </c>
      <c r="F490" s="96" t="str">
        <f>IF(FN_MC!B493="","*",FN_MC!B493)</f>
        <v>*</v>
      </c>
      <c r="G490" s="96" t="str">
        <f>IF(FN_MC!D493="","*",FN_MC!D493)</f>
        <v>*</v>
      </c>
      <c r="H490" s="96" t="str">
        <f>IF(FN_MC!F493="","*",FN_MC!F493)</f>
        <v>*</v>
      </c>
      <c r="I490" s="96" t="str">
        <f>IF(FN_MC!H493="","*",FN_MC!H493)</f>
        <v>*</v>
      </c>
      <c r="J490" s="96" t="str">
        <f>IF(FN_MC!I493="","*",FN_MC!I493)</f>
        <v>*</v>
      </c>
      <c r="K490" s="96" t="str">
        <f>IF(FN_MC!M493="","*",FN_MC!M493)</f>
        <v>-</v>
      </c>
      <c r="L490" s="196" t="str">
        <f>IF(FN_MC!N493="","*",FN_MC!N493)</f>
        <v>-</v>
      </c>
      <c r="M490" s="97" t="str">
        <f>IF(FN_MC!J493="","*",FN_MC!J493)</f>
        <v>*</v>
      </c>
      <c r="N490" s="183" t="str">
        <f>IF(FN_MC!K493="","*",FN_MC!K493)</f>
        <v>*</v>
      </c>
      <c r="O490" s="183" t="str">
        <f>IF(FN_MC!L493="","*",FN_MC!L493)</f>
        <v>-</v>
      </c>
      <c r="P490" s="107" t="str">
        <f>IF(FN_MC!O493="","*",FN_MC!O493)</f>
        <v>*</v>
      </c>
      <c r="Q490" s="107" t="str">
        <f>IF(FN_MC!P493="","*",FN_MC!P493)</f>
        <v>*</v>
      </c>
      <c r="R490" s="96" t="str">
        <f>IF(FN_MC!Q493="","*",CONCATENATE(FN_MC!Q493," ",FN_MC!R493))</f>
        <v>*</v>
      </c>
      <c r="S490" s="96" t="str">
        <f>IF(FN_MC!V493="","*",FN_MC!V493)</f>
        <v>*</v>
      </c>
      <c r="T490" s="96" t="str">
        <f>IF(FN_MC!W493="","*",FN_MC!W493)</f>
        <v>*</v>
      </c>
      <c r="U490" s="98" t="str">
        <f ca="1">_xlfn.XLOOKUP(G490&amp;$U$3,BS_CONTROLE[CHAVE],BS_CONTROLE[Quantidade_11],"-")</f>
        <v>-</v>
      </c>
      <c r="V490" s="98" t="str">
        <f ca="1">_xlfn.XLOOKUP(G490&amp;$V$3,BS_CONTROLE[CHAVE],BS_CONTROLE[Quantidade_11],"-")</f>
        <v>-</v>
      </c>
      <c r="W490" s="98" t="str">
        <f ca="1">_xlfn.XLOOKUP(G490&amp;$W$3,BS_CONTROLE[CHAVE],BS_CONTROLE[Quantidade_11],"-")</f>
        <v>-</v>
      </c>
      <c r="X490" s="201"/>
      <c r="Y490" s="201"/>
      <c r="Z490" s="201"/>
      <c r="AA490" s="201"/>
      <c r="AB490" s="201"/>
      <c r="AC490" s="201"/>
      <c r="AD490" s="201"/>
      <c r="AE490" s="201"/>
      <c r="AF490" s="201"/>
      <c r="AG490" s="201"/>
      <c r="AH490" s="201"/>
      <c r="AI490" s="201"/>
      <c r="AJ490" s="201"/>
      <c r="AK490" s="201"/>
      <c r="AL490" s="201"/>
      <c r="AM490" s="201"/>
      <c r="AN490" s="201"/>
      <c r="AO490" s="201"/>
      <c r="AP490" s="201"/>
      <c r="AQ490" s="201"/>
      <c r="AR490" s="201"/>
      <c r="AS490" s="201"/>
      <c r="AT490" s="201"/>
    </row>
    <row r="491" spans="1:46" hidden="1">
      <c r="A491" s="95" t="str">
        <f>IF(FN_MC!Y494="","*",FN_MC!Y494)</f>
        <v>*</v>
      </c>
      <c r="B491" s="95" t="str">
        <f>IF(FN_MC!X494="","*",FN_MC!X494)</f>
        <v>*</v>
      </c>
      <c r="C491" s="95" t="str">
        <f>IF(FN_MC!Z494="","*",FN_MC!Z494)</f>
        <v>*</v>
      </c>
      <c r="D491" s="96" t="str">
        <f>IF(FN_MC!S494="","*",FN_MC!S494)</f>
        <v>-</v>
      </c>
      <c r="E491" s="96" t="str">
        <f>IF(FN_MC!T494="","*",FN_MC!T494)</f>
        <v>-</v>
      </c>
      <c r="F491" s="96" t="str">
        <f>IF(FN_MC!B494="","*",FN_MC!B494)</f>
        <v>*</v>
      </c>
      <c r="G491" s="96" t="str">
        <f>IF(FN_MC!D494="","*",FN_MC!D494)</f>
        <v>*</v>
      </c>
      <c r="H491" s="96" t="str">
        <f>IF(FN_MC!F494="","*",FN_MC!F494)</f>
        <v>*</v>
      </c>
      <c r="I491" s="96" t="str">
        <f>IF(FN_MC!H494="","*",FN_MC!H494)</f>
        <v>*</v>
      </c>
      <c r="J491" s="96" t="str">
        <f>IF(FN_MC!I494="","*",FN_MC!I494)</f>
        <v>*</v>
      </c>
      <c r="K491" s="96" t="str">
        <f>IF(FN_MC!M494="","*",FN_MC!M494)</f>
        <v>-</v>
      </c>
      <c r="L491" s="196" t="str">
        <f>IF(FN_MC!N494="","*",FN_MC!N494)</f>
        <v>-</v>
      </c>
      <c r="M491" s="97" t="str">
        <f>IF(FN_MC!J494="","*",FN_MC!J494)</f>
        <v>*</v>
      </c>
      <c r="N491" s="183" t="str">
        <f>IF(FN_MC!K494="","*",FN_MC!K494)</f>
        <v>*</v>
      </c>
      <c r="O491" s="183" t="str">
        <f>IF(FN_MC!L494="","*",FN_MC!L494)</f>
        <v>-</v>
      </c>
      <c r="P491" s="107" t="str">
        <f>IF(FN_MC!O494="","*",FN_MC!O494)</f>
        <v>*</v>
      </c>
      <c r="Q491" s="107" t="str">
        <f>IF(FN_MC!P494="","*",FN_MC!P494)</f>
        <v>*</v>
      </c>
      <c r="R491" s="96" t="str">
        <f>IF(FN_MC!Q494="","*",CONCATENATE(FN_MC!Q494," ",FN_MC!R494))</f>
        <v>*</v>
      </c>
      <c r="S491" s="96" t="str">
        <f>IF(FN_MC!V494="","*",FN_MC!V494)</f>
        <v>*</v>
      </c>
      <c r="T491" s="96" t="str">
        <f>IF(FN_MC!W494="","*",FN_MC!W494)</f>
        <v>*</v>
      </c>
      <c r="U491" s="98" t="str">
        <f ca="1">_xlfn.XLOOKUP(G491&amp;$U$3,BS_CONTROLE[CHAVE],BS_CONTROLE[Quantidade_11],"-")</f>
        <v>-</v>
      </c>
      <c r="V491" s="98" t="str">
        <f ca="1">_xlfn.XLOOKUP(G491&amp;$V$3,BS_CONTROLE[CHAVE],BS_CONTROLE[Quantidade_11],"-")</f>
        <v>-</v>
      </c>
      <c r="W491" s="98" t="str">
        <f ca="1">_xlfn.XLOOKUP(G491&amp;$W$3,BS_CONTROLE[CHAVE],BS_CONTROLE[Quantidade_11],"-")</f>
        <v>-</v>
      </c>
      <c r="X491" s="201"/>
      <c r="Y491" s="201"/>
      <c r="Z491" s="201"/>
      <c r="AA491" s="201"/>
      <c r="AB491" s="201"/>
      <c r="AC491" s="201"/>
      <c r="AD491" s="201"/>
      <c r="AE491" s="201"/>
      <c r="AF491" s="201"/>
      <c r="AG491" s="201"/>
      <c r="AH491" s="201"/>
      <c r="AI491" s="201"/>
      <c r="AJ491" s="201"/>
      <c r="AK491" s="201"/>
      <c r="AL491" s="201"/>
      <c r="AM491" s="201"/>
      <c r="AN491" s="201"/>
      <c r="AO491" s="201"/>
      <c r="AP491" s="201"/>
      <c r="AQ491" s="201"/>
      <c r="AR491" s="201"/>
      <c r="AS491" s="201"/>
      <c r="AT491" s="201"/>
    </row>
    <row r="492" spans="1:46" hidden="1">
      <c r="A492" s="95" t="str">
        <f>IF(FN_MC!Y495="","*",FN_MC!Y495)</f>
        <v>*</v>
      </c>
      <c r="B492" s="95" t="str">
        <f>IF(FN_MC!X495="","*",FN_MC!X495)</f>
        <v>*</v>
      </c>
      <c r="C492" s="95" t="str">
        <f>IF(FN_MC!Z495="","*",FN_MC!Z495)</f>
        <v>*</v>
      </c>
      <c r="D492" s="96" t="str">
        <f>IF(FN_MC!S495="","*",FN_MC!S495)</f>
        <v>-</v>
      </c>
      <c r="E492" s="96" t="str">
        <f>IF(FN_MC!T495="","*",FN_MC!T495)</f>
        <v>-</v>
      </c>
      <c r="F492" s="96" t="str">
        <f>IF(FN_MC!B495="","*",FN_MC!B495)</f>
        <v>*</v>
      </c>
      <c r="G492" s="96" t="str">
        <f>IF(FN_MC!D495="","*",FN_MC!D495)</f>
        <v>*</v>
      </c>
      <c r="H492" s="96" t="str">
        <f>IF(FN_MC!F495="","*",FN_MC!F495)</f>
        <v>*</v>
      </c>
      <c r="I492" s="96" t="str">
        <f>IF(FN_MC!H495="","*",FN_MC!H495)</f>
        <v>*</v>
      </c>
      <c r="J492" s="96" t="str">
        <f>IF(FN_MC!I495="","*",FN_MC!I495)</f>
        <v>*</v>
      </c>
      <c r="K492" s="96" t="str">
        <f>IF(FN_MC!M495="","*",FN_MC!M495)</f>
        <v>-</v>
      </c>
      <c r="L492" s="196" t="str">
        <f>IF(FN_MC!N495="","*",FN_MC!N495)</f>
        <v>-</v>
      </c>
      <c r="M492" s="97" t="str">
        <f>IF(FN_MC!J495="","*",FN_MC!J495)</f>
        <v>*</v>
      </c>
      <c r="N492" s="183" t="str">
        <f>IF(FN_MC!K495="","*",FN_MC!K495)</f>
        <v>*</v>
      </c>
      <c r="O492" s="183" t="str">
        <f>IF(FN_MC!L495="","*",FN_MC!L495)</f>
        <v>-</v>
      </c>
      <c r="P492" s="107" t="str">
        <f>IF(FN_MC!O495="","*",FN_MC!O495)</f>
        <v>*</v>
      </c>
      <c r="Q492" s="107" t="str">
        <f>IF(FN_MC!P495="","*",FN_MC!P495)</f>
        <v>*</v>
      </c>
      <c r="R492" s="96" t="str">
        <f>IF(FN_MC!Q495="","*",CONCATENATE(FN_MC!Q495," ",FN_MC!R495))</f>
        <v>*</v>
      </c>
      <c r="S492" s="96" t="str">
        <f>IF(FN_MC!V495="","*",FN_MC!V495)</f>
        <v>*</v>
      </c>
      <c r="T492" s="96" t="str">
        <f>IF(FN_MC!W495="","*",FN_MC!W495)</f>
        <v>*</v>
      </c>
      <c r="U492" s="98" t="str">
        <f ca="1">_xlfn.XLOOKUP(G492&amp;$U$3,BS_CONTROLE[CHAVE],BS_CONTROLE[Quantidade_11],"-")</f>
        <v>-</v>
      </c>
      <c r="V492" s="98" t="str">
        <f ca="1">_xlfn.XLOOKUP(G492&amp;$V$3,BS_CONTROLE[CHAVE],BS_CONTROLE[Quantidade_11],"-")</f>
        <v>-</v>
      </c>
      <c r="W492" s="98" t="str">
        <f ca="1">_xlfn.XLOOKUP(G492&amp;$W$3,BS_CONTROLE[CHAVE],BS_CONTROLE[Quantidade_11],"-")</f>
        <v>-</v>
      </c>
      <c r="X492" s="201"/>
      <c r="Y492" s="201"/>
      <c r="Z492" s="201"/>
      <c r="AA492" s="201"/>
      <c r="AB492" s="201"/>
      <c r="AC492" s="201"/>
      <c r="AD492" s="201"/>
      <c r="AE492" s="201"/>
      <c r="AF492" s="201"/>
      <c r="AG492" s="201"/>
      <c r="AH492" s="201"/>
      <c r="AI492" s="201"/>
      <c r="AJ492" s="201"/>
      <c r="AK492" s="201"/>
      <c r="AL492" s="201"/>
      <c r="AM492" s="201"/>
      <c r="AN492" s="201"/>
      <c r="AO492" s="201"/>
      <c r="AP492" s="201"/>
      <c r="AQ492" s="201"/>
      <c r="AR492" s="201"/>
      <c r="AS492" s="201"/>
      <c r="AT492" s="201"/>
    </row>
    <row r="493" spans="1:46" hidden="1">
      <c r="A493" s="95" t="str">
        <f>IF(FN_MC!Y496="","*",FN_MC!Y496)</f>
        <v>*</v>
      </c>
      <c r="B493" s="95" t="str">
        <f>IF(FN_MC!X496="","*",FN_MC!X496)</f>
        <v>*</v>
      </c>
      <c r="C493" s="95" t="str">
        <f>IF(FN_MC!Z496="","*",FN_MC!Z496)</f>
        <v>*</v>
      </c>
      <c r="D493" s="96" t="str">
        <f>IF(FN_MC!S496="","*",FN_MC!S496)</f>
        <v>-</v>
      </c>
      <c r="E493" s="96" t="str">
        <f>IF(FN_MC!T496="","*",FN_MC!T496)</f>
        <v>-</v>
      </c>
      <c r="F493" s="96" t="str">
        <f>IF(FN_MC!B496="","*",FN_MC!B496)</f>
        <v>*</v>
      </c>
      <c r="G493" s="96" t="str">
        <f>IF(FN_MC!D496="","*",FN_MC!D496)</f>
        <v>*</v>
      </c>
      <c r="H493" s="96" t="str">
        <f>IF(FN_MC!F496="","*",FN_MC!F496)</f>
        <v>*</v>
      </c>
      <c r="I493" s="96" t="str">
        <f>IF(FN_MC!H496="","*",FN_MC!H496)</f>
        <v>*</v>
      </c>
      <c r="J493" s="96" t="str">
        <f>IF(FN_MC!I496="","*",FN_MC!I496)</f>
        <v>*</v>
      </c>
      <c r="K493" s="96" t="str">
        <f>IF(FN_MC!M496="","*",FN_MC!M496)</f>
        <v>-</v>
      </c>
      <c r="L493" s="196" t="str">
        <f>IF(FN_MC!N496="","*",FN_MC!N496)</f>
        <v>-</v>
      </c>
      <c r="M493" s="97" t="str">
        <f>IF(FN_MC!J496="","*",FN_MC!J496)</f>
        <v>*</v>
      </c>
      <c r="N493" s="183" t="str">
        <f>IF(FN_MC!K496="","*",FN_MC!K496)</f>
        <v>*</v>
      </c>
      <c r="O493" s="183" t="str">
        <f>IF(FN_MC!L496="","*",FN_MC!L496)</f>
        <v>-</v>
      </c>
      <c r="P493" s="107" t="str">
        <f>IF(FN_MC!O496="","*",FN_MC!O496)</f>
        <v>*</v>
      </c>
      <c r="Q493" s="107" t="str">
        <f>IF(FN_MC!P496="","*",FN_MC!P496)</f>
        <v>*</v>
      </c>
      <c r="R493" s="96" t="str">
        <f>IF(FN_MC!Q496="","*",CONCATENATE(FN_MC!Q496," ",FN_MC!R496))</f>
        <v>*</v>
      </c>
      <c r="S493" s="96" t="str">
        <f>IF(FN_MC!V496="","*",FN_MC!V496)</f>
        <v>*</v>
      </c>
      <c r="T493" s="96" t="str">
        <f>IF(FN_MC!W496="","*",FN_MC!W496)</f>
        <v>*</v>
      </c>
      <c r="U493" s="98" t="str">
        <f ca="1">_xlfn.XLOOKUP(G493&amp;$U$3,BS_CONTROLE[CHAVE],BS_CONTROLE[Quantidade_11],"-")</f>
        <v>-</v>
      </c>
      <c r="V493" s="98" t="str">
        <f ca="1">_xlfn.XLOOKUP(G493&amp;$V$3,BS_CONTROLE[CHAVE],BS_CONTROLE[Quantidade_11],"-")</f>
        <v>-</v>
      </c>
      <c r="W493" s="98" t="str">
        <f ca="1">_xlfn.XLOOKUP(G493&amp;$W$3,BS_CONTROLE[CHAVE],BS_CONTROLE[Quantidade_11],"-")</f>
        <v>-</v>
      </c>
      <c r="X493" s="201"/>
      <c r="Y493" s="201"/>
      <c r="Z493" s="201"/>
      <c r="AA493" s="201"/>
      <c r="AB493" s="201"/>
      <c r="AC493" s="201"/>
      <c r="AD493" s="201"/>
      <c r="AE493" s="201"/>
      <c r="AF493" s="201"/>
      <c r="AG493" s="201"/>
      <c r="AH493" s="201"/>
      <c r="AI493" s="201"/>
      <c r="AJ493" s="201"/>
      <c r="AK493" s="201"/>
      <c r="AL493" s="201"/>
      <c r="AM493" s="201"/>
      <c r="AN493" s="201"/>
      <c r="AO493" s="201"/>
      <c r="AP493" s="201"/>
      <c r="AQ493" s="201"/>
      <c r="AR493" s="201"/>
      <c r="AS493" s="201"/>
      <c r="AT493" s="201"/>
    </row>
    <row r="494" spans="1:46" hidden="1">
      <c r="A494" s="95" t="str">
        <f>IF(FN_MC!Y497="","*",FN_MC!Y497)</f>
        <v>*</v>
      </c>
      <c r="B494" s="95" t="str">
        <f>IF(FN_MC!X497="","*",FN_MC!X497)</f>
        <v>*</v>
      </c>
      <c r="C494" s="95" t="str">
        <f>IF(FN_MC!Z497="","*",FN_MC!Z497)</f>
        <v>*</v>
      </c>
      <c r="D494" s="96" t="str">
        <f>IF(FN_MC!S497="","*",FN_MC!S497)</f>
        <v>-</v>
      </c>
      <c r="E494" s="96" t="str">
        <f>IF(FN_MC!T497="","*",FN_MC!T497)</f>
        <v>-</v>
      </c>
      <c r="F494" s="96" t="str">
        <f>IF(FN_MC!B497="","*",FN_MC!B497)</f>
        <v>*</v>
      </c>
      <c r="G494" s="96" t="str">
        <f>IF(FN_MC!D497="","*",FN_MC!D497)</f>
        <v>*</v>
      </c>
      <c r="H494" s="96" t="str">
        <f>IF(FN_MC!F497="","*",FN_MC!F497)</f>
        <v>*</v>
      </c>
      <c r="I494" s="96" t="str">
        <f>IF(FN_MC!H497="","*",FN_MC!H497)</f>
        <v>*</v>
      </c>
      <c r="J494" s="96" t="str">
        <f>IF(FN_MC!I497="","*",FN_MC!I497)</f>
        <v>*</v>
      </c>
      <c r="K494" s="96" t="str">
        <f>IF(FN_MC!M497="","*",FN_MC!M497)</f>
        <v>-</v>
      </c>
      <c r="L494" s="196" t="str">
        <f>IF(FN_MC!N497="","*",FN_MC!N497)</f>
        <v>-</v>
      </c>
      <c r="M494" s="97" t="str">
        <f>IF(FN_MC!J497="","*",FN_MC!J497)</f>
        <v>*</v>
      </c>
      <c r="N494" s="183" t="str">
        <f>IF(FN_MC!K497="","*",FN_MC!K497)</f>
        <v>*</v>
      </c>
      <c r="O494" s="183" t="str">
        <f>IF(FN_MC!L497="","*",FN_MC!L497)</f>
        <v>-</v>
      </c>
      <c r="P494" s="107" t="str">
        <f>IF(FN_MC!O497="","*",FN_MC!O497)</f>
        <v>*</v>
      </c>
      <c r="Q494" s="107" t="str">
        <f>IF(FN_MC!P497="","*",FN_MC!P497)</f>
        <v>*</v>
      </c>
      <c r="R494" s="96" t="str">
        <f>IF(FN_MC!Q497="","*",CONCATENATE(FN_MC!Q497," ",FN_MC!R497))</f>
        <v>*</v>
      </c>
      <c r="S494" s="96" t="str">
        <f>IF(FN_MC!V497="","*",FN_MC!V497)</f>
        <v>*</v>
      </c>
      <c r="T494" s="96" t="str">
        <f>IF(FN_MC!W497="","*",FN_MC!W497)</f>
        <v>*</v>
      </c>
      <c r="U494" s="98" t="str">
        <f ca="1">_xlfn.XLOOKUP(G494&amp;$U$3,BS_CONTROLE[CHAVE],BS_CONTROLE[Quantidade_11],"-")</f>
        <v>-</v>
      </c>
      <c r="V494" s="98" t="str">
        <f ca="1">_xlfn.XLOOKUP(G494&amp;$V$3,BS_CONTROLE[CHAVE],BS_CONTROLE[Quantidade_11],"-")</f>
        <v>-</v>
      </c>
      <c r="W494" s="98" t="str">
        <f ca="1">_xlfn.XLOOKUP(G494&amp;$W$3,BS_CONTROLE[CHAVE],BS_CONTROLE[Quantidade_11],"-")</f>
        <v>-</v>
      </c>
      <c r="X494" s="201"/>
      <c r="Y494" s="201"/>
      <c r="Z494" s="201"/>
      <c r="AA494" s="201"/>
      <c r="AB494" s="201"/>
      <c r="AC494" s="201"/>
      <c r="AD494" s="201"/>
      <c r="AE494" s="201"/>
      <c r="AF494" s="201"/>
      <c r="AG494" s="201"/>
      <c r="AH494" s="201"/>
      <c r="AI494" s="201"/>
      <c r="AJ494" s="201"/>
      <c r="AK494" s="201"/>
      <c r="AL494" s="201"/>
      <c r="AM494" s="201"/>
      <c r="AN494" s="201"/>
      <c r="AO494" s="201"/>
      <c r="AP494" s="201"/>
      <c r="AQ494" s="201"/>
      <c r="AR494" s="201"/>
      <c r="AS494" s="201"/>
      <c r="AT494" s="201"/>
    </row>
    <row r="495" spans="1:46" hidden="1">
      <c r="A495" s="95" t="str">
        <f>IF(FN_MC!Y498="","*",FN_MC!Y498)</f>
        <v>*</v>
      </c>
      <c r="B495" s="95" t="str">
        <f>IF(FN_MC!X498="","*",FN_MC!X498)</f>
        <v>*</v>
      </c>
      <c r="C495" s="95" t="str">
        <f>IF(FN_MC!Z498="","*",FN_MC!Z498)</f>
        <v>*</v>
      </c>
      <c r="D495" s="96" t="str">
        <f>IF(FN_MC!S498="","*",FN_MC!S498)</f>
        <v>-</v>
      </c>
      <c r="E495" s="96" t="str">
        <f>IF(FN_MC!T498="","*",FN_MC!T498)</f>
        <v>-</v>
      </c>
      <c r="F495" s="96" t="str">
        <f>IF(FN_MC!B498="","*",FN_MC!B498)</f>
        <v>*</v>
      </c>
      <c r="G495" s="96" t="str">
        <f>IF(FN_MC!D498="","*",FN_MC!D498)</f>
        <v>*</v>
      </c>
      <c r="H495" s="96" t="str">
        <f>IF(FN_MC!F498="","*",FN_MC!F498)</f>
        <v>*</v>
      </c>
      <c r="I495" s="96" t="str">
        <f>IF(FN_MC!H498="","*",FN_MC!H498)</f>
        <v>*</v>
      </c>
      <c r="J495" s="96" t="str">
        <f>IF(FN_MC!I498="","*",FN_MC!I498)</f>
        <v>*</v>
      </c>
      <c r="K495" s="96" t="str">
        <f>IF(FN_MC!M498="","*",FN_MC!M498)</f>
        <v>-</v>
      </c>
      <c r="L495" s="196" t="str">
        <f>IF(FN_MC!N498="","*",FN_MC!N498)</f>
        <v>-</v>
      </c>
      <c r="M495" s="97" t="str">
        <f>IF(FN_MC!J498="","*",FN_MC!J498)</f>
        <v>*</v>
      </c>
      <c r="N495" s="183" t="str">
        <f>IF(FN_MC!K498="","*",FN_MC!K498)</f>
        <v>*</v>
      </c>
      <c r="O495" s="183" t="str">
        <f>IF(FN_MC!L498="","*",FN_MC!L498)</f>
        <v>-</v>
      </c>
      <c r="P495" s="107" t="str">
        <f>IF(FN_MC!O498="","*",FN_MC!O498)</f>
        <v>*</v>
      </c>
      <c r="Q495" s="107" t="str">
        <f>IF(FN_MC!P498="","*",FN_MC!P498)</f>
        <v>*</v>
      </c>
      <c r="R495" s="96" t="str">
        <f>IF(FN_MC!Q498="","*",CONCATENATE(FN_MC!Q498," ",FN_MC!R498))</f>
        <v>*</v>
      </c>
      <c r="S495" s="96" t="str">
        <f>IF(FN_MC!V498="","*",FN_MC!V498)</f>
        <v>*</v>
      </c>
      <c r="T495" s="96" t="str">
        <f>IF(FN_MC!W498="","*",FN_MC!W498)</f>
        <v>*</v>
      </c>
      <c r="U495" s="98" t="str">
        <f ca="1">_xlfn.XLOOKUP(G495&amp;$U$3,BS_CONTROLE[CHAVE],BS_CONTROLE[Quantidade_11],"-")</f>
        <v>-</v>
      </c>
      <c r="V495" s="98" t="str">
        <f ca="1">_xlfn.XLOOKUP(G495&amp;$V$3,BS_CONTROLE[CHAVE],BS_CONTROLE[Quantidade_11],"-")</f>
        <v>-</v>
      </c>
      <c r="W495" s="98" t="str">
        <f ca="1">_xlfn.XLOOKUP(G495&amp;$W$3,BS_CONTROLE[CHAVE],BS_CONTROLE[Quantidade_11],"-")</f>
        <v>-</v>
      </c>
      <c r="X495" s="201"/>
      <c r="Y495" s="201"/>
      <c r="Z495" s="201"/>
      <c r="AA495" s="201"/>
      <c r="AB495" s="201"/>
      <c r="AC495" s="201"/>
      <c r="AD495" s="201"/>
      <c r="AE495" s="201"/>
      <c r="AF495" s="201"/>
      <c r="AG495" s="201"/>
      <c r="AH495" s="201"/>
      <c r="AI495" s="201"/>
      <c r="AJ495" s="201"/>
      <c r="AK495" s="201"/>
      <c r="AL495" s="201"/>
      <c r="AM495" s="201"/>
      <c r="AN495" s="201"/>
      <c r="AO495" s="201"/>
      <c r="AP495" s="201"/>
      <c r="AQ495" s="201"/>
      <c r="AR495" s="201"/>
      <c r="AS495" s="201"/>
      <c r="AT495" s="201"/>
    </row>
    <row r="496" spans="1:46" hidden="1">
      <c r="A496" s="95" t="str">
        <f>IF(FN_MC!Y499="","*",FN_MC!Y499)</f>
        <v>*</v>
      </c>
      <c r="B496" s="95" t="str">
        <f>IF(FN_MC!X499="","*",FN_MC!X499)</f>
        <v>*</v>
      </c>
      <c r="C496" s="95" t="str">
        <f>IF(FN_MC!Z499="","*",FN_MC!Z499)</f>
        <v>*</v>
      </c>
      <c r="D496" s="96" t="str">
        <f>IF(FN_MC!S499="","*",FN_MC!S499)</f>
        <v>-</v>
      </c>
      <c r="E496" s="96" t="str">
        <f>IF(FN_MC!T499="","*",FN_MC!T499)</f>
        <v>-</v>
      </c>
      <c r="F496" s="96" t="str">
        <f>IF(FN_MC!B499="","*",FN_MC!B499)</f>
        <v>*</v>
      </c>
      <c r="G496" s="96" t="str">
        <f>IF(FN_MC!D499="","*",FN_MC!D499)</f>
        <v>*</v>
      </c>
      <c r="H496" s="96" t="str">
        <f>IF(FN_MC!F499="","*",FN_MC!F499)</f>
        <v>*</v>
      </c>
      <c r="I496" s="96" t="str">
        <f>IF(FN_MC!H499="","*",FN_MC!H499)</f>
        <v>*</v>
      </c>
      <c r="J496" s="96" t="str">
        <f>IF(FN_MC!I499="","*",FN_MC!I499)</f>
        <v>*</v>
      </c>
      <c r="K496" s="96" t="str">
        <f>IF(FN_MC!M499="","*",FN_MC!M499)</f>
        <v>-</v>
      </c>
      <c r="L496" s="196" t="str">
        <f>IF(FN_MC!N499="","*",FN_MC!N499)</f>
        <v>-</v>
      </c>
      <c r="M496" s="97" t="str">
        <f>IF(FN_MC!J499="","*",FN_MC!J499)</f>
        <v>*</v>
      </c>
      <c r="N496" s="183" t="str">
        <f>IF(FN_MC!K499="","*",FN_MC!K499)</f>
        <v>*</v>
      </c>
      <c r="O496" s="183" t="str">
        <f>IF(FN_MC!L499="","*",FN_MC!L499)</f>
        <v>-</v>
      </c>
      <c r="P496" s="107" t="str">
        <f>IF(FN_MC!O499="","*",FN_MC!O499)</f>
        <v>*</v>
      </c>
      <c r="Q496" s="107" t="str">
        <f>IF(FN_MC!P499="","*",FN_MC!P499)</f>
        <v>*</v>
      </c>
      <c r="R496" s="96" t="str">
        <f>IF(FN_MC!Q499="","*",CONCATENATE(FN_MC!Q499," ",FN_MC!R499))</f>
        <v>*</v>
      </c>
      <c r="S496" s="96" t="str">
        <f>IF(FN_MC!V499="","*",FN_MC!V499)</f>
        <v>*</v>
      </c>
      <c r="T496" s="96" t="str">
        <f>IF(FN_MC!W499="","*",FN_MC!W499)</f>
        <v>*</v>
      </c>
      <c r="U496" s="98" t="str">
        <f ca="1">_xlfn.XLOOKUP(G496&amp;$U$3,BS_CONTROLE[CHAVE],BS_CONTROLE[Quantidade_11],"-")</f>
        <v>-</v>
      </c>
      <c r="V496" s="98" t="str">
        <f ca="1">_xlfn.XLOOKUP(G496&amp;$V$3,BS_CONTROLE[CHAVE],BS_CONTROLE[Quantidade_11],"-")</f>
        <v>-</v>
      </c>
      <c r="W496" s="98" t="str">
        <f ca="1">_xlfn.XLOOKUP(G496&amp;$W$3,BS_CONTROLE[CHAVE],BS_CONTROLE[Quantidade_11],"-")</f>
        <v>-</v>
      </c>
      <c r="X496" s="201"/>
      <c r="Y496" s="201"/>
      <c r="Z496" s="201"/>
      <c r="AA496" s="201"/>
      <c r="AB496" s="201"/>
      <c r="AC496" s="201"/>
      <c r="AD496" s="201"/>
      <c r="AE496" s="201"/>
      <c r="AF496" s="201"/>
      <c r="AG496" s="201"/>
      <c r="AH496" s="201"/>
      <c r="AI496" s="201"/>
      <c r="AJ496" s="201"/>
      <c r="AK496" s="201"/>
      <c r="AL496" s="201"/>
      <c r="AM496" s="201"/>
      <c r="AN496" s="201"/>
      <c r="AO496" s="201"/>
      <c r="AP496" s="201"/>
      <c r="AQ496" s="201"/>
      <c r="AR496" s="201"/>
      <c r="AS496" s="201"/>
      <c r="AT496" s="201"/>
    </row>
    <row r="497" spans="1:46" hidden="1">
      <c r="A497" s="95" t="str">
        <f>IF(FN_MC!Y500="","*",FN_MC!Y500)</f>
        <v>*</v>
      </c>
      <c r="B497" s="95" t="str">
        <f>IF(FN_MC!X500="","*",FN_MC!X500)</f>
        <v>*</v>
      </c>
      <c r="C497" s="95" t="str">
        <f>IF(FN_MC!Z500="","*",FN_MC!Z500)</f>
        <v>*</v>
      </c>
      <c r="D497" s="96" t="str">
        <f>IF(FN_MC!S500="","*",FN_MC!S500)</f>
        <v>-</v>
      </c>
      <c r="E497" s="96" t="str">
        <f>IF(FN_MC!T500="","*",FN_MC!T500)</f>
        <v>-</v>
      </c>
      <c r="F497" s="96" t="str">
        <f>IF(FN_MC!B500="","*",FN_MC!B500)</f>
        <v>*</v>
      </c>
      <c r="G497" s="96" t="str">
        <f>IF(FN_MC!D500="","*",FN_MC!D500)</f>
        <v>*</v>
      </c>
      <c r="H497" s="96" t="str">
        <f>IF(FN_MC!F500="","*",FN_MC!F500)</f>
        <v>*</v>
      </c>
      <c r="I497" s="96" t="str">
        <f>IF(FN_MC!H500="","*",FN_MC!H500)</f>
        <v>*</v>
      </c>
      <c r="J497" s="96" t="str">
        <f>IF(FN_MC!I500="","*",FN_MC!I500)</f>
        <v>*</v>
      </c>
      <c r="K497" s="96" t="str">
        <f>IF(FN_MC!M500="","*",FN_MC!M500)</f>
        <v>-</v>
      </c>
      <c r="L497" s="196" t="str">
        <f>IF(FN_MC!N500="","*",FN_MC!N500)</f>
        <v>-</v>
      </c>
      <c r="M497" s="97" t="str">
        <f>IF(FN_MC!J500="","*",FN_MC!J500)</f>
        <v>*</v>
      </c>
      <c r="N497" s="183" t="str">
        <f>IF(FN_MC!K500="","*",FN_MC!K500)</f>
        <v>*</v>
      </c>
      <c r="O497" s="183" t="str">
        <f>IF(FN_MC!L500="","*",FN_MC!L500)</f>
        <v>-</v>
      </c>
      <c r="P497" s="107" t="str">
        <f>IF(FN_MC!O500="","*",FN_MC!O500)</f>
        <v>*</v>
      </c>
      <c r="Q497" s="107" t="str">
        <f>IF(FN_MC!P500="","*",FN_MC!P500)</f>
        <v>*</v>
      </c>
      <c r="R497" s="96" t="str">
        <f>IF(FN_MC!Q500="","*",CONCATENATE(FN_MC!Q500," ",FN_MC!R500))</f>
        <v>*</v>
      </c>
      <c r="S497" s="96" t="str">
        <f>IF(FN_MC!V500="","*",FN_MC!V500)</f>
        <v>*</v>
      </c>
      <c r="T497" s="96" t="str">
        <f>IF(FN_MC!W500="","*",FN_MC!W500)</f>
        <v>*</v>
      </c>
      <c r="U497" s="98" t="str">
        <f ca="1">_xlfn.XLOOKUP(G497&amp;$U$3,BS_CONTROLE[CHAVE],BS_CONTROLE[Quantidade_11],"-")</f>
        <v>-</v>
      </c>
      <c r="V497" s="98" t="str">
        <f ca="1">_xlfn.XLOOKUP(G497&amp;$V$3,BS_CONTROLE[CHAVE],BS_CONTROLE[Quantidade_11],"-")</f>
        <v>-</v>
      </c>
      <c r="W497" s="98" t="str">
        <f ca="1">_xlfn.XLOOKUP(G497&amp;$W$3,BS_CONTROLE[CHAVE],BS_CONTROLE[Quantidade_11],"-")</f>
        <v>-</v>
      </c>
      <c r="X497" s="201"/>
      <c r="Y497" s="201"/>
      <c r="Z497" s="201"/>
      <c r="AA497" s="201"/>
      <c r="AB497" s="201"/>
      <c r="AC497" s="201"/>
      <c r="AD497" s="201"/>
      <c r="AE497" s="201"/>
      <c r="AF497" s="201"/>
      <c r="AG497" s="201"/>
      <c r="AH497" s="201"/>
      <c r="AI497" s="201"/>
      <c r="AJ497" s="201"/>
      <c r="AK497" s="201"/>
      <c r="AL497" s="201"/>
      <c r="AM497" s="201"/>
      <c r="AN497" s="201"/>
      <c r="AO497" s="201"/>
      <c r="AP497" s="201"/>
      <c r="AQ497" s="201"/>
      <c r="AR497" s="201"/>
      <c r="AS497" s="201"/>
      <c r="AT497" s="201"/>
    </row>
    <row r="498" spans="1:46" hidden="1">
      <c r="A498" s="95" t="str">
        <f>IF(FN_MC!Y501="","*",FN_MC!Y501)</f>
        <v>*</v>
      </c>
      <c r="B498" s="95" t="str">
        <f>IF(FN_MC!X501="","*",FN_MC!X501)</f>
        <v>*</v>
      </c>
      <c r="C498" s="95" t="str">
        <f>IF(FN_MC!Z501="","*",FN_MC!Z501)</f>
        <v>*</v>
      </c>
      <c r="D498" s="96" t="str">
        <f>IF(FN_MC!S501="","*",FN_MC!S501)</f>
        <v>-</v>
      </c>
      <c r="E498" s="96" t="str">
        <f>IF(FN_MC!T501="","*",FN_MC!T501)</f>
        <v>-</v>
      </c>
      <c r="F498" s="96" t="str">
        <f>IF(FN_MC!B501="","*",FN_MC!B501)</f>
        <v>*</v>
      </c>
      <c r="G498" s="96" t="str">
        <f>IF(FN_MC!D501="","*",FN_MC!D501)</f>
        <v>*</v>
      </c>
      <c r="H498" s="96" t="str">
        <f>IF(FN_MC!F501="","*",FN_MC!F501)</f>
        <v>*</v>
      </c>
      <c r="I498" s="96" t="str">
        <f>IF(FN_MC!H501="","*",FN_MC!H501)</f>
        <v>*</v>
      </c>
      <c r="J498" s="96" t="str">
        <f>IF(FN_MC!I501="","*",FN_MC!I501)</f>
        <v>*</v>
      </c>
      <c r="K498" s="96" t="str">
        <f>IF(FN_MC!M501="","*",FN_MC!M501)</f>
        <v>-</v>
      </c>
      <c r="L498" s="196" t="str">
        <f>IF(FN_MC!N501="","*",FN_MC!N501)</f>
        <v>-</v>
      </c>
      <c r="M498" s="97" t="str">
        <f>IF(FN_MC!J501="","*",FN_MC!J501)</f>
        <v>*</v>
      </c>
      <c r="N498" s="183" t="str">
        <f>IF(FN_MC!K501="","*",FN_MC!K501)</f>
        <v>*</v>
      </c>
      <c r="O498" s="183" t="str">
        <f>IF(FN_MC!L501="","*",FN_MC!L501)</f>
        <v>-</v>
      </c>
      <c r="P498" s="107" t="str">
        <f>IF(FN_MC!O501="","*",FN_MC!O501)</f>
        <v>*</v>
      </c>
      <c r="Q498" s="107" t="str">
        <f>IF(FN_MC!P501="","*",FN_MC!P501)</f>
        <v>*</v>
      </c>
      <c r="R498" s="96" t="str">
        <f>IF(FN_MC!Q501="","*",CONCATENATE(FN_MC!Q501," ",FN_MC!R501))</f>
        <v>*</v>
      </c>
      <c r="S498" s="96" t="str">
        <f>IF(FN_MC!V501="","*",FN_MC!V501)</f>
        <v>*</v>
      </c>
      <c r="T498" s="96" t="str">
        <f>IF(FN_MC!W501="","*",FN_MC!W501)</f>
        <v>*</v>
      </c>
      <c r="U498" s="98" t="str">
        <f ca="1">_xlfn.XLOOKUP(G498&amp;$U$3,BS_CONTROLE[CHAVE],BS_CONTROLE[Quantidade_11],"-")</f>
        <v>-</v>
      </c>
      <c r="V498" s="98" t="str">
        <f ca="1">_xlfn.XLOOKUP(G498&amp;$V$3,BS_CONTROLE[CHAVE],BS_CONTROLE[Quantidade_11],"-")</f>
        <v>-</v>
      </c>
      <c r="W498" s="98" t="str">
        <f ca="1">_xlfn.XLOOKUP(G498&amp;$W$3,BS_CONTROLE[CHAVE],BS_CONTROLE[Quantidade_11],"-")</f>
        <v>-</v>
      </c>
      <c r="X498" s="201"/>
      <c r="Y498" s="201"/>
      <c r="Z498" s="201"/>
      <c r="AA498" s="201"/>
      <c r="AB498" s="201"/>
      <c r="AC498" s="201"/>
      <c r="AD498" s="201"/>
      <c r="AE498" s="201"/>
      <c r="AF498" s="201"/>
      <c r="AG498" s="201"/>
      <c r="AH498" s="201"/>
      <c r="AI498" s="201"/>
      <c r="AJ498" s="201"/>
      <c r="AK498" s="201"/>
      <c r="AL498" s="201"/>
      <c r="AM498" s="201"/>
      <c r="AN498" s="201"/>
      <c r="AO498" s="201"/>
      <c r="AP498" s="201"/>
      <c r="AQ498" s="201"/>
      <c r="AR498" s="201"/>
      <c r="AS498" s="201"/>
      <c r="AT498" s="201"/>
    </row>
    <row r="499" spans="1:46" hidden="1">
      <c r="A499" s="95" t="str">
        <f>IF(FN_MC!Y502="","*",FN_MC!Y502)</f>
        <v>*</v>
      </c>
      <c r="B499" s="95" t="str">
        <f>IF(FN_MC!X502="","*",FN_MC!X502)</f>
        <v>*</v>
      </c>
      <c r="C499" s="95" t="str">
        <f>IF(FN_MC!Z502="","*",FN_MC!Z502)</f>
        <v>*</v>
      </c>
      <c r="D499" s="96" t="str">
        <f>IF(FN_MC!S502="","*",FN_MC!S502)</f>
        <v>-</v>
      </c>
      <c r="E499" s="96" t="str">
        <f>IF(FN_MC!T502="","*",FN_MC!T502)</f>
        <v>-</v>
      </c>
      <c r="F499" s="96" t="str">
        <f>IF(FN_MC!B502="","*",FN_MC!B502)</f>
        <v>*</v>
      </c>
      <c r="G499" s="96" t="str">
        <f>IF(FN_MC!D502="","*",FN_MC!D502)</f>
        <v>*</v>
      </c>
      <c r="H499" s="96" t="str">
        <f>IF(FN_MC!F502="","*",FN_MC!F502)</f>
        <v>*</v>
      </c>
      <c r="I499" s="96" t="str">
        <f>IF(FN_MC!H502="","*",FN_MC!H502)</f>
        <v>*</v>
      </c>
      <c r="J499" s="96" t="str">
        <f>IF(FN_MC!I502="","*",FN_MC!I502)</f>
        <v>*</v>
      </c>
      <c r="K499" s="96" t="str">
        <f>IF(FN_MC!M502="","*",FN_MC!M502)</f>
        <v>-</v>
      </c>
      <c r="L499" s="196" t="str">
        <f>IF(FN_MC!N502="","*",FN_MC!N502)</f>
        <v>-</v>
      </c>
      <c r="M499" s="97" t="str">
        <f>IF(FN_MC!J502="","*",FN_MC!J502)</f>
        <v>*</v>
      </c>
      <c r="N499" s="183" t="str">
        <f>IF(FN_MC!K502="","*",FN_MC!K502)</f>
        <v>*</v>
      </c>
      <c r="O499" s="183" t="str">
        <f>IF(FN_MC!L502="","*",FN_MC!L502)</f>
        <v>-</v>
      </c>
      <c r="P499" s="107" t="str">
        <f>IF(FN_MC!O502="","*",FN_MC!O502)</f>
        <v>*</v>
      </c>
      <c r="Q499" s="107" t="str">
        <f>IF(FN_MC!P502="","*",FN_MC!P502)</f>
        <v>*</v>
      </c>
      <c r="R499" s="96" t="str">
        <f>IF(FN_MC!Q502="","*",CONCATENATE(FN_MC!Q502," ",FN_MC!R502))</f>
        <v>*</v>
      </c>
      <c r="S499" s="96" t="str">
        <f>IF(FN_MC!V502="","*",FN_MC!V502)</f>
        <v>*</v>
      </c>
      <c r="T499" s="96" t="str">
        <f>IF(FN_MC!W502="","*",FN_MC!W502)</f>
        <v>*</v>
      </c>
      <c r="U499" s="98" t="str">
        <f ca="1">_xlfn.XLOOKUP(G499&amp;$U$3,BS_CONTROLE[CHAVE],BS_CONTROLE[Quantidade_11],"-")</f>
        <v>-</v>
      </c>
      <c r="V499" s="98" t="str">
        <f ca="1">_xlfn.XLOOKUP(G499&amp;$V$3,BS_CONTROLE[CHAVE],BS_CONTROLE[Quantidade_11],"-")</f>
        <v>-</v>
      </c>
      <c r="W499" s="98" t="str">
        <f ca="1">_xlfn.XLOOKUP(G499&amp;$W$3,BS_CONTROLE[CHAVE],BS_CONTROLE[Quantidade_11],"-")</f>
        <v>-</v>
      </c>
      <c r="X499" s="201"/>
      <c r="Y499" s="201"/>
      <c r="Z499" s="201"/>
      <c r="AA499" s="201"/>
      <c r="AB499" s="201"/>
      <c r="AC499" s="201"/>
      <c r="AD499" s="201"/>
      <c r="AE499" s="201"/>
      <c r="AF499" s="201"/>
      <c r="AG499" s="201"/>
      <c r="AH499" s="201"/>
      <c r="AI499" s="201"/>
      <c r="AJ499" s="201"/>
      <c r="AK499" s="201"/>
      <c r="AL499" s="201"/>
      <c r="AM499" s="201"/>
      <c r="AN499" s="201"/>
      <c r="AO499" s="201"/>
      <c r="AP499" s="201"/>
      <c r="AQ499" s="201"/>
      <c r="AR499" s="201"/>
      <c r="AS499" s="201"/>
      <c r="AT499" s="201"/>
    </row>
    <row r="500" spans="1:46" hidden="1">
      <c r="A500" s="95" t="str">
        <f>IF(FN_MC!Y503="","*",FN_MC!Y503)</f>
        <v>*</v>
      </c>
      <c r="B500" s="95" t="str">
        <f>IF(FN_MC!X503="","*",FN_MC!X503)</f>
        <v>*</v>
      </c>
      <c r="C500" s="95" t="str">
        <f>IF(FN_MC!Z503="","*",FN_MC!Z503)</f>
        <v>*</v>
      </c>
      <c r="D500" s="96" t="str">
        <f>IF(FN_MC!S503="","*",FN_MC!S503)</f>
        <v>-</v>
      </c>
      <c r="E500" s="96" t="str">
        <f>IF(FN_MC!T503="","*",FN_MC!T503)</f>
        <v>-</v>
      </c>
      <c r="F500" s="96" t="str">
        <f>IF(FN_MC!B503="","*",FN_MC!B503)</f>
        <v>*</v>
      </c>
      <c r="G500" s="96" t="str">
        <f>IF(FN_MC!D503="","*",FN_MC!D503)</f>
        <v>*</v>
      </c>
      <c r="H500" s="96" t="str">
        <f>IF(FN_MC!F503="","*",FN_MC!F503)</f>
        <v>*</v>
      </c>
      <c r="I500" s="96" t="str">
        <f>IF(FN_MC!H503="","*",FN_MC!H503)</f>
        <v>*</v>
      </c>
      <c r="J500" s="96" t="str">
        <f>IF(FN_MC!I503="","*",FN_MC!I503)</f>
        <v>*</v>
      </c>
      <c r="K500" s="96" t="str">
        <f>IF(FN_MC!M503="","*",FN_MC!M503)</f>
        <v>-</v>
      </c>
      <c r="L500" s="196" t="str">
        <f>IF(FN_MC!N503="","*",FN_MC!N503)</f>
        <v>-</v>
      </c>
      <c r="M500" s="97" t="str">
        <f>IF(FN_MC!J503="","*",FN_MC!J503)</f>
        <v>*</v>
      </c>
      <c r="N500" s="183" t="str">
        <f>IF(FN_MC!K503="","*",FN_MC!K503)</f>
        <v>*</v>
      </c>
      <c r="O500" s="183" t="str">
        <f>IF(FN_MC!L503="","*",FN_MC!L503)</f>
        <v>-</v>
      </c>
      <c r="P500" s="107" t="str">
        <f>IF(FN_MC!O503="","*",FN_MC!O503)</f>
        <v>*</v>
      </c>
      <c r="Q500" s="107" t="str">
        <f>IF(FN_MC!P503="","*",FN_MC!P503)</f>
        <v>*</v>
      </c>
      <c r="R500" s="96" t="str">
        <f>IF(FN_MC!Q503="","*",CONCATENATE(FN_MC!Q503," ",FN_MC!R503))</f>
        <v>*</v>
      </c>
      <c r="S500" s="96" t="str">
        <f>IF(FN_MC!V503="","*",FN_MC!V503)</f>
        <v>*</v>
      </c>
      <c r="T500" s="96" t="str">
        <f>IF(FN_MC!W503="","*",FN_MC!W503)</f>
        <v>*</v>
      </c>
      <c r="U500" s="98" t="str">
        <f ca="1">_xlfn.XLOOKUP(G500&amp;$U$3,BS_CONTROLE[CHAVE],BS_CONTROLE[Quantidade_11],"-")</f>
        <v>-</v>
      </c>
      <c r="V500" s="98" t="str">
        <f ca="1">_xlfn.XLOOKUP(G500&amp;$V$3,BS_CONTROLE[CHAVE],BS_CONTROLE[Quantidade_11],"-")</f>
        <v>-</v>
      </c>
      <c r="W500" s="98" t="str">
        <f ca="1">_xlfn.XLOOKUP(G500&amp;$W$3,BS_CONTROLE[CHAVE],BS_CONTROLE[Quantidade_11],"-")</f>
        <v>-</v>
      </c>
      <c r="X500" s="201"/>
      <c r="Y500" s="201"/>
      <c r="Z500" s="201"/>
      <c r="AA500" s="201"/>
      <c r="AB500" s="201"/>
      <c r="AC500" s="201"/>
      <c r="AD500" s="201"/>
      <c r="AE500" s="201"/>
      <c r="AF500" s="201"/>
      <c r="AG500" s="201"/>
      <c r="AH500" s="201"/>
      <c r="AI500" s="201"/>
      <c r="AJ500" s="201"/>
      <c r="AK500" s="201"/>
      <c r="AL500" s="201"/>
      <c r="AM500" s="201"/>
      <c r="AN500" s="201"/>
      <c r="AO500" s="201"/>
      <c r="AP500" s="201"/>
      <c r="AQ500" s="201"/>
      <c r="AR500" s="201"/>
      <c r="AS500" s="201"/>
      <c r="AT500" s="201"/>
    </row>
    <row r="501" spans="1:46" hidden="1">
      <c r="A501" s="95" t="str">
        <f>IF(FN_MC!Y504="","*",FN_MC!Y504)</f>
        <v>*</v>
      </c>
      <c r="B501" s="95" t="str">
        <f>IF(FN_MC!X504="","*",FN_MC!X504)</f>
        <v>*</v>
      </c>
      <c r="C501" s="95" t="str">
        <f>IF(FN_MC!Z504="","*",FN_MC!Z504)</f>
        <v>*</v>
      </c>
      <c r="D501" s="96" t="str">
        <f>IF(FN_MC!S504="","*",FN_MC!S504)</f>
        <v>-</v>
      </c>
      <c r="E501" s="96" t="str">
        <f>IF(FN_MC!T504="","*",FN_MC!T504)</f>
        <v>-</v>
      </c>
      <c r="F501" s="96" t="str">
        <f>IF(FN_MC!B504="","*",FN_MC!B504)</f>
        <v>*</v>
      </c>
      <c r="G501" s="96" t="str">
        <f>IF(FN_MC!D504="","*",FN_MC!D504)</f>
        <v>*</v>
      </c>
      <c r="H501" s="96" t="str">
        <f>IF(FN_MC!F504="","*",FN_MC!F504)</f>
        <v>*</v>
      </c>
      <c r="I501" s="96" t="str">
        <f>IF(FN_MC!H504="","*",FN_MC!H504)</f>
        <v>*</v>
      </c>
      <c r="J501" s="96" t="str">
        <f>IF(FN_MC!I504="","*",FN_MC!I504)</f>
        <v>*</v>
      </c>
      <c r="K501" s="96" t="str">
        <f>IF(FN_MC!M504="","*",FN_MC!M504)</f>
        <v>-</v>
      </c>
      <c r="L501" s="196" t="str">
        <f>IF(FN_MC!N504="","*",FN_MC!N504)</f>
        <v>-</v>
      </c>
      <c r="M501" s="97" t="str">
        <f>IF(FN_MC!J504="","*",FN_MC!J504)</f>
        <v>*</v>
      </c>
      <c r="N501" s="183" t="str">
        <f>IF(FN_MC!K504="","*",FN_MC!K504)</f>
        <v>*</v>
      </c>
      <c r="O501" s="183" t="str">
        <f>IF(FN_MC!L504="","*",FN_MC!L504)</f>
        <v>-</v>
      </c>
      <c r="P501" s="107" t="str">
        <f>IF(FN_MC!O504="","*",FN_MC!O504)</f>
        <v>*</v>
      </c>
      <c r="Q501" s="107" t="str">
        <f>IF(FN_MC!P504="","*",FN_MC!P504)</f>
        <v>*</v>
      </c>
      <c r="R501" s="96" t="str">
        <f>IF(FN_MC!Q504="","*",CONCATENATE(FN_MC!Q504," ",FN_MC!R504))</f>
        <v>*</v>
      </c>
      <c r="S501" s="96" t="str">
        <f>IF(FN_MC!V504="","*",FN_MC!V504)</f>
        <v>*</v>
      </c>
      <c r="T501" s="96" t="str">
        <f>IF(FN_MC!W504="","*",FN_MC!W504)</f>
        <v>*</v>
      </c>
      <c r="U501" s="98" t="str">
        <f ca="1">_xlfn.XLOOKUP(G501&amp;$U$3,BS_CONTROLE[CHAVE],BS_CONTROLE[Quantidade_11],"-")</f>
        <v>-</v>
      </c>
      <c r="V501" s="98" t="str">
        <f ca="1">_xlfn.XLOOKUP(G501&amp;$V$3,BS_CONTROLE[CHAVE],BS_CONTROLE[Quantidade_11],"-")</f>
        <v>-</v>
      </c>
      <c r="W501" s="98" t="str">
        <f ca="1">_xlfn.XLOOKUP(G501&amp;$W$3,BS_CONTROLE[CHAVE],BS_CONTROLE[Quantidade_11],"-")</f>
        <v>-</v>
      </c>
      <c r="X501" s="201"/>
      <c r="Y501" s="201"/>
      <c r="Z501" s="201"/>
      <c r="AA501" s="201"/>
      <c r="AB501" s="201"/>
      <c r="AC501" s="201"/>
      <c r="AD501" s="201"/>
      <c r="AE501" s="201"/>
      <c r="AF501" s="201"/>
      <c r="AG501" s="201"/>
      <c r="AH501" s="201"/>
      <c r="AI501" s="201"/>
      <c r="AJ501" s="201"/>
      <c r="AK501" s="201"/>
      <c r="AL501" s="201"/>
      <c r="AM501" s="201"/>
      <c r="AN501" s="201"/>
      <c r="AO501" s="201"/>
      <c r="AP501" s="201"/>
      <c r="AQ501" s="201"/>
      <c r="AR501" s="201"/>
      <c r="AS501" s="201"/>
      <c r="AT501" s="201"/>
    </row>
    <row r="502" spans="1:46" hidden="1">
      <c r="A502" s="95" t="str">
        <f>IF(FN_MC!Y505="","*",FN_MC!Y505)</f>
        <v>*</v>
      </c>
      <c r="B502" s="95" t="str">
        <f>IF(FN_MC!X505="","*",FN_MC!X505)</f>
        <v>*</v>
      </c>
      <c r="C502" s="95" t="str">
        <f>IF(FN_MC!Z505="","*",FN_MC!Z505)</f>
        <v>*</v>
      </c>
      <c r="D502" s="96" t="str">
        <f>IF(FN_MC!S505="","*",FN_MC!S505)</f>
        <v>-</v>
      </c>
      <c r="E502" s="96" t="str">
        <f>IF(FN_MC!T505="","*",FN_MC!T505)</f>
        <v>-</v>
      </c>
      <c r="F502" s="96" t="str">
        <f>IF(FN_MC!B505="","*",FN_MC!B505)</f>
        <v>*</v>
      </c>
      <c r="G502" s="96" t="str">
        <f>IF(FN_MC!D505="","*",FN_MC!D505)</f>
        <v>*</v>
      </c>
      <c r="H502" s="96" t="str">
        <f>IF(FN_MC!F505="","*",FN_MC!F505)</f>
        <v>*</v>
      </c>
      <c r="I502" s="96" t="str">
        <f>IF(FN_MC!H505="","*",FN_MC!H505)</f>
        <v>*</v>
      </c>
      <c r="J502" s="96" t="str">
        <f>IF(FN_MC!I505="","*",FN_MC!I505)</f>
        <v>*</v>
      </c>
      <c r="K502" s="96" t="str">
        <f>IF(FN_MC!M505="","*",FN_MC!M505)</f>
        <v>-</v>
      </c>
      <c r="L502" s="196" t="str">
        <f>IF(FN_MC!N505="","*",FN_MC!N505)</f>
        <v>-</v>
      </c>
      <c r="M502" s="97" t="str">
        <f>IF(FN_MC!J505="","*",FN_MC!J505)</f>
        <v>*</v>
      </c>
      <c r="N502" s="183" t="str">
        <f>IF(FN_MC!K505="","*",FN_MC!K505)</f>
        <v>*</v>
      </c>
      <c r="O502" s="183" t="str">
        <f>IF(FN_MC!L505="","*",FN_MC!L505)</f>
        <v>-</v>
      </c>
      <c r="P502" s="107" t="str">
        <f>IF(FN_MC!O505="","*",FN_MC!O505)</f>
        <v>*</v>
      </c>
      <c r="Q502" s="107" t="str">
        <f>IF(FN_MC!P505="","*",FN_MC!P505)</f>
        <v>*</v>
      </c>
      <c r="R502" s="96" t="str">
        <f>IF(FN_MC!Q505="","*",CONCATENATE(FN_MC!Q505," ",FN_MC!R505))</f>
        <v>*</v>
      </c>
      <c r="S502" s="96" t="str">
        <f>IF(FN_MC!V505="","*",FN_MC!V505)</f>
        <v>*</v>
      </c>
      <c r="T502" s="96" t="str">
        <f>IF(FN_MC!W505="","*",FN_MC!W505)</f>
        <v>*</v>
      </c>
      <c r="U502" s="98" t="str">
        <f ca="1">_xlfn.XLOOKUP(G502&amp;$U$3,BS_CONTROLE[CHAVE],BS_CONTROLE[Quantidade_11],"-")</f>
        <v>-</v>
      </c>
      <c r="V502" s="98" t="str">
        <f ca="1">_xlfn.XLOOKUP(G502&amp;$V$3,BS_CONTROLE[CHAVE],BS_CONTROLE[Quantidade_11],"-")</f>
        <v>-</v>
      </c>
      <c r="W502" s="98" t="str">
        <f ca="1">_xlfn.XLOOKUP(G502&amp;$W$3,BS_CONTROLE[CHAVE],BS_CONTROLE[Quantidade_11],"-")</f>
        <v>-</v>
      </c>
      <c r="X502" s="201"/>
      <c r="Y502" s="201"/>
      <c r="Z502" s="201"/>
      <c r="AA502" s="201"/>
      <c r="AB502" s="201"/>
      <c r="AC502" s="201"/>
      <c r="AD502" s="201"/>
      <c r="AE502" s="201"/>
      <c r="AF502" s="201"/>
      <c r="AG502" s="201"/>
      <c r="AH502" s="201"/>
      <c r="AI502" s="201"/>
      <c r="AJ502" s="201"/>
      <c r="AK502" s="201"/>
      <c r="AL502" s="201"/>
      <c r="AM502" s="201"/>
      <c r="AN502" s="201"/>
      <c r="AO502" s="201"/>
      <c r="AP502" s="201"/>
      <c r="AQ502" s="201"/>
      <c r="AR502" s="201"/>
      <c r="AS502" s="201"/>
      <c r="AT502" s="201"/>
    </row>
    <row r="503" spans="1:46" hidden="1">
      <c r="A503" s="95" t="str">
        <f>IF(FN_MC!Y506="","*",FN_MC!Y506)</f>
        <v>*</v>
      </c>
      <c r="B503" s="95" t="str">
        <f>IF(FN_MC!X506="","*",FN_MC!X506)</f>
        <v>*</v>
      </c>
      <c r="C503" s="95" t="str">
        <f>IF(FN_MC!Z506="","*",FN_MC!Z506)</f>
        <v>*</v>
      </c>
      <c r="D503" s="96" t="str">
        <f>IF(FN_MC!S506="","*",FN_MC!S506)</f>
        <v>-</v>
      </c>
      <c r="E503" s="96" t="str">
        <f>IF(FN_MC!T506="","*",FN_MC!T506)</f>
        <v>-</v>
      </c>
      <c r="F503" s="96" t="str">
        <f>IF(FN_MC!B506="","*",FN_MC!B506)</f>
        <v>*</v>
      </c>
      <c r="G503" s="96" t="str">
        <f>IF(FN_MC!D506="","*",FN_MC!D506)</f>
        <v>*</v>
      </c>
      <c r="H503" s="96" t="str">
        <f>IF(FN_MC!F506="","*",FN_MC!F506)</f>
        <v>*</v>
      </c>
      <c r="I503" s="96" t="str">
        <f>IF(FN_MC!H506="","*",FN_MC!H506)</f>
        <v>*</v>
      </c>
      <c r="J503" s="96" t="str">
        <f>IF(FN_MC!I506="","*",FN_MC!I506)</f>
        <v>*</v>
      </c>
      <c r="K503" s="96" t="str">
        <f>IF(FN_MC!M506="","*",FN_MC!M506)</f>
        <v>-</v>
      </c>
      <c r="L503" s="196" t="str">
        <f>IF(FN_MC!N506="","*",FN_MC!N506)</f>
        <v>-</v>
      </c>
      <c r="M503" s="97" t="str">
        <f>IF(FN_MC!J506="","*",FN_MC!J506)</f>
        <v>*</v>
      </c>
      <c r="N503" s="183" t="str">
        <f>IF(FN_MC!K506="","*",FN_MC!K506)</f>
        <v>*</v>
      </c>
      <c r="O503" s="183" t="str">
        <f>IF(FN_MC!L506="","*",FN_MC!L506)</f>
        <v>-</v>
      </c>
      <c r="P503" s="107" t="str">
        <f>IF(FN_MC!O506="","*",FN_MC!O506)</f>
        <v>*</v>
      </c>
      <c r="Q503" s="107" t="str">
        <f>IF(FN_MC!P506="","*",FN_MC!P506)</f>
        <v>*</v>
      </c>
      <c r="R503" s="96" t="str">
        <f>IF(FN_MC!Q506="","*",CONCATENATE(FN_MC!Q506," ",FN_MC!R506))</f>
        <v>*</v>
      </c>
      <c r="S503" s="96" t="str">
        <f>IF(FN_MC!V506="","*",FN_MC!V506)</f>
        <v>*</v>
      </c>
      <c r="T503" s="96" t="str">
        <f>IF(FN_MC!W506="","*",FN_MC!W506)</f>
        <v>*</v>
      </c>
      <c r="U503" s="98" t="str">
        <f ca="1">_xlfn.XLOOKUP(G503&amp;$U$3,BS_CONTROLE[CHAVE],BS_CONTROLE[Quantidade_11],"-")</f>
        <v>-</v>
      </c>
      <c r="V503" s="98" t="str">
        <f ca="1">_xlfn.XLOOKUP(G503&amp;$V$3,BS_CONTROLE[CHAVE],BS_CONTROLE[Quantidade_11],"-")</f>
        <v>-</v>
      </c>
      <c r="W503" s="98" t="str">
        <f ca="1">_xlfn.XLOOKUP(G503&amp;$W$3,BS_CONTROLE[CHAVE],BS_CONTROLE[Quantidade_11],"-")</f>
        <v>-</v>
      </c>
      <c r="X503" s="201"/>
      <c r="Y503" s="201"/>
      <c r="Z503" s="201"/>
      <c r="AA503" s="201"/>
      <c r="AB503" s="201"/>
      <c r="AC503" s="201"/>
      <c r="AD503" s="201"/>
      <c r="AE503" s="201"/>
      <c r="AF503" s="201"/>
      <c r="AG503" s="201"/>
      <c r="AH503" s="201"/>
      <c r="AI503" s="201"/>
      <c r="AJ503" s="201"/>
      <c r="AK503" s="201"/>
      <c r="AL503" s="201"/>
      <c r="AM503" s="201"/>
      <c r="AN503" s="201"/>
      <c r="AO503" s="201"/>
      <c r="AP503" s="201"/>
      <c r="AQ503" s="201"/>
      <c r="AR503" s="201"/>
      <c r="AS503" s="201"/>
      <c r="AT503" s="201"/>
    </row>
    <row r="504" spans="1:46" hidden="1">
      <c r="A504" s="95" t="str">
        <f>IF(FN_MC!Y507="","*",FN_MC!Y507)</f>
        <v>*</v>
      </c>
      <c r="B504" s="95" t="str">
        <f>IF(FN_MC!X507="","*",FN_MC!X507)</f>
        <v>*</v>
      </c>
      <c r="C504" s="95" t="str">
        <f>IF(FN_MC!Z507="","*",FN_MC!Z507)</f>
        <v>*</v>
      </c>
      <c r="D504" s="96" t="str">
        <f>IF(FN_MC!S507="","*",FN_MC!S507)</f>
        <v>-</v>
      </c>
      <c r="E504" s="96" t="str">
        <f>IF(FN_MC!T507="","*",FN_MC!T507)</f>
        <v>-</v>
      </c>
      <c r="F504" s="96" t="str">
        <f>IF(FN_MC!B507="","*",FN_MC!B507)</f>
        <v>*</v>
      </c>
      <c r="G504" s="96" t="str">
        <f>IF(FN_MC!D507="","*",FN_MC!D507)</f>
        <v>*</v>
      </c>
      <c r="H504" s="96" t="str">
        <f>IF(FN_MC!F507="","*",FN_MC!F507)</f>
        <v>*</v>
      </c>
      <c r="I504" s="96" t="str">
        <f>IF(FN_MC!H507="","*",FN_MC!H507)</f>
        <v>*</v>
      </c>
      <c r="J504" s="96" t="str">
        <f>IF(FN_MC!I507="","*",FN_MC!I507)</f>
        <v>*</v>
      </c>
      <c r="K504" s="96" t="str">
        <f>IF(FN_MC!M507="","*",FN_MC!M507)</f>
        <v>-</v>
      </c>
      <c r="L504" s="196" t="str">
        <f>IF(FN_MC!N507="","*",FN_MC!N507)</f>
        <v>-</v>
      </c>
      <c r="M504" s="97" t="str">
        <f>IF(FN_MC!J507="","*",FN_MC!J507)</f>
        <v>*</v>
      </c>
      <c r="N504" s="183" t="str">
        <f>IF(FN_MC!K507="","*",FN_MC!K507)</f>
        <v>*</v>
      </c>
      <c r="O504" s="183" t="str">
        <f>IF(FN_MC!L507="","*",FN_MC!L507)</f>
        <v>-</v>
      </c>
      <c r="P504" s="107" t="str">
        <f>IF(FN_MC!O507="","*",FN_MC!O507)</f>
        <v>*</v>
      </c>
      <c r="Q504" s="107" t="str">
        <f>IF(FN_MC!P507="","*",FN_MC!P507)</f>
        <v>*</v>
      </c>
      <c r="R504" s="96" t="str">
        <f>IF(FN_MC!Q507="","*",CONCATENATE(FN_MC!Q507," ",FN_MC!R507))</f>
        <v>*</v>
      </c>
      <c r="S504" s="96" t="str">
        <f>IF(FN_MC!V507="","*",FN_MC!V507)</f>
        <v>*</v>
      </c>
      <c r="T504" s="96" t="str">
        <f>IF(FN_MC!W507="","*",FN_MC!W507)</f>
        <v>*</v>
      </c>
      <c r="U504" s="98" t="str">
        <f ca="1">_xlfn.XLOOKUP(G504&amp;$U$3,BS_CONTROLE[CHAVE],BS_CONTROLE[Quantidade_11],"-")</f>
        <v>-</v>
      </c>
      <c r="V504" s="98" t="str">
        <f ca="1">_xlfn.XLOOKUP(G504&amp;$V$3,BS_CONTROLE[CHAVE],BS_CONTROLE[Quantidade_11],"-")</f>
        <v>-</v>
      </c>
      <c r="W504" s="98" t="str">
        <f ca="1">_xlfn.XLOOKUP(G504&amp;$W$3,BS_CONTROLE[CHAVE],BS_CONTROLE[Quantidade_11],"-")</f>
        <v>-</v>
      </c>
      <c r="X504" s="201"/>
      <c r="Y504" s="201"/>
      <c r="Z504" s="201"/>
      <c r="AA504" s="201"/>
      <c r="AB504" s="201"/>
      <c r="AC504" s="201"/>
      <c r="AD504" s="201"/>
      <c r="AE504" s="201"/>
      <c r="AF504" s="201"/>
      <c r="AG504" s="201"/>
      <c r="AH504" s="201"/>
      <c r="AI504" s="201"/>
      <c r="AJ504" s="201"/>
      <c r="AK504" s="201"/>
      <c r="AL504" s="201"/>
      <c r="AM504" s="201"/>
      <c r="AN504" s="201"/>
      <c r="AO504" s="201"/>
      <c r="AP504" s="201"/>
      <c r="AQ504" s="201"/>
      <c r="AR504" s="201"/>
      <c r="AS504" s="201"/>
      <c r="AT504" s="201"/>
    </row>
    <row r="505" spans="1:46" hidden="1">
      <c r="A505" s="95" t="str">
        <f>IF(FN_MC!Y508="","*",FN_MC!Y508)</f>
        <v>*</v>
      </c>
      <c r="B505" s="95" t="str">
        <f>IF(FN_MC!X508="","*",FN_MC!X508)</f>
        <v>*</v>
      </c>
      <c r="C505" s="95" t="str">
        <f>IF(FN_MC!Z508="","*",FN_MC!Z508)</f>
        <v>*</v>
      </c>
      <c r="D505" s="96" t="str">
        <f>IF(FN_MC!S508="","*",FN_MC!S508)</f>
        <v>-</v>
      </c>
      <c r="E505" s="96" t="str">
        <f>IF(FN_MC!T508="","*",FN_MC!T508)</f>
        <v>-</v>
      </c>
      <c r="F505" s="96" t="str">
        <f>IF(FN_MC!B508="","*",FN_MC!B508)</f>
        <v>*</v>
      </c>
      <c r="G505" s="96" t="str">
        <f>IF(FN_MC!D508="","*",FN_MC!D508)</f>
        <v>*</v>
      </c>
      <c r="H505" s="96" t="str">
        <f>IF(FN_MC!F508="","*",FN_MC!F508)</f>
        <v>*</v>
      </c>
      <c r="I505" s="96" t="str">
        <f>IF(FN_MC!H508="","*",FN_MC!H508)</f>
        <v>*</v>
      </c>
      <c r="J505" s="96" t="str">
        <f>IF(FN_MC!I508="","*",FN_MC!I508)</f>
        <v>*</v>
      </c>
      <c r="K505" s="96" t="str">
        <f>IF(FN_MC!M508="","*",FN_MC!M508)</f>
        <v>-</v>
      </c>
      <c r="L505" s="196" t="str">
        <f>IF(FN_MC!N508="","*",FN_MC!N508)</f>
        <v>-</v>
      </c>
      <c r="M505" s="97" t="str">
        <f>IF(FN_MC!J508="","*",FN_MC!J508)</f>
        <v>*</v>
      </c>
      <c r="N505" s="183" t="str">
        <f>IF(FN_MC!K508="","*",FN_MC!K508)</f>
        <v>*</v>
      </c>
      <c r="O505" s="183" t="str">
        <f>IF(FN_MC!L508="","*",FN_MC!L508)</f>
        <v>-</v>
      </c>
      <c r="P505" s="107" t="str">
        <f>IF(FN_MC!O508="","*",FN_MC!O508)</f>
        <v>*</v>
      </c>
      <c r="Q505" s="107" t="str">
        <f>IF(FN_MC!P508="","*",FN_MC!P508)</f>
        <v>*</v>
      </c>
      <c r="R505" s="96" t="str">
        <f>IF(FN_MC!Q508="","*",CONCATENATE(FN_MC!Q508," ",FN_MC!R508))</f>
        <v>*</v>
      </c>
      <c r="S505" s="96" t="str">
        <f>IF(FN_MC!V508="","*",FN_MC!V508)</f>
        <v>*</v>
      </c>
      <c r="T505" s="96" t="str">
        <f>IF(FN_MC!W508="","*",FN_MC!W508)</f>
        <v>*</v>
      </c>
      <c r="U505" s="98" t="str">
        <f ca="1">_xlfn.XLOOKUP(G505&amp;$U$3,BS_CONTROLE[CHAVE],BS_CONTROLE[Quantidade_11],"-")</f>
        <v>-</v>
      </c>
      <c r="V505" s="98" t="str">
        <f ca="1">_xlfn.XLOOKUP(G505&amp;$V$3,BS_CONTROLE[CHAVE],BS_CONTROLE[Quantidade_11],"-")</f>
        <v>-</v>
      </c>
      <c r="W505" s="98" t="str">
        <f ca="1">_xlfn.XLOOKUP(G505&amp;$W$3,BS_CONTROLE[CHAVE],BS_CONTROLE[Quantidade_11],"-")</f>
        <v>-</v>
      </c>
      <c r="X505" s="201"/>
      <c r="Y505" s="201"/>
      <c r="Z505" s="201"/>
      <c r="AA505" s="201"/>
      <c r="AB505" s="201"/>
      <c r="AC505" s="201"/>
      <c r="AD505" s="201"/>
      <c r="AE505" s="201"/>
      <c r="AF505" s="201"/>
      <c r="AG505" s="201"/>
      <c r="AH505" s="201"/>
      <c r="AI505" s="201"/>
      <c r="AJ505" s="201"/>
      <c r="AK505" s="201"/>
      <c r="AL505" s="201"/>
      <c r="AM505" s="201"/>
      <c r="AN505" s="201"/>
      <c r="AO505" s="201"/>
      <c r="AP505" s="201"/>
      <c r="AQ505" s="201"/>
      <c r="AR505" s="201"/>
      <c r="AS505" s="201"/>
      <c r="AT505" s="201"/>
    </row>
    <row r="506" spans="1:46" hidden="1">
      <c r="A506" s="95" t="str">
        <f>IF(FN_MC!Y509="","*",FN_MC!Y509)</f>
        <v>*</v>
      </c>
      <c r="B506" s="95" t="str">
        <f>IF(FN_MC!X509="","*",FN_MC!X509)</f>
        <v>*</v>
      </c>
      <c r="C506" s="95" t="str">
        <f>IF(FN_MC!Z509="","*",FN_MC!Z509)</f>
        <v>*</v>
      </c>
      <c r="D506" s="96" t="str">
        <f>IF(FN_MC!S509="","*",FN_MC!S509)</f>
        <v>-</v>
      </c>
      <c r="E506" s="96" t="str">
        <f>IF(FN_MC!T509="","*",FN_MC!T509)</f>
        <v>-</v>
      </c>
      <c r="F506" s="96" t="str">
        <f>IF(FN_MC!B509="","*",FN_MC!B509)</f>
        <v>*</v>
      </c>
      <c r="G506" s="96" t="str">
        <f>IF(FN_MC!D509="","*",FN_MC!D509)</f>
        <v>*</v>
      </c>
      <c r="H506" s="96" t="str">
        <f>IF(FN_MC!F509="","*",FN_MC!F509)</f>
        <v>*</v>
      </c>
      <c r="I506" s="96" t="str">
        <f>IF(FN_MC!H509="","*",FN_MC!H509)</f>
        <v>*</v>
      </c>
      <c r="J506" s="96" t="str">
        <f>IF(FN_MC!I509="","*",FN_MC!I509)</f>
        <v>*</v>
      </c>
      <c r="K506" s="96" t="str">
        <f>IF(FN_MC!M509="","*",FN_MC!M509)</f>
        <v>-</v>
      </c>
      <c r="L506" s="196" t="str">
        <f>IF(FN_MC!N509="","*",FN_MC!N509)</f>
        <v>-</v>
      </c>
      <c r="M506" s="97" t="str">
        <f>IF(FN_MC!J509="","*",FN_MC!J509)</f>
        <v>*</v>
      </c>
      <c r="N506" s="183" t="str">
        <f>IF(FN_MC!K509="","*",FN_MC!K509)</f>
        <v>*</v>
      </c>
      <c r="O506" s="183" t="str">
        <f>IF(FN_MC!L509="","*",FN_MC!L509)</f>
        <v>-</v>
      </c>
      <c r="P506" s="107" t="str">
        <f>IF(FN_MC!O509="","*",FN_MC!O509)</f>
        <v>*</v>
      </c>
      <c r="Q506" s="107" t="str">
        <f>IF(FN_MC!P509="","*",FN_MC!P509)</f>
        <v>*</v>
      </c>
      <c r="R506" s="96" t="str">
        <f>IF(FN_MC!Q509="","*",CONCATENATE(FN_MC!Q509," ",FN_MC!R509))</f>
        <v>*</v>
      </c>
      <c r="S506" s="96" t="str">
        <f>IF(FN_MC!V509="","*",FN_MC!V509)</f>
        <v>*</v>
      </c>
      <c r="T506" s="96" t="str">
        <f>IF(FN_MC!W509="","*",FN_MC!W509)</f>
        <v>*</v>
      </c>
      <c r="U506" s="98" t="str">
        <f ca="1">_xlfn.XLOOKUP(G506&amp;$U$3,BS_CONTROLE[CHAVE],BS_CONTROLE[Quantidade_11],"-")</f>
        <v>-</v>
      </c>
      <c r="V506" s="98" t="str">
        <f ca="1">_xlfn.XLOOKUP(G506&amp;$V$3,BS_CONTROLE[CHAVE],BS_CONTROLE[Quantidade_11],"-")</f>
        <v>-</v>
      </c>
      <c r="W506" s="98" t="str">
        <f ca="1">_xlfn.XLOOKUP(G506&amp;$W$3,BS_CONTROLE[CHAVE],BS_CONTROLE[Quantidade_11],"-")</f>
        <v>-</v>
      </c>
      <c r="X506" s="201"/>
      <c r="Y506" s="201"/>
      <c r="Z506" s="201"/>
      <c r="AA506" s="201"/>
      <c r="AB506" s="201"/>
      <c r="AC506" s="201"/>
      <c r="AD506" s="201"/>
      <c r="AE506" s="201"/>
      <c r="AF506" s="201"/>
      <c r="AG506" s="201"/>
      <c r="AH506" s="201"/>
      <c r="AI506" s="201"/>
      <c r="AJ506" s="201"/>
      <c r="AK506" s="201"/>
      <c r="AL506" s="201"/>
      <c r="AM506" s="201"/>
      <c r="AN506" s="201"/>
      <c r="AO506" s="201"/>
      <c r="AP506" s="201"/>
      <c r="AQ506" s="201"/>
      <c r="AR506" s="201"/>
      <c r="AS506" s="201"/>
      <c r="AT506" s="201"/>
    </row>
    <row r="507" spans="1:46" hidden="1">
      <c r="A507" s="95" t="str">
        <f>IF(FN_MC!Y510="","*",FN_MC!Y510)</f>
        <v>*</v>
      </c>
      <c r="B507" s="95" t="str">
        <f>IF(FN_MC!X510="","*",FN_MC!X510)</f>
        <v>*</v>
      </c>
      <c r="C507" s="95" t="str">
        <f>IF(FN_MC!Z510="","*",FN_MC!Z510)</f>
        <v>*</v>
      </c>
      <c r="D507" s="96" t="str">
        <f>IF(FN_MC!S510="","*",FN_MC!S510)</f>
        <v>-</v>
      </c>
      <c r="E507" s="96" t="str">
        <f>IF(FN_MC!T510="","*",FN_MC!T510)</f>
        <v>-</v>
      </c>
      <c r="F507" s="96" t="str">
        <f>IF(FN_MC!B510="","*",FN_MC!B510)</f>
        <v>*</v>
      </c>
      <c r="G507" s="96" t="str">
        <f>IF(FN_MC!D510="","*",FN_MC!D510)</f>
        <v>*</v>
      </c>
      <c r="H507" s="96" t="str">
        <f>IF(FN_MC!F510="","*",FN_MC!F510)</f>
        <v>*</v>
      </c>
      <c r="I507" s="96" t="str">
        <f>IF(FN_MC!H510="","*",FN_MC!H510)</f>
        <v>*</v>
      </c>
      <c r="J507" s="96" t="str">
        <f>IF(FN_MC!I510="","*",FN_MC!I510)</f>
        <v>*</v>
      </c>
      <c r="K507" s="96" t="str">
        <f>IF(FN_MC!M510="","*",FN_MC!M510)</f>
        <v>-</v>
      </c>
      <c r="L507" s="196" t="str">
        <f>IF(FN_MC!N510="","*",FN_MC!N510)</f>
        <v>-</v>
      </c>
      <c r="M507" s="97" t="str">
        <f>IF(FN_MC!J510="","*",FN_MC!J510)</f>
        <v>*</v>
      </c>
      <c r="N507" s="183" t="str">
        <f>IF(FN_MC!K510="","*",FN_MC!K510)</f>
        <v>*</v>
      </c>
      <c r="O507" s="183" t="str">
        <f>IF(FN_MC!L510="","*",FN_MC!L510)</f>
        <v>-</v>
      </c>
      <c r="P507" s="107" t="str">
        <f>IF(FN_MC!O510="","*",FN_MC!O510)</f>
        <v>*</v>
      </c>
      <c r="Q507" s="107" t="str">
        <f>IF(FN_MC!P510="","*",FN_MC!P510)</f>
        <v>*</v>
      </c>
      <c r="R507" s="96" t="str">
        <f>IF(FN_MC!Q510="","*",CONCATENATE(FN_MC!Q510," ",FN_MC!R510))</f>
        <v>*</v>
      </c>
      <c r="S507" s="96" t="str">
        <f>IF(FN_MC!V510="","*",FN_MC!V510)</f>
        <v>*</v>
      </c>
      <c r="T507" s="96" t="str">
        <f>IF(FN_MC!W510="","*",FN_MC!W510)</f>
        <v>*</v>
      </c>
      <c r="U507" s="98" t="str">
        <f ca="1">_xlfn.XLOOKUP(G507&amp;$U$3,BS_CONTROLE[CHAVE],BS_CONTROLE[Quantidade_11],"-")</f>
        <v>-</v>
      </c>
      <c r="V507" s="98" t="str">
        <f ca="1">_xlfn.XLOOKUP(G507&amp;$V$3,BS_CONTROLE[CHAVE],BS_CONTROLE[Quantidade_11],"-")</f>
        <v>-</v>
      </c>
      <c r="W507" s="98" t="str">
        <f ca="1">_xlfn.XLOOKUP(G507&amp;$W$3,BS_CONTROLE[CHAVE],BS_CONTROLE[Quantidade_11],"-")</f>
        <v>-</v>
      </c>
      <c r="X507" s="201"/>
      <c r="Y507" s="201"/>
      <c r="Z507" s="201"/>
      <c r="AA507" s="201"/>
      <c r="AB507" s="201"/>
      <c r="AC507" s="201"/>
      <c r="AD507" s="201"/>
      <c r="AE507" s="201"/>
      <c r="AF507" s="201"/>
      <c r="AG507" s="201"/>
      <c r="AH507" s="201"/>
      <c r="AI507" s="201"/>
      <c r="AJ507" s="201"/>
      <c r="AK507" s="201"/>
      <c r="AL507" s="201"/>
      <c r="AM507" s="201"/>
      <c r="AN507" s="201"/>
      <c r="AO507" s="201"/>
      <c r="AP507" s="201"/>
      <c r="AQ507" s="201"/>
      <c r="AR507" s="201"/>
      <c r="AS507" s="201"/>
      <c r="AT507" s="201"/>
    </row>
    <row r="508" spans="1:46" hidden="1">
      <c r="A508" s="95" t="str">
        <f>IF(FN_MC!Y511="","*",FN_MC!Y511)</f>
        <v>*</v>
      </c>
      <c r="B508" s="95" t="str">
        <f>IF(FN_MC!X511="","*",FN_MC!X511)</f>
        <v>*</v>
      </c>
      <c r="C508" s="95" t="str">
        <f>IF(FN_MC!Z511="","*",FN_MC!Z511)</f>
        <v>*</v>
      </c>
      <c r="D508" s="96" t="str">
        <f>IF(FN_MC!S511="","*",FN_MC!S511)</f>
        <v>-</v>
      </c>
      <c r="E508" s="96" t="str">
        <f>IF(FN_MC!T511="","*",FN_MC!T511)</f>
        <v>-</v>
      </c>
      <c r="F508" s="96" t="str">
        <f>IF(FN_MC!B511="","*",FN_MC!B511)</f>
        <v>*</v>
      </c>
      <c r="G508" s="96" t="str">
        <f>IF(FN_MC!D511="","*",FN_MC!D511)</f>
        <v>*</v>
      </c>
      <c r="H508" s="96" t="str">
        <f>IF(FN_MC!F511="","*",FN_MC!F511)</f>
        <v>*</v>
      </c>
      <c r="I508" s="96" t="str">
        <f>IF(FN_MC!H511="","*",FN_MC!H511)</f>
        <v>*</v>
      </c>
      <c r="J508" s="96" t="str">
        <f>IF(FN_MC!I511="","*",FN_MC!I511)</f>
        <v>*</v>
      </c>
      <c r="K508" s="96" t="str">
        <f>IF(FN_MC!M511="","*",FN_MC!M511)</f>
        <v>-</v>
      </c>
      <c r="L508" s="196" t="str">
        <f>IF(FN_MC!N511="","*",FN_MC!N511)</f>
        <v>-</v>
      </c>
      <c r="M508" s="97" t="str">
        <f>IF(FN_MC!J511="","*",FN_MC!J511)</f>
        <v>*</v>
      </c>
      <c r="N508" s="183" t="str">
        <f>IF(FN_MC!K511="","*",FN_MC!K511)</f>
        <v>*</v>
      </c>
      <c r="O508" s="183" t="str">
        <f>IF(FN_MC!L511="","*",FN_MC!L511)</f>
        <v>-</v>
      </c>
      <c r="P508" s="107" t="str">
        <f>IF(FN_MC!O511="","*",FN_MC!O511)</f>
        <v>*</v>
      </c>
      <c r="Q508" s="107" t="str">
        <f>IF(FN_MC!P511="","*",FN_MC!P511)</f>
        <v>*</v>
      </c>
      <c r="R508" s="96" t="str">
        <f>IF(FN_MC!Q511="","*",CONCATENATE(FN_MC!Q511," ",FN_MC!R511))</f>
        <v>*</v>
      </c>
      <c r="S508" s="96" t="str">
        <f>IF(FN_MC!V511="","*",FN_MC!V511)</f>
        <v>*</v>
      </c>
      <c r="T508" s="96" t="str">
        <f>IF(FN_MC!W511="","*",FN_MC!W511)</f>
        <v>*</v>
      </c>
      <c r="U508" s="98" t="str">
        <f ca="1">_xlfn.XLOOKUP(G508&amp;$U$3,BS_CONTROLE[CHAVE],BS_CONTROLE[Quantidade_11],"-")</f>
        <v>-</v>
      </c>
      <c r="V508" s="98" t="str">
        <f ca="1">_xlfn.XLOOKUP(G508&amp;$V$3,BS_CONTROLE[CHAVE],BS_CONTROLE[Quantidade_11],"-")</f>
        <v>-</v>
      </c>
      <c r="W508" s="98" t="str">
        <f ca="1">_xlfn.XLOOKUP(G508&amp;$W$3,BS_CONTROLE[CHAVE],BS_CONTROLE[Quantidade_11],"-")</f>
        <v>-</v>
      </c>
      <c r="X508" s="201"/>
      <c r="Y508" s="201"/>
      <c r="Z508" s="201"/>
      <c r="AA508" s="201"/>
      <c r="AB508" s="201"/>
      <c r="AC508" s="201"/>
      <c r="AD508" s="201"/>
      <c r="AE508" s="201"/>
      <c r="AF508" s="201"/>
      <c r="AG508" s="201"/>
      <c r="AH508" s="201"/>
      <c r="AI508" s="201"/>
      <c r="AJ508" s="201"/>
      <c r="AK508" s="201"/>
      <c r="AL508" s="201"/>
      <c r="AM508" s="201"/>
      <c r="AN508" s="201"/>
      <c r="AO508" s="201"/>
      <c r="AP508" s="201"/>
      <c r="AQ508" s="201"/>
      <c r="AR508" s="201"/>
      <c r="AS508" s="201"/>
      <c r="AT508" s="201"/>
    </row>
    <row r="509" spans="1:46" hidden="1">
      <c r="A509" s="95" t="str">
        <f>IF(FN_MC!Y512="","*",FN_MC!Y512)</f>
        <v>*</v>
      </c>
      <c r="B509" s="95" t="str">
        <f>IF(FN_MC!X512="","*",FN_MC!X512)</f>
        <v>*</v>
      </c>
      <c r="C509" s="95" t="str">
        <f>IF(FN_MC!Z512="","*",FN_MC!Z512)</f>
        <v>*</v>
      </c>
      <c r="D509" s="96" t="str">
        <f>IF(FN_MC!S512="","*",FN_MC!S512)</f>
        <v>-</v>
      </c>
      <c r="E509" s="96" t="str">
        <f>IF(FN_MC!T512="","*",FN_MC!T512)</f>
        <v>-</v>
      </c>
      <c r="F509" s="96" t="str">
        <f>IF(FN_MC!B512="","*",FN_MC!B512)</f>
        <v>*</v>
      </c>
      <c r="G509" s="96" t="str">
        <f>IF(FN_MC!D512="","*",FN_MC!D512)</f>
        <v>*</v>
      </c>
      <c r="H509" s="96" t="str">
        <f>IF(FN_MC!F512="","*",FN_MC!F512)</f>
        <v>*</v>
      </c>
      <c r="I509" s="96" t="str">
        <f>IF(FN_MC!H512="","*",FN_MC!H512)</f>
        <v>*</v>
      </c>
      <c r="J509" s="96" t="str">
        <f>IF(FN_MC!I512="","*",FN_MC!I512)</f>
        <v>*</v>
      </c>
      <c r="K509" s="96" t="str">
        <f>IF(FN_MC!M512="","*",FN_MC!M512)</f>
        <v>-</v>
      </c>
      <c r="L509" s="196" t="str">
        <f>IF(FN_MC!N512="","*",FN_MC!N512)</f>
        <v>-</v>
      </c>
      <c r="M509" s="97" t="str">
        <f>IF(FN_MC!J512="","*",FN_MC!J512)</f>
        <v>*</v>
      </c>
      <c r="N509" s="183" t="str">
        <f>IF(FN_MC!K512="","*",FN_MC!K512)</f>
        <v>*</v>
      </c>
      <c r="O509" s="183" t="str">
        <f>IF(FN_MC!L512="","*",FN_MC!L512)</f>
        <v>-</v>
      </c>
      <c r="P509" s="107" t="str">
        <f>IF(FN_MC!O512="","*",FN_MC!O512)</f>
        <v>*</v>
      </c>
      <c r="Q509" s="107" t="str">
        <f>IF(FN_MC!P512="","*",FN_MC!P512)</f>
        <v>*</v>
      </c>
      <c r="R509" s="96" t="str">
        <f>IF(FN_MC!Q512="","*",CONCATENATE(FN_MC!Q512," ",FN_MC!R512))</f>
        <v>*</v>
      </c>
      <c r="S509" s="96" t="str">
        <f>IF(FN_MC!V512="","*",FN_MC!V512)</f>
        <v>*</v>
      </c>
      <c r="T509" s="96" t="str">
        <f>IF(FN_MC!W512="","*",FN_MC!W512)</f>
        <v>*</v>
      </c>
      <c r="U509" s="98" t="str">
        <f ca="1">_xlfn.XLOOKUP(G509&amp;$U$3,BS_CONTROLE[CHAVE],BS_CONTROLE[Quantidade_11],"-")</f>
        <v>-</v>
      </c>
      <c r="V509" s="98" t="str">
        <f ca="1">_xlfn.XLOOKUP(G509&amp;$V$3,BS_CONTROLE[CHAVE],BS_CONTROLE[Quantidade_11],"-")</f>
        <v>-</v>
      </c>
      <c r="W509" s="98" t="str">
        <f ca="1">_xlfn.XLOOKUP(G509&amp;$W$3,BS_CONTROLE[CHAVE],BS_CONTROLE[Quantidade_11],"-")</f>
        <v>-</v>
      </c>
      <c r="X509" s="201"/>
      <c r="Y509" s="201"/>
      <c r="Z509" s="201"/>
      <c r="AA509" s="201"/>
      <c r="AB509" s="201"/>
      <c r="AC509" s="201"/>
      <c r="AD509" s="201"/>
      <c r="AE509" s="201"/>
      <c r="AF509" s="201"/>
      <c r="AG509" s="201"/>
      <c r="AH509" s="201"/>
      <c r="AI509" s="201"/>
      <c r="AJ509" s="201"/>
      <c r="AK509" s="201"/>
      <c r="AL509" s="201"/>
      <c r="AM509" s="201"/>
      <c r="AN509" s="201"/>
      <c r="AO509" s="201"/>
      <c r="AP509" s="201"/>
      <c r="AQ509" s="201"/>
      <c r="AR509" s="201"/>
      <c r="AS509" s="201"/>
      <c r="AT509" s="201"/>
    </row>
    <row r="510" spans="1:46" hidden="1">
      <c r="A510" s="95" t="str">
        <f>IF(FN_MC!Y513="","*",FN_MC!Y513)</f>
        <v>*</v>
      </c>
      <c r="B510" s="95" t="str">
        <f>IF(FN_MC!X513="","*",FN_MC!X513)</f>
        <v>*</v>
      </c>
      <c r="C510" s="95" t="str">
        <f>IF(FN_MC!Z513="","*",FN_MC!Z513)</f>
        <v>*</v>
      </c>
      <c r="D510" s="96" t="str">
        <f>IF(FN_MC!S513="","*",FN_MC!S513)</f>
        <v>-</v>
      </c>
      <c r="E510" s="96" t="str">
        <f>IF(FN_MC!T513="","*",FN_MC!T513)</f>
        <v>-</v>
      </c>
      <c r="F510" s="96" t="str">
        <f>IF(FN_MC!B513="","*",FN_MC!B513)</f>
        <v>*</v>
      </c>
      <c r="G510" s="96" t="str">
        <f>IF(FN_MC!D513="","*",FN_MC!D513)</f>
        <v>*</v>
      </c>
      <c r="H510" s="96" t="str">
        <f>IF(FN_MC!F513="","*",FN_MC!F513)</f>
        <v>*</v>
      </c>
      <c r="I510" s="96" t="str">
        <f>IF(FN_MC!H513="","*",FN_MC!H513)</f>
        <v>*</v>
      </c>
      <c r="J510" s="96" t="str">
        <f>IF(FN_MC!I513="","*",FN_MC!I513)</f>
        <v>*</v>
      </c>
      <c r="K510" s="96" t="str">
        <f>IF(FN_MC!M513="","*",FN_MC!M513)</f>
        <v>-</v>
      </c>
      <c r="L510" s="196" t="str">
        <f>IF(FN_MC!N513="","*",FN_MC!N513)</f>
        <v>-</v>
      </c>
      <c r="M510" s="97" t="str">
        <f>IF(FN_MC!J513="","*",FN_MC!J513)</f>
        <v>*</v>
      </c>
      <c r="N510" s="183" t="str">
        <f>IF(FN_MC!K513="","*",FN_MC!K513)</f>
        <v>*</v>
      </c>
      <c r="O510" s="183" t="str">
        <f>IF(FN_MC!L513="","*",FN_MC!L513)</f>
        <v>-</v>
      </c>
      <c r="P510" s="107" t="str">
        <f>IF(FN_MC!O513="","*",FN_MC!O513)</f>
        <v>*</v>
      </c>
      <c r="Q510" s="107" t="str">
        <f>IF(FN_MC!P513="","*",FN_MC!P513)</f>
        <v>*</v>
      </c>
      <c r="R510" s="96" t="str">
        <f>IF(FN_MC!Q513="","*",CONCATENATE(FN_MC!Q513," ",FN_MC!R513))</f>
        <v>*</v>
      </c>
      <c r="S510" s="96" t="str">
        <f>IF(FN_MC!V513="","*",FN_MC!V513)</f>
        <v>*</v>
      </c>
      <c r="T510" s="96" t="str">
        <f>IF(FN_MC!W513="","*",FN_MC!W513)</f>
        <v>*</v>
      </c>
      <c r="U510" s="98" t="str">
        <f ca="1">_xlfn.XLOOKUP(G510&amp;$U$3,BS_CONTROLE[CHAVE],BS_CONTROLE[Quantidade_11],"-")</f>
        <v>-</v>
      </c>
      <c r="V510" s="98" t="str">
        <f ca="1">_xlfn.XLOOKUP(G510&amp;$V$3,BS_CONTROLE[CHAVE],BS_CONTROLE[Quantidade_11],"-")</f>
        <v>-</v>
      </c>
      <c r="W510" s="98" t="str">
        <f ca="1">_xlfn.XLOOKUP(G510&amp;$W$3,BS_CONTROLE[CHAVE],BS_CONTROLE[Quantidade_11],"-")</f>
        <v>-</v>
      </c>
      <c r="X510" s="201"/>
      <c r="Y510" s="201"/>
      <c r="Z510" s="201"/>
      <c r="AA510" s="201"/>
      <c r="AB510" s="201"/>
      <c r="AC510" s="201"/>
      <c r="AD510" s="201"/>
      <c r="AE510" s="201"/>
      <c r="AF510" s="201"/>
      <c r="AG510" s="201"/>
      <c r="AH510" s="201"/>
      <c r="AI510" s="201"/>
      <c r="AJ510" s="201"/>
      <c r="AK510" s="201"/>
      <c r="AL510" s="201"/>
      <c r="AM510" s="201"/>
      <c r="AN510" s="201"/>
      <c r="AO510" s="201"/>
      <c r="AP510" s="201"/>
      <c r="AQ510" s="201"/>
      <c r="AR510" s="201"/>
      <c r="AS510" s="201"/>
      <c r="AT510" s="201"/>
    </row>
    <row r="511" spans="1:46" hidden="1">
      <c r="A511" s="95" t="str">
        <f>IF(FN_MC!Y514="","*",FN_MC!Y514)</f>
        <v>*</v>
      </c>
      <c r="B511" s="95" t="str">
        <f>IF(FN_MC!X514="","*",FN_MC!X514)</f>
        <v>*</v>
      </c>
      <c r="C511" s="95" t="str">
        <f>IF(FN_MC!Z514="","*",FN_MC!Z514)</f>
        <v>*</v>
      </c>
      <c r="D511" s="96" t="str">
        <f>IF(FN_MC!S514="","*",FN_MC!S514)</f>
        <v>-</v>
      </c>
      <c r="E511" s="96" t="str">
        <f>IF(FN_MC!T514="","*",FN_MC!T514)</f>
        <v>-</v>
      </c>
      <c r="F511" s="96" t="str">
        <f>IF(FN_MC!B514="","*",FN_MC!B514)</f>
        <v>*</v>
      </c>
      <c r="G511" s="96" t="str">
        <f>IF(FN_MC!D514="","*",FN_MC!D514)</f>
        <v>*</v>
      </c>
      <c r="H511" s="96" t="str">
        <f>IF(FN_MC!F514="","*",FN_MC!F514)</f>
        <v>*</v>
      </c>
      <c r="I511" s="96" t="str">
        <f>IF(FN_MC!H514="","*",FN_MC!H514)</f>
        <v>*</v>
      </c>
      <c r="J511" s="96" t="str">
        <f>IF(FN_MC!I514="","*",FN_MC!I514)</f>
        <v>*</v>
      </c>
      <c r="K511" s="96" t="str">
        <f>IF(FN_MC!M514="","*",FN_MC!M514)</f>
        <v>-</v>
      </c>
      <c r="L511" s="196" t="str">
        <f>IF(FN_MC!N514="","*",FN_MC!N514)</f>
        <v>-</v>
      </c>
      <c r="M511" s="97" t="str">
        <f>IF(FN_MC!J514="","*",FN_MC!J514)</f>
        <v>*</v>
      </c>
      <c r="N511" s="183" t="str">
        <f>IF(FN_MC!K514="","*",FN_MC!K514)</f>
        <v>*</v>
      </c>
      <c r="O511" s="183" t="str">
        <f>IF(FN_MC!L514="","*",FN_MC!L514)</f>
        <v>-</v>
      </c>
      <c r="P511" s="107" t="str">
        <f>IF(FN_MC!O514="","*",FN_MC!O514)</f>
        <v>*</v>
      </c>
      <c r="Q511" s="107" t="str">
        <f>IF(FN_MC!P514="","*",FN_MC!P514)</f>
        <v>*</v>
      </c>
      <c r="R511" s="96" t="str">
        <f>IF(FN_MC!Q514="","*",CONCATENATE(FN_MC!Q514," ",FN_MC!R514))</f>
        <v>*</v>
      </c>
      <c r="S511" s="96" t="str">
        <f>IF(FN_MC!V514="","*",FN_MC!V514)</f>
        <v>*</v>
      </c>
      <c r="T511" s="96" t="str">
        <f>IF(FN_MC!W514="","*",FN_MC!W514)</f>
        <v>*</v>
      </c>
      <c r="U511" s="98" t="str">
        <f ca="1">_xlfn.XLOOKUP(G511&amp;$U$3,BS_CONTROLE[CHAVE],BS_CONTROLE[Quantidade_11],"-")</f>
        <v>-</v>
      </c>
      <c r="V511" s="98" t="str">
        <f ca="1">_xlfn.XLOOKUP(G511&amp;$V$3,BS_CONTROLE[CHAVE],BS_CONTROLE[Quantidade_11],"-")</f>
        <v>-</v>
      </c>
      <c r="W511" s="98" t="str">
        <f ca="1">_xlfn.XLOOKUP(G511&amp;$W$3,BS_CONTROLE[CHAVE],BS_CONTROLE[Quantidade_11],"-")</f>
        <v>-</v>
      </c>
      <c r="X511" s="201"/>
      <c r="Y511" s="201"/>
      <c r="Z511" s="201"/>
      <c r="AA511" s="201"/>
      <c r="AB511" s="201"/>
      <c r="AC511" s="201"/>
      <c r="AD511" s="201"/>
      <c r="AE511" s="201"/>
      <c r="AF511" s="201"/>
      <c r="AG511" s="201"/>
      <c r="AH511" s="201"/>
      <c r="AI511" s="201"/>
      <c r="AJ511" s="201"/>
      <c r="AK511" s="201"/>
      <c r="AL511" s="201"/>
      <c r="AM511" s="201"/>
      <c r="AN511" s="201"/>
      <c r="AO511" s="201"/>
      <c r="AP511" s="201"/>
      <c r="AQ511" s="201"/>
      <c r="AR511" s="201"/>
      <c r="AS511" s="201"/>
      <c r="AT511" s="201"/>
    </row>
    <row r="512" spans="1:46" hidden="1">
      <c r="A512" s="95" t="str">
        <f>IF(FN_MC!Y515="","*",FN_MC!Y515)</f>
        <v>*</v>
      </c>
      <c r="B512" s="95" t="str">
        <f>IF(FN_MC!X515="","*",FN_MC!X515)</f>
        <v>*</v>
      </c>
      <c r="C512" s="95" t="str">
        <f>IF(FN_MC!Z515="","*",FN_MC!Z515)</f>
        <v>*</v>
      </c>
      <c r="D512" s="96" t="str">
        <f>IF(FN_MC!S515="","*",FN_MC!S515)</f>
        <v>-</v>
      </c>
      <c r="E512" s="96" t="str">
        <f>IF(FN_MC!T515="","*",FN_MC!T515)</f>
        <v>-</v>
      </c>
      <c r="F512" s="96" t="str">
        <f>IF(FN_MC!B515="","*",FN_MC!B515)</f>
        <v>*</v>
      </c>
      <c r="G512" s="96" t="str">
        <f>IF(FN_MC!D515="","*",FN_MC!D515)</f>
        <v>*</v>
      </c>
      <c r="H512" s="96" t="str">
        <f>IF(FN_MC!F515="","*",FN_MC!F515)</f>
        <v>*</v>
      </c>
      <c r="I512" s="96" t="str">
        <f>IF(FN_MC!H515="","*",FN_MC!H515)</f>
        <v>*</v>
      </c>
      <c r="J512" s="96" t="str">
        <f>IF(FN_MC!I515="","*",FN_MC!I515)</f>
        <v>*</v>
      </c>
      <c r="K512" s="96" t="str">
        <f>IF(FN_MC!M515="","*",FN_MC!M515)</f>
        <v>-</v>
      </c>
      <c r="L512" s="196" t="str">
        <f>IF(FN_MC!N515="","*",FN_MC!N515)</f>
        <v>-</v>
      </c>
      <c r="M512" s="97" t="str">
        <f>IF(FN_MC!J515="","*",FN_MC!J515)</f>
        <v>*</v>
      </c>
      <c r="N512" s="183" t="str">
        <f>IF(FN_MC!K515="","*",FN_MC!K515)</f>
        <v>*</v>
      </c>
      <c r="O512" s="183" t="str">
        <f>IF(FN_MC!L515="","*",FN_MC!L515)</f>
        <v>-</v>
      </c>
      <c r="P512" s="107" t="str">
        <f>IF(FN_MC!O515="","*",FN_MC!O515)</f>
        <v>*</v>
      </c>
      <c r="Q512" s="107" t="str">
        <f>IF(FN_MC!P515="","*",FN_MC!P515)</f>
        <v>*</v>
      </c>
      <c r="R512" s="96" t="str">
        <f>IF(FN_MC!Q515="","*",CONCATENATE(FN_MC!Q515," ",FN_MC!R515))</f>
        <v>*</v>
      </c>
      <c r="S512" s="96" t="str">
        <f>IF(FN_MC!V515="","*",FN_MC!V515)</f>
        <v>*</v>
      </c>
      <c r="T512" s="96" t="str">
        <f>IF(FN_MC!W515="","*",FN_MC!W515)</f>
        <v>*</v>
      </c>
      <c r="U512" s="98" t="str">
        <f ca="1">_xlfn.XLOOKUP(G512&amp;$U$3,BS_CONTROLE[CHAVE],BS_CONTROLE[Quantidade_11],"-")</f>
        <v>-</v>
      </c>
      <c r="V512" s="98" t="str">
        <f ca="1">_xlfn.XLOOKUP(G512&amp;$V$3,BS_CONTROLE[CHAVE],BS_CONTROLE[Quantidade_11],"-")</f>
        <v>-</v>
      </c>
      <c r="W512" s="98" t="str">
        <f ca="1">_xlfn.XLOOKUP(G512&amp;$W$3,BS_CONTROLE[CHAVE],BS_CONTROLE[Quantidade_11],"-")</f>
        <v>-</v>
      </c>
      <c r="X512" s="201"/>
      <c r="Y512" s="201"/>
      <c r="Z512" s="201"/>
      <c r="AA512" s="201"/>
      <c r="AB512" s="201"/>
      <c r="AC512" s="201"/>
      <c r="AD512" s="201"/>
      <c r="AE512" s="201"/>
      <c r="AF512" s="201"/>
      <c r="AG512" s="201"/>
      <c r="AH512" s="201"/>
      <c r="AI512" s="201"/>
      <c r="AJ512" s="201"/>
      <c r="AK512" s="201"/>
      <c r="AL512" s="201"/>
      <c r="AM512" s="201"/>
      <c r="AN512" s="201"/>
      <c r="AO512" s="201"/>
      <c r="AP512" s="201"/>
      <c r="AQ512" s="201"/>
      <c r="AR512" s="201"/>
      <c r="AS512" s="201"/>
      <c r="AT512" s="201"/>
    </row>
    <row r="513" spans="1:46" hidden="1">
      <c r="A513" s="95" t="str">
        <f>IF(FN_MC!Y516="","*",FN_MC!Y516)</f>
        <v>*</v>
      </c>
      <c r="B513" s="95" t="str">
        <f>IF(FN_MC!X516="","*",FN_MC!X516)</f>
        <v>*</v>
      </c>
      <c r="C513" s="95" t="str">
        <f>IF(FN_MC!Z516="","*",FN_MC!Z516)</f>
        <v>*</v>
      </c>
      <c r="D513" s="96" t="str">
        <f>IF(FN_MC!S516="","*",FN_MC!S516)</f>
        <v>-</v>
      </c>
      <c r="E513" s="96" t="str">
        <f>IF(FN_MC!T516="","*",FN_MC!T516)</f>
        <v>-</v>
      </c>
      <c r="F513" s="96" t="str">
        <f>IF(FN_MC!B516="","*",FN_MC!B516)</f>
        <v>*</v>
      </c>
      <c r="G513" s="96" t="str">
        <f>IF(FN_MC!D516="","*",FN_MC!D516)</f>
        <v>*</v>
      </c>
      <c r="H513" s="96" t="str">
        <f>IF(FN_MC!F516="","*",FN_MC!F516)</f>
        <v>*</v>
      </c>
      <c r="I513" s="96" t="str">
        <f>IF(FN_MC!H516="","*",FN_MC!H516)</f>
        <v>*</v>
      </c>
      <c r="J513" s="96" t="str">
        <f>IF(FN_MC!I516="","*",FN_MC!I516)</f>
        <v>*</v>
      </c>
      <c r="K513" s="96" t="str">
        <f>IF(FN_MC!M516="","*",FN_MC!M516)</f>
        <v>-</v>
      </c>
      <c r="L513" s="196" t="str">
        <f>IF(FN_MC!N516="","*",FN_MC!N516)</f>
        <v>-</v>
      </c>
      <c r="M513" s="97" t="str">
        <f>IF(FN_MC!J516="","*",FN_MC!J516)</f>
        <v>*</v>
      </c>
      <c r="N513" s="183" t="str">
        <f>IF(FN_MC!K516="","*",FN_MC!K516)</f>
        <v>*</v>
      </c>
      <c r="O513" s="183" t="str">
        <f>IF(FN_MC!L516="","*",FN_MC!L516)</f>
        <v>-</v>
      </c>
      <c r="P513" s="107" t="str">
        <f>IF(FN_MC!O516="","*",FN_MC!O516)</f>
        <v>*</v>
      </c>
      <c r="Q513" s="107" t="str">
        <f>IF(FN_MC!P516="","*",FN_MC!P516)</f>
        <v>*</v>
      </c>
      <c r="R513" s="96" t="str">
        <f>IF(FN_MC!Q516="","*",CONCATENATE(FN_MC!Q516," ",FN_MC!R516))</f>
        <v>*</v>
      </c>
      <c r="S513" s="96" t="str">
        <f>IF(FN_MC!V516="","*",FN_MC!V516)</f>
        <v>*</v>
      </c>
      <c r="T513" s="96" t="str">
        <f>IF(FN_MC!W516="","*",FN_MC!W516)</f>
        <v>*</v>
      </c>
      <c r="U513" s="98" t="str">
        <f ca="1">_xlfn.XLOOKUP(G513&amp;$U$3,BS_CONTROLE[CHAVE],BS_CONTROLE[Quantidade_11],"-")</f>
        <v>-</v>
      </c>
      <c r="V513" s="98" t="str">
        <f ca="1">_xlfn.XLOOKUP(G513&amp;$V$3,BS_CONTROLE[CHAVE],BS_CONTROLE[Quantidade_11],"-")</f>
        <v>-</v>
      </c>
      <c r="W513" s="98" t="str">
        <f ca="1">_xlfn.XLOOKUP(G513&amp;$W$3,BS_CONTROLE[CHAVE],BS_CONTROLE[Quantidade_11],"-")</f>
        <v>-</v>
      </c>
      <c r="X513" s="201"/>
      <c r="Y513" s="201"/>
      <c r="Z513" s="201"/>
      <c r="AA513" s="201"/>
      <c r="AB513" s="201"/>
      <c r="AC513" s="201"/>
      <c r="AD513" s="201"/>
      <c r="AE513" s="201"/>
      <c r="AF513" s="201"/>
      <c r="AG513" s="201"/>
      <c r="AH513" s="201"/>
      <c r="AI513" s="201"/>
      <c r="AJ513" s="201"/>
      <c r="AK513" s="201"/>
      <c r="AL513" s="201"/>
      <c r="AM513" s="201"/>
      <c r="AN513" s="201"/>
      <c r="AO513" s="201"/>
      <c r="AP513" s="201"/>
      <c r="AQ513" s="201"/>
      <c r="AR513" s="201"/>
      <c r="AS513" s="201"/>
      <c r="AT513" s="201"/>
    </row>
    <row r="514" spans="1:46" hidden="1">
      <c r="A514" s="95" t="str">
        <f>IF(FN_MC!Y517="","*",FN_MC!Y517)</f>
        <v>*</v>
      </c>
      <c r="B514" s="95" t="str">
        <f>IF(FN_MC!X517="","*",FN_MC!X517)</f>
        <v>*</v>
      </c>
      <c r="C514" s="95" t="str">
        <f>IF(FN_MC!Z517="","*",FN_MC!Z517)</f>
        <v>*</v>
      </c>
      <c r="D514" s="96" t="str">
        <f>IF(FN_MC!S517="","*",FN_MC!S517)</f>
        <v>-</v>
      </c>
      <c r="E514" s="96" t="str">
        <f>IF(FN_MC!T517="","*",FN_MC!T517)</f>
        <v>-</v>
      </c>
      <c r="F514" s="96" t="str">
        <f>IF(FN_MC!B517="","*",FN_MC!B517)</f>
        <v>*</v>
      </c>
      <c r="G514" s="96" t="str">
        <f>IF(FN_MC!D517="","*",FN_MC!D517)</f>
        <v>*</v>
      </c>
      <c r="H514" s="96" t="str">
        <f>IF(FN_MC!F517="","*",FN_MC!F517)</f>
        <v>*</v>
      </c>
      <c r="I514" s="96" t="str">
        <f>IF(FN_MC!H517="","*",FN_MC!H517)</f>
        <v>*</v>
      </c>
      <c r="J514" s="96" t="str">
        <f>IF(FN_MC!I517="","*",FN_MC!I517)</f>
        <v>*</v>
      </c>
      <c r="K514" s="96" t="str">
        <f>IF(FN_MC!M517="","*",FN_MC!M517)</f>
        <v>-</v>
      </c>
      <c r="L514" s="196" t="str">
        <f>IF(FN_MC!N517="","*",FN_MC!N517)</f>
        <v>-</v>
      </c>
      <c r="M514" s="97" t="str">
        <f>IF(FN_MC!J517="","*",FN_MC!J517)</f>
        <v>*</v>
      </c>
      <c r="N514" s="183" t="str">
        <f>IF(FN_MC!K517="","*",FN_MC!K517)</f>
        <v>*</v>
      </c>
      <c r="O514" s="183" t="str">
        <f>IF(FN_MC!L517="","*",FN_MC!L517)</f>
        <v>-</v>
      </c>
      <c r="P514" s="107" t="str">
        <f>IF(FN_MC!O517="","*",FN_MC!O517)</f>
        <v>*</v>
      </c>
      <c r="Q514" s="107" t="str">
        <f>IF(FN_MC!P517="","*",FN_MC!P517)</f>
        <v>*</v>
      </c>
      <c r="R514" s="96" t="str">
        <f>IF(FN_MC!Q517="","*",CONCATENATE(FN_MC!Q517," ",FN_MC!R517))</f>
        <v>*</v>
      </c>
      <c r="S514" s="96" t="str">
        <f>IF(FN_MC!V517="","*",FN_MC!V517)</f>
        <v>*</v>
      </c>
      <c r="T514" s="96" t="str">
        <f>IF(FN_MC!W517="","*",FN_MC!W517)</f>
        <v>*</v>
      </c>
      <c r="U514" s="98" t="str">
        <f ca="1">_xlfn.XLOOKUP(G514&amp;$U$3,BS_CONTROLE[CHAVE],BS_CONTROLE[Quantidade_11],"-")</f>
        <v>-</v>
      </c>
      <c r="V514" s="98" t="str">
        <f ca="1">_xlfn.XLOOKUP(G514&amp;$V$3,BS_CONTROLE[CHAVE],BS_CONTROLE[Quantidade_11],"-")</f>
        <v>-</v>
      </c>
      <c r="W514" s="98" t="str">
        <f ca="1">_xlfn.XLOOKUP(G514&amp;$W$3,BS_CONTROLE[CHAVE],BS_CONTROLE[Quantidade_11],"-")</f>
        <v>-</v>
      </c>
      <c r="X514" s="201"/>
      <c r="Y514" s="201"/>
      <c r="Z514" s="201"/>
      <c r="AA514" s="201"/>
      <c r="AB514" s="201"/>
      <c r="AC514" s="201"/>
      <c r="AD514" s="201"/>
      <c r="AE514" s="201"/>
      <c r="AF514" s="201"/>
      <c r="AG514" s="201"/>
      <c r="AH514" s="201"/>
      <c r="AI514" s="201"/>
      <c r="AJ514" s="201"/>
      <c r="AK514" s="201"/>
      <c r="AL514" s="201"/>
      <c r="AM514" s="201"/>
      <c r="AN514" s="201"/>
      <c r="AO514" s="201"/>
      <c r="AP514" s="201"/>
      <c r="AQ514" s="201"/>
      <c r="AR514" s="201"/>
      <c r="AS514" s="201"/>
      <c r="AT514" s="201"/>
    </row>
    <row r="515" spans="1:46" hidden="1">
      <c r="A515" s="95" t="str">
        <f>IF(FN_MC!Y518="","*",FN_MC!Y518)</f>
        <v>*</v>
      </c>
      <c r="B515" s="95" t="str">
        <f>IF(FN_MC!X518="","*",FN_MC!X518)</f>
        <v>*</v>
      </c>
      <c r="C515" s="95" t="str">
        <f>IF(FN_MC!Z518="","*",FN_MC!Z518)</f>
        <v>*</v>
      </c>
      <c r="D515" s="96" t="str">
        <f>IF(FN_MC!S518="","*",FN_MC!S518)</f>
        <v>-</v>
      </c>
      <c r="E515" s="96" t="str">
        <f>IF(FN_MC!T518="","*",FN_MC!T518)</f>
        <v>-</v>
      </c>
      <c r="F515" s="96" t="str">
        <f>IF(FN_MC!B518="","*",FN_MC!B518)</f>
        <v>*</v>
      </c>
      <c r="G515" s="96" t="str">
        <f>IF(FN_MC!D518="","*",FN_MC!D518)</f>
        <v>*</v>
      </c>
      <c r="H515" s="96" t="str">
        <f>IF(FN_MC!F518="","*",FN_MC!F518)</f>
        <v>*</v>
      </c>
      <c r="I515" s="96" t="str">
        <f>IF(FN_MC!H518="","*",FN_MC!H518)</f>
        <v>*</v>
      </c>
      <c r="J515" s="96" t="str">
        <f>IF(FN_MC!I518="","*",FN_MC!I518)</f>
        <v>*</v>
      </c>
      <c r="K515" s="96" t="str">
        <f>IF(FN_MC!M518="","*",FN_MC!M518)</f>
        <v>-</v>
      </c>
      <c r="L515" s="196" t="str">
        <f>IF(FN_MC!N518="","*",FN_MC!N518)</f>
        <v>-</v>
      </c>
      <c r="M515" s="97" t="str">
        <f>IF(FN_MC!J518="","*",FN_MC!J518)</f>
        <v>*</v>
      </c>
      <c r="N515" s="183" t="str">
        <f>IF(FN_MC!K518="","*",FN_MC!K518)</f>
        <v>*</v>
      </c>
      <c r="O515" s="183" t="str">
        <f>IF(FN_MC!L518="","*",FN_MC!L518)</f>
        <v>-</v>
      </c>
      <c r="P515" s="107" t="str">
        <f>IF(FN_MC!O518="","*",FN_MC!O518)</f>
        <v>*</v>
      </c>
      <c r="Q515" s="107" t="str">
        <f>IF(FN_MC!P518="","*",FN_MC!P518)</f>
        <v>*</v>
      </c>
      <c r="R515" s="96" t="str">
        <f>IF(FN_MC!Q518="","*",CONCATENATE(FN_MC!Q518," ",FN_MC!R518))</f>
        <v>*</v>
      </c>
      <c r="S515" s="96" t="str">
        <f>IF(FN_MC!V518="","*",FN_MC!V518)</f>
        <v>*</v>
      </c>
      <c r="T515" s="96" t="str">
        <f>IF(FN_MC!W518="","*",FN_MC!W518)</f>
        <v>*</v>
      </c>
      <c r="U515" s="98" t="str">
        <f ca="1">_xlfn.XLOOKUP(G515&amp;$U$3,BS_CONTROLE[CHAVE],BS_CONTROLE[Quantidade_11],"-")</f>
        <v>-</v>
      </c>
      <c r="V515" s="98" t="str">
        <f ca="1">_xlfn.XLOOKUP(G515&amp;$V$3,BS_CONTROLE[CHAVE],BS_CONTROLE[Quantidade_11],"-")</f>
        <v>-</v>
      </c>
      <c r="W515" s="98" t="str">
        <f ca="1">_xlfn.XLOOKUP(G515&amp;$W$3,BS_CONTROLE[CHAVE],BS_CONTROLE[Quantidade_11],"-")</f>
        <v>-</v>
      </c>
      <c r="X515" s="201"/>
      <c r="Y515" s="201"/>
      <c r="Z515" s="201"/>
      <c r="AA515" s="201"/>
      <c r="AB515" s="201"/>
      <c r="AC515" s="201"/>
      <c r="AD515" s="201"/>
      <c r="AE515" s="201"/>
      <c r="AF515" s="201"/>
      <c r="AG515" s="201"/>
      <c r="AH515" s="201"/>
      <c r="AI515" s="201"/>
      <c r="AJ515" s="201"/>
      <c r="AK515" s="201"/>
      <c r="AL515" s="201"/>
      <c r="AM515" s="201"/>
      <c r="AN515" s="201"/>
      <c r="AO515" s="201"/>
      <c r="AP515" s="201"/>
      <c r="AQ515" s="201"/>
      <c r="AR515" s="201"/>
      <c r="AS515" s="201"/>
      <c r="AT515" s="201"/>
    </row>
    <row r="516" spans="1:46" hidden="1">
      <c r="A516" s="95" t="str">
        <f>IF(FN_MC!Y519="","*",FN_MC!Y519)</f>
        <v>*</v>
      </c>
      <c r="B516" s="95" t="str">
        <f>IF(FN_MC!X519="","*",FN_MC!X519)</f>
        <v>*</v>
      </c>
      <c r="C516" s="95" t="str">
        <f>IF(FN_MC!Z519="","*",FN_MC!Z519)</f>
        <v>*</v>
      </c>
      <c r="D516" s="96" t="str">
        <f>IF(FN_MC!S519="","*",FN_MC!S519)</f>
        <v>-</v>
      </c>
      <c r="E516" s="96" t="str">
        <f>IF(FN_MC!T519="","*",FN_MC!T519)</f>
        <v>-</v>
      </c>
      <c r="F516" s="96" t="str">
        <f>IF(FN_MC!B519="","*",FN_MC!B519)</f>
        <v>*</v>
      </c>
      <c r="G516" s="96" t="str">
        <f>IF(FN_MC!D519="","*",FN_MC!D519)</f>
        <v>*</v>
      </c>
      <c r="H516" s="96" t="str">
        <f>IF(FN_MC!F519="","*",FN_MC!F519)</f>
        <v>*</v>
      </c>
      <c r="I516" s="96" t="str">
        <f>IF(FN_MC!H519="","*",FN_MC!H519)</f>
        <v>*</v>
      </c>
      <c r="J516" s="96" t="str">
        <f>IF(FN_MC!I519="","*",FN_MC!I519)</f>
        <v>*</v>
      </c>
      <c r="K516" s="96" t="str">
        <f>IF(FN_MC!M519="","*",FN_MC!M519)</f>
        <v>-</v>
      </c>
      <c r="L516" s="196" t="str">
        <f>IF(FN_MC!N519="","*",FN_MC!N519)</f>
        <v>-</v>
      </c>
      <c r="M516" s="97" t="str">
        <f>IF(FN_MC!J519="","*",FN_MC!J519)</f>
        <v>*</v>
      </c>
      <c r="N516" s="183" t="str">
        <f>IF(FN_MC!K519="","*",FN_MC!K519)</f>
        <v>*</v>
      </c>
      <c r="O516" s="183" t="str">
        <f>IF(FN_MC!L519="","*",FN_MC!L519)</f>
        <v>-</v>
      </c>
      <c r="P516" s="107" t="str">
        <f>IF(FN_MC!O519="","*",FN_MC!O519)</f>
        <v>*</v>
      </c>
      <c r="Q516" s="107" t="str">
        <f>IF(FN_MC!P519="","*",FN_MC!P519)</f>
        <v>*</v>
      </c>
      <c r="R516" s="96" t="str">
        <f>IF(FN_MC!Q519="","*",CONCATENATE(FN_MC!Q519," ",FN_MC!R519))</f>
        <v>*</v>
      </c>
      <c r="S516" s="96" t="str">
        <f>IF(FN_MC!V519="","*",FN_MC!V519)</f>
        <v>*</v>
      </c>
      <c r="T516" s="96" t="str">
        <f>IF(FN_MC!W519="","*",FN_MC!W519)</f>
        <v>*</v>
      </c>
      <c r="U516" s="98" t="str">
        <f ca="1">_xlfn.XLOOKUP(G516&amp;$U$3,BS_CONTROLE[CHAVE],BS_CONTROLE[Quantidade_11],"-")</f>
        <v>-</v>
      </c>
      <c r="V516" s="98" t="str">
        <f ca="1">_xlfn.XLOOKUP(G516&amp;$V$3,BS_CONTROLE[CHAVE],BS_CONTROLE[Quantidade_11],"-")</f>
        <v>-</v>
      </c>
      <c r="W516" s="98" t="str">
        <f ca="1">_xlfn.XLOOKUP(G516&amp;$W$3,BS_CONTROLE[CHAVE],BS_CONTROLE[Quantidade_11],"-")</f>
        <v>-</v>
      </c>
      <c r="X516" s="201"/>
      <c r="Y516" s="201"/>
      <c r="Z516" s="201"/>
      <c r="AA516" s="201"/>
      <c r="AB516" s="201"/>
      <c r="AC516" s="201"/>
      <c r="AD516" s="201"/>
      <c r="AE516" s="201"/>
      <c r="AF516" s="201"/>
      <c r="AG516" s="201"/>
      <c r="AH516" s="201"/>
      <c r="AI516" s="201"/>
      <c r="AJ516" s="201"/>
      <c r="AK516" s="201"/>
      <c r="AL516" s="201"/>
      <c r="AM516" s="201"/>
      <c r="AN516" s="201"/>
      <c r="AO516" s="201"/>
      <c r="AP516" s="201"/>
      <c r="AQ516" s="201"/>
      <c r="AR516" s="201"/>
      <c r="AS516" s="201"/>
      <c r="AT516" s="201"/>
    </row>
    <row r="517" spans="1:46" hidden="1">
      <c r="A517" s="95" t="str">
        <f>IF(FN_MC!Y520="","*",FN_MC!Y520)</f>
        <v>*</v>
      </c>
      <c r="B517" s="95" t="str">
        <f>IF(FN_MC!X520="","*",FN_MC!X520)</f>
        <v>*</v>
      </c>
      <c r="C517" s="95" t="str">
        <f>IF(FN_MC!Z520="","*",FN_MC!Z520)</f>
        <v>*</v>
      </c>
      <c r="D517" s="96" t="str">
        <f>IF(FN_MC!S520="","*",FN_MC!S520)</f>
        <v>-</v>
      </c>
      <c r="E517" s="96" t="str">
        <f>IF(FN_MC!T520="","*",FN_MC!T520)</f>
        <v>-</v>
      </c>
      <c r="F517" s="96" t="str">
        <f>IF(FN_MC!B520="","*",FN_MC!B520)</f>
        <v>*</v>
      </c>
      <c r="G517" s="96" t="str">
        <f>IF(FN_MC!D520="","*",FN_MC!D520)</f>
        <v>*</v>
      </c>
      <c r="H517" s="96" t="str">
        <f>IF(FN_MC!F520="","*",FN_MC!F520)</f>
        <v>*</v>
      </c>
      <c r="I517" s="96" t="str">
        <f>IF(FN_MC!H520="","*",FN_MC!H520)</f>
        <v>*</v>
      </c>
      <c r="J517" s="96" t="str">
        <f>IF(FN_MC!I520="","*",FN_MC!I520)</f>
        <v>*</v>
      </c>
      <c r="K517" s="96" t="str">
        <f>IF(FN_MC!M520="","*",FN_MC!M520)</f>
        <v>-</v>
      </c>
      <c r="L517" s="196" t="str">
        <f>IF(FN_MC!N520="","*",FN_MC!N520)</f>
        <v>-</v>
      </c>
      <c r="M517" s="97" t="str">
        <f>IF(FN_MC!J520="","*",FN_MC!J520)</f>
        <v>*</v>
      </c>
      <c r="N517" s="183" t="str">
        <f>IF(FN_MC!K520="","*",FN_MC!K520)</f>
        <v>*</v>
      </c>
      <c r="O517" s="183" t="str">
        <f>IF(FN_MC!L520="","*",FN_MC!L520)</f>
        <v>-</v>
      </c>
      <c r="P517" s="107" t="str">
        <f>IF(FN_MC!O520="","*",FN_MC!O520)</f>
        <v>*</v>
      </c>
      <c r="Q517" s="107" t="str">
        <f>IF(FN_MC!P520="","*",FN_MC!P520)</f>
        <v>*</v>
      </c>
      <c r="R517" s="96" t="str">
        <f>IF(FN_MC!Q520="","*",CONCATENATE(FN_MC!Q520," ",FN_MC!R520))</f>
        <v>*</v>
      </c>
      <c r="S517" s="96" t="str">
        <f>IF(FN_MC!V520="","*",FN_MC!V520)</f>
        <v>*</v>
      </c>
      <c r="T517" s="96" t="str">
        <f>IF(FN_MC!W520="","*",FN_MC!W520)</f>
        <v>*</v>
      </c>
      <c r="U517" s="98" t="str">
        <f ca="1">_xlfn.XLOOKUP(G517&amp;$U$3,BS_CONTROLE[CHAVE],BS_CONTROLE[Quantidade_11],"-")</f>
        <v>-</v>
      </c>
      <c r="V517" s="98" t="str">
        <f ca="1">_xlfn.XLOOKUP(G517&amp;$V$3,BS_CONTROLE[CHAVE],BS_CONTROLE[Quantidade_11],"-")</f>
        <v>-</v>
      </c>
      <c r="W517" s="98" t="str">
        <f ca="1">_xlfn.XLOOKUP(G517&amp;$W$3,BS_CONTROLE[CHAVE],BS_CONTROLE[Quantidade_11],"-")</f>
        <v>-</v>
      </c>
      <c r="X517" s="201"/>
      <c r="Y517" s="201"/>
      <c r="Z517" s="201"/>
      <c r="AA517" s="201"/>
      <c r="AB517" s="201"/>
      <c r="AC517" s="201"/>
      <c r="AD517" s="201"/>
      <c r="AE517" s="201"/>
      <c r="AF517" s="201"/>
      <c r="AG517" s="201"/>
      <c r="AH517" s="201"/>
      <c r="AI517" s="201"/>
      <c r="AJ517" s="201"/>
      <c r="AK517" s="201"/>
      <c r="AL517" s="201"/>
      <c r="AM517" s="201"/>
      <c r="AN517" s="201"/>
      <c r="AO517" s="201"/>
      <c r="AP517" s="201"/>
      <c r="AQ517" s="201"/>
      <c r="AR517" s="201"/>
      <c r="AS517" s="201"/>
      <c r="AT517" s="201"/>
    </row>
    <row r="518" spans="1:46" hidden="1">
      <c r="A518" s="95" t="str">
        <f>IF(FN_MC!Y521="","*",FN_MC!Y521)</f>
        <v>*</v>
      </c>
      <c r="B518" s="95" t="str">
        <f>IF(FN_MC!X521="","*",FN_MC!X521)</f>
        <v>*</v>
      </c>
      <c r="C518" s="95" t="str">
        <f>IF(FN_MC!Z521="","*",FN_MC!Z521)</f>
        <v>*</v>
      </c>
      <c r="D518" s="96" t="str">
        <f>IF(FN_MC!S521="","*",FN_MC!S521)</f>
        <v>-</v>
      </c>
      <c r="E518" s="96" t="str">
        <f>IF(FN_MC!T521="","*",FN_MC!T521)</f>
        <v>-</v>
      </c>
      <c r="F518" s="96" t="str">
        <f>IF(FN_MC!B521="","*",FN_MC!B521)</f>
        <v>*</v>
      </c>
      <c r="G518" s="96" t="str">
        <f>IF(FN_MC!D521="","*",FN_MC!D521)</f>
        <v>*</v>
      </c>
      <c r="H518" s="96" t="str">
        <f>IF(FN_MC!F521="","*",FN_MC!F521)</f>
        <v>*</v>
      </c>
      <c r="I518" s="96" t="str">
        <f>IF(FN_MC!H521="","*",FN_MC!H521)</f>
        <v>*</v>
      </c>
      <c r="J518" s="96" t="str">
        <f>IF(FN_MC!I521="","*",FN_MC!I521)</f>
        <v>*</v>
      </c>
      <c r="K518" s="96" t="str">
        <f>IF(FN_MC!M521="","*",FN_MC!M521)</f>
        <v>-</v>
      </c>
      <c r="L518" s="196" t="str">
        <f>IF(FN_MC!N521="","*",FN_MC!N521)</f>
        <v>-</v>
      </c>
      <c r="M518" s="97" t="str">
        <f>IF(FN_MC!J521="","*",FN_MC!J521)</f>
        <v>*</v>
      </c>
      <c r="N518" s="183" t="str">
        <f>IF(FN_MC!K521="","*",FN_MC!K521)</f>
        <v>*</v>
      </c>
      <c r="O518" s="183" t="str">
        <f>IF(FN_MC!L521="","*",FN_MC!L521)</f>
        <v>-</v>
      </c>
      <c r="P518" s="107" t="str">
        <f>IF(FN_MC!O521="","*",FN_MC!O521)</f>
        <v>*</v>
      </c>
      <c r="Q518" s="107" t="str">
        <f>IF(FN_MC!P521="","*",FN_MC!P521)</f>
        <v>*</v>
      </c>
      <c r="R518" s="96" t="str">
        <f>IF(FN_MC!Q521="","*",CONCATENATE(FN_MC!Q521," ",FN_MC!R521))</f>
        <v>*</v>
      </c>
      <c r="S518" s="96" t="str">
        <f>IF(FN_MC!V521="","*",FN_MC!V521)</f>
        <v>*</v>
      </c>
      <c r="T518" s="96" t="str">
        <f>IF(FN_MC!W521="","*",FN_MC!W521)</f>
        <v>*</v>
      </c>
      <c r="U518" s="98" t="str">
        <f ca="1">_xlfn.XLOOKUP(G518&amp;$U$3,BS_CONTROLE[CHAVE],BS_CONTROLE[Quantidade_11],"-")</f>
        <v>-</v>
      </c>
      <c r="V518" s="98" t="str">
        <f ca="1">_xlfn.XLOOKUP(G518&amp;$V$3,BS_CONTROLE[CHAVE],BS_CONTROLE[Quantidade_11],"-")</f>
        <v>-</v>
      </c>
      <c r="W518" s="98" t="str">
        <f ca="1">_xlfn.XLOOKUP(G518&amp;$W$3,BS_CONTROLE[CHAVE],BS_CONTROLE[Quantidade_11],"-")</f>
        <v>-</v>
      </c>
      <c r="X518" s="201"/>
      <c r="Y518" s="201"/>
      <c r="Z518" s="201"/>
      <c r="AA518" s="201"/>
      <c r="AB518" s="201"/>
      <c r="AC518" s="201"/>
      <c r="AD518" s="201"/>
      <c r="AE518" s="201"/>
      <c r="AF518" s="201"/>
      <c r="AG518" s="201"/>
      <c r="AH518" s="201"/>
      <c r="AI518" s="201"/>
      <c r="AJ518" s="201"/>
      <c r="AK518" s="201"/>
      <c r="AL518" s="201"/>
      <c r="AM518" s="201"/>
      <c r="AN518" s="201"/>
      <c r="AO518" s="201"/>
      <c r="AP518" s="201"/>
      <c r="AQ518" s="201"/>
      <c r="AR518" s="201"/>
      <c r="AS518" s="201"/>
      <c r="AT518" s="201"/>
    </row>
    <row r="519" spans="1:46" hidden="1">
      <c r="A519" s="95" t="str">
        <f>IF(FN_MC!Y522="","*",FN_MC!Y522)</f>
        <v>*</v>
      </c>
      <c r="B519" s="95" t="str">
        <f>IF(FN_MC!X522="","*",FN_MC!X522)</f>
        <v>*</v>
      </c>
      <c r="C519" s="95" t="str">
        <f>IF(FN_MC!Z522="","*",FN_MC!Z522)</f>
        <v>*</v>
      </c>
      <c r="D519" s="96" t="str">
        <f>IF(FN_MC!S522="","*",FN_MC!S522)</f>
        <v>-</v>
      </c>
      <c r="E519" s="96" t="str">
        <f>IF(FN_MC!T522="","*",FN_MC!T522)</f>
        <v>-</v>
      </c>
      <c r="F519" s="96" t="str">
        <f>IF(FN_MC!B522="","*",FN_MC!B522)</f>
        <v>*</v>
      </c>
      <c r="G519" s="96" t="str">
        <f>IF(FN_MC!D522="","*",FN_MC!D522)</f>
        <v>*</v>
      </c>
      <c r="H519" s="96" t="str">
        <f>IF(FN_MC!F522="","*",FN_MC!F522)</f>
        <v>*</v>
      </c>
      <c r="I519" s="96" t="str">
        <f>IF(FN_MC!H522="","*",FN_MC!H522)</f>
        <v>*</v>
      </c>
      <c r="J519" s="96" t="str">
        <f>IF(FN_MC!I522="","*",FN_MC!I522)</f>
        <v>*</v>
      </c>
      <c r="K519" s="96" t="str">
        <f>IF(FN_MC!M522="","*",FN_MC!M522)</f>
        <v>-</v>
      </c>
      <c r="L519" s="196" t="str">
        <f>IF(FN_MC!N522="","*",FN_MC!N522)</f>
        <v>-</v>
      </c>
      <c r="M519" s="97" t="str">
        <f>IF(FN_MC!J522="","*",FN_MC!J522)</f>
        <v>*</v>
      </c>
      <c r="N519" s="183" t="str">
        <f>IF(FN_MC!K522="","*",FN_MC!K522)</f>
        <v>*</v>
      </c>
      <c r="O519" s="183" t="str">
        <f>IF(FN_MC!L522="","*",FN_MC!L522)</f>
        <v>-</v>
      </c>
      <c r="P519" s="107" t="str">
        <f>IF(FN_MC!O522="","*",FN_MC!O522)</f>
        <v>*</v>
      </c>
      <c r="Q519" s="107" t="str">
        <f>IF(FN_MC!P522="","*",FN_MC!P522)</f>
        <v>*</v>
      </c>
      <c r="R519" s="96" t="str">
        <f>IF(FN_MC!Q522="","*",CONCATENATE(FN_MC!Q522," ",FN_MC!R522))</f>
        <v>*</v>
      </c>
      <c r="S519" s="96" t="str">
        <f>IF(FN_MC!V522="","*",FN_MC!V522)</f>
        <v>*</v>
      </c>
      <c r="T519" s="96" t="str">
        <f>IF(FN_MC!W522="","*",FN_MC!W522)</f>
        <v>*</v>
      </c>
      <c r="U519" s="98" t="str">
        <f ca="1">_xlfn.XLOOKUP(G519&amp;$U$3,BS_CONTROLE[CHAVE],BS_CONTROLE[Quantidade_11],"-")</f>
        <v>-</v>
      </c>
      <c r="V519" s="98" t="str">
        <f ca="1">_xlfn.XLOOKUP(G519&amp;$V$3,BS_CONTROLE[CHAVE],BS_CONTROLE[Quantidade_11],"-")</f>
        <v>-</v>
      </c>
      <c r="W519" s="98" t="str">
        <f ca="1">_xlfn.XLOOKUP(G519&amp;$W$3,BS_CONTROLE[CHAVE],BS_CONTROLE[Quantidade_11],"-")</f>
        <v>-</v>
      </c>
      <c r="X519" s="201"/>
      <c r="Y519" s="201"/>
      <c r="Z519" s="201"/>
      <c r="AA519" s="201"/>
      <c r="AB519" s="201"/>
      <c r="AC519" s="201"/>
      <c r="AD519" s="201"/>
      <c r="AE519" s="201"/>
      <c r="AF519" s="201"/>
      <c r="AG519" s="201"/>
      <c r="AH519" s="201"/>
      <c r="AI519" s="201"/>
      <c r="AJ519" s="201"/>
      <c r="AK519" s="201"/>
      <c r="AL519" s="201"/>
      <c r="AM519" s="201"/>
      <c r="AN519" s="201"/>
      <c r="AO519" s="201"/>
      <c r="AP519" s="201"/>
      <c r="AQ519" s="201"/>
      <c r="AR519" s="201"/>
      <c r="AS519" s="201"/>
      <c r="AT519" s="201"/>
    </row>
    <row r="520" spans="1:46" hidden="1">
      <c r="A520" s="95" t="str">
        <f>IF(FN_MC!Y523="","*",FN_MC!Y523)</f>
        <v>*</v>
      </c>
      <c r="B520" s="95" t="str">
        <f>IF(FN_MC!X523="","*",FN_MC!X523)</f>
        <v>*</v>
      </c>
      <c r="C520" s="95" t="str">
        <f>IF(FN_MC!Z523="","*",FN_MC!Z523)</f>
        <v>*</v>
      </c>
      <c r="D520" s="96" t="str">
        <f>IF(FN_MC!S523="","*",FN_MC!S523)</f>
        <v>-</v>
      </c>
      <c r="E520" s="96" t="str">
        <f>IF(FN_MC!T523="","*",FN_MC!T523)</f>
        <v>-</v>
      </c>
      <c r="F520" s="96" t="str">
        <f>IF(FN_MC!B523="","*",FN_MC!B523)</f>
        <v>*</v>
      </c>
      <c r="G520" s="96" t="str">
        <f>IF(FN_MC!D523="","*",FN_MC!D523)</f>
        <v>*</v>
      </c>
      <c r="H520" s="96" t="str">
        <f>IF(FN_MC!F523="","*",FN_MC!F523)</f>
        <v>*</v>
      </c>
      <c r="I520" s="96" t="str">
        <f>IF(FN_MC!H523="","*",FN_MC!H523)</f>
        <v>*</v>
      </c>
      <c r="J520" s="96" t="str">
        <f>IF(FN_MC!I523="","*",FN_MC!I523)</f>
        <v>*</v>
      </c>
      <c r="K520" s="96" t="str">
        <f>IF(FN_MC!M523="","*",FN_MC!M523)</f>
        <v>-</v>
      </c>
      <c r="L520" s="196" t="str">
        <f>IF(FN_MC!N523="","*",FN_MC!N523)</f>
        <v>-</v>
      </c>
      <c r="M520" s="97" t="str">
        <f>IF(FN_MC!J523="","*",FN_MC!J523)</f>
        <v>*</v>
      </c>
      <c r="N520" s="183" t="str">
        <f>IF(FN_MC!K523="","*",FN_MC!K523)</f>
        <v>*</v>
      </c>
      <c r="O520" s="183" t="str">
        <f>IF(FN_MC!L523="","*",FN_MC!L523)</f>
        <v>-</v>
      </c>
      <c r="P520" s="107" t="str">
        <f>IF(FN_MC!O523="","*",FN_MC!O523)</f>
        <v>*</v>
      </c>
      <c r="Q520" s="107" t="str">
        <f>IF(FN_MC!P523="","*",FN_MC!P523)</f>
        <v>*</v>
      </c>
      <c r="R520" s="96" t="str">
        <f>IF(FN_MC!Q523="","*",CONCATENATE(FN_MC!Q523," ",FN_MC!R523))</f>
        <v>*</v>
      </c>
      <c r="S520" s="96" t="str">
        <f>IF(FN_MC!V523="","*",FN_MC!V523)</f>
        <v>*</v>
      </c>
      <c r="T520" s="96" t="str">
        <f>IF(FN_MC!W523="","*",FN_MC!W523)</f>
        <v>*</v>
      </c>
      <c r="U520" s="98" t="str">
        <f ca="1">_xlfn.XLOOKUP(G520&amp;$U$3,BS_CONTROLE[CHAVE],BS_CONTROLE[Quantidade_11],"-")</f>
        <v>-</v>
      </c>
      <c r="V520" s="98" t="str">
        <f ca="1">_xlfn.XLOOKUP(G520&amp;$V$3,BS_CONTROLE[CHAVE],BS_CONTROLE[Quantidade_11],"-")</f>
        <v>-</v>
      </c>
      <c r="W520" s="98" t="str">
        <f ca="1">_xlfn.XLOOKUP(G520&amp;$W$3,BS_CONTROLE[CHAVE],BS_CONTROLE[Quantidade_11],"-")</f>
        <v>-</v>
      </c>
      <c r="X520" s="201"/>
      <c r="Y520" s="201"/>
      <c r="Z520" s="201"/>
      <c r="AA520" s="201"/>
      <c r="AB520" s="201"/>
      <c r="AC520" s="201"/>
      <c r="AD520" s="201"/>
      <c r="AE520" s="201"/>
      <c r="AF520" s="201"/>
      <c r="AG520" s="201"/>
      <c r="AH520" s="201"/>
      <c r="AI520" s="201"/>
      <c r="AJ520" s="201"/>
      <c r="AK520" s="201"/>
      <c r="AL520" s="201"/>
      <c r="AM520" s="201"/>
      <c r="AN520" s="201"/>
      <c r="AO520" s="201"/>
      <c r="AP520" s="201"/>
      <c r="AQ520" s="201"/>
      <c r="AR520" s="201"/>
      <c r="AS520" s="201"/>
      <c r="AT520" s="201"/>
    </row>
    <row r="521" spans="1:46" hidden="1">
      <c r="A521" s="95" t="str">
        <f>IF(FN_MC!Y524="","*",FN_MC!Y524)</f>
        <v>*</v>
      </c>
      <c r="B521" s="95" t="str">
        <f>IF(FN_MC!X524="","*",FN_MC!X524)</f>
        <v>*</v>
      </c>
      <c r="C521" s="95" t="str">
        <f>IF(FN_MC!Z524="","*",FN_MC!Z524)</f>
        <v>*</v>
      </c>
      <c r="D521" s="96" t="str">
        <f>IF(FN_MC!S524="","*",FN_MC!S524)</f>
        <v>-</v>
      </c>
      <c r="E521" s="96" t="str">
        <f>IF(FN_MC!T524="","*",FN_MC!T524)</f>
        <v>-</v>
      </c>
      <c r="F521" s="96" t="str">
        <f>IF(FN_MC!B524="","*",FN_MC!B524)</f>
        <v>*</v>
      </c>
      <c r="G521" s="96" t="str">
        <f>IF(FN_MC!D524="","*",FN_MC!D524)</f>
        <v>*</v>
      </c>
      <c r="H521" s="96" t="str">
        <f>IF(FN_MC!F524="","*",FN_MC!F524)</f>
        <v>*</v>
      </c>
      <c r="I521" s="96" t="str">
        <f>IF(FN_MC!H524="","*",FN_MC!H524)</f>
        <v>*</v>
      </c>
      <c r="J521" s="96" t="str">
        <f>IF(FN_MC!I524="","*",FN_MC!I524)</f>
        <v>*</v>
      </c>
      <c r="K521" s="96" t="str">
        <f>IF(FN_MC!M524="","*",FN_MC!M524)</f>
        <v>-</v>
      </c>
      <c r="L521" s="196" t="str">
        <f>IF(FN_MC!N524="","*",FN_MC!N524)</f>
        <v>-</v>
      </c>
      <c r="M521" s="97" t="str">
        <f>IF(FN_MC!J524="","*",FN_MC!J524)</f>
        <v>*</v>
      </c>
      <c r="N521" s="183" t="str">
        <f>IF(FN_MC!K524="","*",FN_MC!K524)</f>
        <v>*</v>
      </c>
      <c r="O521" s="183" t="str">
        <f>IF(FN_MC!L524="","*",FN_MC!L524)</f>
        <v>-</v>
      </c>
      <c r="P521" s="107" t="str">
        <f>IF(FN_MC!O524="","*",FN_MC!O524)</f>
        <v>*</v>
      </c>
      <c r="Q521" s="107" t="str">
        <f>IF(FN_MC!P524="","*",FN_MC!P524)</f>
        <v>*</v>
      </c>
      <c r="R521" s="96" t="str">
        <f>IF(FN_MC!Q524="","*",CONCATENATE(FN_MC!Q524," ",FN_MC!R524))</f>
        <v>*</v>
      </c>
      <c r="S521" s="96" t="str">
        <f>IF(FN_MC!V524="","*",FN_MC!V524)</f>
        <v>*</v>
      </c>
      <c r="T521" s="96" t="str">
        <f>IF(FN_MC!W524="","*",FN_MC!W524)</f>
        <v>*</v>
      </c>
      <c r="U521" s="98" t="str">
        <f ca="1">_xlfn.XLOOKUP(G521&amp;$U$3,BS_CONTROLE[CHAVE],BS_CONTROLE[Quantidade_11],"-")</f>
        <v>-</v>
      </c>
      <c r="V521" s="98" t="str">
        <f ca="1">_xlfn.XLOOKUP(G521&amp;$V$3,BS_CONTROLE[CHAVE],BS_CONTROLE[Quantidade_11],"-")</f>
        <v>-</v>
      </c>
      <c r="W521" s="98" t="str">
        <f ca="1">_xlfn.XLOOKUP(G521&amp;$W$3,BS_CONTROLE[CHAVE],BS_CONTROLE[Quantidade_11],"-")</f>
        <v>-</v>
      </c>
      <c r="X521" s="201"/>
      <c r="Y521" s="201"/>
      <c r="Z521" s="201"/>
      <c r="AA521" s="201"/>
      <c r="AB521" s="201"/>
      <c r="AC521" s="201"/>
      <c r="AD521" s="201"/>
      <c r="AE521" s="201"/>
      <c r="AF521" s="201"/>
      <c r="AG521" s="201"/>
      <c r="AH521" s="201"/>
      <c r="AI521" s="201"/>
      <c r="AJ521" s="201"/>
      <c r="AK521" s="201"/>
      <c r="AL521" s="201"/>
      <c r="AM521" s="201"/>
      <c r="AN521" s="201"/>
      <c r="AO521" s="201"/>
      <c r="AP521" s="201"/>
      <c r="AQ521" s="201"/>
      <c r="AR521" s="201"/>
      <c r="AS521" s="201"/>
      <c r="AT521" s="201"/>
    </row>
    <row r="522" spans="1:46" hidden="1">
      <c r="A522" s="95" t="str">
        <f>IF(FN_MC!Y525="","*",FN_MC!Y525)</f>
        <v>*</v>
      </c>
      <c r="B522" s="95" t="str">
        <f>IF(FN_MC!X525="","*",FN_MC!X525)</f>
        <v>*</v>
      </c>
      <c r="C522" s="95" t="str">
        <f>IF(FN_MC!Z525="","*",FN_MC!Z525)</f>
        <v>*</v>
      </c>
      <c r="D522" s="96" t="str">
        <f>IF(FN_MC!S525="","*",FN_MC!S525)</f>
        <v>-</v>
      </c>
      <c r="E522" s="96" t="str">
        <f>IF(FN_MC!T525="","*",FN_MC!T525)</f>
        <v>-</v>
      </c>
      <c r="F522" s="96" t="str">
        <f>IF(FN_MC!B525="","*",FN_MC!B525)</f>
        <v>*</v>
      </c>
      <c r="G522" s="96" t="str">
        <f>IF(FN_MC!D525="","*",FN_MC!D525)</f>
        <v>*</v>
      </c>
      <c r="H522" s="96" t="str">
        <f>IF(FN_MC!F525="","*",FN_MC!F525)</f>
        <v>*</v>
      </c>
      <c r="I522" s="96" t="str">
        <f>IF(FN_MC!H525="","*",FN_MC!H525)</f>
        <v>*</v>
      </c>
      <c r="J522" s="96" t="str">
        <f>IF(FN_MC!I525="","*",FN_MC!I525)</f>
        <v>*</v>
      </c>
      <c r="K522" s="96" t="str">
        <f>IF(FN_MC!M525="","*",FN_MC!M525)</f>
        <v>-</v>
      </c>
      <c r="L522" s="196" t="str">
        <f>IF(FN_MC!N525="","*",FN_MC!N525)</f>
        <v>-</v>
      </c>
      <c r="M522" s="97" t="str">
        <f>IF(FN_MC!J525="","*",FN_MC!J525)</f>
        <v>*</v>
      </c>
      <c r="N522" s="183" t="str">
        <f>IF(FN_MC!K525="","*",FN_MC!K525)</f>
        <v>*</v>
      </c>
      <c r="O522" s="183" t="str">
        <f>IF(FN_MC!L525="","*",FN_MC!L525)</f>
        <v>-</v>
      </c>
      <c r="P522" s="107" t="str">
        <f>IF(FN_MC!O525="","*",FN_MC!O525)</f>
        <v>*</v>
      </c>
      <c r="Q522" s="107" t="str">
        <f>IF(FN_MC!P525="","*",FN_MC!P525)</f>
        <v>*</v>
      </c>
      <c r="R522" s="96" t="str">
        <f>IF(FN_MC!Q525="","*",CONCATENATE(FN_MC!Q525," ",FN_MC!R525))</f>
        <v>*</v>
      </c>
      <c r="S522" s="96" t="str">
        <f>IF(FN_MC!V525="","*",FN_MC!V525)</f>
        <v>*</v>
      </c>
      <c r="T522" s="96" t="str">
        <f>IF(FN_MC!W525="","*",FN_MC!W525)</f>
        <v>*</v>
      </c>
      <c r="U522" s="98" t="str">
        <f ca="1">_xlfn.XLOOKUP(G522&amp;$U$3,BS_CONTROLE[CHAVE],BS_CONTROLE[Quantidade_11],"-")</f>
        <v>-</v>
      </c>
      <c r="V522" s="98" t="str">
        <f ca="1">_xlfn.XLOOKUP(G522&amp;$V$3,BS_CONTROLE[CHAVE],BS_CONTROLE[Quantidade_11],"-")</f>
        <v>-</v>
      </c>
      <c r="W522" s="98" t="str">
        <f ca="1">_xlfn.XLOOKUP(G522&amp;$W$3,BS_CONTROLE[CHAVE],BS_CONTROLE[Quantidade_11],"-")</f>
        <v>-</v>
      </c>
      <c r="X522" s="201"/>
      <c r="Y522" s="201"/>
      <c r="Z522" s="201"/>
      <c r="AA522" s="201"/>
      <c r="AB522" s="201"/>
      <c r="AC522" s="201"/>
      <c r="AD522" s="201"/>
      <c r="AE522" s="201"/>
      <c r="AF522" s="201"/>
      <c r="AG522" s="201"/>
      <c r="AH522" s="201"/>
      <c r="AI522" s="201"/>
      <c r="AJ522" s="201"/>
      <c r="AK522" s="201"/>
      <c r="AL522" s="201"/>
      <c r="AM522" s="201"/>
      <c r="AN522" s="201"/>
      <c r="AO522" s="201"/>
      <c r="AP522" s="201"/>
      <c r="AQ522" s="201"/>
      <c r="AR522" s="201"/>
      <c r="AS522" s="201"/>
      <c r="AT522" s="201"/>
    </row>
    <row r="523" spans="1:46" hidden="1">
      <c r="A523" s="95" t="str">
        <f>IF(FN_MC!Y526="","*",FN_MC!Y526)</f>
        <v>*</v>
      </c>
      <c r="B523" s="95" t="str">
        <f>IF(FN_MC!X526="","*",FN_MC!X526)</f>
        <v>*</v>
      </c>
      <c r="C523" s="95" t="str">
        <f>IF(FN_MC!Z526="","*",FN_MC!Z526)</f>
        <v>*</v>
      </c>
      <c r="D523" s="96" t="str">
        <f>IF(FN_MC!S526="","*",FN_MC!S526)</f>
        <v>-</v>
      </c>
      <c r="E523" s="96" t="str">
        <f>IF(FN_MC!T526="","*",FN_MC!T526)</f>
        <v>-</v>
      </c>
      <c r="F523" s="96" t="str">
        <f>IF(FN_MC!B526="","*",FN_MC!B526)</f>
        <v>*</v>
      </c>
      <c r="G523" s="96" t="str">
        <f>IF(FN_MC!D526="","*",FN_MC!D526)</f>
        <v>*</v>
      </c>
      <c r="H523" s="96" t="str">
        <f>IF(FN_MC!F526="","*",FN_MC!F526)</f>
        <v>*</v>
      </c>
      <c r="I523" s="96" t="str">
        <f>IF(FN_MC!H526="","*",FN_MC!H526)</f>
        <v>*</v>
      </c>
      <c r="J523" s="96" t="str">
        <f>IF(FN_MC!I526="","*",FN_MC!I526)</f>
        <v>*</v>
      </c>
      <c r="K523" s="96" t="str">
        <f>IF(FN_MC!M526="","*",FN_MC!M526)</f>
        <v>-</v>
      </c>
      <c r="L523" s="196" t="str">
        <f>IF(FN_MC!N526="","*",FN_MC!N526)</f>
        <v>-</v>
      </c>
      <c r="M523" s="97" t="str">
        <f>IF(FN_MC!J526="","*",FN_MC!J526)</f>
        <v>*</v>
      </c>
      <c r="N523" s="183" t="str">
        <f>IF(FN_MC!K526="","*",FN_MC!K526)</f>
        <v>*</v>
      </c>
      <c r="O523" s="183" t="str">
        <f>IF(FN_MC!L526="","*",FN_MC!L526)</f>
        <v>-</v>
      </c>
      <c r="P523" s="107" t="str">
        <f>IF(FN_MC!O526="","*",FN_MC!O526)</f>
        <v>*</v>
      </c>
      <c r="Q523" s="107" t="str">
        <f>IF(FN_MC!P526="","*",FN_MC!P526)</f>
        <v>*</v>
      </c>
      <c r="R523" s="96" t="str">
        <f>IF(FN_MC!Q526="","*",CONCATENATE(FN_MC!Q526," ",FN_MC!R526))</f>
        <v>*</v>
      </c>
      <c r="S523" s="96" t="str">
        <f>IF(FN_MC!V526="","*",FN_MC!V526)</f>
        <v>*</v>
      </c>
      <c r="T523" s="96" t="str">
        <f>IF(FN_MC!W526="","*",FN_MC!W526)</f>
        <v>*</v>
      </c>
      <c r="U523" s="98" t="str">
        <f ca="1">_xlfn.XLOOKUP(G523&amp;$U$3,BS_CONTROLE[CHAVE],BS_CONTROLE[Quantidade_11],"-")</f>
        <v>-</v>
      </c>
      <c r="V523" s="98" t="str">
        <f ca="1">_xlfn.XLOOKUP(G523&amp;$V$3,BS_CONTROLE[CHAVE],BS_CONTROLE[Quantidade_11],"-")</f>
        <v>-</v>
      </c>
      <c r="W523" s="98" t="str">
        <f ca="1">_xlfn.XLOOKUP(G523&amp;$W$3,BS_CONTROLE[CHAVE],BS_CONTROLE[Quantidade_11],"-")</f>
        <v>-</v>
      </c>
      <c r="X523" s="201"/>
      <c r="Y523" s="201"/>
      <c r="Z523" s="201"/>
      <c r="AA523" s="201"/>
      <c r="AB523" s="201"/>
      <c r="AC523" s="201"/>
      <c r="AD523" s="201"/>
      <c r="AE523" s="201"/>
      <c r="AF523" s="201"/>
      <c r="AG523" s="201"/>
      <c r="AH523" s="201"/>
      <c r="AI523" s="201"/>
      <c r="AJ523" s="201"/>
      <c r="AK523" s="201"/>
      <c r="AL523" s="201"/>
      <c r="AM523" s="201"/>
      <c r="AN523" s="201"/>
      <c r="AO523" s="201"/>
      <c r="AP523" s="201"/>
      <c r="AQ523" s="201"/>
      <c r="AR523" s="201"/>
      <c r="AS523" s="201"/>
      <c r="AT523" s="201"/>
    </row>
    <row r="524" spans="1:46" hidden="1">
      <c r="A524" s="95" t="str">
        <f>IF(FN_MC!Y527="","*",FN_MC!Y527)</f>
        <v>*</v>
      </c>
      <c r="B524" s="95" t="str">
        <f>IF(FN_MC!X527="","*",FN_MC!X527)</f>
        <v>*</v>
      </c>
      <c r="C524" s="95" t="str">
        <f>IF(FN_MC!Z527="","*",FN_MC!Z527)</f>
        <v>*</v>
      </c>
      <c r="D524" s="96" t="str">
        <f>IF(FN_MC!S527="","*",FN_MC!S527)</f>
        <v>-</v>
      </c>
      <c r="E524" s="96" t="str">
        <f>IF(FN_MC!T527="","*",FN_MC!T527)</f>
        <v>-</v>
      </c>
      <c r="F524" s="96" t="str">
        <f>IF(FN_MC!B527="","*",FN_MC!B527)</f>
        <v>*</v>
      </c>
      <c r="G524" s="96" t="str">
        <f>IF(FN_MC!D527="","*",FN_MC!D527)</f>
        <v>*</v>
      </c>
      <c r="H524" s="96" t="str">
        <f>IF(FN_MC!F527="","*",FN_MC!F527)</f>
        <v>*</v>
      </c>
      <c r="I524" s="96" t="str">
        <f>IF(FN_MC!H527="","*",FN_MC!H527)</f>
        <v>*</v>
      </c>
      <c r="J524" s="96" t="str">
        <f>IF(FN_MC!I527="","*",FN_MC!I527)</f>
        <v>*</v>
      </c>
      <c r="K524" s="96" t="str">
        <f>IF(FN_MC!M527="","*",FN_MC!M527)</f>
        <v>-</v>
      </c>
      <c r="L524" s="196" t="str">
        <f>IF(FN_MC!N527="","*",FN_MC!N527)</f>
        <v>-</v>
      </c>
      <c r="M524" s="97" t="str">
        <f>IF(FN_MC!J527="","*",FN_MC!J527)</f>
        <v>*</v>
      </c>
      <c r="N524" s="183" t="str">
        <f>IF(FN_MC!K527="","*",FN_MC!K527)</f>
        <v>*</v>
      </c>
      <c r="O524" s="183" t="str">
        <f>IF(FN_MC!L527="","*",FN_MC!L527)</f>
        <v>-</v>
      </c>
      <c r="P524" s="107" t="str">
        <f>IF(FN_MC!O527="","*",FN_MC!O527)</f>
        <v>*</v>
      </c>
      <c r="Q524" s="107" t="str">
        <f>IF(FN_MC!P527="","*",FN_MC!P527)</f>
        <v>*</v>
      </c>
      <c r="R524" s="96" t="str">
        <f>IF(FN_MC!Q527="","*",CONCATENATE(FN_MC!Q527," ",FN_MC!R527))</f>
        <v>*</v>
      </c>
      <c r="S524" s="96" t="str">
        <f>IF(FN_MC!V527="","*",FN_MC!V527)</f>
        <v>*</v>
      </c>
      <c r="T524" s="96" t="str">
        <f>IF(FN_MC!W527="","*",FN_MC!W527)</f>
        <v>*</v>
      </c>
      <c r="U524" s="98" t="str">
        <f ca="1">_xlfn.XLOOKUP(G524&amp;$U$3,BS_CONTROLE[CHAVE],BS_CONTROLE[Quantidade_11],"-")</f>
        <v>-</v>
      </c>
      <c r="V524" s="98" t="str">
        <f ca="1">_xlfn.XLOOKUP(G524&amp;$V$3,BS_CONTROLE[CHAVE],BS_CONTROLE[Quantidade_11],"-")</f>
        <v>-</v>
      </c>
      <c r="W524" s="98" t="str">
        <f ca="1">_xlfn.XLOOKUP(G524&amp;$W$3,BS_CONTROLE[CHAVE],BS_CONTROLE[Quantidade_11],"-")</f>
        <v>-</v>
      </c>
      <c r="X524" s="201"/>
      <c r="Y524" s="201"/>
      <c r="Z524" s="201"/>
      <c r="AA524" s="201"/>
      <c r="AB524" s="201"/>
      <c r="AC524" s="201"/>
      <c r="AD524" s="201"/>
      <c r="AE524" s="201"/>
      <c r="AF524" s="201"/>
      <c r="AG524" s="201"/>
      <c r="AH524" s="201"/>
      <c r="AI524" s="201"/>
      <c r="AJ524" s="201"/>
      <c r="AK524" s="201"/>
      <c r="AL524" s="201"/>
      <c r="AM524" s="201"/>
      <c r="AN524" s="201"/>
      <c r="AO524" s="201"/>
      <c r="AP524" s="201"/>
      <c r="AQ524" s="201"/>
      <c r="AR524" s="201"/>
      <c r="AS524" s="201"/>
      <c r="AT524" s="201"/>
    </row>
    <row r="525" spans="1:46" hidden="1">
      <c r="A525" s="95" t="str">
        <f>IF(FN_MC!Y528="","*",FN_MC!Y528)</f>
        <v>*</v>
      </c>
      <c r="B525" s="95" t="str">
        <f>IF(FN_MC!X528="","*",FN_MC!X528)</f>
        <v>*</v>
      </c>
      <c r="C525" s="95" t="str">
        <f>IF(FN_MC!Z528="","*",FN_MC!Z528)</f>
        <v>*</v>
      </c>
      <c r="D525" s="96" t="str">
        <f>IF(FN_MC!S528="","*",FN_MC!S528)</f>
        <v>-</v>
      </c>
      <c r="E525" s="96" t="str">
        <f>IF(FN_MC!T528="","*",FN_MC!T528)</f>
        <v>-</v>
      </c>
      <c r="F525" s="96" t="str">
        <f>IF(FN_MC!B528="","*",FN_MC!B528)</f>
        <v>*</v>
      </c>
      <c r="G525" s="96" t="str">
        <f>IF(FN_MC!D528="","*",FN_MC!D528)</f>
        <v>*</v>
      </c>
      <c r="H525" s="96" t="str">
        <f>IF(FN_MC!F528="","*",FN_MC!F528)</f>
        <v>*</v>
      </c>
      <c r="I525" s="96" t="str">
        <f>IF(FN_MC!H528="","*",FN_MC!H528)</f>
        <v>*</v>
      </c>
      <c r="J525" s="96" t="str">
        <f>IF(FN_MC!I528="","*",FN_MC!I528)</f>
        <v>*</v>
      </c>
      <c r="K525" s="96" t="str">
        <f>IF(FN_MC!M528="","*",FN_MC!M528)</f>
        <v>-</v>
      </c>
      <c r="L525" s="196" t="str">
        <f>IF(FN_MC!N528="","*",FN_MC!N528)</f>
        <v>-</v>
      </c>
      <c r="M525" s="97" t="str">
        <f>IF(FN_MC!J528="","*",FN_MC!J528)</f>
        <v>*</v>
      </c>
      <c r="N525" s="183" t="str">
        <f>IF(FN_MC!K528="","*",FN_MC!K528)</f>
        <v>*</v>
      </c>
      <c r="O525" s="183" t="str">
        <f>IF(FN_MC!L528="","*",FN_MC!L528)</f>
        <v>-</v>
      </c>
      <c r="P525" s="107" t="str">
        <f>IF(FN_MC!O528="","*",FN_MC!O528)</f>
        <v>*</v>
      </c>
      <c r="Q525" s="107" t="str">
        <f>IF(FN_MC!P528="","*",FN_MC!P528)</f>
        <v>*</v>
      </c>
      <c r="R525" s="96" t="str">
        <f>IF(FN_MC!Q528="","*",CONCATENATE(FN_MC!Q528," ",FN_MC!R528))</f>
        <v>*</v>
      </c>
      <c r="S525" s="96" t="str">
        <f>IF(FN_MC!V528="","*",FN_MC!V528)</f>
        <v>*</v>
      </c>
      <c r="T525" s="96" t="str">
        <f>IF(FN_MC!W528="","*",FN_MC!W528)</f>
        <v>*</v>
      </c>
      <c r="U525" s="98" t="str">
        <f ca="1">_xlfn.XLOOKUP(G525&amp;$U$3,BS_CONTROLE[CHAVE],BS_CONTROLE[Quantidade_11],"-")</f>
        <v>-</v>
      </c>
      <c r="V525" s="98" t="str">
        <f ca="1">_xlfn.XLOOKUP(G525&amp;$V$3,BS_CONTROLE[CHAVE],BS_CONTROLE[Quantidade_11],"-")</f>
        <v>-</v>
      </c>
      <c r="W525" s="98" t="str">
        <f ca="1">_xlfn.XLOOKUP(G525&amp;$W$3,BS_CONTROLE[CHAVE],BS_CONTROLE[Quantidade_11],"-")</f>
        <v>-</v>
      </c>
      <c r="X525" s="201"/>
      <c r="Y525" s="201"/>
      <c r="Z525" s="201"/>
      <c r="AA525" s="201"/>
      <c r="AB525" s="201"/>
      <c r="AC525" s="201"/>
      <c r="AD525" s="201"/>
      <c r="AE525" s="201"/>
      <c r="AF525" s="201"/>
      <c r="AG525" s="201"/>
      <c r="AH525" s="201"/>
      <c r="AI525" s="201"/>
      <c r="AJ525" s="201"/>
      <c r="AK525" s="201"/>
      <c r="AL525" s="201"/>
      <c r="AM525" s="201"/>
      <c r="AN525" s="201"/>
      <c r="AO525" s="201"/>
      <c r="AP525" s="201"/>
      <c r="AQ525" s="201"/>
      <c r="AR525" s="201"/>
      <c r="AS525" s="201"/>
      <c r="AT525" s="201"/>
    </row>
    <row r="526" spans="1:46" hidden="1">
      <c r="A526" s="95" t="str">
        <f>IF(FN_MC!Y529="","*",FN_MC!Y529)</f>
        <v>*</v>
      </c>
      <c r="B526" s="95" t="str">
        <f>IF(FN_MC!X529="","*",FN_MC!X529)</f>
        <v>*</v>
      </c>
      <c r="C526" s="95" t="str">
        <f>IF(FN_MC!Z529="","*",FN_MC!Z529)</f>
        <v>*</v>
      </c>
      <c r="D526" s="96" t="str">
        <f>IF(FN_MC!S529="","*",FN_MC!S529)</f>
        <v>-</v>
      </c>
      <c r="E526" s="96" t="str">
        <f>IF(FN_MC!T529="","*",FN_MC!T529)</f>
        <v>-</v>
      </c>
      <c r="F526" s="96" t="str">
        <f>IF(FN_MC!B529="","*",FN_MC!B529)</f>
        <v>*</v>
      </c>
      <c r="G526" s="96" t="str">
        <f>IF(FN_MC!D529="","*",FN_MC!D529)</f>
        <v>*</v>
      </c>
      <c r="H526" s="96" t="str">
        <f>IF(FN_MC!F529="","*",FN_MC!F529)</f>
        <v>*</v>
      </c>
      <c r="I526" s="96" t="str">
        <f>IF(FN_MC!H529="","*",FN_MC!H529)</f>
        <v>*</v>
      </c>
      <c r="J526" s="96" t="str">
        <f>IF(FN_MC!I529="","*",FN_MC!I529)</f>
        <v>*</v>
      </c>
      <c r="K526" s="96" t="str">
        <f>IF(FN_MC!M529="","*",FN_MC!M529)</f>
        <v>-</v>
      </c>
      <c r="L526" s="196" t="str">
        <f>IF(FN_MC!N529="","*",FN_MC!N529)</f>
        <v>-</v>
      </c>
      <c r="M526" s="97" t="str">
        <f>IF(FN_MC!J529="","*",FN_MC!J529)</f>
        <v>*</v>
      </c>
      <c r="N526" s="183" t="str">
        <f>IF(FN_MC!K529="","*",FN_MC!K529)</f>
        <v>*</v>
      </c>
      <c r="O526" s="183" t="str">
        <f>IF(FN_MC!L529="","*",FN_MC!L529)</f>
        <v>-</v>
      </c>
      <c r="P526" s="107" t="str">
        <f>IF(FN_MC!O529="","*",FN_MC!O529)</f>
        <v>*</v>
      </c>
      <c r="Q526" s="107" t="str">
        <f>IF(FN_MC!P529="","*",FN_MC!P529)</f>
        <v>*</v>
      </c>
      <c r="R526" s="96" t="str">
        <f>IF(FN_MC!Q529="","*",CONCATENATE(FN_MC!Q529," ",FN_MC!R529))</f>
        <v>*</v>
      </c>
      <c r="S526" s="96" t="str">
        <f>IF(FN_MC!V529="","*",FN_MC!V529)</f>
        <v>*</v>
      </c>
      <c r="T526" s="96" t="str">
        <f>IF(FN_MC!W529="","*",FN_MC!W529)</f>
        <v>*</v>
      </c>
      <c r="U526" s="98" t="str">
        <f ca="1">_xlfn.XLOOKUP(G526&amp;$U$3,BS_CONTROLE[CHAVE],BS_CONTROLE[Quantidade_11],"-")</f>
        <v>-</v>
      </c>
      <c r="V526" s="98" t="str">
        <f ca="1">_xlfn.XLOOKUP(G526&amp;$V$3,BS_CONTROLE[CHAVE],BS_CONTROLE[Quantidade_11],"-")</f>
        <v>-</v>
      </c>
      <c r="W526" s="98" t="str">
        <f ca="1">_xlfn.XLOOKUP(G526&amp;$W$3,BS_CONTROLE[CHAVE],BS_CONTROLE[Quantidade_11],"-")</f>
        <v>-</v>
      </c>
      <c r="X526" s="201"/>
      <c r="Y526" s="201"/>
      <c r="Z526" s="201"/>
      <c r="AA526" s="201"/>
      <c r="AB526" s="201"/>
      <c r="AC526" s="201"/>
      <c r="AD526" s="201"/>
      <c r="AE526" s="201"/>
      <c r="AF526" s="201"/>
      <c r="AG526" s="201"/>
      <c r="AH526" s="201"/>
      <c r="AI526" s="201"/>
      <c r="AJ526" s="201"/>
      <c r="AK526" s="201"/>
      <c r="AL526" s="201"/>
      <c r="AM526" s="201"/>
      <c r="AN526" s="201"/>
      <c r="AO526" s="201"/>
      <c r="AP526" s="201"/>
      <c r="AQ526" s="201"/>
      <c r="AR526" s="201"/>
      <c r="AS526" s="201"/>
      <c r="AT526" s="201"/>
    </row>
    <row r="527" spans="1:46" hidden="1">
      <c r="A527" s="95" t="str">
        <f>IF(FN_MC!Y530="","*",FN_MC!Y530)</f>
        <v>*</v>
      </c>
      <c r="B527" s="95" t="str">
        <f>IF(FN_MC!X530="","*",FN_MC!X530)</f>
        <v>*</v>
      </c>
      <c r="C527" s="95" t="str">
        <f>IF(FN_MC!Z530="","*",FN_MC!Z530)</f>
        <v>*</v>
      </c>
      <c r="D527" s="96" t="str">
        <f>IF(FN_MC!S530="","*",FN_MC!S530)</f>
        <v>-</v>
      </c>
      <c r="E527" s="96" t="str">
        <f>IF(FN_MC!T530="","*",FN_MC!T530)</f>
        <v>-</v>
      </c>
      <c r="F527" s="96" t="str">
        <f>IF(FN_MC!B530="","*",FN_MC!B530)</f>
        <v>*</v>
      </c>
      <c r="G527" s="96" t="str">
        <f>IF(FN_MC!D530="","*",FN_MC!D530)</f>
        <v>*</v>
      </c>
      <c r="H527" s="96" t="str">
        <f>IF(FN_MC!F530="","*",FN_MC!F530)</f>
        <v>*</v>
      </c>
      <c r="I527" s="96" t="str">
        <f>IF(FN_MC!H530="","*",FN_MC!H530)</f>
        <v>*</v>
      </c>
      <c r="J527" s="96" t="str">
        <f>IF(FN_MC!I530="","*",FN_MC!I530)</f>
        <v>*</v>
      </c>
      <c r="K527" s="96" t="str">
        <f>IF(FN_MC!M530="","*",FN_MC!M530)</f>
        <v>-</v>
      </c>
      <c r="L527" s="196" t="str">
        <f>IF(FN_MC!N530="","*",FN_MC!N530)</f>
        <v>-</v>
      </c>
      <c r="M527" s="97" t="str">
        <f>IF(FN_MC!J530="","*",FN_MC!J530)</f>
        <v>*</v>
      </c>
      <c r="N527" s="183" t="str">
        <f>IF(FN_MC!K530="","*",FN_MC!K530)</f>
        <v>*</v>
      </c>
      <c r="O527" s="183" t="str">
        <f>IF(FN_MC!L530="","*",FN_MC!L530)</f>
        <v>-</v>
      </c>
      <c r="P527" s="107" t="str">
        <f>IF(FN_MC!O530="","*",FN_MC!O530)</f>
        <v>*</v>
      </c>
      <c r="Q527" s="107" t="str">
        <f>IF(FN_MC!P530="","*",FN_MC!P530)</f>
        <v>*</v>
      </c>
      <c r="R527" s="96" t="str">
        <f>IF(FN_MC!Q530="","*",CONCATENATE(FN_MC!Q530," ",FN_MC!R530))</f>
        <v>*</v>
      </c>
      <c r="S527" s="96" t="str">
        <f>IF(FN_MC!V530="","*",FN_MC!V530)</f>
        <v>*</v>
      </c>
      <c r="T527" s="96" t="str">
        <f>IF(FN_MC!W530="","*",FN_MC!W530)</f>
        <v>*</v>
      </c>
      <c r="U527" s="98" t="str">
        <f ca="1">_xlfn.XLOOKUP(G527&amp;$U$3,BS_CONTROLE[CHAVE],BS_CONTROLE[Quantidade_11],"-")</f>
        <v>-</v>
      </c>
      <c r="V527" s="98" t="str">
        <f ca="1">_xlfn.XLOOKUP(G527&amp;$V$3,BS_CONTROLE[CHAVE],BS_CONTROLE[Quantidade_11],"-")</f>
        <v>-</v>
      </c>
      <c r="W527" s="98" t="str">
        <f ca="1">_xlfn.XLOOKUP(G527&amp;$W$3,BS_CONTROLE[CHAVE],BS_CONTROLE[Quantidade_11],"-")</f>
        <v>-</v>
      </c>
      <c r="X527" s="201"/>
      <c r="Y527" s="201"/>
      <c r="Z527" s="201"/>
      <c r="AA527" s="201"/>
      <c r="AB527" s="201"/>
      <c r="AC527" s="201"/>
      <c r="AD527" s="201"/>
      <c r="AE527" s="201"/>
      <c r="AF527" s="201"/>
      <c r="AG527" s="201"/>
      <c r="AH527" s="201"/>
      <c r="AI527" s="201"/>
      <c r="AJ527" s="201"/>
      <c r="AK527" s="201"/>
      <c r="AL527" s="201"/>
      <c r="AM527" s="201"/>
      <c r="AN527" s="201"/>
      <c r="AO527" s="201"/>
      <c r="AP527" s="201"/>
      <c r="AQ527" s="201"/>
      <c r="AR527" s="201"/>
      <c r="AS527" s="201"/>
      <c r="AT527" s="201"/>
    </row>
    <row r="528" spans="1:46" hidden="1">
      <c r="A528" s="95" t="str">
        <f>IF(FN_MC!Y531="","*",FN_MC!Y531)</f>
        <v>*</v>
      </c>
      <c r="B528" s="95" t="str">
        <f>IF(FN_MC!X531="","*",FN_MC!X531)</f>
        <v>*</v>
      </c>
      <c r="C528" s="95" t="str">
        <f>IF(FN_MC!Z531="","*",FN_MC!Z531)</f>
        <v>*</v>
      </c>
      <c r="D528" s="96" t="str">
        <f>IF(FN_MC!S531="","*",FN_MC!S531)</f>
        <v>-</v>
      </c>
      <c r="E528" s="96" t="str">
        <f>IF(FN_MC!T531="","*",FN_MC!T531)</f>
        <v>-</v>
      </c>
      <c r="F528" s="96" t="str">
        <f>IF(FN_MC!B531="","*",FN_MC!B531)</f>
        <v>*</v>
      </c>
      <c r="G528" s="96" t="str">
        <f>IF(FN_MC!D531="","*",FN_MC!D531)</f>
        <v>*</v>
      </c>
      <c r="H528" s="96" t="str">
        <f>IF(FN_MC!F531="","*",FN_MC!F531)</f>
        <v>*</v>
      </c>
      <c r="I528" s="96" t="str">
        <f>IF(FN_MC!H531="","*",FN_MC!H531)</f>
        <v>*</v>
      </c>
      <c r="J528" s="96" t="str">
        <f>IF(FN_MC!I531="","*",FN_MC!I531)</f>
        <v>*</v>
      </c>
      <c r="K528" s="96" t="str">
        <f>IF(FN_MC!M531="","*",FN_MC!M531)</f>
        <v>-</v>
      </c>
      <c r="L528" s="196" t="str">
        <f>IF(FN_MC!N531="","*",FN_MC!N531)</f>
        <v>-</v>
      </c>
      <c r="M528" s="97" t="str">
        <f>IF(FN_MC!J531="","*",FN_MC!J531)</f>
        <v>*</v>
      </c>
      <c r="N528" s="183" t="str">
        <f>IF(FN_MC!K531="","*",FN_MC!K531)</f>
        <v>*</v>
      </c>
      <c r="O528" s="183" t="str">
        <f>IF(FN_MC!L531="","*",FN_MC!L531)</f>
        <v>-</v>
      </c>
      <c r="P528" s="107" t="str">
        <f>IF(FN_MC!O531="","*",FN_MC!O531)</f>
        <v>*</v>
      </c>
      <c r="Q528" s="107" t="str">
        <f>IF(FN_MC!P531="","*",FN_MC!P531)</f>
        <v>*</v>
      </c>
      <c r="R528" s="96" t="str">
        <f>IF(FN_MC!Q531="","*",CONCATENATE(FN_MC!Q531," ",FN_MC!R531))</f>
        <v>*</v>
      </c>
      <c r="S528" s="96" t="str">
        <f>IF(FN_MC!V531="","*",FN_MC!V531)</f>
        <v>*</v>
      </c>
      <c r="T528" s="96" t="str">
        <f>IF(FN_MC!W531="","*",FN_MC!W531)</f>
        <v>*</v>
      </c>
      <c r="U528" s="98" t="str">
        <f ca="1">_xlfn.XLOOKUP(G528&amp;$U$3,BS_CONTROLE[CHAVE],BS_CONTROLE[Quantidade_11],"-")</f>
        <v>-</v>
      </c>
      <c r="V528" s="98" t="str">
        <f ca="1">_xlfn.XLOOKUP(G528&amp;$V$3,BS_CONTROLE[CHAVE],BS_CONTROLE[Quantidade_11],"-")</f>
        <v>-</v>
      </c>
      <c r="W528" s="98" t="str">
        <f ca="1">_xlfn.XLOOKUP(G528&amp;$W$3,BS_CONTROLE[CHAVE],BS_CONTROLE[Quantidade_11],"-")</f>
        <v>-</v>
      </c>
      <c r="X528" s="201"/>
      <c r="Y528" s="201"/>
      <c r="Z528" s="201"/>
      <c r="AA528" s="201"/>
      <c r="AB528" s="201"/>
      <c r="AC528" s="201"/>
      <c r="AD528" s="201"/>
      <c r="AE528" s="201"/>
      <c r="AF528" s="201"/>
      <c r="AG528" s="201"/>
      <c r="AH528" s="201"/>
      <c r="AI528" s="201"/>
      <c r="AJ528" s="201"/>
      <c r="AK528" s="201"/>
      <c r="AL528" s="201"/>
      <c r="AM528" s="201"/>
      <c r="AN528" s="201"/>
      <c r="AO528" s="201"/>
      <c r="AP528" s="201"/>
      <c r="AQ528" s="201"/>
      <c r="AR528" s="201"/>
      <c r="AS528" s="201"/>
      <c r="AT528" s="201"/>
    </row>
    <row r="529" spans="1:46" hidden="1">
      <c r="A529" s="95" t="str">
        <f>IF(FN_MC!Y532="","*",FN_MC!Y532)</f>
        <v>*</v>
      </c>
      <c r="B529" s="95" t="str">
        <f>IF(FN_MC!X532="","*",FN_MC!X532)</f>
        <v>*</v>
      </c>
      <c r="C529" s="95" t="str">
        <f>IF(FN_MC!Z532="","*",FN_MC!Z532)</f>
        <v>*</v>
      </c>
      <c r="D529" s="96" t="str">
        <f>IF(FN_MC!S532="","*",FN_MC!S532)</f>
        <v>-</v>
      </c>
      <c r="E529" s="96" t="str">
        <f>IF(FN_MC!T532="","*",FN_MC!T532)</f>
        <v>-</v>
      </c>
      <c r="F529" s="96" t="str">
        <f>IF(FN_MC!B532="","*",FN_MC!B532)</f>
        <v>*</v>
      </c>
      <c r="G529" s="96" t="str">
        <f>IF(FN_MC!D532="","*",FN_MC!D532)</f>
        <v>*</v>
      </c>
      <c r="H529" s="96" t="str">
        <f>IF(FN_MC!F532="","*",FN_MC!F532)</f>
        <v>*</v>
      </c>
      <c r="I529" s="96" t="str">
        <f>IF(FN_MC!H532="","*",FN_MC!H532)</f>
        <v>*</v>
      </c>
      <c r="J529" s="96" t="str">
        <f>IF(FN_MC!I532="","*",FN_MC!I532)</f>
        <v>*</v>
      </c>
      <c r="K529" s="96" t="str">
        <f>IF(FN_MC!M532="","*",FN_MC!M532)</f>
        <v>-</v>
      </c>
      <c r="L529" s="196" t="str">
        <f>IF(FN_MC!N532="","*",FN_MC!N532)</f>
        <v>-</v>
      </c>
      <c r="M529" s="97" t="str">
        <f>IF(FN_MC!J532="","*",FN_MC!J532)</f>
        <v>*</v>
      </c>
      <c r="N529" s="183" t="str">
        <f>IF(FN_MC!K532="","*",FN_MC!K532)</f>
        <v>*</v>
      </c>
      <c r="O529" s="183" t="str">
        <f>IF(FN_MC!L532="","*",FN_MC!L532)</f>
        <v>-</v>
      </c>
      <c r="P529" s="107" t="str">
        <f>IF(FN_MC!O532="","*",FN_MC!O532)</f>
        <v>*</v>
      </c>
      <c r="Q529" s="107" t="str">
        <f>IF(FN_MC!P532="","*",FN_MC!P532)</f>
        <v>*</v>
      </c>
      <c r="R529" s="96" t="str">
        <f>IF(FN_MC!Q532="","*",CONCATENATE(FN_MC!Q532," ",FN_MC!R532))</f>
        <v>*</v>
      </c>
      <c r="S529" s="96" t="str">
        <f>IF(FN_MC!V532="","*",FN_MC!V532)</f>
        <v>*</v>
      </c>
      <c r="T529" s="96" t="str">
        <f>IF(FN_MC!W532="","*",FN_MC!W532)</f>
        <v>*</v>
      </c>
      <c r="U529" s="98" t="str">
        <f ca="1">_xlfn.XLOOKUP(G529&amp;$U$3,BS_CONTROLE[CHAVE],BS_CONTROLE[Quantidade_11],"-")</f>
        <v>-</v>
      </c>
      <c r="V529" s="98" t="str">
        <f ca="1">_xlfn.XLOOKUP(G529&amp;$V$3,BS_CONTROLE[CHAVE],BS_CONTROLE[Quantidade_11],"-")</f>
        <v>-</v>
      </c>
      <c r="W529" s="98" t="str">
        <f ca="1">_xlfn.XLOOKUP(G529&amp;$W$3,BS_CONTROLE[CHAVE],BS_CONTROLE[Quantidade_11],"-")</f>
        <v>-</v>
      </c>
      <c r="X529" s="201"/>
      <c r="Y529" s="201"/>
      <c r="Z529" s="201"/>
      <c r="AA529" s="201"/>
      <c r="AB529" s="201"/>
      <c r="AC529" s="201"/>
      <c r="AD529" s="201"/>
      <c r="AE529" s="201"/>
      <c r="AF529" s="201"/>
      <c r="AG529" s="201"/>
      <c r="AH529" s="201"/>
      <c r="AI529" s="201"/>
      <c r="AJ529" s="201"/>
      <c r="AK529" s="201"/>
      <c r="AL529" s="201"/>
      <c r="AM529" s="201"/>
      <c r="AN529" s="201"/>
      <c r="AO529" s="201"/>
      <c r="AP529" s="201"/>
      <c r="AQ529" s="201"/>
      <c r="AR529" s="201"/>
      <c r="AS529" s="201"/>
      <c r="AT529" s="201"/>
    </row>
    <row r="530" spans="1:46" hidden="1">
      <c r="A530" s="95" t="str">
        <f>IF(FN_MC!Y533="","*",FN_MC!Y533)</f>
        <v>*</v>
      </c>
      <c r="B530" s="95" t="str">
        <f>IF(FN_MC!X533="","*",FN_MC!X533)</f>
        <v>*</v>
      </c>
      <c r="C530" s="95" t="str">
        <f>IF(FN_MC!Z533="","*",FN_MC!Z533)</f>
        <v>*</v>
      </c>
      <c r="D530" s="96" t="str">
        <f>IF(FN_MC!S533="","*",FN_MC!S533)</f>
        <v>-</v>
      </c>
      <c r="E530" s="96" t="str">
        <f>IF(FN_MC!T533="","*",FN_MC!T533)</f>
        <v>-</v>
      </c>
      <c r="F530" s="96" t="str">
        <f>IF(FN_MC!B533="","*",FN_MC!B533)</f>
        <v>*</v>
      </c>
      <c r="G530" s="96" t="str">
        <f>IF(FN_MC!D533="","*",FN_MC!D533)</f>
        <v>*</v>
      </c>
      <c r="H530" s="96" t="str">
        <f>IF(FN_MC!F533="","*",FN_MC!F533)</f>
        <v>*</v>
      </c>
      <c r="I530" s="96" t="str">
        <f>IF(FN_MC!H533="","*",FN_MC!H533)</f>
        <v>*</v>
      </c>
      <c r="J530" s="96" t="str">
        <f>IF(FN_MC!I533="","*",FN_MC!I533)</f>
        <v>*</v>
      </c>
      <c r="K530" s="96" t="str">
        <f>IF(FN_MC!M533="","*",FN_MC!M533)</f>
        <v>-</v>
      </c>
      <c r="L530" s="196" t="str">
        <f>IF(FN_MC!N533="","*",FN_MC!N533)</f>
        <v>-</v>
      </c>
      <c r="M530" s="97" t="str">
        <f>IF(FN_MC!J533="","*",FN_MC!J533)</f>
        <v>*</v>
      </c>
      <c r="N530" s="183" t="str">
        <f>IF(FN_MC!K533="","*",FN_MC!K533)</f>
        <v>*</v>
      </c>
      <c r="O530" s="183" t="str">
        <f>IF(FN_MC!L533="","*",FN_MC!L533)</f>
        <v>-</v>
      </c>
      <c r="P530" s="107" t="str">
        <f>IF(FN_MC!O533="","*",FN_MC!O533)</f>
        <v>*</v>
      </c>
      <c r="Q530" s="107" t="str">
        <f>IF(FN_MC!P533="","*",FN_MC!P533)</f>
        <v>*</v>
      </c>
      <c r="R530" s="96" t="str">
        <f>IF(FN_MC!Q533="","*",CONCATENATE(FN_MC!Q533," ",FN_MC!R533))</f>
        <v>*</v>
      </c>
      <c r="S530" s="96" t="str">
        <f>IF(FN_MC!V533="","*",FN_MC!V533)</f>
        <v>*</v>
      </c>
      <c r="T530" s="96" t="str">
        <f>IF(FN_MC!W533="","*",FN_MC!W533)</f>
        <v>*</v>
      </c>
      <c r="U530" s="98" t="str">
        <f ca="1">_xlfn.XLOOKUP(G530&amp;$U$3,BS_CONTROLE[CHAVE],BS_CONTROLE[Quantidade_11],"-")</f>
        <v>-</v>
      </c>
      <c r="V530" s="98" t="str">
        <f ca="1">_xlfn.XLOOKUP(G530&amp;$V$3,BS_CONTROLE[CHAVE],BS_CONTROLE[Quantidade_11],"-")</f>
        <v>-</v>
      </c>
      <c r="W530" s="98" t="str">
        <f ca="1">_xlfn.XLOOKUP(G530&amp;$W$3,BS_CONTROLE[CHAVE],BS_CONTROLE[Quantidade_11],"-")</f>
        <v>-</v>
      </c>
      <c r="X530" s="201"/>
      <c r="Y530" s="201"/>
      <c r="Z530" s="201"/>
      <c r="AA530" s="201"/>
      <c r="AB530" s="201"/>
      <c r="AC530" s="201"/>
      <c r="AD530" s="201"/>
      <c r="AE530" s="201"/>
      <c r="AF530" s="201"/>
      <c r="AG530" s="201"/>
      <c r="AH530" s="201"/>
      <c r="AI530" s="201"/>
      <c r="AJ530" s="201"/>
      <c r="AK530" s="201"/>
      <c r="AL530" s="201"/>
      <c r="AM530" s="201"/>
      <c r="AN530" s="201"/>
      <c r="AO530" s="201"/>
      <c r="AP530" s="201"/>
      <c r="AQ530" s="201"/>
      <c r="AR530" s="201"/>
      <c r="AS530" s="201"/>
      <c r="AT530" s="201"/>
    </row>
    <row r="531" spans="1:46" hidden="1">
      <c r="A531" s="95" t="str">
        <f>IF(FN_MC!Y534="","*",FN_MC!Y534)</f>
        <v>*</v>
      </c>
      <c r="B531" s="95" t="str">
        <f>IF(FN_MC!X534="","*",FN_MC!X534)</f>
        <v>*</v>
      </c>
      <c r="C531" s="95" t="str">
        <f>IF(FN_MC!Z534="","*",FN_MC!Z534)</f>
        <v>*</v>
      </c>
      <c r="D531" s="96" t="str">
        <f>IF(FN_MC!S534="","*",FN_MC!S534)</f>
        <v>-</v>
      </c>
      <c r="E531" s="96" t="str">
        <f>IF(FN_MC!T534="","*",FN_MC!T534)</f>
        <v>-</v>
      </c>
      <c r="F531" s="96" t="str">
        <f>IF(FN_MC!B534="","*",FN_MC!B534)</f>
        <v>*</v>
      </c>
      <c r="G531" s="96" t="str">
        <f>IF(FN_MC!D534="","*",FN_MC!D534)</f>
        <v>*</v>
      </c>
      <c r="H531" s="96" t="str">
        <f>IF(FN_MC!F534="","*",FN_MC!F534)</f>
        <v>*</v>
      </c>
      <c r="I531" s="96" t="str">
        <f>IF(FN_MC!H534="","*",FN_MC!H534)</f>
        <v>*</v>
      </c>
      <c r="J531" s="96" t="str">
        <f>IF(FN_MC!I534="","*",FN_MC!I534)</f>
        <v>*</v>
      </c>
      <c r="K531" s="96" t="str">
        <f>IF(FN_MC!M534="","*",FN_MC!M534)</f>
        <v>-</v>
      </c>
      <c r="L531" s="196" t="str">
        <f>IF(FN_MC!N534="","*",FN_MC!N534)</f>
        <v>-</v>
      </c>
      <c r="M531" s="97" t="str">
        <f>IF(FN_MC!J534="","*",FN_MC!J534)</f>
        <v>*</v>
      </c>
      <c r="N531" s="183" t="str">
        <f>IF(FN_MC!K534="","*",FN_MC!K534)</f>
        <v>*</v>
      </c>
      <c r="O531" s="183" t="str">
        <f>IF(FN_MC!L534="","*",FN_MC!L534)</f>
        <v>-</v>
      </c>
      <c r="P531" s="107" t="str">
        <f>IF(FN_MC!O534="","*",FN_MC!O534)</f>
        <v>*</v>
      </c>
      <c r="Q531" s="107" t="str">
        <f>IF(FN_MC!P534="","*",FN_MC!P534)</f>
        <v>*</v>
      </c>
      <c r="R531" s="96" t="str">
        <f>IF(FN_MC!Q534="","*",CONCATENATE(FN_MC!Q534," ",FN_MC!R534))</f>
        <v>*</v>
      </c>
      <c r="S531" s="96" t="str">
        <f>IF(FN_MC!V534="","*",FN_MC!V534)</f>
        <v>*</v>
      </c>
      <c r="T531" s="96" t="str">
        <f>IF(FN_MC!W534="","*",FN_MC!W534)</f>
        <v>*</v>
      </c>
      <c r="U531" s="98" t="str">
        <f ca="1">_xlfn.XLOOKUP(G531&amp;$U$3,BS_CONTROLE[CHAVE],BS_CONTROLE[Quantidade_11],"-")</f>
        <v>-</v>
      </c>
      <c r="V531" s="98" t="str">
        <f ca="1">_xlfn.XLOOKUP(G531&amp;$V$3,BS_CONTROLE[CHAVE],BS_CONTROLE[Quantidade_11],"-")</f>
        <v>-</v>
      </c>
      <c r="W531" s="98" t="str">
        <f ca="1">_xlfn.XLOOKUP(G531&amp;$W$3,BS_CONTROLE[CHAVE],BS_CONTROLE[Quantidade_11],"-")</f>
        <v>-</v>
      </c>
      <c r="X531" s="201"/>
      <c r="Y531" s="201"/>
      <c r="Z531" s="201"/>
      <c r="AA531" s="201"/>
      <c r="AB531" s="201"/>
      <c r="AC531" s="201"/>
      <c r="AD531" s="201"/>
      <c r="AE531" s="201"/>
      <c r="AF531" s="201"/>
      <c r="AG531" s="201"/>
      <c r="AH531" s="201"/>
      <c r="AI531" s="201"/>
      <c r="AJ531" s="201"/>
      <c r="AK531" s="201"/>
      <c r="AL531" s="201"/>
      <c r="AM531" s="201"/>
      <c r="AN531" s="201"/>
      <c r="AO531" s="201"/>
      <c r="AP531" s="201"/>
      <c r="AQ531" s="201"/>
      <c r="AR531" s="201"/>
      <c r="AS531" s="201"/>
      <c r="AT531" s="201"/>
    </row>
    <row r="532" spans="1:46" hidden="1">
      <c r="A532" s="95" t="str">
        <f>IF(FN_MC!Y535="","*",FN_MC!Y535)</f>
        <v>*</v>
      </c>
      <c r="B532" s="95" t="str">
        <f>IF(FN_MC!X535="","*",FN_MC!X535)</f>
        <v>*</v>
      </c>
      <c r="C532" s="95" t="str">
        <f>IF(FN_MC!Z535="","*",FN_MC!Z535)</f>
        <v>*</v>
      </c>
      <c r="D532" s="96" t="str">
        <f>IF(FN_MC!S535="","*",FN_MC!S535)</f>
        <v>-</v>
      </c>
      <c r="E532" s="96" t="str">
        <f>IF(FN_MC!T535="","*",FN_MC!T535)</f>
        <v>-</v>
      </c>
      <c r="F532" s="96" t="str">
        <f>IF(FN_MC!B535="","*",FN_MC!B535)</f>
        <v>*</v>
      </c>
      <c r="G532" s="96" t="str">
        <f>IF(FN_MC!D535="","*",FN_MC!D535)</f>
        <v>*</v>
      </c>
      <c r="H532" s="96" t="str">
        <f>IF(FN_MC!F535="","*",FN_MC!F535)</f>
        <v>*</v>
      </c>
      <c r="I532" s="96" t="str">
        <f>IF(FN_MC!H535="","*",FN_MC!H535)</f>
        <v>*</v>
      </c>
      <c r="J532" s="96" t="str">
        <f>IF(FN_MC!I535="","*",FN_MC!I535)</f>
        <v>*</v>
      </c>
      <c r="K532" s="96" t="str">
        <f>IF(FN_MC!M535="","*",FN_MC!M535)</f>
        <v>-</v>
      </c>
      <c r="L532" s="196" t="str">
        <f>IF(FN_MC!N535="","*",FN_MC!N535)</f>
        <v>-</v>
      </c>
      <c r="M532" s="97" t="str">
        <f>IF(FN_MC!J535="","*",FN_MC!J535)</f>
        <v>*</v>
      </c>
      <c r="N532" s="183" t="str">
        <f>IF(FN_MC!K535="","*",FN_MC!K535)</f>
        <v>*</v>
      </c>
      <c r="O532" s="183" t="str">
        <f>IF(FN_MC!L535="","*",FN_MC!L535)</f>
        <v>-</v>
      </c>
      <c r="P532" s="107" t="str">
        <f>IF(FN_MC!O535="","*",FN_MC!O535)</f>
        <v>*</v>
      </c>
      <c r="Q532" s="107" t="str">
        <f>IF(FN_MC!P535="","*",FN_MC!P535)</f>
        <v>*</v>
      </c>
      <c r="R532" s="96" t="str">
        <f>IF(FN_MC!Q535="","*",CONCATENATE(FN_MC!Q535," ",FN_MC!R535))</f>
        <v>*</v>
      </c>
      <c r="S532" s="96" t="str">
        <f>IF(FN_MC!V535="","*",FN_MC!V535)</f>
        <v>*</v>
      </c>
      <c r="T532" s="96" t="str">
        <f>IF(FN_MC!W535="","*",FN_MC!W535)</f>
        <v>*</v>
      </c>
      <c r="U532" s="98" t="str">
        <f ca="1">_xlfn.XLOOKUP(G532&amp;$U$3,BS_CONTROLE[CHAVE],BS_CONTROLE[Quantidade_11],"-")</f>
        <v>-</v>
      </c>
      <c r="V532" s="98" t="str">
        <f ca="1">_xlfn.XLOOKUP(G532&amp;$V$3,BS_CONTROLE[CHAVE],BS_CONTROLE[Quantidade_11],"-")</f>
        <v>-</v>
      </c>
      <c r="W532" s="98" t="str">
        <f ca="1">_xlfn.XLOOKUP(G532&amp;$W$3,BS_CONTROLE[CHAVE],BS_CONTROLE[Quantidade_11],"-")</f>
        <v>-</v>
      </c>
      <c r="X532" s="201"/>
      <c r="Y532" s="201"/>
      <c r="Z532" s="201"/>
      <c r="AA532" s="201"/>
      <c r="AB532" s="201"/>
      <c r="AC532" s="201"/>
      <c r="AD532" s="201"/>
      <c r="AE532" s="201"/>
      <c r="AF532" s="201"/>
      <c r="AG532" s="201"/>
      <c r="AH532" s="201"/>
      <c r="AI532" s="201"/>
      <c r="AJ532" s="201"/>
      <c r="AK532" s="201"/>
      <c r="AL532" s="201"/>
      <c r="AM532" s="201"/>
      <c r="AN532" s="201"/>
      <c r="AO532" s="201"/>
      <c r="AP532" s="201"/>
      <c r="AQ532" s="201"/>
      <c r="AR532" s="201"/>
      <c r="AS532" s="201"/>
      <c r="AT532" s="201"/>
    </row>
    <row r="533" spans="1:46" hidden="1">
      <c r="A533" s="95" t="str">
        <f>IF(FN_MC!Y536="","*",FN_MC!Y536)</f>
        <v>*</v>
      </c>
      <c r="B533" s="95" t="str">
        <f>IF(FN_MC!X536="","*",FN_MC!X536)</f>
        <v>*</v>
      </c>
      <c r="C533" s="95" t="str">
        <f>IF(FN_MC!Z536="","*",FN_MC!Z536)</f>
        <v>*</v>
      </c>
      <c r="D533" s="96" t="str">
        <f>IF(FN_MC!S536="","*",FN_MC!S536)</f>
        <v>-</v>
      </c>
      <c r="E533" s="96" t="str">
        <f>IF(FN_MC!T536="","*",FN_MC!T536)</f>
        <v>-</v>
      </c>
      <c r="F533" s="96" t="str">
        <f>IF(FN_MC!B536="","*",FN_MC!B536)</f>
        <v>*</v>
      </c>
      <c r="G533" s="96" t="str">
        <f>IF(FN_MC!D536="","*",FN_MC!D536)</f>
        <v>*</v>
      </c>
      <c r="H533" s="96" t="str">
        <f>IF(FN_MC!F536="","*",FN_MC!F536)</f>
        <v>*</v>
      </c>
      <c r="I533" s="96" t="str">
        <f>IF(FN_MC!H536="","*",FN_MC!H536)</f>
        <v>*</v>
      </c>
      <c r="J533" s="96" t="str">
        <f>IF(FN_MC!I536="","*",FN_MC!I536)</f>
        <v>*</v>
      </c>
      <c r="K533" s="96" t="str">
        <f>IF(FN_MC!M536="","*",FN_MC!M536)</f>
        <v>-</v>
      </c>
      <c r="L533" s="196" t="str">
        <f>IF(FN_MC!N536="","*",FN_MC!N536)</f>
        <v>-</v>
      </c>
      <c r="M533" s="97" t="str">
        <f>IF(FN_MC!J536="","*",FN_MC!J536)</f>
        <v>*</v>
      </c>
      <c r="N533" s="183" t="str">
        <f>IF(FN_MC!K536="","*",FN_MC!K536)</f>
        <v>*</v>
      </c>
      <c r="O533" s="183" t="str">
        <f>IF(FN_MC!L536="","*",FN_MC!L536)</f>
        <v>-</v>
      </c>
      <c r="P533" s="107" t="str">
        <f>IF(FN_MC!O536="","*",FN_MC!O536)</f>
        <v>*</v>
      </c>
      <c r="Q533" s="107" t="str">
        <f>IF(FN_MC!P536="","*",FN_MC!P536)</f>
        <v>*</v>
      </c>
      <c r="R533" s="96" t="str">
        <f>IF(FN_MC!Q536="","*",CONCATENATE(FN_MC!Q536," ",FN_MC!R536))</f>
        <v>*</v>
      </c>
      <c r="S533" s="96" t="str">
        <f>IF(FN_MC!V536="","*",FN_MC!V536)</f>
        <v>*</v>
      </c>
      <c r="T533" s="96" t="str">
        <f>IF(FN_MC!W536="","*",FN_MC!W536)</f>
        <v>*</v>
      </c>
      <c r="U533" s="98" t="str">
        <f ca="1">_xlfn.XLOOKUP(G533&amp;$U$3,BS_CONTROLE[CHAVE],BS_CONTROLE[Quantidade_11],"-")</f>
        <v>-</v>
      </c>
      <c r="V533" s="98" t="str">
        <f ca="1">_xlfn.XLOOKUP(G533&amp;$V$3,BS_CONTROLE[CHAVE],BS_CONTROLE[Quantidade_11],"-")</f>
        <v>-</v>
      </c>
      <c r="W533" s="98" t="str">
        <f ca="1">_xlfn.XLOOKUP(G533&amp;$W$3,BS_CONTROLE[CHAVE],BS_CONTROLE[Quantidade_11],"-")</f>
        <v>-</v>
      </c>
      <c r="X533" s="201"/>
      <c r="Y533" s="201"/>
      <c r="Z533" s="201"/>
      <c r="AA533" s="201"/>
      <c r="AB533" s="201"/>
      <c r="AC533" s="201"/>
      <c r="AD533" s="201"/>
      <c r="AE533" s="201"/>
      <c r="AF533" s="201"/>
      <c r="AG533" s="201"/>
      <c r="AH533" s="201"/>
      <c r="AI533" s="201"/>
      <c r="AJ533" s="201"/>
      <c r="AK533" s="201"/>
      <c r="AL533" s="201"/>
      <c r="AM533" s="201"/>
      <c r="AN533" s="201"/>
      <c r="AO533" s="201"/>
      <c r="AP533" s="201"/>
      <c r="AQ533" s="201"/>
      <c r="AR533" s="201"/>
      <c r="AS533" s="201"/>
      <c r="AT533" s="201"/>
    </row>
    <row r="534" spans="1:46" hidden="1">
      <c r="A534" s="95" t="str">
        <f>IF(FN_MC!Y537="","*",FN_MC!Y537)</f>
        <v>*</v>
      </c>
      <c r="B534" s="95" t="str">
        <f>IF(FN_MC!X537="","*",FN_MC!X537)</f>
        <v>*</v>
      </c>
      <c r="C534" s="95" t="str">
        <f>IF(FN_MC!Z537="","*",FN_MC!Z537)</f>
        <v>*</v>
      </c>
      <c r="D534" s="96" t="str">
        <f>IF(FN_MC!S537="","*",FN_MC!S537)</f>
        <v>-</v>
      </c>
      <c r="E534" s="96" t="str">
        <f>IF(FN_MC!T537="","*",FN_MC!T537)</f>
        <v>-</v>
      </c>
      <c r="F534" s="96" t="str">
        <f>IF(FN_MC!B537="","*",FN_MC!B537)</f>
        <v>*</v>
      </c>
      <c r="G534" s="96" t="str">
        <f>IF(FN_MC!D537="","*",FN_MC!D537)</f>
        <v>*</v>
      </c>
      <c r="H534" s="96" t="str">
        <f>IF(FN_MC!F537="","*",FN_MC!F537)</f>
        <v>*</v>
      </c>
      <c r="I534" s="96" t="str">
        <f>IF(FN_MC!H537="","*",FN_MC!H537)</f>
        <v>*</v>
      </c>
      <c r="J534" s="96" t="str">
        <f>IF(FN_MC!I537="","*",FN_MC!I537)</f>
        <v>*</v>
      </c>
      <c r="K534" s="96" t="str">
        <f>IF(FN_MC!M537="","*",FN_MC!M537)</f>
        <v>-</v>
      </c>
      <c r="L534" s="196" t="str">
        <f>IF(FN_MC!N537="","*",FN_MC!N537)</f>
        <v>-</v>
      </c>
      <c r="M534" s="97" t="str">
        <f>IF(FN_MC!J537="","*",FN_MC!J537)</f>
        <v>*</v>
      </c>
      <c r="N534" s="183" t="str">
        <f>IF(FN_MC!K537="","*",FN_MC!K537)</f>
        <v>*</v>
      </c>
      <c r="O534" s="183" t="str">
        <f>IF(FN_MC!L537="","*",FN_MC!L537)</f>
        <v>-</v>
      </c>
      <c r="P534" s="107" t="str">
        <f>IF(FN_MC!O537="","*",FN_MC!O537)</f>
        <v>*</v>
      </c>
      <c r="Q534" s="107" t="str">
        <f>IF(FN_MC!P537="","*",FN_MC!P537)</f>
        <v>*</v>
      </c>
      <c r="R534" s="96" t="str">
        <f>IF(FN_MC!Q537="","*",CONCATENATE(FN_MC!Q537," ",FN_MC!R537))</f>
        <v>*</v>
      </c>
      <c r="S534" s="96" t="str">
        <f>IF(FN_MC!V537="","*",FN_MC!V537)</f>
        <v>*</v>
      </c>
      <c r="T534" s="96" t="str">
        <f>IF(FN_MC!W537="","*",FN_MC!W537)</f>
        <v>*</v>
      </c>
      <c r="U534" s="98" t="str">
        <f ca="1">_xlfn.XLOOKUP(G534&amp;$U$3,BS_CONTROLE[CHAVE],BS_CONTROLE[Quantidade_11],"-")</f>
        <v>-</v>
      </c>
      <c r="V534" s="98" t="str">
        <f ca="1">_xlfn.XLOOKUP(G534&amp;$V$3,BS_CONTROLE[CHAVE],BS_CONTROLE[Quantidade_11],"-")</f>
        <v>-</v>
      </c>
      <c r="W534" s="98" t="str">
        <f ca="1">_xlfn.XLOOKUP(G534&amp;$W$3,BS_CONTROLE[CHAVE],BS_CONTROLE[Quantidade_11],"-")</f>
        <v>-</v>
      </c>
      <c r="X534" s="201"/>
      <c r="Y534" s="201"/>
      <c r="Z534" s="201"/>
      <c r="AA534" s="201"/>
      <c r="AB534" s="201"/>
      <c r="AC534" s="201"/>
      <c r="AD534" s="201"/>
      <c r="AE534" s="201"/>
      <c r="AF534" s="201"/>
      <c r="AG534" s="201"/>
      <c r="AH534" s="201"/>
      <c r="AI534" s="201"/>
      <c r="AJ534" s="201"/>
      <c r="AK534" s="201"/>
      <c r="AL534" s="201"/>
      <c r="AM534" s="201"/>
      <c r="AN534" s="201"/>
      <c r="AO534" s="201"/>
      <c r="AP534" s="201"/>
      <c r="AQ534" s="201"/>
      <c r="AR534" s="201"/>
      <c r="AS534" s="201"/>
      <c r="AT534" s="201"/>
    </row>
    <row r="535" spans="1:46" hidden="1">
      <c r="A535" s="95" t="str">
        <f>IF(FN_MC!Y538="","*",FN_MC!Y538)</f>
        <v>*</v>
      </c>
      <c r="B535" s="95" t="str">
        <f>IF(FN_MC!X538="","*",FN_MC!X538)</f>
        <v>*</v>
      </c>
      <c r="C535" s="95" t="str">
        <f>IF(FN_MC!Z538="","*",FN_MC!Z538)</f>
        <v>*</v>
      </c>
      <c r="D535" s="96" t="str">
        <f>IF(FN_MC!S538="","*",FN_MC!S538)</f>
        <v>-</v>
      </c>
      <c r="E535" s="96" t="str">
        <f>IF(FN_MC!T538="","*",FN_MC!T538)</f>
        <v>-</v>
      </c>
      <c r="F535" s="96" t="str">
        <f>IF(FN_MC!B538="","*",FN_MC!B538)</f>
        <v>*</v>
      </c>
      <c r="G535" s="96" t="str">
        <f>IF(FN_MC!D538="","*",FN_MC!D538)</f>
        <v>*</v>
      </c>
      <c r="H535" s="96" t="str">
        <f>IF(FN_MC!F538="","*",FN_MC!F538)</f>
        <v>*</v>
      </c>
      <c r="I535" s="96" t="str">
        <f>IF(FN_MC!H538="","*",FN_MC!H538)</f>
        <v>*</v>
      </c>
      <c r="J535" s="96" t="str">
        <f>IF(FN_MC!I538="","*",FN_MC!I538)</f>
        <v>*</v>
      </c>
      <c r="K535" s="96" t="str">
        <f>IF(FN_MC!M538="","*",FN_MC!M538)</f>
        <v>-</v>
      </c>
      <c r="L535" s="196" t="str">
        <f>IF(FN_MC!N538="","*",FN_MC!N538)</f>
        <v>-</v>
      </c>
      <c r="M535" s="97" t="str">
        <f>IF(FN_MC!J538="","*",FN_MC!J538)</f>
        <v>*</v>
      </c>
      <c r="N535" s="183" t="str">
        <f>IF(FN_MC!K538="","*",FN_MC!K538)</f>
        <v>*</v>
      </c>
      <c r="O535" s="183" t="str">
        <f>IF(FN_MC!L538="","*",FN_MC!L538)</f>
        <v>-</v>
      </c>
      <c r="P535" s="107" t="str">
        <f>IF(FN_MC!O538="","*",FN_MC!O538)</f>
        <v>*</v>
      </c>
      <c r="Q535" s="107" t="str">
        <f>IF(FN_MC!P538="","*",FN_MC!P538)</f>
        <v>*</v>
      </c>
      <c r="R535" s="96" t="str">
        <f>IF(FN_MC!Q538="","*",CONCATENATE(FN_MC!Q538," ",FN_MC!R538))</f>
        <v>*</v>
      </c>
      <c r="S535" s="96" t="str">
        <f>IF(FN_MC!V538="","*",FN_MC!V538)</f>
        <v>*</v>
      </c>
      <c r="T535" s="96" t="str">
        <f>IF(FN_MC!W538="","*",FN_MC!W538)</f>
        <v>*</v>
      </c>
      <c r="U535" s="98" t="str">
        <f ca="1">_xlfn.XLOOKUP(G535&amp;$U$3,BS_CONTROLE[CHAVE],BS_CONTROLE[Quantidade_11],"-")</f>
        <v>-</v>
      </c>
      <c r="V535" s="98" t="str">
        <f ca="1">_xlfn.XLOOKUP(G535&amp;$V$3,BS_CONTROLE[CHAVE],BS_CONTROLE[Quantidade_11],"-")</f>
        <v>-</v>
      </c>
      <c r="W535" s="98" t="str">
        <f ca="1">_xlfn.XLOOKUP(G535&amp;$W$3,BS_CONTROLE[CHAVE],BS_CONTROLE[Quantidade_11],"-")</f>
        <v>-</v>
      </c>
      <c r="X535" s="201"/>
      <c r="Y535" s="201"/>
      <c r="Z535" s="201"/>
      <c r="AA535" s="201"/>
      <c r="AB535" s="201"/>
      <c r="AC535" s="201"/>
      <c r="AD535" s="201"/>
      <c r="AE535" s="201"/>
      <c r="AF535" s="201"/>
      <c r="AG535" s="201"/>
      <c r="AH535" s="201"/>
      <c r="AI535" s="201"/>
      <c r="AJ535" s="201"/>
      <c r="AK535" s="201"/>
      <c r="AL535" s="201"/>
      <c r="AM535" s="201"/>
      <c r="AN535" s="201"/>
      <c r="AO535" s="201"/>
      <c r="AP535" s="201"/>
      <c r="AQ535" s="201"/>
      <c r="AR535" s="201"/>
      <c r="AS535" s="201"/>
      <c r="AT535" s="201"/>
    </row>
    <row r="536" spans="1:46" hidden="1">
      <c r="A536" s="95" t="str">
        <f>IF(FN_MC!Y539="","*",FN_MC!Y539)</f>
        <v>*</v>
      </c>
      <c r="B536" s="95" t="str">
        <f>IF(FN_MC!X539="","*",FN_MC!X539)</f>
        <v>*</v>
      </c>
      <c r="C536" s="95" t="str">
        <f>IF(FN_MC!Z539="","*",FN_MC!Z539)</f>
        <v>*</v>
      </c>
      <c r="D536" s="96" t="str">
        <f>IF(FN_MC!S539="","*",FN_MC!S539)</f>
        <v>-</v>
      </c>
      <c r="E536" s="96" t="str">
        <f>IF(FN_MC!T539="","*",FN_MC!T539)</f>
        <v>-</v>
      </c>
      <c r="F536" s="96" t="str">
        <f>IF(FN_MC!B539="","*",FN_MC!B539)</f>
        <v>*</v>
      </c>
      <c r="G536" s="96" t="str">
        <f>IF(FN_MC!D539="","*",FN_MC!D539)</f>
        <v>*</v>
      </c>
      <c r="H536" s="96" t="str">
        <f>IF(FN_MC!F539="","*",FN_MC!F539)</f>
        <v>*</v>
      </c>
      <c r="I536" s="96" t="str">
        <f>IF(FN_MC!H539="","*",FN_MC!H539)</f>
        <v>*</v>
      </c>
      <c r="J536" s="96" t="str">
        <f>IF(FN_MC!I539="","*",FN_MC!I539)</f>
        <v>*</v>
      </c>
      <c r="K536" s="96" t="str">
        <f>IF(FN_MC!M539="","*",FN_MC!M539)</f>
        <v>-</v>
      </c>
      <c r="L536" s="196" t="str">
        <f>IF(FN_MC!N539="","*",FN_MC!N539)</f>
        <v>-</v>
      </c>
      <c r="M536" s="97" t="str">
        <f>IF(FN_MC!J539="","*",FN_MC!J539)</f>
        <v>*</v>
      </c>
      <c r="N536" s="183" t="str">
        <f>IF(FN_MC!K539="","*",FN_MC!K539)</f>
        <v>*</v>
      </c>
      <c r="O536" s="183" t="str">
        <f>IF(FN_MC!L539="","*",FN_MC!L539)</f>
        <v>-</v>
      </c>
      <c r="P536" s="107" t="str">
        <f>IF(FN_MC!O539="","*",FN_MC!O539)</f>
        <v>*</v>
      </c>
      <c r="Q536" s="107" t="str">
        <f>IF(FN_MC!P539="","*",FN_MC!P539)</f>
        <v>*</v>
      </c>
      <c r="R536" s="96" t="str">
        <f>IF(FN_MC!Q539="","*",CONCATENATE(FN_MC!Q539," ",FN_MC!R539))</f>
        <v>*</v>
      </c>
      <c r="S536" s="96" t="str">
        <f>IF(FN_MC!V539="","*",FN_MC!V539)</f>
        <v>*</v>
      </c>
      <c r="T536" s="96" t="str">
        <f>IF(FN_MC!W539="","*",FN_MC!W539)</f>
        <v>*</v>
      </c>
      <c r="U536" s="98" t="str">
        <f ca="1">_xlfn.XLOOKUP(G536&amp;$U$3,BS_CONTROLE[CHAVE],BS_CONTROLE[Quantidade_11],"-")</f>
        <v>-</v>
      </c>
      <c r="V536" s="98" t="str">
        <f ca="1">_xlfn.XLOOKUP(G536&amp;$V$3,BS_CONTROLE[CHAVE],BS_CONTROLE[Quantidade_11],"-")</f>
        <v>-</v>
      </c>
      <c r="W536" s="98" t="str">
        <f ca="1">_xlfn.XLOOKUP(G536&amp;$W$3,BS_CONTROLE[CHAVE],BS_CONTROLE[Quantidade_11],"-")</f>
        <v>-</v>
      </c>
      <c r="X536" s="201"/>
      <c r="Y536" s="201"/>
      <c r="Z536" s="201"/>
      <c r="AA536" s="201"/>
      <c r="AB536" s="201"/>
      <c r="AC536" s="201"/>
      <c r="AD536" s="201"/>
      <c r="AE536" s="201"/>
      <c r="AF536" s="201"/>
      <c r="AG536" s="201"/>
      <c r="AH536" s="201"/>
      <c r="AI536" s="201"/>
      <c r="AJ536" s="201"/>
      <c r="AK536" s="201"/>
      <c r="AL536" s="201"/>
      <c r="AM536" s="201"/>
      <c r="AN536" s="201"/>
      <c r="AO536" s="201"/>
      <c r="AP536" s="201"/>
      <c r="AQ536" s="201"/>
      <c r="AR536" s="201"/>
      <c r="AS536" s="201"/>
      <c r="AT536" s="201"/>
    </row>
    <row r="537" spans="1:46" hidden="1">
      <c r="A537" s="95" t="str">
        <f>IF(FN_MC!Y540="","*",FN_MC!Y540)</f>
        <v>*</v>
      </c>
      <c r="B537" s="95" t="str">
        <f>IF(FN_MC!X540="","*",FN_MC!X540)</f>
        <v>*</v>
      </c>
      <c r="C537" s="95" t="str">
        <f>IF(FN_MC!Z540="","*",FN_MC!Z540)</f>
        <v>*</v>
      </c>
      <c r="D537" s="96" t="str">
        <f>IF(FN_MC!S540="","*",FN_MC!S540)</f>
        <v>-</v>
      </c>
      <c r="E537" s="96" t="str">
        <f>IF(FN_MC!T540="","*",FN_MC!T540)</f>
        <v>-</v>
      </c>
      <c r="F537" s="96" t="str">
        <f>IF(FN_MC!B540="","*",FN_MC!B540)</f>
        <v>*</v>
      </c>
      <c r="G537" s="96" t="str">
        <f>IF(FN_MC!D540="","*",FN_MC!D540)</f>
        <v>*</v>
      </c>
      <c r="H537" s="96" t="str">
        <f>IF(FN_MC!F540="","*",FN_MC!F540)</f>
        <v>*</v>
      </c>
      <c r="I537" s="96" t="str">
        <f>IF(FN_MC!H540="","*",FN_MC!H540)</f>
        <v>*</v>
      </c>
      <c r="J537" s="96" t="str">
        <f>IF(FN_MC!I540="","*",FN_MC!I540)</f>
        <v>*</v>
      </c>
      <c r="K537" s="96" t="str">
        <f>IF(FN_MC!M540="","*",FN_MC!M540)</f>
        <v>-</v>
      </c>
      <c r="L537" s="196" t="str">
        <f>IF(FN_MC!N540="","*",FN_MC!N540)</f>
        <v>-</v>
      </c>
      <c r="M537" s="97" t="str">
        <f>IF(FN_MC!J540="","*",FN_MC!J540)</f>
        <v>*</v>
      </c>
      <c r="N537" s="183" t="str">
        <f>IF(FN_MC!K540="","*",FN_MC!K540)</f>
        <v>*</v>
      </c>
      <c r="O537" s="183" t="str">
        <f>IF(FN_MC!L540="","*",FN_MC!L540)</f>
        <v>-</v>
      </c>
      <c r="P537" s="107" t="str">
        <f>IF(FN_MC!O540="","*",FN_MC!O540)</f>
        <v>*</v>
      </c>
      <c r="Q537" s="107" t="str">
        <f>IF(FN_MC!P540="","*",FN_MC!P540)</f>
        <v>*</v>
      </c>
      <c r="R537" s="96" t="str">
        <f>IF(FN_MC!Q540="","*",CONCATENATE(FN_MC!Q540," ",FN_MC!R540))</f>
        <v>*</v>
      </c>
      <c r="S537" s="96" t="str">
        <f>IF(FN_MC!V540="","*",FN_MC!V540)</f>
        <v>*</v>
      </c>
      <c r="T537" s="96" t="str">
        <f>IF(FN_MC!W540="","*",FN_MC!W540)</f>
        <v>*</v>
      </c>
      <c r="U537" s="98" t="str">
        <f ca="1">_xlfn.XLOOKUP(G537&amp;$U$3,BS_CONTROLE[CHAVE],BS_CONTROLE[Quantidade_11],"-")</f>
        <v>-</v>
      </c>
      <c r="V537" s="98" t="str">
        <f ca="1">_xlfn.XLOOKUP(G537&amp;$V$3,BS_CONTROLE[CHAVE],BS_CONTROLE[Quantidade_11],"-")</f>
        <v>-</v>
      </c>
      <c r="W537" s="98" t="str">
        <f ca="1">_xlfn.XLOOKUP(G537&amp;$W$3,BS_CONTROLE[CHAVE],BS_CONTROLE[Quantidade_11],"-")</f>
        <v>-</v>
      </c>
      <c r="X537" s="201"/>
      <c r="Y537" s="201"/>
      <c r="Z537" s="201"/>
      <c r="AA537" s="201"/>
      <c r="AB537" s="201"/>
      <c r="AC537" s="201"/>
      <c r="AD537" s="201"/>
      <c r="AE537" s="201"/>
      <c r="AF537" s="201"/>
      <c r="AG537" s="201"/>
      <c r="AH537" s="201"/>
      <c r="AI537" s="201"/>
      <c r="AJ537" s="201"/>
      <c r="AK537" s="201"/>
      <c r="AL537" s="201"/>
      <c r="AM537" s="201"/>
      <c r="AN537" s="201"/>
      <c r="AO537" s="201"/>
      <c r="AP537" s="201"/>
      <c r="AQ537" s="201"/>
      <c r="AR537" s="201"/>
      <c r="AS537" s="201"/>
      <c r="AT537" s="201"/>
    </row>
    <row r="538" spans="1:46" hidden="1">
      <c r="A538" s="95" t="str">
        <f>IF(FN_MC!Y541="","*",FN_MC!Y541)</f>
        <v>*</v>
      </c>
      <c r="B538" s="95" t="str">
        <f>IF(FN_MC!X541="","*",FN_MC!X541)</f>
        <v>*</v>
      </c>
      <c r="C538" s="95" t="str">
        <f>IF(FN_MC!Z541="","*",FN_MC!Z541)</f>
        <v>*</v>
      </c>
      <c r="D538" s="96" t="str">
        <f>IF(FN_MC!S541="","*",FN_MC!S541)</f>
        <v>-</v>
      </c>
      <c r="E538" s="96" t="str">
        <f>IF(FN_MC!T541="","*",FN_MC!T541)</f>
        <v>-</v>
      </c>
      <c r="F538" s="96" t="str">
        <f>IF(FN_MC!B541="","*",FN_MC!B541)</f>
        <v>*</v>
      </c>
      <c r="G538" s="96" t="str">
        <f>IF(FN_MC!D541="","*",FN_MC!D541)</f>
        <v>*</v>
      </c>
      <c r="H538" s="96" t="str">
        <f>IF(FN_MC!F541="","*",FN_MC!F541)</f>
        <v>*</v>
      </c>
      <c r="I538" s="96" t="str">
        <f>IF(FN_MC!H541="","*",FN_MC!H541)</f>
        <v>*</v>
      </c>
      <c r="J538" s="96" t="str">
        <f>IF(FN_MC!I541="","*",FN_MC!I541)</f>
        <v>*</v>
      </c>
      <c r="K538" s="96" t="str">
        <f>IF(FN_MC!M541="","*",FN_MC!M541)</f>
        <v>-</v>
      </c>
      <c r="L538" s="196" t="str">
        <f>IF(FN_MC!N541="","*",FN_MC!N541)</f>
        <v>-</v>
      </c>
      <c r="M538" s="97" t="str">
        <f>IF(FN_MC!J541="","*",FN_MC!J541)</f>
        <v>*</v>
      </c>
      <c r="N538" s="183" t="str">
        <f>IF(FN_MC!K541="","*",FN_MC!K541)</f>
        <v>*</v>
      </c>
      <c r="O538" s="183" t="str">
        <f>IF(FN_MC!L541="","*",FN_MC!L541)</f>
        <v>-</v>
      </c>
      <c r="P538" s="107" t="str">
        <f>IF(FN_MC!O541="","*",FN_MC!O541)</f>
        <v>*</v>
      </c>
      <c r="Q538" s="107" t="str">
        <f>IF(FN_MC!P541="","*",FN_MC!P541)</f>
        <v>*</v>
      </c>
      <c r="R538" s="96" t="str">
        <f>IF(FN_MC!Q541="","*",CONCATENATE(FN_MC!Q541," ",FN_MC!R541))</f>
        <v>*</v>
      </c>
      <c r="S538" s="96" t="str">
        <f>IF(FN_MC!V541="","*",FN_MC!V541)</f>
        <v>*</v>
      </c>
      <c r="T538" s="96" t="str">
        <f>IF(FN_MC!W541="","*",FN_MC!W541)</f>
        <v>*</v>
      </c>
      <c r="U538" s="98" t="str">
        <f ca="1">_xlfn.XLOOKUP(G538&amp;$U$3,BS_CONTROLE[CHAVE],BS_CONTROLE[Quantidade_11],"-")</f>
        <v>-</v>
      </c>
      <c r="V538" s="98" t="str">
        <f ca="1">_xlfn.XLOOKUP(G538&amp;$V$3,BS_CONTROLE[CHAVE],BS_CONTROLE[Quantidade_11],"-")</f>
        <v>-</v>
      </c>
      <c r="W538" s="98" t="str">
        <f ca="1">_xlfn.XLOOKUP(G538&amp;$W$3,BS_CONTROLE[CHAVE],BS_CONTROLE[Quantidade_11],"-")</f>
        <v>-</v>
      </c>
      <c r="X538" s="201"/>
      <c r="Y538" s="201"/>
      <c r="Z538" s="201"/>
      <c r="AA538" s="201"/>
      <c r="AB538" s="201"/>
      <c r="AC538" s="201"/>
      <c r="AD538" s="201"/>
      <c r="AE538" s="201"/>
      <c r="AF538" s="201"/>
      <c r="AG538" s="201"/>
      <c r="AH538" s="201"/>
      <c r="AI538" s="201"/>
      <c r="AJ538" s="201"/>
      <c r="AK538" s="201"/>
      <c r="AL538" s="201"/>
      <c r="AM538" s="201"/>
      <c r="AN538" s="201"/>
      <c r="AO538" s="201"/>
      <c r="AP538" s="201"/>
      <c r="AQ538" s="201"/>
      <c r="AR538" s="201"/>
      <c r="AS538" s="201"/>
      <c r="AT538" s="201"/>
    </row>
    <row r="539" spans="1:46" hidden="1">
      <c r="A539" s="95" t="str">
        <f>IF(FN_MC!Y542="","*",FN_MC!Y542)</f>
        <v>*</v>
      </c>
      <c r="B539" s="95" t="str">
        <f>IF(FN_MC!X542="","*",FN_MC!X542)</f>
        <v>*</v>
      </c>
      <c r="C539" s="95" t="str">
        <f>IF(FN_MC!Z542="","*",FN_MC!Z542)</f>
        <v>*</v>
      </c>
      <c r="D539" s="96" t="str">
        <f>IF(FN_MC!S542="","*",FN_MC!S542)</f>
        <v>-</v>
      </c>
      <c r="E539" s="96" t="str">
        <f>IF(FN_MC!T542="","*",FN_MC!T542)</f>
        <v>-</v>
      </c>
      <c r="F539" s="96" t="str">
        <f>IF(FN_MC!B542="","*",FN_MC!B542)</f>
        <v>*</v>
      </c>
      <c r="G539" s="96" t="str">
        <f>IF(FN_MC!D542="","*",FN_MC!D542)</f>
        <v>*</v>
      </c>
      <c r="H539" s="96" t="str">
        <f>IF(FN_MC!F542="","*",FN_MC!F542)</f>
        <v>*</v>
      </c>
      <c r="I539" s="96" t="str">
        <f>IF(FN_MC!H542="","*",FN_MC!H542)</f>
        <v>*</v>
      </c>
      <c r="J539" s="96" t="str">
        <f>IF(FN_MC!I542="","*",FN_MC!I542)</f>
        <v>*</v>
      </c>
      <c r="K539" s="96" t="str">
        <f>IF(FN_MC!M542="","*",FN_MC!M542)</f>
        <v>-</v>
      </c>
      <c r="L539" s="196" t="str">
        <f>IF(FN_MC!N542="","*",FN_MC!N542)</f>
        <v>-</v>
      </c>
      <c r="M539" s="97" t="str">
        <f>IF(FN_MC!J542="","*",FN_MC!J542)</f>
        <v>*</v>
      </c>
      <c r="N539" s="183" t="str">
        <f>IF(FN_MC!K542="","*",FN_MC!K542)</f>
        <v>*</v>
      </c>
      <c r="O539" s="183" t="str">
        <f>IF(FN_MC!L542="","*",FN_MC!L542)</f>
        <v>-</v>
      </c>
      <c r="P539" s="107" t="str">
        <f>IF(FN_MC!O542="","*",FN_MC!O542)</f>
        <v>*</v>
      </c>
      <c r="Q539" s="107" t="str">
        <f>IF(FN_MC!P542="","*",FN_MC!P542)</f>
        <v>*</v>
      </c>
      <c r="R539" s="96" t="str">
        <f>IF(FN_MC!Q542="","*",CONCATENATE(FN_MC!Q542," ",FN_MC!R542))</f>
        <v>*</v>
      </c>
      <c r="S539" s="96" t="str">
        <f>IF(FN_MC!V542="","*",FN_MC!V542)</f>
        <v>*</v>
      </c>
      <c r="T539" s="96" t="str">
        <f>IF(FN_MC!W542="","*",FN_MC!W542)</f>
        <v>*</v>
      </c>
      <c r="U539" s="98" t="str">
        <f ca="1">_xlfn.XLOOKUP(G539&amp;$U$3,BS_CONTROLE[CHAVE],BS_CONTROLE[Quantidade_11],"-")</f>
        <v>-</v>
      </c>
      <c r="V539" s="98" t="str">
        <f ca="1">_xlfn.XLOOKUP(G539&amp;$V$3,BS_CONTROLE[CHAVE],BS_CONTROLE[Quantidade_11],"-")</f>
        <v>-</v>
      </c>
      <c r="W539" s="98" t="str">
        <f ca="1">_xlfn.XLOOKUP(G539&amp;$W$3,BS_CONTROLE[CHAVE],BS_CONTROLE[Quantidade_11],"-")</f>
        <v>-</v>
      </c>
      <c r="X539" s="201"/>
      <c r="Y539" s="201"/>
      <c r="Z539" s="201"/>
      <c r="AA539" s="201"/>
      <c r="AB539" s="201"/>
      <c r="AC539" s="201"/>
      <c r="AD539" s="201"/>
      <c r="AE539" s="201"/>
      <c r="AF539" s="201"/>
      <c r="AG539" s="201"/>
      <c r="AH539" s="201"/>
      <c r="AI539" s="201"/>
      <c r="AJ539" s="201"/>
      <c r="AK539" s="201"/>
      <c r="AL539" s="201"/>
      <c r="AM539" s="201"/>
      <c r="AN539" s="201"/>
      <c r="AO539" s="201"/>
      <c r="AP539" s="201"/>
      <c r="AQ539" s="201"/>
      <c r="AR539" s="201"/>
      <c r="AS539" s="201"/>
      <c r="AT539" s="201"/>
    </row>
    <row r="540" spans="1:46" hidden="1">
      <c r="A540" s="95" t="str">
        <f>IF(FN_MC!Y543="","*",FN_MC!Y543)</f>
        <v>*</v>
      </c>
      <c r="B540" s="95" t="str">
        <f>IF(FN_MC!X543="","*",FN_MC!X543)</f>
        <v>*</v>
      </c>
      <c r="C540" s="95" t="str">
        <f>IF(FN_MC!Z543="","*",FN_MC!Z543)</f>
        <v>*</v>
      </c>
      <c r="D540" s="96" t="str">
        <f>IF(FN_MC!S543="","*",FN_MC!S543)</f>
        <v>-</v>
      </c>
      <c r="E540" s="96" t="str">
        <f>IF(FN_MC!T543="","*",FN_MC!T543)</f>
        <v>-</v>
      </c>
      <c r="F540" s="96" t="str">
        <f>IF(FN_MC!B543="","*",FN_MC!B543)</f>
        <v>*</v>
      </c>
      <c r="G540" s="96" t="str">
        <f>IF(FN_MC!D543="","*",FN_MC!D543)</f>
        <v>*</v>
      </c>
      <c r="H540" s="96" t="str">
        <f>IF(FN_MC!F543="","*",FN_MC!F543)</f>
        <v>*</v>
      </c>
      <c r="I540" s="96" t="str">
        <f>IF(FN_MC!H543="","*",FN_MC!H543)</f>
        <v>*</v>
      </c>
      <c r="J540" s="96" t="str">
        <f>IF(FN_MC!I543="","*",FN_MC!I543)</f>
        <v>*</v>
      </c>
      <c r="K540" s="96" t="str">
        <f>IF(FN_MC!M543="","*",FN_MC!M543)</f>
        <v>-</v>
      </c>
      <c r="L540" s="196" t="str">
        <f>IF(FN_MC!N543="","*",FN_MC!N543)</f>
        <v>-</v>
      </c>
      <c r="M540" s="97" t="str">
        <f>IF(FN_MC!J543="","*",FN_MC!J543)</f>
        <v>*</v>
      </c>
      <c r="N540" s="183" t="str">
        <f>IF(FN_MC!K543="","*",FN_MC!K543)</f>
        <v>*</v>
      </c>
      <c r="O540" s="183" t="str">
        <f>IF(FN_MC!L543="","*",FN_MC!L543)</f>
        <v>-</v>
      </c>
      <c r="P540" s="107" t="str">
        <f>IF(FN_MC!O543="","*",FN_MC!O543)</f>
        <v>*</v>
      </c>
      <c r="Q540" s="107" t="str">
        <f>IF(FN_MC!P543="","*",FN_MC!P543)</f>
        <v>*</v>
      </c>
      <c r="R540" s="96" t="str">
        <f>IF(FN_MC!Q543="","*",CONCATENATE(FN_MC!Q543," ",FN_MC!R543))</f>
        <v>*</v>
      </c>
      <c r="S540" s="96" t="str">
        <f>IF(FN_MC!V543="","*",FN_MC!V543)</f>
        <v>*</v>
      </c>
      <c r="T540" s="96" t="str">
        <f>IF(FN_MC!W543="","*",FN_MC!W543)</f>
        <v>*</v>
      </c>
      <c r="U540" s="98" t="str">
        <f ca="1">_xlfn.XLOOKUP(G540&amp;$U$3,BS_CONTROLE[CHAVE],BS_CONTROLE[Quantidade_11],"-")</f>
        <v>-</v>
      </c>
      <c r="V540" s="98" t="str">
        <f ca="1">_xlfn.XLOOKUP(G540&amp;$V$3,BS_CONTROLE[CHAVE],BS_CONTROLE[Quantidade_11],"-")</f>
        <v>-</v>
      </c>
      <c r="W540" s="98" t="str">
        <f ca="1">_xlfn.XLOOKUP(G540&amp;$W$3,BS_CONTROLE[CHAVE],BS_CONTROLE[Quantidade_11],"-")</f>
        <v>-</v>
      </c>
      <c r="X540" s="201"/>
      <c r="Y540" s="201"/>
      <c r="Z540" s="201"/>
      <c r="AA540" s="201"/>
      <c r="AB540" s="201"/>
      <c r="AC540" s="201"/>
      <c r="AD540" s="201"/>
      <c r="AE540" s="201"/>
      <c r="AF540" s="201"/>
      <c r="AG540" s="201"/>
      <c r="AH540" s="201"/>
      <c r="AI540" s="201"/>
      <c r="AJ540" s="201"/>
      <c r="AK540" s="201"/>
      <c r="AL540" s="201"/>
      <c r="AM540" s="201"/>
      <c r="AN540" s="201"/>
      <c r="AO540" s="201"/>
      <c r="AP540" s="201"/>
      <c r="AQ540" s="201"/>
      <c r="AR540" s="201"/>
      <c r="AS540" s="201"/>
      <c r="AT540" s="201"/>
    </row>
    <row r="541" spans="1:46" hidden="1">
      <c r="A541" s="95" t="str">
        <f>IF(FN_MC!Y544="","*",FN_MC!Y544)</f>
        <v>*</v>
      </c>
      <c r="B541" s="95" t="str">
        <f>IF(FN_MC!X544="","*",FN_MC!X544)</f>
        <v>*</v>
      </c>
      <c r="C541" s="95" t="str">
        <f>IF(FN_MC!Z544="","*",FN_MC!Z544)</f>
        <v>*</v>
      </c>
      <c r="D541" s="96" t="str">
        <f>IF(FN_MC!S544="","*",FN_MC!S544)</f>
        <v>-</v>
      </c>
      <c r="E541" s="96" t="str">
        <f>IF(FN_MC!T544="","*",FN_MC!T544)</f>
        <v>-</v>
      </c>
      <c r="F541" s="96" t="str">
        <f>IF(FN_MC!B544="","*",FN_MC!B544)</f>
        <v>*</v>
      </c>
      <c r="G541" s="96" t="str">
        <f>IF(FN_MC!D544="","*",FN_MC!D544)</f>
        <v>*</v>
      </c>
      <c r="H541" s="96" t="str">
        <f>IF(FN_MC!F544="","*",FN_MC!F544)</f>
        <v>*</v>
      </c>
      <c r="I541" s="96" t="str">
        <f>IF(FN_MC!H544="","*",FN_MC!H544)</f>
        <v>*</v>
      </c>
      <c r="J541" s="96" t="str">
        <f>IF(FN_MC!I544="","*",FN_MC!I544)</f>
        <v>*</v>
      </c>
      <c r="K541" s="96" t="str">
        <f>IF(FN_MC!M544="","*",FN_MC!M544)</f>
        <v>-</v>
      </c>
      <c r="L541" s="196" t="str">
        <f>IF(FN_MC!N544="","*",FN_MC!N544)</f>
        <v>-</v>
      </c>
      <c r="M541" s="97" t="str">
        <f>IF(FN_MC!J544="","*",FN_MC!J544)</f>
        <v>*</v>
      </c>
      <c r="N541" s="183" t="str">
        <f>IF(FN_MC!K544="","*",FN_MC!K544)</f>
        <v>*</v>
      </c>
      <c r="O541" s="183" t="str">
        <f>IF(FN_MC!L544="","*",FN_MC!L544)</f>
        <v>-</v>
      </c>
      <c r="P541" s="107" t="str">
        <f>IF(FN_MC!O544="","*",FN_MC!O544)</f>
        <v>*</v>
      </c>
      <c r="Q541" s="107" t="str">
        <f>IF(FN_MC!P544="","*",FN_MC!P544)</f>
        <v>*</v>
      </c>
      <c r="R541" s="96" t="str">
        <f>IF(FN_MC!Q544="","*",CONCATENATE(FN_MC!Q544," ",FN_MC!R544))</f>
        <v>*</v>
      </c>
      <c r="S541" s="96" t="str">
        <f>IF(FN_MC!V544="","*",FN_MC!V544)</f>
        <v>*</v>
      </c>
      <c r="T541" s="96" t="str">
        <f>IF(FN_MC!W544="","*",FN_MC!W544)</f>
        <v>*</v>
      </c>
      <c r="U541" s="98" t="str">
        <f ca="1">_xlfn.XLOOKUP(G541&amp;$U$3,BS_CONTROLE[CHAVE],BS_CONTROLE[Quantidade_11],"-")</f>
        <v>-</v>
      </c>
      <c r="V541" s="98" t="str">
        <f ca="1">_xlfn.XLOOKUP(G541&amp;$V$3,BS_CONTROLE[CHAVE],BS_CONTROLE[Quantidade_11],"-")</f>
        <v>-</v>
      </c>
      <c r="W541" s="98" t="str">
        <f ca="1">_xlfn.XLOOKUP(G541&amp;$W$3,BS_CONTROLE[CHAVE],BS_CONTROLE[Quantidade_11],"-")</f>
        <v>-</v>
      </c>
      <c r="X541" s="201"/>
      <c r="Y541" s="201"/>
      <c r="Z541" s="201"/>
      <c r="AA541" s="201"/>
      <c r="AB541" s="201"/>
      <c r="AC541" s="201"/>
      <c r="AD541" s="201"/>
      <c r="AE541" s="201"/>
      <c r="AF541" s="201"/>
      <c r="AG541" s="201"/>
      <c r="AH541" s="201"/>
      <c r="AI541" s="201"/>
      <c r="AJ541" s="201"/>
      <c r="AK541" s="201"/>
      <c r="AL541" s="201"/>
      <c r="AM541" s="201"/>
      <c r="AN541" s="201"/>
      <c r="AO541" s="201"/>
      <c r="AP541" s="201"/>
      <c r="AQ541" s="201"/>
      <c r="AR541" s="201"/>
      <c r="AS541" s="201"/>
      <c r="AT541" s="201"/>
    </row>
    <row r="542" spans="1:46" hidden="1">
      <c r="A542" s="95" t="str">
        <f>IF(FN_MC!Y545="","*",FN_MC!Y545)</f>
        <v>*</v>
      </c>
      <c r="B542" s="95" t="str">
        <f>IF(FN_MC!X545="","*",FN_MC!X545)</f>
        <v>*</v>
      </c>
      <c r="C542" s="95" t="str">
        <f>IF(FN_MC!Z545="","*",FN_MC!Z545)</f>
        <v>*</v>
      </c>
      <c r="D542" s="96" t="str">
        <f>IF(FN_MC!S545="","*",FN_MC!S545)</f>
        <v>-</v>
      </c>
      <c r="E542" s="96" t="str">
        <f>IF(FN_MC!T545="","*",FN_MC!T545)</f>
        <v>-</v>
      </c>
      <c r="F542" s="96" t="str">
        <f>IF(FN_MC!B545="","*",FN_MC!B545)</f>
        <v>*</v>
      </c>
      <c r="G542" s="96" t="str">
        <f>IF(FN_MC!D545="","*",FN_MC!D545)</f>
        <v>*</v>
      </c>
      <c r="H542" s="96" t="str">
        <f>IF(FN_MC!F545="","*",FN_MC!F545)</f>
        <v>*</v>
      </c>
      <c r="I542" s="96" t="str">
        <f>IF(FN_MC!H545="","*",FN_MC!H545)</f>
        <v>*</v>
      </c>
      <c r="J542" s="96" t="str">
        <f>IF(FN_MC!I545="","*",FN_MC!I545)</f>
        <v>*</v>
      </c>
      <c r="K542" s="96" t="str">
        <f>IF(FN_MC!M545="","*",FN_MC!M545)</f>
        <v>-</v>
      </c>
      <c r="L542" s="196" t="str">
        <f>IF(FN_MC!N545="","*",FN_MC!N545)</f>
        <v>-</v>
      </c>
      <c r="M542" s="97" t="str">
        <f>IF(FN_MC!J545="","*",FN_MC!J545)</f>
        <v>*</v>
      </c>
      <c r="N542" s="183" t="str">
        <f>IF(FN_MC!K545="","*",FN_MC!K545)</f>
        <v>*</v>
      </c>
      <c r="O542" s="183" t="str">
        <f>IF(FN_MC!L545="","*",FN_MC!L545)</f>
        <v>-</v>
      </c>
      <c r="P542" s="107" t="str">
        <f>IF(FN_MC!O545="","*",FN_MC!O545)</f>
        <v>*</v>
      </c>
      <c r="Q542" s="107" t="str">
        <f>IF(FN_MC!P545="","*",FN_MC!P545)</f>
        <v>*</v>
      </c>
      <c r="R542" s="96" t="str">
        <f>IF(FN_MC!Q545="","*",CONCATENATE(FN_MC!Q545," ",FN_MC!R545))</f>
        <v>*</v>
      </c>
      <c r="S542" s="96" t="str">
        <f>IF(FN_MC!V545="","*",FN_MC!V545)</f>
        <v>*</v>
      </c>
      <c r="T542" s="96" t="str">
        <f>IF(FN_MC!W545="","*",FN_MC!W545)</f>
        <v>*</v>
      </c>
      <c r="U542" s="98" t="str">
        <f ca="1">_xlfn.XLOOKUP(G542&amp;$U$3,BS_CONTROLE[CHAVE],BS_CONTROLE[Quantidade_11],"-")</f>
        <v>-</v>
      </c>
      <c r="V542" s="98" t="str">
        <f ca="1">_xlfn.XLOOKUP(G542&amp;$V$3,BS_CONTROLE[CHAVE],BS_CONTROLE[Quantidade_11],"-")</f>
        <v>-</v>
      </c>
      <c r="W542" s="98" t="str">
        <f ca="1">_xlfn.XLOOKUP(G542&amp;$W$3,BS_CONTROLE[CHAVE],BS_CONTROLE[Quantidade_11],"-")</f>
        <v>-</v>
      </c>
      <c r="X542" s="201"/>
      <c r="Y542" s="201"/>
      <c r="Z542" s="201"/>
      <c r="AA542" s="201"/>
      <c r="AB542" s="201"/>
      <c r="AC542" s="201"/>
      <c r="AD542" s="201"/>
      <c r="AE542" s="201"/>
      <c r="AF542" s="201"/>
      <c r="AG542" s="201"/>
      <c r="AH542" s="201"/>
      <c r="AI542" s="201"/>
      <c r="AJ542" s="201"/>
      <c r="AK542" s="201"/>
      <c r="AL542" s="201"/>
      <c r="AM542" s="201"/>
      <c r="AN542" s="201"/>
      <c r="AO542" s="201"/>
      <c r="AP542" s="201"/>
      <c r="AQ542" s="201"/>
      <c r="AR542" s="201"/>
      <c r="AS542" s="201"/>
      <c r="AT542" s="201"/>
    </row>
    <row r="543" spans="1:46" hidden="1">
      <c r="A543" s="95" t="str">
        <f>IF(FN_MC!Y546="","*",FN_MC!Y546)</f>
        <v>*</v>
      </c>
      <c r="B543" s="95" t="str">
        <f>IF(FN_MC!X546="","*",FN_MC!X546)</f>
        <v>*</v>
      </c>
      <c r="C543" s="95" t="str">
        <f>IF(FN_MC!Z546="","*",FN_MC!Z546)</f>
        <v>*</v>
      </c>
      <c r="D543" s="96" t="str">
        <f>IF(FN_MC!S546="","*",FN_MC!S546)</f>
        <v>-</v>
      </c>
      <c r="E543" s="96" t="str">
        <f>IF(FN_MC!T546="","*",FN_MC!T546)</f>
        <v>-</v>
      </c>
      <c r="F543" s="96" t="str">
        <f>IF(FN_MC!B546="","*",FN_MC!B546)</f>
        <v>*</v>
      </c>
      <c r="G543" s="96" t="str">
        <f>IF(FN_MC!D546="","*",FN_MC!D546)</f>
        <v>*</v>
      </c>
      <c r="H543" s="96" t="str">
        <f>IF(FN_MC!F546="","*",FN_MC!F546)</f>
        <v>*</v>
      </c>
      <c r="I543" s="96" t="str">
        <f>IF(FN_MC!H546="","*",FN_MC!H546)</f>
        <v>*</v>
      </c>
      <c r="J543" s="96" t="str">
        <f>IF(FN_MC!I546="","*",FN_MC!I546)</f>
        <v>*</v>
      </c>
      <c r="K543" s="96" t="str">
        <f>IF(FN_MC!M546="","*",FN_MC!M546)</f>
        <v>-</v>
      </c>
      <c r="L543" s="196" t="str">
        <f>IF(FN_MC!N546="","*",FN_MC!N546)</f>
        <v>-</v>
      </c>
      <c r="M543" s="97" t="str">
        <f>IF(FN_MC!J546="","*",FN_MC!J546)</f>
        <v>*</v>
      </c>
      <c r="N543" s="183" t="str">
        <f>IF(FN_MC!K546="","*",FN_MC!K546)</f>
        <v>*</v>
      </c>
      <c r="O543" s="183" t="str">
        <f>IF(FN_MC!L546="","*",FN_MC!L546)</f>
        <v>-</v>
      </c>
      <c r="P543" s="107" t="str">
        <f>IF(FN_MC!O546="","*",FN_MC!O546)</f>
        <v>*</v>
      </c>
      <c r="Q543" s="107" t="str">
        <f>IF(FN_MC!P546="","*",FN_MC!P546)</f>
        <v>*</v>
      </c>
      <c r="R543" s="96" t="str">
        <f>IF(FN_MC!Q546="","*",CONCATENATE(FN_MC!Q546," ",FN_MC!R546))</f>
        <v>*</v>
      </c>
      <c r="S543" s="96" t="str">
        <f>IF(FN_MC!V546="","*",FN_MC!V546)</f>
        <v>*</v>
      </c>
      <c r="T543" s="96" t="str">
        <f>IF(FN_MC!W546="","*",FN_MC!W546)</f>
        <v>*</v>
      </c>
      <c r="U543" s="98" t="str">
        <f ca="1">_xlfn.XLOOKUP(G543&amp;$U$3,BS_CONTROLE[CHAVE],BS_CONTROLE[Quantidade_11],"-")</f>
        <v>-</v>
      </c>
      <c r="V543" s="98" t="str">
        <f ca="1">_xlfn.XLOOKUP(G543&amp;$V$3,BS_CONTROLE[CHAVE],BS_CONTROLE[Quantidade_11],"-")</f>
        <v>-</v>
      </c>
      <c r="W543" s="98" t="str">
        <f ca="1">_xlfn.XLOOKUP(G543&amp;$W$3,BS_CONTROLE[CHAVE],BS_CONTROLE[Quantidade_11],"-")</f>
        <v>-</v>
      </c>
      <c r="X543" s="201"/>
      <c r="Y543" s="201"/>
      <c r="Z543" s="201"/>
      <c r="AA543" s="201"/>
      <c r="AB543" s="201"/>
      <c r="AC543" s="201"/>
      <c r="AD543" s="201"/>
      <c r="AE543" s="201"/>
      <c r="AF543" s="201"/>
      <c r="AG543" s="201"/>
      <c r="AH543" s="201"/>
      <c r="AI543" s="201"/>
      <c r="AJ543" s="201"/>
      <c r="AK543" s="201"/>
      <c r="AL543" s="201"/>
      <c r="AM543" s="201"/>
      <c r="AN543" s="201"/>
      <c r="AO543" s="201"/>
      <c r="AP543" s="201"/>
      <c r="AQ543" s="201"/>
      <c r="AR543" s="201"/>
      <c r="AS543" s="201"/>
      <c r="AT543" s="201"/>
    </row>
    <row r="544" spans="1:46" hidden="1">
      <c r="A544" s="95" t="str">
        <f>IF(FN_MC!Y547="","*",FN_MC!Y547)</f>
        <v>*</v>
      </c>
      <c r="B544" s="95" t="str">
        <f>IF(FN_MC!X547="","*",FN_MC!X547)</f>
        <v>*</v>
      </c>
      <c r="C544" s="95" t="str">
        <f>IF(FN_MC!Z547="","*",FN_MC!Z547)</f>
        <v>*</v>
      </c>
      <c r="D544" s="96" t="str">
        <f>IF(FN_MC!S547="","*",FN_MC!S547)</f>
        <v>-</v>
      </c>
      <c r="E544" s="96" t="str">
        <f>IF(FN_MC!T547="","*",FN_MC!T547)</f>
        <v>-</v>
      </c>
      <c r="F544" s="96" t="str">
        <f>IF(FN_MC!B547="","*",FN_MC!B547)</f>
        <v>*</v>
      </c>
      <c r="G544" s="96" t="str">
        <f>IF(FN_MC!D547="","*",FN_MC!D547)</f>
        <v>*</v>
      </c>
      <c r="H544" s="96" t="str">
        <f>IF(FN_MC!F547="","*",FN_MC!F547)</f>
        <v>*</v>
      </c>
      <c r="I544" s="96" t="str">
        <f>IF(FN_MC!H547="","*",FN_MC!H547)</f>
        <v>*</v>
      </c>
      <c r="J544" s="96" t="str">
        <f>IF(FN_MC!I547="","*",FN_MC!I547)</f>
        <v>*</v>
      </c>
      <c r="K544" s="96" t="str">
        <f>IF(FN_MC!M547="","*",FN_MC!M547)</f>
        <v>-</v>
      </c>
      <c r="L544" s="196" t="str">
        <f>IF(FN_MC!N547="","*",FN_MC!N547)</f>
        <v>-</v>
      </c>
      <c r="M544" s="97" t="str">
        <f>IF(FN_MC!J547="","*",FN_MC!J547)</f>
        <v>*</v>
      </c>
      <c r="N544" s="183" t="str">
        <f>IF(FN_MC!K547="","*",FN_MC!K547)</f>
        <v>*</v>
      </c>
      <c r="O544" s="183" t="str">
        <f>IF(FN_MC!L547="","*",FN_MC!L547)</f>
        <v>-</v>
      </c>
      <c r="P544" s="107" t="str">
        <f>IF(FN_MC!O547="","*",FN_MC!O547)</f>
        <v>*</v>
      </c>
      <c r="Q544" s="107" t="str">
        <f>IF(FN_MC!P547="","*",FN_MC!P547)</f>
        <v>*</v>
      </c>
      <c r="R544" s="96" t="str">
        <f>IF(FN_MC!Q547="","*",CONCATENATE(FN_MC!Q547," ",FN_MC!R547))</f>
        <v>*</v>
      </c>
      <c r="S544" s="96" t="str">
        <f>IF(FN_MC!V547="","*",FN_MC!V547)</f>
        <v>*</v>
      </c>
      <c r="T544" s="96" t="str">
        <f>IF(FN_MC!W547="","*",FN_MC!W547)</f>
        <v>*</v>
      </c>
      <c r="U544" s="98" t="str">
        <f ca="1">_xlfn.XLOOKUP(G544&amp;$U$3,BS_CONTROLE[CHAVE],BS_CONTROLE[Quantidade_11],"-")</f>
        <v>-</v>
      </c>
      <c r="V544" s="98" t="str">
        <f ca="1">_xlfn.XLOOKUP(G544&amp;$V$3,BS_CONTROLE[CHAVE],BS_CONTROLE[Quantidade_11],"-")</f>
        <v>-</v>
      </c>
      <c r="W544" s="98" t="str">
        <f ca="1">_xlfn.XLOOKUP(G544&amp;$W$3,BS_CONTROLE[CHAVE],BS_CONTROLE[Quantidade_11],"-")</f>
        <v>-</v>
      </c>
      <c r="X544" s="201"/>
      <c r="Y544" s="201"/>
      <c r="Z544" s="201"/>
      <c r="AA544" s="201"/>
      <c r="AB544" s="201"/>
      <c r="AC544" s="201"/>
      <c r="AD544" s="201"/>
      <c r="AE544" s="201"/>
      <c r="AF544" s="201"/>
      <c r="AG544" s="201"/>
      <c r="AH544" s="201"/>
      <c r="AI544" s="201"/>
      <c r="AJ544" s="201"/>
      <c r="AK544" s="201"/>
      <c r="AL544" s="201"/>
      <c r="AM544" s="201"/>
      <c r="AN544" s="201"/>
      <c r="AO544" s="201"/>
      <c r="AP544" s="201"/>
      <c r="AQ544" s="201"/>
      <c r="AR544" s="201"/>
      <c r="AS544" s="201"/>
      <c r="AT544" s="201"/>
    </row>
    <row r="545" spans="1:46" hidden="1">
      <c r="A545" s="95" t="str">
        <f>IF(FN_MC!Y548="","*",FN_MC!Y548)</f>
        <v>*</v>
      </c>
      <c r="B545" s="95" t="str">
        <f>IF(FN_MC!X548="","*",FN_MC!X548)</f>
        <v>*</v>
      </c>
      <c r="C545" s="95" t="str">
        <f>IF(FN_MC!Z548="","*",FN_MC!Z548)</f>
        <v>*</v>
      </c>
      <c r="D545" s="96" t="str">
        <f>IF(FN_MC!S548="","*",FN_MC!S548)</f>
        <v>-</v>
      </c>
      <c r="E545" s="96" t="str">
        <f>IF(FN_MC!T548="","*",FN_MC!T548)</f>
        <v>-</v>
      </c>
      <c r="F545" s="96" t="str">
        <f>IF(FN_MC!B548="","*",FN_MC!B548)</f>
        <v>*</v>
      </c>
      <c r="G545" s="96" t="str">
        <f>IF(FN_MC!D548="","*",FN_MC!D548)</f>
        <v>*</v>
      </c>
      <c r="H545" s="96" t="str">
        <f>IF(FN_MC!F548="","*",FN_MC!F548)</f>
        <v>*</v>
      </c>
      <c r="I545" s="96" t="str">
        <f>IF(FN_MC!H548="","*",FN_MC!H548)</f>
        <v>*</v>
      </c>
      <c r="J545" s="96" t="str">
        <f>IF(FN_MC!I548="","*",FN_MC!I548)</f>
        <v>*</v>
      </c>
      <c r="K545" s="96" t="str">
        <f>IF(FN_MC!M548="","*",FN_MC!M548)</f>
        <v>-</v>
      </c>
      <c r="L545" s="196" t="str">
        <f>IF(FN_MC!N548="","*",FN_MC!N548)</f>
        <v>-</v>
      </c>
      <c r="M545" s="97" t="str">
        <f>IF(FN_MC!J548="","*",FN_MC!J548)</f>
        <v>*</v>
      </c>
      <c r="N545" s="183" t="str">
        <f>IF(FN_MC!K548="","*",FN_MC!K548)</f>
        <v>*</v>
      </c>
      <c r="O545" s="183" t="str">
        <f>IF(FN_MC!L548="","*",FN_MC!L548)</f>
        <v>-</v>
      </c>
      <c r="P545" s="107" t="str">
        <f>IF(FN_MC!O548="","*",FN_MC!O548)</f>
        <v>*</v>
      </c>
      <c r="Q545" s="107" t="str">
        <f>IF(FN_MC!P548="","*",FN_MC!P548)</f>
        <v>*</v>
      </c>
      <c r="R545" s="96" t="str">
        <f>IF(FN_MC!Q548="","*",CONCATENATE(FN_MC!Q548," ",FN_MC!R548))</f>
        <v>*</v>
      </c>
      <c r="S545" s="96" t="str">
        <f>IF(FN_MC!V548="","*",FN_MC!V548)</f>
        <v>*</v>
      </c>
      <c r="T545" s="96" t="str">
        <f>IF(FN_MC!W548="","*",FN_MC!W548)</f>
        <v>*</v>
      </c>
      <c r="U545" s="98" t="str">
        <f ca="1">_xlfn.XLOOKUP(G545&amp;$U$3,BS_CONTROLE[CHAVE],BS_CONTROLE[Quantidade_11],"-")</f>
        <v>-</v>
      </c>
      <c r="V545" s="98" t="str">
        <f ca="1">_xlfn.XLOOKUP(G545&amp;$V$3,BS_CONTROLE[CHAVE],BS_CONTROLE[Quantidade_11],"-")</f>
        <v>-</v>
      </c>
      <c r="W545" s="98" t="str">
        <f ca="1">_xlfn.XLOOKUP(G545&amp;$W$3,BS_CONTROLE[CHAVE],BS_CONTROLE[Quantidade_11],"-")</f>
        <v>-</v>
      </c>
      <c r="X545" s="201"/>
      <c r="Y545" s="201"/>
      <c r="Z545" s="201"/>
      <c r="AA545" s="201"/>
      <c r="AB545" s="201"/>
      <c r="AC545" s="201"/>
      <c r="AD545" s="201"/>
      <c r="AE545" s="201"/>
      <c r="AF545" s="201"/>
      <c r="AG545" s="201"/>
      <c r="AH545" s="201"/>
      <c r="AI545" s="201"/>
      <c r="AJ545" s="201"/>
      <c r="AK545" s="201"/>
      <c r="AL545" s="201"/>
      <c r="AM545" s="201"/>
      <c r="AN545" s="201"/>
      <c r="AO545" s="201"/>
      <c r="AP545" s="201"/>
      <c r="AQ545" s="201"/>
      <c r="AR545" s="201"/>
      <c r="AS545" s="201"/>
      <c r="AT545" s="201"/>
    </row>
    <row r="546" spans="1:46" hidden="1">
      <c r="A546" s="95" t="str">
        <f>IF(FN_MC!Y549="","*",FN_MC!Y549)</f>
        <v>*</v>
      </c>
      <c r="B546" s="95" t="str">
        <f>IF(FN_MC!X549="","*",FN_MC!X549)</f>
        <v>*</v>
      </c>
      <c r="C546" s="95" t="str">
        <f>IF(FN_MC!Z549="","*",FN_MC!Z549)</f>
        <v>*</v>
      </c>
      <c r="D546" s="96" t="str">
        <f>IF(FN_MC!S549="","*",FN_MC!S549)</f>
        <v>-</v>
      </c>
      <c r="E546" s="96" t="str">
        <f>IF(FN_MC!T549="","*",FN_MC!T549)</f>
        <v>-</v>
      </c>
      <c r="F546" s="96" t="str">
        <f>IF(FN_MC!B549="","*",FN_MC!B549)</f>
        <v>*</v>
      </c>
      <c r="G546" s="96" t="str">
        <f>IF(FN_MC!D549="","*",FN_MC!D549)</f>
        <v>*</v>
      </c>
      <c r="H546" s="96" t="str">
        <f>IF(FN_MC!F549="","*",FN_MC!F549)</f>
        <v>*</v>
      </c>
      <c r="I546" s="96" t="str">
        <f>IF(FN_MC!H549="","*",FN_MC!H549)</f>
        <v>*</v>
      </c>
      <c r="J546" s="96" t="str">
        <f>IF(FN_MC!I549="","*",FN_MC!I549)</f>
        <v>*</v>
      </c>
      <c r="K546" s="96" t="str">
        <f>IF(FN_MC!M549="","*",FN_MC!M549)</f>
        <v>-</v>
      </c>
      <c r="L546" s="196" t="str">
        <f>IF(FN_MC!N549="","*",FN_MC!N549)</f>
        <v>-</v>
      </c>
      <c r="M546" s="97" t="str">
        <f>IF(FN_MC!J549="","*",FN_MC!J549)</f>
        <v>*</v>
      </c>
      <c r="N546" s="183" t="str">
        <f>IF(FN_MC!K549="","*",FN_MC!K549)</f>
        <v>*</v>
      </c>
      <c r="O546" s="183" t="str">
        <f>IF(FN_MC!L549="","*",FN_MC!L549)</f>
        <v>-</v>
      </c>
      <c r="P546" s="107" t="str">
        <f>IF(FN_MC!O549="","*",FN_MC!O549)</f>
        <v>*</v>
      </c>
      <c r="Q546" s="107" t="str">
        <f>IF(FN_MC!P549="","*",FN_MC!P549)</f>
        <v>*</v>
      </c>
      <c r="R546" s="96" t="str">
        <f>IF(FN_MC!Q549="","*",CONCATENATE(FN_MC!Q549," ",FN_MC!R549))</f>
        <v>*</v>
      </c>
      <c r="S546" s="96" t="str">
        <f>IF(FN_MC!V549="","*",FN_MC!V549)</f>
        <v>*</v>
      </c>
      <c r="T546" s="96" t="str">
        <f>IF(FN_MC!W549="","*",FN_MC!W549)</f>
        <v>*</v>
      </c>
      <c r="U546" s="98" t="str">
        <f ca="1">_xlfn.XLOOKUP(G546&amp;$U$3,BS_CONTROLE[CHAVE],BS_CONTROLE[Quantidade_11],"-")</f>
        <v>-</v>
      </c>
      <c r="V546" s="98" t="str">
        <f ca="1">_xlfn.XLOOKUP(G546&amp;$V$3,BS_CONTROLE[CHAVE],BS_CONTROLE[Quantidade_11],"-")</f>
        <v>-</v>
      </c>
      <c r="W546" s="98" t="str">
        <f ca="1">_xlfn.XLOOKUP(G546&amp;$W$3,BS_CONTROLE[CHAVE],BS_CONTROLE[Quantidade_11],"-")</f>
        <v>-</v>
      </c>
      <c r="X546" s="201"/>
      <c r="Y546" s="201"/>
      <c r="Z546" s="201"/>
      <c r="AA546" s="201"/>
      <c r="AB546" s="201"/>
      <c r="AC546" s="201"/>
      <c r="AD546" s="201"/>
      <c r="AE546" s="201"/>
      <c r="AF546" s="201"/>
      <c r="AG546" s="201"/>
      <c r="AH546" s="201"/>
      <c r="AI546" s="201"/>
      <c r="AJ546" s="201"/>
      <c r="AK546" s="201"/>
      <c r="AL546" s="201"/>
      <c r="AM546" s="201"/>
      <c r="AN546" s="201"/>
      <c r="AO546" s="201"/>
      <c r="AP546" s="201"/>
      <c r="AQ546" s="201"/>
      <c r="AR546" s="201"/>
      <c r="AS546" s="201"/>
      <c r="AT546" s="201"/>
    </row>
    <row r="547" spans="1:46" hidden="1">
      <c r="A547" s="95" t="str">
        <f>IF(FN_MC!Y550="","*",FN_MC!Y550)</f>
        <v>*</v>
      </c>
      <c r="B547" s="95" t="str">
        <f>IF(FN_MC!X550="","*",FN_MC!X550)</f>
        <v>*</v>
      </c>
      <c r="C547" s="95" t="str">
        <f>IF(FN_MC!Z550="","*",FN_MC!Z550)</f>
        <v>*</v>
      </c>
      <c r="D547" s="96" t="str">
        <f>IF(FN_MC!S550="","*",FN_MC!S550)</f>
        <v>-</v>
      </c>
      <c r="E547" s="96" t="str">
        <f>IF(FN_MC!T550="","*",FN_MC!T550)</f>
        <v>-</v>
      </c>
      <c r="F547" s="96" t="str">
        <f>IF(FN_MC!B550="","*",FN_MC!B550)</f>
        <v>*</v>
      </c>
      <c r="G547" s="96" t="str">
        <f>IF(FN_MC!D550="","*",FN_MC!D550)</f>
        <v>*</v>
      </c>
      <c r="H547" s="96" t="str">
        <f>IF(FN_MC!F550="","*",FN_MC!F550)</f>
        <v>*</v>
      </c>
      <c r="I547" s="96" t="str">
        <f>IF(FN_MC!H550="","*",FN_MC!H550)</f>
        <v>*</v>
      </c>
      <c r="J547" s="96" t="str">
        <f>IF(FN_MC!I550="","*",FN_MC!I550)</f>
        <v>*</v>
      </c>
      <c r="K547" s="96" t="str">
        <f>IF(FN_MC!M550="","*",FN_MC!M550)</f>
        <v>-</v>
      </c>
      <c r="L547" s="196" t="str">
        <f>IF(FN_MC!N550="","*",FN_MC!N550)</f>
        <v>-</v>
      </c>
      <c r="M547" s="97" t="str">
        <f>IF(FN_MC!J550="","*",FN_MC!J550)</f>
        <v>*</v>
      </c>
      <c r="N547" s="183" t="str">
        <f>IF(FN_MC!K550="","*",FN_MC!K550)</f>
        <v>*</v>
      </c>
      <c r="O547" s="183" t="str">
        <f>IF(FN_MC!L550="","*",FN_MC!L550)</f>
        <v>-</v>
      </c>
      <c r="P547" s="107" t="str">
        <f>IF(FN_MC!O550="","*",FN_MC!O550)</f>
        <v>*</v>
      </c>
      <c r="Q547" s="107" t="str">
        <f>IF(FN_MC!P550="","*",FN_MC!P550)</f>
        <v>*</v>
      </c>
      <c r="R547" s="96" t="str">
        <f>IF(FN_MC!Q550="","*",CONCATENATE(FN_MC!Q550," ",FN_MC!R550))</f>
        <v>*</v>
      </c>
      <c r="S547" s="96" t="str">
        <f>IF(FN_MC!V550="","*",FN_MC!V550)</f>
        <v>*</v>
      </c>
      <c r="T547" s="96" t="str">
        <f>IF(FN_MC!W550="","*",FN_MC!W550)</f>
        <v>*</v>
      </c>
      <c r="U547" s="98" t="str">
        <f ca="1">_xlfn.XLOOKUP(G547&amp;$U$3,BS_CONTROLE[CHAVE],BS_CONTROLE[Quantidade_11],"-")</f>
        <v>-</v>
      </c>
      <c r="V547" s="98" t="str">
        <f ca="1">_xlfn.XLOOKUP(G547&amp;$V$3,BS_CONTROLE[CHAVE],BS_CONTROLE[Quantidade_11],"-")</f>
        <v>-</v>
      </c>
      <c r="W547" s="98" t="str">
        <f ca="1">_xlfn.XLOOKUP(G547&amp;$W$3,BS_CONTROLE[CHAVE],BS_CONTROLE[Quantidade_11],"-")</f>
        <v>-</v>
      </c>
      <c r="X547" s="201"/>
      <c r="Y547" s="201"/>
      <c r="Z547" s="201"/>
      <c r="AA547" s="201"/>
      <c r="AB547" s="201"/>
      <c r="AC547" s="201"/>
      <c r="AD547" s="201"/>
      <c r="AE547" s="201"/>
      <c r="AF547" s="201"/>
      <c r="AG547" s="201"/>
      <c r="AH547" s="201"/>
      <c r="AI547" s="201"/>
      <c r="AJ547" s="201"/>
      <c r="AK547" s="201"/>
      <c r="AL547" s="201"/>
      <c r="AM547" s="201"/>
      <c r="AN547" s="201"/>
      <c r="AO547" s="201"/>
      <c r="AP547" s="201"/>
      <c r="AQ547" s="201"/>
      <c r="AR547" s="201"/>
      <c r="AS547" s="201"/>
      <c r="AT547" s="201"/>
    </row>
    <row r="548" spans="1:46" hidden="1">
      <c r="A548" s="95" t="str">
        <f>IF(FN_MC!Y551="","*",FN_MC!Y551)</f>
        <v>*</v>
      </c>
      <c r="B548" s="95" t="str">
        <f>IF(FN_MC!X551="","*",FN_MC!X551)</f>
        <v>*</v>
      </c>
      <c r="C548" s="95" t="str">
        <f>IF(FN_MC!Z551="","*",FN_MC!Z551)</f>
        <v>*</v>
      </c>
      <c r="D548" s="96" t="str">
        <f>IF(FN_MC!S551="","*",FN_MC!S551)</f>
        <v>-</v>
      </c>
      <c r="E548" s="96" t="str">
        <f>IF(FN_MC!T551="","*",FN_MC!T551)</f>
        <v>-</v>
      </c>
      <c r="F548" s="96" t="str">
        <f>IF(FN_MC!B551="","*",FN_MC!B551)</f>
        <v>*</v>
      </c>
      <c r="G548" s="96" t="str">
        <f>IF(FN_MC!D551="","*",FN_MC!D551)</f>
        <v>*</v>
      </c>
      <c r="H548" s="96" t="str">
        <f>IF(FN_MC!F551="","*",FN_MC!F551)</f>
        <v>*</v>
      </c>
      <c r="I548" s="96" t="str">
        <f>IF(FN_MC!H551="","*",FN_MC!H551)</f>
        <v>*</v>
      </c>
      <c r="J548" s="96" t="str">
        <f>IF(FN_MC!I551="","*",FN_MC!I551)</f>
        <v>*</v>
      </c>
      <c r="K548" s="96" t="str">
        <f>IF(FN_MC!M551="","*",FN_MC!M551)</f>
        <v>-</v>
      </c>
      <c r="L548" s="196" t="str">
        <f>IF(FN_MC!N551="","*",FN_MC!N551)</f>
        <v>-</v>
      </c>
      <c r="M548" s="97" t="str">
        <f>IF(FN_MC!J551="","*",FN_MC!J551)</f>
        <v>*</v>
      </c>
      <c r="N548" s="183" t="str">
        <f>IF(FN_MC!K551="","*",FN_MC!K551)</f>
        <v>*</v>
      </c>
      <c r="O548" s="183" t="str">
        <f>IF(FN_MC!L551="","*",FN_MC!L551)</f>
        <v>-</v>
      </c>
      <c r="P548" s="107" t="str">
        <f>IF(FN_MC!O551="","*",FN_MC!O551)</f>
        <v>*</v>
      </c>
      <c r="Q548" s="107" t="str">
        <f>IF(FN_MC!P551="","*",FN_MC!P551)</f>
        <v>*</v>
      </c>
      <c r="R548" s="96" t="str">
        <f>IF(FN_MC!Q551="","*",CONCATENATE(FN_MC!Q551," ",FN_MC!R551))</f>
        <v>*</v>
      </c>
      <c r="S548" s="96" t="str">
        <f>IF(FN_MC!V551="","*",FN_MC!V551)</f>
        <v>*</v>
      </c>
      <c r="T548" s="96" t="str">
        <f>IF(FN_MC!W551="","*",FN_MC!W551)</f>
        <v>*</v>
      </c>
      <c r="U548" s="98" t="str">
        <f ca="1">_xlfn.XLOOKUP(G548&amp;$U$3,BS_CONTROLE[CHAVE],BS_CONTROLE[Quantidade_11],"-")</f>
        <v>-</v>
      </c>
      <c r="V548" s="98" t="str">
        <f ca="1">_xlfn.XLOOKUP(G548&amp;$V$3,BS_CONTROLE[CHAVE],BS_CONTROLE[Quantidade_11],"-")</f>
        <v>-</v>
      </c>
      <c r="W548" s="98" t="str">
        <f ca="1">_xlfn.XLOOKUP(G548&amp;$W$3,BS_CONTROLE[CHAVE],BS_CONTROLE[Quantidade_11],"-")</f>
        <v>-</v>
      </c>
      <c r="X548" s="201"/>
      <c r="Y548" s="201"/>
      <c r="Z548" s="201"/>
      <c r="AA548" s="201"/>
      <c r="AB548" s="201"/>
      <c r="AC548" s="201"/>
      <c r="AD548" s="201"/>
      <c r="AE548" s="201"/>
      <c r="AF548" s="201"/>
      <c r="AG548" s="201"/>
      <c r="AH548" s="201"/>
      <c r="AI548" s="201"/>
      <c r="AJ548" s="201"/>
      <c r="AK548" s="201"/>
      <c r="AL548" s="201"/>
      <c r="AM548" s="201"/>
      <c r="AN548" s="201"/>
      <c r="AO548" s="201"/>
      <c r="AP548" s="201"/>
      <c r="AQ548" s="201"/>
      <c r="AR548" s="201"/>
      <c r="AS548" s="201"/>
      <c r="AT548" s="201"/>
    </row>
    <row r="549" spans="1:46" hidden="1">
      <c r="A549" s="95" t="str">
        <f>IF(FN_MC!Y552="","*",FN_MC!Y552)</f>
        <v>*</v>
      </c>
      <c r="B549" s="95" t="str">
        <f>IF(FN_MC!X552="","*",FN_MC!X552)</f>
        <v>*</v>
      </c>
      <c r="C549" s="95" t="str">
        <f>IF(FN_MC!Z552="","*",FN_MC!Z552)</f>
        <v>*</v>
      </c>
      <c r="D549" s="96" t="str">
        <f>IF(FN_MC!S552="","*",FN_MC!S552)</f>
        <v>-</v>
      </c>
      <c r="E549" s="96" t="str">
        <f>IF(FN_MC!T552="","*",FN_MC!T552)</f>
        <v>-</v>
      </c>
      <c r="F549" s="96" t="str">
        <f>IF(FN_MC!B552="","*",FN_MC!B552)</f>
        <v>*</v>
      </c>
      <c r="G549" s="96" t="str">
        <f>IF(FN_MC!D552="","*",FN_MC!D552)</f>
        <v>*</v>
      </c>
      <c r="H549" s="96" t="str">
        <f>IF(FN_MC!F552="","*",FN_MC!F552)</f>
        <v>*</v>
      </c>
      <c r="I549" s="96" t="str">
        <f>IF(FN_MC!H552="","*",FN_MC!H552)</f>
        <v>*</v>
      </c>
      <c r="J549" s="96" t="str">
        <f>IF(FN_MC!I552="","*",FN_MC!I552)</f>
        <v>*</v>
      </c>
      <c r="K549" s="96" t="str">
        <f>IF(FN_MC!M552="","*",FN_MC!M552)</f>
        <v>-</v>
      </c>
      <c r="L549" s="196" t="str">
        <f>IF(FN_MC!N552="","*",FN_MC!N552)</f>
        <v>-</v>
      </c>
      <c r="M549" s="97" t="str">
        <f>IF(FN_MC!J552="","*",FN_MC!J552)</f>
        <v>*</v>
      </c>
      <c r="N549" s="183" t="str">
        <f>IF(FN_MC!K552="","*",FN_MC!K552)</f>
        <v>*</v>
      </c>
      <c r="O549" s="183" t="str">
        <f>IF(FN_MC!L552="","*",FN_MC!L552)</f>
        <v>-</v>
      </c>
      <c r="P549" s="107" t="str">
        <f>IF(FN_MC!O552="","*",FN_MC!O552)</f>
        <v>*</v>
      </c>
      <c r="Q549" s="107" t="str">
        <f>IF(FN_MC!P552="","*",FN_MC!P552)</f>
        <v>*</v>
      </c>
      <c r="R549" s="96" t="str">
        <f>IF(FN_MC!Q552="","*",CONCATENATE(FN_MC!Q552," ",FN_MC!R552))</f>
        <v>*</v>
      </c>
      <c r="S549" s="96" t="str">
        <f>IF(FN_MC!V552="","*",FN_MC!V552)</f>
        <v>*</v>
      </c>
      <c r="T549" s="96" t="str">
        <f>IF(FN_MC!W552="","*",FN_MC!W552)</f>
        <v>*</v>
      </c>
      <c r="U549" s="98" t="str">
        <f ca="1">_xlfn.XLOOKUP(G549&amp;$U$3,BS_CONTROLE[CHAVE],BS_CONTROLE[Quantidade_11],"-")</f>
        <v>-</v>
      </c>
      <c r="V549" s="98" t="str">
        <f ca="1">_xlfn.XLOOKUP(G549&amp;$V$3,BS_CONTROLE[CHAVE],BS_CONTROLE[Quantidade_11],"-")</f>
        <v>-</v>
      </c>
      <c r="W549" s="98" t="str">
        <f ca="1">_xlfn.XLOOKUP(G549&amp;$W$3,BS_CONTROLE[CHAVE],BS_CONTROLE[Quantidade_11],"-")</f>
        <v>-</v>
      </c>
      <c r="X549" s="201"/>
      <c r="Y549" s="201"/>
      <c r="Z549" s="201"/>
      <c r="AA549" s="201"/>
      <c r="AB549" s="201"/>
      <c r="AC549" s="201"/>
      <c r="AD549" s="201"/>
      <c r="AE549" s="201"/>
      <c r="AF549" s="201"/>
      <c r="AG549" s="201"/>
      <c r="AH549" s="201"/>
      <c r="AI549" s="201"/>
      <c r="AJ549" s="201"/>
      <c r="AK549" s="201"/>
      <c r="AL549" s="201"/>
      <c r="AM549" s="201"/>
      <c r="AN549" s="201"/>
      <c r="AO549" s="201"/>
      <c r="AP549" s="201"/>
      <c r="AQ549" s="201"/>
      <c r="AR549" s="201"/>
      <c r="AS549" s="201"/>
      <c r="AT549" s="201"/>
    </row>
    <row r="550" spans="1:46" hidden="1">
      <c r="A550" s="95" t="str">
        <f>IF(FN_MC!Y553="","*",FN_MC!Y553)</f>
        <v>*</v>
      </c>
      <c r="B550" s="95" t="str">
        <f>IF(FN_MC!X553="","*",FN_MC!X553)</f>
        <v>*</v>
      </c>
      <c r="C550" s="95" t="str">
        <f>IF(FN_MC!Z553="","*",FN_MC!Z553)</f>
        <v>*</v>
      </c>
      <c r="D550" s="96" t="str">
        <f>IF(FN_MC!S553="","*",FN_MC!S553)</f>
        <v>-</v>
      </c>
      <c r="E550" s="96" t="str">
        <f>IF(FN_MC!T553="","*",FN_MC!T553)</f>
        <v>-</v>
      </c>
      <c r="F550" s="96" t="str">
        <f>IF(FN_MC!B553="","*",FN_MC!B553)</f>
        <v>*</v>
      </c>
      <c r="G550" s="96" t="str">
        <f>IF(FN_MC!D553="","*",FN_MC!D553)</f>
        <v>*</v>
      </c>
      <c r="H550" s="96" t="str">
        <f>IF(FN_MC!F553="","*",FN_MC!F553)</f>
        <v>*</v>
      </c>
      <c r="I550" s="96" t="str">
        <f>IF(FN_MC!H553="","*",FN_MC!H553)</f>
        <v>*</v>
      </c>
      <c r="J550" s="96" t="str">
        <f>IF(FN_MC!I553="","*",FN_MC!I553)</f>
        <v>*</v>
      </c>
      <c r="K550" s="96" t="str">
        <f>IF(FN_MC!M553="","*",FN_MC!M553)</f>
        <v>-</v>
      </c>
      <c r="L550" s="196" t="str">
        <f>IF(FN_MC!N553="","*",FN_MC!N553)</f>
        <v>-</v>
      </c>
      <c r="M550" s="97" t="str">
        <f>IF(FN_MC!J553="","*",FN_MC!J553)</f>
        <v>*</v>
      </c>
      <c r="N550" s="183" t="str">
        <f>IF(FN_MC!K553="","*",FN_MC!K553)</f>
        <v>*</v>
      </c>
      <c r="O550" s="183" t="str">
        <f>IF(FN_MC!L553="","*",FN_MC!L553)</f>
        <v>-</v>
      </c>
      <c r="P550" s="107" t="str">
        <f>IF(FN_MC!O553="","*",FN_MC!O553)</f>
        <v>*</v>
      </c>
      <c r="Q550" s="107" t="str">
        <f>IF(FN_MC!P553="","*",FN_MC!P553)</f>
        <v>*</v>
      </c>
      <c r="R550" s="96" t="str">
        <f>IF(FN_MC!Q553="","*",CONCATENATE(FN_MC!Q553," ",FN_MC!R553))</f>
        <v>*</v>
      </c>
      <c r="S550" s="96" t="str">
        <f>IF(FN_MC!V553="","*",FN_MC!V553)</f>
        <v>*</v>
      </c>
      <c r="T550" s="96" t="str">
        <f>IF(FN_MC!W553="","*",FN_MC!W553)</f>
        <v>*</v>
      </c>
      <c r="U550" s="98" t="str">
        <f ca="1">_xlfn.XLOOKUP(G550&amp;$U$3,BS_CONTROLE[CHAVE],BS_CONTROLE[Quantidade_11],"-")</f>
        <v>-</v>
      </c>
      <c r="V550" s="98" t="str">
        <f ca="1">_xlfn.XLOOKUP(G550&amp;$V$3,BS_CONTROLE[CHAVE],BS_CONTROLE[Quantidade_11],"-")</f>
        <v>-</v>
      </c>
      <c r="W550" s="98" t="str">
        <f ca="1">_xlfn.XLOOKUP(G550&amp;$W$3,BS_CONTROLE[CHAVE],BS_CONTROLE[Quantidade_11],"-")</f>
        <v>-</v>
      </c>
      <c r="X550" s="201"/>
      <c r="Y550" s="201"/>
      <c r="Z550" s="201"/>
      <c r="AA550" s="201"/>
      <c r="AB550" s="201"/>
      <c r="AC550" s="201"/>
      <c r="AD550" s="201"/>
      <c r="AE550" s="201"/>
      <c r="AF550" s="201"/>
      <c r="AG550" s="201"/>
      <c r="AH550" s="201"/>
      <c r="AI550" s="201"/>
      <c r="AJ550" s="201"/>
      <c r="AK550" s="201"/>
      <c r="AL550" s="201"/>
      <c r="AM550" s="201"/>
      <c r="AN550" s="201"/>
      <c r="AO550" s="201"/>
      <c r="AP550" s="201"/>
      <c r="AQ550" s="201"/>
      <c r="AR550" s="201"/>
      <c r="AS550" s="201"/>
      <c r="AT550" s="201"/>
    </row>
    <row r="551" spans="1:46" hidden="1">
      <c r="A551" s="95" t="str">
        <f>IF(FN_MC!Y554="","*",FN_MC!Y554)</f>
        <v>*</v>
      </c>
      <c r="B551" s="95" t="str">
        <f>IF(FN_MC!X554="","*",FN_MC!X554)</f>
        <v>*</v>
      </c>
      <c r="C551" s="95" t="str">
        <f>IF(FN_MC!Z554="","*",FN_MC!Z554)</f>
        <v>*</v>
      </c>
      <c r="D551" s="96" t="str">
        <f>IF(FN_MC!S554="","*",FN_MC!S554)</f>
        <v>-</v>
      </c>
      <c r="E551" s="96" t="str">
        <f>IF(FN_MC!T554="","*",FN_MC!T554)</f>
        <v>-</v>
      </c>
      <c r="F551" s="96" t="str">
        <f>IF(FN_MC!B554="","*",FN_MC!B554)</f>
        <v>*</v>
      </c>
      <c r="G551" s="96" t="str">
        <f>IF(FN_MC!D554="","*",FN_MC!D554)</f>
        <v>*</v>
      </c>
      <c r="H551" s="96" t="str">
        <f>IF(FN_MC!F554="","*",FN_MC!F554)</f>
        <v>*</v>
      </c>
      <c r="I551" s="96" t="str">
        <f>IF(FN_MC!H554="","*",FN_MC!H554)</f>
        <v>*</v>
      </c>
      <c r="J551" s="96" t="str">
        <f>IF(FN_MC!I554="","*",FN_MC!I554)</f>
        <v>*</v>
      </c>
      <c r="K551" s="96" t="str">
        <f>IF(FN_MC!M554="","*",FN_MC!M554)</f>
        <v>-</v>
      </c>
      <c r="L551" s="196" t="str">
        <f>IF(FN_MC!N554="","*",FN_MC!N554)</f>
        <v>-</v>
      </c>
      <c r="M551" s="97" t="str">
        <f>IF(FN_MC!J554="","*",FN_MC!J554)</f>
        <v>*</v>
      </c>
      <c r="N551" s="183" t="str">
        <f>IF(FN_MC!K554="","*",FN_MC!K554)</f>
        <v>*</v>
      </c>
      <c r="O551" s="183" t="str">
        <f>IF(FN_MC!L554="","*",FN_MC!L554)</f>
        <v>-</v>
      </c>
      <c r="P551" s="107" t="str">
        <f>IF(FN_MC!O554="","*",FN_MC!O554)</f>
        <v>*</v>
      </c>
      <c r="Q551" s="107" t="str">
        <f>IF(FN_MC!P554="","*",FN_MC!P554)</f>
        <v>*</v>
      </c>
      <c r="R551" s="96" t="str">
        <f>IF(FN_MC!Q554="","*",CONCATENATE(FN_MC!Q554," ",FN_MC!R554))</f>
        <v>*</v>
      </c>
      <c r="S551" s="96" t="str">
        <f>IF(FN_MC!V554="","*",FN_MC!V554)</f>
        <v>*</v>
      </c>
      <c r="T551" s="96" t="str">
        <f>IF(FN_MC!W554="","*",FN_MC!W554)</f>
        <v>*</v>
      </c>
      <c r="U551" s="98" t="str">
        <f ca="1">_xlfn.XLOOKUP(G551&amp;$U$3,BS_CONTROLE[CHAVE],BS_CONTROLE[Quantidade_11],"-")</f>
        <v>-</v>
      </c>
      <c r="V551" s="98" t="str">
        <f ca="1">_xlfn.XLOOKUP(G551&amp;$V$3,BS_CONTROLE[CHAVE],BS_CONTROLE[Quantidade_11],"-")</f>
        <v>-</v>
      </c>
      <c r="W551" s="98" t="str">
        <f ca="1">_xlfn.XLOOKUP(G551&amp;$W$3,BS_CONTROLE[CHAVE],BS_CONTROLE[Quantidade_11],"-")</f>
        <v>-</v>
      </c>
      <c r="X551" s="201"/>
      <c r="Y551" s="201"/>
      <c r="Z551" s="201"/>
      <c r="AA551" s="201"/>
      <c r="AB551" s="201"/>
      <c r="AC551" s="201"/>
      <c r="AD551" s="201"/>
      <c r="AE551" s="201"/>
      <c r="AF551" s="201"/>
      <c r="AG551" s="201"/>
      <c r="AH551" s="201"/>
      <c r="AI551" s="201"/>
      <c r="AJ551" s="201"/>
      <c r="AK551" s="201"/>
      <c r="AL551" s="201"/>
      <c r="AM551" s="201"/>
      <c r="AN551" s="201"/>
      <c r="AO551" s="201"/>
      <c r="AP551" s="201"/>
      <c r="AQ551" s="201"/>
      <c r="AR551" s="201"/>
      <c r="AS551" s="201"/>
      <c r="AT551" s="201"/>
    </row>
    <row r="552" spans="1:46" hidden="1">
      <c r="A552" s="95" t="str">
        <f>IF(FN_MC!Y555="","*",FN_MC!Y555)</f>
        <v>*</v>
      </c>
      <c r="B552" s="95" t="str">
        <f>IF(FN_MC!X555="","*",FN_MC!X555)</f>
        <v>*</v>
      </c>
      <c r="C552" s="95" t="str">
        <f>IF(FN_MC!Z555="","*",FN_MC!Z555)</f>
        <v>*</v>
      </c>
      <c r="D552" s="96" t="str">
        <f>IF(FN_MC!S555="","*",FN_MC!S555)</f>
        <v>-</v>
      </c>
      <c r="E552" s="96" t="str">
        <f>IF(FN_MC!T555="","*",FN_MC!T555)</f>
        <v>-</v>
      </c>
      <c r="F552" s="96" t="str">
        <f>IF(FN_MC!B555="","*",FN_MC!B555)</f>
        <v>*</v>
      </c>
      <c r="G552" s="96" t="str">
        <f>IF(FN_MC!D555="","*",FN_MC!D555)</f>
        <v>*</v>
      </c>
      <c r="H552" s="96" t="str">
        <f>IF(FN_MC!F555="","*",FN_MC!F555)</f>
        <v>*</v>
      </c>
      <c r="I552" s="96" t="str">
        <f>IF(FN_MC!H555="","*",FN_MC!H555)</f>
        <v>*</v>
      </c>
      <c r="J552" s="96" t="str">
        <f>IF(FN_MC!I555="","*",FN_MC!I555)</f>
        <v>*</v>
      </c>
      <c r="K552" s="96" t="str">
        <f>IF(FN_MC!M555="","*",FN_MC!M555)</f>
        <v>-</v>
      </c>
      <c r="L552" s="196" t="str">
        <f>IF(FN_MC!N555="","*",FN_MC!N555)</f>
        <v>-</v>
      </c>
      <c r="M552" s="97" t="str">
        <f>IF(FN_MC!J555="","*",FN_MC!J555)</f>
        <v>*</v>
      </c>
      <c r="N552" s="183" t="str">
        <f>IF(FN_MC!K555="","*",FN_MC!K555)</f>
        <v>*</v>
      </c>
      <c r="O552" s="183" t="str">
        <f>IF(FN_MC!L555="","*",FN_MC!L555)</f>
        <v>-</v>
      </c>
      <c r="P552" s="107" t="str">
        <f>IF(FN_MC!O555="","*",FN_MC!O555)</f>
        <v>*</v>
      </c>
      <c r="Q552" s="107" t="str">
        <f>IF(FN_MC!P555="","*",FN_MC!P555)</f>
        <v>*</v>
      </c>
      <c r="R552" s="96" t="str">
        <f>IF(FN_MC!Q555="","*",CONCATENATE(FN_MC!Q555," ",FN_MC!R555))</f>
        <v>*</v>
      </c>
      <c r="S552" s="96" t="str">
        <f>IF(FN_MC!V555="","*",FN_MC!V555)</f>
        <v>*</v>
      </c>
      <c r="T552" s="96" t="str">
        <f>IF(FN_MC!W555="","*",FN_MC!W555)</f>
        <v>*</v>
      </c>
      <c r="U552" s="98" t="str">
        <f ca="1">_xlfn.XLOOKUP(G552&amp;$U$3,BS_CONTROLE[CHAVE],BS_CONTROLE[Quantidade_11],"-")</f>
        <v>-</v>
      </c>
      <c r="V552" s="98" t="str">
        <f ca="1">_xlfn.XLOOKUP(G552&amp;$V$3,BS_CONTROLE[CHAVE],BS_CONTROLE[Quantidade_11],"-")</f>
        <v>-</v>
      </c>
      <c r="W552" s="98" t="str">
        <f ca="1">_xlfn.XLOOKUP(G552&amp;$W$3,BS_CONTROLE[CHAVE],BS_CONTROLE[Quantidade_11],"-")</f>
        <v>-</v>
      </c>
      <c r="X552" s="201"/>
      <c r="Y552" s="201"/>
      <c r="Z552" s="201"/>
      <c r="AA552" s="201"/>
      <c r="AB552" s="201"/>
      <c r="AC552" s="201"/>
      <c r="AD552" s="201"/>
      <c r="AE552" s="201"/>
      <c r="AF552" s="201"/>
      <c r="AG552" s="201"/>
      <c r="AH552" s="201"/>
      <c r="AI552" s="201"/>
      <c r="AJ552" s="201"/>
      <c r="AK552" s="201"/>
      <c r="AL552" s="201"/>
      <c r="AM552" s="201"/>
      <c r="AN552" s="201"/>
      <c r="AO552" s="201"/>
      <c r="AP552" s="201"/>
      <c r="AQ552" s="201"/>
      <c r="AR552" s="201"/>
      <c r="AS552" s="201"/>
      <c r="AT552" s="201"/>
    </row>
    <row r="553" spans="1:46" hidden="1">
      <c r="A553" s="95" t="str">
        <f>IF(FN_MC!Y556="","*",FN_MC!Y556)</f>
        <v>*</v>
      </c>
      <c r="B553" s="95" t="str">
        <f>IF(FN_MC!X556="","*",FN_MC!X556)</f>
        <v>*</v>
      </c>
      <c r="C553" s="95" t="str">
        <f>IF(FN_MC!Z556="","*",FN_MC!Z556)</f>
        <v>*</v>
      </c>
      <c r="D553" s="96" t="str">
        <f>IF(FN_MC!S556="","*",FN_MC!S556)</f>
        <v>-</v>
      </c>
      <c r="E553" s="96" t="str">
        <f>IF(FN_MC!T556="","*",FN_MC!T556)</f>
        <v>-</v>
      </c>
      <c r="F553" s="96" t="str">
        <f>IF(FN_MC!B556="","*",FN_MC!B556)</f>
        <v>*</v>
      </c>
      <c r="G553" s="96" t="str">
        <f>IF(FN_MC!D556="","*",FN_MC!D556)</f>
        <v>*</v>
      </c>
      <c r="H553" s="96" t="str">
        <f>IF(FN_MC!F556="","*",FN_MC!F556)</f>
        <v>*</v>
      </c>
      <c r="I553" s="96" t="str">
        <f>IF(FN_MC!H556="","*",FN_MC!H556)</f>
        <v>*</v>
      </c>
      <c r="J553" s="96" t="str">
        <f>IF(FN_MC!I556="","*",FN_MC!I556)</f>
        <v>*</v>
      </c>
      <c r="K553" s="96" t="str">
        <f>IF(FN_MC!M556="","*",FN_MC!M556)</f>
        <v>-</v>
      </c>
      <c r="L553" s="196" t="str">
        <f>IF(FN_MC!N556="","*",FN_MC!N556)</f>
        <v>-</v>
      </c>
      <c r="M553" s="97" t="str">
        <f>IF(FN_MC!J556="","*",FN_MC!J556)</f>
        <v>*</v>
      </c>
      <c r="N553" s="183" t="str">
        <f>IF(FN_MC!K556="","*",FN_MC!K556)</f>
        <v>*</v>
      </c>
      <c r="O553" s="183" t="str">
        <f>IF(FN_MC!L556="","*",FN_MC!L556)</f>
        <v>-</v>
      </c>
      <c r="P553" s="107" t="str">
        <f>IF(FN_MC!O556="","*",FN_MC!O556)</f>
        <v>*</v>
      </c>
      <c r="Q553" s="107" t="str">
        <f>IF(FN_MC!P556="","*",FN_MC!P556)</f>
        <v>*</v>
      </c>
      <c r="R553" s="96" t="str">
        <f>IF(FN_MC!Q556="","*",CONCATENATE(FN_MC!Q556," ",FN_MC!R556))</f>
        <v>*</v>
      </c>
      <c r="S553" s="96" t="str">
        <f>IF(FN_MC!V556="","*",FN_MC!V556)</f>
        <v>*</v>
      </c>
      <c r="T553" s="96" t="str">
        <f>IF(FN_MC!W556="","*",FN_MC!W556)</f>
        <v>*</v>
      </c>
      <c r="U553" s="98" t="str">
        <f ca="1">_xlfn.XLOOKUP(G553&amp;$U$3,BS_CONTROLE[CHAVE],BS_CONTROLE[Quantidade_11],"-")</f>
        <v>-</v>
      </c>
      <c r="V553" s="98" t="str">
        <f ca="1">_xlfn.XLOOKUP(G553&amp;$V$3,BS_CONTROLE[CHAVE],BS_CONTROLE[Quantidade_11],"-")</f>
        <v>-</v>
      </c>
      <c r="W553" s="98" t="str">
        <f ca="1">_xlfn.XLOOKUP(G553&amp;$W$3,BS_CONTROLE[CHAVE],BS_CONTROLE[Quantidade_11],"-")</f>
        <v>-</v>
      </c>
      <c r="X553" s="201"/>
      <c r="Y553" s="201"/>
      <c r="Z553" s="201"/>
      <c r="AA553" s="201"/>
      <c r="AB553" s="201"/>
      <c r="AC553" s="201"/>
      <c r="AD553" s="201"/>
      <c r="AE553" s="201"/>
      <c r="AF553" s="201"/>
      <c r="AG553" s="201"/>
      <c r="AH553" s="201"/>
      <c r="AI553" s="201"/>
      <c r="AJ553" s="201"/>
      <c r="AK553" s="201"/>
      <c r="AL553" s="201"/>
      <c r="AM553" s="201"/>
      <c r="AN553" s="201"/>
      <c r="AO553" s="201"/>
      <c r="AP553" s="201"/>
      <c r="AQ553" s="201"/>
      <c r="AR553" s="201"/>
      <c r="AS553" s="201"/>
      <c r="AT553" s="201"/>
    </row>
    <row r="554" spans="1:46" hidden="1">
      <c r="A554" s="95" t="str">
        <f>IF(FN_MC!Y557="","*",FN_MC!Y557)</f>
        <v>*</v>
      </c>
      <c r="B554" s="95" t="str">
        <f>IF(FN_MC!X557="","*",FN_MC!X557)</f>
        <v>*</v>
      </c>
      <c r="C554" s="95" t="str">
        <f>IF(FN_MC!Z557="","*",FN_MC!Z557)</f>
        <v>*</v>
      </c>
      <c r="D554" s="96" t="str">
        <f>IF(FN_MC!S557="","*",FN_MC!S557)</f>
        <v>-</v>
      </c>
      <c r="E554" s="96" t="str">
        <f>IF(FN_MC!T557="","*",FN_MC!T557)</f>
        <v>-</v>
      </c>
      <c r="F554" s="96" t="str">
        <f>IF(FN_MC!B557="","*",FN_MC!B557)</f>
        <v>*</v>
      </c>
      <c r="G554" s="96" t="str">
        <f>IF(FN_MC!D557="","*",FN_MC!D557)</f>
        <v>*</v>
      </c>
      <c r="H554" s="96" t="str">
        <f>IF(FN_MC!F557="","*",FN_MC!F557)</f>
        <v>*</v>
      </c>
      <c r="I554" s="96" t="str">
        <f>IF(FN_MC!H557="","*",FN_MC!H557)</f>
        <v>*</v>
      </c>
      <c r="J554" s="96" t="str">
        <f>IF(FN_MC!I557="","*",FN_MC!I557)</f>
        <v>*</v>
      </c>
      <c r="K554" s="96" t="str">
        <f>IF(FN_MC!M557="","*",FN_MC!M557)</f>
        <v>-</v>
      </c>
      <c r="L554" s="196" t="str">
        <f>IF(FN_MC!N557="","*",FN_MC!N557)</f>
        <v>-</v>
      </c>
      <c r="M554" s="97" t="str">
        <f>IF(FN_MC!J557="","*",FN_MC!J557)</f>
        <v>*</v>
      </c>
      <c r="N554" s="183" t="str">
        <f>IF(FN_MC!K557="","*",FN_MC!K557)</f>
        <v>*</v>
      </c>
      <c r="O554" s="183" t="str">
        <f>IF(FN_MC!L557="","*",FN_MC!L557)</f>
        <v>-</v>
      </c>
      <c r="P554" s="107" t="str">
        <f>IF(FN_MC!O557="","*",FN_MC!O557)</f>
        <v>*</v>
      </c>
      <c r="Q554" s="107" t="str">
        <f>IF(FN_MC!P557="","*",FN_MC!P557)</f>
        <v>*</v>
      </c>
      <c r="R554" s="96" t="str">
        <f>IF(FN_MC!Q557="","*",CONCATENATE(FN_MC!Q557," ",FN_MC!R557))</f>
        <v>*</v>
      </c>
      <c r="S554" s="96" t="str">
        <f>IF(FN_MC!V557="","*",FN_MC!V557)</f>
        <v>*</v>
      </c>
      <c r="T554" s="96" t="str">
        <f>IF(FN_MC!W557="","*",FN_MC!W557)</f>
        <v>*</v>
      </c>
      <c r="U554" s="98" t="str">
        <f ca="1">_xlfn.XLOOKUP(G554&amp;$U$3,BS_CONTROLE[CHAVE],BS_CONTROLE[Quantidade_11],"-")</f>
        <v>-</v>
      </c>
      <c r="V554" s="98" t="str">
        <f ca="1">_xlfn.XLOOKUP(G554&amp;$V$3,BS_CONTROLE[CHAVE],BS_CONTROLE[Quantidade_11],"-")</f>
        <v>-</v>
      </c>
      <c r="W554" s="98" t="str">
        <f ca="1">_xlfn.XLOOKUP(G554&amp;$W$3,BS_CONTROLE[CHAVE],BS_CONTROLE[Quantidade_11],"-")</f>
        <v>-</v>
      </c>
      <c r="X554" s="201"/>
      <c r="Y554" s="201"/>
      <c r="Z554" s="201"/>
      <c r="AA554" s="201"/>
      <c r="AB554" s="201"/>
      <c r="AC554" s="201"/>
      <c r="AD554" s="201"/>
      <c r="AE554" s="201"/>
      <c r="AF554" s="201"/>
      <c r="AG554" s="201"/>
      <c r="AH554" s="201"/>
      <c r="AI554" s="201"/>
      <c r="AJ554" s="201"/>
      <c r="AK554" s="201"/>
      <c r="AL554" s="201"/>
      <c r="AM554" s="201"/>
      <c r="AN554" s="201"/>
      <c r="AO554" s="201"/>
      <c r="AP554" s="201"/>
      <c r="AQ554" s="201"/>
      <c r="AR554" s="201"/>
      <c r="AS554" s="201"/>
      <c r="AT554" s="201"/>
    </row>
    <row r="555" spans="1:46" hidden="1">
      <c r="A555" s="95" t="str">
        <f>IF(FN_MC!Y558="","*",FN_MC!Y558)</f>
        <v>*</v>
      </c>
      <c r="B555" s="95" t="str">
        <f>IF(FN_MC!X558="","*",FN_MC!X558)</f>
        <v>*</v>
      </c>
      <c r="C555" s="95" t="str">
        <f>IF(FN_MC!Z558="","*",FN_MC!Z558)</f>
        <v>*</v>
      </c>
      <c r="D555" s="96" t="str">
        <f>IF(FN_MC!S558="","*",FN_MC!S558)</f>
        <v>-</v>
      </c>
      <c r="E555" s="96" t="str">
        <f>IF(FN_MC!T558="","*",FN_MC!T558)</f>
        <v>-</v>
      </c>
      <c r="F555" s="96" t="str">
        <f>IF(FN_MC!B558="","*",FN_MC!B558)</f>
        <v>*</v>
      </c>
      <c r="G555" s="96" t="str">
        <f>IF(FN_MC!D558="","*",FN_MC!D558)</f>
        <v>*</v>
      </c>
      <c r="H555" s="96" t="str">
        <f>IF(FN_MC!F558="","*",FN_MC!F558)</f>
        <v>*</v>
      </c>
      <c r="I555" s="96" t="str">
        <f>IF(FN_MC!H558="","*",FN_MC!H558)</f>
        <v>*</v>
      </c>
      <c r="J555" s="96" t="str">
        <f>IF(FN_MC!I558="","*",FN_MC!I558)</f>
        <v>*</v>
      </c>
      <c r="K555" s="96" t="str">
        <f>IF(FN_MC!M558="","*",FN_MC!M558)</f>
        <v>-</v>
      </c>
      <c r="L555" s="196" t="str">
        <f>IF(FN_MC!N558="","*",FN_MC!N558)</f>
        <v>-</v>
      </c>
      <c r="M555" s="97" t="str">
        <f>IF(FN_MC!J558="","*",FN_MC!J558)</f>
        <v>*</v>
      </c>
      <c r="N555" s="183" t="str">
        <f>IF(FN_MC!K558="","*",FN_MC!K558)</f>
        <v>*</v>
      </c>
      <c r="O555" s="183" t="str">
        <f>IF(FN_MC!L558="","*",FN_MC!L558)</f>
        <v>-</v>
      </c>
      <c r="P555" s="107" t="str">
        <f>IF(FN_MC!O558="","*",FN_MC!O558)</f>
        <v>*</v>
      </c>
      <c r="Q555" s="107" t="str">
        <f>IF(FN_MC!P558="","*",FN_MC!P558)</f>
        <v>*</v>
      </c>
      <c r="R555" s="96" t="str">
        <f>IF(FN_MC!Q558="","*",CONCATENATE(FN_MC!Q558," ",FN_MC!R558))</f>
        <v>*</v>
      </c>
      <c r="S555" s="96" t="str">
        <f>IF(FN_MC!V558="","*",FN_MC!V558)</f>
        <v>*</v>
      </c>
      <c r="T555" s="96" t="str">
        <f>IF(FN_MC!W558="","*",FN_MC!W558)</f>
        <v>*</v>
      </c>
      <c r="U555" s="98" t="str">
        <f ca="1">_xlfn.XLOOKUP(G555&amp;$U$3,BS_CONTROLE[CHAVE],BS_CONTROLE[Quantidade_11],"-")</f>
        <v>-</v>
      </c>
      <c r="V555" s="98" t="str">
        <f ca="1">_xlfn.XLOOKUP(G555&amp;$V$3,BS_CONTROLE[CHAVE],BS_CONTROLE[Quantidade_11],"-")</f>
        <v>-</v>
      </c>
      <c r="W555" s="98" t="str">
        <f ca="1">_xlfn.XLOOKUP(G555&amp;$W$3,BS_CONTROLE[CHAVE],BS_CONTROLE[Quantidade_11],"-")</f>
        <v>-</v>
      </c>
      <c r="X555" s="201"/>
      <c r="Y555" s="201"/>
      <c r="Z555" s="201"/>
      <c r="AA555" s="201"/>
      <c r="AB555" s="201"/>
      <c r="AC555" s="201"/>
      <c r="AD555" s="201"/>
      <c r="AE555" s="201"/>
      <c r="AF555" s="201"/>
      <c r="AG555" s="201"/>
      <c r="AH555" s="201"/>
      <c r="AI555" s="201"/>
      <c r="AJ555" s="201"/>
      <c r="AK555" s="201"/>
      <c r="AL555" s="201"/>
      <c r="AM555" s="201"/>
      <c r="AN555" s="201"/>
      <c r="AO555" s="201"/>
      <c r="AP555" s="201"/>
      <c r="AQ555" s="201"/>
      <c r="AR555" s="201"/>
      <c r="AS555" s="201"/>
      <c r="AT555" s="201"/>
    </row>
    <row r="556" spans="1:46" hidden="1">
      <c r="A556" s="95" t="str">
        <f>IF(FN_MC!Y559="","*",FN_MC!Y559)</f>
        <v>*</v>
      </c>
      <c r="B556" s="95" t="str">
        <f>IF(FN_MC!X559="","*",FN_MC!X559)</f>
        <v>*</v>
      </c>
      <c r="C556" s="95" t="str">
        <f>IF(FN_MC!Z559="","*",FN_MC!Z559)</f>
        <v>*</v>
      </c>
      <c r="D556" s="96" t="str">
        <f>IF(FN_MC!S559="","*",FN_MC!S559)</f>
        <v>-</v>
      </c>
      <c r="E556" s="96" t="str">
        <f>IF(FN_MC!T559="","*",FN_MC!T559)</f>
        <v>-</v>
      </c>
      <c r="F556" s="96" t="str">
        <f>IF(FN_MC!B559="","*",FN_MC!B559)</f>
        <v>*</v>
      </c>
      <c r="G556" s="96" t="str">
        <f>IF(FN_MC!D559="","*",FN_MC!D559)</f>
        <v>*</v>
      </c>
      <c r="H556" s="96" t="str">
        <f>IF(FN_MC!F559="","*",FN_MC!F559)</f>
        <v>*</v>
      </c>
      <c r="I556" s="96" t="str">
        <f>IF(FN_MC!H559="","*",FN_MC!H559)</f>
        <v>*</v>
      </c>
      <c r="J556" s="96" t="str">
        <f>IF(FN_MC!I559="","*",FN_MC!I559)</f>
        <v>*</v>
      </c>
      <c r="K556" s="96" t="str">
        <f>IF(FN_MC!M559="","*",FN_MC!M559)</f>
        <v>-</v>
      </c>
      <c r="L556" s="196" t="str">
        <f>IF(FN_MC!N559="","*",FN_MC!N559)</f>
        <v>-</v>
      </c>
      <c r="M556" s="97" t="str">
        <f>IF(FN_MC!J559="","*",FN_MC!J559)</f>
        <v>*</v>
      </c>
      <c r="N556" s="183" t="str">
        <f>IF(FN_MC!K559="","*",FN_MC!K559)</f>
        <v>*</v>
      </c>
      <c r="O556" s="183" t="str">
        <f>IF(FN_MC!L559="","*",FN_MC!L559)</f>
        <v>-</v>
      </c>
      <c r="P556" s="107" t="str">
        <f>IF(FN_MC!O559="","*",FN_MC!O559)</f>
        <v>*</v>
      </c>
      <c r="Q556" s="107" t="str">
        <f>IF(FN_MC!P559="","*",FN_MC!P559)</f>
        <v>*</v>
      </c>
      <c r="R556" s="96" t="str">
        <f>IF(FN_MC!Q559="","*",CONCATENATE(FN_MC!Q559," ",FN_MC!R559))</f>
        <v>*</v>
      </c>
      <c r="S556" s="96" t="str">
        <f>IF(FN_MC!V559="","*",FN_MC!V559)</f>
        <v>*</v>
      </c>
      <c r="T556" s="96" t="str">
        <f>IF(FN_MC!W559="","*",FN_MC!W559)</f>
        <v>*</v>
      </c>
      <c r="U556" s="98" t="str">
        <f ca="1">_xlfn.XLOOKUP(G556&amp;$U$3,BS_CONTROLE[CHAVE],BS_CONTROLE[Quantidade_11],"-")</f>
        <v>-</v>
      </c>
      <c r="V556" s="98" t="str">
        <f ca="1">_xlfn.XLOOKUP(G556&amp;$V$3,BS_CONTROLE[CHAVE],BS_CONTROLE[Quantidade_11],"-")</f>
        <v>-</v>
      </c>
      <c r="W556" s="98" t="str">
        <f ca="1">_xlfn.XLOOKUP(G556&amp;$W$3,BS_CONTROLE[CHAVE],BS_CONTROLE[Quantidade_11],"-")</f>
        <v>-</v>
      </c>
      <c r="X556" s="201"/>
      <c r="Y556" s="201"/>
      <c r="Z556" s="201"/>
      <c r="AA556" s="201"/>
      <c r="AB556" s="201"/>
      <c r="AC556" s="201"/>
      <c r="AD556" s="201"/>
      <c r="AE556" s="201"/>
      <c r="AF556" s="201"/>
      <c r="AG556" s="201"/>
      <c r="AH556" s="201"/>
      <c r="AI556" s="201"/>
      <c r="AJ556" s="201"/>
      <c r="AK556" s="201"/>
      <c r="AL556" s="201"/>
      <c r="AM556" s="201"/>
      <c r="AN556" s="201"/>
      <c r="AO556" s="201"/>
      <c r="AP556" s="201"/>
      <c r="AQ556" s="201"/>
      <c r="AR556" s="201"/>
      <c r="AS556" s="201"/>
      <c r="AT556" s="201"/>
    </row>
    <row r="557" spans="1:46" hidden="1">
      <c r="A557" s="95" t="str">
        <f>IF(FN_MC!Y560="","*",FN_MC!Y560)</f>
        <v>*</v>
      </c>
      <c r="B557" s="95" t="str">
        <f>IF(FN_MC!X560="","*",FN_MC!X560)</f>
        <v>*</v>
      </c>
      <c r="C557" s="95" t="str">
        <f>IF(FN_MC!Z560="","*",FN_MC!Z560)</f>
        <v>*</v>
      </c>
      <c r="D557" s="96" t="str">
        <f>IF(FN_MC!S560="","*",FN_MC!S560)</f>
        <v>-</v>
      </c>
      <c r="E557" s="96" t="str">
        <f>IF(FN_MC!T560="","*",FN_MC!T560)</f>
        <v>-</v>
      </c>
      <c r="F557" s="96" t="str">
        <f>IF(FN_MC!B560="","*",FN_MC!B560)</f>
        <v>*</v>
      </c>
      <c r="G557" s="96" t="str">
        <f>IF(FN_MC!D560="","*",FN_MC!D560)</f>
        <v>*</v>
      </c>
      <c r="H557" s="96" t="str">
        <f>IF(FN_MC!F560="","*",FN_MC!F560)</f>
        <v>*</v>
      </c>
      <c r="I557" s="96" t="str">
        <f>IF(FN_MC!H560="","*",FN_MC!H560)</f>
        <v>*</v>
      </c>
      <c r="J557" s="96" t="str">
        <f>IF(FN_MC!I560="","*",FN_MC!I560)</f>
        <v>*</v>
      </c>
      <c r="K557" s="96" t="str">
        <f>IF(FN_MC!M560="","*",FN_MC!M560)</f>
        <v>-</v>
      </c>
      <c r="L557" s="196" t="str">
        <f>IF(FN_MC!N560="","*",FN_MC!N560)</f>
        <v>-</v>
      </c>
      <c r="M557" s="97" t="str">
        <f>IF(FN_MC!J560="","*",FN_MC!J560)</f>
        <v>*</v>
      </c>
      <c r="N557" s="183" t="str">
        <f>IF(FN_MC!K560="","*",FN_MC!K560)</f>
        <v>*</v>
      </c>
      <c r="O557" s="183" t="str">
        <f>IF(FN_MC!L560="","*",FN_MC!L560)</f>
        <v>-</v>
      </c>
      <c r="P557" s="107" t="str">
        <f>IF(FN_MC!O560="","*",FN_MC!O560)</f>
        <v>*</v>
      </c>
      <c r="Q557" s="107" t="str">
        <f>IF(FN_MC!P560="","*",FN_MC!P560)</f>
        <v>*</v>
      </c>
      <c r="R557" s="96" t="str">
        <f>IF(FN_MC!Q560="","*",CONCATENATE(FN_MC!Q560," ",FN_MC!R560))</f>
        <v>*</v>
      </c>
      <c r="S557" s="96" t="str">
        <f>IF(FN_MC!V560="","*",FN_MC!V560)</f>
        <v>*</v>
      </c>
      <c r="T557" s="96" t="str">
        <f>IF(FN_MC!W560="","*",FN_MC!W560)</f>
        <v>*</v>
      </c>
      <c r="U557" s="98" t="str">
        <f ca="1">_xlfn.XLOOKUP(G557&amp;$U$3,BS_CONTROLE[CHAVE],BS_CONTROLE[Quantidade_11],"-")</f>
        <v>-</v>
      </c>
      <c r="V557" s="98" t="str">
        <f ca="1">_xlfn.XLOOKUP(G557&amp;$V$3,BS_CONTROLE[CHAVE],BS_CONTROLE[Quantidade_11],"-")</f>
        <v>-</v>
      </c>
      <c r="W557" s="98" t="str">
        <f ca="1">_xlfn.XLOOKUP(G557&amp;$W$3,BS_CONTROLE[CHAVE],BS_CONTROLE[Quantidade_11],"-")</f>
        <v>-</v>
      </c>
      <c r="X557" s="201"/>
      <c r="Y557" s="201"/>
      <c r="Z557" s="201"/>
      <c r="AA557" s="201"/>
      <c r="AB557" s="201"/>
      <c r="AC557" s="201"/>
      <c r="AD557" s="201"/>
      <c r="AE557" s="201"/>
      <c r="AF557" s="201"/>
      <c r="AG557" s="201"/>
      <c r="AH557" s="201"/>
      <c r="AI557" s="201"/>
      <c r="AJ557" s="201"/>
      <c r="AK557" s="201"/>
      <c r="AL557" s="201"/>
      <c r="AM557" s="201"/>
      <c r="AN557" s="201"/>
      <c r="AO557" s="201"/>
      <c r="AP557" s="201"/>
      <c r="AQ557" s="201"/>
      <c r="AR557" s="201"/>
      <c r="AS557" s="201"/>
      <c r="AT557" s="201"/>
    </row>
    <row r="558" spans="1:46" hidden="1">
      <c r="A558" s="95" t="str">
        <f>IF(FN_MC!Y561="","*",FN_MC!Y561)</f>
        <v>*</v>
      </c>
      <c r="B558" s="95" t="str">
        <f>IF(FN_MC!X561="","*",FN_MC!X561)</f>
        <v>*</v>
      </c>
      <c r="C558" s="95" t="str">
        <f>IF(FN_MC!Z561="","*",FN_MC!Z561)</f>
        <v>*</v>
      </c>
      <c r="D558" s="96" t="str">
        <f>IF(FN_MC!S561="","*",FN_MC!S561)</f>
        <v>-</v>
      </c>
      <c r="E558" s="96" t="str">
        <f>IF(FN_MC!T561="","*",FN_MC!T561)</f>
        <v>-</v>
      </c>
      <c r="F558" s="96" t="str">
        <f>IF(FN_MC!B561="","*",FN_MC!B561)</f>
        <v>*</v>
      </c>
      <c r="G558" s="96" t="str">
        <f>IF(FN_MC!D561="","*",FN_MC!D561)</f>
        <v>*</v>
      </c>
      <c r="H558" s="96" t="str">
        <f>IF(FN_MC!F561="","*",FN_MC!F561)</f>
        <v>*</v>
      </c>
      <c r="I558" s="96" t="str">
        <f>IF(FN_MC!H561="","*",FN_MC!H561)</f>
        <v>*</v>
      </c>
      <c r="J558" s="96" t="str">
        <f>IF(FN_MC!I561="","*",FN_MC!I561)</f>
        <v>*</v>
      </c>
      <c r="K558" s="96" t="str">
        <f>IF(FN_MC!M561="","*",FN_MC!M561)</f>
        <v>-</v>
      </c>
      <c r="L558" s="196" t="str">
        <f>IF(FN_MC!N561="","*",FN_MC!N561)</f>
        <v>-</v>
      </c>
      <c r="M558" s="97" t="str">
        <f>IF(FN_MC!J561="","*",FN_MC!J561)</f>
        <v>*</v>
      </c>
      <c r="N558" s="183" t="str">
        <f>IF(FN_MC!K561="","*",FN_MC!K561)</f>
        <v>*</v>
      </c>
      <c r="O558" s="183" t="str">
        <f>IF(FN_MC!L561="","*",FN_MC!L561)</f>
        <v>-</v>
      </c>
      <c r="P558" s="107" t="str">
        <f>IF(FN_MC!O561="","*",FN_MC!O561)</f>
        <v>*</v>
      </c>
      <c r="Q558" s="107" t="str">
        <f>IF(FN_MC!P561="","*",FN_MC!P561)</f>
        <v>*</v>
      </c>
      <c r="R558" s="96" t="str">
        <f>IF(FN_MC!Q561="","*",CONCATENATE(FN_MC!Q561," ",FN_MC!R561))</f>
        <v>*</v>
      </c>
      <c r="S558" s="96" t="str">
        <f>IF(FN_MC!V561="","*",FN_MC!V561)</f>
        <v>*</v>
      </c>
      <c r="T558" s="96" t="str">
        <f>IF(FN_MC!W561="","*",FN_MC!W561)</f>
        <v>*</v>
      </c>
      <c r="U558" s="98" t="str">
        <f ca="1">_xlfn.XLOOKUP(G558&amp;$U$3,BS_CONTROLE[CHAVE],BS_CONTROLE[Quantidade_11],"-")</f>
        <v>-</v>
      </c>
      <c r="V558" s="98" t="str">
        <f ca="1">_xlfn.XLOOKUP(G558&amp;$V$3,BS_CONTROLE[CHAVE],BS_CONTROLE[Quantidade_11],"-")</f>
        <v>-</v>
      </c>
      <c r="W558" s="98" t="str">
        <f ca="1">_xlfn.XLOOKUP(G558&amp;$W$3,BS_CONTROLE[CHAVE],BS_CONTROLE[Quantidade_11],"-")</f>
        <v>-</v>
      </c>
      <c r="X558" s="201"/>
      <c r="Y558" s="201"/>
      <c r="Z558" s="201"/>
      <c r="AA558" s="201"/>
      <c r="AB558" s="201"/>
      <c r="AC558" s="201"/>
      <c r="AD558" s="201"/>
      <c r="AE558" s="201"/>
      <c r="AF558" s="201"/>
      <c r="AG558" s="201"/>
      <c r="AH558" s="201"/>
      <c r="AI558" s="201"/>
      <c r="AJ558" s="201"/>
      <c r="AK558" s="201"/>
      <c r="AL558" s="201"/>
      <c r="AM558" s="201"/>
      <c r="AN558" s="201"/>
      <c r="AO558" s="201"/>
      <c r="AP558" s="201"/>
      <c r="AQ558" s="201"/>
      <c r="AR558" s="201"/>
      <c r="AS558" s="201"/>
      <c r="AT558" s="201"/>
    </row>
    <row r="559" spans="1:46" hidden="1">
      <c r="A559" s="95" t="str">
        <f>IF(FN_MC!Y562="","*",FN_MC!Y562)</f>
        <v>*</v>
      </c>
      <c r="B559" s="95" t="str">
        <f>IF(FN_MC!X562="","*",FN_MC!X562)</f>
        <v>*</v>
      </c>
      <c r="C559" s="95" t="str">
        <f>IF(FN_MC!Z562="","*",FN_MC!Z562)</f>
        <v>*</v>
      </c>
      <c r="D559" s="96" t="str">
        <f>IF(FN_MC!S562="","*",FN_MC!S562)</f>
        <v>-</v>
      </c>
      <c r="E559" s="96" t="str">
        <f>IF(FN_MC!T562="","*",FN_MC!T562)</f>
        <v>-</v>
      </c>
      <c r="F559" s="96" t="str">
        <f>IF(FN_MC!B562="","*",FN_MC!B562)</f>
        <v>*</v>
      </c>
      <c r="G559" s="96" t="str">
        <f>IF(FN_MC!D562="","*",FN_MC!D562)</f>
        <v>*</v>
      </c>
      <c r="H559" s="96" t="str">
        <f>IF(FN_MC!F562="","*",FN_MC!F562)</f>
        <v>*</v>
      </c>
      <c r="I559" s="96" t="str">
        <f>IF(FN_MC!H562="","*",FN_MC!H562)</f>
        <v>*</v>
      </c>
      <c r="J559" s="96" t="str">
        <f>IF(FN_MC!I562="","*",FN_MC!I562)</f>
        <v>*</v>
      </c>
      <c r="K559" s="96" t="str">
        <f>IF(FN_MC!M562="","*",FN_MC!M562)</f>
        <v>-</v>
      </c>
      <c r="L559" s="196" t="str">
        <f>IF(FN_MC!N562="","*",FN_MC!N562)</f>
        <v>-</v>
      </c>
      <c r="M559" s="97" t="str">
        <f>IF(FN_MC!J562="","*",FN_MC!J562)</f>
        <v>*</v>
      </c>
      <c r="N559" s="183" t="str">
        <f>IF(FN_MC!K562="","*",FN_MC!K562)</f>
        <v>*</v>
      </c>
      <c r="O559" s="183" t="str">
        <f>IF(FN_MC!L562="","*",FN_MC!L562)</f>
        <v>-</v>
      </c>
      <c r="P559" s="107" t="str">
        <f>IF(FN_MC!O562="","*",FN_MC!O562)</f>
        <v>*</v>
      </c>
      <c r="Q559" s="107" t="str">
        <f>IF(FN_MC!P562="","*",FN_MC!P562)</f>
        <v>*</v>
      </c>
      <c r="R559" s="96" t="str">
        <f>IF(FN_MC!Q562="","*",CONCATENATE(FN_MC!Q562," ",FN_MC!R562))</f>
        <v>*</v>
      </c>
      <c r="S559" s="96" t="str">
        <f>IF(FN_MC!V562="","*",FN_MC!V562)</f>
        <v>*</v>
      </c>
      <c r="T559" s="96" t="str">
        <f>IF(FN_MC!W562="","*",FN_MC!W562)</f>
        <v>*</v>
      </c>
      <c r="U559" s="98" t="str">
        <f ca="1">_xlfn.XLOOKUP(G559&amp;$U$3,BS_CONTROLE[CHAVE],BS_CONTROLE[Quantidade_11],"-")</f>
        <v>-</v>
      </c>
      <c r="V559" s="98" t="str">
        <f ca="1">_xlfn.XLOOKUP(G559&amp;$V$3,BS_CONTROLE[CHAVE],BS_CONTROLE[Quantidade_11],"-")</f>
        <v>-</v>
      </c>
      <c r="W559" s="98" t="str">
        <f ca="1">_xlfn.XLOOKUP(G559&amp;$W$3,BS_CONTROLE[CHAVE],BS_CONTROLE[Quantidade_11],"-")</f>
        <v>-</v>
      </c>
      <c r="X559" s="201"/>
      <c r="Y559" s="201"/>
      <c r="Z559" s="201"/>
      <c r="AA559" s="201"/>
      <c r="AB559" s="201"/>
      <c r="AC559" s="201"/>
      <c r="AD559" s="201"/>
      <c r="AE559" s="201"/>
      <c r="AF559" s="201"/>
      <c r="AG559" s="201"/>
      <c r="AH559" s="201"/>
      <c r="AI559" s="201"/>
      <c r="AJ559" s="201"/>
      <c r="AK559" s="201"/>
      <c r="AL559" s="201"/>
      <c r="AM559" s="201"/>
      <c r="AN559" s="201"/>
      <c r="AO559" s="201"/>
      <c r="AP559" s="201"/>
      <c r="AQ559" s="201"/>
      <c r="AR559" s="201"/>
      <c r="AS559" s="201"/>
      <c r="AT559" s="201"/>
    </row>
    <row r="560" spans="1:46" hidden="1">
      <c r="A560" s="95" t="str">
        <f>IF(FN_MC!Y563="","*",FN_MC!Y563)</f>
        <v>*</v>
      </c>
      <c r="B560" s="95" t="str">
        <f>IF(FN_MC!X563="","*",FN_MC!X563)</f>
        <v>*</v>
      </c>
      <c r="C560" s="95" t="str">
        <f>IF(FN_MC!Z563="","*",FN_MC!Z563)</f>
        <v>*</v>
      </c>
      <c r="D560" s="96" t="str">
        <f>IF(FN_MC!S563="","*",FN_MC!S563)</f>
        <v>-</v>
      </c>
      <c r="E560" s="96" t="str">
        <f>IF(FN_MC!T563="","*",FN_MC!T563)</f>
        <v>-</v>
      </c>
      <c r="F560" s="96" t="str">
        <f>IF(FN_MC!B563="","*",FN_MC!B563)</f>
        <v>*</v>
      </c>
      <c r="G560" s="96" t="str">
        <f>IF(FN_MC!D563="","*",FN_MC!D563)</f>
        <v>*</v>
      </c>
      <c r="H560" s="96" t="str">
        <f>IF(FN_MC!F563="","*",FN_MC!F563)</f>
        <v>*</v>
      </c>
      <c r="I560" s="96" t="str">
        <f>IF(FN_MC!H563="","*",FN_MC!H563)</f>
        <v>*</v>
      </c>
      <c r="J560" s="96" t="str">
        <f>IF(FN_MC!I563="","*",FN_MC!I563)</f>
        <v>*</v>
      </c>
      <c r="K560" s="96" t="str">
        <f>IF(FN_MC!M563="","*",FN_MC!M563)</f>
        <v>-</v>
      </c>
      <c r="L560" s="196" t="str">
        <f>IF(FN_MC!N563="","*",FN_MC!N563)</f>
        <v>-</v>
      </c>
      <c r="M560" s="97" t="str">
        <f>IF(FN_MC!J563="","*",FN_MC!J563)</f>
        <v>*</v>
      </c>
      <c r="N560" s="183" t="str">
        <f>IF(FN_MC!K563="","*",FN_MC!K563)</f>
        <v>*</v>
      </c>
      <c r="O560" s="183" t="str">
        <f>IF(FN_MC!L563="","*",FN_MC!L563)</f>
        <v>-</v>
      </c>
      <c r="P560" s="107" t="str">
        <f>IF(FN_MC!O563="","*",FN_MC!O563)</f>
        <v>*</v>
      </c>
      <c r="Q560" s="107" t="str">
        <f>IF(FN_MC!P563="","*",FN_MC!P563)</f>
        <v>*</v>
      </c>
      <c r="R560" s="96" t="str">
        <f>IF(FN_MC!Q563="","*",CONCATENATE(FN_MC!Q563," ",FN_MC!R563))</f>
        <v>*</v>
      </c>
      <c r="S560" s="96" t="str">
        <f>IF(FN_MC!V563="","*",FN_MC!V563)</f>
        <v>*</v>
      </c>
      <c r="T560" s="96" t="str">
        <f>IF(FN_MC!W563="","*",FN_MC!W563)</f>
        <v>*</v>
      </c>
      <c r="U560" s="98" t="str">
        <f ca="1">_xlfn.XLOOKUP(G560&amp;$U$3,BS_CONTROLE[CHAVE],BS_CONTROLE[Quantidade_11],"-")</f>
        <v>-</v>
      </c>
      <c r="V560" s="98" t="str">
        <f ca="1">_xlfn.XLOOKUP(G560&amp;$V$3,BS_CONTROLE[CHAVE],BS_CONTROLE[Quantidade_11],"-")</f>
        <v>-</v>
      </c>
      <c r="W560" s="98" t="str">
        <f ca="1">_xlfn.XLOOKUP(G560&amp;$W$3,BS_CONTROLE[CHAVE],BS_CONTROLE[Quantidade_11],"-")</f>
        <v>-</v>
      </c>
      <c r="X560" s="201"/>
      <c r="Y560" s="201"/>
      <c r="Z560" s="201"/>
      <c r="AA560" s="201"/>
      <c r="AB560" s="201"/>
      <c r="AC560" s="201"/>
      <c r="AD560" s="201"/>
      <c r="AE560" s="201"/>
      <c r="AF560" s="201"/>
      <c r="AG560" s="201"/>
      <c r="AH560" s="201"/>
      <c r="AI560" s="201"/>
      <c r="AJ560" s="201"/>
      <c r="AK560" s="201"/>
      <c r="AL560" s="201"/>
      <c r="AM560" s="201"/>
      <c r="AN560" s="201"/>
      <c r="AO560" s="201"/>
      <c r="AP560" s="201"/>
      <c r="AQ560" s="201"/>
      <c r="AR560" s="201"/>
      <c r="AS560" s="201"/>
      <c r="AT560" s="201"/>
    </row>
    <row r="561" spans="1:46" hidden="1">
      <c r="A561" s="95" t="str">
        <f>IF(FN_MC!Y564="","*",FN_MC!Y564)</f>
        <v>*</v>
      </c>
      <c r="B561" s="95" t="str">
        <f>IF(FN_MC!X564="","*",FN_MC!X564)</f>
        <v>*</v>
      </c>
      <c r="C561" s="95" t="str">
        <f>IF(FN_MC!Z564="","*",FN_MC!Z564)</f>
        <v>*</v>
      </c>
      <c r="D561" s="96" t="str">
        <f>IF(FN_MC!S564="","*",FN_MC!S564)</f>
        <v>-</v>
      </c>
      <c r="E561" s="96" t="str">
        <f>IF(FN_MC!T564="","*",FN_MC!T564)</f>
        <v>-</v>
      </c>
      <c r="F561" s="96" t="str">
        <f>IF(FN_MC!B564="","*",FN_MC!B564)</f>
        <v>*</v>
      </c>
      <c r="G561" s="96" t="str">
        <f>IF(FN_MC!D564="","*",FN_MC!D564)</f>
        <v>*</v>
      </c>
      <c r="H561" s="96" t="str">
        <f>IF(FN_MC!F564="","*",FN_MC!F564)</f>
        <v>*</v>
      </c>
      <c r="I561" s="96" t="str">
        <f>IF(FN_MC!H564="","*",FN_MC!H564)</f>
        <v>*</v>
      </c>
      <c r="J561" s="96" t="str">
        <f>IF(FN_MC!I564="","*",FN_MC!I564)</f>
        <v>*</v>
      </c>
      <c r="K561" s="96" t="str">
        <f>IF(FN_MC!M564="","*",FN_MC!M564)</f>
        <v>-</v>
      </c>
      <c r="L561" s="196" t="str">
        <f>IF(FN_MC!N564="","*",FN_MC!N564)</f>
        <v>-</v>
      </c>
      <c r="M561" s="97" t="str">
        <f>IF(FN_MC!J564="","*",FN_MC!J564)</f>
        <v>*</v>
      </c>
      <c r="N561" s="183" t="str">
        <f>IF(FN_MC!K564="","*",FN_MC!K564)</f>
        <v>*</v>
      </c>
      <c r="O561" s="183" t="str">
        <f>IF(FN_MC!L564="","*",FN_MC!L564)</f>
        <v>-</v>
      </c>
      <c r="P561" s="107" t="str">
        <f>IF(FN_MC!O564="","*",FN_MC!O564)</f>
        <v>*</v>
      </c>
      <c r="Q561" s="107" t="str">
        <f>IF(FN_MC!P564="","*",FN_MC!P564)</f>
        <v>*</v>
      </c>
      <c r="R561" s="96" t="str">
        <f>IF(FN_MC!Q564="","*",CONCATENATE(FN_MC!Q564," ",FN_MC!R564))</f>
        <v>*</v>
      </c>
      <c r="S561" s="96" t="str">
        <f>IF(FN_MC!V564="","*",FN_MC!V564)</f>
        <v>*</v>
      </c>
      <c r="T561" s="96" t="str">
        <f>IF(FN_MC!W564="","*",FN_MC!W564)</f>
        <v>*</v>
      </c>
      <c r="U561" s="98" t="str">
        <f ca="1">_xlfn.XLOOKUP(G561&amp;$U$3,BS_CONTROLE[CHAVE],BS_CONTROLE[Quantidade_11],"-")</f>
        <v>-</v>
      </c>
      <c r="V561" s="98" t="str">
        <f ca="1">_xlfn.XLOOKUP(G561&amp;$V$3,BS_CONTROLE[CHAVE],BS_CONTROLE[Quantidade_11],"-")</f>
        <v>-</v>
      </c>
      <c r="W561" s="98" t="str">
        <f ca="1">_xlfn.XLOOKUP(G561&amp;$W$3,BS_CONTROLE[CHAVE],BS_CONTROLE[Quantidade_11],"-")</f>
        <v>-</v>
      </c>
      <c r="X561" s="201"/>
      <c r="Y561" s="201"/>
      <c r="Z561" s="201"/>
      <c r="AA561" s="201"/>
      <c r="AB561" s="201"/>
      <c r="AC561" s="201"/>
      <c r="AD561" s="201"/>
      <c r="AE561" s="201"/>
      <c r="AF561" s="201"/>
      <c r="AG561" s="201"/>
      <c r="AH561" s="201"/>
      <c r="AI561" s="201"/>
      <c r="AJ561" s="201"/>
      <c r="AK561" s="201"/>
      <c r="AL561" s="201"/>
      <c r="AM561" s="201"/>
      <c r="AN561" s="201"/>
      <c r="AO561" s="201"/>
      <c r="AP561" s="201"/>
      <c r="AQ561" s="201"/>
      <c r="AR561" s="201"/>
      <c r="AS561" s="201"/>
      <c r="AT561" s="201"/>
    </row>
    <row r="562" spans="1:46" hidden="1">
      <c r="A562" s="95" t="str">
        <f>IF(FN_MC!Y565="","*",FN_MC!Y565)</f>
        <v>*</v>
      </c>
      <c r="B562" s="95" t="str">
        <f>IF(FN_MC!X565="","*",FN_MC!X565)</f>
        <v>*</v>
      </c>
      <c r="C562" s="95" t="str">
        <f>IF(FN_MC!Z565="","*",FN_MC!Z565)</f>
        <v>*</v>
      </c>
      <c r="D562" s="96" t="str">
        <f>IF(FN_MC!S565="","*",FN_MC!S565)</f>
        <v>-</v>
      </c>
      <c r="E562" s="96" t="str">
        <f>IF(FN_MC!T565="","*",FN_MC!T565)</f>
        <v>-</v>
      </c>
      <c r="F562" s="96" t="str">
        <f>IF(FN_MC!B565="","*",FN_MC!B565)</f>
        <v>*</v>
      </c>
      <c r="G562" s="96" t="str">
        <f>IF(FN_MC!D565="","*",FN_MC!D565)</f>
        <v>*</v>
      </c>
      <c r="H562" s="96" t="str">
        <f>IF(FN_MC!F565="","*",FN_MC!F565)</f>
        <v>*</v>
      </c>
      <c r="I562" s="96" t="str">
        <f>IF(FN_MC!H565="","*",FN_MC!H565)</f>
        <v>*</v>
      </c>
      <c r="J562" s="96" t="str">
        <f>IF(FN_MC!I565="","*",FN_MC!I565)</f>
        <v>*</v>
      </c>
      <c r="K562" s="96" t="str">
        <f>IF(FN_MC!M565="","*",FN_MC!M565)</f>
        <v>-</v>
      </c>
      <c r="L562" s="196" t="str">
        <f>IF(FN_MC!N565="","*",FN_MC!N565)</f>
        <v>-</v>
      </c>
      <c r="M562" s="97" t="str">
        <f>IF(FN_MC!J565="","*",FN_MC!J565)</f>
        <v>*</v>
      </c>
      <c r="N562" s="183" t="str">
        <f>IF(FN_MC!K565="","*",FN_MC!K565)</f>
        <v>*</v>
      </c>
      <c r="O562" s="183" t="str">
        <f>IF(FN_MC!L565="","*",FN_MC!L565)</f>
        <v>-</v>
      </c>
      <c r="P562" s="107" t="str">
        <f>IF(FN_MC!O565="","*",FN_MC!O565)</f>
        <v>*</v>
      </c>
      <c r="Q562" s="107" t="str">
        <f>IF(FN_MC!P565="","*",FN_MC!P565)</f>
        <v>*</v>
      </c>
      <c r="R562" s="96" t="str">
        <f>IF(FN_MC!Q565="","*",CONCATENATE(FN_MC!Q565," ",FN_MC!R565))</f>
        <v>*</v>
      </c>
      <c r="S562" s="96" t="str">
        <f>IF(FN_MC!V565="","*",FN_MC!V565)</f>
        <v>*</v>
      </c>
      <c r="T562" s="96" t="str">
        <f>IF(FN_MC!W565="","*",FN_MC!W565)</f>
        <v>*</v>
      </c>
      <c r="U562" s="98" t="str">
        <f ca="1">_xlfn.XLOOKUP(G562&amp;$U$3,BS_CONTROLE[CHAVE],BS_CONTROLE[Quantidade_11],"-")</f>
        <v>-</v>
      </c>
      <c r="V562" s="98" t="str">
        <f ca="1">_xlfn.XLOOKUP(G562&amp;$V$3,BS_CONTROLE[CHAVE],BS_CONTROLE[Quantidade_11],"-")</f>
        <v>-</v>
      </c>
      <c r="W562" s="98" t="str">
        <f ca="1">_xlfn.XLOOKUP(G562&amp;$W$3,BS_CONTROLE[CHAVE],BS_CONTROLE[Quantidade_11],"-")</f>
        <v>-</v>
      </c>
      <c r="X562" s="201"/>
      <c r="Y562" s="201"/>
      <c r="Z562" s="201"/>
      <c r="AA562" s="201"/>
      <c r="AB562" s="201"/>
      <c r="AC562" s="201"/>
      <c r="AD562" s="201"/>
      <c r="AE562" s="201"/>
      <c r="AF562" s="201"/>
      <c r="AG562" s="201"/>
      <c r="AH562" s="201"/>
      <c r="AI562" s="201"/>
      <c r="AJ562" s="201"/>
      <c r="AK562" s="201"/>
      <c r="AL562" s="201"/>
      <c r="AM562" s="201"/>
      <c r="AN562" s="201"/>
      <c r="AO562" s="201"/>
      <c r="AP562" s="201"/>
      <c r="AQ562" s="201"/>
      <c r="AR562" s="201"/>
      <c r="AS562" s="201"/>
      <c r="AT562" s="201"/>
    </row>
    <row r="563" spans="1:46" hidden="1">
      <c r="A563" s="95" t="str">
        <f>IF(FN_MC!Y566="","*",FN_MC!Y566)</f>
        <v>*</v>
      </c>
      <c r="B563" s="95" t="str">
        <f>IF(FN_MC!X566="","*",FN_MC!X566)</f>
        <v>*</v>
      </c>
      <c r="C563" s="95" t="str">
        <f>IF(FN_MC!Z566="","*",FN_MC!Z566)</f>
        <v>*</v>
      </c>
      <c r="D563" s="96" t="str">
        <f>IF(FN_MC!S566="","*",FN_MC!S566)</f>
        <v>-</v>
      </c>
      <c r="E563" s="96" t="str">
        <f>IF(FN_MC!T566="","*",FN_MC!T566)</f>
        <v>-</v>
      </c>
      <c r="F563" s="96" t="str">
        <f>IF(FN_MC!B566="","*",FN_MC!B566)</f>
        <v>*</v>
      </c>
      <c r="G563" s="96" t="str">
        <f>IF(FN_MC!D566="","*",FN_MC!D566)</f>
        <v>*</v>
      </c>
      <c r="H563" s="96" t="str">
        <f>IF(FN_MC!F566="","*",FN_MC!F566)</f>
        <v>*</v>
      </c>
      <c r="I563" s="96" t="str">
        <f>IF(FN_MC!H566="","*",FN_MC!H566)</f>
        <v>*</v>
      </c>
      <c r="J563" s="96" t="str">
        <f>IF(FN_MC!I566="","*",FN_MC!I566)</f>
        <v>*</v>
      </c>
      <c r="K563" s="96" t="str">
        <f>IF(FN_MC!M566="","*",FN_MC!M566)</f>
        <v>-</v>
      </c>
      <c r="L563" s="196" t="str">
        <f>IF(FN_MC!N566="","*",FN_MC!N566)</f>
        <v>-</v>
      </c>
      <c r="M563" s="97" t="str">
        <f>IF(FN_MC!J566="","*",FN_MC!J566)</f>
        <v>*</v>
      </c>
      <c r="N563" s="183" t="str">
        <f>IF(FN_MC!K566="","*",FN_MC!K566)</f>
        <v>*</v>
      </c>
      <c r="O563" s="183" t="str">
        <f>IF(FN_MC!L566="","*",FN_MC!L566)</f>
        <v>-</v>
      </c>
      <c r="P563" s="107" t="str">
        <f>IF(FN_MC!O566="","*",FN_MC!O566)</f>
        <v>*</v>
      </c>
      <c r="Q563" s="107" t="str">
        <f>IF(FN_MC!P566="","*",FN_MC!P566)</f>
        <v>*</v>
      </c>
      <c r="R563" s="96" t="str">
        <f>IF(FN_MC!Q566="","*",CONCATENATE(FN_MC!Q566," ",FN_MC!R566))</f>
        <v>*</v>
      </c>
      <c r="S563" s="96" t="str">
        <f>IF(FN_MC!V566="","*",FN_MC!V566)</f>
        <v>*</v>
      </c>
      <c r="T563" s="96" t="str">
        <f>IF(FN_MC!W566="","*",FN_MC!W566)</f>
        <v>*</v>
      </c>
      <c r="U563" s="98" t="str">
        <f ca="1">_xlfn.XLOOKUP(G563&amp;$U$3,BS_CONTROLE[CHAVE],BS_CONTROLE[Quantidade_11],"-")</f>
        <v>-</v>
      </c>
      <c r="V563" s="98" t="str">
        <f ca="1">_xlfn.XLOOKUP(G563&amp;$V$3,BS_CONTROLE[CHAVE],BS_CONTROLE[Quantidade_11],"-")</f>
        <v>-</v>
      </c>
      <c r="W563" s="98" t="str">
        <f ca="1">_xlfn.XLOOKUP(G563&amp;$W$3,BS_CONTROLE[CHAVE],BS_CONTROLE[Quantidade_11],"-")</f>
        <v>-</v>
      </c>
      <c r="X563" s="201"/>
      <c r="Y563" s="201"/>
      <c r="Z563" s="201"/>
      <c r="AA563" s="201"/>
      <c r="AB563" s="201"/>
      <c r="AC563" s="201"/>
      <c r="AD563" s="201"/>
      <c r="AE563" s="201"/>
      <c r="AF563" s="201"/>
      <c r="AG563" s="201"/>
      <c r="AH563" s="201"/>
      <c r="AI563" s="201"/>
      <c r="AJ563" s="201"/>
      <c r="AK563" s="201"/>
      <c r="AL563" s="201"/>
      <c r="AM563" s="201"/>
      <c r="AN563" s="201"/>
      <c r="AO563" s="201"/>
      <c r="AP563" s="201"/>
      <c r="AQ563" s="201"/>
      <c r="AR563" s="201"/>
      <c r="AS563" s="201"/>
      <c r="AT563" s="201"/>
    </row>
    <row r="564" spans="1:46" hidden="1">
      <c r="A564" s="95" t="str">
        <f>IF(FN_MC!Y567="","*",FN_MC!Y567)</f>
        <v>*</v>
      </c>
      <c r="B564" s="95" t="str">
        <f>IF(FN_MC!X567="","*",FN_MC!X567)</f>
        <v>*</v>
      </c>
      <c r="C564" s="95" t="str">
        <f>IF(FN_MC!Z567="","*",FN_MC!Z567)</f>
        <v>*</v>
      </c>
      <c r="D564" s="96" t="str">
        <f>IF(FN_MC!S567="","*",FN_MC!S567)</f>
        <v>-</v>
      </c>
      <c r="E564" s="96" t="str">
        <f>IF(FN_MC!T567="","*",FN_MC!T567)</f>
        <v>-</v>
      </c>
      <c r="F564" s="96" t="str">
        <f>IF(FN_MC!B567="","*",FN_MC!B567)</f>
        <v>*</v>
      </c>
      <c r="G564" s="96" t="str">
        <f>IF(FN_MC!D567="","*",FN_MC!D567)</f>
        <v>*</v>
      </c>
      <c r="H564" s="96" t="str">
        <f>IF(FN_MC!F567="","*",FN_MC!F567)</f>
        <v>*</v>
      </c>
      <c r="I564" s="96" t="str">
        <f>IF(FN_MC!H567="","*",FN_MC!H567)</f>
        <v>*</v>
      </c>
      <c r="J564" s="96" t="str">
        <f>IF(FN_MC!I567="","*",FN_MC!I567)</f>
        <v>*</v>
      </c>
      <c r="K564" s="96" t="str">
        <f>IF(FN_MC!M567="","*",FN_MC!M567)</f>
        <v>-</v>
      </c>
      <c r="L564" s="196" t="str">
        <f>IF(FN_MC!N567="","*",FN_MC!N567)</f>
        <v>-</v>
      </c>
      <c r="M564" s="97" t="str">
        <f>IF(FN_MC!J567="","*",FN_MC!J567)</f>
        <v>*</v>
      </c>
      <c r="N564" s="183" t="str">
        <f>IF(FN_MC!K567="","*",FN_MC!K567)</f>
        <v>*</v>
      </c>
      <c r="O564" s="183" t="str">
        <f>IF(FN_MC!L567="","*",FN_MC!L567)</f>
        <v>-</v>
      </c>
      <c r="P564" s="107" t="str">
        <f>IF(FN_MC!O567="","*",FN_MC!O567)</f>
        <v>*</v>
      </c>
      <c r="Q564" s="107" t="str">
        <f>IF(FN_MC!P567="","*",FN_MC!P567)</f>
        <v>*</v>
      </c>
      <c r="R564" s="96" t="str">
        <f>IF(FN_MC!Q567="","*",CONCATENATE(FN_MC!Q567," ",FN_MC!R567))</f>
        <v>*</v>
      </c>
      <c r="S564" s="96" t="str">
        <f>IF(FN_MC!V567="","*",FN_MC!V567)</f>
        <v>*</v>
      </c>
      <c r="T564" s="96" t="str">
        <f>IF(FN_MC!W567="","*",FN_MC!W567)</f>
        <v>*</v>
      </c>
      <c r="U564" s="98" t="str">
        <f ca="1">_xlfn.XLOOKUP(G564&amp;$U$3,BS_CONTROLE[CHAVE],BS_CONTROLE[Quantidade_11],"-")</f>
        <v>-</v>
      </c>
      <c r="V564" s="98" t="str">
        <f ca="1">_xlfn.XLOOKUP(G564&amp;$V$3,BS_CONTROLE[CHAVE],BS_CONTROLE[Quantidade_11],"-")</f>
        <v>-</v>
      </c>
      <c r="W564" s="98" t="str">
        <f ca="1">_xlfn.XLOOKUP(G564&amp;$W$3,BS_CONTROLE[CHAVE],BS_CONTROLE[Quantidade_11],"-")</f>
        <v>-</v>
      </c>
      <c r="X564" s="201"/>
      <c r="Y564" s="201"/>
      <c r="Z564" s="201"/>
      <c r="AA564" s="201"/>
      <c r="AB564" s="201"/>
      <c r="AC564" s="201"/>
      <c r="AD564" s="201"/>
      <c r="AE564" s="201"/>
      <c r="AF564" s="201"/>
      <c r="AG564" s="201"/>
      <c r="AH564" s="201"/>
      <c r="AI564" s="201"/>
      <c r="AJ564" s="201"/>
      <c r="AK564" s="201"/>
      <c r="AL564" s="201"/>
      <c r="AM564" s="201"/>
      <c r="AN564" s="201"/>
      <c r="AO564" s="201"/>
      <c r="AP564" s="201"/>
      <c r="AQ564" s="201"/>
      <c r="AR564" s="201"/>
      <c r="AS564" s="201"/>
      <c r="AT564" s="201"/>
    </row>
    <row r="565" spans="1:46" hidden="1">
      <c r="A565" s="95" t="str">
        <f>IF(FN_MC!Y568="","*",FN_MC!Y568)</f>
        <v>*</v>
      </c>
      <c r="B565" s="95" t="str">
        <f>IF(FN_MC!X568="","*",FN_MC!X568)</f>
        <v>*</v>
      </c>
      <c r="C565" s="95" t="str">
        <f>IF(FN_MC!Z568="","*",FN_MC!Z568)</f>
        <v>*</v>
      </c>
      <c r="D565" s="96" t="str">
        <f>IF(FN_MC!S568="","*",FN_MC!S568)</f>
        <v>-</v>
      </c>
      <c r="E565" s="96" t="str">
        <f>IF(FN_MC!T568="","*",FN_MC!T568)</f>
        <v>-</v>
      </c>
      <c r="F565" s="96" t="str">
        <f>IF(FN_MC!B568="","*",FN_MC!B568)</f>
        <v>*</v>
      </c>
      <c r="G565" s="96" t="str">
        <f>IF(FN_MC!D568="","*",FN_MC!D568)</f>
        <v>*</v>
      </c>
      <c r="H565" s="96" t="str">
        <f>IF(FN_MC!F568="","*",FN_MC!F568)</f>
        <v>*</v>
      </c>
      <c r="I565" s="96" t="str">
        <f>IF(FN_MC!H568="","*",FN_MC!H568)</f>
        <v>*</v>
      </c>
      <c r="J565" s="96" t="str">
        <f>IF(FN_MC!I568="","*",FN_MC!I568)</f>
        <v>*</v>
      </c>
      <c r="K565" s="96" t="str">
        <f>IF(FN_MC!M568="","*",FN_MC!M568)</f>
        <v>-</v>
      </c>
      <c r="L565" s="196" t="str">
        <f>IF(FN_MC!N568="","*",FN_MC!N568)</f>
        <v>-</v>
      </c>
      <c r="M565" s="97" t="str">
        <f>IF(FN_MC!J568="","*",FN_MC!J568)</f>
        <v>*</v>
      </c>
      <c r="N565" s="183" t="str">
        <f>IF(FN_MC!K568="","*",FN_MC!K568)</f>
        <v>*</v>
      </c>
      <c r="O565" s="183" t="str">
        <f>IF(FN_MC!L568="","*",FN_MC!L568)</f>
        <v>-</v>
      </c>
      <c r="P565" s="107" t="str">
        <f>IF(FN_MC!O568="","*",FN_MC!O568)</f>
        <v>*</v>
      </c>
      <c r="Q565" s="107" t="str">
        <f>IF(FN_MC!P568="","*",FN_MC!P568)</f>
        <v>*</v>
      </c>
      <c r="R565" s="96" t="str">
        <f>IF(FN_MC!Q568="","*",CONCATENATE(FN_MC!Q568," ",FN_MC!R568))</f>
        <v>*</v>
      </c>
      <c r="S565" s="96" t="str">
        <f>IF(FN_MC!V568="","*",FN_MC!V568)</f>
        <v>*</v>
      </c>
      <c r="T565" s="96" t="str">
        <f>IF(FN_MC!W568="","*",FN_MC!W568)</f>
        <v>*</v>
      </c>
      <c r="U565" s="98" t="str">
        <f ca="1">_xlfn.XLOOKUP(G565&amp;$U$3,BS_CONTROLE[CHAVE],BS_CONTROLE[Quantidade_11],"-")</f>
        <v>-</v>
      </c>
      <c r="V565" s="98" t="str">
        <f ca="1">_xlfn.XLOOKUP(G565&amp;$V$3,BS_CONTROLE[CHAVE],BS_CONTROLE[Quantidade_11],"-")</f>
        <v>-</v>
      </c>
      <c r="W565" s="98" t="str">
        <f ca="1">_xlfn.XLOOKUP(G565&amp;$W$3,BS_CONTROLE[CHAVE],BS_CONTROLE[Quantidade_11],"-")</f>
        <v>-</v>
      </c>
      <c r="X565" s="201"/>
      <c r="Y565" s="201"/>
      <c r="Z565" s="201"/>
      <c r="AA565" s="201"/>
      <c r="AB565" s="201"/>
      <c r="AC565" s="201"/>
      <c r="AD565" s="201"/>
      <c r="AE565" s="201"/>
      <c r="AF565" s="201"/>
      <c r="AG565" s="201"/>
      <c r="AH565" s="201"/>
      <c r="AI565" s="201"/>
      <c r="AJ565" s="201"/>
      <c r="AK565" s="201"/>
      <c r="AL565" s="201"/>
      <c r="AM565" s="201"/>
      <c r="AN565" s="201"/>
      <c r="AO565" s="201"/>
      <c r="AP565" s="201"/>
      <c r="AQ565" s="201"/>
      <c r="AR565" s="201"/>
      <c r="AS565" s="201"/>
      <c r="AT565" s="201"/>
    </row>
    <row r="566" spans="1:46" hidden="1">
      <c r="A566" s="95" t="str">
        <f>IF(FN_MC!Y569="","*",FN_MC!Y569)</f>
        <v>*</v>
      </c>
      <c r="B566" s="95" t="str">
        <f>IF(FN_MC!X569="","*",FN_MC!X569)</f>
        <v>*</v>
      </c>
      <c r="C566" s="95" t="str">
        <f>IF(FN_MC!Z569="","*",FN_MC!Z569)</f>
        <v>*</v>
      </c>
      <c r="D566" s="96" t="str">
        <f>IF(FN_MC!S569="","*",FN_MC!S569)</f>
        <v>-</v>
      </c>
      <c r="E566" s="96" t="str">
        <f>IF(FN_MC!T569="","*",FN_MC!T569)</f>
        <v>-</v>
      </c>
      <c r="F566" s="96" t="str">
        <f>IF(FN_MC!B569="","*",FN_MC!B569)</f>
        <v>*</v>
      </c>
      <c r="G566" s="96" t="str">
        <f>IF(FN_MC!D569="","*",FN_MC!D569)</f>
        <v>*</v>
      </c>
      <c r="H566" s="96" t="str">
        <f>IF(FN_MC!F569="","*",FN_MC!F569)</f>
        <v>*</v>
      </c>
      <c r="I566" s="96" t="str">
        <f>IF(FN_MC!H569="","*",FN_MC!H569)</f>
        <v>*</v>
      </c>
      <c r="J566" s="96" t="str">
        <f>IF(FN_MC!I569="","*",FN_MC!I569)</f>
        <v>*</v>
      </c>
      <c r="K566" s="96" t="str">
        <f>IF(FN_MC!M569="","*",FN_MC!M569)</f>
        <v>-</v>
      </c>
      <c r="L566" s="196" t="str">
        <f>IF(FN_MC!N569="","*",FN_MC!N569)</f>
        <v>-</v>
      </c>
      <c r="M566" s="97" t="str">
        <f>IF(FN_MC!J569="","*",FN_MC!J569)</f>
        <v>*</v>
      </c>
      <c r="N566" s="183" t="str">
        <f>IF(FN_MC!K569="","*",FN_MC!K569)</f>
        <v>*</v>
      </c>
      <c r="O566" s="183" t="str">
        <f>IF(FN_MC!L569="","*",FN_MC!L569)</f>
        <v>-</v>
      </c>
      <c r="P566" s="107" t="str">
        <f>IF(FN_MC!O569="","*",FN_MC!O569)</f>
        <v>*</v>
      </c>
      <c r="Q566" s="107" t="str">
        <f>IF(FN_MC!P569="","*",FN_MC!P569)</f>
        <v>*</v>
      </c>
      <c r="R566" s="96" t="str">
        <f>IF(FN_MC!Q569="","*",CONCATENATE(FN_MC!Q569," ",FN_MC!R569))</f>
        <v>*</v>
      </c>
      <c r="S566" s="96" t="str">
        <f>IF(FN_MC!V569="","*",FN_MC!V569)</f>
        <v>*</v>
      </c>
      <c r="T566" s="96" t="str">
        <f>IF(FN_MC!W569="","*",FN_MC!W569)</f>
        <v>*</v>
      </c>
      <c r="U566" s="98" t="str">
        <f ca="1">_xlfn.XLOOKUP(G566&amp;$U$3,BS_CONTROLE[CHAVE],BS_CONTROLE[Quantidade_11],"-")</f>
        <v>-</v>
      </c>
      <c r="V566" s="98" t="str">
        <f ca="1">_xlfn.XLOOKUP(G566&amp;$V$3,BS_CONTROLE[CHAVE],BS_CONTROLE[Quantidade_11],"-")</f>
        <v>-</v>
      </c>
      <c r="W566" s="98" t="str">
        <f ca="1">_xlfn.XLOOKUP(G566&amp;$W$3,BS_CONTROLE[CHAVE],BS_CONTROLE[Quantidade_11],"-")</f>
        <v>-</v>
      </c>
      <c r="X566" s="201"/>
      <c r="Y566" s="201"/>
      <c r="Z566" s="201"/>
      <c r="AA566" s="201"/>
      <c r="AB566" s="201"/>
      <c r="AC566" s="201"/>
      <c r="AD566" s="201"/>
      <c r="AE566" s="201"/>
      <c r="AF566" s="201"/>
      <c r="AG566" s="201"/>
      <c r="AH566" s="201"/>
      <c r="AI566" s="201"/>
      <c r="AJ566" s="201"/>
      <c r="AK566" s="201"/>
      <c r="AL566" s="201"/>
      <c r="AM566" s="201"/>
      <c r="AN566" s="201"/>
      <c r="AO566" s="201"/>
      <c r="AP566" s="201"/>
      <c r="AQ566" s="201"/>
      <c r="AR566" s="201"/>
      <c r="AS566" s="201"/>
      <c r="AT566" s="201"/>
    </row>
    <row r="567" spans="1:46" hidden="1">
      <c r="A567" s="95" t="str">
        <f>IF(FN_MC!Y570="","*",FN_MC!Y570)</f>
        <v>*</v>
      </c>
      <c r="B567" s="95" t="str">
        <f>IF(FN_MC!X570="","*",FN_MC!X570)</f>
        <v>*</v>
      </c>
      <c r="C567" s="95" t="str">
        <f>IF(FN_MC!Z570="","*",FN_MC!Z570)</f>
        <v>*</v>
      </c>
      <c r="D567" s="96" t="str">
        <f>IF(FN_MC!S570="","*",FN_MC!S570)</f>
        <v>-</v>
      </c>
      <c r="E567" s="96" t="str">
        <f>IF(FN_MC!T570="","*",FN_MC!T570)</f>
        <v>-</v>
      </c>
      <c r="F567" s="96" t="str">
        <f>IF(FN_MC!B570="","*",FN_MC!B570)</f>
        <v>*</v>
      </c>
      <c r="G567" s="96" t="str">
        <f>IF(FN_MC!D570="","*",FN_MC!D570)</f>
        <v>*</v>
      </c>
      <c r="H567" s="96" t="str">
        <f>IF(FN_MC!F570="","*",FN_MC!F570)</f>
        <v>*</v>
      </c>
      <c r="I567" s="96" t="str">
        <f>IF(FN_MC!H570="","*",FN_MC!H570)</f>
        <v>*</v>
      </c>
      <c r="J567" s="96" t="str">
        <f>IF(FN_MC!I570="","*",FN_MC!I570)</f>
        <v>*</v>
      </c>
      <c r="K567" s="96" t="str">
        <f>IF(FN_MC!M570="","*",FN_MC!M570)</f>
        <v>-</v>
      </c>
      <c r="L567" s="196" t="str">
        <f>IF(FN_MC!N570="","*",FN_MC!N570)</f>
        <v>-</v>
      </c>
      <c r="M567" s="97" t="str">
        <f>IF(FN_MC!J570="","*",FN_MC!J570)</f>
        <v>*</v>
      </c>
      <c r="N567" s="183" t="str">
        <f>IF(FN_MC!K570="","*",FN_MC!K570)</f>
        <v>*</v>
      </c>
      <c r="O567" s="183" t="str">
        <f>IF(FN_MC!L570="","*",FN_MC!L570)</f>
        <v>-</v>
      </c>
      <c r="P567" s="107" t="str">
        <f>IF(FN_MC!O570="","*",FN_MC!O570)</f>
        <v>*</v>
      </c>
      <c r="Q567" s="107" t="str">
        <f>IF(FN_MC!P570="","*",FN_MC!P570)</f>
        <v>*</v>
      </c>
      <c r="R567" s="96" t="str">
        <f>IF(FN_MC!Q570="","*",CONCATENATE(FN_MC!Q570," ",FN_MC!R570))</f>
        <v>*</v>
      </c>
      <c r="S567" s="96" t="str">
        <f>IF(FN_MC!V570="","*",FN_MC!V570)</f>
        <v>*</v>
      </c>
      <c r="T567" s="96" t="str">
        <f>IF(FN_MC!W570="","*",FN_MC!W570)</f>
        <v>*</v>
      </c>
      <c r="U567" s="98" t="str">
        <f ca="1">_xlfn.XLOOKUP(G567&amp;$U$3,BS_CONTROLE[CHAVE],BS_CONTROLE[Quantidade_11],"-")</f>
        <v>-</v>
      </c>
      <c r="V567" s="98" t="str">
        <f ca="1">_xlfn.XLOOKUP(G567&amp;$V$3,BS_CONTROLE[CHAVE],BS_CONTROLE[Quantidade_11],"-")</f>
        <v>-</v>
      </c>
      <c r="W567" s="98" t="str">
        <f ca="1">_xlfn.XLOOKUP(G567&amp;$W$3,BS_CONTROLE[CHAVE],BS_CONTROLE[Quantidade_11],"-")</f>
        <v>-</v>
      </c>
      <c r="X567" s="201"/>
      <c r="Y567" s="201"/>
      <c r="Z567" s="201"/>
      <c r="AA567" s="201"/>
      <c r="AB567" s="201"/>
      <c r="AC567" s="201"/>
      <c r="AD567" s="201"/>
      <c r="AE567" s="201"/>
      <c r="AF567" s="201"/>
      <c r="AG567" s="201"/>
      <c r="AH567" s="201"/>
      <c r="AI567" s="201"/>
      <c r="AJ567" s="201"/>
      <c r="AK567" s="201"/>
      <c r="AL567" s="201"/>
      <c r="AM567" s="201"/>
      <c r="AN567" s="201"/>
      <c r="AO567" s="201"/>
      <c r="AP567" s="201"/>
      <c r="AQ567" s="201"/>
      <c r="AR567" s="201"/>
      <c r="AS567" s="201"/>
      <c r="AT567" s="201"/>
    </row>
    <row r="568" spans="1:46" hidden="1">
      <c r="A568" s="95" t="str">
        <f>IF(FN_MC!Y571="","*",FN_MC!Y571)</f>
        <v>*</v>
      </c>
      <c r="B568" s="95" t="str">
        <f>IF(FN_MC!X571="","*",FN_MC!X571)</f>
        <v>*</v>
      </c>
      <c r="C568" s="95" t="str">
        <f>IF(FN_MC!Z571="","*",FN_MC!Z571)</f>
        <v>*</v>
      </c>
      <c r="D568" s="96" t="str">
        <f>IF(FN_MC!S571="","*",FN_MC!S571)</f>
        <v>-</v>
      </c>
      <c r="E568" s="96" t="str">
        <f>IF(FN_MC!T571="","*",FN_MC!T571)</f>
        <v>-</v>
      </c>
      <c r="F568" s="96" t="str">
        <f>IF(FN_MC!B571="","*",FN_MC!B571)</f>
        <v>*</v>
      </c>
      <c r="G568" s="96" t="str">
        <f>IF(FN_MC!D571="","*",FN_MC!D571)</f>
        <v>*</v>
      </c>
      <c r="H568" s="96" t="str">
        <f>IF(FN_MC!F571="","*",FN_MC!F571)</f>
        <v>*</v>
      </c>
      <c r="I568" s="96" t="str">
        <f>IF(FN_MC!H571="","*",FN_MC!H571)</f>
        <v>*</v>
      </c>
      <c r="J568" s="96" t="str">
        <f>IF(FN_MC!I571="","*",FN_MC!I571)</f>
        <v>*</v>
      </c>
      <c r="K568" s="96" t="str">
        <f>IF(FN_MC!M571="","*",FN_MC!M571)</f>
        <v>-</v>
      </c>
      <c r="L568" s="196" t="str">
        <f>IF(FN_MC!N571="","*",FN_MC!N571)</f>
        <v>-</v>
      </c>
      <c r="M568" s="97" t="str">
        <f>IF(FN_MC!J571="","*",FN_MC!J571)</f>
        <v>*</v>
      </c>
      <c r="N568" s="183" t="str">
        <f>IF(FN_MC!K571="","*",FN_MC!K571)</f>
        <v>*</v>
      </c>
      <c r="O568" s="183" t="str">
        <f>IF(FN_MC!L571="","*",FN_MC!L571)</f>
        <v>-</v>
      </c>
      <c r="P568" s="107" t="str">
        <f>IF(FN_MC!O571="","*",FN_MC!O571)</f>
        <v>*</v>
      </c>
      <c r="Q568" s="107" t="str">
        <f>IF(FN_MC!P571="","*",FN_MC!P571)</f>
        <v>*</v>
      </c>
      <c r="R568" s="96" t="str">
        <f>IF(FN_MC!Q571="","*",CONCATENATE(FN_MC!Q571," ",FN_MC!R571))</f>
        <v>*</v>
      </c>
      <c r="S568" s="96" t="str">
        <f>IF(FN_MC!V571="","*",FN_MC!V571)</f>
        <v>*</v>
      </c>
      <c r="T568" s="96" t="str">
        <f>IF(FN_MC!W571="","*",FN_MC!W571)</f>
        <v>*</v>
      </c>
      <c r="U568" s="98" t="str">
        <f ca="1">_xlfn.XLOOKUP(G568&amp;$U$3,BS_CONTROLE[CHAVE],BS_CONTROLE[Quantidade_11],"-")</f>
        <v>-</v>
      </c>
      <c r="V568" s="98" t="str">
        <f ca="1">_xlfn.XLOOKUP(G568&amp;$V$3,BS_CONTROLE[CHAVE],BS_CONTROLE[Quantidade_11],"-")</f>
        <v>-</v>
      </c>
      <c r="W568" s="98" t="str">
        <f ca="1">_xlfn.XLOOKUP(G568&amp;$W$3,BS_CONTROLE[CHAVE],BS_CONTROLE[Quantidade_11],"-")</f>
        <v>-</v>
      </c>
      <c r="X568" s="201"/>
      <c r="Y568" s="201"/>
      <c r="Z568" s="201"/>
      <c r="AA568" s="201"/>
      <c r="AB568" s="201"/>
      <c r="AC568" s="201"/>
      <c r="AD568" s="201"/>
      <c r="AE568" s="201"/>
      <c r="AF568" s="201"/>
      <c r="AG568" s="201"/>
      <c r="AH568" s="201"/>
      <c r="AI568" s="201"/>
      <c r="AJ568" s="201"/>
      <c r="AK568" s="201"/>
      <c r="AL568" s="201"/>
      <c r="AM568" s="201"/>
      <c r="AN568" s="201"/>
      <c r="AO568" s="201"/>
      <c r="AP568" s="201"/>
      <c r="AQ568" s="201"/>
      <c r="AR568" s="201"/>
      <c r="AS568" s="201"/>
      <c r="AT568" s="201"/>
    </row>
    <row r="569" spans="1:46" hidden="1">
      <c r="A569" s="95" t="str">
        <f>IF(FN_MC!Y572="","*",FN_MC!Y572)</f>
        <v>*</v>
      </c>
      <c r="B569" s="95" t="str">
        <f>IF(FN_MC!X572="","*",FN_MC!X572)</f>
        <v>*</v>
      </c>
      <c r="C569" s="95" t="str">
        <f>IF(FN_MC!Z572="","*",FN_MC!Z572)</f>
        <v>*</v>
      </c>
      <c r="D569" s="96" t="str">
        <f>IF(FN_MC!S572="","*",FN_MC!S572)</f>
        <v>-</v>
      </c>
      <c r="E569" s="96" t="str">
        <f>IF(FN_MC!T572="","*",FN_MC!T572)</f>
        <v>-</v>
      </c>
      <c r="F569" s="96" t="str">
        <f>IF(FN_MC!B572="","*",FN_MC!B572)</f>
        <v>*</v>
      </c>
      <c r="G569" s="96" t="str">
        <f>IF(FN_MC!D572="","*",FN_MC!D572)</f>
        <v>*</v>
      </c>
      <c r="H569" s="96" t="str">
        <f>IF(FN_MC!F572="","*",FN_MC!F572)</f>
        <v>*</v>
      </c>
      <c r="I569" s="96" t="str">
        <f>IF(FN_MC!H572="","*",FN_MC!H572)</f>
        <v>*</v>
      </c>
      <c r="J569" s="96" t="str">
        <f>IF(FN_MC!I572="","*",FN_MC!I572)</f>
        <v>*</v>
      </c>
      <c r="K569" s="96" t="str">
        <f>IF(FN_MC!M572="","*",FN_MC!M572)</f>
        <v>-</v>
      </c>
      <c r="L569" s="196" t="str">
        <f>IF(FN_MC!N572="","*",FN_MC!N572)</f>
        <v>-</v>
      </c>
      <c r="M569" s="97" t="str">
        <f>IF(FN_MC!J572="","*",FN_MC!J572)</f>
        <v>*</v>
      </c>
      <c r="N569" s="183" t="str">
        <f>IF(FN_MC!K572="","*",FN_MC!K572)</f>
        <v>*</v>
      </c>
      <c r="O569" s="183" t="str">
        <f>IF(FN_MC!L572="","*",FN_MC!L572)</f>
        <v>-</v>
      </c>
      <c r="P569" s="107" t="str">
        <f>IF(FN_MC!O572="","*",FN_MC!O572)</f>
        <v>*</v>
      </c>
      <c r="Q569" s="107" t="str">
        <f>IF(FN_MC!P572="","*",FN_MC!P572)</f>
        <v>*</v>
      </c>
      <c r="R569" s="96" t="str">
        <f>IF(FN_MC!Q572="","*",CONCATENATE(FN_MC!Q572," ",FN_MC!R572))</f>
        <v>*</v>
      </c>
      <c r="S569" s="96" t="str">
        <f>IF(FN_MC!V572="","*",FN_MC!V572)</f>
        <v>*</v>
      </c>
      <c r="T569" s="96" t="str">
        <f>IF(FN_MC!W572="","*",FN_MC!W572)</f>
        <v>*</v>
      </c>
      <c r="U569" s="98" t="str">
        <f ca="1">_xlfn.XLOOKUP(G569&amp;$U$3,BS_CONTROLE[CHAVE],BS_CONTROLE[Quantidade_11],"-")</f>
        <v>-</v>
      </c>
      <c r="V569" s="98" t="str">
        <f ca="1">_xlfn.XLOOKUP(G569&amp;$V$3,BS_CONTROLE[CHAVE],BS_CONTROLE[Quantidade_11],"-")</f>
        <v>-</v>
      </c>
      <c r="W569" s="98" t="str">
        <f ca="1">_xlfn.XLOOKUP(G569&amp;$W$3,BS_CONTROLE[CHAVE],BS_CONTROLE[Quantidade_11],"-")</f>
        <v>-</v>
      </c>
      <c r="X569" s="201"/>
      <c r="Y569" s="201"/>
      <c r="Z569" s="201"/>
      <c r="AA569" s="201"/>
      <c r="AB569" s="201"/>
      <c r="AC569" s="201"/>
      <c r="AD569" s="201"/>
      <c r="AE569" s="201"/>
      <c r="AF569" s="201"/>
      <c r="AG569" s="201"/>
      <c r="AH569" s="201"/>
      <c r="AI569" s="201"/>
      <c r="AJ569" s="201"/>
      <c r="AK569" s="201"/>
      <c r="AL569" s="201"/>
      <c r="AM569" s="201"/>
      <c r="AN569" s="201"/>
      <c r="AO569" s="201"/>
      <c r="AP569" s="201"/>
      <c r="AQ569" s="201"/>
      <c r="AR569" s="201"/>
      <c r="AS569" s="201"/>
      <c r="AT569" s="201"/>
    </row>
    <row r="570" spans="1:46" hidden="1">
      <c r="A570" s="95" t="str">
        <f>IF(FN_MC!Y573="","*",FN_MC!Y573)</f>
        <v>*</v>
      </c>
      <c r="B570" s="95" t="str">
        <f>IF(FN_MC!X573="","*",FN_MC!X573)</f>
        <v>*</v>
      </c>
      <c r="C570" s="95" t="str">
        <f>IF(FN_MC!Z573="","*",FN_MC!Z573)</f>
        <v>*</v>
      </c>
      <c r="D570" s="96" t="str">
        <f>IF(FN_MC!S573="","*",FN_MC!S573)</f>
        <v>-</v>
      </c>
      <c r="E570" s="96" t="str">
        <f>IF(FN_MC!T573="","*",FN_MC!T573)</f>
        <v>-</v>
      </c>
      <c r="F570" s="96" t="str">
        <f>IF(FN_MC!B573="","*",FN_MC!B573)</f>
        <v>*</v>
      </c>
      <c r="G570" s="96" t="str">
        <f>IF(FN_MC!D573="","*",FN_MC!D573)</f>
        <v>*</v>
      </c>
      <c r="H570" s="96" t="str">
        <f>IF(FN_MC!F573="","*",FN_MC!F573)</f>
        <v>*</v>
      </c>
      <c r="I570" s="96" t="str">
        <f>IF(FN_MC!H573="","*",FN_MC!H573)</f>
        <v>*</v>
      </c>
      <c r="J570" s="96" t="str">
        <f>IF(FN_MC!I573="","*",FN_MC!I573)</f>
        <v>*</v>
      </c>
      <c r="K570" s="96" t="str">
        <f>IF(FN_MC!M573="","*",FN_MC!M573)</f>
        <v>-</v>
      </c>
      <c r="L570" s="196" t="str">
        <f>IF(FN_MC!N573="","*",FN_MC!N573)</f>
        <v>-</v>
      </c>
      <c r="M570" s="97" t="str">
        <f>IF(FN_MC!J573="","*",FN_MC!J573)</f>
        <v>*</v>
      </c>
      <c r="N570" s="183" t="str">
        <f>IF(FN_MC!K573="","*",FN_MC!K573)</f>
        <v>*</v>
      </c>
      <c r="O570" s="183" t="str">
        <f>IF(FN_MC!L573="","*",FN_MC!L573)</f>
        <v>-</v>
      </c>
      <c r="P570" s="107" t="str">
        <f>IF(FN_MC!O573="","*",FN_MC!O573)</f>
        <v>*</v>
      </c>
      <c r="Q570" s="107" t="str">
        <f>IF(FN_MC!P573="","*",FN_MC!P573)</f>
        <v>*</v>
      </c>
      <c r="R570" s="96" t="str">
        <f>IF(FN_MC!Q573="","*",CONCATENATE(FN_MC!Q573," ",FN_MC!R573))</f>
        <v>*</v>
      </c>
      <c r="S570" s="96" t="str">
        <f>IF(FN_MC!V573="","*",FN_MC!V573)</f>
        <v>*</v>
      </c>
      <c r="T570" s="96" t="str">
        <f>IF(FN_MC!W573="","*",FN_MC!W573)</f>
        <v>*</v>
      </c>
      <c r="U570" s="98" t="str">
        <f ca="1">_xlfn.XLOOKUP(G570&amp;$U$3,BS_CONTROLE[CHAVE],BS_CONTROLE[Quantidade_11],"-")</f>
        <v>-</v>
      </c>
      <c r="V570" s="98" t="str">
        <f ca="1">_xlfn.XLOOKUP(G570&amp;$V$3,BS_CONTROLE[CHAVE],BS_CONTROLE[Quantidade_11],"-")</f>
        <v>-</v>
      </c>
      <c r="W570" s="98" t="str">
        <f ca="1">_xlfn.XLOOKUP(G570&amp;$W$3,BS_CONTROLE[CHAVE],BS_CONTROLE[Quantidade_11],"-")</f>
        <v>-</v>
      </c>
      <c r="X570" s="201"/>
      <c r="Y570" s="201"/>
      <c r="Z570" s="201"/>
      <c r="AA570" s="201"/>
      <c r="AB570" s="201"/>
      <c r="AC570" s="201"/>
      <c r="AD570" s="201"/>
      <c r="AE570" s="201"/>
      <c r="AF570" s="201"/>
      <c r="AG570" s="201"/>
      <c r="AH570" s="201"/>
      <c r="AI570" s="201"/>
      <c r="AJ570" s="201"/>
      <c r="AK570" s="201"/>
      <c r="AL570" s="201"/>
      <c r="AM570" s="201"/>
      <c r="AN570" s="201"/>
      <c r="AO570" s="201"/>
      <c r="AP570" s="201"/>
      <c r="AQ570" s="201"/>
      <c r="AR570" s="201"/>
      <c r="AS570" s="201"/>
      <c r="AT570" s="201"/>
    </row>
    <row r="571" spans="1:46" hidden="1">
      <c r="A571" s="95" t="str">
        <f>IF(FN_MC!Y574="","*",FN_MC!Y574)</f>
        <v>*</v>
      </c>
      <c r="B571" s="95" t="str">
        <f>IF(FN_MC!X574="","*",FN_MC!X574)</f>
        <v>*</v>
      </c>
      <c r="C571" s="95" t="str">
        <f>IF(FN_MC!Z574="","*",FN_MC!Z574)</f>
        <v>*</v>
      </c>
      <c r="D571" s="96" t="str">
        <f>IF(FN_MC!S574="","*",FN_MC!S574)</f>
        <v>-</v>
      </c>
      <c r="E571" s="96" t="str">
        <f>IF(FN_MC!T574="","*",FN_MC!T574)</f>
        <v>-</v>
      </c>
      <c r="F571" s="96" t="str">
        <f>IF(FN_MC!B574="","*",FN_MC!B574)</f>
        <v>*</v>
      </c>
      <c r="G571" s="96" t="str">
        <f>IF(FN_MC!D574="","*",FN_MC!D574)</f>
        <v>*</v>
      </c>
      <c r="H571" s="96" t="str">
        <f>IF(FN_MC!F574="","*",FN_MC!F574)</f>
        <v>*</v>
      </c>
      <c r="I571" s="96" t="str">
        <f>IF(FN_MC!H574="","*",FN_MC!H574)</f>
        <v>*</v>
      </c>
      <c r="J571" s="96" t="str">
        <f>IF(FN_MC!I574="","*",FN_MC!I574)</f>
        <v>*</v>
      </c>
      <c r="K571" s="96" t="str">
        <f>IF(FN_MC!M574="","*",FN_MC!M574)</f>
        <v>-</v>
      </c>
      <c r="L571" s="196" t="str">
        <f>IF(FN_MC!N574="","*",FN_MC!N574)</f>
        <v>-</v>
      </c>
      <c r="M571" s="97" t="str">
        <f>IF(FN_MC!J574="","*",FN_MC!J574)</f>
        <v>*</v>
      </c>
      <c r="N571" s="183" t="str">
        <f>IF(FN_MC!K574="","*",FN_MC!K574)</f>
        <v>*</v>
      </c>
      <c r="O571" s="183" t="str">
        <f>IF(FN_MC!L574="","*",FN_MC!L574)</f>
        <v>-</v>
      </c>
      <c r="P571" s="107" t="str">
        <f>IF(FN_MC!O574="","*",FN_MC!O574)</f>
        <v>*</v>
      </c>
      <c r="Q571" s="107" t="str">
        <f>IF(FN_MC!P574="","*",FN_MC!P574)</f>
        <v>*</v>
      </c>
      <c r="R571" s="96" t="str">
        <f>IF(FN_MC!Q574="","*",CONCATENATE(FN_MC!Q574," ",FN_MC!R574))</f>
        <v>*</v>
      </c>
      <c r="S571" s="96" t="str">
        <f>IF(FN_MC!V574="","*",FN_MC!V574)</f>
        <v>*</v>
      </c>
      <c r="T571" s="96" t="str">
        <f>IF(FN_MC!W574="","*",FN_MC!W574)</f>
        <v>*</v>
      </c>
      <c r="U571" s="98" t="str">
        <f ca="1">_xlfn.XLOOKUP(G571&amp;$U$3,BS_CONTROLE[CHAVE],BS_CONTROLE[Quantidade_11],"-")</f>
        <v>-</v>
      </c>
      <c r="V571" s="98" t="str">
        <f ca="1">_xlfn.XLOOKUP(G571&amp;$V$3,BS_CONTROLE[CHAVE],BS_CONTROLE[Quantidade_11],"-")</f>
        <v>-</v>
      </c>
      <c r="W571" s="98" t="str">
        <f ca="1">_xlfn.XLOOKUP(G571&amp;$W$3,BS_CONTROLE[CHAVE],BS_CONTROLE[Quantidade_11],"-")</f>
        <v>-</v>
      </c>
      <c r="X571" s="201"/>
      <c r="Y571" s="201"/>
      <c r="Z571" s="201"/>
      <c r="AA571" s="201"/>
      <c r="AB571" s="201"/>
      <c r="AC571" s="201"/>
      <c r="AD571" s="201"/>
      <c r="AE571" s="201"/>
      <c r="AF571" s="201"/>
      <c r="AG571" s="201"/>
      <c r="AH571" s="201"/>
      <c r="AI571" s="201"/>
      <c r="AJ571" s="201"/>
      <c r="AK571" s="201"/>
      <c r="AL571" s="201"/>
      <c r="AM571" s="201"/>
      <c r="AN571" s="201"/>
      <c r="AO571" s="201"/>
      <c r="AP571" s="201"/>
      <c r="AQ571" s="201"/>
      <c r="AR571" s="201"/>
      <c r="AS571" s="201"/>
      <c r="AT571" s="201"/>
    </row>
    <row r="572" spans="1:46" hidden="1">
      <c r="A572" s="95" t="str">
        <f>IF(FN_MC!Y575="","*",FN_MC!Y575)</f>
        <v>*</v>
      </c>
      <c r="B572" s="95" t="str">
        <f>IF(FN_MC!X575="","*",FN_MC!X575)</f>
        <v>*</v>
      </c>
      <c r="C572" s="95" t="str">
        <f>IF(FN_MC!Z575="","*",FN_MC!Z575)</f>
        <v>*</v>
      </c>
      <c r="D572" s="96" t="str">
        <f>IF(FN_MC!S575="","*",FN_MC!S575)</f>
        <v>-</v>
      </c>
      <c r="E572" s="96" t="str">
        <f>IF(FN_MC!T575="","*",FN_MC!T575)</f>
        <v>-</v>
      </c>
      <c r="F572" s="96" t="str">
        <f>IF(FN_MC!B575="","*",FN_MC!B575)</f>
        <v>*</v>
      </c>
      <c r="G572" s="96" t="str">
        <f>IF(FN_MC!D575="","*",FN_MC!D575)</f>
        <v>*</v>
      </c>
      <c r="H572" s="96" t="str">
        <f>IF(FN_MC!F575="","*",FN_MC!F575)</f>
        <v>*</v>
      </c>
      <c r="I572" s="96" t="str">
        <f>IF(FN_MC!H575="","*",FN_MC!H575)</f>
        <v>*</v>
      </c>
      <c r="J572" s="96" t="str">
        <f>IF(FN_MC!I575="","*",FN_MC!I575)</f>
        <v>*</v>
      </c>
      <c r="K572" s="96" t="str">
        <f>IF(FN_MC!M575="","*",FN_MC!M575)</f>
        <v>-</v>
      </c>
      <c r="L572" s="196" t="str">
        <f>IF(FN_MC!N575="","*",FN_MC!N575)</f>
        <v>-</v>
      </c>
      <c r="M572" s="97" t="str">
        <f>IF(FN_MC!J575="","*",FN_MC!J575)</f>
        <v>*</v>
      </c>
      <c r="N572" s="183" t="str">
        <f>IF(FN_MC!K575="","*",FN_MC!K575)</f>
        <v>*</v>
      </c>
      <c r="O572" s="183" t="str">
        <f>IF(FN_MC!L575="","*",FN_MC!L575)</f>
        <v>-</v>
      </c>
      <c r="P572" s="107" t="str">
        <f>IF(FN_MC!O575="","*",FN_MC!O575)</f>
        <v>*</v>
      </c>
      <c r="Q572" s="107" t="str">
        <f>IF(FN_MC!P575="","*",FN_MC!P575)</f>
        <v>*</v>
      </c>
      <c r="R572" s="96" t="str">
        <f>IF(FN_MC!Q575="","*",CONCATENATE(FN_MC!Q575," ",FN_MC!R575))</f>
        <v>*</v>
      </c>
      <c r="S572" s="96" t="str">
        <f>IF(FN_MC!V575="","*",FN_MC!V575)</f>
        <v>*</v>
      </c>
      <c r="T572" s="96" t="str">
        <f>IF(FN_MC!W575="","*",FN_MC!W575)</f>
        <v>*</v>
      </c>
      <c r="U572" s="98" t="str">
        <f ca="1">_xlfn.XLOOKUP(G572&amp;$U$3,BS_CONTROLE[CHAVE],BS_CONTROLE[Quantidade_11],"-")</f>
        <v>-</v>
      </c>
      <c r="V572" s="98" t="str">
        <f ca="1">_xlfn.XLOOKUP(G572&amp;$V$3,BS_CONTROLE[CHAVE],BS_CONTROLE[Quantidade_11],"-")</f>
        <v>-</v>
      </c>
      <c r="W572" s="98" t="str">
        <f ca="1">_xlfn.XLOOKUP(G572&amp;$W$3,BS_CONTROLE[CHAVE],BS_CONTROLE[Quantidade_11],"-")</f>
        <v>-</v>
      </c>
      <c r="X572" s="201"/>
      <c r="Y572" s="201"/>
      <c r="Z572" s="201"/>
      <c r="AA572" s="201"/>
      <c r="AB572" s="201"/>
      <c r="AC572" s="201"/>
      <c r="AD572" s="201"/>
      <c r="AE572" s="201"/>
      <c r="AF572" s="201"/>
      <c r="AG572" s="201"/>
      <c r="AH572" s="201"/>
      <c r="AI572" s="201"/>
      <c r="AJ572" s="201"/>
      <c r="AK572" s="201"/>
      <c r="AL572" s="201"/>
      <c r="AM572" s="201"/>
      <c r="AN572" s="201"/>
      <c r="AO572" s="201"/>
      <c r="AP572" s="201"/>
      <c r="AQ572" s="201"/>
      <c r="AR572" s="201"/>
      <c r="AS572" s="201"/>
      <c r="AT572" s="201"/>
    </row>
    <row r="573" spans="1:46" hidden="1">
      <c r="A573" s="95" t="str">
        <f>IF(FN_MC!Y576="","*",FN_MC!Y576)</f>
        <v>*</v>
      </c>
      <c r="B573" s="95" t="str">
        <f>IF(FN_MC!X576="","*",FN_MC!X576)</f>
        <v>*</v>
      </c>
      <c r="C573" s="95" t="str">
        <f>IF(FN_MC!Z576="","*",FN_MC!Z576)</f>
        <v>*</v>
      </c>
      <c r="D573" s="96" t="str">
        <f>IF(FN_MC!S576="","*",FN_MC!S576)</f>
        <v>-</v>
      </c>
      <c r="E573" s="96" t="str">
        <f>IF(FN_MC!T576="","*",FN_MC!T576)</f>
        <v>-</v>
      </c>
      <c r="F573" s="96" t="str">
        <f>IF(FN_MC!B576="","*",FN_MC!B576)</f>
        <v>*</v>
      </c>
      <c r="G573" s="96" t="str">
        <f>IF(FN_MC!D576="","*",FN_MC!D576)</f>
        <v>*</v>
      </c>
      <c r="H573" s="96" t="str">
        <f>IF(FN_MC!F576="","*",FN_MC!F576)</f>
        <v>*</v>
      </c>
      <c r="I573" s="96" t="str">
        <f>IF(FN_MC!H576="","*",FN_MC!H576)</f>
        <v>*</v>
      </c>
      <c r="J573" s="96" t="str">
        <f>IF(FN_MC!I576="","*",FN_MC!I576)</f>
        <v>*</v>
      </c>
      <c r="K573" s="96" t="str">
        <f>IF(FN_MC!M576="","*",FN_MC!M576)</f>
        <v>-</v>
      </c>
      <c r="L573" s="196" t="str">
        <f>IF(FN_MC!N576="","*",FN_MC!N576)</f>
        <v>-</v>
      </c>
      <c r="M573" s="97" t="str">
        <f>IF(FN_MC!J576="","*",FN_MC!J576)</f>
        <v>*</v>
      </c>
      <c r="N573" s="183" t="str">
        <f>IF(FN_MC!K576="","*",FN_MC!K576)</f>
        <v>*</v>
      </c>
      <c r="O573" s="183" t="str">
        <f>IF(FN_MC!L576="","*",FN_MC!L576)</f>
        <v>-</v>
      </c>
      <c r="P573" s="107" t="str">
        <f>IF(FN_MC!O576="","*",FN_MC!O576)</f>
        <v>*</v>
      </c>
      <c r="Q573" s="107" t="str">
        <f>IF(FN_MC!P576="","*",FN_MC!P576)</f>
        <v>*</v>
      </c>
      <c r="R573" s="96" t="str">
        <f>IF(FN_MC!Q576="","*",CONCATENATE(FN_MC!Q576," ",FN_MC!R576))</f>
        <v>*</v>
      </c>
      <c r="S573" s="96" t="str">
        <f>IF(FN_MC!V576="","*",FN_MC!V576)</f>
        <v>*</v>
      </c>
      <c r="T573" s="96" t="str">
        <f>IF(FN_MC!W576="","*",FN_MC!W576)</f>
        <v>*</v>
      </c>
      <c r="U573" s="98" t="str">
        <f ca="1">_xlfn.XLOOKUP(G573&amp;$U$3,BS_CONTROLE[CHAVE],BS_CONTROLE[Quantidade_11],"-")</f>
        <v>-</v>
      </c>
      <c r="V573" s="98" t="str">
        <f ca="1">_xlfn.XLOOKUP(G573&amp;$V$3,BS_CONTROLE[CHAVE],BS_CONTROLE[Quantidade_11],"-")</f>
        <v>-</v>
      </c>
      <c r="W573" s="98" t="str">
        <f ca="1">_xlfn.XLOOKUP(G573&amp;$W$3,BS_CONTROLE[CHAVE],BS_CONTROLE[Quantidade_11],"-")</f>
        <v>-</v>
      </c>
      <c r="X573" s="201"/>
      <c r="Y573" s="201"/>
      <c r="Z573" s="201"/>
      <c r="AA573" s="201"/>
      <c r="AB573" s="201"/>
      <c r="AC573" s="201"/>
      <c r="AD573" s="201"/>
      <c r="AE573" s="201"/>
      <c r="AF573" s="201"/>
      <c r="AG573" s="201"/>
      <c r="AH573" s="201"/>
      <c r="AI573" s="201"/>
      <c r="AJ573" s="201"/>
      <c r="AK573" s="201"/>
      <c r="AL573" s="201"/>
      <c r="AM573" s="201"/>
      <c r="AN573" s="201"/>
      <c r="AO573" s="201"/>
      <c r="AP573" s="201"/>
      <c r="AQ573" s="201"/>
      <c r="AR573" s="201"/>
      <c r="AS573" s="201"/>
      <c r="AT573" s="201"/>
    </row>
    <row r="574" spans="1:46" hidden="1">
      <c r="A574" s="95" t="str">
        <f>IF(FN_MC!Y577="","*",FN_MC!Y577)</f>
        <v>*</v>
      </c>
      <c r="B574" s="95" t="str">
        <f>IF(FN_MC!X577="","*",FN_MC!X577)</f>
        <v>*</v>
      </c>
      <c r="C574" s="95" t="str">
        <f>IF(FN_MC!Z577="","*",FN_MC!Z577)</f>
        <v>*</v>
      </c>
      <c r="D574" s="96" t="str">
        <f>IF(FN_MC!S577="","*",FN_MC!S577)</f>
        <v>-</v>
      </c>
      <c r="E574" s="96" t="str">
        <f>IF(FN_MC!T577="","*",FN_MC!T577)</f>
        <v>-</v>
      </c>
      <c r="F574" s="96" t="str">
        <f>IF(FN_MC!B577="","*",FN_MC!B577)</f>
        <v>*</v>
      </c>
      <c r="G574" s="96" t="str">
        <f>IF(FN_MC!D577="","*",FN_MC!D577)</f>
        <v>*</v>
      </c>
      <c r="H574" s="96" t="str">
        <f>IF(FN_MC!F577="","*",FN_MC!F577)</f>
        <v>*</v>
      </c>
      <c r="I574" s="96" t="str">
        <f>IF(FN_MC!H577="","*",FN_MC!H577)</f>
        <v>*</v>
      </c>
      <c r="J574" s="96" t="str">
        <f>IF(FN_MC!I577="","*",FN_MC!I577)</f>
        <v>*</v>
      </c>
      <c r="K574" s="96" t="str">
        <f>IF(FN_MC!M577="","*",FN_MC!M577)</f>
        <v>-</v>
      </c>
      <c r="L574" s="196" t="str">
        <f>IF(FN_MC!N577="","*",FN_MC!N577)</f>
        <v>-</v>
      </c>
      <c r="M574" s="97" t="str">
        <f>IF(FN_MC!J577="","*",FN_MC!J577)</f>
        <v>*</v>
      </c>
      <c r="N574" s="183" t="str">
        <f>IF(FN_MC!K577="","*",FN_MC!K577)</f>
        <v>*</v>
      </c>
      <c r="O574" s="183" t="str">
        <f>IF(FN_MC!L577="","*",FN_MC!L577)</f>
        <v>-</v>
      </c>
      <c r="P574" s="107" t="str">
        <f>IF(FN_MC!O577="","*",FN_MC!O577)</f>
        <v>*</v>
      </c>
      <c r="Q574" s="107" t="str">
        <f>IF(FN_MC!P577="","*",FN_MC!P577)</f>
        <v>*</v>
      </c>
      <c r="R574" s="96" t="str">
        <f>IF(FN_MC!Q577="","*",CONCATENATE(FN_MC!Q577," ",FN_MC!R577))</f>
        <v>*</v>
      </c>
      <c r="S574" s="96" t="str">
        <f>IF(FN_MC!V577="","*",FN_MC!V577)</f>
        <v>*</v>
      </c>
      <c r="T574" s="96" t="str">
        <f>IF(FN_MC!W577="","*",FN_MC!W577)</f>
        <v>*</v>
      </c>
      <c r="U574" s="98" t="str">
        <f ca="1">_xlfn.XLOOKUP(G574&amp;$U$3,BS_CONTROLE[CHAVE],BS_CONTROLE[Quantidade_11],"-")</f>
        <v>-</v>
      </c>
      <c r="V574" s="98" t="str">
        <f ca="1">_xlfn.XLOOKUP(G574&amp;$V$3,BS_CONTROLE[CHAVE],BS_CONTROLE[Quantidade_11],"-")</f>
        <v>-</v>
      </c>
      <c r="W574" s="98" t="str">
        <f ca="1">_xlfn.XLOOKUP(G574&amp;$W$3,BS_CONTROLE[CHAVE],BS_CONTROLE[Quantidade_11],"-")</f>
        <v>-</v>
      </c>
      <c r="X574" s="201"/>
      <c r="Y574" s="201"/>
      <c r="Z574" s="201"/>
      <c r="AA574" s="201"/>
      <c r="AB574" s="201"/>
      <c r="AC574" s="201"/>
      <c r="AD574" s="201"/>
      <c r="AE574" s="201"/>
      <c r="AF574" s="201"/>
      <c r="AG574" s="201"/>
      <c r="AH574" s="201"/>
      <c r="AI574" s="201"/>
      <c r="AJ574" s="201"/>
      <c r="AK574" s="201"/>
      <c r="AL574" s="201"/>
      <c r="AM574" s="201"/>
      <c r="AN574" s="201"/>
      <c r="AO574" s="201"/>
      <c r="AP574" s="201"/>
      <c r="AQ574" s="201"/>
      <c r="AR574" s="201"/>
      <c r="AS574" s="201"/>
      <c r="AT574" s="201"/>
    </row>
    <row r="575" spans="1:46" hidden="1">
      <c r="A575" s="95" t="str">
        <f>IF(FN_MC!Y578="","*",FN_MC!Y578)</f>
        <v>*</v>
      </c>
      <c r="B575" s="95" t="str">
        <f>IF(FN_MC!X578="","*",FN_MC!X578)</f>
        <v>*</v>
      </c>
      <c r="C575" s="95" t="str">
        <f>IF(FN_MC!Z578="","*",FN_MC!Z578)</f>
        <v>*</v>
      </c>
      <c r="D575" s="96" t="str">
        <f>IF(FN_MC!S578="","*",FN_MC!S578)</f>
        <v>-</v>
      </c>
      <c r="E575" s="96" t="str">
        <f>IF(FN_MC!T578="","*",FN_MC!T578)</f>
        <v>-</v>
      </c>
      <c r="F575" s="96" t="str">
        <f>IF(FN_MC!B578="","*",FN_MC!B578)</f>
        <v>*</v>
      </c>
      <c r="G575" s="96" t="str">
        <f>IF(FN_MC!D578="","*",FN_MC!D578)</f>
        <v>*</v>
      </c>
      <c r="H575" s="96" t="str">
        <f>IF(FN_MC!F578="","*",FN_MC!F578)</f>
        <v>*</v>
      </c>
      <c r="I575" s="96" t="str">
        <f>IF(FN_MC!H578="","*",FN_MC!H578)</f>
        <v>*</v>
      </c>
      <c r="J575" s="96" t="str">
        <f>IF(FN_MC!I578="","*",FN_MC!I578)</f>
        <v>*</v>
      </c>
      <c r="K575" s="96" t="str">
        <f>IF(FN_MC!M578="","*",FN_MC!M578)</f>
        <v>-</v>
      </c>
      <c r="L575" s="196" t="str">
        <f>IF(FN_MC!N578="","*",FN_MC!N578)</f>
        <v>-</v>
      </c>
      <c r="M575" s="97" t="str">
        <f>IF(FN_MC!J578="","*",FN_MC!J578)</f>
        <v>*</v>
      </c>
      <c r="N575" s="183" t="str">
        <f>IF(FN_MC!K578="","*",FN_MC!K578)</f>
        <v>*</v>
      </c>
      <c r="O575" s="183" t="str">
        <f>IF(FN_MC!L578="","*",FN_MC!L578)</f>
        <v>-</v>
      </c>
      <c r="P575" s="107" t="str">
        <f>IF(FN_MC!O578="","*",FN_MC!O578)</f>
        <v>*</v>
      </c>
      <c r="Q575" s="107" t="str">
        <f>IF(FN_MC!P578="","*",FN_MC!P578)</f>
        <v>*</v>
      </c>
      <c r="R575" s="96" t="str">
        <f>IF(FN_MC!Q578="","*",CONCATENATE(FN_MC!Q578," ",FN_MC!R578))</f>
        <v>*</v>
      </c>
      <c r="S575" s="96" t="str">
        <f>IF(FN_MC!V578="","*",FN_MC!V578)</f>
        <v>*</v>
      </c>
      <c r="T575" s="96" t="str">
        <f>IF(FN_MC!W578="","*",FN_MC!W578)</f>
        <v>*</v>
      </c>
      <c r="U575" s="98" t="str">
        <f ca="1">_xlfn.XLOOKUP(G575&amp;$U$3,BS_CONTROLE[CHAVE],BS_CONTROLE[Quantidade_11],"-")</f>
        <v>-</v>
      </c>
      <c r="V575" s="98" t="str">
        <f ca="1">_xlfn.XLOOKUP(G575&amp;$V$3,BS_CONTROLE[CHAVE],BS_CONTROLE[Quantidade_11],"-")</f>
        <v>-</v>
      </c>
      <c r="W575" s="98" t="str">
        <f ca="1">_xlfn.XLOOKUP(G575&amp;$W$3,BS_CONTROLE[CHAVE],BS_CONTROLE[Quantidade_11],"-")</f>
        <v>-</v>
      </c>
      <c r="X575" s="201"/>
      <c r="Y575" s="201"/>
      <c r="Z575" s="201"/>
      <c r="AA575" s="201"/>
      <c r="AB575" s="201"/>
      <c r="AC575" s="201"/>
      <c r="AD575" s="201"/>
      <c r="AE575" s="201"/>
      <c r="AF575" s="201"/>
      <c r="AG575" s="201"/>
      <c r="AH575" s="201"/>
      <c r="AI575" s="201"/>
      <c r="AJ575" s="201"/>
      <c r="AK575" s="201"/>
      <c r="AL575" s="201"/>
      <c r="AM575" s="201"/>
      <c r="AN575" s="201"/>
      <c r="AO575" s="201"/>
      <c r="AP575" s="201"/>
      <c r="AQ575" s="201"/>
      <c r="AR575" s="201"/>
      <c r="AS575" s="201"/>
      <c r="AT575" s="201"/>
    </row>
    <row r="576" spans="1:46" hidden="1">
      <c r="A576" s="95" t="str">
        <f>IF(FN_MC!Y579="","*",FN_MC!Y579)</f>
        <v>*</v>
      </c>
      <c r="B576" s="95" t="str">
        <f>IF(FN_MC!X579="","*",FN_MC!X579)</f>
        <v>*</v>
      </c>
      <c r="C576" s="95" t="str">
        <f>IF(FN_MC!Z579="","*",FN_MC!Z579)</f>
        <v>*</v>
      </c>
      <c r="D576" s="96" t="str">
        <f>IF(FN_MC!S579="","*",FN_MC!S579)</f>
        <v>-</v>
      </c>
      <c r="E576" s="96" t="str">
        <f>IF(FN_MC!T579="","*",FN_MC!T579)</f>
        <v>-</v>
      </c>
      <c r="F576" s="96" t="str">
        <f>IF(FN_MC!B579="","*",FN_MC!B579)</f>
        <v>*</v>
      </c>
      <c r="G576" s="96" t="str">
        <f>IF(FN_MC!D579="","*",FN_MC!D579)</f>
        <v>*</v>
      </c>
      <c r="H576" s="96" t="str">
        <f>IF(FN_MC!F579="","*",FN_MC!F579)</f>
        <v>*</v>
      </c>
      <c r="I576" s="96" t="str">
        <f>IF(FN_MC!H579="","*",FN_MC!H579)</f>
        <v>*</v>
      </c>
      <c r="J576" s="96" t="str">
        <f>IF(FN_MC!I579="","*",FN_MC!I579)</f>
        <v>*</v>
      </c>
      <c r="K576" s="96" t="str">
        <f>IF(FN_MC!M579="","*",FN_MC!M579)</f>
        <v>-</v>
      </c>
      <c r="L576" s="196" t="str">
        <f>IF(FN_MC!N579="","*",FN_MC!N579)</f>
        <v>-</v>
      </c>
      <c r="M576" s="97" t="str">
        <f>IF(FN_MC!J579="","*",FN_MC!J579)</f>
        <v>*</v>
      </c>
      <c r="N576" s="183" t="str">
        <f>IF(FN_MC!K579="","*",FN_MC!K579)</f>
        <v>*</v>
      </c>
      <c r="O576" s="183" t="str">
        <f>IF(FN_MC!L579="","*",FN_MC!L579)</f>
        <v>-</v>
      </c>
      <c r="P576" s="107" t="str">
        <f>IF(FN_MC!O579="","*",FN_MC!O579)</f>
        <v>*</v>
      </c>
      <c r="Q576" s="107" t="str">
        <f>IF(FN_MC!P579="","*",FN_MC!P579)</f>
        <v>*</v>
      </c>
      <c r="R576" s="96" t="str">
        <f>IF(FN_MC!Q579="","*",CONCATENATE(FN_MC!Q579," ",FN_MC!R579))</f>
        <v>*</v>
      </c>
      <c r="S576" s="96" t="str">
        <f>IF(FN_MC!V579="","*",FN_MC!V579)</f>
        <v>*</v>
      </c>
      <c r="T576" s="96" t="str">
        <f>IF(FN_MC!W579="","*",FN_MC!W579)</f>
        <v>*</v>
      </c>
      <c r="U576" s="98" t="str">
        <f ca="1">_xlfn.XLOOKUP(G576&amp;$U$3,BS_CONTROLE[CHAVE],BS_CONTROLE[Quantidade_11],"-")</f>
        <v>-</v>
      </c>
      <c r="V576" s="98" t="str">
        <f ca="1">_xlfn.XLOOKUP(G576&amp;$V$3,BS_CONTROLE[CHAVE],BS_CONTROLE[Quantidade_11],"-")</f>
        <v>-</v>
      </c>
      <c r="W576" s="98" t="str">
        <f ca="1">_xlfn.XLOOKUP(G576&amp;$W$3,BS_CONTROLE[CHAVE],BS_CONTROLE[Quantidade_11],"-")</f>
        <v>-</v>
      </c>
      <c r="X576" s="201"/>
      <c r="Y576" s="201"/>
      <c r="Z576" s="201"/>
      <c r="AA576" s="201"/>
      <c r="AB576" s="201"/>
      <c r="AC576" s="201"/>
      <c r="AD576" s="201"/>
      <c r="AE576" s="201"/>
      <c r="AF576" s="201"/>
      <c r="AG576" s="201"/>
      <c r="AH576" s="201"/>
      <c r="AI576" s="201"/>
      <c r="AJ576" s="201"/>
      <c r="AK576" s="201"/>
      <c r="AL576" s="201"/>
      <c r="AM576" s="201"/>
      <c r="AN576" s="201"/>
      <c r="AO576" s="201"/>
      <c r="AP576" s="201"/>
      <c r="AQ576" s="201"/>
      <c r="AR576" s="201"/>
      <c r="AS576" s="201"/>
      <c r="AT576" s="201"/>
    </row>
    <row r="577" spans="1:46" hidden="1">
      <c r="A577" s="95" t="str">
        <f>IF(FN_MC!Y580="","*",FN_MC!Y580)</f>
        <v>*</v>
      </c>
      <c r="B577" s="95" t="str">
        <f>IF(FN_MC!X580="","*",FN_MC!X580)</f>
        <v>*</v>
      </c>
      <c r="C577" s="95" t="str">
        <f>IF(FN_MC!Z580="","*",FN_MC!Z580)</f>
        <v>*</v>
      </c>
      <c r="D577" s="96" t="str">
        <f>IF(FN_MC!S580="","*",FN_MC!S580)</f>
        <v>-</v>
      </c>
      <c r="E577" s="96" t="str">
        <f>IF(FN_MC!T580="","*",FN_MC!T580)</f>
        <v>-</v>
      </c>
      <c r="F577" s="96" t="str">
        <f>IF(FN_MC!B580="","*",FN_MC!B580)</f>
        <v>*</v>
      </c>
      <c r="G577" s="96" t="str">
        <f>IF(FN_MC!D580="","*",FN_MC!D580)</f>
        <v>*</v>
      </c>
      <c r="H577" s="96" t="str">
        <f>IF(FN_MC!F580="","*",FN_MC!F580)</f>
        <v>*</v>
      </c>
      <c r="I577" s="96" t="str">
        <f>IF(FN_MC!H580="","*",FN_MC!H580)</f>
        <v>*</v>
      </c>
      <c r="J577" s="96" t="str">
        <f>IF(FN_MC!I580="","*",FN_MC!I580)</f>
        <v>*</v>
      </c>
      <c r="K577" s="96" t="str">
        <f>IF(FN_MC!M580="","*",FN_MC!M580)</f>
        <v>-</v>
      </c>
      <c r="L577" s="196" t="str">
        <f>IF(FN_MC!N580="","*",FN_MC!N580)</f>
        <v>-</v>
      </c>
      <c r="M577" s="97" t="str">
        <f>IF(FN_MC!J580="","*",FN_MC!J580)</f>
        <v>*</v>
      </c>
      <c r="N577" s="183" t="str">
        <f>IF(FN_MC!K580="","*",FN_MC!K580)</f>
        <v>*</v>
      </c>
      <c r="O577" s="183" t="str">
        <f>IF(FN_MC!L580="","*",FN_MC!L580)</f>
        <v>-</v>
      </c>
      <c r="P577" s="107" t="str">
        <f>IF(FN_MC!O580="","*",FN_MC!O580)</f>
        <v>*</v>
      </c>
      <c r="Q577" s="107" t="str">
        <f>IF(FN_MC!P580="","*",FN_MC!P580)</f>
        <v>*</v>
      </c>
      <c r="R577" s="96" t="str">
        <f>IF(FN_MC!Q580="","*",CONCATENATE(FN_MC!Q580," ",FN_MC!R580))</f>
        <v>*</v>
      </c>
      <c r="S577" s="96" t="str">
        <f>IF(FN_MC!V580="","*",FN_MC!V580)</f>
        <v>*</v>
      </c>
      <c r="T577" s="96" t="str">
        <f>IF(FN_MC!W580="","*",FN_MC!W580)</f>
        <v>*</v>
      </c>
      <c r="U577" s="98" t="str">
        <f ca="1">_xlfn.XLOOKUP(G577&amp;$U$3,BS_CONTROLE[CHAVE],BS_CONTROLE[Quantidade_11],"-")</f>
        <v>-</v>
      </c>
      <c r="V577" s="98" t="str">
        <f ca="1">_xlfn.XLOOKUP(G577&amp;$V$3,BS_CONTROLE[CHAVE],BS_CONTROLE[Quantidade_11],"-")</f>
        <v>-</v>
      </c>
      <c r="W577" s="98" t="str">
        <f ca="1">_xlfn.XLOOKUP(G577&amp;$W$3,BS_CONTROLE[CHAVE],BS_CONTROLE[Quantidade_11],"-")</f>
        <v>-</v>
      </c>
      <c r="X577" s="201"/>
      <c r="Y577" s="201"/>
      <c r="Z577" s="201"/>
      <c r="AA577" s="201"/>
      <c r="AB577" s="201"/>
      <c r="AC577" s="201"/>
      <c r="AD577" s="201"/>
      <c r="AE577" s="201"/>
      <c r="AF577" s="201"/>
      <c r="AG577" s="201"/>
      <c r="AH577" s="201"/>
      <c r="AI577" s="201"/>
      <c r="AJ577" s="201"/>
      <c r="AK577" s="201"/>
      <c r="AL577" s="201"/>
      <c r="AM577" s="201"/>
      <c r="AN577" s="201"/>
      <c r="AO577" s="201"/>
      <c r="AP577" s="201"/>
      <c r="AQ577" s="201"/>
      <c r="AR577" s="201"/>
      <c r="AS577" s="201"/>
      <c r="AT577" s="201"/>
    </row>
    <row r="578" spans="1:46" hidden="1">
      <c r="A578" s="95" t="str">
        <f>IF(FN_MC!Y581="","*",FN_MC!Y581)</f>
        <v>*</v>
      </c>
      <c r="B578" s="95" t="str">
        <f>IF(FN_MC!X581="","*",FN_MC!X581)</f>
        <v>*</v>
      </c>
      <c r="C578" s="95" t="str">
        <f>IF(FN_MC!Z581="","*",FN_MC!Z581)</f>
        <v>*</v>
      </c>
      <c r="D578" s="96" t="str">
        <f>IF(FN_MC!S581="","*",FN_MC!S581)</f>
        <v>-</v>
      </c>
      <c r="E578" s="96" t="str">
        <f>IF(FN_MC!T581="","*",FN_MC!T581)</f>
        <v>-</v>
      </c>
      <c r="F578" s="96" t="str">
        <f>IF(FN_MC!B581="","*",FN_MC!B581)</f>
        <v>*</v>
      </c>
      <c r="G578" s="96" t="str">
        <f>IF(FN_MC!D581="","*",FN_MC!D581)</f>
        <v>*</v>
      </c>
      <c r="H578" s="96" t="str">
        <f>IF(FN_MC!F581="","*",FN_MC!F581)</f>
        <v>*</v>
      </c>
      <c r="I578" s="96" t="str">
        <f>IF(FN_MC!H581="","*",FN_MC!H581)</f>
        <v>*</v>
      </c>
      <c r="J578" s="96" t="str">
        <f>IF(FN_MC!I581="","*",FN_MC!I581)</f>
        <v>*</v>
      </c>
      <c r="K578" s="96" t="str">
        <f>IF(FN_MC!M581="","*",FN_MC!M581)</f>
        <v>-</v>
      </c>
      <c r="L578" s="196" t="str">
        <f>IF(FN_MC!N581="","*",FN_MC!N581)</f>
        <v>-</v>
      </c>
      <c r="M578" s="97" t="str">
        <f>IF(FN_MC!J581="","*",FN_MC!J581)</f>
        <v>*</v>
      </c>
      <c r="N578" s="183" t="str">
        <f>IF(FN_MC!K581="","*",FN_MC!K581)</f>
        <v>*</v>
      </c>
      <c r="O578" s="183" t="str">
        <f>IF(FN_MC!L581="","*",FN_MC!L581)</f>
        <v>-</v>
      </c>
      <c r="P578" s="107" t="str">
        <f>IF(FN_MC!O581="","*",FN_MC!O581)</f>
        <v>*</v>
      </c>
      <c r="Q578" s="107" t="str">
        <f>IF(FN_MC!P581="","*",FN_MC!P581)</f>
        <v>*</v>
      </c>
      <c r="R578" s="96" t="str">
        <f>IF(FN_MC!Q581="","*",CONCATENATE(FN_MC!Q581," ",FN_MC!R581))</f>
        <v>*</v>
      </c>
      <c r="S578" s="96" t="str">
        <f>IF(FN_MC!V581="","*",FN_MC!V581)</f>
        <v>*</v>
      </c>
      <c r="T578" s="96" t="str">
        <f>IF(FN_MC!W581="","*",FN_MC!W581)</f>
        <v>*</v>
      </c>
      <c r="U578" s="98" t="str">
        <f ca="1">_xlfn.XLOOKUP(G578&amp;$U$3,BS_CONTROLE[CHAVE],BS_CONTROLE[Quantidade_11],"-")</f>
        <v>-</v>
      </c>
      <c r="V578" s="98" t="str">
        <f ca="1">_xlfn.XLOOKUP(G578&amp;$V$3,BS_CONTROLE[CHAVE],BS_CONTROLE[Quantidade_11],"-")</f>
        <v>-</v>
      </c>
      <c r="W578" s="98" t="str">
        <f ca="1">_xlfn.XLOOKUP(G578&amp;$W$3,BS_CONTROLE[CHAVE],BS_CONTROLE[Quantidade_11],"-")</f>
        <v>-</v>
      </c>
      <c r="X578" s="201"/>
      <c r="Y578" s="201"/>
      <c r="Z578" s="201"/>
      <c r="AA578" s="201"/>
      <c r="AB578" s="201"/>
      <c r="AC578" s="201"/>
      <c r="AD578" s="201"/>
      <c r="AE578" s="201"/>
      <c r="AF578" s="201"/>
      <c r="AG578" s="201"/>
      <c r="AH578" s="201"/>
      <c r="AI578" s="201"/>
      <c r="AJ578" s="201"/>
      <c r="AK578" s="201"/>
      <c r="AL578" s="201"/>
      <c r="AM578" s="201"/>
      <c r="AN578" s="201"/>
      <c r="AO578" s="201"/>
      <c r="AP578" s="201"/>
      <c r="AQ578" s="201"/>
      <c r="AR578" s="201"/>
      <c r="AS578" s="201"/>
      <c r="AT578" s="201"/>
    </row>
    <row r="579" spans="1:46" hidden="1">
      <c r="A579" s="95" t="str">
        <f>IF(FN_MC!Y582="","*",FN_MC!Y582)</f>
        <v>*</v>
      </c>
      <c r="B579" s="95" t="str">
        <f>IF(FN_MC!X582="","*",FN_MC!X582)</f>
        <v>*</v>
      </c>
      <c r="C579" s="95" t="str">
        <f>IF(FN_MC!Z582="","*",FN_MC!Z582)</f>
        <v>*</v>
      </c>
      <c r="D579" s="96" t="str">
        <f>IF(FN_MC!S582="","*",FN_MC!S582)</f>
        <v>-</v>
      </c>
      <c r="E579" s="96" t="str">
        <f>IF(FN_MC!T582="","*",FN_MC!T582)</f>
        <v>-</v>
      </c>
      <c r="F579" s="96" t="str">
        <f>IF(FN_MC!B582="","*",FN_MC!B582)</f>
        <v>*</v>
      </c>
      <c r="G579" s="96" t="str">
        <f>IF(FN_MC!D582="","*",FN_MC!D582)</f>
        <v>*</v>
      </c>
      <c r="H579" s="96" t="str">
        <f>IF(FN_MC!F582="","*",FN_MC!F582)</f>
        <v>*</v>
      </c>
      <c r="I579" s="96" t="str">
        <f>IF(FN_MC!H582="","*",FN_MC!H582)</f>
        <v>*</v>
      </c>
      <c r="J579" s="96" t="str">
        <f>IF(FN_MC!I582="","*",FN_MC!I582)</f>
        <v>*</v>
      </c>
      <c r="K579" s="96" t="str">
        <f>IF(FN_MC!M582="","*",FN_MC!M582)</f>
        <v>-</v>
      </c>
      <c r="L579" s="196" t="str">
        <f>IF(FN_MC!N582="","*",FN_MC!N582)</f>
        <v>-</v>
      </c>
      <c r="M579" s="97" t="str">
        <f>IF(FN_MC!J582="","*",FN_MC!J582)</f>
        <v>*</v>
      </c>
      <c r="N579" s="183" t="str">
        <f>IF(FN_MC!K582="","*",FN_MC!K582)</f>
        <v>*</v>
      </c>
      <c r="O579" s="183" t="str">
        <f>IF(FN_MC!L582="","*",FN_MC!L582)</f>
        <v>-</v>
      </c>
      <c r="P579" s="107" t="str">
        <f>IF(FN_MC!O582="","*",FN_MC!O582)</f>
        <v>*</v>
      </c>
      <c r="Q579" s="107" t="str">
        <f>IF(FN_MC!P582="","*",FN_MC!P582)</f>
        <v>*</v>
      </c>
      <c r="R579" s="96" t="str">
        <f>IF(FN_MC!Q582="","*",CONCATENATE(FN_MC!Q582," ",FN_MC!R582))</f>
        <v>*</v>
      </c>
      <c r="S579" s="96" t="str">
        <f>IF(FN_MC!V582="","*",FN_MC!V582)</f>
        <v>*</v>
      </c>
      <c r="T579" s="96" t="str">
        <f>IF(FN_MC!W582="","*",FN_MC!W582)</f>
        <v>*</v>
      </c>
      <c r="U579" s="98" t="str">
        <f ca="1">_xlfn.XLOOKUP(G579&amp;$U$3,BS_CONTROLE[CHAVE],BS_CONTROLE[Quantidade_11],"-")</f>
        <v>-</v>
      </c>
      <c r="V579" s="98" t="str">
        <f ca="1">_xlfn.XLOOKUP(G579&amp;$V$3,BS_CONTROLE[CHAVE],BS_CONTROLE[Quantidade_11],"-")</f>
        <v>-</v>
      </c>
      <c r="W579" s="98" t="str">
        <f ca="1">_xlfn.XLOOKUP(G579&amp;$W$3,BS_CONTROLE[CHAVE],BS_CONTROLE[Quantidade_11],"-")</f>
        <v>-</v>
      </c>
      <c r="X579" s="201"/>
      <c r="Y579" s="201"/>
      <c r="Z579" s="201"/>
      <c r="AA579" s="201"/>
      <c r="AB579" s="201"/>
      <c r="AC579" s="201"/>
      <c r="AD579" s="201"/>
      <c r="AE579" s="201"/>
      <c r="AF579" s="201"/>
      <c r="AG579" s="201"/>
      <c r="AH579" s="201"/>
      <c r="AI579" s="201"/>
      <c r="AJ579" s="201"/>
      <c r="AK579" s="201"/>
      <c r="AL579" s="201"/>
      <c r="AM579" s="201"/>
      <c r="AN579" s="201"/>
      <c r="AO579" s="201"/>
      <c r="AP579" s="201"/>
      <c r="AQ579" s="201"/>
      <c r="AR579" s="201"/>
      <c r="AS579" s="201"/>
      <c r="AT579" s="201"/>
    </row>
    <row r="580" spans="1:46" hidden="1">
      <c r="A580" s="95" t="str">
        <f>IF(FN_MC!Y583="","*",FN_MC!Y583)</f>
        <v>*</v>
      </c>
      <c r="B580" s="95" t="str">
        <f>IF(FN_MC!X583="","*",FN_MC!X583)</f>
        <v>*</v>
      </c>
      <c r="C580" s="95" t="str">
        <f>IF(FN_MC!Z583="","*",FN_MC!Z583)</f>
        <v>*</v>
      </c>
      <c r="D580" s="96" t="str">
        <f>IF(FN_MC!S583="","*",FN_MC!S583)</f>
        <v>-</v>
      </c>
      <c r="E580" s="96" t="str">
        <f>IF(FN_MC!T583="","*",FN_MC!T583)</f>
        <v>-</v>
      </c>
      <c r="F580" s="96" t="str">
        <f>IF(FN_MC!B583="","*",FN_MC!B583)</f>
        <v>*</v>
      </c>
      <c r="G580" s="96" t="str">
        <f>IF(FN_MC!D583="","*",FN_MC!D583)</f>
        <v>*</v>
      </c>
      <c r="H580" s="96" t="str">
        <f>IF(FN_MC!F583="","*",FN_MC!F583)</f>
        <v>*</v>
      </c>
      <c r="I580" s="96" t="str">
        <f>IF(FN_MC!H583="","*",FN_MC!H583)</f>
        <v>*</v>
      </c>
      <c r="J580" s="96" t="str">
        <f>IF(FN_MC!I583="","*",FN_MC!I583)</f>
        <v>*</v>
      </c>
      <c r="K580" s="96" t="str">
        <f>IF(FN_MC!M583="","*",FN_MC!M583)</f>
        <v>-</v>
      </c>
      <c r="L580" s="196" t="str">
        <f>IF(FN_MC!N583="","*",FN_MC!N583)</f>
        <v>-</v>
      </c>
      <c r="M580" s="97" t="str">
        <f>IF(FN_MC!J583="","*",FN_MC!J583)</f>
        <v>*</v>
      </c>
      <c r="N580" s="183" t="str">
        <f>IF(FN_MC!K583="","*",FN_MC!K583)</f>
        <v>*</v>
      </c>
      <c r="O580" s="183" t="str">
        <f>IF(FN_MC!L583="","*",FN_MC!L583)</f>
        <v>-</v>
      </c>
      <c r="P580" s="107" t="str">
        <f>IF(FN_MC!O583="","*",FN_MC!O583)</f>
        <v>*</v>
      </c>
      <c r="Q580" s="107" t="str">
        <f>IF(FN_MC!P583="","*",FN_MC!P583)</f>
        <v>*</v>
      </c>
      <c r="R580" s="96" t="str">
        <f>IF(FN_MC!Q583="","*",CONCATENATE(FN_MC!Q583," ",FN_MC!R583))</f>
        <v>*</v>
      </c>
      <c r="S580" s="96" t="str">
        <f>IF(FN_MC!V583="","*",FN_MC!V583)</f>
        <v>*</v>
      </c>
      <c r="T580" s="96" t="str">
        <f>IF(FN_MC!W583="","*",FN_MC!W583)</f>
        <v>*</v>
      </c>
      <c r="U580" s="98" t="str">
        <f ca="1">_xlfn.XLOOKUP(G580&amp;$U$3,BS_CONTROLE[CHAVE],BS_CONTROLE[Quantidade_11],"-")</f>
        <v>-</v>
      </c>
      <c r="V580" s="98" t="str">
        <f ca="1">_xlfn.XLOOKUP(G580&amp;$V$3,BS_CONTROLE[CHAVE],BS_CONTROLE[Quantidade_11],"-")</f>
        <v>-</v>
      </c>
      <c r="W580" s="98" t="str">
        <f ca="1">_xlfn.XLOOKUP(G580&amp;$W$3,BS_CONTROLE[CHAVE],BS_CONTROLE[Quantidade_11],"-")</f>
        <v>-</v>
      </c>
      <c r="X580" s="201"/>
      <c r="Y580" s="201"/>
      <c r="Z580" s="201"/>
      <c r="AA580" s="201"/>
      <c r="AB580" s="201"/>
      <c r="AC580" s="201"/>
      <c r="AD580" s="201"/>
      <c r="AE580" s="201"/>
      <c r="AF580" s="201"/>
      <c r="AG580" s="201"/>
      <c r="AH580" s="201"/>
      <c r="AI580" s="201"/>
      <c r="AJ580" s="201"/>
      <c r="AK580" s="201"/>
      <c r="AL580" s="201"/>
      <c r="AM580" s="201"/>
      <c r="AN580" s="201"/>
      <c r="AO580" s="201"/>
      <c r="AP580" s="201"/>
      <c r="AQ580" s="201"/>
      <c r="AR580" s="201"/>
      <c r="AS580" s="201"/>
      <c r="AT580" s="201"/>
    </row>
    <row r="581" spans="1:46" hidden="1">
      <c r="A581" s="95" t="str">
        <f>IF(FN_MC!Y584="","*",FN_MC!Y584)</f>
        <v>*</v>
      </c>
      <c r="B581" s="95" t="str">
        <f>IF(FN_MC!X584="","*",FN_MC!X584)</f>
        <v>*</v>
      </c>
      <c r="C581" s="95" t="str">
        <f>IF(FN_MC!Z584="","*",FN_MC!Z584)</f>
        <v>*</v>
      </c>
      <c r="D581" s="96" t="str">
        <f>IF(FN_MC!S584="","*",FN_MC!S584)</f>
        <v>-</v>
      </c>
      <c r="E581" s="96" t="str">
        <f>IF(FN_MC!T584="","*",FN_MC!T584)</f>
        <v>-</v>
      </c>
      <c r="F581" s="96" t="str">
        <f>IF(FN_MC!B584="","*",FN_MC!B584)</f>
        <v>*</v>
      </c>
      <c r="G581" s="96" t="str">
        <f>IF(FN_MC!D584="","*",FN_MC!D584)</f>
        <v>*</v>
      </c>
      <c r="H581" s="96" t="str">
        <f>IF(FN_MC!F584="","*",FN_MC!F584)</f>
        <v>*</v>
      </c>
      <c r="I581" s="96" t="str">
        <f>IF(FN_MC!H584="","*",FN_MC!H584)</f>
        <v>*</v>
      </c>
      <c r="J581" s="96" t="str">
        <f>IF(FN_MC!I584="","*",FN_MC!I584)</f>
        <v>*</v>
      </c>
      <c r="K581" s="96" t="str">
        <f>IF(FN_MC!M584="","*",FN_MC!M584)</f>
        <v>-</v>
      </c>
      <c r="L581" s="196" t="str">
        <f>IF(FN_MC!N584="","*",FN_MC!N584)</f>
        <v>-</v>
      </c>
      <c r="M581" s="97" t="str">
        <f>IF(FN_MC!J584="","*",FN_MC!J584)</f>
        <v>*</v>
      </c>
      <c r="N581" s="183" t="str">
        <f>IF(FN_MC!K584="","*",FN_MC!K584)</f>
        <v>*</v>
      </c>
      <c r="O581" s="183" t="str">
        <f>IF(FN_MC!L584="","*",FN_MC!L584)</f>
        <v>-</v>
      </c>
      <c r="P581" s="107" t="str">
        <f>IF(FN_MC!O584="","*",FN_MC!O584)</f>
        <v>*</v>
      </c>
      <c r="Q581" s="107" t="str">
        <f>IF(FN_MC!P584="","*",FN_MC!P584)</f>
        <v>*</v>
      </c>
      <c r="R581" s="96" t="str">
        <f>IF(FN_MC!Q584="","*",CONCATENATE(FN_MC!Q584," ",FN_MC!R584))</f>
        <v>*</v>
      </c>
      <c r="S581" s="96" t="str">
        <f>IF(FN_MC!V584="","*",FN_MC!V584)</f>
        <v>*</v>
      </c>
      <c r="T581" s="96" t="str">
        <f>IF(FN_MC!W584="","*",FN_MC!W584)</f>
        <v>*</v>
      </c>
      <c r="U581" s="98" t="str">
        <f ca="1">_xlfn.XLOOKUP(G581&amp;$U$3,BS_CONTROLE[CHAVE],BS_CONTROLE[Quantidade_11],"-")</f>
        <v>-</v>
      </c>
      <c r="V581" s="98" t="str">
        <f ca="1">_xlfn.XLOOKUP(G581&amp;$V$3,BS_CONTROLE[CHAVE],BS_CONTROLE[Quantidade_11],"-")</f>
        <v>-</v>
      </c>
      <c r="W581" s="98" t="str">
        <f ca="1">_xlfn.XLOOKUP(G581&amp;$W$3,BS_CONTROLE[CHAVE],BS_CONTROLE[Quantidade_11],"-")</f>
        <v>-</v>
      </c>
      <c r="X581" s="201"/>
      <c r="Y581" s="201"/>
      <c r="Z581" s="201"/>
      <c r="AA581" s="201"/>
      <c r="AB581" s="201"/>
      <c r="AC581" s="201"/>
      <c r="AD581" s="201"/>
      <c r="AE581" s="201"/>
      <c r="AF581" s="201"/>
      <c r="AG581" s="201"/>
      <c r="AH581" s="201"/>
      <c r="AI581" s="201"/>
      <c r="AJ581" s="201"/>
      <c r="AK581" s="201"/>
      <c r="AL581" s="201"/>
      <c r="AM581" s="201"/>
      <c r="AN581" s="201"/>
      <c r="AO581" s="201"/>
      <c r="AP581" s="201"/>
      <c r="AQ581" s="201"/>
      <c r="AR581" s="201"/>
      <c r="AS581" s="201"/>
      <c r="AT581" s="201"/>
    </row>
    <row r="582" spans="1:46" hidden="1">
      <c r="A582" s="95" t="str">
        <f>IF(FN_MC!Y585="","*",FN_MC!Y585)</f>
        <v>*</v>
      </c>
      <c r="B582" s="95" t="str">
        <f>IF(FN_MC!X585="","*",FN_MC!X585)</f>
        <v>*</v>
      </c>
      <c r="C582" s="95" t="str">
        <f>IF(FN_MC!Z585="","*",FN_MC!Z585)</f>
        <v>*</v>
      </c>
      <c r="D582" s="96" t="str">
        <f>IF(FN_MC!S585="","*",FN_MC!S585)</f>
        <v>-</v>
      </c>
      <c r="E582" s="96" t="str">
        <f>IF(FN_MC!T585="","*",FN_MC!T585)</f>
        <v>-</v>
      </c>
      <c r="F582" s="96" t="str">
        <f>IF(FN_MC!B585="","*",FN_MC!B585)</f>
        <v>*</v>
      </c>
      <c r="G582" s="96" t="str">
        <f>IF(FN_MC!D585="","*",FN_MC!D585)</f>
        <v>*</v>
      </c>
      <c r="H582" s="96" t="str">
        <f>IF(FN_MC!F585="","*",FN_MC!F585)</f>
        <v>*</v>
      </c>
      <c r="I582" s="96" t="str">
        <f>IF(FN_MC!H585="","*",FN_MC!H585)</f>
        <v>*</v>
      </c>
      <c r="J582" s="96" t="str">
        <f>IF(FN_MC!I585="","*",FN_MC!I585)</f>
        <v>*</v>
      </c>
      <c r="K582" s="96" t="str">
        <f>IF(FN_MC!M585="","*",FN_MC!M585)</f>
        <v>-</v>
      </c>
      <c r="L582" s="196" t="str">
        <f>IF(FN_MC!N585="","*",FN_MC!N585)</f>
        <v>-</v>
      </c>
      <c r="M582" s="97" t="str">
        <f>IF(FN_MC!J585="","*",FN_MC!J585)</f>
        <v>*</v>
      </c>
      <c r="N582" s="183" t="str">
        <f>IF(FN_MC!K585="","*",FN_MC!K585)</f>
        <v>*</v>
      </c>
      <c r="O582" s="183" t="str">
        <f>IF(FN_MC!L585="","*",FN_MC!L585)</f>
        <v>-</v>
      </c>
      <c r="P582" s="107" t="str">
        <f>IF(FN_MC!O585="","*",FN_MC!O585)</f>
        <v>*</v>
      </c>
      <c r="Q582" s="107" t="str">
        <f>IF(FN_MC!P585="","*",FN_MC!P585)</f>
        <v>*</v>
      </c>
      <c r="R582" s="96" t="str">
        <f>IF(FN_MC!Q585="","*",CONCATENATE(FN_MC!Q585," ",FN_MC!R585))</f>
        <v>*</v>
      </c>
      <c r="S582" s="96" t="str">
        <f>IF(FN_MC!V585="","*",FN_MC!V585)</f>
        <v>*</v>
      </c>
      <c r="T582" s="96" t="str">
        <f>IF(FN_MC!W585="","*",FN_MC!W585)</f>
        <v>*</v>
      </c>
      <c r="U582" s="98" t="str">
        <f ca="1">_xlfn.XLOOKUP(G582&amp;$U$3,BS_CONTROLE[CHAVE],BS_CONTROLE[Quantidade_11],"-")</f>
        <v>-</v>
      </c>
      <c r="V582" s="98" t="str">
        <f ca="1">_xlfn.XLOOKUP(G582&amp;$V$3,BS_CONTROLE[CHAVE],BS_CONTROLE[Quantidade_11],"-")</f>
        <v>-</v>
      </c>
      <c r="W582" s="98" t="str">
        <f ca="1">_xlfn.XLOOKUP(G582&amp;$W$3,BS_CONTROLE[CHAVE],BS_CONTROLE[Quantidade_11],"-")</f>
        <v>-</v>
      </c>
      <c r="X582" s="201"/>
      <c r="Y582" s="201"/>
      <c r="Z582" s="201"/>
      <c r="AA582" s="201"/>
      <c r="AB582" s="201"/>
      <c r="AC582" s="201"/>
      <c r="AD582" s="201"/>
      <c r="AE582" s="201"/>
      <c r="AF582" s="201"/>
      <c r="AG582" s="201"/>
      <c r="AH582" s="201"/>
      <c r="AI582" s="201"/>
      <c r="AJ582" s="201"/>
      <c r="AK582" s="201"/>
      <c r="AL582" s="201"/>
      <c r="AM582" s="201"/>
      <c r="AN582" s="201"/>
      <c r="AO582" s="201"/>
      <c r="AP582" s="201"/>
      <c r="AQ582" s="201"/>
      <c r="AR582" s="201"/>
      <c r="AS582" s="201"/>
      <c r="AT582" s="201"/>
    </row>
    <row r="583" spans="1:46" hidden="1">
      <c r="A583" s="95" t="str">
        <f>IF(FN_MC!Y586="","*",FN_MC!Y586)</f>
        <v>*</v>
      </c>
      <c r="B583" s="95" t="str">
        <f>IF(FN_MC!X586="","*",FN_MC!X586)</f>
        <v>*</v>
      </c>
      <c r="C583" s="95" t="str">
        <f>IF(FN_MC!Z586="","*",FN_MC!Z586)</f>
        <v>*</v>
      </c>
      <c r="D583" s="96" t="str">
        <f>IF(FN_MC!S586="","*",FN_MC!S586)</f>
        <v>-</v>
      </c>
      <c r="E583" s="96" t="str">
        <f>IF(FN_MC!T586="","*",FN_MC!T586)</f>
        <v>-</v>
      </c>
      <c r="F583" s="96" t="str">
        <f>IF(FN_MC!B586="","*",FN_MC!B586)</f>
        <v>*</v>
      </c>
      <c r="G583" s="96" t="str">
        <f>IF(FN_MC!D586="","*",FN_MC!D586)</f>
        <v>*</v>
      </c>
      <c r="H583" s="96" t="str">
        <f>IF(FN_MC!F586="","*",FN_MC!F586)</f>
        <v>*</v>
      </c>
      <c r="I583" s="96" t="str">
        <f>IF(FN_MC!H586="","*",FN_MC!H586)</f>
        <v>*</v>
      </c>
      <c r="J583" s="96" t="str">
        <f>IF(FN_MC!I586="","*",FN_MC!I586)</f>
        <v>*</v>
      </c>
      <c r="K583" s="96" t="str">
        <f>IF(FN_MC!M586="","*",FN_MC!M586)</f>
        <v>-</v>
      </c>
      <c r="L583" s="196" t="str">
        <f>IF(FN_MC!N586="","*",FN_MC!N586)</f>
        <v>-</v>
      </c>
      <c r="M583" s="97" t="str">
        <f>IF(FN_MC!J586="","*",FN_MC!J586)</f>
        <v>*</v>
      </c>
      <c r="N583" s="183" t="str">
        <f>IF(FN_MC!K586="","*",FN_MC!K586)</f>
        <v>*</v>
      </c>
      <c r="O583" s="183" t="str">
        <f>IF(FN_MC!L586="","*",FN_MC!L586)</f>
        <v>-</v>
      </c>
      <c r="P583" s="107" t="str">
        <f>IF(FN_MC!O586="","*",FN_MC!O586)</f>
        <v>*</v>
      </c>
      <c r="Q583" s="107" t="str">
        <f>IF(FN_MC!P586="","*",FN_MC!P586)</f>
        <v>*</v>
      </c>
      <c r="R583" s="96" t="str">
        <f>IF(FN_MC!Q586="","*",CONCATENATE(FN_MC!Q586," ",FN_MC!R586))</f>
        <v>*</v>
      </c>
      <c r="S583" s="96" t="str">
        <f>IF(FN_MC!V586="","*",FN_MC!V586)</f>
        <v>*</v>
      </c>
      <c r="T583" s="96" t="str">
        <f>IF(FN_MC!W586="","*",FN_MC!W586)</f>
        <v>*</v>
      </c>
      <c r="U583" s="98" t="str">
        <f ca="1">_xlfn.XLOOKUP(G583&amp;$U$3,BS_CONTROLE[CHAVE],BS_CONTROLE[Quantidade_11],"-")</f>
        <v>-</v>
      </c>
      <c r="V583" s="98" t="str">
        <f ca="1">_xlfn.XLOOKUP(G583&amp;$V$3,BS_CONTROLE[CHAVE],BS_CONTROLE[Quantidade_11],"-")</f>
        <v>-</v>
      </c>
      <c r="W583" s="98" t="str">
        <f ca="1">_xlfn.XLOOKUP(G583&amp;$W$3,BS_CONTROLE[CHAVE],BS_CONTROLE[Quantidade_11],"-")</f>
        <v>-</v>
      </c>
      <c r="X583" s="201"/>
      <c r="Y583" s="201"/>
      <c r="Z583" s="201"/>
      <c r="AA583" s="201"/>
      <c r="AB583" s="201"/>
      <c r="AC583" s="201"/>
      <c r="AD583" s="201"/>
      <c r="AE583" s="201"/>
      <c r="AF583" s="201"/>
      <c r="AG583" s="201"/>
      <c r="AH583" s="201"/>
      <c r="AI583" s="201"/>
      <c r="AJ583" s="201"/>
      <c r="AK583" s="201"/>
      <c r="AL583" s="201"/>
      <c r="AM583" s="201"/>
      <c r="AN583" s="201"/>
      <c r="AO583" s="201"/>
      <c r="AP583" s="201"/>
      <c r="AQ583" s="201"/>
      <c r="AR583" s="201"/>
      <c r="AS583" s="201"/>
      <c r="AT583" s="201"/>
    </row>
    <row r="584" spans="1:46" hidden="1">
      <c r="A584" s="95" t="str">
        <f>IF(FN_MC!Y587="","*",FN_MC!Y587)</f>
        <v>*</v>
      </c>
      <c r="B584" s="95" t="str">
        <f>IF(FN_MC!X587="","*",FN_MC!X587)</f>
        <v>*</v>
      </c>
      <c r="C584" s="95" t="str">
        <f>IF(FN_MC!Z587="","*",FN_MC!Z587)</f>
        <v>*</v>
      </c>
      <c r="D584" s="96" t="str">
        <f>IF(FN_MC!S587="","*",FN_MC!S587)</f>
        <v>-</v>
      </c>
      <c r="E584" s="96" t="str">
        <f>IF(FN_MC!T587="","*",FN_MC!T587)</f>
        <v>-</v>
      </c>
      <c r="F584" s="96" t="str">
        <f>IF(FN_MC!B587="","*",FN_MC!B587)</f>
        <v>*</v>
      </c>
      <c r="G584" s="96" t="str">
        <f>IF(FN_MC!D587="","*",FN_MC!D587)</f>
        <v>*</v>
      </c>
      <c r="H584" s="96" t="str">
        <f>IF(FN_MC!F587="","*",FN_MC!F587)</f>
        <v>*</v>
      </c>
      <c r="I584" s="96" t="str">
        <f>IF(FN_MC!H587="","*",FN_MC!H587)</f>
        <v>*</v>
      </c>
      <c r="J584" s="96" t="str">
        <f>IF(FN_MC!I587="","*",FN_MC!I587)</f>
        <v>*</v>
      </c>
      <c r="K584" s="96" t="str">
        <f>IF(FN_MC!M587="","*",FN_MC!M587)</f>
        <v>-</v>
      </c>
      <c r="L584" s="196" t="str">
        <f>IF(FN_MC!N587="","*",FN_MC!N587)</f>
        <v>-</v>
      </c>
      <c r="M584" s="97" t="str">
        <f>IF(FN_MC!J587="","*",FN_MC!J587)</f>
        <v>*</v>
      </c>
      <c r="N584" s="183" t="str">
        <f>IF(FN_MC!K587="","*",FN_MC!K587)</f>
        <v>*</v>
      </c>
      <c r="O584" s="183" t="str">
        <f>IF(FN_MC!L587="","*",FN_MC!L587)</f>
        <v>-</v>
      </c>
      <c r="P584" s="107" t="str">
        <f>IF(FN_MC!O587="","*",FN_MC!O587)</f>
        <v>*</v>
      </c>
      <c r="Q584" s="107" t="str">
        <f>IF(FN_MC!P587="","*",FN_MC!P587)</f>
        <v>*</v>
      </c>
      <c r="R584" s="96" t="str">
        <f>IF(FN_MC!Q587="","*",CONCATENATE(FN_MC!Q587," ",FN_MC!R587))</f>
        <v>*</v>
      </c>
      <c r="S584" s="96" t="str">
        <f>IF(FN_MC!V587="","*",FN_MC!V587)</f>
        <v>*</v>
      </c>
      <c r="T584" s="96" t="str">
        <f>IF(FN_MC!W587="","*",FN_MC!W587)</f>
        <v>*</v>
      </c>
      <c r="U584" s="98" t="str">
        <f ca="1">_xlfn.XLOOKUP(G584&amp;$U$3,BS_CONTROLE[CHAVE],BS_CONTROLE[Quantidade_11],"-")</f>
        <v>-</v>
      </c>
      <c r="V584" s="98" t="str">
        <f ca="1">_xlfn.XLOOKUP(G584&amp;$V$3,BS_CONTROLE[CHAVE],BS_CONTROLE[Quantidade_11],"-")</f>
        <v>-</v>
      </c>
      <c r="W584" s="98" t="str">
        <f ca="1">_xlfn.XLOOKUP(G584&amp;$W$3,BS_CONTROLE[CHAVE],BS_CONTROLE[Quantidade_11],"-")</f>
        <v>-</v>
      </c>
      <c r="X584" s="201"/>
      <c r="Y584" s="201"/>
      <c r="Z584" s="201"/>
      <c r="AA584" s="201"/>
      <c r="AB584" s="201"/>
      <c r="AC584" s="201"/>
      <c r="AD584" s="201"/>
      <c r="AE584" s="201"/>
      <c r="AF584" s="201"/>
      <c r="AG584" s="201"/>
      <c r="AH584" s="201"/>
      <c r="AI584" s="201"/>
      <c r="AJ584" s="201"/>
      <c r="AK584" s="201"/>
      <c r="AL584" s="201"/>
      <c r="AM584" s="201"/>
      <c r="AN584" s="201"/>
      <c r="AO584" s="201"/>
      <c r="AP584" s="201"/>
      <c r="AQ584" s="201"/>
      <c r="AR584" s="201"/>
      <c r="AS584" s="201"/>
      <c r="AT584" s="201"/>
    </row>
    <row r="585" spans="1:46" hidden="1">
      <c r="A585" s="95" t="str">
        <f>IF(FN_MC!Y588="","*",FN_MC!Y588)</f>
        <v>*</v>
      </c>
      <c r="B585" s="95" t="str">
        <f>IF(FN_MC!X588="","*",FN_MC!X588)</f>
        <v>*</v>
      </c>
      <c r="C585" s="95" t="str">
        <f>IF(FN_MC!Z588="","*",FN_MC!Z588)</f>
        <v>*</v>
      </c>
      <c r="D585" s="96" t="str">
        <f>IF(FN_MC!S588="","*",FN_MC!S588)</f>
        <v>-</v>
      </c>
      <c r="E585" s="96" t="str">
        <f>IF(FN_MC!T588="","*",FN_MC!T588)</f>
        <v>-</v>
      </c>
      <c r="F585" s="96" t="str">
        <f>IF(FN_MC!B588="","*",FN_MC!B588)</f>
        <v>*</v>
      </c>
      <c r="G585" s="96" t="str">
        <f>IF(FN_MC!D588="","*",FN_MC!D588)</f>
        <v>*</v>
      </c>
      <c r="H585" s="96" t="str">
        <f>IF(FN_MC!F588="","*",FN_MC!F588)</f>
        <v>*</v>
      </c>
      <c r="I585" s="96" t="str">
        <f>IF(FN_MC!H588="","*",FN_MC!H588)</f>
        <v>*</v>
      </c>
      <c r="J585" s="96" t="str">
        <f>IF(FN_MC!I588="","*",FN_MC!I588)</f>
        <v>*</v>
      </c>
      <c r="K585" s="96" t="str">
        <f>IF(FN_MC!M588="","*",FN_MC!M588)</f>
        <v>-</v>
      </c>
      <c r="L585" s="196" t="str">
        <f>IF(FN_MC!N588="","*",FN_MC!N588)</f>
        <v>-</v>
      </c>
      <c r="M585" s="97" t="str">
        <f>IF(FN_MC!J588="","*",FN_MC!J588)</f>
        <v>*</v>
      </c>
      <c r="N585" s="183" t="str">
        <f>IF(FN_MC!K588="","*",FN_MC!K588)</f>
        <v>*</v>
      </c>
      <c r="O585" s="183" t="str">
        <f>IF(FN_MC!L588="","*",FN_MC!L588)</f>
        <v>-</v>
      </c>
      <c r="P585" s="107" t="str">
        <f>IF(FN_MC!O588="","*",FN_MC!O588)</f>
        <v>*</v>
      </c>
      <c r="Q585" s="107" t="str">
        <f>IF(FN_MC!P588="","*",FN_MC!P588)</f>
        <v>*</v>
      </c>
      <c r="R585" s="96" t="str">
        <f>IF(FN_MC!Q588="","*",CONCATENATE(FN_MC!Q588," ",FN_MC!R588))</f>
        <v>*</v>
      </c>
      <c r="S585" s="96" t="str">
        <f>IF(FN_MC!V588="","*",FN_MC!V588)</f>
        <v>*</v>
      </c>
      <c r="T585" s="96" t="str">
        <f>IF(FN_MC!W588="","*",FN_MC!W588)</f>
        <v>*</v>
      </c>
      <c r="U585" s="98" t="str">
        <f ca="1">_xlfn.XLOOKUP(G585&amp;$U$3,BS_CONTROLE[CHAVE],BS_CONTROLE[Quantidade_11],"-")</f>
        <v>-</v>
      </c>
      <c r="V585" s="98" t="str">
        <f ca="1">_xlfn.XLOOKUP(G585&amp;$V$3,BS_CONTROLE[CHAVE],BS_CONTROLE[Quantidade_11],"-")</f>
        <v>-</v>
      </c>
      <c r="W585" s="98" t="str">
        <f ca="1">_xlfn.XLOOKUP(G585&amp;$W$3,BS_CONTROLE[CHAVE],BS_CONTROLE[Quantidade_11],"-")</f>
        <v>-</v>
      </c>
      <c r="X585" s="201"/>
      <c r="Y585" s="201"/>
      <c r="Z585" s="201"/>
      <c r="AA585" s="201"/>
      <c r="AB585" s="201"/>
      <c r="AC585" s="201"/>
      <c r="AD585" s="201"/>
      <c r="AE585" s="201"/>
      <c r="AF585" s="201"/>
      <c r="AG585" s="201"/>
      <c r="AH585" s="201"/>
      <c r="AI585" s="201"/>
      <c r="AJ585" s="201"/>
      <c r="AK585" s="201"/>
      <c r="AL585" s="201"/>
      <c r="AM585" s="201"/>
      <c r="AN585" s="201"/>
      <c r="AO585" s="201"/>
      <c r="AP585" s="201"/>
      <c r="AQ585" s="201"/>
      <c r="AR585" s="201"/>
      <c r="AS585" s="201"/>
      <c r="AT585" s="201"/>
    </row>
    <row r="586" spans="1:46" hidden="1">
      <c r="A586" s="95" t="str">
        <f>IF(FN_MC!Y589="","*",FN_MC!Y589)</f>
        <v>*</v>
      </c>
      <c r="B586" s="95" t="str">
        <f>IF(FN_MC!X589="","*",FN_MC!X589)</f>
        <v>*</v>
      </c>
      <c r="C586" s="95" t="str">
        <f>IF(FN_MC!Z589="","*",FN_MC!Z589)</f>
        <v>*</v>
      </c>
      <c r="D586" s="96" t="str">
        <f>IF(FN_MC!S589="","*",FN_MC!S589)</f>
        <v>-</v>
      </c>
      <c r="E586" s="96" t="str">
        <f>IF(FN_MC!T589="","*",FN_MC!T589)</f>
        <v>-</v>
      </c>
      <c r="F586" s="96" t="str">
        <f>IF(FN_MC!B589="","*",FN_MC!B589)</f>
        <v>*</v>
      </c>
      <c r="G586" s="96" t="str">
        <f>IF(FN_MC!D589="","*",FN_MC!D589)</f>
        <v>*</v>
      </c>
      <c r="H586" s="96" t="str">
        <f>IF(FN_MC!F589="","*",FN_MC!F589)</f>
        <v>*</v>
      </c>
      <c r="I586" s="96" t="str">
        <f>IF(FN_MC!H589="","*",FN_MC!H589)</f>
        <v>*</v>
      </c>
      <c r="J586" s="96" t="str">
        <f>IF(FN_MC!I589="","*",FN_MC!I589)</f>
        <v>*</v>
      </c>
      <c r="K586" s="96" t="str">
        <f>IF(FN_MC!M589="","*",FN_MC!M589)</f>
        <v>-</v>
      </c>
      <c r="L586" s="196" t="str">
        <f>IF(FN_MC!N589="","*",FN_MC!N589)</f>
        <v>-</v>
      </c>
      <c r="M586" s="97" t="str">
        <f>IF(FN_MC!J589="","*",FN_MC!J589)</f>
        <v>*</v>
      </c>
      <c r="N586" s="183" t="str">
        <f>IF(FN_MC!K589="","*",FN_MC!K589)</f>
        <v>*</v>
      </c>
      <c r="O586" s="183" t="str">
        <f>IF(FN_MC!L589="","*",FN_MC!L589)</f>
        <v>-</v>
      </c>
      <c r="P586" s="107" t="str">
        <f>IF(FN_MC!O589="","*",FN_MC!O589)</f>
        <v>*</v>
      </c>
      <c r="Q586" s="107" t="str">
        <f>IF(FN_MC!P589="","*",FN_MC!P589)</f>
        <v>*</v>
      </c>
      <c r="R586" s="96" t="str">
        <f>IF(FN_MC!Q589="","*",CONCATENATE(FN_MC!Q589," ",FN_MC!R589))</f>
        <v>*</v>
      </c>
      <c r="S586" s="96" t="str">
        <f>IF(FN_MC!V589="","*",FN_MC!V589)</f>
        <v>*</v>
      </c>
      <c r="T586" s="96" t="str">
        <f>IF(FN_MC!W589="","*",FN_MC!W589)</f>
        <v>*</v>
      </c>
      <c r="U586" s="98" t="str">
        <f ca="1">_xlfn.XLOOKUP(G586&amp;$U$3,BS_CONTROLE[CHAVE],BS_CONTROLE[Quantidade_11],"-")</f>
        <v>-</v>
      </c>
      <c r="V586" s="98" t="str">
        <f ca="1">_xlfn.XLOOKUP(G586&amp;$V$3,BS_CONTROLE[CHAVE],BS_CONTROLE[Quantidade_11],"-")</f>
        <v>-</v>
      </c>
      <c r="W586" s="98" t="str">
        <f ca="1">_xlfn.XLOOKUP(G586&amp;$W$3,BS_CONTROLE[CHAVE],BS_CONTROLE[Quantidade_11],"-")</f>
        <v>-</v>
      </c>
      <c r="X586" s="201"/>
      <c r="Y586" s="201"/>
      <c r="Z586" s="201"/>
      <c r="AA586" s="201"/>
      <c r="AB586" s="201"/>
      <c r="AC586" s="201"/>
      <c r="AD586" s="201"/>
      <c r="AE586" s="201"/>
      <c r="AF586" s="201"/>
      <c r="AG586" s="201"/>
      <c r="AH586" s="201"/>
      <c r="AI586" s="201"/>
      <c r="AJ586" s="201"/>
      <c r="AK586" s="201"/>
      <c r="AL586" s="201"/>
      <c r="AM586" s="201"/>
      <c r="AN586" s="201"/>
      <c r="AO586" s="201"/>
      <c r="AP586" s="201"/>
      <c r="AQ586" s="201"/>
      <c r="AR586" s="201"/>
      <c r="AS586" s="201"/>
      <c r="AT586" s="201"/>
    </row>
    <row r="587" spans="1:46" hidden="1">
      <c r="A587" s="95" t="str">
        <f>IF(FN_MC!Y590="","*",FN_MC!Y590)</f>
        <v>*</v>
      </c>
      <c r="B587" s="95" t="str">
        <f>IF(FN_MC!X590="","*",FN_MC!X590)</f>
        <v>*</v>
      </c>
      <c r="C587" s="95" t="str">
        <f>IF(FN_MC!Z590="","*",FN_MC!Z590)</f>
        <v>*</v>
      </c>
      <c r="D587" s="96" t="str">
        <f>IF(FN_MC!S590="","*",FN_MC!S590)</f>
        <v>-</v>
      </c>
      <c r="E587" s="96" t="str">
        <f>IF(FN_MC!T590="","*",FN_MC!T590)</f>
        <v>-</v>
      </c>
      <c r="F587" s="96" t="str">
        <f>IF(FN_MC!B590="","*",FN_MC!B590)</f>
        <v>*</v>
      </c>
      <c r="G587" s="96" t="str">
        <f>IF(FN_MC!D590="","*",FN_MC!D590)</f>
        <v>*</v>
      </c>
      <c r="H587" s="96" t="str">
        <f>IF(FN_MC!F590="","*",FN_MC!F590)</f>
        <v>*</v>
      </c>
      <c r="I587" s="96" t="str">
        <f>IF(FN_MC!H590="","*",FN_MC!H590)</f>
        <v>*</v>
      </c>
      <c r="J587" s="96" t="str">
        <f>IF(FN_MC!I590="","*",FN_MC!I590)</f>
        <v>*</v>
      </c>
      <c r="K587" s="96" t="str">
        <f>IF(FN_MC!M590="","*",FN_MC!M590)</f>
        <v>-</v>
      </c>
      <c r="L587" s="196" t="str">
        <f>IF(FN_MC!N590="","*",FN_MC!N590)</f>
        <v>-</v>
      </c>
      <c r="M587" s="97" t="str">
        <f>IF(FN_MC!J590="","*",FN_MC!J590)</f>
        <v>*</v>
      </c>
      <c r="N587" s="183" t="str">
        <f>IF(FN_MC!K590="","*",FN_MC!K590)</f>
        <v>*</v>
      </c>
      <c r="O587" s="183" t="str">
        <f>IF(FN_MC!L590="","*",FN_MC!L590)</f>
        <v>-</v>
      </c>
      <c r="P587" s="107" t="str">
        <f>IF(FN_MC!O590="","*",FN_MC!O590)</f>
        <v>*</v>
      </c>
      <c r="Q587" s="107" t="str">
        <f>IF(FN_MC!P590="","*",FN_MC!P590)</f>
        <v>*</v>
      </c>
      <c r="R587" s="96" t="str">
        <f>IF(FN_MC!Q590="","*",CONCATENATE(FN_MC!Q590," ",FN_MC!R590))</f>
        <v>*</v>
      </c>
      <c r="S587" s="96" t="str">
        <f>IF(FN_MC!V590="","*",FN_MC!V590)</f>
        <v>*</v>
      </c>
      <c r="T587" s="96" t="str">
        <f>IF(FN_MC!W590="","*",FN_MC!W590)</f>
        <v>*</v>
      </c>
      <c r="U587" s="98" t="str">
        <f ca="1">_xlfn.XLOOKUP(G587&amp;$U$3,BS_CONTROLE[CHAVE],BS_CONTROLE[Quantidade_11],"-")</f>
        <v>-</v>
      </c>
      <c r="V587" s="98" t="str">
        <f ca="1">_xlfn.XLOOKUP(G587&amp;$V$3,BS_CONTROLE[CHAVE],BS_CONTROLE[Quantidade_11],"-")</f>
        <v>-</v>
      </c>
      <c r="W587" s="98" t="str">
        <f ca="1">_xlfn.XLOOKUP(G587&amp;$W$3,BS_CONTROLE[CHAVE],BS_CONTROLE[Quantidade_11],"-")</f>
        <v>-</v>
      </c>
      <c r="X587" s="201"/>
      <c r="Y587" s="201"/>
      <c r="Z587" s="201"/>
      <c r="AA587" s="201"/>
      <c r="AB587" s="201"/>
      <c r="AC587" s="201"/>
      <c r="AD587" s="201"/>
      <c r="AE587" s="201"/>
      <c r="AF587" s="201"/>
      <c r="AG587" s="201"/>
      <c r="AH587" s="201"/>
      <c r="AI587" s="201"/>
      <c r="AJ587" s="201"/>
      <c r="AK587" s="201"/>
      <c r="AL587" s="201"/>
      <c r="AM587" s="201"/>
      <c r="AN587" s="201"/>
      <c r="AO587" s="201"/>
      <c r="AP587" s="201"/>
      <c r="AQ587" s="201"/>
      <c r="AR587" s="201"/>
      <c r="AS587" s="201"/>
      <c r="AT587" s="201"/>
    </row>
    <row r="588" spans="1:46" hidden="1">
      <c r="A588" s="95" t="str">
        <f>IF(FN_MC!Y591="","*",FN_MC!Y591)</f>
        <v>*</v>
      </c>
      <c r="B588" s="95" t="str">
        <f>IF(FN_MC!X591="","*",FN_MC!X591)</f>
        <v>*</v>
      </c>
      <c r="C588" s="95" t="str">
        <f>IF(FN_MC!Z591="","*",FN_MC!Z591)</f>
        <v>*</v>
      </c>
      <c r="D588" s="96" t="str">
        <f>IF(FN_MC!S591="","*",FN_MC!S591)</f>
        <v>-</v>
      </c>
      <c r="E588" s="96" t="str">
        <f>IF(FN_MC!T591="","*",FN_MC!T591)</f>
        <v>-</v>
      </c>
      <c r="F588" s="96" t="str">
        <f>IF(FN_MC!B591="","*",FN_MC!B591)</f>
        <v>*</v>
      </c>
      <c r="G588" s="96" t="str">
        <f>IF(FN_MC!D591="","*",FN_MC!D591)</f>
        <v>*</v>
      </c>
      <c r="H588" s="96" t="str">
        <f>IF(FN_MC!F591="","*",FN_MC!F591)</f>
        <v>*</v>
      </c>
      <c r="I588" s="96" t="str">
        <f>IF(FN_MC!H591="","*",FN_MC!H591)</f>
        <v>*</v>
      </c>
      <c r="J588" s="96" t="str">
        <f>IF(FN_MC!I591="","*",FN_MC!I591)</f>
        <v>*</v>
      </c>
      <c r="K588" s="96" t="str">
        <f>IF(FN_MC!M591="","*",FN_MC!M591)</f>
        <v>-</v>
      </c>
      <c r="L588" s="196" t="str">
        <f>IF(FN_MC!N591="","*",FN_MC!N591)</f>
        <v>-</v>
      </c>
      <c r="M588" s="97" t="str">
        <f>IF(FN_MC!J591="","*",FN_MC!J591)</f>
        <v>*</v>
      </c>
      <c r="N588" s="183" t="str">
        <f>IF(FN_MC!K591="","*",FN_MC!K591)</f>
        <v>*</v>
      </c>
      <c r="O588" s="183" t="str">
        <f>IF(FN_MC!L591="","*",FN_MC!L591)</f>
        <v>-</v>
      </c>
      <c r="P588" s="107" t="str">
        <f>IF(FN_MC!O591="","*",FN_MC!O591)</f>
        <v>*</v>
      </c>
      <c r="Q588" s="107" t="str">
        <f>IF(FN_MC!P591="","*",FN_MC!P591)</f>
        <v>*</v>
      </c>
      <c r="R588" s="96" t="str">
        <f>IF(FN_MC!Q591="","*",CONCATENATE(FN_MC!Q591," ",FN_MC!R591))</f>
        <v>*</v>
      </c>
      <c r="S588" s="96" t="str">
        <f>IF(FN_MC!V591="","*",FN_MC!V591)</f>
        <v>*</v>
      </c>
      <c r="T588" s="96" t="str">
        <f>IF(FN_MC!W591="","*",FN_MC!W591)</f>
        <v>*</v>
      </c>
      <c r="U588" s="98" t="str">
        <f ca="1">_xlfn.XLOOKUP(G588&amp;$U$3,BS_CONTROLE[CHAVE],BS_CONTROLE[Quantidade_11],"-")</f>
        <v>-</v>
      </c>
      <c r="V588" s="98" t="str">
        <f ca="1">_xlfn.XLOOKUP(G588&amp;$V$3,BS_CONTROLE[CHAVE],BS_CONTROLE[Quantidade_11],"-")</f>
        <v>-</v>
      </c>
      <c r="W588" s="98" t="str">
        <f ca="1">_xlfn.XLOOKUP(G588&amp;$W$3,BS_CONTROLE[CHAVE],BS_CONTROLE[Quantidade_11],"-")</f>
        <v>-</v>
      </c>
      <c r="X588" s="201"/>
      <c r="Y588" s="201"/>
      <c r="Z588" s="201"/>
      <c r="AA588" s="201"/>
      <c r="AB588" s="201"/>
      <c r="AC588" s="201"/>
      <c r="AD588" s="201"/>
      <c r="AE588" s="201"/>
      <c r="AF588" s="201"/>
      <c r="AG588" s="201"/>
      <c r="AH588" s="201"/>
      <c r="AI588" s="201"/>
      <c r="AJ588" s="201"/>
      <c r="AK588" s="201"/>
      <c r="AL588" s="201"/>
      <c r="AM588" s="201"/>
      <c r="AN588" s="201"/>
      <c r="AO588" s="201"/>
      <c r="AP588" s="201"/>
      <c r="AQ588" s="201"/>
      <c r="AR588" s="201"/>
      <c r="AS588" s="201"/>
      <c r="AT588" s="201"/>
    </row>
    <row r="589" spans="1:46" hidden="1">
      <c r="A589" s="95" t="str">
        <f>IF(FN_MC!Y592="","*",FN_MC!Y592)</f>
        <v>*</v>
      </c>
      <c r="B589" s="95" t="str">
        <f>IF(FN_MC!X592="","*",FN_MC!X592)</f>
        <v>*</v>
      </c>
      <c r="C589" s="95" t="str">
        <f>IF(FN_MC!Z592="","*",FN_MC!Z592)</f>
        <v>*</v>
      </c>
      <c r="D589" s="96" t="str">
        <f>IF(FN_MC!S592="","*",FN_MC!S592)</f>
        <v>-</v>
      </c>
      <c r="E589" s="96" t="str">
        <f>IF(FN_MC!T592="","*",FN_MC!T592)</f>
        <v>-</v>
      </c>
      <c r="F589" s="96" t="str">
        <f>IF(FN_MC!B592="","*",FN_MC!B592)</f>
        <v>*</v>
      </c>
      <c r="G589" s="96" t="str">
        <f>IF(FN_MC!D592="","*",FN_MC!D592)</f>
        <v>*</v>
      </c>
      <c r="H589" s="96" t="str">
        <f>IF(FN_MC!F592="","*",FN_MC!F592)</f>
        <v>*</v>
      </c>
      <c r="I589" s="96" t="str">
        <f>IF(FN_MC!H592="","*",FN_MC!H592)</f>
        <v>*</v>
      </c>
      <c r="J589" s="96" t="str">
        <f>IF(FN_MC!I592="","*",FN_MC!I592)</f>
        <v>*</v>
      </c>
      <c r="K589" s="96" t="str">
        <f>IF(FN_MC!M592="","*",FN_MC!M592)</f>
        <v>-</v>
      </c>
      <c r="L589" s="196" t="str">
        <f>IF(FN_MC!N592="","*",FN_MC!N592)</f>
        <v>-</v>
      </c>
      <c r="M589" s="97" t="str">
        <f>IF(FN_MC!J592="","*",FN_MC!J592)</f>
        <v>*</v>
      </c>
      <c r="N589" s="183" t="str">
        <f>IF(FN_MC!K592="","*",FN_MC!K592)</f>
        <v>*</v>
      </c>
      <c r="O589" s="183" t="str">
        <f>IF(FN_MC!L592="","*",FN_MC!L592)</f>
        <v>-</v>
      </c>
      <c r="P589" s="107" t="str">
        <f>IF(FN_MC!O592="","*",FN_MC!O592)</f>
        <v>*</v>
      </c>
      <c r="Q589" s="107" t="str">
        <f>IF(FN_MC!P592="","*",FN_MC!P592)</f>
        <v>*</v>
      </c>
      <c r="R589" s="96" t="str">
        <f>IF(FN_MC!Q592="","*",CONCATENATE(FN_MC!Q592," ",FN_MC!R592))</f>
        <v>*</v>
      </c>
      <c r="S589" s="96" t="str">
        <f>IF(FN_MC!V592="","*",FN_MC!V592)</f>
        <v>*</v>
      </c>
      <c r="T589" s="96" t="str">
        <f>IF(FN_MC!W592="","*",FN_MC!W592)</f>
        <v>*</v>
      </c>
      <c r="U589" s="98" t="str">
        <f ca="1">_xlfn.XLOOKUP(G589&amp;$U$3,BS_CONTROLE[CHAVE],BS_CONTROLE[Quantidade_11],"-")</f>
        <v>-</v>
      </c>
      <c r="V589" s="98" t="str">
        <f ca="1">_xlfn.XLOOKUP(G589&amp;$V$3,BS_CONTROLE[CHAVE],BS_CONTROLE[Quantidade_11],"-")</f>
        <v>-</v>
      </c>
      <c r="W589" s="98" t="str">
        <f ca="1">_xlfn.XLOOKUP(G589&amp;$W$3,BS_CONTROLE[CHAVE],BS_CONTROLE[Quantidade_11],"-")</f>
        <v>-</v>
      </c>
      <c r="X589" s="201"/>
      <c r="Y589" s="201"/>
      <c r="Z589" s="201"/>
      <c r="AA589" s="201"/>
      <c r="AB589" s="201"/>
      <c r="AC589" s="201"/>
      <c r="AD589" s="201"/>
      <c r="AE589" s="201"/>
      <c r="AF589" s="201"/>
      <c r="AG589" s="201"/>
      <c r="AH589" s="201"/>
      <c r="AI589" s="201"/>
      <c r="AJ589" s="201"/>
      <c r="AK589" s="201"/>
      <c r="AL589" s="201"/>
      <c r="AM589" s="201"/>
      <c r="AN589" s="201"/>
      <c r="AO589" s="201"/>
      <c r="AP589" s="201"/>
      <c r="AQ589" s="201"/>
      <c r="AR589" s="201"/>
      <c r="AS589" s="201"/>
      <c r="AT589" s="201"/>
    </row>
    <row r="590" spans="1:46" hidden="1">
      <c r="A590" s="95" t="str">
        <f>IF(FN_MC!Y593="","*",FN_MC!Y593)</f>
        <v>*</v>
      </c>
      <c r="B590" s="95" t="str">
        <f>IF(FN_MC!X593="","*",FN_MC!X593)</f>
        <v>*</v>
      </c>
      <c r="C590" s="95" t="str">
        <f>IF(FN_MC!Z593="","*",FN_MC!Z593)</f>
        <v>*</v>
      </c>
      <c r="D590" s="96" t="str">
        <f>IF(FN_MC!S593="","*",FN_MC!S593)</f>
        <v>-</v>
      </c>
      <c r="E590" s="96" t="str">
        <f>IF(FN_MC!T593="","*",FN_MC!T593)</f>
        <v>-</v>
      </c>
      <c r="F590" s="96" t="str">
        <f>IF(FN_MC!B593="","*",FN_MC!B593)</f>
        <v>*</v>
      </c>
      <c r="G590" s="96" t="str">
        <f>IF(FN_MC!D593="","*",FN_MC!D593)</f>
        <v>*</v>
      </c>
      <c r="H590" s="96" t="str">
        <f>IF(FN_MC!F593="","*",FN_MC!F593)</f>
        <v>*</v>
      </c>
      <c r="I590" s="96" t="str">
        <f>IF(FN_MC!H593="","*",FN_MC!H593)</f>
        <v>*</v>
      </c>
      <c r="J590" s="96" t="str">
        <f>IF(FN_MC!I593="","*",FN_MC!I593)</f>
        <v>*</v>
      </c>
      <c r="K590" s="96" t="str">
        <f>IF(FN_MC!M593="","*",FN_MC!M593)</f>
        <v>-</v>
      </c>
      <c r="L590" s="196" t="str">
        <f>IF(FN_MC!N593="","*",FN_MC!N593)</f>
        <v>-</v>
      </c>
      <c r="M590" s="97" t="str">
        <f>IF(FN_MC!J593="","*",FN_MC!J593)</f>
        <v>*</v>
      </c>
      <c r="N590" s="183" t="str">
        <f>IF(FN_MC!K593="","*",FN_MC!K593)</f>
        <v>*</v>
      </c>
      <c r="O590" s="183" t="str">
        <f>IF(FN_MC!L593="","*",FN_MC!L593)</f>
        <v>-</v>
      </c>
      <c r="P590" s="107" t="str">
        <f>IF(FN_MC!O593="","*",FN_MC!O593)</f>
        <v>*</v>
      </c>
      <c r="Q590" s="107" t="str">
        <f>IF(FN_MC!P593="","*",FN_MC!P593)</f>
        <v>*</v>
      </c>
      <c r="R590" s="96" t="str">
        <f>IF(FN_MC!Q593="","*",CONCATENATE(FN_MC!Q593," ",FN_MC!R593))</f>
        <v>*</v>
      </c>
      <c r="S590" s="96" t="str">
        <f>IF(FN_MC!V593="","*",FN_MC!V593)</f>
        <v>*</v>
      </c>
      <c r="T590" s="96" t="str">
        <f>IF(FN_MC!W593="","*",FN_MC!W593)</f>
        <v>*</v>
      </c>
      <c r="U590" s="98" t="str">
        <f ca="1">_xlfn.XLOOKUP(G590&amp;$U$3,BS_CONTROLE[CHAVE],BS_CONTROLE[Quantidade_11],"-")</f>
        <v>-</v>
      </c>
      <c r="V590" s="98" t="str">
        <f ca="1">_xlfn.XLOOKUP(G590&amp;$V$3,BS_CONTROLE[CHAVE],BS_CONTROLE[Quantidade_11],"-")</f>
        <v>-</v>
      </c>
      <c r="W590" s="98" t="str">
        <f ca="1">_xlfn.XLOOKUP(G590&amp;$W$3,BS_CONTROLE[CHAVE],BS_CONTROLE[Quantidade_11],"-")</f>
        <v>-</v>
      </c>
      <c r="X590" s="201"/>
      <c r="Y590" s="201"/>
      <c r="Z590" s="201"/>
      <c r="AA590" s="201"/>
      <c r="AB590" s="201"/>
      <c r="AC590" s="201"/>
      <c r="AD590" s="201"/>
      <c r="AE590" s="201"/>
      <c r="AF590" s="201"/>
      <c r="AG590" s="201"/>
      <c r="AH590" s="201"/>
      <c r="AI590" s="201"/>
      <c r="AJ590" s="201"/>
      <c r="AK590" s="201"/>
      <c r="AL590" s="201"/>
      <c r="AM590" s="201"/>
      <c r="AN590" s="201"/>
      <c r="AO590" s="201"/>
      <c r="AP590" s="201"/>
      <c r="AQ590" s="201"/>
      <c r="AR590" s="201"/>
      <c r="AS590" s="201"/>
      <c r="AT590" s="201"/>
    </row>
    <row r="591" spans="1:46" hidden="1">
      <c r="A591" s="95" t="str">
        <f>IF(FN_MC!Y594="","*",FN_MC!Y594)</f>
        <v>*</v>
      </c>
      <c r="B591" s="95" t="str">
        <f>IF(FN_MC!X594="","*",FN_MC!X594)</f>
        <v>*</v>
      </c>
      <c r="C591" s="95" t="str">
        <f>IF(FN_MC!Z594="","*",FN_MC!Z594)</f>
        <v>*</v>
      </c>
      <c r="D591" s="96" t="str">
        <f>IF(FN_MC!S594="","*",FN_MC!S594)</f>
        <v>-</v>
      </c>
      <c r="E591" s="96" t="str">
        <f>IF(FN_MC!T594="","*",FN_MC!T594)</f>
        <v>-</v>
      </c>
      <c r="F591" s="96" t="str">
        <f>IF(FN_MC!B594="","*",FN_MC!B594)</f>
        <v>*</v>
      </c>
      <c r="G591" s="96" t="str">
        <f>IF(FN_MC!D594="","*",FN_MC!D594)</f>
        <v>*</v>
      </c>
      <c r="H591" s="96" t="str">
        <f>IF(FN_MC!F594="","*",FN_MC!F594)</f>
        <v>*</v>
      </c>
      <c r="I591" s="96" t="str">
        <f>IF(FN_MC!H594="","*",FN_MC!H594)</f>
        <v>*</v>
      </c>
      <c r="J591" s="96" t="str">
        <f>IF(FN_MC!I594="","*",FN_MC!I594)</f>
        <v>*</v>
      </c>
      <c r="K591" s="96" t="str">
        <f>IF(FN_MC!M594="","*",FN_MC!M594)</f>
        <v>-</v>
      </c>
      <c r="L591" s="196" t="str">
        <f>IF(FN_MC!N594="","*",FN_MC!N594)</f>
        <v>-</v>
      </c>
      <c r="M591" s="97" t="str">
        <f>IF(FN_MC!J594="","*",FN_MC!J594)</f>
        <v>*</v>
      </c>
      <c r="N591" s="183" t="str">
        <f>IF(FN_MC!K594="","*",FN_MC!K594)</f>
        <v>*</v>
      </c>
      <c r="O591" s="183" t="str">
        <f>IF(FN_MC!L594="","*",FN_MC!L594)</f>
        <v>-</v>
      </c>
      <c r="P591" s="107" t="str">
        <f>IF(FN_MC!O594="","*",FN_MC!O594)</f>
        <v>*</v>
      </c>
      <c r="Q591" s="107" t="str">
        <f>IF(FN_MC!P594="","*",FN_MC!P594)</f>
        <v>*</v>
      </c>
      <c r="R591" s="96" t="str">
        <f>IF(FN_MC!Q594="","*",CONCATENATE(FN_MC!Q594," ",FN_MC!R594))</f>
        <v>*</v>
      </c>
      <c r="S591" s="96" t="str">
        <f>IF(FN_MC!V594="","*",FN_MC!V594)</f>
        <v>*</v>
      </c>
      <c r="T591" s="96" t="str">
        <f>IF(FN_MC!W594="","*",FN_MC!W594)</f>
        <v>*</v>
      </c>
      <c r="U591" s="98" t="str">
        <f ca="1">_xlfn.XLOOKUP(G591&amp;$U$3,BS_CONTROLE[CHAVE],BS_CONTROLE[Quantidade_11],"-")</f>
        <v>-</v>
      </c>
      <c r="V591" s="98" t="str">
        <f ca="1">_xlfn.XLOOKUP(G591&amp;$V$3,BS_CONTROLE[CHAVE],BS_CONTROLE[Quantidade_11],"-")</f>
        <v>-</v>
      </c>
      <c r="W591" s="98" t="str">
        <f ca="1">_xlfn.XLOOKUP(G591&amp;$W$3,BS_CONTROLE[CHAVE],BS_CONTROLE[Quantidade_11],"-")</f>
        <v>-</v>
      </c>
      <c r="X591" s="201"/>
      <c r="Y591" s="201"/>
      <c r="Z591" s="201"/>
      <c r="AA591" s="201"/>
      <c r="AB591" s="201"/>
      <c r="AC591" s="201"/>
      <c r="AD591" s="201"/>
      <c r="AE591" s="201"/>
      <c r="AF591" s="201"/>
      <c r="AG591" s="201"/>
      <c r="AH591" s="201"/>
      <c r="AI591" s="201"/>
      <c r="AJ591" s="201"/>
      <c r="AK591" s="201"/>
      <c r="AL591" s="201"/>
      <c r="AM591" s="201"/>
      <c r="AN591" s="201"/>
      <c r="AO591" s="201"/>
      <c r="AP591" s="201"/>
      <c r="AQ591" s="201"/>
      <c r="AR591" s="201"/>
      <c r="AS591" s="201"/>
      <c r="AT591" s="201"/>
    </row>
    <row r="592" spans="1:46" hidden="1">
      <c r="A592" s="95" t="str">
        <f>IF(FN_MC!Y595="","*",FN_MC!Y595)</f>
        <v>*</v>
      </c>
      <c r="B592" s="95" t="str">
        <f>IF(FN_MC!X595="","*",FN_MC!X595)</f>
        <v>*</v>
      </c>
      <c r="C592" s="95" t="str">
        <f>IF(FN_MC!Z595="","*",FN_MC!Z595)</f>
        <v>*</v>
      </c>
      <c r="D592" s="96" t="str">
        <f>IF(FN_MC!S595="","*",FN_MC!S595)</f>
        <v>-</v>
      </c>
      <c r="E592" s="96" t="str">
        <f>IF(FN_MC!T595="","*",FN_MC!T595)</f>
        <v>-</v>
      </c>
      <c r="F592" s="96" t="str">
        <f>IF(FN_MC!B595="","*",FN_MC!B595)</f>
        <v>*</v>
      </c>
      <c r="G592" s="96" t="str">
        <f>IF(FN_MC!D595="","*",FN_MC!D595)</f>
        <v>*</v>
      </c>
      <c r="H592" s="96" t="str">
        <f>IF(FN_MC!F595="","*",FN_MC!F595)</f>
        <v>*</v>
      </c>
      <c r="I592" s="96" t="str">
        <f>IF(FN_MC!H595="","*",FN_MC!H595)</f>
        <v>*</v>
      </c>
      <c r="J592" s="96" t="str">
        <f>IF(FN_MC!I595="","*",FN_MC!I595)</f>
        <v>*</v>
      </c>
      <c r="K592" s="96" t="str">
        <f>IF(FN_MC!M595="","*",FN_MC!M595)</f>
        <v>-</v>
      </c>
      <c r="L592" s="196" t="str">
        <f>IF(FN_MC!N595="","*",FN_MC!N595)</f>
        <v>-</v>
      </c>
      <c r="M592" s="97" t="str">
        <f>IF(FN_MC!J595="","*",FN_MC!J595)</f>
        <v>*</v>
      </c>
      <c r="N592" s="183" t="str">
        <f>IF(FN_MC!K595="","*",FN_MC!K595)</f>
        <v>*</v>
      </c>
      <c r="O592" s="183" t="str">
        <f>IF(FN_MC!L595="","*",FN_MC!L595)</f>
        <v>-</v>
      </c>
      <c r="P592" s="107" t="str">
        <f>IF(FN_MC!O595="","*",FN_MC!O595)</f>
        <v>*</v>
      </c>
      <c r="Q592" s="107" t="str">
        <f>IF(FN_MC!P595="","*",FN_MC!P595)</f>
        <v>*</v>
      </c>
      <c r="R592" s="96" t="str">
        <f>IF(FN_MC!Q595="","*",CONCATENATE(FN_MC!Q595," ",FN_MC!R595))</f>
        <v>*</v>
      </c>
      <c r="S592" s="96" t="str">
        <f>IF(FN_MC!V595="","*",FN_MC!V595)</f>
        <v>*</v>
      </c>
      <c r="T592" s="96" t="str">
        <f>IF(FN_MC!W595="","*",FN_MC!W595)</f>
        <v>*</v>
      </c>
      <c r="U592" s="98" t="str">
        <f ca="1">_xlfn.XLOOKUP(G592&amp;$U$3,BS_CONTROLE[CHAVE],BS_CONTROLE[Quantidade_11],"-")</f>
        <v>-</v>
      </c>
      <c r="V592" s="98" t="str">
        <f ca="1">_xlfn.XLOOKUP(G592&amp;$V$3,BS_CONTROLE[CHAVE],BS_CONTROLE[Quantidade_11],"-")</f>
        <v>-</v>
      </c>
      <c r="W592" s="98" t="str">
        <f ca="1">_xlfn.XLOOKUP(G592&amp;$W$3,BS_CONTROLE[CHAVE],BS_CONTROLE[Quantidade_11],"-")</f>
        <v>-</v>
      </c>
      <c r="X592" s="201"/>
      <c r="Y592" s="201"/>
      <c r="Z592" s="201"/>
      <c r="AA592" s="201"/>
      <c r="AB592" s="201"/>
      <c r="AC592" s="201"/>
      <c r="AD592" s="201"/>
      <c r="AE592" s="201"/>
      <c r="AF592" s="201"/>
      <c r="AG592" s="201"/>
      <c r="AH592" s="201"/>
      <c r="AI592" s="201"/>
      <c r="AJ592" s="201"/>
      <c r="AK592" s="201"/>
      <c r="AL592" s="201"/>
      <c r="AM592" s="201"/>
      <c r="AN592" s="201"/>
      <c r="AO592" s="201"/>
      <c r="AP592" s="201"/>
      <c r="AQ592" s="201"/>
      <c r="AR592" s="201"/>
      <c r="AS592" s="201"/>
      <c r="AT592" s="201"/>
    </row>
    <row r="593" spans="1:46" hidden="1">
      <c r="A593" s="95" t="str">
        <f>IF(FN_MC!Y596="","*",FN_MC!Y596)</f>
        <v>*</v>
      </c>
      <c r="B593" s="95" t="str">
        <f>IF(FN_MC!X596="","*",FN_MC!X596)</f>
        <v>*</v>
      </c>
      <c r="C593" s="95" t="str">
        <f>IF(FN_MC!Z596="","*",FN_MC!Z596)</f>
        <v>*</v>
      </c>
      <c r="D593" s="96" t="str">
        <f>IF(FN_MC!S596="","*",FN_MC!S596)</f>
        <v>-</v>
      </c>
      <c r="E593" s="96" t="str">
        <f>IF(FN_MC!T596="","*",FN_MC!T596)</f>
        <v>-</v>
      </c>
      <c r="F593" s="96" t="str">
        <f>IF(FN_MC!B596="","*",FN_MC!B596)</f>
        <v>*</v>
      </c>
      <c r="G593" s="96" t="str">
        <f>IF(FN_MC!D596="","*",FN_MC!D596)</f>
        <v>*</v>
      </c>
      <c r="H593" s="96" t="str">
        <f>IF(FN_MC!F596="","*",FN_MC!F596)</f>
        <v>*</v>
      </c>
      <c r="I593" s="96" t="str">
        <f>IF(FN_MC!H596="","*",FN_MC!H596)</f>
        <v>*</v>
      </c>
      <c r="J593" s="96" t="str">
        <f>IF(FN_MC!I596="","*",FN_MC!I596)</f>
        <v>*</v>
      </c>
      <c r="K593" s="96" t="str">
        <f>IF(FN_MC!M596="","*",FN_MC!M596)</f>
        <v>-</v>
      </c>
      <c r="L593" s="196" t="str">
        <f>IF(FN_MC!N596="","*",FN_MC!N596)</f>
        <v>-</v>
      </c>
      <c r="M593" s="97" t="str">
        <f>IF(FN_MC!J596="","*",FN_MC!J596)</f>
        <v>*</v>
      </c>
      <c r="N593" s="183" t="str">
        <f>IF(FN_MC!K596="","*",FN_MC!K596)</f>
        <v>*</v>
      </c>
      <c r="O593" s="183" t="str">
        <f>IF(FN_MC!L596="","*",FN_MC!L596)</f>
        <v>-</v>
      </c>
      <c r="P593" s="107" t="str">
        <f>IF(FN_MC!O596="","*",FN_MC!O596)</f>
        <v>*</v>
      </c>
      <c r="Q593" s="107" t="str">
        <f>IF(FN_MC!P596="","*",FN_MC!P596)</f>
        <v>*</v>
      </c>
      <c r="R593" s="96" t="str">
        <f>IF(FN_MC!Q596="","*",CONCATENATE(FN_MC!Q596," ",FN_MC!R596))</f>
        <v>*</v>
      </c>
      <c r="S593" s="96" t="str">
        <f>IF(FN_MC!V596="","*",FN_MC!V596)</f>
        <v>*</v>
      </c>
      <c r="T593" s="96" t="str">
        <f>IF(FN_MC!W596="","*",FN_MC!W596)</f>
        <v>*</v>
      </c>
      <c r="U593" s="98" t="str">
        <f ca="1">_xlfn.XLOOKUP(G593&amp;$U$3,BS_CONTROLE[CHAVE],BS_CONTROLE[Quantidade_11],"-")</f>
        <v>-</v>
      </c>
      <c r="V593" s="98" t="str">
        <f ca="1">_xlfn.XLOOKUP(G593&amp;$V$3,BS_CONTROLE[CHAVE],BS_CONTROLE[Quantidade_11],"-")</f>
        <v>-</v>
      </c>
      <c r="W593" s="98" t="str">
        <f ca="1">_xlfn.XLOOKUP(G593&amp;$W$3,BS_CONTROLE[CHAVE],BS_CONTROLE[Quantidade_11],"-")</f>
        <v>-</v>
      </c>
      <c r="X593" s="201"/>
      <c r="Y593" s="201"/>
      <c r="Z593" s="201"/>
      <c r="AA593" s="201"/>
      <c r="AB593" s="201"/>
      <c r="AC593" s="201"/>
      <c r="AD593" s="201"/>
      <c r="AE593" s="201"/>
      <c r="AF593" s="201"/>
      <c r="AG593" s="201"/>
      <c r="AH593" s="201"/>
      <c r="AI593" s="201"/>
      <c r="AJ593" s="201"/>
      <c r="AK593" s="201"/>
      <c r="AL593" s="201"/>
      <c r="AM593" s="201"/>
      <c r="AN593" s="201"/>
      <c r="AO593" s="201"/>
      <c r="AP593" s="201"/>
      <c r="AQ593" s="201"/>
      <c r="AR593" s="201"/>
      <c r="AS593" s="201"/>
      <c r="AT593" s="201"/>
    </row>
    <row r="594" spans="1:46" hidden="1">
      <c r="A594" s="95" t="str">
        <f>IF(FN_MC!Y597="","*",FN_MC!Y597)</f>
        <v>*</v>
      </c>
      <c r="B594" s="95" t="str">
        <f>IF(FN_MC!X597="","*",FN_MC!X597)</f>
        <v>*</v>
      </c>
      <c r="C594" s="95" t="str">
        <f>IF(FN_MC!Z597="","*",FN_MC!Z597)</f>
        <v>*</v>
      </c>
      <c r="D594" s="96" t="str">
        <f>IF(FN_MC!S597="","*",FN_MC!S597)</f>
        <v>-</v>
      </c>
      <c r="E594" s="96" t="str">
        <f>IF(FN_MC!T597="","*",FN_MC!T597)</f>
        <v>-</v>
      </c>
      <c r="F594" s="96" t="str">
        <f>IF(FN_MC!B597="","*",FN_MC!B597)</f>
        <v>*</v>
      </c>
      <c r="G594" s="96" t="str">
        <f>IF(FN_MC!D597="","*",FN_MC!D597)</f>
        <v>*</v>
      </c>
      <c r="H594" s="96" t="str">
        <f>IF(FN_MC!F597="","*",FN_MC!F597)</f>
        <v>*</v>
      </c>
      <c r="I594" s="96" t="str">
        <f>IF(FN_MC!H597="","*",FN_MC!H597)</f>
        <v>*</v>
      </c>
      <c r="J594" s="96" t="str">
        <f>IF(FN_MC!I597="","*",FN_MC!I597)</f>
        <v>*</v>
      </c>
      <c r="K594" s="96" t="str">
        <f>IF(FN_MC!M597="","*",FN_MC!M597)</f>
        <v>-</v>
      </c>
      <c r="L594" s="196" t="str">
        <f>IF(FN_MC!N597="","*",FN_MC!N597)</f>
        <v>-</v>
      </c>
      <c r="M594" s="97" t="str">
        <f>IF(FN_MC!J597="","*",FN_MC!J597)</f>
        <v>*</v>
      </c>
      <c r="N594" s="183" t="str">
        <f>IF(FN_MC!K597="","*",FN_MC!K597)</f>
        <v>*</v>
      </c>
      <c r="O594" s="183" t="str">
        <f>IF(FN_MC!L597="","*",FN_MC!L597)</f>
        <v>-</v>
      </c>
      <c r="P594" s="107" t="str">
        <f>IF(FN_MC!O597="","*",FN_MC!O597)</f>
        <v>*</v>
      </c>
      <c r="Q594" s="107" t="str">
        <f>IF(FN_MC!P597="","*",FN_MC!P597)</f>
        <v>*</v>
      </c>
      <c r="R594" s="96" t="str">
        <f>IF(FN_MC!Q597="","*",CONCATENATE(FN_MC!Q597," ",FN_MC!R597))</f>
        <v>*</v>
      </c>
      <c r="S594" s="96" t="str">
        <f>IF(FN_MC!V597="","*",FN_MC!V597)</f>
        <v>*</v>
      </c>
      <c r="T594" s="96" t="str">
        <f>IF(FN_MC!W597="","*",FN_MC!W597)</f>
        <v>*</v>
      </c>
      <c r="U594" s="98" t="str">
        <f ca="1">_xlfn.XLOOKUP(G594&amp;$U$3,BS_CONTROLE[CHAVE],BS_CONTROLE[Quantidade_11],"-")</f>
        <v>-</v>
      </c>
      <c r="V594" s="98" t="str">
        <f ca="1">_xlfn.XLOOKUP(G594&amp;$V$3,BS_CONTROLE[CHAVE],BS_CONTROLE[Quantidade_11],"-")</f>
        <v>-</v>
      </c>
      <c r="W594" s="98" t="str">
        <f ca="1">_xlfn.XLOOKUP(G594&amp;$W$3,BS_CONTROLE[CHAVE],BS_CONTROLE[Quantidade_11],"-")</f>
        <v>-</v>
      </c>
      <c r="X594" s="201"/>
      <c r="Y594" s="201"/>
      <c r="Z594" s="201"/>
      <c r="AA594" s="201"/>
      <c r="AB594" s="201"/>
      <c r="AC594" s="201"/>
      <c r="AD594" s="201"/>
      <c r="AE594" s="201"/>
      <c r="AF594" s="201"/>
      <c r="AG594" s="201"/>
      <c r="AH594" s="201"/>
      <c r="AI594" s="201"/>
      <c r="AJ594" s="201"/>
      <c r="AK594" s="201"/>
      <c r="AL594" s="201"/>
      <c r="AM594" s="201"/>
      <c r="AN594" s="201"/>
      <c r="AO594" s="201"/>
      <c r="AP594" s="201"/>
      <c r="AQ594" s="201"/>
      <c r="AR594" s="201"/>
      <c r="AS594" s="201"/>
      <c r="AT594" s="201"/>
    </row>
    <row r="595" spans="1:46" hidden="1">
      <c r="A595" s="95" t="str">
        <f>IF(FN_MC!Y598="","*",FN_MC!Y598)</f>
        <v>*</v>
      </c>
      <c r="B595" s="95" t="str">
        <f>IF(FN_MC!X598="","*",FN_MC!X598)</f>
        <v>*</v>
      </c>
      <c r="C595" s="95" t="str">
        <f>IF(FN_MC!Z598="","*",FN_MC!Z598)</f>
        <v>*</v>
      </c>
      <c r="D595" s="96" t="str">
        <f>IF(FN_MC!S598="","*",FN_MC!S598)</f>
        <v>-</v>
      </c>
      <c r="E595" s="96" t="str">
        <f>IF(FN_MC!T598="","*",FN_MC!T598)</f>
        <v>-</v>
      </c>
      <c r="F595" s="96" t="str">
        <f>IF(FN_MC!B598="","*",FN_MC!B598)</f>
        <v>*</v>
      </c>
      <c r="G595" s="96" t="str">
        <f>IF(FN_MC!D598="","*",FN_MC!D598)</f>
        <v>*</v>
      </c>
      <c r="H595" s="96" t="str">
        <f>IF(FN_MC!F598="","*",FN_MC!F598)</f>
        <v>*</v>
      </c>
      <c r="I595" s="96" t="str">
        <f>IF(FN_MC!H598="","*",FN_MC!H598)</f>
        <v>*</v>
      </c>
      <c r="J595" s="96" t="str">
        <f>IF(FN_MC!I598="","*",FN_MC!I598)</f>
        <v>*</v>
      </c>
      <c r="K595" s="96" t="str">
        <f>IF(FN_MC!M598="","*",FN_MC!M598)</f>
        <v>-</v>
      </c>
      <c r="L595" s="196" t="str">
        <f>IF(FN_MC!N598="","*",FN_MC!N598)</f>
        <v>-</v>
      </c>
      <c r="M595" s="97" t="str">
        <f>IF(FN_MC!J598="","*",FN_MC!J598)</f>
        <v>*</v>
      </c>
      <c r="N595" s="183" t="str">
        <f>IF(FN_MC!K598="","*",FN_MC!K598)</f>
        <v>*</v>
      </c>
      <c r="O595" s="183" t="str">
        <f>IF(FN_MC!L598="","*",FN_MC!L598)</f>
        <v>-</v>
      </c>
      <c r="P595" s="107" t="str">
        <f>IF(FN_MC!O598="","*",FN_MC!O598)</f>
        <v>*</v>
      </c>
      <c r="Q595" s="107" t="str">
        <f>IF(FN_MC!P598="","*",FN_MC!P598)</f>
        <v>*</v>
      </c>
      <c r="R595" s="96" t="str">
        <f>IF(FN_MC!Q598="","*",CONCATENATE(FN_MC!Q598," ",FN_MC!R598))</f>
        <v>*</v>
      </c>
      <c r="S595" s="96" t="str">
        <f>IF(FN_MC!V598="","*",FN_MC!V598)</f>
        <v>*</v>
      </c>
      <c r="T595" s="96" t="str">
        <f>IF(FN_MC!W598="","*",FN_MC!W598)</f>
        <v>*</v>
      </c>
      <c r="U595" s="98" t="str">
        <f ca="1">_xlfn.XLOOKUP(G595&amp;$U$3,BS_CONTROLE[CHAVE],BS_CONTROLE[Quantidade_11],"-")</f>
        <v>-</v>
      </c>
      <c r="V595" s="98" t="str">
        <f ca="1">_xlfn.XLOOKUP(G595&amp;$V$3,BS_CONTROLE[CHAVE],BS_CONTROLE[Quantidade_11],"-")</f>
        <v>-</v>
      </c>
      <c r="W595" s="98" t="str">
        <f ca="1">_xlfn.XLOOKUP(G595&amp;$W$3,BS_CONTROLE[CHAVE],BS_CONTROLE[Quantidade_11],"-")</f>
        <v>-</v>
      </c>
      <c r="X595" s="201"/>
      <c r="Y595" s="201"/>
      <c r="Z595" s="201"/>
      <c r="AA595" s="201"/>
      <c r="AB595" s="201"/>
      <c r="AC595" s="201"/>
      <c r="AD595" s="201"/>
      <c r="AE595" s="201"/>
      <c r="AF595" s="201"/>
      <c r="AG595" s="201"/>
      <c r="AH595" s="201"/>
      <c r="AI595" s="201"/>
      <c r="AJ595" s="201"/>
      <c r="AK595" s="201"/>
      <c r="AL595" s="201"/>
      <c r="AM595" s="201"/>
      <c r="AN595" s="201"/>
      <c r="AO595" s="201"/>
      <c r="AP595" s="201"/>
      <c r="AQ595" s="201"/>
      <c r="AR595" s="201"/>
      <c r="AS595" s="201"/>
      <c r="AT595" s="201"/>
    </row>
    <row r="596" spans="1:46" hidden="1">
      <c r="A596" s="95" t="str">
        <f>IF(FN_MC!Y599="","*",FN_MC!Y599)</f>
        <v>*</v>
      </c>
      <c r="B596" s="95" t="str">
        <f>IF(FN_MC!X599="","*",FN_MC!X599)</f>
        <v>*</v>
      </c>
      <c r="C596" s="95" t="str">
        <f>IF(FN_MC!Z599="","*",FN_MC!Z599)</f>
        <v>*</v>
      </c>
      <c r="D596" s="96" t="str">
        <f>IF(FN_MC!S599="","*",FN_MC!S599)</f>
        <v>-</v>
      </c>
      <c r="E596" s="96" t="str">
        <f>IF(FN_MC!T599="","*",FN_MC!T599)</f>
        <v>-</v>
      </c>
      <c r="F596" s="96" t="str">
        <f>IF(FN_MC!B599="","*",FN_MC!B599)</f>
        <v>*</v>
      </c>
      <c r="G596" s="96" t="str">
        <f>IF(FN_MC!D599="","*",FN_MC!D599)</f>
        <v>*</v>
      </c>
      <c r="H596" s="96" t="str">
        <f>IF(FN_MC!F599="","*",FN_MC!F599)</f>
        <v>*</v>
      </c>
      <c r="I596" s="96" t="str">
        <f>IF(FN_MC!H599="","*",FN_MC!H599)</f>
        <v>*</v>
      </c>
      <c r="J596" s="96" t="str">
        <f>IF(FN_MC!I599="","*",FN_MC!I599)</f>
        <v>*</v>
      </c>
      <c r="K596" s="96" t="str">
        <f>IF(FN_MC!M599="","*",FN_MC!M599)</f>
        <v>-</v>
      </c>
      <c r="L596" s="196" t="str">
        <f>IF(FN_MC!N599="","*",FN_MC!N599)</f>
        <v>-</v>
      </c>
      <c r="M596" s="97" t="str">
        <f>IF(FN_MC!J599="","*",FN_MC!J599)</f>
        <v>*</v>
      </c>
      <c r="N596" s="183" t="str">
        <f>IF(FN_MC!K599="","*",FN_MC!K599)</f>
        <v>*</v>
      </c>
      <c r="O596" s="183" t="str">
        <f>IF(FN_MC!L599="","*",FN_MC!L599)</f>
        <v>-</v>
      </c>
      <c r="P596" s="107" t="str">
        <f>IF(FN_MC!O599="","*",FN_MC!O599)</f>
        <v>*</v>
      </c>
      <c r="Q596" s="107" t="str">
        <f>IF(FN_MC!P599="","*",FN_MC!P599)</f>
        <v>*</v>
      </c>
      <c r="R596" s="96" t="str">
        <f>IF(FN_MC!Q599="","*",CONCATENATE(FN_MC!Q599," ",FN_MC!R599))</f>
        <v>*</v>
      </c>
      <c r="S596" s="96" t="str">
        <f>IF(FN_MC!V599="","*",FN_MC!V599)</f>
        <v>*</v>
      </c>
      <c r="T596" s="96" t="str">
        <f>IF(FN_MC!W599="","*",FN_MC!W599)</f>
        <v>*</v>
      </c>
      <c r="U596" s="98" t="str">
        <f ca="1">_xlfn.XLOOKUP(G596&amp;$U$3,BS_CONTROLE[CHAVE],BS_CONTROLE[Quantidade_11],"-")</f>
        <v>-</v>
      </c>
      <c r="V596" s="98" t="str">
        <f ca="1">_xlfn.XLOOKUP(G596&amp;$V$3,BS_CONTROLE[CHAVE],BS_CONTROLE[Quantidade_11],"-")</f>
        <v>-</v>
      </c>
      <c r="W596" s="98" t="str">
        <f ca="1">_xlfn.XLOOKUP(G596&amp;$W$3,BS_CONTROLE[CHAVE],BS_CONTROLE[Quantidade_11],"-")</f>
        <v>-</v>
      </c>
      <c r="X596" s="201"/>
      <c r="Y596" s="201"/>
      <c r="Z596" s="201"/>
      <c r="AA596" s="201"/>
      <c r="AB596" s="201"/>
      <c r="AC596" s="201"/>
      <c r="AD596" s="201"/>
      <c r="AE596" s="201"/>
      <c r="AF596" s="201"/>
      <c r="AG596" s="201"/>
      <c r="AH596" s="201"/>
      <c r="AI596" s="201"/>
      <c r="AJ596" s="201"/>
      <c r="AK596" s="201"/>
      <c r="AL596" s="201"/>
      <c r="AM596" s="201"/>
      <c r="AN596" s="201"/>
      <c r="AO596" s="201"/>
      <c r="AP596" s="201"/>
      <c r="AQ596" s="201"/>
      <c r="AR596" s="201"/>
      <c r="AS596" s="201"/>
      <c r="AT596" s="201"/>
    </row>
    <row r="597" spans="1:46" hidden="1">
      <c r="A597" s="95" t="str">
        <f>IF(FN_MC!Y600="","*",FN_MC!Y600)</f>
        <v>*</v>
      </c>
      <c r="B597" s="95" t="str">
        <f>IF(FN_MC!X600="","*",FN_MC!X600)</f>
        <v>*</v>
      </c>
      <c r="C597" s="95" t="str">
        <f>IF(FN_MC!Z600="","*",FN_MC!Z600)</f>
        <v>*</v>
      </c>
      <c r="D597" s="96" t="str">
        <f>IF(FN_MC!S600="","*",FN_MC!S600)</f>
        <v>-</v>
      </c>
      <c r="E597" s="96" t="str">
        <f>IF(FN_MC!T600="","*",FN_MC!T600)</f>
        <v>-</v>
      </c>
      <c r="F597" s="96" t="str">
        <f>IF(FN_MC!B600="","*",FN_MC!B600)</f>
        <v>*</v>
      </c>
      <c r="G597" s="96" t="str">
        <f>IF(FN_MC!D600="","*",FN_MC!D600)</f>
        <v>*</v>
      </c>
      <c r="H597" s="96" t="str">
        <f>IF(FN_MC!F600="","*",FN_MC!F600)</f>
        <v>*</v>
      </c>
      <c r="I597" s="96" t="str">
        <f>IF(FN_MC!H600="","*",FN_MC!H600)</f>
        <v>*</v>
      </c>
      <c r="J597" s="96" t="str">
        <f>IF(FN_MC!I600="","*",FN_MC!I600)</f>
        <v>*</v>
      </c>
      <c r="K597" s="96" t="str">
        <f>IF(FN_MC!M600="","*",FN_MC!M600)</f>
        <v>-</v>
      </c>
      <c r="L597" s="196" t="str">
        <f>IF(FN_MC!N600="","*",FN_MC!N600)</f>
        <v>-</v>
      </c>
      <c r="M597" s="97" t="str">
        <f>IF(FN_MC!J600="","*",FN_MC!J600)</f>
        <v>*</v>
      </c>
      <c r="N597" s="183" t="str">
        <f>IF(FN_MC!K600="","*",FN_MC!K600)</f>
        <v>*</v>
      </c>
      <c r="O597" s="183" t="str">
        <f>IF(FN_MC!L600="","*",FN_MC!L600)</f>
        <v>-</v>
      </c>
      <c r="P597" s="107" t="str">
        <f>IF(FN_MC!O600="","*",FN_MC!O600)</f>
        <v>*</v>
      </c>
      <c r="Q597" s="107" t="str">
        <f>IF(FN_MC!P600="","*",FN_MC!P600)</f>
        <v>*</v>
      </c>
      <c r="R597" s="96" t="str">
        <f>IF(FN_MC!Q600="","*",CONCATENATE(FN_MC!Q600," ",FN_MC!R600))</f>
        <v>*</v>
      </c>
      <c r="S597" s="96" t="str">
        <f>IF(FN_MC!V600="","*",FN_MC!V600)</f>
        <v>*</v>
      </c>
      <c r="T597" s="96" t="str">
        <f>IF(FN_MC!W600="","*",FN_MC!W600)</f>
        <v>*</v>
      </c>
      <c r="U597" s="98" t="str">
        <f ca="1">_xlfn.XLOOKUP(G597&amp;$U$3,BS_CONTROLE[CHAVE],BS_CONTROLE[Quantidade_11],"-")</f>
        <v>-</v>
      </c>
      <c r="V597" s="98" t="str">
        <f ca="1">_xlfn.XLOOKUP(G597&amp;$V$3,BS_CONTROLE[CHAVE],BS_CONTROLE[Quantidade_11],"-")</f>
        <v>-</v>
      </c>
      <c r="W597" s="98" t="str">
        <f ca="1">_xlfn.XLOOKUP(G597&amp;$W$3,BS_CONTROLE[CHAVE],BS_CONTROLE[Quantidade_11],"-")</f>
        <v>-</v>
      </c>
      <c r="X597" s="201"/>
      <c r="Y597" s="201"/>
      <c r="Z597" s="201"/>
      <c r="AA597" s="201"/>
      <c r="AB597" s="201"/>
      <c r="AC597" s="201"/>
      <c r="AD597" s="201"/>
      <c r="AE597" s="201"/>
      <c r="AF597" s="201"/>
      <c r="AG597" s="201"/>
      <c r="AH597" s="201"/>
      <c r="AI597" s="201"/>
      <c r="AJ597" s="201"/>
      <c r="AK597" s="201"/>
      <c r="AL597" s="201"/>
      <c r="AM597" s="201"/>
      <c r="AN597" s="201"/>
      <c r="AO597" s="201"/>
      <c r="AP597" s="201"/>
      <c r="AQ597" s="201"/>
      <c r="AR597" s="201"/>
      <c r="AS597" s="201"/>
      <c r="AT597" s="201"/>
    </row>
    <row r="598" spans="1:46" hidden="1">
      <c r="A598" s="95" t="str">
        <f>IF(FN_MC!Y601="","*",FN_MC!Y601)</f>
        <v>*</v>
      </c>
      <c r="B598" s="95" t="str">
        <f>IF(FN_MC!X601="","*",FN_MC!X601)</f>
        <v>*</v>
      </c>
      <c r="C598" s="95" t="str">
        <f>IF(FN_MC!Z601="","*",FN_MC!Z601)</f>
        <v>*</v>
      </c>
      <c r="D598" s="96" t="str">
        <f>IF(FN_MC!S601="","*",FN_MC!S601)</f>
        <v>-</v>
      </c>
      <c r="E598" s="96" t="str">
        <f>IF(FN_MC!T601="","*",FN_MC!T601)</f>
        <v>-</v>
      </c>
      <c r="F598" s="96" t="str">
        <f>IF(FN_MC!B601="","*",FN_MC!B601)</f>
        <v>*</v>
      </c>
      <c r="G598" s="96" t="str">
        <f>IF(FN_MC!D601="","*",FN_MC!D601)</f>
        <v>*</v>
      </c>
      <c r="H598" s="96" t="str">
        <f>IF(FN_MC!F601="","*",FN_MC!F601)</f>
        <v>*</v>
      </c>
      <c r="I598" s="96" t="str">
        <f>IF(FN_MC!H601="","*",FN_MC!H601)</f>
        <v>*</v>
      </c>
      <c r="J598" s="96" t="str">
        <f>IF(FN_MC!I601="","*",FN_MC!I601)</f>
        <v>*</v>
      </c>
      <c r="K598" s="96" t="str">
        <f>IF(FN_MC!M601="","*",FN_MC!M601)</f>
        <v>-</v>
      </c>
      <c r="L598" s="196" t="str">
        <f>IF(FN_MC!N601="","*",FN_MC!N601)</f>
        <v>-</v>
      </c>
      <c r="M598" s="97" t="str">
        <f>IF(FN_MC!J601="","*",FN_MC!J601)</f>
        <v>*</v>
      </c>
      <c r="N598" s="183" t="str">
        <f>IF(FN_MC!K601="","*",FN_MC!K601)</f>
        <v>*</v>
      </c>
      <c r="O598" s="183" t="str">
        <f>IF(FN_MC!L601="","*",FN_MC!L601)</f>
        <v>-</v>
      </c>
      <c r="P598" s="107" t="str">
        <f>IF(FN_MC!O601="","*",FN_MC!O601)</f>
        <v>*</v>
      </c>
      <c r="Q598" s="107" t="str">
        <f>IF(FN_MC!P601="","*",FN_MC!P601)</f>
        <v>*</v>
      </c>
      <c r="R598" s="96" t="str">
        <f>IF(FN_MC!Q601="","*",CONCATENATE(FN_MC!Q601," ",FN_MC!R601))</f>
        <v>*</v>
      </c>
      <c r="S598" s="96" t="str">
        <f>IF(FN_MC!V601="","*",FN_MC!V601)</f>
        <v>*</v>
      </c>
      <c r="T598" s="96" t="str">
        <f>IF(FN_MC!W601="","*",FN_MC!W601)</f>
        <v>*</v>
      </c>
      <c r="U598" s="98" t="str">
        <f ca="1">_xlfn.XLOOKUP(G598&amp;$U$3,BS_CONTROLE[CHAVE],BS_CONTROLE[Quantidade_11],"-")</f>
        <v>-</v>
      </c>
      <c r="V598" s="98" t="str">
        <f ca="1">_xlfn.XLOOKUP(G598&amp;$V$3,BS_CONTROLE[CHAVE],BS_CONTROLE[Quantidade_11],"-")</f>
        <v>-</v>
      </c>
      <c r="W598" s="98" t="str">
        <f ca="1">_xlfn.XLOOKUP(G598&amp;$W$3,BS_CONTROLE[CHAVE],BS_CONTROLE[Quantidade_11],"-")</f>
        <v>-</v>
      </c>
      <c r="X598" s="201"/>
      <c r="Y598" s="201"/>
      <c r="Z598" s="201"/>
      <c r="AA598" s="201"/>
      <c r="AB598" s="201"/>
      <c r="AC598" s="201"/>
      <c r="AD598" s="201"/>
      <c r="AE598" s="201"/>
      <c r="AF598" s="201"/>
      <c r="AG598" s="201"/>
      <c r="AH598" s="201"/>
      <c r="AI598" s="201"/>
      <c r="AJ598" s="201"/>
      <c r="AK598" s="201"/>
      <c r="AL598" s="201"/>
      <c r="AM598" s="201"/>
      <c r="AN598" s="201"/>
      <c r="AO598" s="201"/>
      <c r="AP598" s="201"/>
      <c r="AQ598" s="201"/>
      <c r="AR598" s="201"/>
      <c r="AS598" s="201"/>
      <c r="AT598" s="201"/>
    </row>
    <row r="599" spans="1:46" hidden="1">
      <c r="A599" s="95" t="str">
        <f>IF(FN_MC!Y602="","*",FN_MC!Y602)</f>
        <v>*</v>
      </c>
      <c r="B599" s="95" t="str">
        <f>IF(FN_MC!X602="","*",FN_MC!X602)</f>
        <v>*</v>
      </c>
      <c r="C599" s="95" t="str">
        <f>IF(FN_MC!Z602="","*",FN_MC!Z602)</f>
        <v>*</v>
      </c>
      <c r="D599" s="96" t="str">
        <f>IF(FN_MC!S602="","*",FN_MC!S602)</f>
        <v>-</v>
      </c>
      <c r="E599" s="96" t="str">
        <f>IF(FN_MC!T602="","*",FN_MC!T602)</f>
        <v>-</v>
      </c>
      <c r="F599" s="96" t="str">
        <f>IF(FN_MC!B602="","*",FN_MC!B602)</f>
        <v>*</v>
      </c>
      <c r="G599" s="96" t="str">
        <f>IF(FN_MC!D602="","*",FN_MC!D602)</f>
        <v>*</v>
      </c>
      <c r="H599" s="96" t="str">
        <f>IF(FN_MC!F602="","*",FN_MC!F602)</f>
        <v>*</v>
      </c>
      <c r="I599" s="96" t="str">
        <f>IF(FN_MC!H602="","*",FN_MC!H602)</f>
        <v>*</v>
      </c>
      <c r="J599" s="96" t="str">
        <f>IF(FN_MC!I602="","*",FN_MC!I602)</f>
        <v>*</v>
      </c>
      <c r="K599" s="96" t="str">
        <f>IF(FN_MC!M602="","*",FN_MC!M602)</f>
        <v>-</v>
      </c>
      <c r="L599" s="196" t="str">
        <f>IF(FN_MC!N602="","*",FN_MC!N602)</f>
        <v>-</v>
      </c>
      <c r="M599" s="97" t="str">
        <f>IF(FN_MC!J602="","*",FN_MC!J602)</f>
        <v>*</v>
      </c>
      <c r="N599" s="183" t="str">
        <f>IF(FN_MC!K602="","*",FN_MC!K602)</f>
        <v>*</v>
      </c>
      <c r="O599" s="183" t="str">
        <f>IF(FN_MC!L602="","*",FN_MC!L602)</f>
        <v>-</v>
      </c>
      <c r="P599" s="107" t="str">
        <f>IF(FN_MC!O602="","*",FN_MC!O602)</f>
        <v>*</v>
      </c>
      <c r="Q599" s="107" t="str">
        <f>IF(FN_MC!P602="","*",FN_MC!P602)</f>
        <v>*</v>
      </c>
      <c r="R599" s="96" t="str">
        <f>IF(FN_MC!Q602="","*",CONCATENATE(FN_MC!Q602," ",FN_MC!R602))</f>
        <v>*</v>
      </c>
      <c r="S599" s="96" t="str">
        <f>IF(FN_MC!V602="","*",FN_MC!V602)</f>
        <v>*</v>
      </c>
      <c r="T599" s="96" t="str">
        <f>IF(FN_MC!W602="","*",FN_MC!W602)</f>
        <v>*</v>
      </c>
      <c r="U599" s="98" t="str">
        <f ca="1">_xlfn.XLOOKUP(G599&amp;$U$3,BS_CONTROLE[CHAVE],BS_CONTROLE[Quantidade_11],"-")</f>
        <v>-</v>
      </c>
      <c r="V599" s="98" t="str">
        <f ca="1">_xlfn.XLOOKUP(G599&amp;$V$3,BS_CONTROLE[CHAVE],BS_CONTROLE[Quantidade_11],"-")</f>
        <v>-</v>
      </c>
      <c r="W599" s="98" t="str">
        <f ca="1">_xlfn.XLOOKUP(G599&amp;$W$3,BS_CONTROLE[CHAVE],BS_CONTROLE[Quantidade_11],"-")</f>
        <v>-</v>
      </c>
      <c r="X599" s="201"/>
      <c r="Y599" s="201"/>
      <c r="Z599" s="201"/>
      <c r="AA599" s="201"/>
      <c r="AB599" s="201"/>
      <c r="AC599" s="201"/>
      <c r="AD599" s="201"/>
      <c r="AE599" s="201"/>
      <c r="AF599" s="201"/>
      <c r="AG599" s="201"/>
      <c r="AH599" s="201"/>
      <c r="AI599" s="201"/>
      <c r="AJ599" s="201"/>
      <c r="AK599" s="201"/>
      <c r="AL599" s="201"/>
      <c r="AM599" s="201"/>
      <c r="AN599" s="201"/>
      <c r="AO599" s="201"/>
      <c r="AP599" s="201"/>
      <c r="AQ599" s="201"/>
      <c r="AR599" s="201"/>
      <c r="AS599" s="201"/>
      <c r="AT599" s="201"/>
    </row>
    <row r="600" spans="1:46" hidden="1">
      <c r="A600" s="95" t="str">
        <f>IF(FN_MC!Y603="","*",FN_MC!Y603)</f>
        <v>*</v>
      </c>
      <c r="B600" s="95" t="str">
        <f>IF(FN_MC!X603="","*",FN_MC!X603)</f>
        <v>*</v>
      </c>
      <c r="C600" s="95" t="str">
        <f>IF(FN_MC!Z603="","*",FN_MC!Z603)</f>
        <v>*</v>
      </c>
      <c r="D600" s="96" t="str">
        <f>IF(FN_MC!S603="","*",FN_MC!S603)</f>
        <v>-</v>
      </c>
      <c r="E600" s="96" t="str">
        <f>IF(FN_MC!T603="","*",FN_MC!T603)</f>
        <v>-</v>
      </c>
      <c r="F600" s="96" t="str">
        <f>IF(FN_MC!B603="","*",FN_MC!B603)</f>
        <v>*</v>
      </c>
      <c r="G600" s="96" t="str">
        <f>IF(FN_MC!D603="","*",FN_MC!D603)</f>
        <v>*</v>
      </c>
      <c r="H600" s="96" t="str">
        <f>IF(FN_MC!F603="","*",FN_MC!F603)</f>
        <v>*</v>
      </c>
      <c r="I600" s="96" t="str">
        <f>IF(FN_MC!H603="","*",FN_MC!H603)</f>
        <v>*</v>
      </c>
      <c r="J600" s="96" t="str">
        <f>IF(FN_MC!I603="","*",FN_MC!I603)</f>
        <v>*</v>
      </c>
      <c r="K600" s="96" t="str">
        <f>IF(FN_MC!M603="","*",FN_MC!M603)</f>
        <v>-</v>
      </c>
      <c r="L600" s="196" t="str">
        <f>IF(FN_MC!N603="","*",FN_MC!N603)</f>
        <v>-</v>
      </c>
      <c r="M600" s="97" t="str">
        <f>IF(FN_MC!J603="","*",FN_MC!J603)</f>
        <v>*</v>
      </c>
      <c r="N600" s="183" t="str">
        <f>IF(FN_MC!K603="","*",FN_MC!K603)</f>
        <v>*</v>
      </c>
      <c r="O600" s="183" t="str">
        <f>IF(FN_MC!L603="","*",FN_MC!L603)</f>
        <v>-</v>
      </c>
      <c r="P600" s="107" t="str">
        <f>IF(FN_MC!O603="","*",FN_MC!O603)</f>
        <v>*</v>
      </c>
      <c r="Q600" s="107" t="str">
        <f>IF(FN_MC!P603="","*",FN_MC!P603)</f>
        <v>*</v>
      </c>
      <c r="R600" s="96" t="str">
        <f>IF(FN_MC!Q603="","*",CONCATENATE(FN_MC!Q603," ",FN_MC!R603))</f>
        <v>*</v>
      </c>
      <c r="S600" s="96" t="str">
        <f>IF(FN_MC!V603="","*",FN_MC!V603)</f>
        <v>*</v>
      </c>
      <c r="T600" s="96" t="str">
        <f>IF(FN_MC!W603="","*",FN_MC!W603)</f>
        <v>*</v>
      </c>
      <c r="U600" s="98" t="str">
        <f ca="1">_xlfn.XLOOKUP(G600&amp;$U$3,BS_CONTROLE[CHAVE],BS_CONTROLE[Quantidade_11],"-")</f>
        <v>-</v>
      </c>
      <c r="V600" s="98" t="str">
        <f ca="1">_xlfn.XLOOKUP(G600&amp;$V$3,BS_CONTROLE[CHAVE],BS_CONTROLE[Quantidade_11],"-")</f>
        <v>-</v>
      </c>
      <c r="W600" s="98" t="str">
        <f ca="1">_xlfn.XLOOKUP(G600&amp;$W$3,BS_CONTROLE[CHAVE],BS_CONTROLE[Quantidade_11],"-")</f>
        <v>-</v>
      </c>
      <c r="X600" s="201"/>
      <c r="Y600" s="201"/>
      <c r="Z600" s="201"/>
      <c r="AA600" s="201"/>
      <c r="AB600" s="201"/>
      <c r="AC600" s="201"/>
      <c r="AD600" s="201"/>
      <c r="AE600" s="201"/>
      <c r="AF600" s="201"/>
      <c r="AG600" s="201"/>
      <c r="AH600" s="201"/>
      <c r="AI600" s="201"/>
      <c r="AJ600" s="201"/>
      <c r="AK600" s="201"/>
      <c r="AL600" s="201"/>
      <c r="AM600" s="201"/>
      <c r="AN600" s="201"/>
      <c r="AO600" s="201"/>
      <c r="AP600" s="201"/>
      <c r="AQ600" s="201"/>
      <c r="AR600" s="201"/>
      <c r="AS600" s="201"/>
      <c r="AT600" s="201"/>
    </row>
    <row r="601" spans="1:46" hidden="1">
      <c r="A601" s="95" t="str">
        <f>IF(FN_MC!Y604="","*",FN_MC!Y604)</f>
        <v>*</v>
      </c>
      <c r="B601" s="95" t="str">
        <f>IF(FN_MC!X604="","*",FN_MC!X604)</f>
        <v>*</v>
      </c>
      <c r="C601" s="95" t="str">
        <f>IF(FN_MC!Z604="","*",FN_MC!Z604)</f>
        <v>*</v>
      </c>
      <c r="D601" s="96" t="str">
        <f>IF(FN_MC!S604="","*",FN_MC!S604)</f>
        <v>-</v>
      </c>
      <c r="E601" s="96" t="str">
        <f>IF(FN_MC!T604="","*",FN_MC!T604)</f>
        <v>-</v>
      </c>
      <c r="F601" s="96" t="str">
        <f>IF(FN_MC!B604="","*",FN_MC!B604)</f>
        <v>*</v>
      </c>
      <c r="G601" s="96" t="str">
        <f>IF(FN_MC!D604="","*",FN_MC!D604)</f>
        <v>*</v>
      </c>
      <c r="H601" s="96" t="str">
        <f>IF(FN_MC!F604="","*",FN_MC!F604)</f>
        <v>*</v>
      </c>
      <c r="I601" s="96" t="str">
        <f>IF(FN_MC!H604="","*",FN_MC!H604)</f>
        <v>*</v>
      </c>
      <c r="J601" s="96" t="str">
        <f>IF(FN_MC!I604="","*",FN_MC!I604)</f>
        <v>*</v>
      </c>
      <c r="K601" s="96" t="str">
        <f>IF(FN_MC!M604="","*",FN_MC!M604)</f>
        <v>-</v>
      </c>
      <c r="L601" s="196" t="str">
        <f>IF(FN_MC!N604="","*",FN_MC!N604)</f>
        <v>-</v>
      </c>
      <c r="M601" s="97" t="str">
        <f>IF(FN_MC!J604="","*",FN_MC!J604)</f>
        <v>*</v>
      </c>
      <c r="N601" s="183" t="str">
        <f>IF(FN_MC!K604="","*",FN_MC!K604)</f>
        <v>*</v>
      </c>
      <c r="O601" s="183" t="str">
        <f>IF(FN_MC!L604="","*",FN_MC!L604)</f>
        <v>-</v>
      </c>
      <c r="P601" s="107" t="str">
        <f>IF(FN_MC!O604="","*",FN_MC!O604)</f>
        <v>*</v>
      </c>
      <c r="Q601" s="107" t="str">
        <f>IF(FN_MC!P604="","*",FN_MC!P604)</f>
        <v>*</v>
      </c>
      <c r="R601" s="96" t="str">
        <f>IF(FN_MC!Q604="","*",CONCATENATE(FN_MC!Q604," ",FN_MC!R604))</f>
        <v>*</v>
      </c>
      <c r="S601" s="96" t="str">
        <f>IF(FN_MC!V604="","*",FN_MC!V604)</f>
        <v>*</v>
      </c>
      <c r="T601" s="96" t="str">
        <f>IF(FN_MC!W604="","*",FN_MC!W604)</f>
        <v>*</v>
      </c>
      <c r="U601" s="98" t="str">
        <f ca="1">_xlfn.XLOOKUP(G601&amp;$U$3,BS_CONTROLE[CHAVE],BS_CONTROLE[Quantidade_11],"-")</f>
        <v>-</v>
      </c>
      <c r="V601" s="98" t="str">
        <f ca="1">_xlfn.XLOOKUP(G601&amp;$V$3,BS_CONTROLE[CHAVE],BS_CONTROLE[Quantidade_11],"-")</f>
        <v>-</v>
      </c>
      <c r="W601" s="98" t="str">
        <f ca="1">_xlfn.XLOOKUP(G601&amp;$W$3,BS_CONTROLE[CHAVE],BS_CONTROLE[Quantidade_11],"-")</f>
        <v>-</v>
      </c>
      <c r="X601" s="201"/>
      <c r="Y601" s="201"/>
      <c r="Z601" s="201"/>
      <c r="AA601" s="201"/>
      <c r="AB601" s="201"/>
      <c r="AC601" s="201"/>
      <c r="AD601" s="201"/>
      <c r="AE601" s="201"/>
      <c r="AF601" s="201"/>
      <c r="AG601" s="201"/>
      <c r="AH601" s="201"/>
      <c r="AI601" s="201"/>
      <c r="AJ601" s="201"/>
      <c r="AK601" s="201"/>
      <c r="AL601" s="201"/>
      <c r="AM601" s="201"/>
      <c r="AN601" s="201"/>
      <c r="AO601" s="201"/>
      <c r="AP601" s="201"/>
      <c r="AQ601" s="201"/>
      <c r="AR601" s="201"/>
      <c r="AS601" s="201"/>
      <c r="AT601" s="201"/>
    </row>
    <row r="602" spans="1:46" hidden="1">
      <c r="A602" s="95" t="str">
        <f>IF(FN_MC!Y605="","*",FN_MC!Y605)</f>
        <v>*</v>
      </c>
      <c r="B602" s="95" t="str">
        <f>IF(FN_MC!X605="","*",FN_MC!X605)</f>
        <v>*</v>
      </c>
      <c r="C602" s="95" t="str">
        <f>IF(FN_MC!Z605="","*",FN_MC!Z605)</f>
        <v>*</v>
      </c>
      <c r="D602" s="96" t="str">
        <f>IF(FN_MC!S605="","*",FN_MC!S605)</f>
        <v>-</v>
      </c>
      <c r="E602" s="96" t="str">
        <f>IF(FN_MC!T605="","*",FN_MC!T605)</f>
        <v>-</v>
      </c>
      <c r="F602" s="96" t="str">
        <f>IF(FN_MC!B605="","*",FN_MC!B605)</f>
        <v>*</v>
      </c>
      <c r="G602" s="96" t="str">
        <f>IF(FN_MC!D605="","*",FN_MC!D605)</f>
        <v>*</v>
      </c>
      <c r="H602" s="96" t="str">
        <f>IF(FN_MC!F605="","*",FN_MC!F605)</f>
        <v>*</v>
      </c>
      <c r="I602" s="96" t="str">
        <f>IF(FN_MC!H605="","*",FN_MC!H605)</f>
        <v>*</v>
      </c>
      <c r="J602" s="96" t="str">
        <f>IF(FN_MC!I605="","*",FN_MC!I605)</f>
        <v>*</v>
      </c>
      <c r="K602" s="96" t="str">
        <f>IF(FN_MC!M605="","*",FN_MC!M605)</f>
        <v>-</v>
      </c>
      <c r="L602" s="196" t="str">
        <f>IF(FN_MC!N605="","*",FN_MC!N605)</f>
        <v>-</v>
      </c>
      <c r="M602" s="97" t="str">
        <f>IF(FN_MC!J605="","*",FN_MC!J605)</f>
        <v>*</v>
      </c>
      <c r="N602" s="183" t="str">
        <f>IF(FN_MC!K605="","*",FN_MC!K605)</f>
        <v>*</v>
      </c>
      <c r="O602" s="183" t="str">
        <f>IF(FN_MC!L605="","*",FN_MC!L605)</f>
        <v>-</v>
      </c>
      <c r="P602" s="107" t="str">
        <f>IF(FN_MC!O605="","*",FN_MC!O605)</f>
        <v>*</v>
      </c>
      <c r="Q602" s="107" t="str">
        <f>IF(FN_MC!P605="","*",FN_MC!P605)</f>
        <v>*</v>
      </c>
      <c r="R602" s="96" t="str">
        <f>IF(FN_MC!Q605="","*",CONCATENATE(FN_MC!Q605," ",FN_MC!R605))</f>
        <v>*</v>
      </c>
      <c r="S602" s="96" t="str">
        <f>IF(FN_MC!V605="","*",FN_MC!V605)</f>
        <v>*</v>
      </c>
      <c r="T602" s="96" t="str">
        <f>IF(FN_MC!W605="","*",FN_MC!W605)</f>
        <v>*</v>
      </c>
      <c r="U602" s="98" t="str">
        <f ca="1">_xlfn.XLOOKUP(G602&amp;$U$3,BS_CONTROLE[CHAVE],BS_CONTROLE[Quantidade_11],"-")</f>
        <v>-</v>
      </c>
      <c r="V602" s="98" t="str">
        <f ca="1">_xlfn.XLOOKUP(G602&amp;$V$3,BS_CONTROLE[CHAVE],BS_CONTROLE[Quantidade_11],"-")</f>
        <v>-</v>
      </c>
      <c r="W602" s="98" t="str">
        <f ca="1">_xlfn.XLOOKUP(G602&amp;$W$3,BS_CONTROLE[CHAVE],BS_CONTROLE[Quantidade_11],"-")</f>
        <v>-</v>
      </c>
      <c r="X602" s="201"/>
      <c r="Y602" s="201"/>
      <c r="Z602" s="201"/>
      <c r="AA602" s="201"/>
      <c r="AB602" s="201"/>
      <c r="AC602" s="201"/>
      <c r="AD602" s="201"/>
      <c r="AE602" s="201"/>
      <c r="AF602" s="201"/>
      <c r="AG602" s="201"/>
      <c r="AH602" s="201"/>
      <c r="AI602" s="201"/>
      <c r="AJ602" s="201"/>
      <c r="AK602" s="201"/>
      <c r="AL602" s="201"/>
      <c r="AM602" s="201"/>
      <c r="AN602" s="201"/>
      <c r="AO602" s="201"/>
      <c r="AP602" s="201"/>
      <c r="AQ602" s="201"/>
      <c r="AR602" s="201"/>
      <c r="AS602" s="201"/>
      <c r="AT602" s="201"/>
    </row>
    <row r="603" spans="1:46" hidden="1">
      <c r="A603" s="95" t="str">
        <f>IF(FN_MC!Y606="","*",FN_MC!Y606)</f>
        <v>*</v>
      </c>
      <c r="B603" s="95" t="str">
        <f>IF(FN_MC!X606="","*",FN_MC!X606)</f>
        <v>*</v>
      </c>
      <c r="C603" s="95" t="str">
        <f>IF(FN_MC!Z606="","*",FN_MC!Z606)</f>
        <v>*</v>
      </c>
      <c r="D603" s="96" t="str">
        <f>IF(FN_MC!S606="","*",FN_MC!S606)</f>
        <v>-</v>
      </c>
      <c r="E603" s="96" t="str">
        <f>IF(FN_MC!T606="","*",FN_MC!T606)</f>
        <v>-</v>
      </c>
      <c r="F603" s="96" t="str">
        <f>IF(FN_MC!B606="","*",FN_MC!B606)</f>
        <v>*</v>
      </c>
      <c r="G603" s="96" t="str">
        <f>IF(FN_MC!D606="","*",FN_MC!D606)</f>
        <v>*</v>
      </c>
      <c r="H603" s="96" t="str">
        <f>IF(FN_MC!F606="","*",FN_MC!F606)</f>
        <v>*</v>
      </c>
      <c r="I603" s="96" t="str">
        <f>IF(FN_MC!H606="","*",FN_MC!H606)</f>
        <v>*</v>
      </c>
      <c r="J603" s="96" t="str">
        <f>IF(FN_MC!I606="","*",FN_MC!I606)</f>
        <v>*</v>
      </c>
      <c r="K603" s="96" t="str">
        <f>IF(FN_MC!M606="","*",FN_MC!M606)</f>
        <v>-</v>
      </c>
      <c r="L603" s="196" t="str">
        <f>IF(FN_MC!N606="","*",FN_MC!N606)</f>
        <v>-</v>
      </c>
      <c r="M603" s="97" t="str">
        <f>IF(FN_MC!J606="","*",FN_MC!J606)</f>
        <v>*</v>
      </c>
      <c r="N603" s="183" t="str">
        <f>IF(FN_MC!K606="","*",FN_MC!K606)</f>
        <v>*</v>
      </c>
      <c r="O603" s="183" t="str">
        <f>IF(FN_MC!L606="","*",FN_MC!L606)</f>
        <v>-</v>
      </c>
      <c r="P603" s="107" t="str">
        <f>IF(FN_MC!O606="","*",FN_MC!O606)</f>
        <v>*</v>
      </c>
      <c r="Q603" s="107" t="str">
        <f>IF(FN_MC!P606="","*",FN_MC!P606)</f>
        <v>*</v>
      </c>
      <c r="R603" s="96" t="str">
        <f>IF(FN_MC!Q606="","*",CONCATENATE(FN_MC!Q606," ",FN_MC!R606))</f>
        <v>*</v>
      </c>
      <c r="S603" s="96" t="str">
        <f>IF(FN_MC!V606="","*",FN_MC!V606)</f>
        <v>*</v>
      </c>
      <c r="T603" s="96" t="str">
        <f>IF(FN_MC!W606="","*",FN_MC!W606)</f>
        <v>*</v>
      </c>
      <c r="U603" s="98" t="str">
        <f ca="1">_xlfn.XLOOKUP(G603&amp;$U$3,BS_CONTROLE[CHAVE],BS_CONTROLE[Quantidade_11],"-")</f>
        <v>-</v>
      </c>
      <c r="V603" s="98" t="str">
        <f ca="1">_xlfn.XLOOKUP(G603&amp;$V$3,BS_CONTROLE[CHAVE],BS_CONTROLE[Quantidade_11],"-")</f>
        <v>-</v>
      </c>
      <c r="W603" s="98" t="str">
        <f ca="1">_xlfn.XLOOKUP(G603&amp;$W$3,BS_CONTROLE[CHAVE],BS_CONTROLE[Quantidade_11],"-")</f>
        <v>-</v>
      </c>
      <c r="X603" s="201"/>
      <c r="Y603" s="201"/>
      <c r="Z603" s="201"/>
      <c r="AA603" s="201"/>
      <c r="AB603" s="201"/>
      <c r="AC603" s="201"/>
      <c r="AD603" s="201"/>
      <c r="AE603" s="201"/>
      <c r="AF603" s="201"/>
      <c r="AG603" s="201"/>
      <c r="AH603" s="201"/>
      <c r="AI603" s="201"/>
      <c r="AJ603" s="201"/>
      <c r="AK603" s="201"/>
      <c r="AL603" s="201"/>
      <c r="AM603" s="201"/>
      <c r="AN603" s="201"/>
      <c r="AO603" s="201"/>
      <c r="AP603" s="201"/>
      <c r="AQ603" s="201"/>
      <c r="AR603" s="201"/>
      <c r="AS603" s="201"/>
      <c r="AT603" s="201"/>
    </row>
    <row r="604" spans="1:46" hidden="1">
      <c r="A604" s="95" t="str">
        <f>IF(FN_MC!Y607="","*",FN_MC!Y607)</f>
        <v>*</v>
      </c>
      <c r="B604" s="95" t="str">
        <f>IF(FN_MC!X607="","*",FN_MC!X607)</f>
        <v>*</v>
      </c>
      <c r="C604" s="95" t="str">
        <f>IF(FN_MC!Z607="","*",FN_MC!Z607)</f>
        <v>*</v>
      </c>
      <c r="D604" s="96" t="str">
        <f>IF(FN_MC!S607="","*",FN_MC!S607)</f>
        <v>-</v>
      </c>
      <c r="E604" s="96" t="str">
        <f>IF(FN_MC!T607="","*",FN_MC!T607)</f>
        <v>-</v>
      </c>
      <c r="F604" s="96" t="str">
        <f>IF(FN_MC!B607="","*",FN_MC!B607)</f>
        <v>*</v>
      </c>
      <c r="G604" s="96" t="str">
        <f>IF(FN_MC!D607="","*",FN_MC!D607)</f>
        <v>*</v>
      </c>
      <c r="H604" s="96" t="str">
        <f>IF(FN_MC!F607="","*",FN_MC!F607)</f>
        <v>*</v>
      </c>
      <c r="I604" s="96" t="str">
        <f>IF(FN_MC!H607="","*",FN_MC!H607)</f>
        <v>*</v>
      </c>
      <c r="J604" s="96" t="str">
        <f>IF(FN_MC!I607="","*",FN_MC!I607)</f>
        <v>*</v>
      </c>
      <c r="K604" s="96" t="str">
        <f>IF(FN_MC!M607="","*",FN_MC!M607)</f>
        <v>-</v>
      </c>
      <c r="L604" s="196" t="str">
        <f>IF(FN_MC!N607="","*",FN_MC!N607)</f>
        <v>-</v>
      </c>
      <c r="M604" s="97" t="str">
        <f>IF(FN_MC!J607="","*",FN_MC!J607)</f>
        <v>*</v>
      </c>
      <c r="N604" s="183" t="str">
        <f>IF(FN_MC!K607="","*",FN_MC!K607)</f>
        <v>*</v>
      </c>
      <c r="O604" s="183" t="str">
        <f>IF(FN_MC!L607="","*",FN_MC!L607)</f>
        <v>-</v>
      </c>
      <c r="P604" s="107" t="str">
        <f>IF(FN_MC!O607="","*",FN_MC!O607)</f>
        <v>*</v>
      </c>
      <c r="Q604" s="107" t="str">
        <f>IF(FN_MC!P607="","*",FN_MC!P607)</f>
        <v>*</v>
      </c>
      <c r="R604" s="96" t="str">
        <f>IF(FN_MC!Q607="","*",CONCATENATE(FN_MC!Q607," ",FN_MC!R607))</f>
        <v>*</v>
      </c>
      <c r="S604" s="96" t="str">
        <f>IF(FN_MC!V607="","*",FN_MC!V607)</f>
        <v>*</v>
      </c>
      <c r="T604" s="96" t="str">
        <f>IF(FN_MC!W607="","*",FN_MC!W607)</f>
        <v>*</v>
      </c>
      <c r="U604" s="98" t="str">
        <f ca="1">_xlfn.XLOOKUP(G604&amp;$U$3,BS_CONTROLE[CHAVE],BS_CONTROLE[Quantidade_11],"-")</f>
        <v>-</v>
      </c>
      <c r="V604" s="98" t="str">
        <f ca="1">_xlfn.XLOOKUP(G604&amp;$V$3,BS_CONTROLE[CHAVE],BS_CONTROLE[Quantidade_11],"-")</f>
        <v>-</v>
      </c>
      <c r="W604" s="98" t="str">
        <f ca="1">_xlfn.XLOOKUP(G604&amp;$W$3,BS_CONTROLE[CHAVE],BS_CONTROLE[Quantidade_11],"-")</f>
        <v>-</v>
      </c>
      <c r="X604" s="201"/>
      <c r="Y604" s="201"/>
      <c r="Z604" s="201"/>
      <c r="AA604" s="201"/>
      <c r="AB604" s="201"/>
      <c r="AC604" s="201"/>
      <c r="AD604" s="201"/>
      <c r="AE604" s="201"/>
      <c r="AF604" s="201"/>
      <c r="AG604" s="201"/>
      <c r="AH604" s="201"/>
      <c r="AI604" s="201"/>
      <c r="AJ604" s="201"/>
      <c r="AK604" s="201"/>
      <c r="AL604" s="201"/>
      <c r="AM604" s="201"/>
      <c r="AN604" s="201"/>
      <c r="AO604" s="201"/>
      <c r="AP604" s="201"/>
      <c r="AQ604" s="201"/>
      <c r="AR604" s="201"/>
      <c r="AS604" s="201"/>
      <c r="AT604" s="201"/>
    </row>
    <row r="605" spans="1:46" hidden="1">
      <c r="A605" s="95" t="str">
        <f>IF(FN_MC!Y608="","*",FN_MC!Y608)</f>
        <v>*</v>
      </c>
      <c r="B605" s="95" t="str">
        <f>IF(FN_MC!X608="","*",FN_MC!X608)</f>
        <v>*</v>
      </c>
      <c r="C605" s="95" t="str">
        <f>IF(FN_MC!Z608="","*",FN_MC!Z608)</f>
        <v>*</v>
      </c>
      <c r="D605" s="96" t="str">
        <f>IF(FN_MC!S608="","*",FN_MC!S608)</f>
        <v>-</v>
      </c>
      <c r="E605" s="96" t="str">
        <f>IF(FN_MC!T608="","*",FN_MC!T608)</f>
        <v>-</v>
      </c>
      <c r="F605" s="96" t="str">
        <f>IF(FN_MC!B608="","*",FN_MC!B608)</f>
        <v>*</v>
      </c>
      <c r="G605" s="96" t="str">
        <f>IF(FN_MC!D608="","*",FN_MC!D608)</f>
        <v>*</v>
      </c>
      <c r="H605" s="96" t="str">
        <f>IF(FN_MC!F608="","*",FN_MC!F608)</f>
        <v>*</v>
      </c>
      <c r="I605" s="96" t="str">
        <f>IF(FN_MC!H608="","*",FN_MC!H608)</f>
        <v>*</v>
      </c>
      <c r="J605" s="96" t="str">
        <f>IF(FN_MC!I608="","*",FN_MC!I608)</f>
        <v>*</v>
      </c>
      <c r="K605" s="96" t="str">
        <f>IF(FN_MC!M608="","*",FN_MC!M608)</f>
        <v>-</v>
      </c>
      <c r="L605" s="196" t="str">
        <f>IF(FN_MC!N608="","*",FN_MC!N608)</f>
        <v>-</v>
      </c>
      <c r="M605" s="97" t="str">
        <f>IF(FN_MC!J608="","*",FN_MC!J608)</f>
        <v>*</v>
      </c>
      <c r="N605" s="183" t="str">
        <f>IF(FN_MC!K608="","*",FN_MC!K608)</f>
        <v>*</v>
      </c>
      <c r="O605" s="183" t="str">
        <f>IF(FN_MC!L608="","*",FN_MC!L608)</f>
        <v>-</v>
      </c>
      <c r="P605" s="107" t="str">
        <f>IF(FN_MC!O608="","*",FN_MC!O608)</f>
        <v>*</v>
      </c>
      <c r="Q605" s="107" t="str">
        <f>IF(FN_MC!P608="","*",FN_MC!P608)</f>
        <v>*</v>
      </c>
      <c r="R605" s="96" t="str">
        <f>IF(FN_MC!Q608="","*",CONCATENATE(FN_MC!Q608," ",FN_MC!R608))</f>
        <v>*</v>
      </c>
      <c r="S605" s="96" t="str">
        <f>IF(FN_MC!V608="","*",FN_MC!V608)</f>
        <v>*</v>
      </c>
      <c r="T605" s="96" t="str">
        <f>IF(FN_MC!W608="","*",FN_MC!W608)</f>
        <v>*</v>
      </c>
      <c r="U605" s="98" t="str">
        <f ca="1">_xlfn.XLOOKUP(G605&amp;$U$3,BS_CONTROLE[CHAVE],BS_CONTROLE[Quantidade_11],"-")</f>
        <v>-</v>
      </c>
      <c r="V605" s="98" t="str">
        <f ca="1">_xlfn.XLOOKUP(G605&amp;$V$3,BS_CONTROLE[CHAVE],BS_CONTROLE[Quantidade_11],"-")</f>
        <v>-</v>
      </c>
      <c r="W605" s="98" t="str">
        <f ca="1">_xlfn.XLOOKUP(G605&amp;$W$3,BS_CONTROLE[CHAVE],BS_CONTROLE[Quantidade_11],"-")</f>
        <v>-</v>
      </c>
      <c r="X605" s="201"/>
      <c r="Y605" s="201"/>
      <c r="Z605" s="201"/>
      <c r="AA605" s="201"/>
      <c r="AB605" s="201"/>
      <c r="AC605" s="201"/>
      <c r="AD605" s="201"/>
      <c r="AE605" s="201"/>
      <c r="AF605" s="201"/>
      <c r="AG605" s="201"/>
      <c r="AH605" s="201"/>
      <c r="AI605" s="201"/>
      <c r="AJ605" s="201"/>
      <c r="AK605" s="201"/>
      <c r="AL605" s="201"/>
      <c r="AM605" s="201"/>
      <c r="AN605" s="201"/>
      <c r="AO605" s="201"/>
      <c r="AP605" s="201"/>
      <c r="AQ605" s="201"/>
      <c r="AR605" s="201"/>
      <c r="AS605" s="201"/>
      <c r="AT605" s="201"/>
    </row>
    <row r="606" spans="1:46" hidden="1">
      <c r="A606" s="95" t="str">
        <f>IF(FN_MC!Y609="","*",FN_MC!Y609)</f>
        <v>*</v>
      </c>
      <c r="B606" s="95" t="str">
        <f>IF(FN_MC!X609="","*",FN_MC!X609)</f>
        <v>*</v>
      </c>
      <c r="C606" s="95" t="str">
        <f>IF(FN_MC!Z609="","*",FN_MC!Z609)</f>
        <v>*</v>
      </c>
      <c r="D606" s="96" t="str">
        <f>IF(FN_MC!S609="","*",FN_MC!S609)</f>
        <v>-</v>
      </c>
      <c r="E606" s="96" t="str">
        <f>IF(FN_MC!T609="","*",FN_MC!T609)</f>
        <v>-</v>
      </c>
      <c r="F606" s="96" t="str">
        <f>IF(FN_MC!B609="","*",FN_MC!B609)</f>
        <v>*</v>
      </c>
      <c r="G606" s="96" t="str">
        <f>IF(FN_MC!D609="","*",FN_MC!D609)</f>
        <v>*</v>
      </c>
      <c r="H606" s="96" t="str">
        <f>IF(FN_MC!F609="","*",FN_MC!F609)</f>
        <v>*</v>
      </c>
      <c r="I606" s="96" t="str">
        <f>IF(FN_MC!H609="","*",FN_MC!H609)</f>
        <v>*</v>
      </c>
      <c r="J606" s="96" t="str">
        <f>IF(FN_MC!I609="","*",FN_MC!I609)</f>
        <v>*</v>
      </c>
      <c r="K606" s="96" t="str">
        <f>IF(FN_MC!M609="","*",FN_MC!M609)</f>
        <v>-</v>
      </c>
      <c r="L606" s="196" t="str">
        <f>IF(FN_MC!N609="","*",FN_MC!N609)</f>
        <v>-</v>
      </c>
      <c r="M606" s="97" t="str">
        <f>IF(FN_MC!J609="","*",FN_MC!J609)</f>
        <v>*</v>
      </c>
      <c r="N606" s="183" t="str">
        <f>IF(FN_MC!K609="","*",FN_MC!K609)</f>
        <v>*</v>
      </c>
      <c r="O606" s="183" t="str">
        <f>IF(FN_MC!L609="","*",FN_MC!L609)</f>
        <v>-</v>
      </c>
      <c r="P606" s="107" t="str">
        <f>IF(FN_MC!O609="","*",FN_MC!O609)</f>
        <v>*</v>
      </c>
      <c r="Q606" s="107" t="str">
        <f>IF(FN_MC!P609="","*",FN_MC!P609)</f>
        <v>*</v>
      </c>
      <c r="R606" s="96" t="str">
        <f>IF(FN_MC!Q609="","*",CONCATENATE(FN_MC!Q609," ",FN_MC!R609))</f>
        <v>*</v>
      </c>
      <c r="S606" s="96" t="str">
        <f>IF(FN_MC!V609="","*",FN_MC!V609)</f>
        <v>*</v>
      </c>
      <c r="T606" s="96" t="str">
        <f>IF(FN_MC!W609="","*",FN_MC!W609)</f>
        <v>*</v>
      </c>
      <c r="U606" s="98" t="str">
        <f ca="1">_xlfn.XLOOKUP(G606&amp;$U$3,BS_CONTROLE[CHAVE],BS_CONTROLE[Quantidade_11],"-")</f>
        <v>-</v>
      </c>
      <c r="V606" s="98" t="str">
        <f ca="1">_xlfn.XLOOKUP(G606&amp;$V$3,BS_CONTROLE[CHAVE],BS_CONTROLE[Quantidade_11],"-")</f>
        <v>-</v>
      </c>
      <c r="W606" s="98" t="str">
        <f ca="1">_xlfn.XLOOKUP(G606&amp;$W$3,BS_CONTROLE[CHAVE],BS_CONTROLE[Quantidade_11],"-")</f>
        <v>-</v>
      </c>
      <c r="X606" s="201"/>
      <c r="Y606" s="201"/>
      <c r="Z606" s="201"/>
      <c r="AA606" s="201"/>
      <c r="AB606" s="201"/>
      <c r="AC606" s="201"/>
      <c r="AD606" s="201"/>
      <c r="AE606" s="201"/>
      <c r="AF606" s="201"/>
      <c r="AG606" s="201"/>
      <c r="AH606" s="201"/>
      <c r="AI606" s="201"/>
      <c r="AJ606" s="201"/>
      <c r="AK606" s="201"/>
      <c r="AL606" s="201"/>
      <c r="AM606" s="201"/>
      <c r="AN606" s="201"/>
      <c r="AO606" s="201"/>
      <c r="AP606" s="201"/>
      <c r="AQ606" s="201"/>
      <c r="AR606" s="201"/>
      <c r="AS606" s="201"/>
      <c r="AT606" s="201"/>
    </row>
    <row r="607" spans="1:46" hidden="1">
      <c r="A607" s="95" t="str">
        <f>IF(FN_MC!Y610="","*",FN_MC!Y610)</f>
        <v>*</v>
      </c>
      <c r="B607" s="95" t="str">
        <f>IF(FN_MC!X610="","*",FN_MC!X610)</f>
        <v>*</v>
      </c>
      <c r="C607" s="95" t="str">
        <f>IF(FN_MC!Z610="","*",FN_MC!Z610)</f>
        <v>*</v>
      </c>
      <c r="D607" s="96" t="str">
        <f>IF(FN_MC!S610="","*",FN_MC!S610)</f>
        <v>-</v>
      </c>
      <c r="E607" s="96" t="str">
        <f>IF(FN_MC!T610="","*",FN_MC!T610)</f>
        <v>-</v>
      </c>
      <c r="F607" s="96" t="str">
        <f>IF(FN_MC!B610="","*",FN_MC!B610)</f>
        <v>*</v>
      </c>
      <c r="G607" s="96" t="str">
        <f>IF(FN_MC!D610="","*",FN_MC!D610)</f>
        <v>*</v>
      </c>
      <c r="H607" s="96" t="str">
        <f>IF(FN_MC!F610="","*",FN_MC!F610)</f>
        <v>*</v>
      </c>
      <c r="I607" s="96" t="str">
        <f>IF(FN_MC!H610="","*",FN_MC!H610)</f>
        <v>*</v>
      </c>
      <c r="J607" s="96" t="str">
        <f>IF(FN_MC!I610="","*",FN_MC!I610)</f>
        <v>*</v>
      </c>
      <c r="K607" s="96" t="str">
        <f>IF(FN_MC!M610="","*",FN_MC!M610)</f>
        <v>-</v>
      </c>
      <c r="L607" s="196" t="str">
        <f>IF(FN_MC!N610="","*",FN_MC!N610)</f>
        <v>-</v>
      </c>
      <c r="M607" s="97" t="str">
        <f>IF(FN_MC!J610="","*",FN_MC!J610)</f>
        <v>*</v>
      </c>
      <c r="N607" s="183" t="str">
        <f>IF(FN_MC!K610="","*",FN_MC!K610)</f>
        <v>*</v>
      </c>
      <c r="O607" s="183" t="str">
        <f>IF(FN_MC!L610="","*",FN_MC!L610)</f>
        <v>-</v>
      </c>
      <c r="P607" s="107" t="str">
        <f>IF(FN_MC!O610="","*",FN_MC!O610)</f>
        <v>*</v>
      </c>
      <c r="Q607" s="107" t="str">
        <f>IF(FN_MC!P610="","*",FN_MC!P610)</f>
        <v>*</v>
      </c>
      <c r="R607" s="96" t="str">
        <f>IF(FN_MC!Q610="","*",CONCATENATE(FN_MC!Q610," ",FN_MC!R610))</f>
        <v>*</v>
      </c>
      <c r="S607" s="96" t="str">
        <f>IF(FN_MC!V610="","*",FN_MC!V610)</f>
        <v>*</v>
      </c>
      <c r="T607" s="96" t="str">
        <f>IF(FN_MC!W610="","*",FN_MC!W610)</f>
        <v>*</v>
      </c>
      <c r="U607" s="98" t="str">
        <f ca="1">_xlfn.XLOOKUP(G607&amp;$U$3,BS_CONTROLE[CHAVE],BS_CONTROLE[Quantidade_11],"-")</f>
        <v>-</v>
      </c>
      <c r="V607" s="98" t="str">
        <f ca="1">_xlfn.XLOOKUP(G607&amp;$V$3,BS_CONTROLE[CHAVE],BS_CONTROLE[Quantidade_11],"-")</f>
        <v>-</v>
      </c>
      <c r="W607" s="98" t="str">
        <f ca="1">_xlfn.XLOOKUP(G607&amp;$W$3,BS_CONTROLE[CHAVE],BS_CONTROLE[Quantidade_11],"-")</f>
        <v>-</v>
      </c>
      <c r="X607" s="201"/>
      <c r="Y607" s="201"/>
      <c r="Z607" s="201"/>
      <c r="AA607" s="201"/>
      <c r="AB607" s="201"/>
      <c r="AC607" s="201"/>
      <c r="AD607" s="201"/>
      <c r="AE607" s="201"/>
      <c r="AF607" s="201"/>
      <c r="AG607" s="201"/>
      <c r="AH607" s="201"/>
      <c r="AI607" s="201"/>
      <c r="AJ607" s="201"/>
      <c r="AK607" s="201"/>
      <c r="AL607" s="201"/>
      <c r="AM607" s="201"/>
      <c r="AN607" s="201"/>
      <c r="AO607" s="201"/>
      <c r="AP607" s="201"/>
      <c r="AQ607" s="201"/>
      <c r="AR607" s="201"/>
      <c r="AS607" s="201"/>
      <c r="AT607" s="201"/>
    </row>
    <row r="608" spans="1:46" hidden="1">
      <c r="A608" s="95" t="str">
        <f>IF(FN_MC!Y611="","*",FN_MC!Y611)</f>
        <v>*</v>
      </c>
      <c r="B608" s="95" t="str">
        <f>IF(FN_MC!X611="","*",FN_MC!X611)</f>
        <v>*</v>
      </c>
      <c r="C608" s="95" t="str">
        <f>IF(FN_MC!Z611="","*",FN_MC!Z611)</f>
        <v>*</v>
      </c>
      <c r="D608" s="96" t="str">
        <f>IF(FN_MC!S611="","*",FN_MC!S611)</f>
        <v>-</v>
      </c>
      <c r="E608" s="96" t="str">
        <f>IF(FN_MC!T611="","*",FN_MC!T611)</f>
        <v>-</v>
      </c>
      <c r="F608" s="96" t="str">
        <f>IF(FN_MC!B611="","*",FN_MC!B611)</f>
        <v>*</v>
      </c>
      <c r="G608" s="96" t="str">
        <f>IF(FN_MC!D611="","*",FN_MC!D611)</f>
        <v>*</v>
      </c>
      <c r="H608" s="96" t="str">
        <f>IF(FN_MC!F611="","*",FN_MC!F611)</f>
        <v>*</v>
      </c>
      <c r="I608" s="96" t="str">
        <f>IF(FN_MC!H611="","*",FN_MC!H611)</f>
        <v>*</v>
      </c>
      <c r="J608" s="96" t="str">
        <f>IF(FN_MC!I611="","*",FN_MC!I611)</f>
        <v>*</v>
      </c>
      <c r="K608" s="96" t="str">
        <f>IF(FN_MC!M611="","*",FN_MC!M611)</f>
        <v>-</v>
      </c>
      <c r="L608" s="196" t="str">
        <f>IF(FN_MC!N611="","*",FN_MC!N611)</f>
        <v>-</v>
      </c>
      <c r="M608" s="97" t="str">
        <f>IF(FN_MC!J611="","*",FN_MC!J611)</f>
        <v>*</v>
      </c>
      <c r="N608" s="183" t="str">
        <f>IF(FN_MC!K611="","*",FN_MC!K611)</f>
        <v>*</v>
      </c>
      <c r="O608" s="183" t="str">
        <f>IF(FN_MC!L611="","*",FN_MC!L611)</f>
        <v>-</v>
      </c>
      <c r="P608" s="107" t="str">
        <f>IF(FN_MC!O611="","*",FN_MC!O611)</f>
        <v>*</v>
      </c>
      <c r="Q608" s="107" t="str">
        <f>IF(FN_MC!P611="","*",FN_MC!P611)</f>
        <v>*</v>
      </c>
      <c r="R608" s="96" t="str">
        <f>IF(FN_MC!Q611="","*",CONCATENATE(FN_MC!Q611," ",FN_MC!R611))</f>
        <v>*</v>
      </c>
      <c r="S608" s="96" t="str">
        <f>IF(FN_MC!V611="","*",FN_MC!V611)</f>
        <v>*</v>
      </c>
      <c r="T608" s="96" t="str">
        <f>IF(FN_MC!W611="","*",FN_MC!W611)</f>
        <v>*</v>
      </c>
      <c r="U608" s="98" t="str">
        <f ca="1">_xlfn.XLOOKUP(G608&amp;$U$3,BS_CONTROLE[CHAVE],BS_CONTROLE[Quantidade_11],"-")</f>
        <v>-</v>
      </c>
      <c r="V608" s="98" t="str">
        <f ca="1">_xlfn.XLOOKUP(G608&amp;$V$3,BS_CONTROLE[CHAVE],BS_CONTROLE[Quantidade_11],"-")</f>
        <v>-</v>
      </c>
      <c r="W608" s="98" t="str">
        <f ca="1">_xlfn.XLOOKUP(G608&amp;$W$3,BS_CONTROLE[CHAVE],BS_CONTROLE[Quantidade_11],"-")</f>
        <v>-</v>
      </c>
      <c r="X608" s="201"/>
      <c r="Y608" s="201"/>
      <c r="Z608" s="201"/>
      <c r="AA608" s="201"/>
      <c r="AB608" s="201"/>
      <c r="AC608" s="201"/>
      <c r="AD608" s="201"/>
      <c r="AE608" s="201"/>
      <c r="AF608" s="201"/>
      <c r="AG608" s="201"/>
      <c r="AH608" s="201"/>
      <c r="AI608" s="201"/>
      <c r="AJ608" s="201"/>
      <c r="AK608" s="201"/>
      <c r="AL608" s="201"/>
      <c r="AM608" s="201"/>
      <c r="AN608" s="201"/>
      <c r="AO608" s="201"/>
      <c r="AP608" s="201"/>
      <c r="AQ608" s="201"/>
      <c r="AR608" s="201"/>
      <c r="AS608" s="201"/>
      <c r="AT608" s="201"/>
    </row>
    <row r="609" spans="1:46" hidden="1">
      <c r="A609" s="95" t="str">
        <f>IF(FN_MC!Y612="","*",FN_MC!Y612)</f>
        <v>*</v>
      </c>
      <c r="B609" s="95" t="str">
        <f>IF(FN_MC!X612="","*",FN_MC!X612)</f>
        <v>*</v>
      </c>
      <c r="C609" s="95" t="str">
        <f>IF(FN_MC!Z612="","*",FN_MC!Z612)</f>
        <v>*</v>
      </c>
      <c r="D609" s="96" t="str">
        <f>IF(FN_MC!S612="","*",FN_MC!S612)</f>
        <v>-</v>
      </c>
      <c r="E609" s="96" t="str">
        <f>IF(FN_MC!T612="","*",FN_MC!T612)</f>
        <v>-</v>
      </c>
      <c r="F609" s="96" t="str">
        <f>IF(FN_MC!B612="","*",FN_MC!B612)</f>
        <v>*</v>
      </c>
      <c r="G609" s="96" t="str">
        <f>IF(FN_MC!D612="","*",FN_MC!D612)</f>
        <v>*</v>
      </c>
      <c r="H609" s="96" t="str">
        <f>IF(FN_MC!F612="","*",FN_MC!F612)</f>
        <v>*</v>
      </c>
      <c r="I609" s="96" t="str">
        <f>IF(FN_MC!H612="","*",FN_MC!H612)</f>
        <v>*</v>
      </c>
      <c r="J609" s="96" t="str">
        <f>IF(FN_MC!I612="","*",FN_MC!I612)</f>
        <v>*</v>
      </c>
      <c r="K609" s="96" t="str">
        <f>IF(FN_MC!M612="","*",FN_MC!M612)</f>
        <v>-</v>
      </c>
      <c r="L609" s="196" t="str">
        <f>IF(FN_MC!N612="","*",FN_MC!N612)</f>
        <v>-</v>
      </c>
      <c r="M609" s="97" t="str">
        <f>IF(FN_MC!J612="","*",FN_MC!J612)</f>
        <v>*</v>
      </c>
      <c r="N609" s="183" t="str">
        <f>IF(FN_MC!K612="","*",FN_MC!K612)</f>
        <v>*</v>
      </c>
      <c r="O609" s="183" t="str">
        <f>IF(FN_MC!L612="","*",FN_MC!L612)</f>
        <v>-</v>
      </c>
      <c r="P609" s="107" t="str">
        <f>IF(FN_MC!O612="","*",FN_MC!O612)</f>
        <v>*</v>
      </c>
      <c r="Q609" s="107" t="str">
        <f>IF(FN_MC!P612="","*",FN_MC!P612)</f>
        <v>*</v>
      </c>
      <c r="R609" s="96" t="str">
        <f>IF(FN_MC!Q612="","*",CONCATENATE(FN_MC!Q612," ",FN_MC!R612))</f>
        <v>*</v>
      </c>
      <c r="S609" s="96" t="str">
        <f>IF(FN_MC!V612="","*",FN_MC!V612)</f>
        <v>*</v>
      </c>
      <c r="T609" s="96" t="str">
        <f>IF(FN_MC!W612="","*",FN_MC!W612)</f>
        <v>*</v>
      </c>
      <c r="U609" s="98" t="str">
        <f ca="1">_xlfn.XLOOKUP(G609&amp;$U$3,BS_CONTROLE[CHAVE],BS_CONTROLE[Quantidade_11],"-")</f>
        <v>-</v>
      </c>
      <c r="V609" s="98" t="str">
        <f ca="1">_xlfn.XLOOKUP(G609&amp;$V$3,BS_CONTROLE[CHAVE],BS_CONTROLE[Quantidade_11],"-")</f>
        <v>-</v>
      </c>
      <c r="W609" s="98" t="str">
        <f ca="1">_xlfn.XLOOKUP(G609&amp;$W$3,BS_CONTROLE[CHAVE],BS_CONTROLE[Quantidade_11],"-")</f>
        <v>-</v>
      </c>
      <c r="X609" s="201"/>
      <c r="Y609" s="201"/>
      <c r="Z609" s="201"/>
      <c r="AA609" s="201"/>
      <c r="AB609" s="201"/>
      <c r="AC609" s="201"/>
      <c r="AD609" s="201"/>
      <c r="AE609" s="201"/>
      <c r="AF609" s="201"/>
      <c r="AG609" s="201"/>
      <c r="AH609" s="201"/>
      <c r="AI609" s="201"/>
      <c r="AJ609" s="201"/>
      <c r="AK609" s="201"/>
      <c r="AL609" s="201"/>
      <c r="AM609" s="201"/>
      <c r="AN609" s="201"/>
      <c r="AO609" s="201"/>
      <c r="AP609" s="201"/>
      <c r="AQ609" s="201"/>
      <c r="AR609" s="201"/>
      <c r="AS609" s="201"/>
      <c r="AT609" s="201"/>
    </row>
    <row r="610" spans="1:46" hidden="1">
      <c r="A610" s="95" t="str">
        <f>IF(FN_MC!Y613="","*",FN_MC!Y613)</f>
        <v>*</v>
      </c>
      <c r="B610" s="95" t="str">
        <f>IF(FN_MC!X613="","*",FN_MC!X613)</f>
        <v>*</v>
      </c>
      <c r="C610" s="95" t="str">
        <f>IF(FN_MC!Z613="","*",FN_MC!Z613)</f>
        <v>*</v>
      </c>
      <c r="D610" s="96" t="str">
        <f>IF(FN_MC!S613="","*",FN_MC!S613)</f>
        <v>-</v>
      </c>
      <c r="E610" s="96" t="str">
        <f>IF(FN_MC!T613="","*",FN_MC!T613)</f>
        <v>-</v>
      </c>
      <c r="F610" s="96" t="str">
        <f>IF(FN_MC!B613="","*",FN_MC!B613)</f>
        <v>*</v>
      </c>
      <c r="G610" s="96" t="str">
        <f>IF(FN_MC!D613="","*",FN_MC!D613)</f>
        <v>*</v>
      </c>
      <c r="H610" s="96" t="str">
        <f>IF(FN_MC!F613="","*",FN_MC!F613)</f>
        <v>*</v>
      </c>
      <c r="I610" s="96" t="str">
        <f>IF(FN_MC!H613="","*",FN_MC!H613)</f>
        <v>*</v>
      </c>
      <c r="J610" s="96" t="str">
        <f>IF(FN_MC!I613="","*",FN_MC!I613)</f>
        <v>*</v>
      </c>
      <c r="K610" s="96" t="str">
        <f>IF(FN_MC!M613="","*",FN_MC!M613)</f>
        <v>-</v>
      </c>
      <c r="L610" s="196" t="str">
        <f>IF(FN_MC!N613="","*",FN_MC!N613)</f>
        <v>-</v>
      </c>
      <c r="M610" s="97" t="str">
        <f>IF(FN_MC!J613="","*",FN_MC!J613)</f>
        <v>*</v>
      </c>
      <c r="N610" s="183" t="str">
        <f>IF(FN_MC!K613="","*",FN_MC!K613)</f>
        <v>*</v>
      </c>
      <c r="O610" s="183" t="str">
        <f>IF(FN_MC!L613="","*",FN_MC!L613)</f>
        <v>-</v>
      </c>
      <c r="P610" s="107" t="str">
        <f>IF(FN_MC!O613="","*",FN_MC!O613)</f>
        <v>*</v>
      </c>
      <c r="Q610" s="107" t="str">
        <f>IF(FN_MC!P613="","*",FN_MC!P613)</f>
        <v>*</v>
      </c>
      <c r="R610" s="96" t="str">
        <f>IF(FN_MC!Q613="","*",CONCATENATE(FN_MC!Q613," ",FN_MC!R613))</f>
        <v>*</v>
      </c>
      <c r="S610" s="96" t="str">
        <f>IF(FN_MC!V613="","*",FN_MC!V613)</f>
        <v>*</v>
      </c>
      <c r="T610" s="96" t="str">
        <f>IF(FN_MC!W613="","*",FN_MC!W613)</f>
        <v>*</v>
      </c>
      <c r="U610" s="98" t="str">
        <f ca="1">_xlfn.XLOOKUP(G610&amp;$U$3,BS_CONTROLE[CHAVE],BS_CONTROLE[Quantidade_11],"-")</f>
        <v>-</v>
      </c>
      <c r="V610" s="98" t="str">
        <f ca="1">_xlfn.XLOOKUP(G610&amp;$V$3,BS_CONTROLE[CHAVE],BS_CONTROLE[Quantidade_11],"-")</f>
        <v>-</v>
      </c>
      <c r="W610" s="98" t="str">
        <f ca="1">_xlfn.XLOOKUP(G610&amp;$W$3,BS_CONTROLE[CHAVE],BS_CONTROLE[Quantidade_11],"-")</f>
        <v>-</v>
      </c>
      <c r="X610" s="201"/>
      <c r="Y610" s="201"/>
      <c r="Z610" s="201"/>
      <c r="AA610" s="201"/>
      <c r="AB610" s="201"/>
      <c r="AC610" s="201"/>
      <c r="AD610" s="201"/>
      <c r="AE610" s="201"/>
      <c r="AF610" s="201"/>
      <c r="AG610" s="201"/>
      <c r="AH610" s="201"/>
      <c r="AI610" s="201"/>
      <c r="AJ610" s="201"/>
      <c r="AK610" s="201"/>
      <c r="AL610" s="201"/>
      <c r="AM610" s="201"/>
      <c r="AN610" s="201"/>
      <c r="AO610" s="201"/>
      <c r="AP610" s="201"/>
      <c r="AQ610" s="201"/>
      <c r="AR610" s="201"/>
      <c r="AS610" s="201"/>
      <c r="AT610" s="201"/>
    </row>
    <row r="611" spans="1:46" hidden="1">
      <c r="A611" s="95" t="str">
        <f>IF(FN_MC!Y614="","*",FN_MC!Y614)</f>
        <v>*</v>
      </c>
      <c r="B611" s="95" t="str">
        <f>IF(FN_MC!X614="","*",FN_MC!X614)</f>
        <v>*</v>
      </c>
      <c r="C611" s="95" t="str">
        <f>IF(FN_MC!Z614="","*",FN_MC!Z614)</f>
        <v>*</v>
      </c>
      <c r="D611" s="96" t="str">
        <f>IF(FN_MC!S614="","*",FN_MC!S614)</f>
        <v>-</v>
      </c>
      <c r="E611" s="96" t="str">
        <f>IF(FN_MC!T614="","*",FN_MC!T614)</f>
        <v>-</v>
      </c>
      <c r="F611" s="96" t="str">
        <f>IF(FN_MC!B614="","*",FN_MC!B614)</f>
        <v>*</v>
      </c>
      <c r="G611" s="96" t="str">
        <f>IF(FN_MC!D614="","*",FN_MC!D614)</f>
        <v>*</v>
      </c>
      <c r="H611" s="96" t="str">
        <f>IF(FN_MC!F614="","*",FN_MC!F614)</f>
        <v>*</v>
      </c>
      <c r="I611" s="96" t="str">
        <f>IF(FN_MC!H614="","*",FN_MC!H614)</f>
        <v>*</v>
      </c>
      <c r="J611" s="96" t="str">
        <f>IF(FN_MC!I614="","*",FN_MC!I614)</f>
        <v>*</v>
      </c>
      <c r="K611" s="96" t="str">
        <f>IF(FN_MC!M614="","*",FN_MC!M614)</f>
        <v>-</v>
      </c>
      <c r="L611" s="196" t="str">
        <f>IF(FN_MC!N614="","*",FN_MC!N614)</f>
        <v>-</v>
      </c>
      <c r="M611" s="97" t="str">
        <f>IF(FN_MC!J614="","*",FN_MC!J614)</f>
        <v>*</v>
      </c>
      <c r="N611" s="183" t="str">
        <f>IF(FN_MC!K614="","*",FN_MC!K614)</f>
        <v>*</v>
      </c>
      <c r="O611" s="183" t="str">
        <f>IF(FN_MC!L614="","*",FN_MC!L614)</f>
        <v>-</v>
      </c>
      <c r="P611" s="107" t="str">
        <f>IF(FN_MC!O614="","*",FN_MC!O614)</f>
        <v>*</v>
      </c>
      <c r="Q611" s="107" t="str">
        <f>IF(FN_MC!P614="","*",FN_MC!P614)</f>
        <v>*</v>
      </c>
      <c r="R611" s="96" t="str">
        <f>IF(FN_MC!Q614="","*",CONCATENATE(FN_MC!Q614," ",FN_MC!R614))</f>
        <v>*</v>
      </c>
      <c r="S611" s="96" t="str">
        <f>IF(FN_MC!V614="","*",FN_MC!V614)</f>
        <v>*</v>
      </c>
      <c r="T611" s="96" t="str">
        <f>IF(FN_MC!W614="","*",FN_MC!W614)</f>
        <v>*</v>
      </c>
      <c r="U611" s="98" t="str">
        <f ca="1">_xlfn.XLOOKUP(G611&amp;$U$3,BS_CONTROLE[CHAVE],BS_CONTROLE[Quantidade_11],"-")</f>
        <v>-</v>
      </c>
      <c r="V611" s="98" t="str">
        <f ca="1">_xlfn.XLOOKUP(G611&amp;$V$3,BS_CONTROLE[CHAVE],BS_CONTROLE[Quantidade_11],"-")</f>
        <v>-</v>
      </c>
      <c r="W611" s="98" t="str">
        <f ca="1">_xlfn.XLOOKUP(G611&amp;$W$3,BS_CONTROLE[CHAVE],BS_CONTROLE[Quantidade_11],"-")</f>
        <v>-</v>
      </c>
      <c r="X611" s="201"/>
      <c r="Y611" s="201"/>
      <c r="Z611" s="201"/>
      <c r="AA611" s="201"/>
      <c r="AB611" s="201"/>
      <c r="AC611" s="201"/>
      <c r="AD611" s="201"/>
      <c r="AE611" s="201"/>
      <c r="AF611" s="201"/>
      <c r="AG611" s="201"/>
      <c r="AH611" s="201"/>
      <c r="AI611" s="201"/>
      <c r="AJ611" s="201"/>
      <c r="AK611" s="201"/>
      <c r="AL611" s="201"/>
      <c r="AM611" s="201"/>
      <c r="AN611" s="201"/>
      <c r="AO611" s="201"/>
      <c r="AP611" s="201"/>
      <c r="AQ611" s="201"/>
      <c r="AR611" s="201"/>
      <c r="AS611" s="201"/>
      <c r="AT611" s="201"/>
    </row>
    <row r="612" spans="1:46" hidden="1">
      <c r="A612" s="95" t="str">
        <f>IF(FN_MC!Y615="","*",FN_MC!Y615)</f>
        <v>*</v>
      </c>
      <c r="B612" s="95" t="str">
        <f>IF(FN_MC!X615="","*",FN_MC!X615)</f>
        <v>*</v>
      </c>
      <c r="C612" s="95" t="str">
        <f>IF(FN_MC!Z615="","*",FN_MC!Z615)</f>
        <v>*</v>
      </c>
      <c r="D612" s="96" t="str">
        <f>IF(FN_MC!S615="","*",FN_MC!S615)</f>
        <v>-</v>
      </c>
      <c r="E612" s="96" t="str">
        <f>IF(FN_MC!T615="","*",FN_MC!T615)</f>
        <v>-</v>
      </c>
      <c r="F612" s="96" t="str">
        <f>IF(FN_MC!B615="","*",FN_MC!B615)</f>
        <v>*</v>
      </c>
      <c r="G612" s="96" t="str">
        <f>IF(FN_MC!D615="","*",FN_MC!D615)</f>
        <v>*</v>
      </c>
      <c r="H612" s="96" t="str">
        <f>IF(FN_MC!F615="","*",FN_MC!F615)</f>
        <v>*</v>
      </c>
      <c r="I612" s="96" t="str">
        <f>IF(FN_MC!H615="","*",FN_MC!H615)</f>
        <v>*</v>
      </c>
      <c r="J612" s="96" t="str">
        <f>IF(FN_MC!I615="","*",FN_MC!I615)</f>
        <v>*</v>
      </c>
      <c r="K612" s="96" t="str">
        <f>IF(FN_MC!M615="","*",FN_MC!M615)</f>
        <v>-</v>
      </c>
      <c r="L612" s="196" t="str">
        <f>IF(FN_MC!N615="","*",FN_MC!N615)</f>
        <v>-</v>
      </c>
      <c r="M612" s="97" t="str">
        <f>IF(FN_MC!J615="","*",FN_MC!J615)</f>
        <v>*</v>
      </c>
      <c r="N612" s="183" t="str">
        <f>IF(FN_MC!K615="","*",FN_MC!K615)</f>
        <v>*</v>
      </c>
      <c r="O612" s="183" t="str">
        <f>IF(FN_MC!L615="","*",FN_MC!L615)</f>
        <v>-</v>
      </c>
      <c r="P612" s="107" t="str">
        <f>IF(FN_MC!O615="","*",FN_MC!O615)</f>
        <v>*</v>
      </c>
      <c r="Q612" s="107" t="str">
        <f>IF(FN_MC!P615="","*",FN_MC!P615)</f>
        <v>*</v>
      </c>
      <c r="R612" s="96" t="str">
        <f>IF(FN_MC!Q615="","*",CONCATENATE(FN_MC!Q615," ",FN_MC!R615))</f>
        <v>*</v>
      </c>
      <c r="S612" s="96" t="str">
        <f>IF(FN_MC!V615="","*",FN_MC!V615)</f>
        <v>*</v>
      </c>
      <c r="T612" s="96" t="str">
        <f>IF(FN_MC!W615="","*",FN_MC!W615)</f>
        <v>*</v>
      </c>
      <c r="U612" s="98" t="str">
        <f ca="1">_xlfn.XLOOKUP(G612&amp;$U$3,BS_CONTROLE[CHAVE],BS_CONTROLE[Quantidade_11],"-")</f>
        <v>-</v>
      </c>
      <c r="V612" s="98" t="str">
        <f ca="1">_xlfn.XLOOKUP(G612&amp;$V$3,BS_CONTROLE[CHAVE],BS_CONTROLE[Quantidade_11],"-")</f>
        <v>-</v>
      </c>
      <c r="W612" s="98" t="str">
        <f ca="1">_xlfn.XLOOKUP(G612&amp;$W$3,BS_CONTROLE[CHAVE],BS_CONTROLE[Quantidade_11],"-")</f>
        <v>-</v>
      </c>
      <c r="X612" s="201"/>
      <c r="Y612" s="201"/>
      <c r="Z612" s="201"/>
      <c r="AA612" s="201"/>
      <c r="AB612" s="201"/>
      <c r="AC612" s="201"/>
      <c r="AD612" s="201"/>
      <c r="AE612" s="201"/>
      <c r="AF612" s="201"/>
      <c r="AG612" s="201"/>
      <c r="AH612" s="201"/>
      <c r="AI612" s="201"/>
      <c r="AJ612" s="201"/>
      <c r="AK612" s="201"/>
      <c r="AL612" s="201"/>
      <c r="AM612" s="201"/>
      <c r="AN612" s="201"/>
      <c r="AO612" s="201"/>
      <c r="AP612" s="201"/>
      <c r="AQ612" s="201"/>
      <c r="AR612" s="201"/>
      <c r="AS612" s="201"/>
      <c r="AT612" s="201"/>
    </row>
    <row r="613" spans="1:46" hidden="1">
      <c r="A613" s="95" t="str">
        <f>IF(FN_MC!Y616="","*",FN_MC!Y616)</f>
        <v>*</v>
      </c>
      <c r="B613" s="95" t="str">
        <f>IF(FN_MC!X616="","*",FN_MC!X616)</f>
        <v>*</v>
      </c>
      <c r="C613" s="95" t="str">
        <f>IF(FN_MC!Z616="","*",FN_MC!Z616)</f>
        <v>*</v>
      </c>
      <c r="D613" s="96" t="str">
        <f>IF(FN_MC!S616="","*",FN_MC!S616)</f>
        <v>-</v>
      </c>
      <c r="E613" s="96" t="str">
        <f>IF(FN_MC!T616="","*",FN_MC!T616)</f>
        <v>-</v>
      </c>
      <c r="F613" s="96" t="str">
        <f>IF(FN_MC!B616="","*",FN_MC!B616)</f>
        <v>*</v>
      </c>
      <c r="G613" s="96" t="str">
        <f>IF(FN_MC!D616="","*",FN_MC!D616)</f>
        <v>*</v>
      </c>
      <c r="H613" s="96" t="str">
        <f>IF(FN_MC!F616="","*",FN_MC!F616)</f>
        <v>*</v>
      </c>
      <c r="I613" s="96" t="str">
        <f>IF(FN_MC!H616="","*",FN_MC!H616)</f>
        <v>*</v>
      </c>
      <c r="J613" s="96" t="str">
        <f>IF(FN_MC!I616="","*",FN_MC!I616)</f>
        <v>*</v>
      </c>
      <c r="K613" s="96" t="str">
        <f>IF(FN_MC!M616="","*",FN_MC!M616)</f>
        <v>-</v>
      </c>
      <c r="L613" s="196" t="str">
        <f>IF(FN_MC!N616="","*",FN_MC!N616)</f>
        <v>-</v>
      </c>
      <c r="M613" s="97" t="str">
        <f>IF(FN_MC!J616="","*",FN_MC!J616)</f>
        <v>*</v>
      </c>
      <c r="N613" s="183" t="str">
        <f>IF(FN_MC!K616="","*",FN_MC!K616)</f>
        <v>*</v>
      </c>
      <c r="O613" s="183" t="str">
        <f>IF(FN_MC!L616="","*",FN_MC!L616)</f>
        <v>-</v>
      </c>
      <c r="P613" s="107" t="str">
        <f>IF(FN_MC!O616="","*",FN_MC!O616)</f>
        <v>*</v>
      </c>
      <c r="Q613" s="107" t="str">
        <f>IF(FN_MC!P616="","*",FN_MC!P616)</f>
        <v>*</v>
      </c>
      <c r="R613" s="96" t="str">
        <f>IF(FN_MC!Q616="","*",CONCATENATE(FN_MC!Q616," ",FN_MC!R616))</f>
        <v>*</v>
      </c>
      <c r="S613" s="96" t="str">
        <f>IF(FN_MC!V616="","*",FN_MC!V616)</f>
        <v>*</v>
      </c>
      <c r="T613" s="96" t="str">
        <f>IF(FN_MC!W616="","*",FN_MC!W616)</f>
        <v>*</v>
      </c>
      <c r="U613" s="98" t="str">
        <f ca="1">_xlfn.XLOOKUP(G613&amp;$U$3,BS_CONTROLE[CHAVE],BS_CONTROLE[Quantidade_11],"-")</f>
        <v>-</v>
      </c>
      <c r="V613" s="98" t="str">
        <f ca="1">_xlfn.XLOOKUP(G613&amp;$V$3,BS_CONTROLE[CHAVE],BS_CONTROLE[Quantidade_11],"-")</f>
        <v>-</v>
      </c>
      <c r="W613" s="98" t="str">
        <f ca="1">_xlfn.XLOOKUP(G613&amp;$W$3,BS_CONTROLE[CHAVE],BS_CONTROLE[Quantidade_11],"-")</f>
        <v>-</v>
      </c>
      <c r="X613" s="201"/>
      <c r="Y613" s="201"/>
      <c r="Z613" s="201"/>
      <c r="AA613" s="201"/>
      <c r="AB613" s="201"/>
      <c r="AC613" s="201"/>
      <c r="AD613" s="201"/>
      <c r="AE613" s="201"/>
      <c r="AF613" s="201"/>
      <c r="AG613" s="201"/>
      <c r="AH613" s="201"/>
      <c r="AI613" s="201"/>
      <c r="AJ613" s="201"/>
      <c r="AK613" s="201"/>
      <c r="AL613" s="201"/>
      <c r="AM613" s="201"/>
      <c r="AN613" s="201"/>
      <c r="AO613" s="201"/>
      <c r="AP613" s="201"/>
      <c r="AQ613" s="201"/>
      <c r="AR613" s="201"/>
      <c r="AS613" s="201"/>
      <c r="AT613" s="201"/>
    </row>
    <row r="614" spans="1:46" hidden="1">
      <c r="A614" s="95" t="str">
        <f>IF(FN_MC!Y617="","*",FN_MC!Y617)</f>
        <v>*</v>
      </c>
      <c r="B614" s="95" t="str">
        <f>IF(FN_MC!X617="","*",FN_MC!X617)</f>
        <v>*</v>
      </c>
      <c r="C614" s="95" t="str">
        <f>IF(FN_MC!Z617="","*",FN_MC!Z617)</f>
        <v>*</v>
      </c>
      <c r="D614" s="96" t="str">
        <f>IF(FN_MC!S617="","*",FN_MC!S617)</f>
        <v>-</v>
      </c>
      <c r="E614" s="96" t="str">
        <f>IF(FN_MC!T617="","*",FN_MC!T617)</f>
        <v>-</v>
      </c>
      <c r="F614" s="96" t="str">
        <f>IF(FN_MC!B617="","*",FN_MC!B617)</f>
        <v>*</v>
      </c>
      <c r="G614" s="96" t="str">
        <f>IF(FN_MC!D617="","*",FN_MC!D617)</f>
        <v>*</v>
      </c>
      <c r="H614" s="96" t="str">
        <f>IF(FN_MC!F617="","*",FN_MC!F617)</f>
        <v>*</v>
      </c>
      <c r="I614" s="96" t="str">
        <f>IF(FN_MC!H617="","*",FN_MC!H617)</f>
        <v>*</v>
      </c>
      <c r="J614" s="96" t="str">
        <f>IF(FN_MC!I617="","*",FN_MC!I617)</f>
        <v>*</v>
      </c>
      <c r="K614" s="96" t="str">
        <f>IF(FN_MC!M617="","*",FN_MC!M617)</f>
        <v>-</v>
      </c>
      <c r="L614" s="196" t="str">
        <f>IF(FN_MC!N617="","*",FN_MC!N617)</f>
        <v>-</v>
      </c>
      <c r="M614" s="97" t="str">
        <f>IF(FN_MC!J617="","*",FN_MC!J617)</f>
        <v>*</v>
      </c>
      <c r="N614" s="183" t="str">
        <f>IF(FN_MC!K617="","*",FN_MC!K617)</f>
        <v>*</v>
      </c>
      <c r="O614" s="183" t="str">
        <f>IF(FN_MC!L617="","*",FN_MC!L617)</f>
        <v>-</v>
      </c>
      <c r="P614" s="107" t="str">
        <f>IF(FN_MC!O617="","*",FN_MC!O617)</f>
        <v>*</v>
      </c>
      <c r="Q614" s="107" t="str">
        <f>IF(FN_MC!P617="","*",FN_MC!P617)</f>
        <v>*</v>
      </c>
      <c r="R614" s="96" t="str">
        <f>IF(FN_MC!Q617="","*",CONCATENATE(FN_MC!Q617," ",FN_MC!R617))</f>
        <v>*</v>
      </c>
      <c r="S614" s="96" t="str">
        <f>IF(FN_MC!V617="","*",FN_MC!V617)</f>
        <v>*</v>
      </c>
      <c r="T614" s="96" t="str">
        <f>IF(FN_MC!W617="","*",FN_MC!W617)</f>
        <v>*</v>
      </c>
      <c r="U614" s="98" t="str">
        <f ca="1">_xlfn.XLOOKUP(G614&amp;$U$3,BS_CONTROLE[CHAVE],BS_CONTROLE[Quantidade_11],"-")</f>
        <v>-</v>
      </c>
      <c r="V614" s="98" t="str">
        <f ca="1">_xlfn.XLOOKUP(G614&amp;$V$3,BS_CONTROLE[CHAVE],BS_CONTROLE[Quantidade_11],"-")</f>
        <v>-</v>
      </c>
      <c r="W614" s="98" t="str">
        <f ca="1">_xlfn.XLOOKUP(G614&amp;$W$3,BS_CONTROLE[CHAVE],BS_CONTROLE[Quantidade_11],"-")</f>
        <v>-</v>
      </c>
      <c r="X614" s="201"/>
      <c r="Y614" s="201"/>
      <c r="Z614" s="201"/>
      <c r="AA614" s="201"/>
      <c r="AB614" s="201"/>
      <c r="AC614" s="201"/>
      <c r="AD614" s="201"/>
      <c r="AE614" s="201"/>
      <c r="AF614" s="201"/>
      <c r="AG614" s="201"/>
      <c r="AH614" s="201"/>
      <c r="AI614" s="201"/>
      <c r="AJ614" s="201"/>
      <c r="AK614" s="201"/>
      <c r="AL614" s="201"/>
      <c r="AM614" s="201"/>
      <c r="AN614" s="201"/>
      <c r="AO614" s="201"/>
      <c r="AP614" s="201"/>
      <c r="AQ614" s="201"/>
      <c r="AR614" s="201"/>
      <c r="AS614" s="201"/>
      <c r="AT614" s="201"/>
    </row>
    <row r="615" spans="1:46" hidden="1">
      <c r="A615" s="95" t="str">
        <f>IF(FN_MC!Y618="","*",FN_MC!Y618)</f>
        <v>*</v>
      </c>
      <c r="B615" s="95" t="str">
        <f>IF(FN_MC!X618="","*",FN_MC!X618)</f>
        <v>*</v>
      </c>
      <c r="C615" s="95" t="str">
        <f>IF(FN_MC!Z618="","*",FN_MC!Z618)</f>
        <v>*</v>
      </c>
      <c r="D615" s="96" t="str">
        <f>IF(FN_MC!S618="","*",FN_MC!S618)</f>
        <v>-</v>
      </c>
      <c r="E615" s="96" t="str">
        <f>IF(FN_MC!T618="","*",FN_MC!T618)</f>
        <v>-</v>
      </c>
      <c r="F615" s="96" t="str">
        <f>IF(FN_MC!B618="","*",FN_MC!B618)</f>
        <v>*</v>
      </c>
      <c r="G615" s="96" t="str">
        <f>IF(FN_MC!D618="","*",FN_MC!D618)</f>
        <v>*</v>
      </c>
      <c r="H615" s="96" t="str">
        <f>IF(FN_MC!F618="","*",FN_MC!F618)</f>
        <v>*</v>
      </c>
      <c r="I615" s="96" t="str">
        <f>IF(FN_MC!H618="","*",FN_MC!H618)</f>
        <v>*</v>
      </c>
      <c r="J615" s="96" t="str">
        <f>IF(FN_MC!I618="","*",FN_MC!I618)</f>
        <v>*</v>
      </c>
      <c r="K615" s="96" t="str">
        <f>IF(FN_MC!M618="","*",FN_MC!M618)</f>
        <v>-</v>
      </c>
      <c r="L615" s="196" t="str">
        <f>IF(FN_MC!N618="","*",FN_MC!N618)</f>
        <v>-</v>
      </c>
      <c r="M615" s="97" t="str">
        <f>IF(FN_MC!J618="","*",FN_MC!J618)</f>
        <v>*</v>
      </c>
      <c r="N615" s="183" t="str">
        <f>IF(FN_MC!K618="","*",FN_MC!K618)</f>
        <v>*</v>
      </c>
      <c r="O615" s="183" t="str">
        <f>IF(FN_MC!L618="","*",FN_MC!L618)</f>
        <v>-</v>
      </c>
      <c r="P615" s="107" t="str">
        <f>IF(FN_MC!O618="","*",FN_MC!O618)</f>
        <v>*</v>
      </c>
      <c r="Q615" s="107" t="str">
        <f>IF(FN_MC!P618="","*",FN_MC!P618)</f>
        <v>*</v>
      </c>
      <c r="R615" s="96" t="str">
        <f>IF(FN_MC!Q618="","*",CONCATENATE(FN_MC!Q618," ",FN_MC!R618))</f>
        <v>*</v>
      </c>
      <c r="S615" s="96" t="str">
        <f>IF(FN_MC!V618="","*",FN_MC!V618)</f>
        <v>*</v>
      </c>
      <c r="T615" s="96" t="str">
        <f>IF(FN_MC!W618="","*",FN_MC!W618)</f>
        <v>*</v>
      </c>
      <c r="U615" s="98" t="str">
        <f ca="1">_xlfn.XLOOKUP(G615&amp;$U$3,BS_CONTROLE[CHAVE],BS_CONTROLE[Quantidade_11],"-")</f>
        <v>-</v>
      </c>
      <c r="V615" s="98" t="str">
        <f ca="1">_xlfn.XLOOKUP(G615&amp;$V$3,BS_CONTROLE[CHAVE],BS_CONTROLE[Quantidade_11],"-")</f>
        <v>-</v>
      </c>
      <c r="W615" s="98" t="str">
        <f ca="1">_xlfn.XLOOKUP(G615&amp;$W$3,BS_CONTROLE[CHAVE],BS_CONTROLE[Quantidade_11],"-")</f>
        <v>-</v>
      </c>
      <c r="X615" s="201"/>
      <c r="Y615" s="201"/>
      <c r="Z615" s="201"/>
      <c r="AA615" s="201"/>
      <c r="AB615" s="201"/>
      <c r="AC615" s="201"/>
      <c r="AD615" s="201"/>
      <c r="AE615" s="201"/>
      <c r="AF615" s="201"/>
      <c r="AG615" s="201"/>
      <c r="AH615" s="201"/>
      <c r="AI615" s="201"/>
      <c r="AJ615" s="201"/>
      <c r="AK615" s="201"/>
      <c r="AL615" s="201"/>
      <c r="AM615" s="201"/>
      <c r="AN615" s="201"/>
      <c r="AO615" s="201"/>
      <c r="AP615" s="201"/>
      <c r="AQ615" s="201"/>
      <c r="AR615" s="201"/>
      <c r="AS615" s="201"/>
      <c r="AT615" s="201"/>
    </row>
    <row r="616" spans="1:46" hidden="1">
      <c r="A616" s="95" t="str">
        <f>IF(FN_MC!Y619="","*",FN_MC!Y619)</f>
        <v>*</v>
      </c>
      <c r="B616" s="95" t="str">
        <f>IF(FN_MC!X619="","*",FN_MC!X619)</f>
        <v>*</v>
      </c>
      <c r="C616" s="95" t="str">
        <f>IF(FN_MC!Z619="","*",FN_MC!Z619)</f>
        <v>*</v>
      </c>
      <c r="D616" s="96" t="str">
        <f>IF(FN_MC!S619="","*",FN_MC!S619)</f>
        <v>-</v>
      </c>
      <c r="E616" s="96" t="str">
        <f>IF(FN_MC!T619="","*",FN_MC!T619)</f>
        <v>-</v>
      </c>
      <c r="F616" s="96" t="str">
        <f>IF(FN_MC!B619="","*",FN_MC!B619)</f>
        <v>*</v>
      </c>
      <c r="G616" s="96" t="str">
        <f>IF(FN_MC!D619="","*",FN_MC!D619)</f>
        <v>*</v>
      </c>
      <c r="H616" s="96" t="str">
        <f>IF(FN_MC!F619="","*",FN_MC!F619)</f>
        <v>*</v>
      </c>
      <c r="I616" s="96" t="str">
        <f>IF(FN_MC!H619="","*",FN_MC!H619)</f>
        <v>*</v>
      </c>
      <c r="J616" s="96" t="str">
        <f>IF(FN_MC!I619="","*",FN_MC!I619)</f>
        <v>*</v>
      </c>
      <c r="K616" s="96" t="str">
        <f>IF(FN_MC!M619="","*",FN_MC!M619)</f>
        <v>-</v>
      </c>
      <c r="L616" s="196" t="str">
        <f>IF(FN_MC!N619="","*",FN_MC!N619)</f>
        <v>-</v>
      </c>
      <c r="M616" s="97" t="str">
        <f>IF(FN_MC!J619="","*",FN_MC!J619)</f>
        <v>*</v>
      </c>
      <c r="N616" s="183" t="str">
        <f>IF(FN_MC!K619="","*",FN_MC!K619)</f>
        <v>*</v>
      </c>
      <c r="O616" s="183" t="str">
        <f>IF(FN_MC!L619="","*",FN_MC!L619)</f>
        <v>-</v>
      </c>
      <c r="P616" s="107" t="str">
        <f>IF(FN_MC!O619="","*",FN_MC!O619)</f>
        <v>*</v>
      </c>
      <c r="Q616" s="107" t="str">
        <f>IF(FN_MC!P619="","*",FN_MC!P619)</f>
        <v>*</v>
      </c>
      <c r="R616" s="96" t="str">
        <f>IF(FN_MC!Q619="","*",CONCATENATE(FN_MC!Q619," ",FN_MC!R619))</f>
        <v>*</v>
      </c>
      <c r="S616" s="96" t="str">
        <f>IF(FN_MC!V619="","*",FN_MC!V619)</f>
        <v>*</v>
      </c>
      <c r="T616" s="96" t="str">
        <f>IF(FN_MC!W619="","*",FN_MC!W619)</f>
        <v>*</v>
      </c>
      <c r="U616" s="98" t="str">
        <f ca="1">_xlfn.XLOOKUP(G616&amp;$U$3,BS_CONTROLE[CHAVE],BS_CONTROLE[Quantidade_11],"-")</f>
        <v>-</v>
      </c>
      <c r="V616" s="98" t="str">
        <f ca="1">_xlfn.XLOOKUP(G616&amp;$V$3,BS_CONTROLE[CHAVE],BS_CONTROLE[Quantidade_11],"-")</f>
        <v>-</v>
      </c>
      <c r="W616" s="98" t="str">
        <f ca="1">_xlfn.XLOOKUP(G616&amp;$W$3,BS_CONTROLE[CHAVE],BS_CONTROLE[Quantidade_11],"-")</f>
        <v>-</v>
      </c>
      <c r="X616" s="201"/>
      <c r="Y616" s="201"/>
      <c r="Z616" s="201"/>
      <c r="AA616" s="201"/>
      <c r="AB616" s="201"/>
      <c r="AC616" s="201"/>
      <c r="AD616" s="201"/>
      <c r="AE616" s="201"/>
      <c r="AF616" s="201"/>
      <c r="AG616" s="201"/>
      <c r="AH616" s="201"/>
      <c r="AI616" s="201"/>
      <c r="AJ616" s="201"/>
      <c r="AK616" s="201"/>
      <c r="AL616" s="201"/>
      <c r="AM616" s="201"/>
      <c r="AN616" s="201"/>
      <c r="AO616" s="201"/>
      <c r="AP616" s="201"/>
      <c r="AQ616" s="201"/>
      <c r="AR616" s="201"/>
      <c r="AS616" s="201"/>
      <c r="AT616" s="201"/>
    </row>
    <row r="617" spans="1:46" hidden="1">
      <c r="A617" s="95" t="str">
        <f>IF(FN_MC!Y620="","*",FN_MC!Y620)</f>
        <v>*</v>
      </c>
      <c r="B617" s="95" t="str">
        <f>IF(FN_MC!X620="","*",FN_MC!X620)</f>
        <v>*</v>
      </c>
      <c r="C617" s="95" t="str">
        <f>IF(FN_MC!Z620="","*",FN_MC!Z620)</f>
        <v>*</v>
      </c>
      <c r="D617" s="96" t="str">
        <f>IF(FN_MC!S620="","*",FN_MC!S620)</f>
        <v>-</v>
      </c>
      <c r="E617" s="96" t="str">
        <f>IF(FN_MC!T620="","*",FN_MC!T620)</f>
        <v>-</v>
      </c>
      <c r="F617" s="96" t="str">
        <f>IF(FN_MC!B620="","*",FN_MC!B620)</f>
        <v>*</v>
      </c>
      <c r="G617" s="96" t="str">
        <f>IF(FN_MC!D620="","*",FN_MC!D620)</f>
        <v>*</v>
      </c>
      <c r="H617" s="96" t="str">
        <f>IF(FN_MC!F620="","*",FN_MC!F620)</f>
        <v>*</v>
      </c>
      <c r="I617" s="96" t="str">
        <f>IF(FN_MC!H620="","*",FN_MC!H620)</f>
        <v>*</v>
      </c>
      <c r="J617" s="96" t="str">
        <f>IF(FN_MC!I620="","*",FN_MC!I620)</f>
        <v>*</v>
      </c>
      <c r="K617" s="96" t="str">
        <f>IF(FN_MC!M620="","*",FN_MC!M620)</f>
        <v>-</v>
      </c>
      <c r="L617" s="196" t="str">
        <f>IF(FN_MC!N620="","*",FN_MC!N620)</f>
        <v>-</v>
      </c>
      <c r="M617" s="97" t="str">
        <f>IF(FN_MC!J620="","*",FN_MC!J620)</f>
        <v>*</v>
      </c>
      <c r="N617" s="183" t="str">
        <f>IF(FN_MC!K620="","*",FN_MC!K620)</f>
        <v>*</v>
      </c>
      <c r="O617" s="183" t="str">
        <f>IF(FN_MC!L620="","*",FN_MC!L620)</f>
        <v>-</v>
      </c>
      <c r="P617" s="107" t="str">
        <f>IF(FN_MC!O620="","*",FN_MC!O620)</f>
        <v>*</v>
      </c>
      <c r="Q617" s="107" t="str">
        <f>IF(FN_MC!P620="","*",FN_MC!P620)</f>
        <v>*</v>
      </c>
      <c r="R617" s="96" t="str">
        <f>IF(FN_MC!Q620="","*",CONCATENATE(FN_MC!Q620," ",FN_MC!R620))</f>
        <v>*</v>
      </c>
      <c r="S617" s="96" t="str">
        <f>IF(FN_MC!V620="","*",FN_MC!V620)</f>
        <v>*</v>
      </c>
      <c r="T617" s="96" t="str">
        <f>IF(FN_MC!W620="","*",FN_MC!W620)</f>
        <v>*</v>
      </c>
      <c r="U617" s="98" t="str">
        <f ca="1">_xlfn.XLOOKUP(G617&amp;$U$3,BS_CONTROLE[CHAVE],BS_CONTROLE[Quantidade_11],"-")</f>
        <v>-</v>
      </c>
      <c r="V617" s="98" t="str">
        <f ca="1">_xlfn.XLOOKUP(G617&amp;$V$3,BS_CONTROLE[CHAVE],BS_CONTROLE[Quantidade_11],"-")</f>
        <v>-</v>
      </c>
      <c r="W617" s="98" t="str">
        <f ca="1">_xlfn.XLOOKUP(G617&amp;$W$3,BS_CONTROLE[CHAVE],BS_CONTROLE[Quantidade_11],"-")</f>
        <v>-</v>
      </c>
      <c r="X617" s="201"/>
      <c r="Y617" s="201"/>
      <c r="Z617" s="201"/>
      <c r="AA617" s="201"/>
      <c r="AB617" s="201"/>
      <c r="AC617" s="201"/>
      <c r="AD617" s="201"/>
      <c r="AE617" s="201"/>
      <c r="AF617" s="201"/>
      <c r="AG617" s="201"/>
      <c r="AH617" s="201"/>
      <c r="AI617" s="201"/>
      <c r="AJ617" s="201"/>
      <c r="AK617" s="201"/>
      <c r="AL617" s="201"/>
      <c r="AM617" s="201"/>
      <c r="AN617" s="201"/>
      <c r="AO617" s="201"/>
      <c r="AP617" s="201"/>
      <c r="AQ617" s="201"/>
      <c r="AR617" s="201"/>
      <c r="AS617" s="201"/>
      <c r="AT617" s="201"/>
    </row>
    <row r="618" spans="1:46" hidden="1">
      <c r="A618" s="95" t="str">
        <f>IF(FN_MC!Y621="","*",FN_MC!Y621)</f>
        <v>*</v>
      </c>
      <c r="B618" s="95" t="str">
        <f>IF(FN_MC!X621="","*",FN_MC!X621)</f>
        <v>*</v>
      </c>
      <c r="C618" s="95" t="str">
        <f>IF(FN_MC!Z621="","*",FN_MC!Z621)</f>
        <v>*</v>
      </c>
      <c r="D618" s="96" t="str">
        <f>IF(FN_MC!S621="","*",FN_MC!S621)</f>
        <v>-</v>
      </c>
      <c r="E618" s="96" t="str">
        <f>IF(FN_MC!T621="","*",FN_MC!T621)</f>
        <v>-</v>
      </c>
      <c r="F618" s="96" t="str">
        <f>IF(FN_MC!B621="","*",FN_MC!B621)</f>
        <v>*</v>
      </c>
      <c r="G618" s="96" t="str">
        <f>IF(FN_MC!D621="","*",FN_MC!D621)</f>
        <v>*</v>
      </c>
      <c r="H618" s="96" t="str">
        <f>IF(FN_MC!F621="","*",FN_MC!F621)</f>
        <v>*</v>
      </c>
      <c r="I618" s="96" t="str">
        <f>IF(FN_MC!H621="","*",FN_MC!H621)</f>
        <v>*</v>
      </c>
      <c r="J618" s="96" t="str">
        <f>IF(FN_MC!I621="","*",FN_MC!I621)</f>
        <v>*</v>
      </c>
      <c r="K618" s="96" t="str">
        <f>IF(FN_MC!M621="","*",FN_MC!M621)</f>
        <v>-</v>
      </c>
      <c r="L618" s="196" t="str">
        <f>IF(FN_MC!N621="","*",FN_MC!N621)</f>
        <v>-</v>
      </c>
      <c r="M618" s="97" t="str">
        <f>IF(FN_MC!J621="","*",FN_MC!J621)</f>
        <v>*</v>
      </c>
      <c r="N618" s="183" t="str">
        <f>IF(FN_MC!K621="","*",FN_MC!K621)</f>
        <v>*</v>
      </c>
      <c r="O618" s="183" t="str">
        <f>IF(FN_MC!L621="","*",FN_MC!L621)</f>
        <v>-</v>
      </c>
      <c r="P618" s="107" t="str">
        <f>IF(FN_MC!O621="","*",FN_MC!O621)</f>
        <v>*</v>
      </c>
      <c r="Q618" s="107" t="str">
        <f>IF(FN_MC!P621="","*",FN_MC!P621)</f>
        <v>*</v>
      </c>
      <c r="R618" s="96" t="str">
        <f>IF(FN_MC!Q621="","*",CONCATENATE(FN_MC!Q621," ",FN_MC!R621))</f>
        <v>*</v>
      </c>
      <c r="S618" s="96" t="str">
        <f>IF(FN_MC!V621="","*",FN_MC!V621)</f>
        <v>*</v>
      </c>
      <c r="T618" s="96" t="str">
        <f>IF(FN_MC!W621="","*",FN_MC!W621)</f>
        <v>*</v>
      </c>
      <c r="U618" s="98" t="str">
        <f ca="1">_xlfn.XLOOKUP(G618&amp;$U$3,BS_CONTROLE[CHAVE],BS_CONTROLE[Quantidade_11],"-")</f>
        <v>-</v>
      </c>
      <c r="V618" s="98" t="str">
        <f ca="1">_xlfn.XLOOKUP(G618&amp;$V$3,BS_CONTROLE[CHAVE],BS_CONTROLE[Quantidade_11],"-")</f>
        <v>-</v>
      </c>
      <c r="W618" s="98" t="str">
        <f ca="1">_xlfn.XLOOKUP(G618&amp;$W$3,BS_CONTROLE[CHAVE],BS_CONTROLE[Quantidade_11],"-")</f>
        <v>-</v>
      </c>
      <c r="X618" s="201"/>
      <c r="Y618" s="201"/>
      <c r="Z618" s="201"/>
      <c r="AA618" s="201"/>
      <c r="AB618" s="201"/>
      <c r="AC618" s="201"/>
      <c r="AD618" s="201"/>
      <c r="AE618" s="201"/>
      <c r="AF618" s="201"/>
      <c r="AG618" s="201"/>
      <c r="AH618" s="201"/>
      <c r="AI618" s="201"/>
      <c r="AJ618" s="201"/>
      <c r="AK618" s="201"/>
      <c r="AL618" s="201"/>
      <c r="AM618" s="201"/>
      <c r="AN618" s="201"/>
      <c r="AO618" s="201"/>
      <c r="AP618" s="201"/>
      <c r="AQ618" s="201"/>
      <c r="AR618" s="201"/>
      <c r="AS618" s="201"/>
      <c r="AT618" s="201"/>
    </row>
    <row r="619" spans="1:46" hidden="1">
      <c r="A619" s="95" t="str">
        <f>IF(FN_MC!Y622="","*",FN_MC!Y622)</f>
        <v>*</v>
      </c>
      <c r="B619" s="95" t="str">
        <f>IF(FN_MC!X622="","*",FN_MC!X622)</f>
        <v>*</v>
      </c>
      <c r="C619" s="95" t="str">
        <f>IF(FN_MC!Z622="","*",FN_MC!Z622)</f>
        <v>*</v>
      </c>
      <c r="D619" s="96" t="str">
        <f>IF(FN_MC!S622="","*",FN_MC!S622)</f>
        <v>-</v>
      </c>
      <c r="E619" s="96" t="str">
        <f>IF(FN_MC!T622="","*",FN_MC!T622)</f>
        <v>-</v>
      </c>
      <c r="F619" s="96" t="str">
        <f>IF(FN_MC!B622="","*",FN_MC!B622)</f>
        <v>*</v>
      </c>
      <c r="G619" s="96" t="str">
        <f>IF(FN_MC!D622="","*",FN_MC!D622)</f>
        <v>*</v>
      </c>
      <c r="H619" s="96" t="str">
        <f>IF(FN_MC!F622="","*",FN_MC!F622)</f>
        <v>*</v>
      </c>
      <c r="I619" s="96" t="str">
        <f>IF(FN_MC!H622="","*",FN_MC!H622)</f>
        <v>*</v>
      </c>
      <c r="J619" s="96" t="str">
        <f>IF(FN_MC!I622="","*",FN_MC!I622)</f>
        <v>*</v>
      </c>
      <c r="K619" s="96" t="str">
        <f>IF(FN_MC!M622="","*",FN_MC!M622)</f>
        <v>-</v>
      </c>
      <c r="L619" s="196" t="str">
        <f>IF(FN_MC!N622="","*",FN_MC!N622)</f>
        <v>-</v>
      </c>
      <c r="M619" s="97" t="str">
        <f>IF(FN_MC!J622="","*",FN_MC!J622)</f>
        <v>*</v>
      </c>
      <c r="N619" s="183" t="str">
        <f>IF(FN_MC!K622="","*",FN_MC!K622)</f>
        <v>*</v>
      </c>
      <c r="O619" s="183" t="str">
        <f>IF(FN_MC!L622="","*",FN_MC!L622)</f>
        <v>-</v>
      </c>
      <c r="P619" s="107" t="str">
        <f>IF(FN_MC!O622="","*",FN_MC!O622)</f>
        <v>*</v>
      </c>
      <c r="Q619" s="107" t="str">
        <f>IF(FN_MC!P622="","*",FN_MC!P622)</f>
        <v>*</v>
      </c>
      <c r="R619" s="96" t="str">
        <f>IF(FN_MC!Q622="","*",CONCATENATE(FN_MC!Q622," ",FN_MC!R622))</f>
        <v>*</v>
      </c>
      <c r="S619" s="96" t="str">
        <f>IF(FN_MC!V622="","*",FN_MC!V622)</f>
        <v>*</v>
      </c>
      <c r="T619" s="96" t="str">
        <f>IF(FN_MC!W622="","*",FN_MC!W622)</f>
        <v>*</v>
      </c>
      <c r="U619" s="98" t="str">
        <f ca="1">_xlfn.XLOOKUP(G619&amp;$U$3,BS_CONTROLE[CHAVE],BS_CONTROLE[Quantidade_11],"-")</f>
        <v>-</v>
      </c>
      <c r="V619" s="98" t="str">
        <f ca="1">_xlfn.XLOOKUP(G619&amp;$V$3,BS_CONTROLE[CHAVE],BS_CONTROLE[Quantidade_11],"-")</f>
        <v>-</v>
      </c>
      <c r="W619" s="98" t="str">
        <f ca="1">_xlfn.XLOOKUP(G619&amp;$W$3,BS_CONTROLE[CHAVE],BS_CONTROLE[Quantidade_11],"-")</f>
        <v>-</v>
      </c>
      <c r="X619" s="201"/>
      <c r="Y619" s="201"/>
      <c r="Z619" s="201"/>
      <c r="AA619" s="201"/>
      <c r="AB619" s="201"/>
      <c r="AC619" s="201"/>
      <c r="AD619" s="201"/>
      <c r="AE619" s="201"/>
      <c r="AF619" s="201"/>
      <c r="AG619" s="201"/>
      <c r="AH619" s="201"/>
      <c r="AI619" s="201"/>
      <c r="AJ619" s="201"/>
      <c r="AK619" s="201"/>
      <c r="AL619" s="201"/>
      <c r="AM619" s="201"/>
      <c r="AN619" s="201"/>
      <c r="AO619" s="201"/>
      <c r="AP619" s="201"/>
      <c r="AQ619" s="201"/>
      <c r="AR619" s="201"/>
      <c r="AS619" s="201"/>
      <c r="AT619" s="201"/>
    </row>
    <row r="620" spans="1:46" hidden="1">
      <c r="A620" s="95" t="str">
        <f>IF(FN_MC!Y623="","*",FN_MC!Y623)</f>
        <v>*</v>
      </c>
      <c r="B620" s="95" t="str">
        <f>IF(FN_MC!X623="","*",FN_MC!X623)</f>
        <v>*</v>
      </c>
      <c r="C620" s="95" t="str">
        <f>IF(FN_MC!Z623="","*",FN_MC!Z623)</f>
        <v>*</v>
      </c>
      <c r="D620" s="96" t="str">
        <f>IF(FN_MC!S623="","*",FN_MC!S623)</f>
        <v>-</v>
      </c>
      <c r="E620" s="96" t="str">
        <f>IF(FN_MC!T623="","*",FN_MC!T623)</f>
        <v>-</v>
      </c>
      <c r="F620" s="96" t="str">
        <f>IF(FN_MC!B623="","*",FN_MC!B623)</f>
        <v>*</v>
      </c>
      <c r="G620" s="96" t="str">
        <f>IF(FN_MC!D623="","*",FN_MC!D623)</f>
        <v>*</v>
      </c>
      <c r="H620" s="96" t="str">
        <f>IF(FN_MC!F623="","*",FN_MC!F623)</f>
        <v>*</v>
      </c>
      <c r="I620" s="96" t="str">
        <f>IF(FN_MC!H623="","*",FN_MC!H623)</f>
        <v>*</v>
      </c>
      <c r="J620" s="96" t="str">
        <f>IF(FN_MC!I623="","*",FN_MC!I623)</f>
        <v>*</v>
      </c>
      <c r="K620" s="96" t="str">
        <f>IF(FN_MC!M623="","*",FN_MC!M623)</f>
        <v>-</v>
      </c>
      <c r="L620" s="196" t="str">
        <f>IF(FN_MC!N623="","*",FN_MC!N623)</f>
        <v>-</v>
      </c>
      <c r="M620" s="97" t="str">
        <f>IF(FN_MC!J623="","*",FN_MC!J623)</f>
        <v>*</v>
      </c>
      <c r="N620" s="183" t="str">
        <f>IF(FN_MC!K623="","*",FN_MC!K623)</f>
        <v>*</v>
      </c>
      <c r="O620" s="183" t="str">
        <f>IF(FN_MC!L623="","*",FN_MC!L623)</f>
        <v>-</v>
      </c>
      <c r="P620" s="107" t="str">
        <f>IF(FN_MC!O623="","*",FN_MC!O623)</f>
        <v>*</v>
      </c>
      <c r="Q620" s="107" t="str">
        <f>IF(FN_MC!P623="","*",FN_MC!P623)</f>
        <v>*</v>
      </c>
      <c r="R620" s="96" t="str">
        <f>IF(FN_MC!Q623="","*",CONCATENATE(FN_MC!Q623," ",FN_MC!R623))</f>
        <v>*</v>
      </c>
      <c r="S620" s="96" t="str">
        <f>IF(FN_MC!V623="","*",FN_MC!V623)</f>
        <v>*</v>
      </c>
      <c r="T620" s="96" t="str">
        <f>IF(FN_MC!W623="","*",FN_MC!W623)</f>
        <v>*</v>
      </c>
      <c r="U620" s="98" t="str">
        <f ca="1">_xlfn.XLOOKUP(G620&amp;$U$3,BS_CONTROLE[CHAVE],BS_CONTROLE[Quantidade_11],"-")</f>
        <v>-</v>
      </c>
      <c r="V620" s="98" t="str">
        <f ca="1">_xlfn.XLOOKUP(G620&amp;$V$3,BS_CONTROLE[CHAVE],BS_CONTROLE[Quantidade_11],"-")</f>
        <v>-</v>
      </c>
      <c r="W620" s="98" t="str">
        <f ca="1">_xlfn.XLOOKUP(G620&amp;$W$3,BS_CONTROLE[CHAVE],BS_CONTROLE[Quantidade_11],"-")</f>
        <v>-</v>
      </c>
      <c r="X620" s="201"/>
      <c r="Y620" s="201"/>
      <c r="Z620" s="201"/>
      <c r="AA620" s="201"/>
      <c r="AB620" s="201"/>
      <c r="AC620" s="201"/>
      <c r="AD620" s="201"/>
      <c r="AE620" s="201"/>
      <c r="AF620" s="201"/>
      <c r="AG620" s="201"/>
      <c r="AH620" s="201"/>
      <c r="AI620" s="201"/>
      <c r="AJ620" s="201"/>
      <c r="AK620" s="201"/>
      <c r="AL620" s="201"/>
      <c r="AM620" s="201"/>
      <c r="AN620" s="201"/>
      <c r="AO620" s="201"/>
      <c r="AP620" s="201"/>
      <c r="AQ620" s="201"/>
      <c r="AR620" s="201"/>
      <c r="AS620" s="201"/>
      <c r="AT620" s="201"/>
    </row>
    <row r="621" spans="1:46" hidden="1">
      <c r="A621" s="95" t="str">
        <f>IF(FN_MC!Y624="","*",FN_MC!Y624)</f>
        <v>*</v>
      </c>
      <c r="B621" s="95" t="str">
        <f>IF(FN_MC!X624="","*",FN_MC!X624)</f>
        <v>*</v>
      </c>
      <c r="C621" s="95" t="str">
        <f>IF(FN_MC!Z624="","*",FN_MC!Z624)</f>
        <v>*</v>
      </c>
      <c r="D621" s="96" t="str">
        <f>IF(FN_MC!S624="","*",FN_MC!S624)</f>
        <v>-</v>
      </c>
      <c r="E621" s="96" t="str">
        <f>IF(FN_MC!T624="","*",FN_MC!T624)</f>
        <v>-</v>
      </c>
      <c r="F621" s="96" t="str">
        <f>IF(FN_MC!B624="","*",FN_MC!B624)</f>
        <v>*</v>
      </c>
      <c r="G621" s="96" t="str">
        <f>IF(FN_MC!D624="","*",FN_MC!D624)</f>
        <v>*</v>
      </c>
      <c r="H621" s="96" t="str">
        <f>IF(FN_MC!F624="","*",FN_MC!F624)</f>
        <v>*</v>
      </c>
      <c r="I621" s="96" t="str">
        <f>IF(FN_MC!H624="","*",FN_MC!H624)</f>
        <v>*</v>
      </c>
      <c r="J621" s="96" t="str">
        <f>IF(FN_MC!I624="","*",FN_MC!I624)</f>
        <v>*</v>
      </c>
      <c r="K621" s="96" t="str">
        <f>IF(FN_MC!M624="","*",FN_MC!M624)</f>
        <v>-</v>
      </c>
      <c r="L621" s="196" t="str">
        <f>IF(FN_MC!N624="","*",FN_MC!N624)</f>
        <v>-</v>
      </c>
      <c r="M621" s="97" t="str">
        <f>IF(FN_MC!J624="","*",FN_MC!J624)</f>
        <v>*</v>
      </c>
      <c r="N621" s="183" t="str">
        <f>IF(FN_MC!K624="","*",FN_MC!K624)</f>
        <v>*</v>
      </c>
      <c r="O621" s="183" t="str">
        <f>IF(FN_MC!L624="","*",FN_MC!L624)</f>
        <v>-</v>
      </c>
      <c r="P621" s="107" t="str">
        <f>IF(FN_MC!O624="","*",FN_MC!O624)</f>
        <v>*</v>
      </c>
      <c r="Q621" s="107" t="str">
        <f>IF(FN_MC!P624="","*",FN_MC!P624)</f>
        <v>*</v>
      </c>
      <c r="R621" s="96" t="str">
        <f>IF(FN_MC!Q624="","*",CONCATENATE(FN_MC!Q624," ",FN_MC!R624))</f>
        <v>*</v>
      </c>
      <c r="S621" s="96" t="str">
        <f>IF(FN_MC!V624="","*",FN_MC!V624)</f>
        <v>*</v>
      </c>
      <c r="T621" s="96" t="str">
        <f>IF(FN_MC!W624="","*",FN_MC!W624)</f>
        <v>*</v>
      </c>
      <c r="U621" s="98" t="str">
        <f ca="1">_xlfn.XLOOKUP(G621&amp;$U$3,BS_CONTROLE[CHAVE],BS_CONTROLE[Quantidade_11],"-")</f>
        <v>-</v>
      </c>
      <c r="V621" s="98" t="str">
        <f ca="1">_xlfn.XLOOKUP(G621&amp;$V$3,BS_CONTROLE[CHAVE],BS_CONTROLE[Quantidade_11],"-")</f>
        <v>-</v>
      </c>
      <c r="W621" s="98" t="str">
        <f ca="1">_xlfn.XLOOKUP(G621&amp;$W$3,BS_CONTROLE[CHAVE],BS_CONTROLE[Quantidade_11],"-")</f>
        <v>-</v>
      </c>
      <c r="X621" s="201"/>
      <c r="Y621" s="201"/>
      <c r="Z621" s="201"/>
      <c r="AA621" s="201"/>
      <c r="AB621" s="201"/>
      <c r="AC621" s="201"/>
      <c r="AD621" s="201"/>
      <c r="AE621" s="201"/>
      <c r="AF621" s="201"/>
      <c r="AG621" s="201"/>
      <c r="AH621" s="201"/>
      <c r="AI621" s="201"/>
      <c r="AJ621" s="201"/>
      <c r="AK621" s="201"/>
      <c r="AL621" s="201"/>
      <c r="AM621" s="201"/>
      <c r="AN621" s="201"/>
      <c r="AO621" s="201"/>
      <c r="AP621" s="201"/>
      <c r="AQ621" s="201"/>
      <c r="AR621" s="201"/>
      <c r="AS621" s="201"/>
      <c r="AT621" s="201"/>
    </row>
    <row r="622" spans="1:46" hidden="1">
      <c r="A622" s="95" t="str">
        <f>IF(FN_MC!Y625="","*",FN_MC!Y625)</f>
        <v>*</v>
      </c>
      <c r="B622" s="95" t="str">
        <f>IF(FN_MC!X625="","*",FN_MC!X625)</f>
        <v>*</v>
      </c>
      <c r="C622" s="95" t="str">
        <f>IF(FN_MC!Z625="","*",FN_MC!Z625)</f>
        <v>*</v>
      </c>
      <c r="D622" s="96" t="str">
        <f>IF(FN_MC!S625="","*",FN_MC!S625)</f>
        <v>-</v>
      </c>
      <c r="E622" s="96" t="str">
        <f>IF(FN_MC!T625="","*",FN_MC!T625)</f>
        <v>-</v>
      </c>
      <c r="F622" s="96" t="str">
        <f>IF(FN_MC!B625="","*",FN_MC!B625)</f>
        <v>*</v>
      </c>
      <c r="G622" s="96" t="str">
        <f>IF(FN_MC!D625="","*",FN_MC!D625)</f>
        <v>*</v>
      </c>
      <c r="H622" s="96" t="str">
        <f>IF(FN_MC!F625="","*",FN_MC!F625)</f>
        <v>*</v>
      </c>
      <c r="I622" s="96" t="str">
        <f>IF(FN_MC!H625="","*",FN_MC!H625)</f>
        <v>*</v>
      </c>
      <c r="J622" s="96" t="str">
        <f>IF(FN_MC!I625="","*",FN_MC!I625)</f>
        <v>*</v>
      </c>
      <c r="K622" s="96" t="str">
        <f>IF(FN_MC!M625="","*",FN_MC!M625)</f>
        <v>-</v>
      </c>
      <c r="L622" s="196" t="str">
        <f>IF(FN_MC!N625="","*",FN_MC!N625)</f>
        <v>-</v>
      </c>
      <c r="M622" s="97" t="str">
        <f>IF(FN_MC!J625="","*",FN_MC!J625)</f>
        <v>*</v>
      </c>
      <c r="N622" s="183" t="str">
        <f>IF(FN_MC!K625="","*",FN_MC!K625)</f>
        <v>*</v>
      </c>
      <c r="O622" s="183" t="str">
        <f>IF(FN_MC!L625="","*",FN_MC!L625)</f>
        <v>-</v>
      </c>
      <c r="P622" s="107" t="str">
        <f>IF(FN_MC!O625="","*",FN_MC!O625)</f>
        <v>*</v>
      </c>
      <c r="Q622" s="107" t="str">
        <f>IF(FN_MC!P625="","*",FN_MC!P625)</f>
        <v>*</v>
      </c>
      <c r="R622" s="96" t="str">
        <f>IF(FN_MC!Q625="","*",CONCATENATE(FN_MC!Q625," ",FN_MC!R625))</f>
        <v>*</v>
      </c>
      <c r="S622" s="96" t="str">
        <f>IF(FN_MC!V625="","*",FN_MC!V625)</f>
        <v>*</v>
      </c>
      <c r="T622" s="96" t="str">
        <f>IF(FN_MC!W625="","*",FN_MC!W625)</f>
        <v>*</v>
      </c>
      <c r="U622" s="98" t="str">
        <f ca="1">_xlfn.XLOOKUP(G622&amp;$U$3,BS_CONTROLE[CHAVE],BS_CONTROLE[Quantidade_11],"-")</f>
        <v>-</v>
      </c>
      <c r="V622" s="98" t="str">
        <f ca="1">_xlfn.XLOOKUP(G622&amp;$V$3,BS_CONTROLE[CHAVE],BS_CONTROLE[Quantidade_11],"-")</f>
        <v>-</v>
      </c>
      <c r="W622" s="98" t="str">
        <f ca="1">_xlfn.XLOOKUP(G622&amp;$W$3,BS_CONTROLE[CHAVE],BS_CONTROLE[Quantidade_11],"-")</f>
        <v>-</v>
      </c>
      <c r="X622" s="201"/>
      <c r="Y622" s="201"/>
      <c r="Z622" s="201"/>
      <c r="AA622" s="201"/>
      <c r="AB622" s="201"/>
      <c r="AC622" s="201"/>
      <c r="AD622" s="201"/>
      <c r="AE622" s="201"/>
      <c r="AF622" s="201"/>
      <c r="AG622" s="201"/>
      <c r="AH622" s="201"/>
      <c r="AI622" s="201"/>
      <c r="AJ622" s="201"/>
      <c r="AK622" s="201"/>
      <c r="AL622" s="201"/>
      <c r="AM622" s="201"/>
      <c r="AN622" s="201"/>
      <c r="AO622" s="201"/>
      <c r="AP622" s="201"/>
      <c r="AQ622" s="201"/>
      <c r="AR622" s="201"/>
      <c r="AS622" s="201"/>
      <c r="AT622" s="201"/>
    </row>
    <row r="623" spans="1:46" hidden="1">
      <c r="A623" s="95" t="str">
        <f>IF(FN_MC!Y626="","*",FN_MC!Y626)</f>
        <v>*</v>
      </c>
      <c r="B623" s="95" t="str">
        <f>IF(FN_MC!X626="","*",FN_MC!X626)</f>
        <v>*</v>
      </c>
      <c r="C623" s="95" t="str">
        <f>IF(FN_MC!Z626="","*",FN_MC!Z626)</f>
        <v>*</v>
      </c>
      <c r="D623" s="96" t="str">
        <f>IF(FN_MC!S626="","*",FN_MC!S626)</f>
        <v>-</v>
      </c>
      <c r="E623" s="96" t="str">
        <f>IF(FN_MC!T626="","*",FN_MC!T626)</f>
        <v>-</v>
      </c>
      <c r="F623" s="96" t="str">
        <f>IF(FN_MC!B626="","*",FN_MC!B626)</f>
        <v>*</v>
      </c>
      <c r="G623" s="96" t="str">
        <f>IF(FN_MC!D626="","*",FN_MC!D626)</f>
        <v>*</v>
      </c>
      <c r="H623" s="96" t="str">
        <f>IF(FN_MC!F626="","*",FN_MC!F626)</f>
        <v>*</v>
      </c>
      <c r="I623" s="96" t="str">
        <f>IF(FN_MC!H626="","*",FN_MC!H626)</f>
        <v>*</v>
      </c>
      <c r="J623" s="96" t="str">
        <f>IF(FN_MC!I626="","*",FN_MC!I626)</f>
        <v>*</v>
      </c>
      <c r="K623" s="96" t="str">
        <f>IF(FN_MC!M626="","*",FN_MC!M626)</f>
        <v>-</v>
      </c>
      <c r="L623" s="196" t="str">
        <f>IF(FN_MC!N626="","*",FN_MC!N626)</f>
        <v>-</v>
      </c>
      <c r="M623" s="97" t="str">
        <f>IF(FN_MC!J626="","*",FN_MC!J626)</f>
        <v>*</v>
      </c>
      <c r="N623" s="183" t="str">
        <f>IF(FN_MC!K626="","*",FN_MC!K626)</f>
        <v>*</v>
      </c>
      <c r="O623" s="183" t="str">
        <f>IF(FN_MC!L626="","*",FN_MC!L626)</f>
        <v>-</v>
      </c>
      <c r="P623" s="107" t="str">
        <f>IF(FN_MC!O626="","*",FN_MC!O626)</f>
        <v>*</v>
      </c>
      <c r="Q623" s="107" t="str">
        <f>IF(FN_MC!P626="","*",FN_MC!P626)</f>
        <v>*</v>
      </c>
      <c r="R623" s="96" t="str">
        <f>IF(FN_MC!Q626="","*",CONCATENATE(FN_MC!Q626," ",FN_MC!R626))</f>
        <v>*</v>
      </c>
      <c r="S623" s="96" t="str">
        <f>IF(FN_MC!V626="","*",FN_MC!V626)</f>
        <v>*</v>
      </c>
      <c r="T623" s="96" t="str">
        <f>IF(FN_MC!W626="","*",FN_MC!W626)</f>
        <v>*</v>
      </c>
      <c r="U623" s="98" t="str">
        <f ca="1">_xlfn.XLOOKUP(G623&amp;$U$3,BS_CONTROLE[CHAVE],BS_CONTROLE[Quantidade_11],"-")</f>
        <v>-</v>
      </c>
      <c r="V623" s="98" t="str">
        <f ca="1">_xlfn.XLOOKUP(G623&amp;$V$3,BS_CONTROLE[CHAVE],BS_CONTROLE[Quantidade_11],"-")</f>
        <v>-</v>
      </c>
      <c r="W623" s="98" t="str">
        <f ca="1">_xlfn.XLOOKUP(G623&amp;$W$3,BS_CONTROLE[CHAVE],BS_CONTROLE[Quantidade_11],"-")</f>
        <v>-</v>
      </c>
      <c r="X623" s="201"/>
      <c r="Y623" s="201"/>
      <c r="Z623" s="201"/>
      <c r="AA623" s="201"/>
      <c r="AB623" s="201"/>
      <c r="AC623" s="201"/>
      <c r="AD623" s="201"/>
      <c r="AE623" s="201"/>
      <c r="AF623" s="201"/>
      <c r="AG623" s="201"/>
      <c r="AH623" s="201"/>
      <c r="AI623" s="201"/>
      <c r="AJ623" s="201"/>
      <c r="AK623" s="201"/>
      <c r="AL623" s="201"/>
      <c r="AM623" s="201"/>
      <c r="AN623" s="201"/>
      <c r="AO623" s="201"/>
      <c r="AP623" s="201"/>
      <c r="AQ623" s="201"/>
      <c r="AR623" s="201"/>
      <c r="AS623" s="201"/>
      <c r="AT623" s="201"/>
    </row>
    <row r="624" spans="1:46" hidden="1">
      <c r="A624" s="95" t="str">
        <f>IF(FN_MC!Y627="","*",FN_MC!Y627)</f>
        <v>*</v>
      </c>
      <c r="B624" s="95" t="str">
        <f>IF(FN_MC!X627="","*",FN_MC!X627)</f>
        <v>*</v>
      </c>
      <c r="C624" s="95" t="str">
        <f>IF(FN_MC!Z627="","*",FN_MC!Z627)</f>
        <v>*</v>
      </c>
      <c r="D624" s="96" t="str">
        <f>IF(FN_MC!S627="","*",FN_MC!S627)</f>
        <v>-</v>
      </c>
      <c r="E624" s="96" t="str">
        <f>IF(FN_MC!T627="","*",FN_MC!T627)</f>
        <v>-</v>
      </c>
      <c r="F624" s="96" t="str">
        <f>IF(FN_MC!B627="","*",FN_MC!B627)</f>
        <v>*</v>
      </c>
      <c r="G624" s="96" t="str">
        <f>IF(FN_MC!D627="","*",FN_MC!D627)</f>
        <v>*</v>
      </c>
      <c r="H624" s="96" t="str">
        <f>IF(FN_MC!F627="","*",FN_MC!F627)</f>
        <v>*</v>
      </c>
      <c r="I624" s="96" t="str">
        <f>IF(FN_MC!H627="","*",FN_MC!H627)</f>
        <v>*</v>
      </c>
      <c r="J624" s="96" t="str">
        <f>IF(FN_MC!I627="","*",FN_MC!I627)</f>
        <v>*</v>
      </c>
      <c r="K624" s="96" t="str">
        <f>IF(FN_MC!M627="","*",FN_MC!M627)</f>
        <v>-</v>
      </c>
      <c r="L624" s="196" t="str">
        <f>IF(FN_MC!N627="","*",FN_MC!N627)</f>
        <v>-</v>
      </c>
      <c r="M624" s="97" t="str">
        <f>IF(FN_MC!J627="","*",FN_MC!J627)</f>
        <v>*</v>
      </c>
      <c r="N624" s="183" t="str">
        <f>IF(FN_MC!K627="","*",FN_MC!K627)</f>
        <v>*</v>
      </c>
      <c r="O624" s="183" t="str">
        <f>IF(FN_MC!L627="","*",FN_MC!L627)</f>
        <v>-</v>
      </c>
      <c r="P624" s="107" t="str">
        <f>IF(FN_MC!O627="","*",FN_MC!O627)</f>
        <v>*</v>
      </c>
      <c r="Q624" s="107" t="str">
        <f>IF(FN_MC!P627="","*",FN_MC!P627)</f>
        <v>*</v>
      </c>
      <c r="R624" s="96" t="str">
        <f>IF(FN_MC!Q627="","*",CONCATENATE(FN_MC!Q627," ",FN_MC!R627))</f>
        <v>*</v>
      </c>
      <c r="S624" s="96" t="str">
        <f>IF(FN_MC!V627="","*",FN_MC!V627)</f>
        <v>*</v>
      </c>
      <c r="T624" s="96" t="str">
        <f>IF(FN_MC!W627="","*",FN_MC!W627)</f>
        <v>*</v>
      </c>
      <c r="U624" s="98" t="str">
        <f ca="1">_xlfn.XLOOKUP(G624&amp;$U$3,BS_CONTROLE[CHAVE],BS_CONTROLE[Quantidade_11],"-")</f>
        <v>-</v>
      </c>
      <c r="V624" s="98" t="str">
        <f ca="1">_xlfn.XLOOKUP(G624&amp;$V$3,BS_CONTROLE[CHAVE],BS_CONTROLE[Quantidade_11],"-")</f>
        <v>-</v>
      </c>
      <c r="W624" s="98" t="str">
        <f ca="1">_xlfn.XLOOKUP(G624&amp;$W$3,BS_CONTROLE[CHAVE],BS_CONTROLE[Quantidade_11],"-")</f>
        <v>-</v>
      </c>
      <c r="X624" s="201"/>
      <c r="Y624" s="201"/>
      <c r="Z624" s="201"/>
      <c r="AA624" s="201"/>
      <c r="AB624" s="201"/>
      <c r="AC624" s="201"/>
      <c r="AD624" s="201"/>
      <c r="AE624" s="201"/>
      <c r="AF624" s="201"/>
      <c r="AG624" s="201"/>
      <c r="AH624" s="201"/>
      <c r="AI624" s="201"/>
      <c r="AJ624" s="201"/>
      <c r="AK624" s="201"/>
      <c r="AL624" s="201"/>
      <c r="AM624" s="201"/>
      <c r="AN624" s="201"/>
      <c r="AO624" s="201"/>
      <c r="AP624" s="201"/>
      <c r="AQ624" s="201"/>
      <c r="AR624" s="201"/>
      <c r="AS624" s="201"/>
      <c r="AT624" s="201"/>
    </row>
    <row r="625" spans="1:46" hidden="1">
      <c r="A625" s="95" t="str">
        <f>IF(FN_MC!Y628="","*",FN_MC!Y628)</f>
        <v>*</v>
      </c>
      <c r="B625" s="95" t="str">
        <f>IF(FN_MC!X628="","*",FN_MC!X628)</f>
        <v>*</v>
      </c>
      <c r="C625" s="95" t="str">
        <f>IF(FN_MC!Z628="","*",FN_MC!Z628)</f>
        <v>*</v>
      </c>
      <c r="D625" s="96" t="str">
        <f>IF(FN_MC!S628="","*",FN_MC!S628)</f>
        <v>-</v>
      </c>
      <c r="E625" s="96" t="str">
        <f>IF(FN_MC!T628="","*",FN_MC!T628)</f>
        <v>-</v>
      </c>
      <c r="F625" s="96" t="str">
        <f>IF(FN_MC!B628="","*",FN_MC!B628)</f>
        <v>*</v>
      </c>
      <c r="G625" s="96" t="str">
        <f>IF(FN_MC!D628="","*",FN_MC!D628)</f>
        <v>*</v>
      </c>
      <c r="H625" s="96" t="str">
        <f>IF(FN_MC!F628="","*",FN_MC!F628)</f>
        <v>*</v>
      </c>
      <c r="I625" s="96" t="str">
        <f>IF(FN_MC!H628="","*",FN_MC!H628)</f>
        <v>*</v>
      </c>
      <c r="J625" s="96" t="str">
        <f>IF(FN_MC!I628="","*",FN_MC!I628)</f>
        <v>*</v>
      </c>
      <c r="K625" s="96" t="str">
        <f>IF(FN_MC!M628="","*",FN_MC!M628)</f>
        <v>-</v>
      </c>
      <c r="L625" s="196" t="str">
        <f>IF(FN_MC!N628="","*",FN_MC!N628)</f>
        <v>-</v>
      </c>
      <c r="M625" s="97" t="str">
        <f>IF(FN_MC!J628="","*",FN_MC!J628)</f>
        <v>*</v>
      </c>
      <c r="N625" s="183" t="str">
        <f>IF(FN_MC!K628="","*",FN_MC!K628)</f>
        <v>*</v>
      </c>
      <c r="O625" s="183" t="str">
        <f>IF(FN_MC!L628="","*",FN_MC!L628)</f>
        <v>-</v>
      </c>
      <c r="P625" s="107" t="str">
        <f>IF(FN_MC!O628="","*",FN_MC!O628)</f>
        <v>*</v>
      </c>
      <c r="Q625" s="107" t="str">
        <f>IF(FN_MC!P628="","*",FN_MC!P628)</f>
        <v>*</v>
      </c>
      <c r="R625" s="96" t="str">
        <f>IF(FN_MC!Q628="","*",CONCATENATE(FN_MC!Q628," ",FN_MC!R628))</f>
        <v>*</v>
      </c>
      <c r="S625" s="96" t="str">
        <f>IF(FN_MC!V628="","*",FN_MC!V628)</f>
        <v>*</v>
      </c>
      <c r="T625" s="96" t="str">
        <f>IF(FN_MC!W628="","*",FN_MC!W628)</f>
        <v>*</v>
      </c>
      <c r="U625" s="98" t="str">
        <f ca="1">_xlfn.XLOOKUP(G625&amp;$U$3,BS_CONTROLE[CHAVE],BS_CONTROLE[Quantidade_11],"-")</f>
        <v>-</v>
      </c>
      <c r="V625" s="98" t="str">
        <f ca="1">_xlfn.XLOOKUP(G625&amp;$V$3,BS_CONTROLE[CHAVE],BS_CONTROLE[Quantidade_11],"-")</f>
        <v>-</v>
      </c>
      <c r="W625" s="98" t="str">
        <f ca="1">_xlfn.XLOOKUP(G625&amp;$W$3,BS_CONTROLE[CHAVE],BS_CONTROLE[Quantidade_11],"-")</f>
        <v>-</v>
      </c>
      <c r="X625" s="201"/>
      <c r="Y625" s="201"/>
      <c r="Z625" s="201"/>
      <c r="AA625" s="201"/>
      <c r="AB625" s="201"/>
      <c r="AC625" s="201"/>
      <c r="AD625" s="201"/>
      <c r="AE625" s="201"/>
      <c r="AF625" s="201"/>
      <c r="AG625" s="201"/>
      <c r="AH625" s="201"/>
      <c r="AI625" s="201"/>
      <c r="AJ625" s="201"/>
      <c r="AK625" s="201"/>
      <c r="AL625" s="201"/>
      <c r="AM625" s="201"/>
      <c r="AN625" s="201"/>
      <c r="AO625" s="201"/>
      <c r="AP625" s="201"/>
      <c r="AQ625" s="201"/>
      <c r="AR625" s="201"/>
      <c r="AS625" s="201"/>
      <c r="AT625" s="201"/>
    </row>
    <row r="626" spans="1:46" hidden="1">
      <c r="A626" s="95" t="str">
        <f>IF(FN_MC!Y629="","*",FN_MC!Y629)</f>
        <v>*</v>
      </c>
      <c r="B626" s="95" t="str">
        <f>IF(FN_MC!X629="","*",FN_MC!X629)</f>
        <v>*</v>
      </c>
      <c r="C626" s="95" t="str">
        <f>IF(FN_MC!Z629="","*",FN_MC!Z629)</f>
        <v>*</v>
      </c>
      <c r="D626" s="96" t="str">
        <f>IF(FN_MC!S629="","*",FN_MC!S629)</f>
        <v>-</v>
      </c>
      <c r="E626" s="96" t="str">
        <f>IF(FN_MC!T629="","*",FN_MC!T629)</f>
        <v>-</v>
      </c>
      <c r="F626" s="96" t="str">
        <f>IF(FN_MC!B629="","*",FN_MC!B629)</f>
        <v>*</v>
      </c>
      <c r="G626" s="96" t="str">
        <f>IF(FN_MC!D629="","*",FN_MC!D629)</f>
        <v>*</v>
      </c>
      <c r="H626" s="96" t="str">
        <f>IF(FN_MC!F629="","*",FN_MC!F629)</f>
        <v>*</v>
      </c>
      <c r="I626" s="96" t="str">
        <f>IF(FN_MC!H629="","*",FN_MC!H629)</f>
        <v>*</v>
      </c>
      <c r="J626" s="96" t="str">
        <f>IF(FN_MC!I629="","*",FN_MC!I629)</f>
        <v>*</v>
      </c>
      <c r="K626" s="96" t="str">
        <f>IF(FN_MC!M629="","*",FN_MC!M629)</f>
        <v>-</v>
      </c>
      <c r="L626" s="196" t="str">
        <f>IF(FN_MC!N629="","*",FN_MC!N629)</f>
        <v>-</v>
      </c>
      <c r="M626" s="97" t="str">
        <f>IF(FN_MC!J629="","*",FN_MC!J629)</f>
        <v>*</v>
      </c>
      <c r="N626" s="183" t="str">
        <f>IF(FN_MC!K629="","*",FN_MC!K629)</f>
        <v>*</v>
      </c>
      <c r="O626" s="183" t="str">
        <f>IF(FN_MC!L629="","*",FN_MC!L629)</f>
        <v>-</v>
      </c>
      <c r="P626" s="107" t="str">
        <f>IF(FN_MC!O629="","*",FN_MC!O629)</f>
        <v>*</v>
      </c>
      <c r="Q626" s="107" t="str">
        <f>IF(FN_MC!P629="","*",FN_MC!P629)</f>
        <v>*</v>
      </c>
      <c r="R626" s="96" t="str">
        <f>IF(FN_MC!Q629="","*",CONCATENATE(FN_MC!Q629," ",FN_MC!R629))</f>
        <v>*</v>
      </c>
      <c r="S626" s="96" t="str">
        <f>IF(FN_MC!V629="","*",FN_MC!V629)</f>
        <v>*</v>
      </c>
      <c r="T626" s="96" t="str">
        <f>IF(FN_MC!W629="","*",FN_MC!W629)</f>
        <v>*</v>
      </c>
      <c r="U626" s="98" t="str">
        <f ca="1">_xlfn.XLOOKUP(G626&amp;$U$3,BS_CONTROLE[CHAVE],BS_CONTROLE[Quantidade_11],"-")</f>
        <v>-</v>
      </c>
      <c r="V626" s="98" t="str">
        <f ca="1">_xlfn.XLOOKUP(G626&amp;$V$3,BS_CONTROLE[CHAVE],BS_CONTROLE[Quantidade_11],"-")</f>
        <v>-</v>
      </c>
      <c r="W626" s="98" t="str">
        <f ca="1">_xlfn.XLOOKUP(G626&amp;$W$3,BS_CONTROLE[CHAVE],BS_CONTROLE[Quantidade_11],"-")</f>
        <v>-</v>
      </c>
      <c r="X626" s="201"/>
      <c r="Y626" s="201"/>
      <c r="Z626" s="201"/>
      <c r="AA626" s="201"/>
      <c r="AB626" s="201"/>
      <c r="AC626" s="201"/>
      <c r="AD626" s="201"/>
      <c r="AE626" s="201"/>
      <c r="AF626" s="201"/>
      <c r="AG626" s="201"/>
      <c r="AH626" s="201"/>
      <c r="AI626" s="201"/>
      <c r="AJ626" s="201"/>
      <c r="AK626" s="201"/>
      <c r="AL626" s="201"/>
      <c r="AM626" s="201"/>
      <c r="AN626" s="201"/>
      <c r="AO626" s="201"/>
      <c r="AP626" s="201"/>
      <c r="AQ626" s="201"/>
      <c r="AR626" s="201"/>
      <c r="AS626" s="201"/>
      <c r="AT626" s="201"/>
    </row>
    <row r="627" spans="1:46" hidden="1">
      <c r="A627" s="95" t="str">
        <f>IF(FN_MC!Y630="","*",FN_MC!Y630)</f>
        <v>*</v>
      </c>
      <c r="B627" s="95" t="str">
        <f>IF(FN_MC!X630="","*",FN_MC!X630)</f>
        <v>*</v>
      </c>
      <c r="C627" s="95" t="str">
        <f>IF(FN_MC!Z630="","*",FN_MC!Z630)</f>
        <v>*</v>
      </c>
      <c r="D627" s="96" t="str">
        <f>IF(FN_MC!S630="","*",FN_MC!S630)</f>
        <v>-</v>
      </c>
      <c r="E627" s="96" t="str">
        <f>IF(FN_MC!T630="","*",FN_MC!T630)</f>
        <v>-</v>
      </c>
      <c r="F627" s="96" t="str">
        <f>IF(FN_MC!B630="","*",FN_MC!B630)</f>
        <v>*</v>
      </c>
      <c r="G627" s="96" t="str">
        <f>IF(FN_MC!D630="","*",FN_MC!D630)</f>
        <v>*</v>
      </c>
      <c r="H627" s="96" t="str">
        <f>IF(FN_MC!F630="","*",FN_MC!F630)</f>
        <v>*</v>
      </c>
      <c r="I627" s="96" t="str">
        <f>IF(FN_MC!H630="","*",FN_MC!H630)</f>
        <v>*</v>
      </c>
      <c r="J627" s="96" t="str">
        <f>IF(FN_MC!I630="","*",FN_MC!I630)</f>
        <v>*</v>
      </c>
      <c r="K627" s="96" t="str">
        <f>IF(FN_MC!M630="","*",FN_MC!M630)</f>
        <v>-</v>
      </c>
      <c r="L627" s="196" t="str">
        <f>IF(FN_MC!N630="","*",FN_MC!N630)</f>
        <v>-</v>
      </c>
      <c r="M627" s="97" t="str">
        <f>IF(FN_MC!J630="","*",FN_MC!J630)</f>
        <v>*</v>
      </c>
      <c r="N627" s="183" t="str">
        <f>IF(FN_MC!K630="","*",FN_MC!K630)</f>
        <v>*</v>
      </c>
      <c r="O627" s="183" t="str">
        <f>IF(FN_MC!L630="","*",FN_MC!L630)</f>
        <v>-</v>
      </c>
      <c r="P627" s="107" t="str">
        <f>IF(FN_MC!O630="","*",FN_MC!O630)</f>
        <v>*</v>
      </c>
      <c r="Q627" s="107" t="str">
        <f>IF(FN_MC!P630="","*",FN_MC!P630)</f>
        <v>*</v>
      </c>
      <c r="R627" s="96" t="str">
        <f>IF(FN_MC!Q630="","*",CONCATENATE(FN_MC!Q630," ",FN_MC!R630))</f>
        <v>*</v>
      </c>
      <c r="S627" s="96" t="str">
        <f>IF(FN_MC!V630="","*",FN_MC!V630)</f>
        <v>*</v>
      </c>
      <c r="T627" s="96" t="str">
        <f>IF(FN_MC!W630="","*",FN_MC!W630)</f>
        <v>*</v>
      </c>
      <c r="U627" s="98" t="str">
        <f ca="1">_xlfn.XLOOKUP(G627&amp;$U$3,BS_CONTROLE[CHAVE],BS_CONTROLE[Quantidade_11],"-")</f>
        <v>-</v>
      </c>
      <c r="V627" s="98" t="str">
        <f ca="1">_xlfn.XLOOKUP(G627&amp;$V$3,BS_CONTROLE[CHAVE],BS_CONTROLE[Quantidade_11],"-")</f>
        <v>-</v>
      </c>
      <c r="W627" s="98" t="str">
        <f ca="1">_xlfn.XLOOKUP(G627&amp;$W$3,BS_CONTROLE[CHAVE],BS_CONTROLE[Quantidade_11],"-")</f>
        <v>-</v>
      </c>
      <c r="X627" s="201"/>
      <c r="Y627" s="201"/>
      <c r="Z627" s="201"/>
      <c r="AA627" s="201"/>
      <c r="AB627" s="201"/>
      <c r="AC627" s="201"/>
      <c r="AD627" s="201"/>
      <c r="AE627" s="201"/>
      <c r="AF627" s="201"/>
      <c r="AG627" s="201"/>
      <c r="AH627" s="201"/>
      <c r="AI627" s="201"/>
      <c r="AJ627" s="201"/>
      <c r="AK627" s="201"/>
      <c r="AL627" s="201"/>
      <c r="AM627" s="201"/>
      <c r="AN627" s="201"/>
      <c r="AO627" s="201"/>
      <c r="AP627" s="201"/>
      <c r="AQ627" s="201"/>
      <c r="AR627" s="201"/>
      <c r="AS627" s="201"/>
      <c r="AT627" s="201"/>
    </row>
    <row r="628" spans="1:46" hidden="1">
      <c r="A628" s="95" t="str">
        <f>IF(FN_MC!Y631="","*",FN_MC!Y631)</f>
        <v>*</v>
      </c>
      <c r="B628" s="95" t="str">
        <f>IF(FN_MC!X631="","*",FN_MC!X631)</f>
        <v>*</v>
      </c>
      <c r="C628" s="95" t="str">
        <f>IF(FN_MC!Z631="","*",FN_MC!Z631)</f>
        <v>*</v>
      </c>
      <c r="D628" s="96" t="str">
        <f>IF(FN_MC!S631="","*",FN_MC!S631)</f>
        <v>-</v>
      </c>
      <c r="E628" s="96" t="str">
        <f>IF(FN_MC!T631="","*",FN_MC!T631)</f>
        <v>-</v>
      </c>
      <c r="F628" s="96" t="str">
        <f>IF(FN_MC!B631="","*",FN_MC!B631)</f>
        <v>*</v>
      </c>
      <c r="G628" s="96" t="str">
        <f>IF(FN_MC!D631="","*",FN_MC!D631)</f>
        <v>*</v>
      </c>
      <c r="H628" s="96" t="str">
        <f>IF(FN_MC!F631="","*",FN_MC!F631)</f>
        <v>*</v>
      </c>
      <c r="I628" s="96" t="str">
        <f>IF(FN_MC!H631="","*",FN_MC!H631)</f>
        <v>*</v>
      </c>
      <c r="J628" s="96" t="str">
        <f>IF(FN_MC!I631="","*",FN_MC!I631)</f>
        <v>*</v>
      </c>
      <c r="K628" s="96" t="str">
        <f>IF(FN_MC!M631="","*",FN_MC!M631)</f>
        <v>-</v>
      </c>
      <c r="L628" s="196" t="str">
        <f>IF(FN_MC!N631="","*",FN_MC!N631)</f>
        <v>-</v>
      </c>
      <c r="M628" s="97" t="str">
        <f>IF(FN_MC!J631="","*",FN_MC!J631)</f>
        <v>*</v>
      </c>
      <c r="N628" s="183" t="str">
        <f>IF(FN_MC!K631="","*",FN_MC!K631)</f>
        <v>*</v>
      </c>
      <c r="O628" s="183" t="str">
        <f>IF(FN_MC!L631="","*",FN_MC!L631)</f>
        <v>-</v>
      </c>
      <c r="P628" s="107" t="str">
        <f>IF(FN_MC!O631="","*",FN_MC!O631)</f>
        <v>*</v>
      </c>
      <c r="Q628" s="107" t="str">
        <f>IF(FN_MC!P631="","*",FN_MC!P631)</f>
        <v>*</v>
      </c>
      <c r="R628" s="96" t="str">
        <f>IF(FN_MC!Q631="","*",CONCATENATE(FN_MC!Q631," ",FN_MC!R631))</f>
        <v>*</v>
      </c>
      <c r="S628" s="96" t="str">
        <f>IF(FN_MC!V631="","*",FN_MC!V631)</f>
        <v>*</v>
      </c>
      <c r="T628" s="96" t="str">
        <f>IF(FN_MC!W631="","*",FN_MC!W631)</f>
        <v>*</v>
      </c>
      <c r="U628" s="98" t="str">
        <f ca="1">_xlfn.XLOOKUP(G628&amp;$U$3,BS_CONTROLE[CHAVE],BS_CONTROLE[Quantidade_11],"-")</f>
        <v>-</v>
      </c>
      <c r="V628" s="98" t="str">
        <f ca="1">_xlfn.XLOOKUP(G628&amp;$V$3,BS_CONTROLE[CHAVE],BS_CONTROLE[Quantidade_11],"-")</f>
        <v>-</v>
      </c>
      <c r="W628" s="98" t="str">
        <f ca="1">_xlfn.XLOOKUP(G628&amp;$W$3,BS_CONTROLE[CHAVE],BS_CONTROLE[Quantidade_11],"-")</f>
        <v>-</v>
      </c>
      <c r="X628" s="201"/>
      <c r="Y628" s="201"/>
      <c r="Z628" s="201"/>
      <c r="AA628" s="201"/>
      <c r="AB628" s="201"/>
      <c r="AC628" s="201"/>
      <c r="AD628" s="201"/>
      <c r="AE628" s="201"/>
      <c r="AF628" s="201"/>
      <c r="AG628" s="201"/>
      <c r="AH628" s="201"/>
      <c r="AI628" s="201"/>
      <c r="AJ628" s="201"/>
      <c r="AK628" s="201"/>
      <c r="AL628" s="201"/>
      <c r="AM628" s="201"/>
      <c r="AN628" s="201"/>
      <c r="AO628" s="201"/>
      <c r="AP628" s="201"/>
      <c r="AQ628" s="201"/>
      <c r="AR628" s="201"/>
      <c r="AS628" s="201"/>
      <c r="AT628" s="201"/>
    </row>
    <row r="629" spans="1:46" hidden="1">
      <c r="A629" s="95" t="str">
        <f>IF(FN_MC!Y632="","*",FN_MC!Y632)</f>
        <v>*</v>
      </c>
      <c r="B629" s="95" t="str">
        <f>IF(FN_MC!X632="","*",FN_MC!X632)</f>
        <v>*</v>
      </c>
      <c r="C629" s="95" t="str">
        <f>IF(FN_MC!Z632="","*",FN_MC!Z632)</f>
        <v>*</v>
      </c>
      <c r="D629" s="96" t="str">
        <f>IF(FN_MC!S632="","*",FN_MC!S632)</f>
        <v>-</v>
      </c>
      <c r="E629" s="96" t="str">
        <f>IF(FN_MC!T632="","*",FN_MC!T632)</f>
        <v>-</v>
      </c>
      <c r="F629" s="96" t="str">
        <f>IF(FN_MC!B632="","*",FN_MC!B632)</f>
        <v>*</v>
      </c>
      <c r="G629" s="96" t="str">
        <f>IF(FN_MC!D632="","*",FN_MC!D632)</f>
        <v>*</v>
      </c>
      <c r="H629" s="96" t="str">
        <f>IF(FN_MC!F632="","*",FN_MC!F632)</f>
        <v>*</v>
      </c>
      <c r="I629" s="96" t="str">
        <f>IF(FN_MC!H632="","*",FN_MC!H632)</f>
        <v>*</v>
      </c>
      <c r="J629" s="96" t="str">
        <f>IF(FN_MC!I632="","*",FN_MC!I632)</f>
        <v>*</v>
      </c>
      <c r="K629" s="96" t="str">
        <f>IF(FN_MC!M632="","*",FN_MC!M632)</f>
        <v>-</v>
      </c>
      <c r="L629" s="196" t="str">
        <f>IF(FN_MC!N632="","*",FN_MC!N632)</f>
        <v>-</v>
      </c>
      <c r="M629" s="97" t="str">
        <f>IF(FN_MC!J632="","*",FN_MC!J632)</f>
        <v>*</v>
      </c>
      <c r="N629" s="183" t="str">
        <f>IF(FN_MC!K632="","*",FN_MC!K632)</f>
        <v>*</v>
      </c>
      <c r="O629" s="183" t="str">
        <f>IF(FN_MC!L632="","*",FN_MC!L632)</f>
        <v>-</v>
      </c>
      <c r="P629" s="107" t="str">
        <f>IF(FN_MC!O632="","*",FN_MC!O632)</f>
        <v>*</v>
      </c>
      <c r="Q629" s="107" t="str">
        <f>IF(FN_MC!P632="","*",FN_MC!P632)</f>
        <v>*</v>
      </c>
      <c r="R629" s="96" t="str">
        <f>IF(FN_MC!Q632="","*",CONCATENATE(FN_MC!Q632," ",FN_MC!R632))</f>
        <v>*</v>
      </c>
      <c r="S629" s="96" t="str">
        <f>IF(FN_MC!V632="","*",FN_MC!V632)</f>
        <v>*</v>
      </c>
      <c r="T629" s="96" t="str">
        <f>IF(FN_MC!W632="","*",FN_MC!W632)</f>
        <v>*</v>
      </c>
      <c r="U629" s="98" t="str">
        <f ca="1">_xlfn.XLOOKUP(G629&amp;$U$3,BS_CONTROLE[CHAVE],BS_CONTROLE[Quantidade_11],"-")</f>
        <v>-</v>
      </c>
      <c r="V629" s="98" t="str">
        <f ca="1">_xlfn.XLOOKUP(G629&amp;$V$3,BS_CONTROLE[CHAVE],BS_CONTROLE[Quantidade_11],"-")</f>
        <v>-</v>
      </c>
      <c r="W629" s="98" t="str">
        <f ca="1">_xlfn.XLOOKUP(G629&amp;$W$3,BS_CONTROLE[CHAVE],BS_CONTROLE[Quantidade_11],"-")</f>
        <v>-</v>
      </c>
      <c r="X629" s="201"/>
      <c r="Y629" s="201"/>
      <c r="Z629" s="201"/>
      <c r="AA629" s="201"/>
      <c r="AB629" s="201"/>
      <c r="AC629" s="201"/>
      <c r="AD629" s="201"/>
      <c r="AE629" s="201"/>
      <c r="AF629" s="201"/>
      <c r="AG629" s="201"/>
      <c r="AH629" s="201"/>
      <c r="AI629" s="201"/>
      <c r="AJ629" s="201"/>
      <c r="AK629" s="201"/>
      <c r="AL629" s="201"/>
      <c r="AM629" s="201"/>
      <c r="AN629" s="201"/>
      <c r="AO629" s="201"/>
      <c r="AP629" s="201"/>
      <c r="AQ629" s="201"/>
      <c r="AR629" s="201"/>
      <c r="AS629" s="201"/>
      <c r="AT629" s="201"/>
    </row>
    <row r="630" spans="1:46" hidden="1">
      <c r="A630" s="95" t="str">
        <f>IF(FN_MC!Y633="","*",FN_MC!Y633)</f>
        <v>*</v>
      </c>
      <c r="B630" s="95" t="str">
        <f>IF(FN_MC!X633="","*",FN_MC!X633)</f>
        <v>*</v>
      </c>
      <c r="C630" s="95" t="str">
        <f>IF(FN_MC!Z633="","*",FN_MC!Z633)</f>
        <v>*</v>
      </c>
      <c r="D630" s="96" t="str">
        <f>IF(FN_MC!S633="","*",FN_MC!S633)</f>
        <v>-</v>
      </c>
      <c r="E630" s="96" t="str">
        <f>IF(FN_MC!T633="","*",FN_MC!T633)</f>
        <v>-</v>
      </c>
      <c r="F630" s="96" t="str">
        <f>IF(FN_MC!B633="","*",FN_MC!B633)</f>
        <v>*</v>
      </c>
      <c r="G630" s="96" t="str">
        <f>IF(FN_MC!D633="","*",FN_MC!D633)</f>
        <v>*</v>
      </c>
      <c r="H630" s="96" t="str">
        <f>IF(FN_MC!F633="","*",FN_MC!F633)</f>
        <v>*</v>
      </c>
      <c r="I630" s="96" t="str">
        <f>IF(FN_MC!H633="","*",FN_MC!H633)</f>
        <v>*</v>
      </c>
      <c r="J630" s="96" t="str">
        <f>IF(FN_MC!I633="","*",FN_MC!I633)</f>
        <v>*</v>
      </c>
      <c r="K630" s="96" t="str">
        <f>IF(FN_MC!M633="","*",FN_MC!M633)</f>
        <v>-</v>
      </c>
      <c r="L630" s="196" t="str">
        <f>IF(FN_MC!N633="","*",FN_MC!N633)</f>
        <v>-</v>
      </c>
      <c r="M630" s="97" t="str">
        <f>IF(FN_MC!J633="","*",FN_MC!J633)</f>
        <v>*</v>
      </c>
      <c r="N630" s="183" t="str">
        <f>IF(FN_MC!K633="","*",FN_MC!K633)</f>
        <v>*</v>
      </c>
      <c r="O630" s="183" t="str">
        <f>IF(FN_MC!L633="","*",FN_MC!L633)</f>
        <v>-</v>
      </c>
      <c r="P630" s="107" t="str">
        <f>IF(FN_MC!O633="","*",FN_MC!O633)</f>
        <v>*</v>
      </c>
      <c r="Q630" s="107" t="str">
        <f>IF(FN_MC!P633="","*",FN_MC!P633)</f>
        <v>*</v>
      </c>
      <c r="R630" s="96" t="str">
        <f>IF(FN_MC!Q633="","*",CONCATENATE(FN_MC!Q633," ",FN_MC!R633))</f>
        <v>*</v>
      </c>
      <c r="S630" s="96" t="str">
        <f>IF(FN_MC!V633="","*",FN_MC!V633)</f>
        <v>*</v>
      </c>
      <c r="T630" s="96" t="str">
        <f>IF(FN_MC!W633="","*",FN_MC!W633)</f>
        <v>*</v>
      </c>
      <c r="U630" s="98" t="str">
        <f ca="1">_xlfn.XLOOKUP(G630&amp;$U$3,BS_CONTROLE[CHAVE],BS_CONTROLE[Quantidade_11],"-")</f>
        <v>-</v>
      </c>
      <c r="V630" s="98" t="str">
        <f ca="1">_xlfn.XLOOKUP(G630&amp;$V$3,BS_CONTROLE[CHAVE],BS_CONTROLE[Quantidade_11],"-")</f>
        <v>-</v>
      </c>
      <c r="W630" s="98" t="str">
        <f ca="1">_xlfn.XLOOKUP(G630&amp;$W$3,BS_CONTROLE[CHAVE],BS_CONTROLE[Quantidade_11],"-")</f>
        <v>-</v>
      </c>
      <c r="X630" s="201"/>
      <c r="Y630" s="201"/>
      <c r="Z630" s="201"/>
      <c r="AA630" s="201"/>
      <c r="AB630" s="201"/>
      <c r="AC630" s="201"/>
      <c r="AD630" s="201"/>
      <c r="AE630" s="201"/>
      <c r="AF630" s="201"/>
      <c r="AG630" s="201"/>
      <c r="AH630" s="201"/>
      <c r="AI630" s="201"/>
      <c r="AJ630" s="201"/>
      <c r="AK630" s="201"/>
      <c r="AL630" s="201"/>
      <c r="AM630" s="201"/>
      <c r="AN630" s="201"/>
      <c r="AO630" s="201"/>
      <c r="AP630" s="201"/>
      <c r="AQ630" s="201"/>
      <c r="AR630" s="201"/>
      <c r="AS630" s="201"/>
      <c r="AT630" s="201"/>
    </row>
    <row r="631" spans="1:46" hidden="1">
      <c r="A631" s="95" t="str">
        <f>IF(FN_MC!Y634="","*",FN_MC!Y634)</f>
        <v>*</v>
      </c>
      <c r="B631" s="95" t="str">
        <f>IF(FN_MC!X634="","*",FN_MC!X634)</f>
        <v>*</v>
      </c>
      <c r="C631" s="95" t="str">
        <f>IF(FN_MC!Z634="","*",FN_MC!Z634)</f>
        <v>*</v>
      </c>
      <c r="D631" s="96" t="str">
        <f>IF(FN_MC!S634="","*",FN_MC!S634)</f>
        <v>-</v>
      </c>
      <c r="E631" s="96" t="str">
        <f>IF(FN_MC!T634="","*",FN_MC!T634)</f>
        <v>-</v>
      </c>
      <c r="F631" s="96" t="str">
        <f>IF(FN_MC!B634="","*",FN_MC!B634)</f>
        <v>*</v>
      </c>
      <c r="G631" s="96" t="str">
        <f>IF(FN_MC!D634="","*",FN_MC!D634)</f>
        <v>*</v>
      </c>
      <c r="H631" s="96" t="str">
        <f>IF(FN_MC!F634="","*",FN_MC!F634)</f>
        <v>*</v>
      </c>
      <c r="I631" s="96" t="str">
        <f>IF(FN_MC!H634="","*",FN_MC!H634)</f>
        <v>*</v>
      </c>
      <c r="J631" s="96" t="str">
        <f>IF(FN_MC!I634="","*",FN_MC!I634)</f>
        <v>*</v>
      </c>
      <c r="K631" s="96" t="str">
        <f>IF(FN_MC!M634="","*",FN_MC!M634)</f>
        <v>-</v>
      </c>
      <c r="L631" s="196" t="str">
        <f>IF(FN_MC!N634="","*",FN_MC!N634)</f>
        <v>-</v>
      </c>
      <c r="M631" s="97" t="str">
        <f>IF(FN_MC!J634="","*",FN_MC!J634)</f>
        <v>*</v>
      </c>
      <c r="N631" s="183" t="str">
        <f>IF(FN_MC!K634="","*",FN_MC!K634)</f>
        <v>*</v>
      </c>
      <c r="O631" s="183" t="str">
        <f>IF(FN_MC!L634="","*",FN_MC!L634)</f>
        <v>-</v>
      </c>
      <c r="P631" s="107" t="str">
        <f>IF(FN_MC!O634="","*",FN_MC!O634)</f>
        <v>*</v>
      </c>
      <c r="Q631" s="107" t="str">
        <f>IF(FN_MC!P634="","*",FN_MC!P634)</f>
        <v>*</v>
      </c>
      <c r="R631" s="96" t="str">
        <f>IF(FN_MC!Q634="","*",CONCATENATE(FN_MC!Q634," ",FN_MC!R634))</f>
        <v>*</v>
      </c>
      <c r="S631" s="96" t="str">
        <f>IF(FN_MC!V634="","*",FN_MC!V634)</f>
        <v>*</v>
      </c>
      <c r="T631" s="96" t="str">
        <f>IF(FN_MC!W634="","*",FN_MC!W634)</f>
        <v>*</v>
      </c>
      <c r="U631" s="98" t="str">
        <f ca="1">_xlfn.XLOOKUP(G631&amp;$U$3,BS_CONTROLE[CHAVE],BS_CONTROLE[Quantidade_11],"-")</f>
        <v>-</v>
      </c>
      <c r="V631" s="98" t="str">
        <f ca="1">_xlfn.XLOOKUP(G631&amp;$V$3,BS_CONTROLE[CHAVE],BS_CONTROLE[Quantidade_11],"-")</f>
        <v>-</v>
      </c>
      <c r="W631" s="98" t="str">
        <f ca="1">_xlfn.XLOOKUP(G631&amp;$W$3,BS_CONTROLE[CHAVE],BS_CONTROLE[Quantidade_11],"-")</f>
        <v>-</v>
      </c>
      <c r="X631" s="201"/>
      <c r="Y631" s="201"/>
      <c r="Z631" s="201"/>
      <c r="AA631" s="201"/>
      <c r="AB631" s="201"/>
      <c r="AC631" s="201"/>
      <c r="AD631" s="201"/>
      <c r="AE631" s="201"/>
      <c r="AF631" s="201"/>
      <c r="AG631" s="201"/>
      <c r="AH631" s="201"/>
      <c r="AI631" s="201"/>
      <c r="AJ631" s="201"/>
      <c r="AK631" s="201"/>
      <c r="AL631" s="201"/>
      <c r="AM631" s="201"/>
      <c r="AN631" s="201"/>
      <c r="AO631" s="201"/>
      <c r="AP631" s="201"/>
      <c r="AQ631" s="201"/>
      <c r="AR631" s="201"/>
      <c r="AS631" s="201"/>
      <c r="AT631" s="201"/>
    </row>
    <row r="632" spans="1:46" hidden="1">
      <c r="A632" s="95" t="str">
        <f>IF(FN_MC!Y635="","*",FN_MC!Y635)</f>
        <v>*</v>
      </c>
      <c r="B632" s="95" t="str">
        <f>IF(FN_MC!X635="","*",FN_MC!X635)</f>
        <v>*</v>
      </c>
      <c r="C632" s="95" t="str">
        <f>IF(FN_MC!Z635="","*",FN_MC!Z635)</f>
        <v>*</v>
      </c>
      <c r="D632" s="96" t="str">
        <f>IF(FN_MC!S635="","*",FN_MC!S635)</f>
        <v>-</v>
      </c>
      <c r="E632" s="96" t="str">
        <f>IF(FN_MC!T635="","*",FN_MC!T635)</f>
        <v>-</v>
      </c>
      <c r="F632" s="96" t="str">
        <f>IF(FN_MC!B635="","*",FN_MC!B635)</f>
        <v>*</v>
      </c>
      <c r="G632" s="96" t="str">
        <f>IF(FN_MC!D635="","*",FN_MC!D635)</f>
        <v>*</v>
      </c>
      <c r="H632" s="96" t="str">
        <f>IF(FN_MC!F635="","*",FN_MC!F635)</f>
        <v>*</v>
      </c>
      <c r="I632" s="96" t="str">
        <f>IF(FN_MC!H635="","*",FN_MC!H635)</f>
        <v>*</v>
      </c>
      <c r="J632" s="96" t="str">
        <f>IF(FN_MC!I635="","*",FN_MC!I635)</f>
        <v>*</v>
      </c>
      <c r="K632" s="96" t="str">
        <f>IF(FN_MC!M635="","*",FN_MC!M635)</f>
        <v>-</v>
      </c>
      <c r="L632" s="196" t="str">
        <f>IF(FN_MC!N635="","*",FN_MC!N635)</f>
        <v>-</v>
      </c>
      <c r="M632" s="97" t="str">
        <f>IF(FN_MC!J635="","*",FN_MC!J635)</f>
        <v>*</v>
      </c>
      <c r="N632" s="183" t="str">
        <f>IF(FN_MC!K635="","*",FN_MC!K635)</f>
        <v>*</v>
      </c>
      <c r="O632" s="183" t="str">
        <f>IF(FN_MC!L635="","*",FN_MC!L635)</f>
        <v>-</v>
      </c>
      <c r="P632" s="107" t="str">
        <f>IF(FN_MC!O635="","*",FN_MC!O635)</f>
        <v>*</v>
      </c>
      <c r="Q632" s="107" t="str">
        <f>IF(FN_MC!P635="","*",FN_MC!P635)</f>
        <v>*</v>
      </c>
      <c r="R632" s="96" t="str">
        <f>IF(FN_MC!Q635="","*",CONCATENATE(FN_MC!Q635," ",FN_MC!R635))</f>
        <v>*</v>
      </c>
      <c r="S632" s="96" t="str">
        <f>IF(FN_MC!V635="","*",FN_MC!V635)</f>
        <v>*</v>
      </c>
      <c r="T632" s="96" t="str">
        <f>IF(FN_MC!W635="","*",FN_MC!W635)</f>
        <v>*</v>
      </c>
      <c r="U632" s="98" t="str">
        <f ca="1">_xlfn.XLOOKUP(G632&amp;$U$3,BS_CONTROLE[CHAVE],BS_CONTROLE[Quantidade_11],"-")</f>
        <v>-</v>
      </c>
      <c r="V632" s="98" t="str">
        <f ca="1">_xlfn.XLOOKUP(G632&amp;$V$3,BS_CONTROLE[CHAVE],BS_CONTROLE[Quantidade_11],"-")</f>
        <v>-</v>
      </c>
      <c r="W632" s="98" t="str">
        <f ca="1">_xlfn.XLOOKUP(G632&amp;$W$3,BS_CONTROLE[CHAVE],BS_CONTROLE[Quantidade_11],"-")</f>
        <v>-</v>
      </c>
      <c r="X632" s="201"/>
      <c r="Y632" s="201"/>
      <c r="Z632" s="201"/>
      <c r="AA632" s="201"/>
      <c r="AB632" s="201"/>
      <c r="AC632" s="201"/>
      <c r="AD632" s="201"/>
      <c r="AE632" s="201"/>
      <c r="AF632" s="201"/>
      <c r="AG632" s="201"/>
      <c r="AH632" s="201"/>
      <c r="AI632" s="201"/>
      <c r="AJ632" s="201"/>
      <c r="AK632" s="201"/>
      <c r="AL632" s="201"/>
      <c r="AM632" s="201"/>
      <c r="AN632" s="201"/>
      <c r="AO632" s="201"/>
      <c r="AP632" s="201"/>
      <c r="AQ632" s="201"/>
      <c r="AR632" s="201"/>
      <c r="AS632" s="201"/>
      <c r="AT632" s="201"/>
    </row>
    <row r="633" spans="1:46" hidden="1">
      <c r="A633" s="95" t="str">
        <f>IF(FN_MC!Y636="","*",FN_MC!Y636)</f>
        <v>*</v>
      </c>
      <c r="B633" s="95" t="str">
        <f>IF(FN_MC!X636="","*",FN_MC!X636)</f>
        <v>*</v>
      </c>
      <c r="C633" s="95" t="str">
        <f>IF(FN_MC!Z636="","*",FN_MC!Z636)</f>
        <v>*</v>
      </c>
      <c r="D633" s="96" t="str">
        <f>IF(FN_MC!S636="","*",FN_MC!S636)</f>
        <v>-</v>
      </c>
      <c r="E633" s="96" t="str">
        <f>IF(FN_MC!T636="","*",FN_MC!T636)</f>
        <v>-</v>
      </c>
      <c r="F633" s="96" t="str">
        <f>IF(FN_MC!B636="","*",FN_MC!B636)</f>
        <v>*</v>
      </c>
      <c r="G633" s="96" t="str">
        <f>IF(FN_MC!D636="","*",FN_MC!D636)</f>
        <v>*</v>
      </c>
      <c r="H633" s="96" t="str">
        <f>IF(FN_MC!F636="","*",FN_MC!F636)</f>
        <v>*</v>
      </c>
      <c r="I633" s="96" t="str">
        <f>IF(FN_MC!H636="","*",FN_MC!H636)</f>
        <v>*</v>
      </c>
      <c r="J633" s="96" t="str">
        <f>IF(FN_MC!I636="","*",FN_MC!I636)</f>
        <v>*</v>
      </c>
      <c r="K633" s="96" t="str">
        <f>IF(FN_MC!M636="","*",FN_MC!M636)</f>
        <v>-</v>
      </c>
      <c r="L633" s="196" t="str">
        <f>IF(FN_MC!N636="","*",FN_MC!N636)</f>
        <v>-</v>
      </c>
      <c r="M633" s="97" t="str">
        <f>IF(FN_MC!J636="","*",FN_MC!J636)</f>
        <v>*</v>
      </c>
      <c r="N633" s="183" t="str">
        <f>IF(FN_MC!K636="","*",FN_MC!K636)</f>
        <v>*</v>
      </c>
      <c r="O633" s="183" t="str">
        <f>IF(FN_MC!L636="","*",FN_MC!L636)</f>
        <v>-</v>
      </c>
      <c r="P633" s="107" t="str">
        <f>IF(FN_MC!O636="","*",FN_MC!O636)</f>
        <v>*</v>
      </c>
      <c r="Q633" s="107" t="str">
        <f>IF(FN_MC!P636="","*",FN_MC!P636)</f>
        <v>*</v>
      </c>
      <c r="R633" s="96" t="str">
        <f>IF(FN_MC!Q636="","*",CONCATENATE(FN_MC!Q636," ",FN_MC!R636))</f>
        <v>*</v>
      </c>
      <c r="S633" s="96" t="str">
        <f>IF(FN_MC!V636="","*",FN_MC!V636)</f>
        <v>*</v>
      </c>
      <c r="T633" s="96" t="str">
        <f>IF(FN_MC!W636="","*",FN_MC!W636)</f>
        <v>*</v>
      </c>
      <c r="U633" s="98" t="str">
        <f ca="1">_xlfn.XLOOKUP(G633&amp;$U$3,BS_CONTROLE[CHAVE],BS_CONTROLE[Quantidade_11],"-")</f>
        <v>-</v>
      </c>
      <c r="V633" s="98" t="str">
        <f ca="1">_xlfn.XLOOKUP(G633&amp;$V$3,BS_CONTROLE[CHAVE],BS_CONTROLE[Quantidade_11],"-")</f>
        <v>-</v>
      </c>
      <c r="W633" s="98" t="str">
        <f ca="1">_xlfn.XLOOKUP(G633&amp;$W$3,BS_CONTROLE[CHAVE],BS_CONTROLE[Quantidade_11],"-")</f>
        <v>-</v>
      </c>
      <c r="X633" s="201"/>
      <c r="Y633" s="201"/>
      <c r="Z633" s="201"/>
      <c r="AA633" s="201"/>
      <c r="AB633" s="201"/>
      <c r="AC633" s="201"/>
      <c r="AD633" s="201"/>
      <c r="AE633" s="201"/>
      <c r="AF633" s="201"/>
      <c r="AG633" s="201"/>
      <c r="AH633" s="201"/>
      <c r="AI633" s="201"/>
      <c r="AJ633" s="201"/>
      <c r="AK633" s="201"/>
      <c r="AL633" s="201"/>
      <c r="AM633" s="201"/>
      <c r="AN633" s="201"/>
      <c r="AO633" s="201"/>
      <c r="AP633" s="201"/>
      <c r="AQ633" s="201"/>
      <c r="AR633" s="201"/>
      <c r="AS633" s="201"/>
      <c r="AT633" s="201"/>
    </row>
    <row r="634" spans="1:46" hidden="1">
      <c r="A634" s="95" t="str">
        <f>IF(FN_MC!Y637="","*",FN_MC!Y637)</f>
        <v>*</v>
      </c>
      <c r="B634" s="95" t="str">
        <f>IF(FN_MC!X637="","*",FN_MC!X637)</f>
        <v>*</v>
      </c>
      <c r="C634" s="95" t="str">
        <f>IF(FN_MC!Z637="","*",FN_MC!Z637)</f>
        <v>*</v>
      </c>
      <c r="D634" s="96" t="str">
        <f>IF(FN_MC!S637="","*",FN_MC!S637)</f>
        <v>-</v>
      </c>
      <c r="E634" s="96" t="str">
        <f>IF(FN_MC!T637="","*",FN_MC!T637)</f>
        <v>-</v>
      </c>
      <c r="F634" s="96" t="str">
        <f>IF(FN_MC!B637="","*",FN_MC!B637)</f>
        <v>*</v>
      </c>
      <c r="G634" s="96" t="str">
        <f>IF(FN_MC!D637="","*",FN_MC!D637)</f>
        <v>*</v>
      </c>
      <c r="H634" s="96" t="str">
        <f>IF(FN_MC!F637="","*",FN_MC!F637)</f>
        <v>*</v>
      </c>
      <c r="I634" s="96" t="str">
        <f>IF(FN_MC!H637="","*",FN_MC!H637)</f>
        <v>*</v>
      </c>
      <c r="J634" s="96" t="str">
        <f>IF(FN_MC!I637="","*",FN_MC!I637)</f>
        <v>*</v>
      </c>
      <c r="K634" s="96" t="str">
        <f>IF(FN_MC!M637="","*",FN_MC!M637)</f>
        <v>-</v>
      </c>
      <c r="L634" s="196" t="str">
        <f>IF(FN_MC!N637="","*",FN_MC!N637)</f>
        <v>-</v>
      </c>
      <c r="M634" s="97" t="str">
        <f>IF(FN_MC!J637="","*",FN_MC!J637)</f>
        <v>*</v>
      </c>
      <c r="N634" s="183" t="str">
        <f>IF(FN_MC!K637="","*",FN_MC!K637)</f>
        <v>*</v>
      </c>
      <c r="O634" s="183" t="str">
        <f>IF(FN_MC!L637="","*",FN_MC!L637)</f>
        <v>-</v>
      </c>
      <c r="P634" s="107" t="str">
        <f>IF(FN_MC!O637="","*",FN_MC!O637)</f>
        <v>*</v>
      </c>
      <c r="Q634" s="107" t="str">
        <f>IF(FN_MC!P637="","*",FN_MC!P637)</f>
        <v>*</v>
      </c>
      <c r="R634" s="96" t="str">
        <f>IF(FN_MC!Q637="","*",CONCATENATE(FN_MC!Q637," ",FN_MC!R637))</f>
        <v>*</v>
      </c>
      <c r="S634" s="96" t="str">
        <f>IF(FN_MC!V637="","*",FN_MC!V637)</f>
        <v>*</v>
      </c>
      <c r="T634" s="96" t="str">
        <f>IF(FN_MC!W637="","*",FN_MC!W637)</f>
        <v>*</v>
      </c>
      <c r="U634" s="98" t="str">
        <f ca="1">_xlfn.XLOOKUP(G634&amp;$U$3,BS_CONTROLE[CHAVE],BS_CONTROLE[Quantidade_11],"-")</f>
        <v>-</v>
      </c>
      <c r="V634" s="98" t="str">
        <f ca="1">_xlfn.XLOOKUP(G634&amp;$V$3,BS_CONTROLE[CHAVE],BS_CONTROLE[Quantidade_11],"-")</f>
        <v>-</v>
      </c>
      <c r="W634" s="98" t="str">
        <f ca="1">_xlfn.XLOOKUP(G634&amp;$W$3,BS_CONTROLE[CHAVE],BS_CONTROLE[Quantidade_11],"-")</f>
        <v>-</v>
      </c>
      <c r="X634" s="201"/>
      <c r="Y634" s="201"/>
      <c r="Z634" s="201"/>
      <c r="AA634" s="201"/>
      <c r="AB634" s="201"/>
      <c r="AC634" s="201"/>
      <c r="AD634" s="201"/>
      <c r="AE634" s="201"/>
      <c r="AF634" s="201"/>
      <c r="AG634" s="201"/>
      <c r="AH634" s="201"/>
      <c r="AI634" s="201"/>
      <c r="AJ634" s="201"/>
      <c r="AK634" s="201"/>
      <c r="AL634" s="201"/>
      <c r="AM634" s="201"/>
      <c r="AN634" s="201"/>
      <c r="AO634" s="201"/>
      <c r="AP634" s="201"/>
      <c r="AQ634" s="201"/>
      <c r="AR634" s="201"/>
      <c r="AS634" s="201"/>
      <c r="AT634" s="201"/>
    </row>
    <row r="635" spans="1:46" hidden="1">
      <c r="A635" s="95" t="str">
        <f>IF(FN_MC!Y638="","*",FN_MC!Y638)</f>
        <v>*</v>
      </c>
      <c r="B635" s="95" t="str">
        <f>IF(FN_MC!X638="","*",FN_MC!X638)</f>
        <v>*</v>
      </c>
      <c r="C635" s="95" t="str">
        <f>IF(FN_MC!Z638="","*",FN_MC!Z638)</f>
        <v>*</v>
      </c>
      <c r="D635" s="96" t="str">
        <f>IF(FN_MC!S638="","*",FN_MC!S638)</f>
        <v>-</v>
      </c>
      <c r="E635" s="96" t="str">
        <f>IF(FN_MC!T638="","*",FN_MC!T638)</f>
        <v>-</v>
      </c>
      <c r="F635" s="96" t="str">
        <f>IF(FN_MC!B638="","*",FN_MC!B638)</f>
        <v>*</v>
      </c>
      <c r="G635" s="96" t="str">
        <f>IF(FN_MC!D638="","*",FN_MC!D638)</f>
        <v>*</v>
      </c>
      <c r="H635" s="96" t="str">
        <f>IF(FN_MC!F638="","*",FN_MC!F638)</f>
        <v>*</v>
      </c>
      <c r="I635" s="96" t="str">
        <f>IF(FN_MC!H638="","*",FN_MC!H638)</f>
        <v>*</v>
      </c>
      <c r="J635" s="96" t="str">
        <f>IF(FN_MC!I638="","*",FN_MC!I638)</f>
        <v>*</v>
      </c>
      <c r="K635" s="96" t="str">
        <f>IF(FN_MC!M638="","*",FN_MC!M638)</f>
        <v>-</v>
      </c>
      <c r="L635" s="196" t="str">
        <f>IF(FN_MC!N638="","*",FN_MC!N638)</f>
        <v>-</v>
      </c>
      <c r="M635" s="97" t="str">
        <f>IF(FN_MC!J638="","*",FN_MC!J638)</f>
        <v>*</v>
      </c>
      <c r="N635" s="183" t="str">
        <f>IF(FN_MC!K638="","*",FN_MC!K638)</f>
        <v>*</v>
      </c>
      <c r="O635" s="183" t="str">
        <f>IF(FN_MC!L638="","*",FN_MC!L638)</f>
        <v>-</v>
      </c>
      <c r="P635" s="107" t="str">
        <f>IF(FN_MC!O638="","*",FN_MC!O638)</f>
        <v>*</v>
      </c>
      <c r="Q635" s="107" t="str">
        <f>IF(FN_MC!P638="","*",FN_MC!P638)</f>
        <v>*</v>
      </c>
      <c r="R635" s="96" t="str">
        <f>IF(FN_MC!Q638="","*",CONCATENATE(FN_MC!Q638," ",FN_MC!R638))</f>
        <v>*</v>
      </c>
      <c r="S635" s="96" t="str">
        <f>IF(FN_MC!V638="","*",FN_MC!V638)</f>
        <v>*</v>
      </c>
      <c r="T635" s="96" t="str">
        <f>IF(FN_MC!W638="","*",FN_MC!W638)</f>
        <v>*</v>
      </c>
      <c r="U635" s="98" t="str">
        <f ca="1">_xlfn.XLOOKUP(G635&amp;$U$3,BS_CONTROLE[CHAVE],BS_CONTROLE[Quantidade_11],"-")</f>
        <v>-</v>
      </c>
      <c r="V635" s="98" t="str">
        <f ca="1">_xlfn.XLOOKUP(G635&amp;$V$3,BS_CONTROLE[CHAVE],BS_CONTROLE[Quantidade_11],"-")</f>
        <v>-</v>
      </c>
      <c r="W635" s="98" t="str">
        <f ca="1">_xlfn.XLOOKUP(G635&amp;$W$3,BS_CONTROLE[CHAVE],BS_CONTROLE[Quantidade_11],"-")</f>
        <v>-</v>
      </c>
      <c r="X635" s="201"/>
      <c r="Y635" s="201"/>
      <c r="Z635" s="201"/>
      <c r="AA635" s="201"/>
      <c r="AB635" s="201"/>
      <c r="AC635" s="201"/>
      <c r="AD635" s="201"/>
      <c r="AE635" s="201"/>
      <c r="AF635" s="201"/>
      <c r="AG635" s="201"/>
      <c r="AH635" s="201"/>
      <c r="AI635" s="201"/>
      <c r="AJ635" s="201"/>
      <c r="AK635" s="201"/>
      <c r="AL635" s="201"/>
      <c r="AM635" s="201"/>
      <c r="AN635" s="201"/>
      <c r="AO635" s="201"/>
      <c r="AP635" s="201"/>
      <c r="AQ635" s="201"/>
      <c r="AR635" s="201"/>
      <c r="AS635" s="201"/>
      <c r="AT635" s="201"/>
    </row>
    <row r="636" spans="1:46" hidden="1">
      <c r="A636" s="95" t="str">
        <f>IF(FN_MC!Y639="","*",FN_MC!Y639)</f>
        <v>*</v>
      </c>
      <c r="B636" s="95" t="str">
        <f>IF(FN_MC!X639="","*",FN_MC!X639)</f>
        <v>*</v>
      </c>
      <c r="C636" s="95" t="str">
        <f>IF(FN_MC!Z639="","*",FN_MC!Z639)</f>
        <v>*</v>
      </c>
      <c r="D636" s="96" t="str">
        <f>IF(FN_MC!S639="","*",FN_MC!S639)</f>
        <v>-</v>
      </c>
      <c r="E636" s="96" t="str">
        <f>IF(FN_MC!T639="","*",FN_MC!T639)</f>
        <v>-</v>
      </c>
      <c r="F636" s="96" t="str">
        <f>IF(FN_MC!B639="","*",FN_MC!B639)</f>
        <v>*</v>
      </c>
      <c r="G636" s="96" t="str">
        <f>IF(FN_MC!D639="","*",FN_MC!D639)</f>
        <v>*</v>
      </c>
      <c r="H636" s="96" t="str">
        <f>IF(FN_MC!F639="","*",FN_MC!F639)</f>
        <v>*</v>
      </c>
      <c r="I636" s="96" t="str">
        <f>IF(FN_MC!H639="","*",FN_MC!H639)</f>
        <v>*</v>
      </c>
      <c r="J636" s="96" t="str">
        <f>IF(FN_MC!I639="","*",FN_MC!I639)</f>
        <v>*</v>
      </c>
      <c r="K636" s="96" t="str">
        <f>IF(FN_MC!M639="","*",FN_MC!M639)</f>
        <v>-</v>
      </c>
      <c r="L636" s="196" t="str">
        <f>IF(FN_MC!N639="","*",FN_MC!N639)</f>
        <v>-</v>
      </c>
      <c r="M636" s="97" t="str">
        <f>IF(FN_MC!J639="","*",FN_MC!J639)</f>
        <v>*</v>
      </c>
      <c r="N636" s="183" t="str">
        <f>IF(FN_MC!K639="","*",FN_MC!K639)</f>
        <v>*</v>
      </c>
      <c r="O636" s="183" t="str">
        <f>IF(FN_MC!L639="","*",FN_MC!L639)</f>
        <v>-</v>
      </c>
      <c r="P636" s="107" t="str">
        <f>IF(FN_MC!O639="","*",FN_MC!O639)</f>
        <v>*</v>
      </c>
      <c r="Q636" s="107" t="str">
        <f>IF(FN_MC!P639="","*",FN_MC!P639)</f>
        <v>*</v>
      </c>
      <c r="R636" s="96" t="str">
        <f>IF(FN_MC!Q639="","*",CONCATENATE(FN_MC!Q639," ",FN_MC!R639))</f>
        <v>*</v>
      </c>
      <c r="S636" s="96" t="str">
        <f>IF(FN_MC!V639="","*",FN_MC!V639)</f>
        <v>*</v>
      </c>
      <c r="T636" s="96" t="str">
        <f>IF(FN_MC!W639="","*",FN_MC!W639)</f>
        <v>*</v>
      </c>
      <c r="U636" s="98" t="str">
        <f ca="1">_xlfn.XLOOKUP(G636&amp;$U$3,BS_CONTROLE[CHAVE],BS_CONTROLE[Quantidade_11],"-")</f>
        <v>-</v>
      </c>
      <c r="V636" s="98" t="str">
        <f ca="1">_xlfn.XLOOKUP(G636&amp;$V$3,BS_CONTROLE[CHAVE],BS_CONTROLE[Quantidade_11],"-")</f>
        <v>-</v>
      </c>
      <c r="W636" s="98" t="str">
        <f ca="1">_xlfn.XLOOKUP(G636&amp;$W$3,BS_CONTROLE[CHAVE],BS_CONTROLE[Quantidade_11],"-")</f>
        <v>-</v>
      </c>
      <c r="X636" s="201"/>
      <c r="Y636" s="201"/>
      <c r="Z636" s="201"/>
      <c r="AA636" s="201"/>
      <c r="AB636" s="201"/>
      <c r="AC636" s="201"/>
      <c r="AD636" s="201"/>
      <c r="AE636" s="201"/>
      <c r="AF636" s="201"/>
      <c r="AG636" s="201"/>
      <c r="AH636" s="201"/>
      <c r="AI636" s="201"/>
      <c r="AJ636" s="201"/>
      <c r="AK636" s="201"/>
      <c r="AL636" s="201"/>
      <c r="AM636" s="201"/>
      <c r="AN636" s="201"/>
      <c r="AO636" s="201"/>
      <c r="AP636" s="201"/>
      <c r="AQ636" s="201"/>
      <c r="AR636" s="201"/>
      <c r="AS636" s="201"/>
      <c r="AT636" s="201"/>
    </row>
    <row r="637" spans="1:46" hidden="1">
      <c r="A637" s="95" t="str">
        <f>IF(FN_MC!Y640="","*",FN_MC!Y640)</f>
        <v>*</v>
      </c>
      <c r="B637" s="95" t="str">
        <f>IF(FN_MC!X640="","*",FN_MC!X640)</f>
        <v>*</v>
      </c>
      <c r="C637" s="95" t="str">
        <f>IF(FN_MC!Z640="","*",FN_MC!Z640)</f>
        <v>*</v>
      </c>
      <c r="D637" s="96" t="str">
        <f>IF(FN_MC!S640="","*",FN_MC!S640)</f>
        <v>-</v>
      </c>
      <c r="E637" s="96" t="str">
        <f>IF(FN_MC!T640="","*",FN_MC!T640)</f>
        <v>-</v>
      </c>
      <c r="F637" s="96" t="str">
        <f>IF(FN_MC!B640="","*",FN_MC!B640)</f>
        <v>*</v>
      </c>
      <c r="G637" s="96" t="str">
        <f>IF(FN_MC!D640="","*",FN_MC!D640)</f>
        <v>*</v>
      </c>
      <c r="H637" s="96" t="str">
        <f>IF(FN_MC!F640="","*",FN_MC!F640)</f>
        <v>*</v>
      </c>
      <c r="I637" s="96" t="str">
        <f>IF(FN_MC!H640="","*",FN_MC!H640)</f>
        <v>*</v>
      </c>
      <c r="J637" s="96" t="str">
        <f>IF(FN_MC!I640="","*",FN_MC!I640)</f>
        <v>*</v>
      </c>
      <c r="K637" s="96" t="str">
        <f>IF(FN_MC!M640="","*",FN_MC!M640)</f>
        <v>-</v>
      </c>
      <c r="L637" s="196" t="str">
        <f>IF(FN_MC!N640="","*",FN_MC!N640)</f>
        <v>-</v>
      </c>
      <c r="M637" s="97" t="str">
        <f>IF(FN_MC!J640="","*",FN_MC!J640)</f>
        <v>*</v>
      </c>
      <c r="N637" s="183" t="str">
        <f>IF(FN_MC!K640="","*",FN_MC!K640)</f>
        <v>*</v>
      </c>
      <c r="O637" s="183" t="str">
        <f>IF(FN_MC!L640="","*",FN_MC!L640)</f>
        <v>-</v>
      </c>
      <c r="P637" s="107" t="str">
        <f>IF(FN_MC!O640="","*",FN_MC!O640)</f>
        <v>*</v>
      </c>
      <c r="Q637" s="107" t="str">
        <f>IF(FN_MC!P640="","*",FN_MC!P640)</f>
        <v>*</v>
      </c>
      <c r="R637" s="96" t="str">
        <f>IF(FN_MC!Q640="","*",CONCATENATE(FN_MC!Q640," ",FN_MC!R640))</f>
        <v>*</v>
      </c>
      <c r="S637" s="96" t="str">
        <f>IF(FN_MC!V640="","*",FN_MC!V640)</f>
        <v>*</v>
      </c>
      <c r="T637" s="96" t="str">
        <f>IF(FN_MC!W640="","*",FN_MC!W640)</f>
        <v>*</v>
      </c>
      <c r="U637" s="98" t="str">
        <f ca="1">_xlfn.XLOOKUP(G637&amp;$U$3,BS_CONTROLE[CHAVE],BS_CONTROLE[Quantidade_11],"-")</f>
        <v>-</v>
      </c>
      <c r="V637" s="98" t="str">
        <f ca="1">_xlfn.XLOOKUP(G637&amp;$V$3,BS_CONTROLE[CHAVE],BS_CONTROLE[Quantidade_11],"-")</f>
        <v>-</v>
      </c>
      <c r="W637" s="98" t="str">
        <f ca="1">_xlfn.XLOOKUP(G637&amp;$W$3,BS_CONTROLE[CHAVE],BS_CONTROLE[Quantidade_11],"-")</f>
        <v>-</v>
      </c>
      <c r="X637" s="201"/>
      <c r="Y637" s="201"/>
      <c r="Z637" s="201"/>
      <c r="AA637" s="201"/>
      <c r="AB637" s="201"/>
      <c r="AC637" s="201"/>
      <c r="AD637" s="201"/>
      <c r="AE637" s="201"/>
      <c r="AF637" s="201"/>
      <c r="AG637" s="201"/>
      <c r="AH637" s="201"/>
      <c r="AI637" s="201"/>
      <c r="AJ637" s="201"/>
      <c r="AK637" s="201"/>
      <c r="AL637" s="201"/>
      <c r="AM637" s="201"/>
      <c r="AN637" s="201"/>
      <c r="AO637" s="201"/>
      <c r="AP637" s="201"/>
      <c r="AQ637" s="201"/>
      <c r="AR637" s="201"/>
      <c r="AS637" s="201"/>
      <c r="AT637" s="201"/>
    </row>
    <row r="638" spans="1:46" hidden="1">
      <c r="A638" s="95" t="str">
        <f>IF(FN_MC!Y641="","*",FN_MC!Y641)</f>
        <v>*</v>
      </c>
      <c r="B638" s="95" t="str">
        <f>IF(FN_MC!X641="","*",FN_MC!X641)</f>
        <v>*</v>
      </c>
      <c r="C638" s="95" t="str">
        <f>IF(FN_MC!Z641="","*",FN_MC!Z641)</f>
        <v>*</v>
      </c>
      <c r="D638" s="96" t="str">
        <f>IF(FN_MC!S641="","*",FN_MC!S641)</f>
        <v>-</v>
      </c>
      <c r="E638" s="96" t="str">
        <f>IF(FN_MC!T641="","*",FN_MC!T641)</f>
        <v>-</v>
      </c>
      <c r="F638" s="96" t="str">
        <f>IF(FN_MC!B641="","*",FN_MC!B641)</f>
        <v>*</v>
      </c>
      <c r="G638" s="96" t="str">
        <f>IF(FN_MC!D641="","*",FN_MC!D641)</f>
        <v>*</v>
      </c>
      <c r="H638" s="96" t="str">
        <f>IF(FN_MC!F641="","*",FN_MC!F641)</f>
        <v>*</v>
      </c>
      <c r="I638" s="96" t="str">
        <f>IF(FN_MC!H641="","*",FN_MC!H641)</f>
        <v>*</v>
      </c>
      <c r="J638" s="96" t="str">
        <f>IF(FN_MC!I641="","*",FN_MC!I641)</f>
        <v>*</v>
      </c>
      <c r="K638" s="96" t="str">
        <f>IF(FN_MC!M641="","*",FN_MC!M641)</f>
        <v>-</v>
      </c>
      <c r="L638" s="196" t="str">
        <f>IF(FN_MC!N641="","*",FN_MC!N641)</f>
        <v>-</v>
      </c>
      <c r="M638" s="97" t="str">
        <f>IF(FN_MC!J641="","*",FN_MC!J641)</f>
        <v>*</v>
      </c>
      <c r="N638" s="183" t="str">
        <f>IF(FN_MC!K641="","*",FN_MC!K641)</f>
        <v>*</v>
      </c>
      <c r="O638" s="183" t="str">
        <f>IF(FN_MC!L641="","*",FN_MC!L641)</f>
        <v>-</v>
      </c>
      <c r="P638" s="107" t="str">
        <f>IF(FN_MC!O641="","*",FN_MC!O641)</f>
        <v>*</v>
      </c>
      <c r="Q638" s="107" t="str">
        <f>IF(FN_MC!P641="","*",FN_MC!P641)</f>
        <v>*</v>
      </c>
      <c r="R638" s="96" t="str">
        <f>IF(FN_MC!Q641="","*",CONCATENATE(FN_MC!Q641," ",FN_MC!R641))</f>
        <v>*</v>
      </c>
      <c r="S638" s="96" t="str">
        <f>IF(FN_MC!V641="","*",FN_MC!V641)</f>
        <v>*</v>
      </c>
      <c r="T638" s="96" t="str">
        <f>IF(FN_MC!W641="","*",FN_MC!W641)</f>
        <v>*</v>
      </c>
      <c r="U638" s="98" t="str">
        <f ca="1">_xlfn.XLOOKUP(G638&amp;$U$3,BS_CONTROLE[CHAVE],BS_CONTROLE[Quantidade_11],"-")</f>
        <v>-</v>
      </c>
      <c r="V638" s="98" t="str">
        <f ca="1">_xlfn.XLOOKUP(G638&amp;$V$3,BS_CONTROLE[CHAVE],BS_CONTROLE[Quantidade_11],"-")</f>
        <v>-</v>
      </c>
      <c r="W638" s="98" t="str">
        <f ca="1">_xlfn.XLOOKUP(G638&amp;$W$3,BS_CONTROLE[CHAVE],BS_CONTROLE[Quantidade_11],"-")</f>
        <v>-</v>
      </c>
      <c r="X638" s="201"/>
      <c r="Y638" s="201"/>
      <c r="Z638" s="201"/>
      <c r="AA638" s="201"/>
      <c r="AB638" s="201"/>
      <c r="AC638" s="201"/>
      <c r="AD638" s="201"/>
      <c r="AE638" s="201"/>
      <c r="AF638" s="201"/>
      <c r="AG638" s="201"/>
      <c r="AH638" s="201"/>
      <c r="AI638" s="201"/>
      <c r="AJ638" s="201"/>
      <c r="AK638" s="201"/>
      <c r="AL638" s="201"/>
      <c r="AM638" s="201"/>
      <c r="AN638" s="201"/>
      <c r="AO638" s="201"/>
      <c r="AP638" s="201"/>
      <c r="AQ638" s="201"/>
      <c r="AR638" s="201"/>
      <c r="AS638" s="201"/>
      <c r="AT638" s="201"/>
    </row>
    <row r="639" spans="1:46" hidden="1">
      <c r="A639" s="95" t="str">
        <f>IF(FN_MC!Y642="","*",FN_MC!Y642)</f>
        <v>*</v>
      </c>
      <c r="B639" s="95" t="str">
        <f>IF(FN_MC!X642="","*",FN_MC!X642)</f>
        <v>*</v>
      </c>
      <c r="C639" s="95" t="str">
        <f>IF(FN_MC!Z642="","*",FN_MC!Z642)</f>
        <v>*</v>
      </c>
      <c r="D639" s="96" t="str">
        <f>IF(FN_MC!S642="","*",FN_MC!S642)</f>
        <v>-</v>
      </c>
      <c r="E639" s="96" t="str">
        <f>IF(FN_MC!T642="","*",FN_MC!T642)</f>
        <v>-</v>
      </c>
      <c r="F639" s="96" t="str">
        <f>IF(FN_MC!B642="","*",FN_MC!B642)</f>
        <v>*</v>
      </c>
      <c r="G639" s="96" t="str">
        <f>IF(FN_MC!D642="","*",FN_MC!D642)</f>
        <v>*</v>
      </c>
      <c r="H639" s="96" t="str">
        <f>IF(FN_MC!F642="","*",FN_MC!F642)</f>
        <v>*</v>
      </c>
      <c r="I639" s="96" t="str">
        <f>IF(FN_MC!H642="","*",FN_MC!H642)</f>
        <v>*</v>
      </c>
      <c r="J639" s="96" t="str">
        <f>IF(FN_MC!I642="","*",FN_MC!I642)</f>
        <v>*</v>
      </c>
      <c r="K639" s="96" t="str">
        <f>IF(FN_MC!M642="","*",FN_MC!M642)</f>
        <v>-</v>
      </c>
      <c r="L639" s="196" t="str">
        <f>IF(FN_MC!N642="","*",FN_MC!N642)</f>
        <v>-</v>
      </c>
      <c r="M639" s="97" t="str">
        <f>IF(FN_MC!J642="","*",FN_MC!J642)</f>
        <v>*</v>
      </c>
      <c r="N639" s="183" t="str">
        <f>IF(FN_MC!K642="","*",FN_MC!K642)</f>
        <v>*</v>
      </c>
      <c r="O639" s="183" t="str">
        <f>IF(FN_MC!L642="","*",FN_MC!L642)</f>
        <v>-</v>
      </c>
      <c r="P639" s="107" t="str">
        <f>IF(FN_MC!O642="","*",FN_MC!O642)</f>
        <v>*</v>
      </c>
      <c r="Q639" s="107" t="str">
        <f>IF(FN_MC!P642="","*",FN_MC!P642)</f>
        <v>*</v>
      </c>
      <c r="R639" s="96" t="str">
        <f>IF(FN_MC!Q642="","*",CONCATENATE(FN_MC!Q642," ",FN_MC!R642))</f>
        <v>*</v>
      </c>
      <c r="S639" s="96" t="str">
        <f>IF(FN_MC!V642="","*",FN_MC!V642)</f>
        <v>*</v>
      </c>
      <c r="T639" s="96" t="str">
        <f>IF(FN_MC!W642="","*",FN_MC!W642)</f>
        <v>*</v>
      </c>
      <c r="U639" s="98" t="str">
        <f ca="1">_xlfn.XLOOKUP(G639&amp;$U$3,BS_CONTROLE[CHAVE],BS_CONTROLE[Quantidade_11],"-")</f>
        <v>-</v>
      </c>
      <c r="V639" s="98" t="str">
        <f ca="1">_xlfn.XLOOKUP(G639&amp;$V$3,BS_CONTROLE[CHAVE],BS_CONTROLE[Quantidade_11],"-")</f>
        <v>-</v>
      </c>
      <c r="W639" s="98" t="str">
        <f ca="1">_xlfn.XLOOKUP(G639&amp;$W$3,BS_CONTROLE[CHAVE],BS_CONTROLE[Quantidade_11],"-")</f>
        <v>-</v>
      </c>
      <c r="X639" s="201"/>
      <c r="Y639" s="201"/>
      <c r="Z639" s="201"/>
      <c r="AA639" s="201"/>
      <c r="AB639" s="201"/>
      <c r="AC639" s="201"/>
      <c r="AD639" s="201"/>
      <c r="AE639" s="201"/>
      <c r="AF639" s="201"/>
      <c r="AG639" s="201"/>
      <c r="AH639" s="201"/>
      <c r="AI639" s="201"/>
      <c r="AJ639" s="201"/>
      <c r="AK639" s="201"/>
      <c r="AL639" s="201"/>
      <c r="AM639" s="201"/>
      <c r="AN639" s="201"/>
      <c r="AO639" s="201"/>
      <c r="AP639" s="201"/>
      <c r="AQ639" s="201"/>
      <c r="AR639" s="201"/>
      <c r="AS639" s="201"/>
      <c r="AT639" s="201"/>
    </row>
    <row r="640" spans="1:46" hidden="1">
      <c r="A640" s="95" t="str">
        <f>IF(FN_MC!Y643="","*",FN_MC!Y643)</f>
        <v>*</v>
      </c>
      <c r="B640" s="95" t="str">
        <f>IF(FN_MC!X643="","*",FN_MC!X643)</f>
        <v>*</v>
      </c>
      <c r="C640" s="95" t="str">
        <f>IF(FN_MC!Z643="","*",FN_MC!Z643)</f>
        <v>*</v>
      </c>
      <c r="D640" s="96" t="str">
        <f>IF(FN_MC!S643="","*",FN_MC!S643)</f>
        <v>-</v>
      </c>
      <c r="E640" s="96" t="str">
        <f>IF(FN_MC!T643="","*",FN_MC!T643)</f>
        <v>-</v>
      </c>
      <c r="F640" s="96" t="str">
        <f>IF(FN_MC!B643="","*",FN_MC!B643)</f>
        <v>*</v>
      </c>
      <c r="G640" s="96" t="str">
        <f>IF(FN_MC!D643="","*",FN_MC!D643)</f>
        <v>*</v>
      </c>
      <c r="H640" s="96" t="str">
        <f>IF(FN_MC!F643="","*",FN_MC!F643)</f>
        <v>*</v>
      </c>
      <c r="I640" s="96" t="str">
        <f>IF(FN_MC!H643="","*",FN_MC!H643)</f>
        <v>*</v>
      </c>
      <c r="J640" s="96" t="str">
        <f>IF(FN_MC!I643="","*",FN_MC!I643)</f>
        <v>*</v>
      </c>
      <c r="K640" s="96" t="str">
        <f>IF(FN_MC!M643="","*",FN_MC!M643)</f>
        <v>-</v>
      </c>
      <c r="L640" s="196" t="str">
        <f>IF(FN_MC!N643="","*",FN_MC!N643)</f>
        <v>-</v>
      </c>
      <c r="M640" s="97" t="str">
        <f>IF(FN_MC!J643="","*",FN_MC!J643)</f>
        <v>*</v>
      </c>
      <c r="N640" s="183" t="str">
        <f>IF(FN_MC!K643="","*",FN_MC!K643)</f>
        <v>*</v>
      </c>
      <c r="O640" s="183" t="str">
        <f>IF(FN_MC!L643="","*",FN_MC!L643)</f>
        <v>-</v>
      </c>
      <c r="P640" s="107" t="str">
        <f>IF(FN_MC!O643="","*",FN_MC!O643)</f>
        <v>*</v>
      </c>
      <c r="Q640" s="107" t="str">
        <f>IF(FN_MC!P643="","*",FN_MC!P643)</f>
        <v>*</v>
      </c>
      <c r="R640" s="96" t="str">
        <f>IF(FN_MC!Q643="","*",CONCATENATE(FN_MC!Q643," ",FN_MC!R643))</f>
        <v>*</v>
      </c>
      <c r="S640" s="96" t="str">
        <f>IF(FN_MC!V643="","*",FN_MC!V643)</f>
        <v>*</v>
      </c>
      <c r="T640" s="96" t="str">
        <f>IF(FN_MC!W643="","*",FN_MC!W643)</f>
        <v>*</v>
      </c>
      <c r="U640" s="98" t="str">
        <f ca="1">_xlfn.XLOOKUP(G640&amp;$U$3,BS_CONTROLE[CHAVE],BS_CONTROLE[Quantidade_11],"-")</f>
        <v>-</v>
      </c>
      <c r="V640" s="98" t="str">
        <f ca="1">_xlfn.XLOOKUP(G640&amp;$V$3,BS_CONTROLE[CHAVE],BS_CONTROLE[Quantidade_11],"-")</f>
        <v>-</v>
      </c>
      <c r="W640" s="98" t="str">
        <f ca="1">_xlfn.XLOOKUP(G640&amp;$W$3,BS_CONTROLE[CHAVE],BS_CONTROLE[Quantidade_11],"-")</f>
        <v>-</v>
      </c>
      <c r="X640" s="201"/>
      <c r="Y640" s="201"/>
      <c r="Z640" s="201"/>
      <c r="AA640" s="201"/>
      <c r="AB640" s="201"/>
      <c r="AC640" s="201"/>
      <c r="AD640" s="201"/>
      <c r="AE640" s="201"/>
      <c r="AF640" s="201"/>
      <c r="AG640" s="201"/>
      <c r="AH640" s="201"/>
      <c r="AI640" s="201"/>
      <c r="AJ640" s="201"/>
      <c r="AK640" s="201"/>
      <c r="AL640" s="201"/>
      <c r="AM640" s="201"/>
      <c r="AN640" s="201"/>
      <c r="AO640" s="201"/>
      <c r="AP640" s="201"/>
      <c r="AQ640" s="201"/>
      <c r="AR640" s="201"/>
      <c r="AS640" s="201"/>
      <c r="AT640" s="201"/>
    </row>
    <row r="641" spans="1:46" hidden="1">
      <c r="A641" s="95" t="str">
        <f>IF(FN_MC!Y644="","*",FN_MC!Y644)</f>
        <v>*</v>
      </c>
      <c r="B641" s="95" t="str">
        <f>IF(FN_MC!X644="","*",FN_MC!X644)</f>
        <v>*</v>
      </c>
      <c r="C641" s="95" t="str">
        <f>IF(FN_MC!Z644="","*",FN_MC!Z644)</f>
        <v>*</v>
      </c>
      <c r="D641" s="96" t="str">
        <f>IF(FN_MC!S644="","*",FN_MC!S644)</f>
        <v>-</v>
      </c>
      <c r="E641" s="96" t="str">
        <f>IF(FN_MC!T644="","*",FN_MC!T644)</f>
        <v>-</v>
      </c>
      <c r="F641" s="96" t="str">
        <f>IF(FN_MC!B644="","*",FN_MC!B644)</f>
        <v>*</v>
      </c>
      <c r="G641" s="96" t="str">
        <f>IF(FN_MC!D644="","*",FN_MC!D644)</f>
        <v>*</v>
      </c>
      <c r="H641" s="96" t="str">
        <f>IF(FN_MC!F644="","*",FN_MC!F644)</f>
        <v>*</v>
      </c>
      <c r="I641" s="96" t="str">
        <f>IF(FN_MC!H644="","*",FN_MC!H644)</f>
        <v>*</v>
      </c>
      <c r="J641" s="96" t="str">
        <f>IF(FN_MC!I644="","*",FN_MC!I644)</f>
        <v>*</v>
      </c>
      <c r="K641" s="96" t="str">
        <f>IF(FN_MC!M644="","*",FN_MC!M644)</f>
        <v>-</v>
      </c>
      <c r="L641" s="196" t="str">
        <f>IF(FN_MC!N644="","*",FN_MC!N644)</f>
        <v>-</v>
      </c>
      <c r="M641" s="97" t="str">
        <f>IF(FN_MC!J644="","*",FN_MC!J644)</f>
        <v>*</v>
      </c>
      <c r="N641" s="183" t="str">
        <f>IF(FN_MC!K644="","*",FN_MC!K644)</f>
        <v>*</v>
      </c>
      <c r="O641" s="183" t="str">
        <f>IF(FN_MC!L644="","*",FN_MC!L644)</f>
        <v>-</v>
      </c>
      <c r="P641" s="107" t="str">
        <f>IF(FN_MC!O644="","*",FN_MC!O644)</f>
        <v>*</v>
      </c>
      <c r="Q641" s="107" t="str">
        <f>IF(FN_MC!P644="","*",FN_MC!P644)</f>
        <v>*</v>
      </c>
      <c r="R641" s="96" t="str">
        <f>IF(FN_MC!Q644="","*",CONCATENATE(FN_MC!Q644," ",FN_MC!R644))</f>
        <v>*</v>
      </c>
      <c r="S641" s="96" t="str">
        <f>IF(FN_MC!V644="","*",FN_MC!V644)</f>
        <v>*</v>
      </c>
      <c r="T641" s="96" t="str">
        <f>IF(FN_MC!W644="","*",FN_MC!W644)</f>
        <v>*</v>
      </c>
      <c r="U641" s="98" t="str">
        <f ca="1">_xlfn.XLOOKUP(G641&amp;$U$3,BS_CONTROLE[CHAVE],BS_CONTROLE[Quantidade_11],"-")</f>
        <v>-</v>
      </c>
      <c r="V641" s="98" t="str">
        <f ca="1">_xlfn.XLOOKUP(G641&amp;$V$3,BS_CONTROLE[CHAVE],BS_CONTROLE[Quantidade_11],"-")</f>
        <v>-</v>
      </c>
      <c r="W641" s="98" t="str">
        <f ca="1">_xlfn.XLOOKUP(G641&amp;$W$3,BS_CONTROLE[CHAVE],BS_CONTROLE[Quantidade_11],"-")</f>
        <v>-</v>
      </c>
      <c r="X641" s="201"/>
      <c r="Y641" s="201"/>
      <c r="Z641" s="201"/>
      <c r="AA641" s="201"/>
      <c r="AB641" s="201"/>
      <c r="AC641" s="201"/>
      <c r="AD641" s="201"/>
      <c r="AE641" s="201"/>
      <c r="AF641" s="201"/>
      <c r="AG641" s="201"/>
      <c r="AH641" s="201"/>
      <c r="AI641" s="201"/>
      <c r="AJ641" s="201"/>
      <c r="AK641" s="201"/>
      <c r="AL641" s="201"/>
      <c r="AM641" s="201"/>
      <c r="AN641" s="201"/>
      <c r="AO641" s="201"/>
      <c r="AP641" s="201"/>
      <c r="AQ641" s="201"/>
      <c r="AR641" s="201"/>
      <c r="AS641" s="201"/>
      <c r="AT641" s="201"/>
    </row>
    <row r="642" spans="1:46" hidden="1">
      <c r="A642" s="95" t="str">
        <f>IF(FN_MC!Y645="","*",FN_MC!Y645)</f>
        <v>*</v>
      </c>
      <c r="B642" s="95" t="str">
        <f>IF(FN_MC!X645="","*",FN_MC!X645)</f>
        <v>*</v>
      </c>
      <c r="C642" s="95" t="str">
        <f>IF(FN_MC!Z645="","*",FN_MC!Z645)</f>
        <v>*</v>
      </c>
      <c r="D642" s="96" t="str">
        <f>IF(FN_MC!S645="","*",FN_MC!S645)</f>
        <v>-</v>
      </c>
      <c r="E642" s="96" t="str">
        <f>IF(FN_MC!T645="","*",FN_MC!T645)</f>
        <v>-</v>
      </c>
      <c r="F642" s="96" t="str">
        <f>IF(FN_MC!B645="","*",FN_MC!B645)</f>
        <v>*</v>
      </c>
      <c r="G642" s="96" t="str">
        <f>IF(FN_MC!D645="","*",FN_MC!D645)</f>
        <v>*</v>
      </c>
      <c r="H642" s="96" t="str">
        <f>IF(FN_MC!F645="","*",FN_MC!F645)</f>
        <v>*</v>
      </c>
      <c r="I642" s="96" t="str">
        <f>IF(FN_MC!H645="","*",FN_MC!H645)</f>
        <v>*</v>
      </c>
      <c r="J642" s="96" t="str">
        <f>IF(FN_MC!I645="","*",FN_MC!I645)</f>
        <v>*</v>
      </c>
      <c r="K642" s="96" t="str">
        <f>IF(FN_MC!M645="","*",FN_MC!M645)</f>
        <v>-</v>
      </c>
      <c r="L642" s="196" t="str">
        <f>IF(FN_MC!N645="","*",FN_MC!N645)</f>
        <v>-</v>
      </c>
      <c r="M642" s="97" t="str">
        <f>IF(FN_MC!J645="","*",FN_MC!J645)</f>
        <v>*</v>
      </c>
      <c r="N642" s="183" t="str">
        <f>IF(FN_MC!K645="","*",FN_MC!K645)</f>
        <v>*</v>
      </c>
      <c r="O642" s="183" t="str">
        <f>IF(FN_MC!L645="","*",FN_MC!L645)</f>
        <v>-</v>
      </c>
      <c r="P642" s="107" t="str">
        <f>IF(FN_MC!O645="","*",FN_MC!O645)</f>
        <v>*</v>
      </c>
      <c r="Q642" s="107" t="str">
        <f>IF(FN_MC!P645="","*",FN_MC!P645)</f>
        <v>*</v>
      </c>
      <c r="R642" s="96" t="str">
        <f>IF(FN_MC!Q645="","*",CONCATENATE(FN_MC!Q645," ",FN_MC!R645))</f>
        <v>*</v>
      </c>
      <c r="S642" s="96" t="str">
        <f>IF(FN_MC!V645="","*",FN_MC!V645)</f>
        <v>*</v>
      </c>
      <c r="T642" s="96" t="str">
        <f>IF(FN_MC!W645="","*",FN_MC!W645)</f>
        <v>*</v>
      </c>
      <c r="U642" s="98" t="str">
        <f ca="1">_xlfn.XLOOKUP(G642&amp;$U$3,BS_CONTROLE[CHAVE],BS_CONTROLE[Quantidade_11],"-")</f>
        <v>-</v>
      </c>
      <c r="V642" s="98" t="str">
        <f ca="1">_xlfn.XLOOKUP(G642&amp;$V$3,BS_CONTROLE[CHAVE],BS_CONTROLE[Quantidade_11],"-")</f>
        <v>-</v>
      </c>
      <c r="W642" s="98" t="str">
        <f ca="1">_xlfn.XLOOKUP(G642&amp;$W$3,BS_CONTROLE[CHAVE],BS_CONTROLE[Quantidade_11],"-")</f>
        <v>-</v>
      </c>
      <c r="X642" s="201"/>
      <c r="Y642" s="201"/>
      <c r="Z642" s="201"/>
      <c r="AA642" s="201"/>
      <c r="AB642" s="201"/>
      <c r="AC642" s="201"/>
      <c r="AD642" s="201"/>
      <c r="AE642" s="201"/>
      <c r="AF642" s="201"/>
      <c r="AG642" s="201"/>
      <c r="AH642" s="201"/>
      <c r="AI642" s="201"/>
      <c r="AJ642" s="201"/>
      <c r="AK642" s="201"/>
      <c r="AL642" s="201"/>
      <c r="AM642" s="201"/>
      <c r="AN642" s="201"/>
      <c r="AO642" s="201"/>
      <c r="AP642" s="201"/>
      <c r="AQ642" s="201"/>
      <c r="AR642" s="201"/>
      <c r="AS642" s="201"/>
      <c r="AT642" s="201"/>
    </row>
    <row r="643" spans="1:46" hidden="1">
      <c r="A643" s="95" t="str">
        <f>IF(FN_MC!Y646="","*",FN_MC!Y646)</f>
        <v>*</v>
      </c>
      <c r="B643" s="95" t="str">
        <f>IF(FN_MC!X646="","*",FN_MC!X646)</f>
        <v>*</v>
      </c>
      <c r="C643" s="95" t="str">
        <f>IF(FN_MC!Z646="","*",FN_MC!Z646)</f>
        <v>*</v>
      </c>
      <c r="D643" s="96" t="str">
        <f>IF(FN_MC!S646="","*",FN_MC!S646)</f>
        <v>-</v>
      </c>
      <c r="E643" s="96" t="str">
        <f>IF(FN_MC!T646="","*",FN_MC!T646)</f>
        <v>-</v>
      </c>
      <c r="F643" s="96" t="str">
        <f>IF(FN_MC!B646="","*",FN_MC!B646)</f>
        <v>*</v>
      </c>
      <c r="G643" s="96" t="str">
        <f>IF(FN_MC!D646="","*",FN_MC!D646)</f>
        <v>*</v>
      </c>
      <c r="H643" s="96" t="str">
        <f>IF(FN_MC!F646="","*",FN_MC!F646)</f>
        <v>*</v>
      </c>
      <c r="I643" s="96" t="str">
        <f>IF(FN_MC!H646="","*",FN_MC!H646)</f>
        <v>*</v>
      </c>
      <c r="J643" s="96" t="str">
        <f>IF(FN_MC!I646="","*",FN_MC!I646)</f>
        <v>*</v>
      </c>
      <c r="K643" s="96" t="str">
        <f>IF(FN_MC!M646="","*",FN_MC!M646)</f>
        <v>-</v>
      </c>
      <c r="L643" s="196" t="str">
        <f>IF(FN_MC!N646="","*",FN_MC!N646)</f>
        <v>-</v>
      </c>
      <c r="M643" s="97" t="str">
        <f>IF(FN_MC!J646="","*",FN_MC!J646)</f>
        <v>*</v>
      </c>
      <c r="N643" s="183" t="str">
        <f>IF(FN_MC!K646="","*",FN_MC!K646)</f>
        <v>*</v>
      </c>
      <c r="O643" s="183" t="str">
        <f>IF(FN_MC!L646="","*",FN_MC!L646)</f>
        <v>-</v>
      </c>
      <c r="P643" s="107" t="str">
        <f>IF(FN_MC!O646="","*",FN_MC!O646)</f>
        <v>*</v>
      </c>
      <c r="Q643" s="107" t="str">
        <f>IF(FN_MC!P646="","*",FN_MC!P646)</f>
        <v>*</v>
      </c>
      <c r="R643" s="96" t="str">
        <f>IF(FN_MC!Q646="","*",CONCATENATE(FN_MC!Q646," ",FN_MC!R646))</f>
        <v>*</v>
      </c>
      <c r="S643" s="96" t="str">
        <f>IF(FN_MC!V646="","*",FN_MC!V646)</f>
        <v>*</v>
      </c>
      <c r="T643" s="96" t="str">
        <f>IF(FN_MC!W646="","*",FN_MC!W646)</f>
        <v>*</v>
      </c>
      <c r="U643" s="98" t="str">
        <f ca="1">_xlfn.XLOOKUP(G643&amp;$U$3,BS_CONTROLE[CHAVE],BS_CONTROLE[Quantidade_11],"-")</f>
        <v>-</v>
      </c>
      <c r="V643" s="98" t="str">
        <f ca="1">_xlfn.XLOOKUP(G643&amp;$V$3,BS_CONTROLE[CHAVE],BS_CONTROLE[Quantidade_11],"-")</f>
        <v>-</v>
      </c>
      <c r="W643" s="98" t="str">
        <f ca="1">_xlfn.XLOOKUP(G643&amp;$W$3,BS_CONTROLE[CHAVE],BS_CONTROLE[Quantidade_11],"-")</f>
        <v>-</v>
      </c>
      <c r="X643" s="201"/>
      <c r="Y643" s="201"/>
      <c r="Z643" s="201"/>
      <c r="AA643" s="201"/>
      <c r="AB643" s="201"/>
      <c r="AC643" s="201"/>
      <c r="AD643" s="201"/>
      <c r="AE643" s="201"/>
      <c r="AF643" s="201"/>
      <c r="AG643" s="201"/>
      <c r="AH643" s="201"/>
      <c r="AI643" s="201"/>
      <c r="AJ643" s="201"/>
      <c r="AK643" s="201"/>
      <c r="AL643" s="201"/>
      <c r="AM643" s="201"/>
      <c r="AN643" s="201"/>
      <c r="AO643" s="201"/>
      <c r="AP643" s="201"/>
      <c r="AQ643" s="201"/>
      <c r="AR643" s="201"/>
      <c r="AS643" s="201"/>
      <c r="AT643" s="201"/>
    </row>
    <row r="644" spans="1:46" hidden="1">
      <c r="A644" s="95" t="str">
        <f>IF(FN_MC!Y647="","*",FN_MC!Y647)</f>
        <v>*</v>
      </c>
      <c r="B644" s="95" t="str">
        <f>IF(FN_MC!X647="","*",FN_MC!X647)</f>
        <v>*</v>
      </c>
      <c r="C644" s="95" t="str">
        <f>IF(FN_MC!Z647="","*",FN_MC!Z647)</f>
        <v>*</v>
      </c>
      <c r="D644" s="96" t="str">
        <f>IF(FN_MC!S647="","*",FN_MC!S647)</f>
        <v>-</v>
      </c>
      <c r="E644" s="96" t="str">
        <f>IF(FN_MC!T647="","*",FN_MC!T647)</f>
        <v>-</v>
      </c>
      <c r="F644" s="96" t="str">
        <f>IF(FN_MC!B647="","*",FN_MC!B647)</f>
        <v>*</v>
      </c>
      <c r="G644" s="96" t="str">
        <f>IF(FN_MC!D647="","*",FN_MC!D647)</f>
        <v>*</v>
      </c>
      <c r="H644" s="96" t="str">
        <f>IF(FN_MC!F647="","*",FN_MC!F647)</f>
        <v>*</v>
      </c>
      <c r="I644" s="96" t="str">
        <f>IF(FN_MC!H647="","*",FN_MC!H647)</f>
        <v>*</v>
      </c>
      <c r="J644" s="96" t="str">
        <f>IF(FN_MC!I647="","*",FN_MC!I647)</f>
        <v>*</v>
      </c>
      <c r="K644" s="96" t="str">
        <f>IF(FN_MC!M647="","*",FN_MC!M647)</f>
        <v>-</v>
      </c>
      <c r="L644" s="196" t="str">
        <f>IF(FN_MC!N647="","*",FN_MC!N647)</f>
        <v>-</v>
      </c>
      <c r="M644" s="97" t="str">
        <f>IF(FN_MC!J647="","*",FN_MC!J647)</f>
        <v>*</v>
      </c>
      <c r="N644" s="183" t="str">
        <f>IF(FN_MC!K647="","*",FN_MC!K647)</f>
        <v>*</v>
      </c>
      <c r="O644" s="183" t="str">
        <f>IF(FN_MC!L647="","*",FN_MC!L647)</f>
        <v>-</v>
      </c>
      <c r="P644" s="107" t="str">
        <f>IF(FN_MC!O647="","*",FN_MC!O647)</f>
        <v>*</v>
      </c>
      <c r="Q644" s="107" t="str">
        <f>IF(FN_MC!P647="","*",FN_MC!P647)</f>
        <v>*</v>
      </c>
      <c r="R644" s="96" t="str">
        <f>IF(FN_MC!Q647="","*",CONCATENATE(FN_MC!Q647," ",FN_MC!R647))</f>
        <v>*</v>
      </c>
      <c r="S644" s="96" t="str">
        <f>IF(FN_MC!V647="","*",FN_MC!V647)</f>
        <v>*</v>
      </c>
      <c r="T644" s="96" t="str">
        <f>IF(FN_MC!W647="","*",FN_MC!W647)</f>
        <v>*</v>
      </c>
      <c r="U644" s="98" t="str">
        <f ca="1">_xlfn.XLOOKUP(G644&amp;$U$3,BS_CONTROLE[CHAVE],BS_CONTROLE[Quantidade_11],"-")</f>
        <v>-</v>
      </c>
      <c r="V644" s="98" t="str">
        <f ca="1">_xlfn.XLOOKUP(G644&amp;$V$3,BS_CONTROLE[CHAVE],BS_CONTROLE[Quantidade_11],"-")</f>
        <v>-</v>
      </c>
      <c r="W644" s="98" t="str">
        <f ca="1">_xlfn.XLOOKUP(G644&amp;$W$3,BS_CONTROLE[CHAVE],BS_CONTROLE[Quantidade_11],"-")</f>
        <v>-</v>
      </c>
      <c r="X644" s="201"/>
      <c r="Y644" s="201"/>
      <c r="Z644" s="201"/>
      <c r="AA644" s="201"/>
      <c r="AB644" s="201"/>
      <c r="AC644" s="201"/>
      <c r="AD644" s="201"/>
      <c r="AE644" s="201"/>
      <c r="AF644" s="201"/>
      <c r="AG644" s="201"/>
      <c r="AH644" s="201"/>
      <c r="AI644" s="201"/>
      <c r="AJ644" s="201"/>
      <c r="AK644" s="201"/>
      <c r="AL644" s="201"/>
      <c r="AM644" s="201"/>
      <c r="AN644" s="201"/>
      <c r="AO644" s="201"/>
      <c r="AP644" s="201"/>
      <c r="AQ644" s="201"/>
      <c r="AR644" s="201"/>
      <c r="AS644" s="201"/>
      <c r="AT644" s="201"/>
    </row>
    <row r="645" spans="1:46" hidden="1">
      <c r="A645" s="95" t="str">
        <f>IF(FN_MC!Y648="","*",FN_MC!Y648)</f>
        <v>*</v>
      </c>
      <c r="B645" s="95" t="str">
        <f>IF(FN_MC!X648="","*",FN_MC!X648)</f>
        <v>*</v>
      </c>
      <c r="C645" s="95" t="str">
        <f>IF(FN_MC!Z648="","*",FN_MC!Z648)</f>
        <v>*</v>
      </c>
      <c r="D645" s="96" t="str">
        <f>IF(FN_MC!S648="","*",FN_MC!S648)</f>
        <v>-</v>
      </c>
      <c r="E645" s="96" t="str">
        <f>IF(FN_MC!T648="","*",FN_MC!T648)</f>
        <v>-</v>
      </c>
      <c r="F645" s="96" t="str">
        <f>IF(FN_MC!B648="","*",FN_MC!B648)</f>
        <v>*</v>
      </c>
      <c r="G645" s="96" t="str">
        <f>IF(FN_MC!D648="","*",FN_MC!D648)</f>
        <v>*</v>
      </c>
      <c r="H645" s="96" t="str">
        <f>IF(FN_MC!F648="","*",FN_MC!F648)</f>
        <v>*</v>
      </c>
      <c r="I645" s="96" t="str">
        <f>IF(FN_MC!H648="","*",FN_MC!H648)</f>
        <v>*</v>
      </c>
      <c r="J645" s="96" t="str">
        <f>IF(FN_MC!I648="","*",FN_MC!I648)</f>
        <v>*</v>
      </c>
      <c r="K645" s="96" t="str">
        <f>IF(FN_MC!M648="","*",FN_MC!M648)</f>
        <v>-</v>
      </c>
      <c r="L645" s="196" t="str">
        <f>IF(FN_MC!N648="","*",FN_MC!N648)</f>
        <v>-</v>
      </c>
      <c r="M645" s="97" t="str">
        <f>IF(FN_MC!J648="","*",FN_MC!J648)</f>
        <v>*</v>
      </c>
      <c r="N645" s="183" t="str">
        <f>IF(FN_MC!K648="","*",FN_MC!K648)</f>
        <v>*</v>
      </c>
      <c r="O645" s="183" t="str">
        <f>IF(FN_MC!L648="","*",FN_MC!L648)</f>
        <v>-</v>
      </c>
      <c r="P645" s="107" t="str">
        <f>IF(FN_MC!O648="","*",FN_MC!O648)</f>
        <v>*</v>
      </c>
      <c r="Q645" s="107" t="str">
        <f>IF(FN_MC!P648="","*",FN_MC!P648)</f>
        <v>*</v>
      </c>
      <c r="R645" s="96" t="str">
        <f>IF(FN_MC!Q648="","*",CONCATENATE(FN_MC!Q648," ",FN_MC!R648))</f>
        <v>*</v>
      </c>
      <c r="S645" s="96" t="str">
        <f>IF(FN_MC!V648="","*",FN_MC!V648)</f>
        <v>*</v>
      </c>
      <c r="T645" s="96" t="str">
        <f>IF(FN_MC!W648="","*",FN_MC!W648)</f>
        <v>*</v>
      </c>
      <c r="U645" s="98" t="str">
        <f ca="1">_xlfn.XLOOKUP(G645&amp;$U$3,BS_CONTROLE[CHAVE],BS_CONTROLE[Quantidade_11],"-")</f>
        <v>-</v>
      </c>
      <c r="V645" s="98" t="str">
        <f ca="1">_xlfn.XLOOKUP(G645&amp;$V$3,BS_CONTROLE[CHAVE],BS_CONTROLE[Quantidade_11],"-")</f>
        <v>-</v>
      </c>
      <c r="W645" s="98" t="str">
        <f ca="1">_xlfn.XLOOKUP(G645&amp;$W$3,BS_CONTROLE[CHAVE],BS_CONTROLE[Quantidade_11],"-")</f>
        <v>-</v>
      </c>
      <c r="X645" s="201"/>
      <c r="Y645" s="201"/>
      <c r="Z645" s="201"/>
      <c r="AA645" s="201"/>
      <c r="AB645" s="201"/>
      <c r="AC645" s="201"/>
      <c r="AD645" s="201"/>
      <c r="AE645" s="201"/>
      <c r="AF645" s="201"/>
      <c r="AG645" s="201"/>
      <c r="AH645" s="201"/>
      <c r="AI645" s="201"/>
      <c r="AJ645" s="201"/>
      <c r="AK645" s="201"/>
      <c r="AL645" s="201"/>
      <c r="AM645" s="201"/>
      <c r="AN645" s="201"/>
      <c r="AO645" s="201"/>
      <c r="AP645" s="201"/>
      <c r="AQ645" s="201"/>
      <c r="AR645" s="201"/>
      <c r="AS645" s="201"/>
      <c r="AT645" s="201"/>
    </row>
    <row r="646" spans="1:46" hidden="1">
      <c r="A646" s="95" t="str">
        <f>IF(FN_MC!Y649="","*",FN_MC!Y649)</f>
        <v>*</v>
      </c>
      <c r="B646" s="95" t="str">
        <f>IF(FN_MC!X649="","*",FN_MC!X649)</f>
        <v>*</v>
      </c>
      <c r="C646" s="95" t="str">
        <f>IF(FN_MC!Z649="","*",FN_MC!Z649)</f>
        <v>*</v>
      </c>
      <c r="D646" s="96" t="str">
        <f>IF(FN_MC!S649="","*",FN_MC!S649)</f>
        <v>-</v>
      </c>
      <c r="E646" s="96" t="str">
        <f>IF(FN_MC!T649="","*",FN_MC!T649)</f>
        <v>-</v>
      </c>
      <c r="F646" s="96" t="str">
        <f>IF(FN_MC!B649="","*",FN_MC!B649)</f>
        <v>*</v>
      </c>
      <c r="G646" s="96" t="str">
        <f>IF(FN_MC!D649="","*",FN_MC!D649)</f>
        <v>*</v>
      </c>
      <c r="H646" s="96" t="str">
        <f>IF(FN_MC!F649="","*",FN_MC!F649)</f>
        <v>*</v>
      </c>
      <c r="I646" s="96" t="str">
        <f>IF(FN_MC!H649="","*",FN_MC!H649)</f>
        <v>*</v>
      </c>
      <c r="J646" s="96" t="str">
        <f>IF(FN_MC!I649="","*",FN_MC!I649)</f>
        <v>*</v>
      </c>
      <c r="K646" s="96" t="str">
        <f>IF(FN_MC!M649="","*",FN_MC!M649)</f>
        <v>-</v>
      </c>
      <c r="L646" s="196" t="str">
        <f>IF(FN_MC!N649="","*",FN_MC!N649)</f>
        <v>-</v>
      </c>
      <c r="M646" s="97" t="str">
        <f>IF(FN_MC!J649="","*",FN_MC!J649)</f>
        <v>*</v>
      </c>
      <c r="N646" s="183" t="str">
        <f>IF(FN_MC!K649="","*",FN_MC!K649)</f>
        <v>*</v>
      </c>
      <c r="O646" s="183" t="str">
        <f>IF(FN_MC!L649="","*",FN_MC!L649)</f>
        <v>-</v>
      </c>
      <c r="P646" s="107" t="str">
        <f>IF(FN_MC!O649="","*",FN_MC!O649)</f>
        <v>*</v>
      </c>
      <c r="Q646" s="107" t="str">
        <f>IF(FN_MC!P649="","*",FN_MC!P649)</f>
        <v>*</v>
      </c>
      <c r="R646" s="96" t="str">
        <f>IF(FN_MC!Q649="","*",CONCATENATE(FN_MC!Q649," ",FN_MC!R649))</f>
        <v>*</v>
      </c>
      <c r="S646" s="96" t="str">
        <f>IF(FN_MC!V649="","*",FN_MC!V649)</f>
        <v>*</v>
      </c>
      <c r="T646" s="96" t="str">
        <f>IF(FN_MC!W649="","*",FN_MC!W649)</f>
        <v>*</v>
      </c>
      <c r="U646" s="98" t="str">
        <f ca="1">_xlfn.XLOOKUP(G646&amp;$U$3,BS_CONTROLE[CHAVE],BS_CONTROLE[Quantidade_11],"-")</f>
        <v>-</v>
      </c>
      <c r="V646" s="98" t="str">
        <f ca="1">_xlfn.XLOOKUP(G646&amp;$V$3,BS_CONTROLE[CHAVE],BS_CONTROLE[Quantidade_11],"-")</f>
        <v>-</v>
      </c>
      <c r="W646" s="98" t="str">
        <f ca="1">_xlfn.XLOOKUP(G646&amp;$W$3,BS_CONTROLE[CHAVE],BS_CONTROLE[Quantidade_11],"-")</f>
        <v>-</v>
      </c>
      <c r="X646" s="201"/>
      <c r="Y646" s="201"/>
      <c r="Z646" s="201"/>
      <c r="AA646" s="201"/>
      <c r="AB646" s="201"/>
      <c r="AC646" s="201"/>
      <c r="AD646" s="201"/>
      <c r="AE646" s="201"/>
      <c r="AF646" s="201"/>
      <c r="AG646" s="201"/>
      <c r="AH646" s="201"/>
      <c r="AI646" s="201"/>
      <c r="AJ646" s="201"/>
      <c r="AK646" s="201"/>
      <c r="AL646" s="201"/>
      <c r="AM646" s="201"/>
      <c r="AN646" s="201"/>
      <c r="AO646" s="201"/>
      <c r="AP646" s="201"/>
      <c r="AQ646" s="201"/>
      <c r="AR646" s="201"/>
      <c r="AS646" s="201"/>
      <c r="AT646" s="201"/>
    </row>
    <row r="647" spans="1:46" hidden="1">
      <c r="A647" s="95" t="str">
        <f>IF(FN_MC!Y650="","*",FN_MC!Y650)</f>
        <v>*</v>
      </c>
      <c r="B647" s="95" t="str">
        <f>IF(FN_MC!X650="","*",FN_MC!X650)</f>
        <v>*</v>
      </c>
      <c r="C647" s="95" t="str">
        <f>IF(FN_MC!Z650="","*",FN_MC!Z650)</f>
        <v>*</v>
      </c>
      <c r="D647" s="96" t="str">
        <f>IF(FN_MC!S650="","*",FN_MC!S650)</f>
        <v>-</v>
      </c>
      <c r="E647" s="96" t="str">
        <f>IF(FN_MC!T650="","*",FN_MC!T650)</f>
        <v>-</v>
      </c>
      <c r="F647" s="96" t="str">
        <f>IF(FN_MC!B650="","*",FN_MC!B650)</f>
        <v>*</v>
      </c>
      <c r="G647" s="96" t="str">
        <f>IF(FN_MC!D650="","*",FN_MC!D650)</f>
        <v>*</v>
      </c>
      <c r="H647" s="96" t="str">
        <f>IF(FN_MC!F650="","*",FN_MC!F650)</f>
        <v>*</v>
      </c>
      <c r="I647" s="96" t="str">
        <f>IF(FN_MC!H650="","*",FN_MC!H650)</f>
        <v>*</v>
      </c>
      <c r="J647" s="96" t="str">
        <f>IF(FN_MC!I650="","*",FN_MC!I650)</f>
        <v>*</v>
      </c>
      <c r="K647" s="96" t="str">
        <f>IF(FN_MC!M650="","*",FN_MC!M650)</f>
        <v>-</v>
      </c>
      <c r="L647" s="196" t="str">
        <f>IF(FN_MC!N650="","*",FN_MC!N650)</f>
        <v>-</v>
      </c>
      <c r="M647" s="97" t="str">
        <f>IF(FN_MC!J650="","*",FN_MC!J650)</f>
        <v>*</v>
      </c>
      <c r="N647" s="183" t="str">
        <f>IF(FN_MC!K650="","*",FN_MC!K650)</f>
        <v>*</v>
      </c>
      <c r="O647" s="183" t="str">
        <f>IF(FN_MC!L650="","*",FN_MC!L650)</f>
        <v>-</v>
      </c>
      <c r="P647" s="107" t="str">
        <f>IF(FN_MC!O650="","*",FN_MC!O650)</f>
        <v>*</v>
      </c>
      <c r="Q647" s="107" t="str">
        <f>IF(FN_MC!P650="","*",FN_MC!P650)</f>
        <v>*</v>
      </c>
      <c r="R647" s="96" t="str">
        <f>IF(FN_MC!Q650="","*",CONCATENATE(FN_MC!Q650," ",FN_MC!R650))</f>
        <v>*</v>
      </c>
      <c r="S647" s="96" t="str">
        <f>IF(FN_MC!V650="","*",FN_MC!V650)</f>
        <v>*</v>
      </c>
      <c r="T647" s="96" t="str">
        <f>IF(FN_MC!W650="","*",FN_MC!W650)</f>
        <v>*</v>
      </c>
      <c r="U647" s="98" t="str">
        <f ca="1">_xlfn.XLOOKUP(G647&amp;$U$3,BS_CONTROLE[CHAVE],BS_CONTROLE[Quantidade_11],"-")</f>
        <v>-</v>
      </c>
      <c r="V647" s="98" t="str">
        <f ca="1">_xlfn.XLOOKUP(G647&amp;$V$3,BS_CONTROLE[CHAVE],BS_CONTROLE[Quantidade_11],"-")</f>
        <v>-</v>
      </c>
      <c r="W647" s="98" t="str">
        <f ca="1">_xlfn.XLOOKUP(G647&amp;$W$3,BS_CONTROLE[CHAVE],BS_CONTROLE[Quantidade_11],"-")</f>
        <v>-</v>
      </c>
      <c r="X647" s="201"/>
      <c r="Y647" s="201"/>
      <c r="Z647" s="201"/>
      <c r="AA647" s="201"/>
      <c r="AB647" s="201"/>
      <c r="AC647" s="201"/>
      <c r="AD647" s="201"/>
      <c r="AE647" s="201"/>
      <c r="AF647" s="201"/>
      <c r="AG647" s="201"/>
      <c r="AH647" s="201"/>
      <c r="AI647" s="201"/>
      <c r="AJ647" s="201"/>
      <c r="AK647" s="201"/>
      <c r="AL647" s="201"/>
      <c r="AM647" s="201"/>
      <c r="AN647" s="201"/>
      <c r="AO647" s="201"/>
      <c r="AP647" s="201"/>
      <c r="AQ647" s="201"/>
      <c r="AR647" s="201"/>
      <c r="AS647" s="201"/>
      <c r="AT647" s="201"/>
    </row>
    <row r="648" spans="1:46" hidden="1">
      <c r="A648" s="95" t="str">
        <f>IF(FN_MC!Y651="","*",FN_MC!Y651)</f>
        <v>*</v>
      </c>
      <c r="B648" s="95" t="str">
        <f>IF(FN_MC!X651="","*",FN_MC!X651)</f>
        <v>*</v>
      </c>
      <c r="C648" s="95" t="str">
        <f>IF(FN_MC!Z651="","*",FN_MC!Z651)</f>
        <v>*</v>
      </c>
      <c r="D648" s="96" t="str">
        <f>IF(FN_MC!S651="","*",FN_MC!S651)</f>
        <v>-</v>
      </c>
      <c r="E648" s="96" t="str">
        <f>IF(FN_MC!T651="","*",FN_MC!T651)</f>
        <v>-</v>
      </c>
      <c r="F648" s="96" t="str">
        <f>IF(FN_MC!B651="","*",FN_MC!B651)</f>
        <v>*</v>
      </c>
      <c r="G648" s="96" t="str">
        <f>IF(FN_MC!D651="","*",FN_MC!D651)</f>
        <v>*</v>
      </c>
      <c r="H648" s="96" t="str">
        <f>IF(FN_MC!F651="","*",FN_MC!F651)</f>
        <v>*</v>
      </c>
      <c r="I648" s="96" t="str">
        <f>IF(FN_MC!H651="","*",FN_MC!H651)</f>
        <v>*</v>
      </c>
      <c r="J648" s="96" t="str">
        <f>IF(FN_MC!I651="","*",FN_MC!I651)</f>
        <v>*</v>
      </c>
      <c r="K648" s="96" t="str">
        <f>IF(FN_MC!M651="","*",FN_MC!M651)</f>
        <v>-</v>
      </c>
      <c r="L648" s="196" t="str">
        <f>IF(FN_MC!N651="","*",FN_MC!N651)</f>
        <v>-</v>
      </c>
      <c r="M648" s="97" t="str">
        <f>IF(FN_MC!J651="","*",FN_MC!J651)</f>
        <v>*</v>
      </c>
      <c r="N648" s="183" t="str">
        <f>IF(FN_MC!K651="","*",FN_MC!K651)</f>
        <v>*</v>
      </c>
      <c r="O648" s="183" t="str">
        <f>IF(FN_MC!L651="","*",FN_MC!L651)</f>
        <v>-</v>
      </c>
      <c r="P648" s="107" t="str">
        <f>IF(FN_MC!O651="","*",FN_MC!O651)</f>
        <v>*</v>
      </c>
      <c r="Q648" s="107" t="str">
        <f>IF(FN_MC!P651="","*",FN_MC!P651)</f>
        <v>*</v>
      </c>
      <c r="R648" s="96" t="str">
        <f>IF(FN_MC!Q651="","*",CONCATENATE(FN_MC!Q651," ",FN_MC!R651))</f>
        <v>*</v>
      </c>
      <c r="S648" s="96" t="str">
        <f>IF(FN_MC!V651="","*",FN_MC!V651)</f>
        <v>*</v>
      </c>
      <c r="T648" s="96" t="str">
        <f>IF(FN_MC!W651="","*",FN_MC!W651)</f>
        <v>*</v>
      </c>
      <c r="U648" s="98" t="str">
        <f ca="1">_xlfn.XLOOKUP(G648&amp;$U$3,BS_CONTROLE[CHAVE],BS_CONTROLE[Quantidade_11],"-")</f>
        <v>-</v>
      </c>
      <c r="V648" s="98" t="str">
        <f ca="1">_xlfn.XLOOKUP(G648&amp;$V$3,BS_CONTROLE[CHAVE],BS_CONTROLE[Quantidade_11],"-")</f>
        <v>-</v>
      </c>
      <c r="W648" s="98" t="str">
        <f ca="1">_xlfn.XLOOKUP(G648&amp;$W$3,BS_CONTROLE[CHAVE],BS_CONTROLE[Quantidade_11],"-")</f>
        <v>-</v>
      </c>
      <c r="X648" s="201"/>
      <c r="Y648" s="201"/>
      <c r="Z648" s="201"/>
      <c r="AA648" s="201"/>
      <c r="AB648" s="201"/>
      <c r="AC648" s="201"/>
      <c r="AD648" s="201"/>
      <c r="AE648" s="201"/>
      <c r="AF648" s="201"/>
      <c r="AG648" s="201"/>
      <c r="AH648" s="201"/>
      <c r="AI648" s="201"/>
      <c r="AJ648" s="201"/>
      <c r="AK648" s="201"/>
      <c r="AL648" s="201"/>
      <c r="AM648" s="201"/>
      <c r="AN648" s="201"/>
      <c r="AO648" s="201"/>
      <c r="AP648" s="201"/>
      <c r="AQ648" s="201"/>
      <c r="AR648" s="201"/>
      <c r="AS648" s="201"/>
      <c r="AT648" s="201"/>
    </row>
    <row r="649" spans="1:46" hidden="1">
      <c r="A649" s="95" t="str">
        <f>IF(FN_MC!Y652="","*",FN_MC!Y652)</f>
        <v>*</v>
      </c>
      <c r="B649" s="95" t="str">
        <f>IF(FN_MC!X652="","*",FN_MC!X652)</f>
        <v>*</v>
      </c>
      <c r="C649" s="95" t="str">
        <f>IF(FN_MC!Z652="","*",FN_MC!Z652)</f>
        <v>*</v>
      </c>
      <c r="D649" s="96" t="str">
        <f>IF(FN_MC!S652="","*",FN_MC!S652)</f>
        <v>-</v>
      </c>
      <c r="E649" s="96" t="str">
        <f>IF(FN_MC!T652="","*",FN_MC!T652)</f>
        <v>-</v>
      </c>
      <c r="F649" s="96" t="str">
        <f>IF(FN_MC!B652="","*",FN_MC!B652)</f>
        <v>*</v>
      </c>
      <c r="G649" s="96" t="str">
        <f>IF(FN_MC!D652="","*",FN_MC!D652)</f>
        <v>*</v>
      </c>
      <c r="H649" s="96" t="str">
        <f>IF(FN_MC!F652="","*",FN_MC!F652)</f>
        <v>*</v>
      </c>
      <c r="I649" s="96" t="str">
        <f>IF(FN_MC!H652="","*",FN_MC!H652)</f>
        <v>*</v>
      </c>
      <c r="J649" s="96" t="str">
        <f>IF(FN_MC!I652="","*",FN_MC!I652)</f>
        <v>*</v>
      </c>
      <c r="K649" s="96" t="str">
        <f>IF(FN_MC!M652="","*",FN_MC!M652)</f>
        <v>-</v>
      </c>
      <c r="L649" s="196" t="str">
        <f>IF(FN_MC!N652="","*",FN_MC!N652)</f>
        <v>-</v>
      </c>
      <c r="M649" s="97" t="str">
        <f>IF(FN_MC!J652="","*",FN_MC!J652)</f>
        <v>*</v>
      </c>
      <c r="N649" s="183" t="str">
        <f>IF(FN_MC!K652="","*",FN_MC!K652)</f>
        <v>*</v>
      </c>
      <c r="O649" s="183" t="str">
        <f>IF(FN_MC!L652="","*",FN_MC!L652)</f>
        <v>-</v>
      </c>
      <c r="P649" s="107" t="str">
        <f>IF(FN_MC!O652="","*",FN_MC!O652)</f>
        <v>*</v>
      </c>
      <c r="Q649" s="107" t="str">
        <f>IF(FN_MC!P652="","*",FN_MC!P652)</f>
        <v>*</v>
      </c>
      <c r="R649" s="96" t="str">
        <f>IF(FN_MC!Q652="","*",CONCATENATE(FN_MC!Q652," ",FN_MC!R652))</f>
        <v>*</v>
      </c>
      <c r="S649" s="96" t="str">
        <f>IF(FN_MC!V652="","*",FN_MC!V652)</f>
        <v>*</v>
      </c>
      <c r="T649" s="96" t="str">
        <f>IF(FN_MC!W652="","*",FN_MC!W652)</f>
        <v>*</v>
      </c>
      <c r="U649" s="98" t="str">
        <f ca="1">_xlfn.XLOOKUP(G649&amp;$U$3,BS_CONTROLE[CHAVE],BS_CONTROLE[Quantidade_11],"-")</f>
        <v>-</v>
      </c>
      <c r="V649" s="98" t="str">
        <f ca="1">_xlfn.XLOOKUP(G649&amp;$V$3,BS_CONTROLE[CHAVE],BS_CONTROLE[Quantidade_11],"-")</f>
        <v>-</v>
      </c>
      <c r="W649" s="98" t="str">
        <f ca="1">_xlfn.XLOOKUP(G649&amp;$W$3,BS_CONTROLE[CHAVE],BS_CONTROLE[Quantidade_11],"-")</f>
        <v>-</v>
      </c>
      <c r="X649" s="201"/>
      <c r="Y649" s="201"/>
      <c r="Z649" s="201"/>
      <c r="AA649" s="201"/>
      <c r="AB649" s="201"/>
      <c r="AC649" s="201"/>
      <c r="AD649" s="201"/>
      <c r="AE649" s="201"/>
      <c r="AF649" s="201"/>
      <c r="AG649" s="201"/>
      <c r="AH649" s="201"/>
      <c r="AI649" s="201"/>
      <c r="AJ649" s="201"/>
      <c r="AK649" s="201"/>
      <c r="AL649" s="201"/>
      <c r="AM649" s="201"/>
      <c r="AN649" s="201"/>
      <c r="AO649" s="201"/>
      <c r="AP649" s="201"/>
      <c r="AQ649" s="201"/>
      <c r="AR649" s="201"/>
      <c r="AS649" s="201"/>
      <c r="AT649" s="201"/>
    </row>
    <row r="650" spans="1:46" hidden="1">
      <c r="A650" s="95" t="str">
        <f>IF(FN_MC!Y653="","*",FN_MC!Y653)</f>
        <v>*</v>
      </c>
      <c r="B650" s="95" t="str">
        <f>IF(FN_MC!X653="","*",FN_MC!X653)</f>
        <v>*</v>
      </c>
      <c r="C650" s="95" t="str">
        <f>IF(FN_MC!Z653="","*",FN_MC!Z653)</f>
        <v>*</v>
      </c>
      <c r="D650" s="96" t="str">
        <f>IF(FN_MC!S653="","*",FN_MC!S653)</f>
        <v>-</v>
      </c>
      <c r="E650" s="96" t="str">
        <f>IF(FN_MC!T653="","*",FN_MC!T653)</f>
        <v>-</v>
      </c>
      <c r="F650" s="96" t="str">
        <f>IF(FN_MC!B653="","*",FN_MC!B653)</f>
        <v>*</v>
      </c>
      <c r="G650" s="96" t="str">
        <f>IF(FN_MC!D653="","*",FN_MC!D653)</f>
        <v>*</v>
      </c>
      <c r="H650" s="96" t="str">
        <f>IF(FN_MC!F653="","*",FN_MC!F653)</f>
        <v>*</v>
      </c>
      <c r="I650" s="96" t="str">
        <f>IF(FN_MC!H653="","*",FN_MC!H653)</f>
        <v>*</v>
      </c>
      <c r="J650" s="96" t="str">
        <f>IF(FN_MC!I653="","*",FN_MC!I653)</f>
        <v>*</v>
      </c>
      <c r="K650" s="96" t="str">
        <f>IF(FN_MC!M653="","*",FN_MC!M653)</f>
        <v>-</v>
      </c>
      <c r="L650" s="196" t="str">
        <f>IF(FN_MC!N653="","*",FN_MC!N653)</f>
        <v>-</v>
      </c>
      <c r="M650" s="97" t="str">
        <f>IF(FN_MC!J653="","*",FN_MC!J653)</f>
        <v>*</v>
      </c>
      <c r="N650" s="183" t="str">
        <f>IF(FN_MC!K653="","*",FN_MC!K653)</f>
        <v>*</v>
      </c>
      <c r="O650" s="183" t="str">
        <f>IF(FN_MC!L653="","*",FN_MC!L653)</f>
        <v>-</v>
      </c>
      <c r="P650" s="107" t="str">
        <f>IF(FN_MC!O653="","*",FN_MC!O653)</f>
        <v>*</v>
      </c>
      <c r="Q650" s="107" t="str">
        <f>IF(FN_MC!P653="","*",FN_MC!P653)</f>
        <v>*</v>
      </c>
      <c r="R650" s="96" t="str">
        <f>IF(FN_MC!Q653="","*",CONCATENATE(FN_MC!Q653," ",FN_MC!R653))</f>
        <v>*</v>
      </c>
      <c r="S650" s="96" t="str">
        <f>IF(FN_MC!V653="","*",FN_MC!V653)</f>
        <v>*</v>
      </c>
      <c r="T650" s="96" t="str">
        <f>IF(FN_MC!W653="","*",FN_MC!W653)</f>
        <v>*</v>
      </c>
      <c r="U650" s="98" t="str">
        <f ca="1">_xlfn.XLOOKUP(G650&amp;$U$3,BS_CONTROLE[CHAVE],BS_CONTROLE[Quantidade_11],"-")</f>
        <v>-</v>
      </c>
      <c r="V650" s="98" t="str">
        <f ca="1">_xlfn.XLOOKUP(G650&amp;$V$3,BS_CONTROLE[CHAVE],BS_CONTROLE[Quantidade_11],"-")</f>
        <v>-</v>
      </c>
      <c r="W650" s="98" t="str">
        <f ca="1">_xlfn.XLOOKUP(G650&amp;$W$3,BS_CONTROLE[CHAVE],BS_CONTROLE[Quantidade_11],"-")</f>
        <v>-</v>
      </c>
      <c r="X650" s="201"/>
      <c r="Y650" s="201"/>
      <c r="Z650" s="201"/>
      <c r="AA650" s="201"/>
      <c r="AB650" s="201"/>
      <c r="AC650" s="201"/>
      <c r="AD650" s="201"/>
      <c r="AE650" s="201"/>
      <c r="AF650" s="201"/>
      <c r="AG650" s="201"/>
      <c r="AH650" s="201"/>
      <c r="AI650" s="201"/>
      <c r="AJ650" s="201"/>
      <c r="AK650" s="201"/>
      <c r="AL650" s="201"/>
      <c r="AM650" s="201"/>
      <c r="AN650" s="201"/>
      <c r="AO650" s="201"/>
      <c r="AP650" s="201"/>
      <c r="AQ650" s="201"/>
      <c r="AR650" s="201"/>
      <c r="AS650" s="201"/>
      <c r="AT650" s="201"/>
    </row>
    <row r="651" spans="1:46" hidden="1">
      <c r="A651" s="95" t="str">
        <f>IF(FN_MC!Y654="","*",FN_MC!Y654)</f>
        <v>*</v>
      </c>
      <c r="B651" s="95" t="str">
        <f>IF(FN_MC!X654="","*",FN_MC!X654)</f>
        <v>*</v>
      </c>
      <c r="C651" s="95" t="str">
        <f>IF(FN_MC!Z654="","*",FN_MC!Z654)</f>
        <v>*</v>
      </c>
      <c r="D651" s="96" t="str">
        <f>IF(FN_MC!S654="","*",FN_MC!S654)</f>
        <v>-</v>
      </c>
      <c r="E651" s="96" t="str">
        <f>IF(FN_MC!T654="","*",FN_MC!T654)</f>
        <v>-</v>
      </c>
      <c r="F651" s="96" t="str">
        <f>IF(FN_MC!B654="","*",FN_MC!B654)</f>
        <v>*</v>
      </c>
      <c r="G651" s="96" t="str">
        <f>IF(FN_MC!D654="","*",FN_MC!D654)</f>
        <v>*</v>
      </c>
      <c r="H651" s="96" t="str">
        <f>IF(FN_MC!F654="","*",FN_MC!F654)</f>
        <v>*</v>
      </c>
      <c r="I651" s="96" t="str">
        <f>IF(FN_MC!H654="","*",FN_MC!H654)</f>
        <v>*</v>
      </c>
      <c r="J651" s="96" t="str">
        <f>IF(FN_MC!I654="","*",FN_MC!I654)</f>
        <v>*</v>
      </c>
      <c r="K651" s="96" t="str">
        <f>IF(FN_MC!M654="","*",FN_MC!M654)</f>
        <v>-</v>
      </c>
      <c r="L651" s="196" t="str">
        <f>IF(FN_MC!N654="","*",FN_MC!N654)</f>
        <v>-</v>
      </c>
      <c r="M651" s="97" t="str">
        <f>IF(FN_MC!J654="","*",FN_MC!J654)</f>
        <v>*</v>
      </c>
      <c r="N651" s="183" t="str">
        <f>IF(FN_MC!K654="","*",FN_MC!K654)</f>
        <v>*</v>
      </c>
      <c r="O651" s="183" t="str">
        <f>IF(FN_MC!L654="","*",FN_MC!L654)</f>
        <v>-</v>
      </c>
      <c r="P651" s="107" t="str">
        <f>IF(FN_MC!O654="","*",FN_MC!O654)</f>
        <v>*</v>
      </c>
      <c r="Q651" s="107" t="str">
        <f>IF(FN_MC!P654="","*",FN_MC!P654)</f>
        <v>*</v>
      </c>
      <c r="R651" s="96" t="str">
        <f>IF(FN_MC!Q654="","*",CONCATENATE(FN_MC!Q654," ",FN_MC!R654))</f>
        <v>*</v>
      </c>
      <c r="S651" s="96" t="str">
        <f>IF(FN_MC!V654="","*",FN_MC!V654)</f>
        <v>*</v>
      </c>
      <c r="T651" s="96" t="str">
        <f>IF(FN_MC!W654="","*",FN_MC!W654)</f>
        <v>*</v>
      </c>
      <c r="U651" s="98" t="str">
        <f ca="1">_xlfn.XLOOKUP(G651&amp;$U$3,BS_CONTROLE[CHAVE],BS_CONTROLE[Quantidade_11],"-")</f>
        <v>-</v>
      </c>
      <c r="V651" s="98" t="str">
        <f ca="1">_xlfn.XLOOKUP(G651&amp;$V$3,BS_CONTROLE[CHAVE],BS_CONTROLE[Quantidade_11],"-")</f>
        <v>-</v>
      </c>
      <c r="W651" s="98" t="str">
        <f ca="1">_xlfn.XLOOKUP(G651&amp;$W$3,BS_CONTROLE[CHAVE],BS_CONTROLE[Quantidade_11],"-")</f>
        <v>-</v>
      </c>
      <c r="X651" s="201"/>
      <c r="Y651" s="201"/>
      <c r="Z651" s="201"/>
      <c r="AA651" s="201"/>
      <c r="AB651" s="201"/>
      <c r="AC651" s="201"/>
      <c r="AD651" s="201"/>
      <c r="AE651" s="201"/>
      <c r="AF651" s="201"/>
      <c r="AG651" s="201"/>
      <c r="AH651" s="201"/>
      <c r="AI651" s="201"/>
      <c r="AJ651" s="201"/>
      <c r="AK651" s="201"/>
      <c r="AL651" s="201"/>
      <c r="AM651" s="201"/>
      <c r="AN651" s="201"/>
      <c r="AO651" s="201"/>
      <c r="AP651" s="201"/>
      <c r="AQ651" s="201"/>
      <c r="AR651" s="201"/>
      <c r="AS651" s="201"/>
      <c r="AT651" s="201"/>
    </row>
    <row r="652" spans="1:46" hidden="1">
      <c r="A652" s="95" t="str">
        <f>IF(FN_MC!Y655="","*",FN_MC!Y655)</f>
        <v>*</v>
      </c>
      <c r="B652" s="95" t="str">
        <f>IF(FN_MC!X655="","*",FN_MC!X655)</f>
        <v>*</v>
      </c>
      <c r="C652" s="95" t="str">
        <f>IF(FN_MC!Z655="","*",FN_MC!Z655)</f>
        <v>*</v>
      </c>
      <c r="D652" s="96" t="str">
        <f>IF(FN_MC!S655="","*",FN_MC!S655)</f>
        <v>-</v>
      </c>
      <c r="E652" s="96" t="str">
        <f>IF(FN_MC!T655="","*",FN_MC!T655)</f>
        <v>-</v>
      </c>
      <c r="F652" s="96" t="str">
        <f>IF(FN_MC!B655="","*",FN_MC!B655)</f>
        <v>*</v>
      </c>
      <c r="G652" s="96" t="str">
        <f>IF(FN_MC!D655="","*",FN_MC!D655)</f>
        <v>*</v>
      </c>
      <c r="H652" s="96" t="str">
        <f>IF(FN_MC!F655="","*",FN_MC!F655)</f>
        <v>*</v>
      </c>
      <c r="I652" s="96" t="str">
        <f>IF(FN_MC!H655="","*",FN_MC!H655)</f>
        <v>*</v>
      </c>
      <c r="J652" s="96" t="str">
        <f>IF(FN_MC!I655="","*",FN_MC!I655)</f>
        <v>*</v>
      </c>
      <c r="K652" s="96" t="str">
        <f>IF(FN_MC!M655="","*",FN_MC!M655)</f>
        <v>-</v>
      </c>
      <c r="L652" s="196" t="str">
        <f>IF(FN_MC!N655="","*",FN_MC!N655)</f>
        <v>-</v>
      </c>
      <c r="M652" s="97" t="str">
        <f>IF(FN_MC!J655="","*",FN_MC!J655)</f>
        <v>*</v>
      </c>
      <c r="N652" s="183" t="str">
        <f>IF(FN_MC!K655="","*",FN_MC!K655)</f>
        <v>*</v>
      </c>
      <c r="O652" s="183" t="str">
        <f>IF(FN_MC!L655="","*",FN_MC!L655)</f>
        <v>-</v>
      </c>
      <c r="P652" s="107" t="str">
        <f>IF(FN_MC!O655="","*",FN_MC!O655)</f>
        <v>*</v>
      </c>
      <c r="Q652" s="107" t="str">
        <f>IF(FN_MC!P655="","*",FN_MC!P655)</f>
        <v>*</v>
      </c>
      <c r="R652" s="96" t="str">
        <f>IF(FN_MC!Q655="","*",CONCATENATE(FN_MC!Q655," ",FN_MC!R655))</f>
        <v>*</v>
      </c>
      <c r="S652" s="96" t="str">
        <f>IF(FN_MC!V655="","*",FN_MC!V655)</f>
        <v>*</v>
      </c>
      <c r="T652" s="96" t="str">
        <f>IF(FN_MC!W655="","*",FN_MC!W655)</f>
        <v>*</v>
      </c>
      <c r="U652" s="98" t="str">
        <f ca="1">_xlfn.XLOOKUP(G652&amp;$U$3,BS_CONTROLE[CHAVE],BS_CONTROLE[Quantidade_11],"-")</f>
        <v>-</v>
      </c>
      <c r="V652" s="98" t="str">
        <f ca="1">_xlfn.XLOOKUP(G652&amp;$V$3,BS_CONTROLE[CHAVE],BS_CONTROLE[Quantidade_11],"-")</f>
        <v>-</v>
      </c>
      <c r="W652" s="98" t="str">
        <f ca="1">_xlfn.XLOOKUP(G652&amp;$W$3,BS_CONTROLE[CHAVE],BS_CONTROLE[Quantidade_11],"-")</f>
        <v>-</v>
      </c>
      <c r="X652" s="201"/>
      <c r="Y652" s="201"/>
      <c r="Z652" s="201"/>
      <c r="AA652" s="201"/>
      <c r="AB652" s="201"/>
      <c r="AC652" s="201"/>
      <c r="AD652" s="201"/>
      <c r="AE652" s="201"/>
      <c r="AF652" s="201"/>
      <c r="AG652" s="201"/>
      <c r="AH652" s="201"/>
      <c r="AI652" s="201"/>
      <c r="AJ652" s="201"/>
      <c r="AK652" s="201"/>
      <c r="AL652" s="201"/>
      <c r="AM652" s="201"/>
      <c r="AN652" s="201"/>
      <c r="AO652" s="201"/>
      <c r="AP652" s="201"/>
      <c r="AQ652" s="201"/>
      <c r="AR652" s="201"/>
      <c r="AS652" s="201"/>
      <c r="AT652" s="201"/>
    </row>
    <row r="653" spans="1:46" hidden="1">
      <c r="A653" s="95" t="str">
        <f>IF(FN_MC!Y656="","*",FN_MC!Y656)</f>
        <v>*</v>
      </c>
      <c r="B653" s="95" t="str">
        <f>IF(FN_MC!X656="","*",FN_MC!X656)</f>
        <v>*</v>
      </c>
      <c r="C653" s="95" t="str">
        <f>IF(FN_MC!Z656="","*",FN_MC!Z656)</f>
        <v>*</v>
      </c>
      <c r="D653" s="96" t="str">
        <f>IF(FN_MC!S656="","*",FN_MC!S656)</f>
        <v>-</v>
      </c>
      <c r="E653" s="96" t="str">
        <f>IF(FN_MC!T656="","*",FN_MC!T656)</f>
        <v>-</v>
      </c>
      <c r="F653" s="96" t="str">
        <f>IF(FN_MC!B656="","*",FN_MC!B656)</f>
        <v>*</v>
      </c>
      <c r="G653" s="96" t="str">
        <f>IF(FN_MC!D656="","*",FN_MC!D656)</f>
        <v>*</v>
      </c>
      <c r="H653" s="96" t="str">
        <f>IF(FN_MC!F656="","*",FN_MC!F656)</f>
        <v>*</v>
      </c>
      <c r="I653" s="96" t="str">
        <f>IF(FN_MC!H656="","*",FN_MC!H656)</f>
        <v>*</v>
      </c>
      <c r="J653" s="96" t="str">
        <f>IF(FN_MC!I656="","*",FN_MC!I656)</f>
        <v>*</v>
      </c>
      <c r="K653" s="96" t="str">
        <f>IF(FN_MC!M656="","*",FN_MC!M656)</f>
        <v>-</v>
      </c>
      <c r="L653" s="196" t="str">
        <f>IF(FN_MC!N656="","*",FN_MC!N656)</f>
        <v>-</v>
      </c>
      <c r="M653" s="97" t="str">
        <f>IF(FN_MC!J656="","*",FN_MC!J656)</f>
        <v>*</v>
      </c>
      <c r="N653" s="183" t="str">
        <f>IF(FN_MC!K656="","*",FN_MC!K656)</f>
        <v>*</v>
      </c>
      <c r="O653" s="183" t="str">
        <f>IF(FN_MC!L656="","*",FN_MC!L656)</f>
        <v>-</v>
      </c>
      <c r="P653" s="107" t="str">
        <f>IF(FN_MC!O656="","*",FN_MC!O656)</f>
        <v>*</v>
      </c>
      <c r="Q653" s="107" t="str">
        <f>IF(FN_MC!P656="","*",FN_MC!P656)</f>
        <v>*</v>
      </c>
      <c r="R653" s="96" t="str">
        <f>IF(FN_MC!Q656="","*",CONCATENATE(FN_MC!Q656," ",FN_MC!R656))</f>
        <v>*</v>
      </c>
      <c r="S653" s="96" t="str">
        <f>IF(FN_MC!V656="","*",FN_MC!V656)</f>
        <v>*</v>
      </c>
      <c r="T653" s="96" t="str">
        <f>IF(FN_MC!W656="","*",FN_MC!W656)</f>
        <v>*</v>
      </c>
      <c r="U653" s="98" t="str">
        <f ca="1">_xlfn.XLOOKUP(G653&amp;$U$3,BS_CONTROLE[CHAVE],BS_CONTROLE[Quantidade_11],"-")</f>
        <v>-</v>
      </c>
      <c r="V653" s="98" t="str">
        <f ca="1">_xlfn.XLOOKUP(G653&amp;$V$3,BS_CONTROLE[CHAVE],BS_CONTROLE[Quantidade_11],"-")</f>
        <v>-</v>
      </c>
      <c r="W653" s="98" t="str">
        <f ca="1">_xlfn.XLOOKUP(G653&amp;$W$3,BS_CONTROLE[CHAVE],BS_CONTROLE[Quantidade_11],"-")</f>
        <v>-</v>
      </c>
      <c r="X653" s="201"/>
      <c r="Y653" s="201"/>
      <c r="Z653" s="201"/>
      <c r="AA653" s="201"/>
      <c r="AB653" s="201"/>
      <c r="AC653" s="201"/>
      <c r="AD653" s="201"/>
      <c r="AE653" s="201"/>
      <c r="AF653" s="201"/>
      <c r="AG653" s="201"/>
      <c r="AH653" s="201"/>
      <c r="AI653" s="201"/>
      <c r="AJ653" s="201"/>
      <c r="AK653" s="201"/>
      <c r="AL653" s="201"/>
      <c r="AM653" s="201"/>
      <c r="AN653" s="201"/>
      <c r="AO653" s="201"/>
      <c r="AP653" s="201"/>
      <c r="AQ653" s="201"/>
      <c r="AR653" s="201"/>
      <c r="AS653" s="201"/>
      <c r="AT653" s="201"/>
    </row>
    <row r="654" spans="1:46" hidden="1">
      <c r="A654" s="95" t="str">
        <f>IF(FN_MC!Y657="","*",FN_MC!Y657)</f>
        <v>*</v>
      </c>
      <c r="B654" s="95" t="str">
        <f>IF(FN_MC!X657="","*",FN_MC!X657)</f>
        <v>*</v>
      </c>
      <c r="C654" s="95" t="str">
        <f>IF(FN_MC!Z657="","*",FN_MC!Z657)</f>
        <v>*</v>
      </c>
      <c r="D654" s="96" t="str">
        <f>IF(FN_MC!S657="","*",FN_MC!S657)</f>
        <v>-</v>
      </c>
      <c r="E654" s="96" t="str">
        <f>IF(FN_MC!T657="","*",FN_MC!T657)</f>
        <v>-</v>
      </c>
      <c r="F654" s="96" t="str">
        <f>IF(FN_MC!B657="","*",FN_MC!B657)</f>
        <v>*</v>
      </c>
      <c r="G654" s="96" t="str">
        <f>IF(FN_MC!D657="","*",FN_MC!D657)</f>
        <v>*</v>
      </c>
      <c r="H654" s="96" t="str">
        <f>IF(FN_MC!F657="","*",FN_MC!F657)</f>
        <v>*</v>
      </c>
      <c r="I654" s="96" t="str">
        <f>IF(FN_MC!H657="","*",FN_MC!H657)</f>
        <v>*</v>
      </c>
      <c r="J654" s="96" t="str">
        <f>IF(FN_MC!I657="","*",FN_MC!I657)</f>
        <v>*</v>
      </c>
      <c r="K654" s="96" t="str">
        <f>IF(FN_MC!M657="","*",FN_MC!M657)</f>
        <v>-</v>
      </c>
      <c r="L654" s="196" t="str">
        <f>IF(FN_MC!N657="","*",FN_MC!N657)</f>
        <v>-</v>
      </c>
      <c r="M654" s="97" t="str">
        <f>IF(FN_MC!J657="","*",FN_MC!J657)</f>
        <v>*</v>
      </c>
      <c r="N654" s="183" t="str">
        <f>IF(FN_MC!K657="","*",FN_MC!K657)</f>
        <v>*</v>
      </c>
      <c r="O654" s="183" t="str">
        <f>IF(FN_MC!L657="","*",FN_MC!L657)</f>
        <v>-</v>
      </c>
      <c r="P654" s="107" t="str">
        <f>IF(FN_MC!O657="","*",FN_MC!O657)</f>
        <v>*</v>
      </c>
      <c r="Q654" s="107" t="str">
        <f>IF(FN_MC!P657="","*",FN_MC!P657)</f>
        <v>*</v>
      </c>
      <c r="R654" s="96" t="str">
        <f>IF(FN_MC!Q657="","*",CONCATENATE(FN_MC!Q657," ",FN_MC!R657))</f>
        <v>*</v>
      </c>
      <c r="S654" s="96" t="str">
        <f>IF(FN_MC!V657="","*",FN_MC!V657)</f>
        <v>*</v>
      </c>
      <c r="T654" s="96" t="str">
        <f>IF(FN_MC!W657="","*",FN_MC!W657)</f>
        <v>*</v>
      </c>
      <c r="U654" s="98" t="str">
        <f ca="1">_xlfn.XLOOKUP(G654&amp;$U$3,BS_CONTROLE[CHAVE],BS_CONTROLE[Quantidade_11],"-")</f>
        <v>-</v>
      </c>
      <c r="V654" s="98" t="str">
        <f ca="1">_xlfn.XLOOKUP(G654&amp;$V$3,BS_CONTROLE[CHAVE],BS_CONTROLE[Quantidade_11],"-")</f>
        <v>-</v>
      </c>
      <c r="W654" s="98" t="str">
        <f ca="1">_xlfn.XLOOKUP(G654&amp;$W$3,BS_CONTROLE[CHAVE],BS_CONTROLE[Quantidade_11],"-")</f>
        <v>-</v>
      </c>
      <c r="X654" s="201"/>
      <c r="Y654" s="201"/>
      <c r="Z654" s="201"/>
      <c r="AA654" s="201"/>
      <c r="AB654" s="201"/>
      <c r="AC654" s="201"/>
      <c r="AD654" s="201"/>
      <c r="AE654" s="201"/>
      <c r="AF654" s="201"/>
      <c r="AG654" s="201"/>
      <c r="AH654" s="201"/>
      <c r="AI654" s="201"/>
      <c r="AJ654" s="201"/>
      <c r="AK654" s="201"/>
      <c r="AL654" s="201"/>
      <c r="AM654" s="201"/>
      <c r="AN654" s="201"/>
      <c r="AO654" s="201"/>
      <c r="AP654" s="201"/>
      <c r="AQ654" s="201"/>
      <c r="AR654" s="201"/>
      <c r="AS654" s="201"/>
      <c r="AT654" s="201"/>
    </row>
    <row r="655" spans="1:46" hidden="1">
      <c r="A655" s="95" t="str">
        <f>IF(FN_MC!Y658="","*",FN_MC!Y658)</f>
        <v>*</v>
      </c>
      <c r="B655" s="95" t="str">
        <f>IF(FN_MC!X658="","*",FN_MC!X658)</f>
        <v>*</v>
      </c>
      <c r="C655" s="95" t="str">
        <f>IF(FN_MC!Z658="","*",FN_MC!Z658)</f>
        <v>*</v>
      </c>
      <c r="D655" s="96" t="str">
        <f>IF(FN_MC!S658="","*",FN_MC!S658)</f>
        <v>-</v>
      </c>
      <c r="E655" s="96" t="str">
        <f>IF(FN_MC!T658="","*",FN_MC!T658)</f>
        <v>-</v>
      </c>
      <c r="F655" s="96" t="str">
        <f>IF(FN_MC!B658="","*",FN_MC!B658)</f>
        <v>*</v>
      </c>
      <c r="G655" s="96" t="str">
        <f>IF(FN_MC!D658="","*",FN_MC!D658)</f>
        <v>*</v>
      </c>
      <c r="H655" s="96" t="str">
        <f>IF(FN_MC!F658="","*",FN_MC!F658)</f>
        <v>*</v>
      </c>
      <c r="I655" s="96" t="str">
        <f>IF(FN_MC!H658="","*",FN_MC!H658)</f>
        <v>*</v>
      </c>
      <c r="J655" s="96" t="str">
        <f>IF(FN_MC!I658="","*",FN_MC!I658)</f>
        <v>*</v>
      </c>
      <c r="K655" s="96" t="str">
        <f>IF(FN_MC!M658="","*",FN_MC!M658)</f>
        <v>-</v>
      </c>
      <c r="L655" s="196" t="str">
        <f>IF(FN_MC!N658="","*",FN_MC!N658)</f>
        <v>-</v>
      </c>
      <c r="M655" s="97" t="str">
        <f>IF(FN_MC!J658="","*",FN_MC!J658)</f>
        <v>*</v>
      </c>
      <c r="N655" s="183" t="str">
        <f>IF(FN_MC!K658="","*",FN_MC!K658)</f>
        <v>*</v>
      </c>
      <c r="O655" s="183" t="str">
        <f>IF(FN_MC!L658="","*",FN_MC!L658)</f>
        <v>-</v>
      </c>
      <c r="P655" s="107" t="str">
        <f>IF(FN_MC!O658="","*",FN_MC!O658)</f>
        <v>*</v>
      </c>
      <c r="Q655" s="107" t="str">
        <f>IF(FN_MC!P658="","*",FN_MC!P658)</f>
        <v>*</v>
      </c>
      <c r="R655" s="96" t="str">
        <f>IF(FN_MC!Q658="","*",CONCATENATE(FN_MC!Q658," ",FN_MC!R658))</f>
        <v>*</v>
      </c>
      <c r="S655" s="96" t="str">
        <f>IF(FN_MC!V658="","*",FN_MC!V658)</f>
        <v>*</v>
      </c>
      <c r="T655" s="96" t="str">
        <f>IF(FN_MC!W658="","*",FN_MC!W658)</f>
        <v>*</v>
      </c>
      <c r="U655" s="98" t="str">
        <f ca="1">_xlfn.XLOOKUP(G655&amp;$U$3,BS_CONTROLE[CHAVE],BS_CONTROLE[Quantidade_11],"-")</f>
        <v>-</v>
      </c>
      <c r="V655" s="98" t="str">
        <f ca="1">_xlfn.XLOOKUP(G655&amp;$V$3,BS_CONTROLE[CHAVE],BS_CONTROLE[Quantidade_11],"-")</f>
        <v>-</v>
      </c>
      <c r="W655" s="98" t="str">
        <f ca="1">_xlfn.XLOOKUP(G655&amp;$W$3,BS_CONTROLE[CHAVE],BS_CONTROLE[Quantidade_11],"-")</f>
        <v>-</v>
      </c>
      <c r="X655" s="201"/>
      <c r="Y655" s="201"/>
      <c r="Z655" s="201"/>
      <c r="AA655" s="201"/>
      <c r="AB655" s="201"/>
      <c r="AC655" s="201"/>
      <c r="AD655" s="201"/>
      <c r="AE655" s="201"/>
      <c r="AF655" s="201"/>
      <c r="AG655" s="201"/>
      <c r="AH655" s="201"/>
      <c r="AI655" s="201"/>
      <c r="AJ655" s="201"/>
      <c r="AK655" s="201"/>
      <c r="AL655" s="201"/>
      <c r="AM655" s="201"/>
      <c r="AN655" s="201"/>
      <c r="AO655" s="201"/>
      <c r="AP655" s="201"/>
      <c r="AQ655" s="201"/>
      <c r="AR655" s="201"/>
      <c r="AS655" s="201"/>
      <c r="AT655" s="201"/>
    </row>
    <row r="656" spans="1:46" hidden="1">
      <c r="A656" s="95" t="str">
        <f>IF(FN_MC!Y659="","*",FN_MC!Y659)</f>
        <v>*</v>
      </c>
      <c r="B656" s="95" t="str">
        <f>IF(FN_MC!X659="","*",FN_MC!X659)</f>
        <v>*</v>
      </c>
      <c r="C656" s="95" t="str">
        <f>IF(FN_MC!Z659="","*",FN_MC!Z659)</f>
        <v>*</v>
      </c>
      <c r="D656" s="96" t="str">
        <f>IF(FN_MC!S659="","*",FN_MC!S659)</f>
        <v>-</v>
      </c>
      <c r="E656" s="96" t="str">
        <f>IF(FN_MC!T659="","*",FN_MC!T659)</f>
        <v>-</v>
      </c>
      <c r="F656" s="96" t="str">
        <f>IF(FN_MC!B659="","*",FN_MC!B659)</f>
        <v>*</v>
      </c>
      <c r="G656" s="96" t="str">
        <f>IF(FN_MC!D659="","*",FN_MC!D659)</f>
        <v>*</v>
      </c>
      <c r="H656" s="96" t="str">
        <f>IF(FN_MC!F659="","*",FN_MC!F659)</f>
        <v>*</v>
      </c>
      <c r="I656" s="96" t="str">
        <f>IF(FN_MC!H659="","*",FN_MC!H659)</f>
        <v>*</v>
      </c>
      <c r="J656" s="96" t="str">
        <f>IF(FN_MC!I659="","*",FN_MC!I659)</f>
        <v>*</v>
      </c>
      <c r="K656" s="96" t="str">
        <f>IF(FN_MC!M659="","*",FN_MC!M659)</f>
        <v>-</v>
      </c>
      <c r="L656" s="196" t="str">
        <f>IF(FN_MC!N659="","*",FN_MC!N659)</f>
        <v>-</v>
      </c>
      <c r="M656" s="97" t="str">
        <f>IF(FN_MC!J659="","*",FN_MC!J659)</f>
        <v>*</v>
      </c>
      <c r="N656" s="183" t="str">
        <f>IF(FN_MC!K659="","*",FN_MC!K659)</f>
        <v>*</v>
      </c>
      <c r="O656" s="183" t="str">
        <f>IF(FN_MC!L659="","*",FN_MC!L659)</f>
        <v>-</v>
      </c>
      <c r="P656" s="107" t="str">
        <f>IF(FN_MC!O659="","*",FN_MC!O659)</f>
        <v>*</v>
      </c>
      <c r="Q656" s="107" t="str">
        <f>IF(FN_MC!P659="","*",FN_MC!P659)</f>
        <v>*</v>
      </c>
      <c r="R656" s="96" t="str">
        <f>IF(FN_MC!Q659="","*",CONCATENATE(FN_MC!Q659," ",FN_MC!R659))</f>
        <v>*</v>
      </c>
      <c r="S656" s="96" t="str">
        <f>IF(FN_MC!V659="","*",FN_MC!V659)</f>
        <v>*</v>
      </c>
      <c r="T656" s="96" t="str">
        <f>IF(FN_MC!W659="","*",FN_MC!W659)</f>
        <v>*</v>
      </c>
      <c r="U656" s="98" t="str">
        <f ca="1">_xlfn.XLOOKUP(G656&amp;$U$3,BS_CONTROLE[CHAVE],BS_CONTROLE[Quantidade_11],"-")</f>
        <v>-</v>
      </c>
      <c r="V656" s="98" t="str">
        <f ca="1">_xlfn.XLOOKUP(G656&amp;$V$3,BS_CONTROLE[CHAVE],BS_CONTROLE[Quantidade_11],"-")</f>
        <v>-</v>
      </c>
      <c r="W656" s="98" t="str">
        <f ca="1">_xlfn.XLOOKUP(G656&amp;$W$3,BS_CONTROLE[CHAVE],BS_CONTROLE[Quantidade_11],"-")</f>
        <v>-</v>
      </c>
      <c r="X656" s="201"/>
      <c r="Y656" s="201"/>
      <c r="Z656" s="201"/>
      <c r="AA656" s="201"/>
      <c r="AB656" s="201"/>
      <c r="AC656" s="201"/>
      <c r="AD656" s="201"/>
      <c r="AE656" s="201"/>
      <c r="AF656" s="201"/>
      <c r="AG656" s="201"/>
      <c r="AH656" s="201"/>
      <c r="AI656" s="201"/>
      <c r="AJ656" s="201"/>
      <c r="AK656" s="201"/>
      <c r="AL656" s="201"/>
      <c r="AM656" s="201"/>
      <c r="AN656" s="201"/>
      <c r="AO656" s="201"/>
      <c r="AP656" s="201"/>
      <c r="AQ656" s="201"/>
      <c r="AR656" s="201"/>
      <c r="AS656" s="201"/>
      <c r="AT656" s="201"/>
    </row>
    <row r="657" spans="1:46" hidden="1">
      <c r="A657" s="95" t="str">
        <f>IF(FN_MC!Y660="","*",FN_MC!Y660)</f>
        <v>*</v>
      </c>
      <c r="B657" s="95" t="str">
        <f>IF(FN_MC!X660="","*",FN_MC!X660)</f>
        <v>*</v>
      </c>
      <c r="C657" s="95" t="str">
        <f>IF(FN_MC!Z660="","*",FN_MC!Z660)</f>
        <v>*</v>
      </c>
      <c r="D657" s="96" t="str">
        <f>IF(FN_MC!S660="","*",FN_MC!S660)</f>
        <v>-</v>
      </c>
      <c r="E657" s="96" t="str">
        <f>IF(FN_MC!T660="","*",FN_MC!T660)</f>
        <v>-</v>
      </c>
      <c r="F657" s="96" t="str">
        <f>IF(FN_MC!B660="","*",FN_MC!B660)</f>
        <v>*</v>
      </c>
      <c r="G657" s="96" t="str">
        <f>IF(FN_MC!D660="","*",FN_MC!D660)</f>
        <v>*</v>
      </c>
      <c r="H657" s="96" t="str">
        <f>IF(FN_MC!F660="","*",FN_MC!F660)</f>
        <v>*</v>
      </c>
      <c r="I657" s="96" t="str">
        <f>IF(FN_MC!H660="","*",FN_MC!H660)</f>
        <v>*</v>
      </c>
      <c r="J657" s="96" t="str">
        <f>IF(FN_MC!I660="","*",FN_MC!I660)</f>
        <v>*</v>
      </c>
      <c r="K657" s="96" t="str">
        <f>IF(FN_MC!M660="","*",FN_MC!M660)</f>
        <v>-</v>
      </c>
      <c r="L657" s="196" t="str">
        <f>IF(FN_MC!N660="","*",FN_MC!N660)</f>
        <v>-</v>
      </c>
      <c r="M657" s="97" t="str">
        <f>IF(FN_MC!J660="","*",FN_MC!J660)</f>
        <v>*</v>
      </c>
      <c r="N657" s="183" t="str">
        <f>IF(FN_MC!K660="","*",FN_MC!K660)</f>
        <v>*</v>
      </c>
      <c r="O657" s="183" t="str">
        <f>IF(FN_MC!L660="","*",FN_MC!L660)</f>
        <v>-</v>
      </c>
      <c r="P657" s="107" t="str">
        <f>IF(FN_MC!O660="","*",FN_MC!O660)</f>
        <v>*</v>
      </c>
      <c r="Q657" s="107" t="str">
        <f>IF(FN_MC!P660="","*",FN_MC!P660)</f>
        <v>*</v>
      </c>
      <c r="R657" s="96" t="str">
        <f>IF(FN_MC!Q660="","*",CONCATENATE(FN_MC!Q660," ",FN_MC!R660))</f>
        <v>*</v>
      </c>
      <c r="S657" s="96" t="str">
        <f>IF(FN_MC!V660="","*",FN_MC!V660)</f>
        <v>*</v>
      </c>
      <c r="T657" s="96" t="str">
        <f>IF(FN_MC!W660="","*",FN_MC!W660)</f>
        <v>*</v>
      </c>
      <c r="U657" s="98" t="str">
        <f ca="1">_xlfn.XLOOKUP(G657&amp;$U$3,BS_CONTROLE[CHAVE],BS_CONTROLE[Quantidade_11],"-")</f>
        <v>-</v>
      </c>
      <c r="V657" s="98" t="str">
        <f ca="1">_xlfn.XLOOKUP(G657&amp;$V$3,BS_CONTROLE[CHAVE],BS_CONTROLE[Quantidade_11],"-")</f>
        <v>-</v>
      </c>
      <c r="W657" s="98" t="str">
        <f ca="1">_xlfn.XLOOKUP(G657&amp;$W$3,BS_CONTROLE[CHAVE],BS_CONTROLE[Quantidade_11],"-")</f>
        <v>-</v>
      </c>
      <c r="X657" s="201"/>
      <c r="Y657" s="201"/>
      <c r="Z657" s="201"/>
      <c r="AA657" s="201"/>
      <c r="AB657" s="201"/>
      <c r="AC657" s="201"/>
      <c r="AD657" s="201"/>
      <c r="AE657" s="201"/>
      <c r="AF657" s="201"/>
      <c r="AG657" s="201"/>
      <c r="AH657" s="201"/>
      <c r="AI657" s="201"/>
      <c r="AJ657" s="201"/>
      <c r="AK657" s="201"/>
      <c r="AL657" s="201"/>
      <c r="AM657" s="201"/>
      <c r="AN657" s="201"/>
      <c r="AO657" s="201"/>
      <c r="AP657" s="201"/>
      <c r="AQ657" s="201"/>
      <c r="AR657" s="201"/>
      <c r="AS657" s="201"/>
      <c r="AT657" s="201"/>
    </row>
    <row r="658" spans="1:46" hidden="1">
      <c r="A658" s="95" t="str">
        <f>IF(FN_MC!Y661="","*",FN_MC!Y661)</f>
        <v>*</v>
      </c>
      <c r="B658" s="95" t="str">
        <f>IF(FN_MC!X661="","*",FN_MC!X661)</f>
        <v>*</v>
      </c>
      <c r="C658" s="95" t="str">
        <f>IF(FN_MC!Z661="","*",FN_MC!Z661)</f>
        <v>*</v>
      </c>
      <c r="D658" s="96" t="str">
        <f>IF(FN_MC!S661="","*",FN_MC!S661)</f>
        <v>-</v>
      </c>
      <c r="E658" s="96" t="str">
        <f>IF(FN_MC!T661="","*",FN_MC!T661)</f>
        <v>-</v>
      </c>
      <c r="F658" s="96" t="str">
        <f>IF(FN_MC!B661="","*",FN_MC!B661)</f>
        <v>*</v>
      </c>
      <c r="G658" s="96" t="str">
        <f>IF(FN_MC!D661="","*",FN_MC!D661)</f>
        <v>*</v>
      </c>
      <c r="H658" s="96" t="str">
        <f>IF(FN_MC!F661="","*",FN_MC!F661)</f>
        <v>*</v>
      </c>
      <c r="I658" s="96" t="str">
        <f>IF(FN_MC!H661="","*",FN_MC!H661)</f>
        <v>*</v>
      </c>
      <c r="J658" s="96" t="str">
        <f>IF(FN_MC!I661="","*",FN_MC!I661)</f>
        <v>*</v>
      </c>
      <c r="K658" s="96" t="str">
        <f>IF(FN_MC!M661="","*",FN_MC!M661)</f>
        <v>-</v>
      </c>
      <c r="L658" s="196" t="str">
        <f>IF(FN_MC!N661="","*",FN_MC!N661)</f>
        <v>-</v>
      </c>
      <c r="M658" s="97" t="str">
        <f>IF(FN_MC!J661="","*",FN_MC!J661)</f>
        <v>*</v>
      </c>
      <c r="N658" s="183" t="str">
        <f>IF(FN_MC!K661="","*",FN_MC!K661)</f>
        <v>*</v>
      </c>
      <c r="O658" s="183" t="str">
        <f>IF(FN_MC!L661="","*",FN_MC!L661)</f>
        <v>-</v>
      </c>
      <c r="P658" s="107" t="str">
        <f>IF(FN_MC!O661="","*",FN_MC!O661)</f>
        <v>*</v>
      </c>
      <c r="Q658" s="107" t="str">
        <f>IF(FN_MC!P661="","*",FN_MC!P661)</f>
        <v>*</v>
      </c>
      <c r="R658" s="96" t="str">
        <f>IF(FN_MC!Q661="","*",CONCATENATE(FN_MC!Q661," ",FN_MC!R661))</f>
        <v>*</v>
      </c>
      <c r="S658" s="96" t="str">
        <f>IF(FN_MC!V661="","*",FN_MC!V661)</f>
        <v>*</v>
      </c>
      <c r="T658" s="96" t="str">
        <f>IF(FN_MC!W661="","*",FN_MC!W661)</f>
        <v>*</v>
      </c>
      <c r="U658" s="98" t="str">
        <f ca="1">_xlfn.XLOOKUP(G658&amp;$U$3,BS_CONTROLE[CHAVE],BS_CONTROLE[Quantidade_11],"-")</f>
        <v>-</v>
      </c>
      <c r="V658" s="98" t="str">
        <f ca="1">_xlfn.XLOOKUP(G658&amp;$V$3,BS_CONTROLE[CHAVE],BS_CONTROLE[Quantidade_11],"-")</f>
        <v>-</v>
      </c>
      <c r="W658" s="98" t="str">
        <f ca="1">_xlfn.XLOOKUP(G658&amp;$W$3,BS_CONTROLE[CHAVE],BS_CONTROLE[Quantidade_11],"-")</f>
        <v>-</v>
      </c>
      <c r="X658" s="201"/>
      <c r="Y658" s="201"/>
      <c r="Z658" s="201"/>
      <c r="AA658" s="201"/>
      <c r="AB658" s="201"/>
      <c r="AC658" s="201"/>
      <c r="AD658" s="201"/>
      <c r="AE658" s="201"/>
      <c r="AF658" s="201"/>
      <c r="AG658" s="201"/>
      <c r="AH658" s="201"/>
      <c r="AI658" s="201"/>
      <c r="AJ658" s="201"/>
      <c r="AK658" s="201"/>
      <c r="AL658" s="201"/>
      <c r="AM658" s="201"/>
      <c r="AN658" s="201"/>
      <c r="AO658" s="201"/>
      <c r="AP658" s="201"/>
      <c r="AQ658" s="201"/>
      <c r="AR658" s="201"/>
      <c r="AS658" s="201"/>
      <c r="AT658" s="201"/>
    </row>
    <row r="659" spans="1:46" hidden="1">
      <c r="A659" s="95" t="str">
        <f>IF(FN_MC!Y662="","*",FN_MC!Y662)</f>
        <v>*</v>
      </c>
      <c r="B659" s="95" t="str">
        <f>IF(FN_MC!X662="","*",FN_MC!X662)</f>
        <v>*</v>
      </c>
      <c r="C659" s="95" t="str">
        <f>IF(FN_MC!Z662="","*",FN_MC!Z662)</f>
        <v>*</v>
      </c>
      <c r="D659" s="96" t="str">
        <f>IF(FN_MC!S662="","*",FN_MC!S662)</f>
        <v>-</v>
      </c>
      <c r="E659" s="96" t="str">
        <f>IF(FN_MC!T662="","*",FN_MC!T662)</f>
        <v>-</v>
      </c>
      <c r="F659" s="96" t="str">
        <f>IF(FN_MC!B662="","*",FN_MC!B662)</f>
        <v>*</v>
      </c>
      <c r="G659" s="96" t="str">
        <f>IF(FN_MC!D662="","*",FN_MC!D662)</f>
        <v>*</v>
      </c>
      <c r="H659" s="96" t="str">
        <f>IF(FN_MC!F662="","*",FN_MC!F662)</f>
        <v>*</v>
      </c>
      <c r="I659" s="96" t="str">
        <f>IF(FN_MC!H662="","*",FN_MC!H662)</f>
        <v>*</v>
      </c>
      <c r="J659" s="96" t="str">
        <f>IF(FN_MC!I662="","*",FN_MC!I662)</f>
        <v>*</v>
      </c>
      <c r="K659" s="96" t="str">
        <f>IF(FN_MC!M662="","*",FN_MC!M662)</f>
        <v>-</v>
      </c>
      <c r="L659" s="196" t="str">
        <f>IF(FN_MC!N662="","*",FN_MC!N662)</f>
        <v>-</v>
      </c>
      <c r="M659" s="97" t="str">
        <f>IF(FN_MC!J662="","*",FN_MC!J662)</f>
        <v>*</v>
      </c>
      <c r="N659" s="183" t="str">
        <f>IF(FN_MC!K662="","*",FN_MC!K662)</f>
        <v>*</v>
      </c>
      <c r="O659" s="183" t="str">
        <f>IF(FN_MC!L662="","*",FN_MC!L662)</f>
        <v>-</v>
      </c>
      <c r="P659" s="107" t="str">
        <f>IF(FN_MC!O662="","*",FN_MC!O662)</f>
        <v>*</v>
      </c>
      <c r="Q659" s="107" t="str">
        <f>IF(FN_MC!P662="","*",FN_MC!P662)</f>
        <v>*</v>
      </c>
      <c r="R659" s="96" t="str">
        <f>IF(FN_MC!Q662="","*",CONCATENATE(FN_MC!Q662," ",FN_MC!R662))</f>
        <v>*</v>
      </c>
      <c r="S659" s="96" t="str">
        <f>IF(FN_MC!V662="","*",FN_MC!V662)</f>
        <v>*</v>
      </c>
      <c r="T659" s="96" t="str">
        <f>IF(FN_MC!W662="","*",FN_MC!W662)</f>
        <v>*</v>
      </c>
      <c r="U659" s="98" t="str">
        <f ca="1">_xlfn.XLOOKUP(G659&amp;$U$3,BS_CONTROLE[CHAVE],BS_CONTROLE[Quantidade_11],"-")</f>
        <v>-</v>
      </c>
      <c r="V659" s="98" t="str">
        <f ca="1">_xlfn.XLOOKUP(G659&amp;$V$3,BS_CONTROLE[CHAVE],BS_CONTROLE[Quantidade_11],"-")</f>
        <v>-</v>
      </c>
      <c r="W659" s="98" t="str">
        <f ca="1">_xlfn.XLOOKUP(G659&amp;$W$3,BS_CONTROLE[CHAVE],BS_CONTROLE[Quantidade_11],"-")</f>
        <v>-</v>
      </c>
      <c r="X659" s="201"/>
      <c r="Y659" s="201"/>
      <c r="Z659" s="201"/>
      <c r="AA659" s="201"/>
      <c r="AB659" s="201"/>
      <c r="AC659" s="201"/>
      <c r="AD659" s="201"/>
      <c r="AE659" s="201"/>
      <c r="AF659" s="201"/>
      <c r="AG659" s="201"/>
      <c r="AH659" s="201"/>
      <c r="AI659" s="201"/>
      <c r="AJ659" s="201"/>
      <c r="AK659" s="201"/>
      <c r="AL659" s="201"/>
      <c r="AM659" s="201"/>
      <c r="AN659" s="201"/>
      <c r="AO659" s="201"/>
      <c r="AP659" s="201"/>
      <c r="AQ659" s="201"/>
      <c r="AR659" s="201"/>
      <c r="AS659" s="201"/>
      <c r="AT659" s="201"/>
    </row>
    <row r="660" spans="1:46" hidden="1">
      <c r="A660" s="95" t="str">
        <f>IF(FN_MC!Y663="","*",FN_MC!Y663)</f>
        <v>*</v>
      </c>
      <c r="B660" s="95" t="str">
        <f>IF(FN_MC!X663="","*",FN_MC!X663)</f>
        <v>*</v>
      </c>
      <c r="C660" s="95" t="str">
        <f>IF(FN_MC!Z663="","*",FN_MC!Z663)</f>
        <v>*</v>
      </c>
      <c r="D660" s="96" t="str">
        <f>IF(FN_MC!S663="","*",FN_MC!S663)</f>
        <v>-</v>
      </c>
      <c r="E660" s="96" t="str">
        <f>IF(FN_MC!T663="","*",FN_MC!T663)</f>
        <v>-</v>
      </c>
      <c r="F660" s="96" t="str">
        <f>IF(FN_MC!B663="","*",FN_MC!B663)</f>
        <v>*</v>
      </c>
      <c r="G660" s="96" t="str">
        <f>IF(FN_MC!D663="","*",FN_MC!D663)</f>
        <v>*</v>
      </c>
      <c r="H660" s="96" t="str">
        <f>IF(FN_MC!F663="","*",FN_MC!F663)</f>
        <v>*</v>
      </c>
      <c r="I660" s="96" t="str">
        <f>IF(FN_MC!H663="","*",FN_MC!H663)</f>
        <v>*</v>
      </c>
      <c r="J660" s="96" t="str">
        <f>IF(FN_MC!I663="","*",FN_MC!I663)</f>
        <v>*</v>
      </c>
      <c r="K660" s="96" t="str">
        <f>IF(FN_MC!M663="","*",FN_MC!M663)</f>
        <v>-</v>
      </c>
      <c r="L660" s="196" t="str">
        <f>IF(FN_MC!N663="","*",FN_MC!N663)</f>
        <v>-</v>
      </c>
      <c r="M660" s="97" t="str">
        <f>IF(FN_MC!J663="","*",FN_MC!J663)</f>
        <v>*</v>
      </c>
      <c r="N660" s="183" t="str">
        <f>IF(FN_MC!K663="","*",FN_MC!K663)</f>
        <v>*</v>
      </c>
      <c r="O660" s="183" t="str">
        <f>IF(FN_MC!L663="","*",FN_MC!L663)</f>
        <v>-</v>
      </c>
      <c r="P660" s="107" t="str">
        <f>IF(FN_MC!O663="","*",FN_MC!O663)</f>
        <v>*</v>
      </c>
      <c r="Q660" s="107" t="str">
        <f>IF(FN_MC!P663="","*",FN_MC!P663)</f>
        <v>*</v>
      </c>
      <c r="R660" s="96" t="str">
        <f>IF(FN_MC!Q663="","*",CONCATENATE(FN_MC!Q663," ",FN_MC!R663))</f>
        <v>*</v>
      </c>
      <c r="S660" s="96" t="str">
        <f>IF(FN_MC!V663="","*",FN_MC!V663)</f>
        <v>*</v>
      </c>
      <c r="T660" s="96" t="str">
        <f>IF(FN_MC!W663="","*",FN_MC!W663)</f>
        <v>*</v>
      </c>
      <c r="U660" s="98" t="str">
        <f ca="1">_xlfn.XLOOKUP(G660&amp;$U$3,BS_CONTROLE[CHAVE],BS_CONTROLE[Quantidade_11],"-")</f>
        <v>-</v>
      </c>
      <c r="V660" s="98" t="str">
        <f ca="1">_xlfn.XLOOKUP(G660&amp;$V$3,BS_CONTROLE[CHAVE],BS_CONTROLE[Quantidade_11],"-")</f>
        <v>-</v>
      </c>
      <c r="W660" s="98" t="str">
        <f ca="1">_xlfn.XLOOKUP(G660&amp;$W$3,BS_CONTROLE[CHAVE],BS_CONTROLE[Quantidade_11],"-")</f>
        <v>-</v>
      </c>
      <c r="X660" s="201"/>
      <c r="Y660" s="201"/>
      <c r="Z660" s="201"/>
      <c r="AA660" s="201"/>
      <c r="AB660" s="201"/>
      <c r="AC660" s="201"/>
      <c r="AD660" s="201"/>
      <c r="AE660" s="201"/>
      <c r="AF660" s="201"/>
      <c r="AG660" s="201"/>
      <c r="AH660" s="201"/>
      <c r="AI660" s="201"/>
      <c r="AJ660" s="201"/>
      <c r="AK660" s="201"/>
      <c r="AL660" s="201"/>
      <c r="AM660" s="201"/>
      <c r="AN660" s="201"/>
      <c r="AO660" s="201"/>
      <c r="AP660" s="201"/>
      <c r="AQ660" s="201"/>
      <c r="AR660" s="201"/>
      <c r="AS660" s="201"/>
      <c r="AT660" s="201"/>
    </row>
    <row r="661" spans="1:46" hidden="1">
      <c r="A661" s="95" t="str">
        <f>IF(FN_MC!Y664="","*",FN_MC!Y664)</f>
        <v>*</v>
      </c>
      <c r="B661" s="95" t="str">
        <f>IF(FN_MC!X664="","*",FN_MC!X664)</f>
        <v>*</v>
      </c>
      <c r="C661" s="95" t="str">
        <f>IF(FN_MC!Z664="","*",FN_MC!Z664)</f>
        <v>*</v>
      </c>
      <c r="D661" s="96" t="str">
        <f>IF(FN_MC!S664="","*",FN_MC!S664)</f>
        <v>-</v>
      </c>
      <c r="E661" s="96" t="str">
        <f>IF(FN_MC!T664="","*",FN_MC!T664)</f>
        <v>-</v>
      </c>
      <c r="F661" s="96" t="str">
        <f>IF(FN_MC!B664="","*",FN_MC!B664)</f>
        <v>*</v>
      </c>
      <c r="G661" s="96" t="str">
        <f>IF(FN_MC!D664="","*",FN_MC!D664)</f>
        <v>*</v>
      </c>
      <c r="H661" s="96" t="str">
        <f>IF(FN_MC!F664="","*",FN_MC!F664)</f>
        <v>*</v>
      </c>
      <c r="I661" s="96" t="str">
        <f>IF(FN_MC!H664="","*",FN_MC!H664)</f>
        <v>*</v>
      </c>
      <c r="J661" s="96" t="str">
        <f>IF(FN_MC!I664="","*",FN_MC!I664)</f>
        <v>*</v>
      </c>
      <c r="K661" s="96" t="str">
        <f>IF(FN_MC!M664="","*",FN_MC!M664)</f>
        <v>-</v>
      </c>
      <c r="L661" s="196" t="str">
        <f>IF(FN_MC!N664="","*",FN_MC!N664)</f>
        <v>-</v>
      </c>
      <c r="M661" s="97" t="str">
        <f>IF(FN_MC!J664="","*",FN_MC!J664)</f>
        <v>*</v>
      </c>
      <c r="N661" s="183" t="str">
        <f>IF(FN_MC!K664="","*",FN_MC!K664)</f>
        <v>*</v>
      </c>
      <c r="O661" s="183" t="str">
        <f>IF(FN_MC!L664="","*",FN_MC!L664)</f>
        <v>-</v>
      </c>
      <c r="P661" s="107" t="str">
        <f>IF(FN_MC!O664="","*",FN_MC!O664)</f>
        <v>*</v>
      </c>
      <c r="Q661" s="107" t="str">
        <f>IF(FN_MC!P664="","*",FN_MC!P664)</f>
        <v>*</v>
      </c>
      <c r="R661" s="96" t="str">
        <f>IF(FN_MC!Q664="","*",CONCATENATE(FN_MC!Q664," ",FN_MC!R664))</f>
        <v>*</v>
      </c>
      <c r="S661" s="96" t="str">
        <f>IF(FN_MC!V664="","*",FN_MC!V664)</f>
        <v>*</v>
      </c>
      <c r="T661" s="96" t="str">
        <f>IF(FN_MC!W664="","*",FN_MC!W664)</f>
        <v>*</v>
      </c>
      <c r="U661" s="98" t="str">
        <f ca="1">_xlfn.XLOOKUP(G661&amp;$U$3,BS_CONTROLE[CHAVE],BS_CONTROLE[Quantidade_11],"-")</f>
        <v>-</v>
      </c>
      <c r="V661" s="98" t="str">
        <f ca="1">_xlfn.XLOOKUP(G661&amp;$V$3,BS_CONTROLE[CHAVE],BS_CONTROLE[Quantidade_11],"-")</f>
        <v>-</v>
      </c>
      <c r="W661" s="98" t="str">
        <f ca="1">_xlfn.XLOOKUP(G661&amp;$W$3,BS_CONTROLE[CHAVE],BS_CONTROLE[Quantidade_11],"-")</f>
        <v>-</v>
      </c>
      <c r="X661" s="201"/>
      <c r="Y661" s="201"/>
      <c r="Z661" s="201"/>
      <c r="AA661" s="201"/>
      <c r="AB661" s="201"/>
      <c r="AC661" s="201"/>
      <c r="AD661" s="201"/>
      <c r="AE661" s="201"/>
      <c r="AF661" s="201"/>
      <c r="AG661" s="201"/>
      <c r="AH661" s="201"/>
      <c r="AI661" s="201"/>
      <c r="AJ661" s="201"/>
      <c r="AK661" s="201"/>
      <c r="AL661" s="201"/>
      <c r="AM661" s="201"/>
      <c r="AN661" s="201"/>
      <c r="AO661" s="201"/>
      <c r="AP661" s="201"/>
      <c r="AQ661" s="201"/>
      <c r="AR661" s="201"/>
      <c r="AS661" s="201"/>
      <c r="AT661" s="201"/>
    </row>
    <row r="662" spans="1:46" hidden="1">
      <c r="A662" s="95" t="str">
        <f>IF(FN_MC!Y665="","*",FN_MC!Y665)</f>
        <v>*</v>
      </c>
      <c r="B662" s="95" t="str">
        <f>IF(FN_MC!X665="","*",FN_MC!X665)</f>
        <v>*</v>
      </c>
      <c r="C662" s="95" t="str">
        <f>IF(FN_MC!Z665="","*",FN_MC!Z665)</f>
        <v>*</v>
      </c>
      <c r="D662" s="96" t="str">
        <f>IF(FN_MC!S665="","*",FN_MC!S665)</f>
        <v>-</v>
      </c>
      <c r="E662" s="96" t="str">
        <f>IF(FN_MC!T665="","*",FN_MC!T665)</f>
        <v>-</v>
      </c>
      <c r="F662" s="96" t="str">
        <f>IF(FN_MC!B665="","*",FN_MC!B665)</f>
        <v>*</v>
      </c>
      <c r="G662" s="96" t="str">
        <f>IF(FN_MC!D665="","*",FN_MC!D665)</f>
        <v>*</v>
      </c>
      <c r="H662" s="96" t="str">
        <f>IF(FN_MC!F665="","*",FN_MC!F665)</f>
        <v>*</v>
      </c>
      <c r="I662" s="96" t="str">
        <f>IF(FN_MC!H665="","*",FN_MC!H665)</f>
        <v>*</v>
      </c>
      <c r="J662" s="96" t="str">
        <f>IF(FN_MC!I665="","*",FN_MC!I665)</f>
        <v>*</v>
      </c>
      <c r="K662" s="96" t="str">
        <f>IF(FN_MC!M665="","*",FN_MC!M665)</f>
        <v>-</v>
      </c>
      <c r="L662" s="196" t="str">
        <f>IF(FN_MC!N665="","*",FN_MC!N665)</f>
        <v>-</v>
      </c>
      <c r="M662" s="97" t="str">
        <f>IF(FN_MC!J665="","*",FN_MC!J665)</f>
        <v>*</v>
      </c>
      <c r="N662" s="183" t="str">
        <f>IF(FN_MC!K665="","*",FN_MC!K665)</f>
        <v>*</v>
      </c>
      <c r="O662" s="183" t="str">
        <f>IF(FN_MC!L665="","*",FN_MC!L665)</f>
        <v>-</v>
      </c>
      <c r="P662" s="107" t="str">
        <f>IF(FN_MC!O665="","*",FN_MC!O665)</f>
        <v>*</v>
      </c>
      <c r="Q662" s="107" t="str">
        <f>IF(FN_MC!P665="","*",FN_MC!P665)</f>
        <v>*</v>
      </c>
      <c r="R662" s="96" t="str">
        <f>IF(FN_MC!Q665="","*",CONCATENATE(FN_MC!Q665," ",FN_MC!R665))</f>
        <v>*</v>
      </c>
      <c r="S662" s="96" t="str">
        <f>IF(FN_MC!V665="","*",FN_MC!V665)</f>
        <v>*</v>
      </c>
      <c r="T662" s="96" t="str">
        <f>IF(FN_MC!W665="","*",FN_MC!W665)</f>
        <v>*</v>
      </c>
      <c r="U662" s="98" t="str">
        <f ca="1">_xlfn.XLOOKUP(G662&amp;$U$3,BS_CONTROLE[CHAVE],BS_CONTROLE[Quantidade_11],"-")</f>
        <v>-</v>
      </c>
      <c r="V662" s="98" t="str">
        <f ca="1">_xlfn.XLOOKUP(G662&amp;$V$3,BS_CONTROLE[CHAVE],BS_CONTROLE[Quantidade_11],"-")</f>
        <v>-</v>
      </c>
      <c r="W662" s="98" t="str">
        <f ca="1">_xlfn.XLOOKUP(G662&amp;$W$3,BS_CONTROLE[CHAVE],BS_CONTROLE[Quantidade_11],"-")</f>
        <v>-</v>
      </c>
      <c r="X662" s="201"/>
      <c r="Y662" s="201"/>
      <c r="Z662" s="201"/>
      <c r="AA662" s="201"/>
      <c r="AB662" s="201"/>
      <c r="AC662" s="201"/>
      <c r="AD662" s="201"/>
      <c r="AE662" s="201"/>
      <c r="AF662" s="201"/>
      <c r="AG662" s="201"/>
      <c r="AH662" s="201"/>
      <c r="AI662" s="201"/>
      <c r="AJ662" s="201"/>
      <c r="AK662" s="201"/>
      <c r="AL662" s="201"/>
      <c r="AM662" s="201"/>
      <c r="AN662" s="201"/>
      <c r="AO662" s="201"/>
      <c r="AP662" s="201"/>
      <c r="AQ662" s="201"/>
      <c r="AR662" s="201"/>
      <c r="AS662" s="201"/>
      <c r="AT662" s="201"/>
    </row>
    <row r="663" spans="1:46" hidden="1">
      <c r="A663" s="95" t="str">
        <f>IF(FN_MC!Y666="","*",FN_MC!Y666)</f>
        <v>*</v>
      </c>
      <c r="B663" s="95" t="str">
        <f>IF(FN_MC!X666="","*",FN_MC!X666)</f>
        <v>*</v>
      </c>
      <c r="C663" s="95" t="str">
        <f>IF(FN_MC!Z666="","*",FN_MC!Z666)</f>
        <v>*</v>
      </c>
      <c r="D663" s="96" t="str">
        <f>IF(FN_MC!S666="","*",FN_MC!S666)</f>
        <v>-</v>
      </c>
      <c r="E663" s="96" t="str">
        <f>IF(FN_MC!T666="","*",FN_MC!T666)</f>
        <v>-</v>
      </c>
      <c r="F663" s="96" t="str">
        <f>IF(FN_MC!B666="","*",FN_MC!B666)</f>
        <v>*</v>
      </c>
      <c r="G663" s="96" t="str">
        <f>IF(FN_MC!D666="","*",FN_MC!D666)</f>
        <v>*</v>
      </c>
      <c r="H663" s="96" t="str">
        <f>IF(FN_MC!F666="","*",FN_MC!F666)</f>
        <v>*</v>
      </c>
      <c r="I663" s="96" t="str">
        <f>IF(FN_MC!H666="","*",FN_MC!H666)</f>
        <v>*</v>
      </c>
      <c r="J663" s="96" t="str">
        <f>IF(FN_MC!I666="","*",FN_MC!I666)</f>
        <v>*</v>
      </c>
      <c r="K663" s="96" t="str">
        <f>IF(FN_MC!M666="","*",FN_MC!M666)</f>
        <v>-</v>
      </c>
      <c r="L663" s="196" t="str">
        <f>IF(FN_MC!N666="","*",FN_MC!N666)</f>
        <v>-</v>
      </c>
      <c r="M663" s="97" t="str">
        <f>IF(FN_MC!J666="","*",FN_MC!J666)</f>
        <v>*</v>
      </c>
      <c r="N663" s="183" t="str">
        <f>IF(FN_MC!K666="","*",FN_MC!K666)</f>
        <v>*</v>
      </c>
      <c r="O663" s="183" t="str">
        <f>IF(FN_MC!L666="","*",FN_MC!L666)</f>
        <v>-</v>
      </c>
      <c r="P663" s="107" t="str">
        <f>IF(FN_MC!O666="","*",FN_MC!O666)</f>
        <v>*</v>
      </c>
      <c r="Q663" s="107" t="str">
        <f>IF(FN_MC!P666="","*",FN_MC!P666)</f>
        <v>*</v>
      </c>
      <c r="R663" s="96" t="str">
        <f>IF(FN_MC!Q666="","*",CONCATENATE(FN_MC!Q666," ",FN_MC!R666))</f>
        <v>*</v>
      </c>
      <c r="S663" s="96" t="str">
        <f>IF(FN_MC!V666="","*",FN_MC!V666)</f>
        <v>*</v>
      </c>
      <c r="T663" s="96" t="str">
        <f>IF(FN_MC!W666="","*",FN_MC!W666)</f>
        <v>*</v>
      </c>
      <c r="U663" s="98" t="str">
        <f ca="1">_xlfn.XLOOKUP(G663&amp;$U$3,BS_CONTROLE[CHAVE],BS_CONTROLE[Quantidade_11],"-")</f>
        <v>-</v>
      </c>
      <c r="V663" s="98" t="str">
        <f ca="1">_xlfn.XLOOKUP(G663&amp;$V$3,BS_CONTROLE[CHAVE],BS_CONTROLE[Quantidade_11],"-")</f>
        <v>-</v>
      </c>
      <c r="W663" s="98" t="str">
        <f ca="1">_xlfn.XLOOKUP(G663&amp;$W$3,BS_CONTROLE[CHAVE],BS_CONTROLE[Quantidade_11],"-")</f>
        <v>-</v>
      </c>
      <c r="X663" s="201"/>
      <c r="Y663" s="201"/>
      <c r="Z663" s="201"/>
      <c r="AA663" s="201"/>
      <c r="AB663" s="201"/>
      <c r="AC663" s="201"/>
      <c r="AD663" s="201"/>
      <c r="AE663" s="201"/>
      <c r="AF663" s="201"/>
      <c r="AG663" s="201"/>
      <c r="AH663" s="201"/>
      <c r="AI663" s="201"/>
      <c r="AJ663" s="201"/>
      <c r="AK663" s="201"/>
      <c r="AL663" s="201"/>
      <c r="AM663" s="201"/>
      <c r="AN663" s="201"/>
      <c r="AO663" s="201"/>
      <c r="AP663" s="201"/>
      <c r="AQ663" s="201"/>
      <c r="AR663" s="201"/>
      <c r="AS663" s="201"/>
      <c r="AT663" s="201"/>
    </row>
    <row r="664" spans="1:46" hidden="1">
      <c r="A664" s="95" t="str">
        <f>IF(FN_MC!Y667="","*",FN_MC!Y667)</f>
        <v>*</v>
      </c>
      <c r="B664" s="95" t="str">
        <f>IF(FN_MC!X667="","*",FN_MC!X667)</f>
        <v>*</v>
      </c>
      <c r="C664" s="95" t="str">
        <f>IF(FN_MC!Z667="","*",FN_MC!Z667)</f>
        <v>*</v>
      </c>
      <c r="D664" s="96" t="str">
        <f>IF(FN_MC!S667="","*",FN_MC!S667)</f>
        <v>-</v>
      </c>
      <c r="E664" s="96" t="str">
        <f>IF(FN_MC!T667="","*",FN_MC!T667)</f>
        <v>-</v>
      </c>
      <c r="F664" s="96" t="str">
        <f>IF(FN_MC!B667="","*",FN_MC!B667)</f>
        <v>*</v>
      </c>
      <c r="G664" s="96" t="str">
        <f>IF(FN_MC!D667="","*",FN_MC!D667)</f>
        <v>*</v>
      </c>
      <c r="H664" s="96" t="str">
        <f>IF(FN_MC!F667="","*",FN_MC!F667)</f>
        <v>*</v>
      </c>
      <c r="I664" s="96" t="str">
        <f>IF(FN_MC!H667="","*",FN_MC!H667)</f>
        <v>*</v>
      </c>
      <c r="J664" s="96" t="str">
        <f>IF(FN_MC!I667="","*",FN_MC!I667)</f>
        <v>*</v>
      </c>
      <c r="K664" s="96" t="str">
        <f>IF(FN_MC!M667="","*",FN_MC!M667)</f>
        <v>-</v>
      </c>
      <c r="L664" s="196" t="str">
        <f>IF(FN_MC!N667="","*",FN_MC!N667)</f>
        <v>-</v>
      </c>
      <c r="M664" s="97" t="str">
        <f>IF(FN_MC!J667="","*",FN_MC!J667)</f>
        <v>*</v>
      </c>
      <c r="N664" s="183" t="str">
        <f>IF(FN_MC!K667="","*",FN_MC!K667)</f>
        <v>*</v>
      </c>
      <c r="O664" s="183" t="str">
        <f>IF(FN_MC!L667="","*",FN_MC!L667)</f>
        <v>-</v>
      </c>
      <c r="P664" s="107" t="str">
        <f>IF(FN_MC!O667="","*",FN_MC!O667)</f>
        <v>*</v>
      </c>
      <c r="Q664" s="107" t="str">
        <f>IF(FN_MC!P667="","*",FN_MC!P667)</f>
        <v>*</v>
      </c>
      <c r="R664" s="96" t="str">
        <f>IF(FN_MC!Q667="","*",CONCATENATE(FN_MC!Q667," ",FN_MC!R667))</f>
        <v>*</v>
      </c>
      <c r="S664" s="96" t="str">
        <f>IF(FN_MC!V667="","*",FN_MC!V667)</f>
        <v>*</v>
      </c>
      <c r="T664" s="96" t="str">
        <f>IF(FN_MC!W667="","*",FN_MC!W667)</f>
        <v>*</v>
      </c>
      <c r="U664" s="98" t="str">
        <f ca="1">_xlfn.XLOOKUP(G664&amp;$U$3,BS_CONTROLE[CHAVE],BS_CONTROLE[Quantidade_11],"-")</f>
        <v>-</v>
      </c>
      <c r="V664" s="98" t="str">
        <f ca="1">_xlfn.XLOOKUP(G664&amp;$V$3,BS_CONTROLE[CHAVE],BS_CONTROLE[Quantidade_11],"-")</f>
        <v>-</v>
      </c>
      <c r="W664" s="98" t="str">
        <f ca="1">_xlfn.XLOOKUP(G664&amp;$W$3,BS_CONTROLE[CHAVE],BS_CONTROLE[Quantidade_11],"-")</f>
        <v>-</v>
      </c>
      <c r="X664" s="201"/>
      <c r="Y664" s="201"/>
      <c r="Z664" s="201"/>
      <c r="AA664" s="201"/>
      <c r="AB664" s="201"/>
      <c r="AC664" s="201"/>
      <c r="AD664" s="201"/>
      <c r="AE664" s="201"/>
      <c r="AF664" s="201"/>
      <c r="AG664" s="201"/>
      <c r="AH664" s="201"/>
      <c r="AI664" s="201"/>
      <c r="AJ664" s="201"/>
      <c r="AK664" s="201"/>
      <c r="AL664" s="201"/>
      <c r="AM664" s="201"/>
      <c r="AN664" s="201"/>
      <c r="AO664" s="201"/>
      <c r="AP664" s="201"/>
      <c r="AQ664" s="201"/>
      <c r="AR664" s="201"/>
      <c r="AS664" s="201"/>
      <c r="AT664" s="201"/>
    </row>
    <row r="665" spans="1:46" hidden="1">
      <c r="A665" s="95" t="str">
        <f>IF(FN_MC!Y668="","*",FN_MC!Y668)</f>
        <v>*</v>
      </c>
      <c r="B665" s="95" t="str">
        <f>IF(FN_MC!X668="","*",FN_MC!X668)</f>
        <v>*</v>
      </c>
      <c r="C665" s="95" t="str">
        <f>IF(FN_MC!Z668="","*",FN_MC!Z668)</f>
        <v>*</v>
      </c>
      <c r="D665" s="96" t="str">
        <f>IF(FN_MC!S668="","*",FN_MC!S668)</f>
        <v>-</v>
      </c>
      <c r="E665" s="96" t="str">
        <f>IF(FN_MC!T668="","*",FN_MC!T668)</f>
        <v>-</v>
      </c>
      <c r="F665" s="96" t="str">
        <f>IF(FN_MC!B668="","*",FN_MC!B668)</f>
        <v>*</v>
      </c>
      <c r="G665" s="96" t="str">
        <f>IF(FN_MC!D668="","*",FN_MC!D668)</f>
        <v>*</v>
      </c>
      <c r="H665" s="96" t="str">
        <f>IF(FN_MC!F668="","*",FN_MC!F668)</f>
        <v>*</v>
      </c>
      <c r="I665" s="96" t="str">
        <f>IF(FN_MC!H668="","*",FN_MC!H668)</f>
        <v>*</v>
      </c>
      <c r="J665" s="96" t="str">
        <f>IF(FN_MC!I668="","*",FN_MC!I668)</f>
        <v>*</v>
      </c>
      <c r="K665" s="96" t="str">
        <f>IF(FN_MC!M668="","*",FN_MC!M668)</f>
        <v>-</v>
      </c>
      <c r="L665" s="196" t="str">
        <f>IF(FN_MC!N668="","*",FN_MC!N668)</f>
        <v>-</v>
      </c>
      <c r="M665" s="97" t="str">
        <f>IF(FN_MC!J668="","*",FN_MC!J668)</f>
        <v>*</v>
      </c>
      <c r="N665" s="183" t="str">
        <f>IF(FN_MC!K668="","*",FN_MC!K668)</f>
        <v>*</v>
      </c>
      <c r="O665" s="183" t="str">
        <f>IF(FN_MC!L668="","*",FN_MC!L668)</f>
        <v>-</v>
      </c>
      <c r="P665" s="107" t="str">
        <f>IF(FN_MC!O668="","*",FN_MC!O668)</f>
        <v>*</v>
      </c>
      <c r="Q665" s="107" t="str">
        <f>IF(FN_MC!P668="","*",FN_MC!P668)</f>
        <v>*</v>
      </c>
      <c r="R665" s="96" t="str">
        <f>IF(FN_MC!Q668="","*",CONCATENATE(FN_MC!Q668," ",FN_MC!R668))</f>
        <v>*</v>
      </c>
      <c r="S665" s="96" t="str">
        <f>IF(FN_MC!V668="","*",FN_MC!V668)</f>
        <v>*</v>
      </c>
      <c r="T665" s="96" t="str">
        <f>IF(FN_MC!W668="","*",FN_MC!W668)</f>
        <v>*</v>
      </c>
      <c r="U665" s="98" t="str">
        <f ca="1">_xlfn.XLOOKUP(G665&amp;$U$3,BS_CONTROLE[CHAVE],BS_CONTROLE[Quantidade_11],"-")</f>
        <v>-</v>
      </c>
      <c r="V665" s="98" t="str">
        <f ca="1">_xlfn.XLOOKUP(G665&amp;$V$3,BS_CONTROLE[CHAVE],BS_CONTROLE[Quantidade_11],"-")</f>
        <v>-</v>
      </c>
      <c r="W665" s="98" t="str">
        <f ca="1">_xlfn.XLOOKUP(G665&amp;$W$3,BS_CONTROLE[CHAVE],BS_CONTROLE[Quantidade_11],"-")</f>
        <v>-</v>
      </c>
      <c r="X665" s="201"/>
      <c r="Y665" s="201"/>
      <c r="Z665" s="201"/>
      <c r="AA665" s="201"/>
      <c r="AB665" s="201"/>
      <c r="AC665" s="201"/>
      <c r="AD665" s="201"/>
      <c r="AE665" s="201"/>
      <c r="AF665" s="201"/>
      <c r="AG665" s="201"/>
      <c r="AH665" s="201"/>
      <c r="AI665" s="201"/>
      <c r="AJ665" s="201"/>
      <c r="AK665" s="201"/>
      <c r="AL665" s="201"/>
      <c r="AM665" s="201"/>
      <c r="AN665" s="201"/>
      <c r="AO665" s="201"/>
      <c r="AP665" s="201"/>
      <c r="AQ665" s="201"/>
      <c r="AR665" s="201"/>
      <c r="AS665" s="201"/>
      <c r="AT665" s="201"/>
    </row>
    <row r="666" spans="1:46" hidden="1">
      <c r="A666" s="95" t="str">
        <f>IF(FN_MC!Y669="","*",FN_MC!Y669)</f>
        <v>*</v>
      </c>
      <c r="B666" s="95" t="str">
        <f>IF(FN_MC!X669="","*",FN_MC!X669)</f>
        <v>*</v>
      </c>
      <c r="C666" s="95" t="str">
        <f>IF(FN_MC!Z669="","*",FN_MC!Z669)</f>
        <v>*</v>
      </c>
      <c r="D666" s="96" t="str">
        <f>IF(FN_MC!S669="","*",FN_MC!S669)</f>
        <v>-</v>
      </c>
      <c r="E666" s="96" t="str">
        <f>IF(FN_MC!T669="","*",FN_MC!T669)</f>
        <v>-</v>
      </c>
      <c r="F666" s="96" t="str">
        <f>IF(FN_MC!B669="","*",FN_MC!B669)</f>
        <v>*</v>
      </c>
      <c r="G666" s="96" t="str">
        <f>IF(FN_MC!D669="","*",FN_MC!D669)</f>
        <v>*</v>
      </c>
      <c r="H666" s="96" t="str">
        <f>IF(FN_MC!F669="","*",FN_MC!F669)</f>
        <v>*</v>
      </c>
      <c r="I666" s="96" t="str">
        <f>IF(FN_MC!H669="","*",FN_MC!H669)</f>
        <v>*</v>
      </c>
      <c r="J666" s="96" t="str">
        <f>IF(FN_MC!I669="","*",FN_MC!I669)</f>
        <v>*</v>
      </c>
      <c r="K666" s="96" t="str">
        <f>IF(FN_MC!M669="","*",FN_MC!M669)</f>
        <v>-</v>
      </c>
      <c r="L666" s="196" t="str">
        <f>IF(FN_MC!N669="","*",FN_MC!N669)</f>
        <v>-</v>
      </c>
      <c r="M666" s="97" t="str">
        <f>IF(FN_MC!J669="","*",FN_MC!J669)</f>
        <v>*</v>
      </c>
      <c r="N666" s="183" t="str">
        <f>IF(FN_MC!K669="","*",FN_MC!K669)</f>
        <v>*</v>
      </c>
      <c r="O666" s="183" t="str">
        <f>IF(FN_MC!L669="","*",FN_MC!L669)</f>
        <v>-</v>
      </c>
      <c r="P666" s="107" t="str">
        <f>IF(FN_MC!O669="","*",FN_MC!O669)</f>
        <v>*</v>
      </c>
      <c r="Q666" s="107" t="str">
        <f>IF(FN_MC!P669="","*",FN_MC!P669)</f>
        <v>*</v>
      </c>
      <c r="R666" s="96" t="str">
        <f>IF(FN_MC!Q669="","*",CONCATENATE(FN_MC!Q669," ",FN_MC!R669))</f>
        <v>*</v>
      </c>
      <c r="S666" s="96" t="str">
        <f>IF(FN_MC!V669="","*",FN_MC!V669)</f>
        <v>*</v>
      </c>
      <c r="T666" s="96" t="str">
        <f>IF(FN_MC!W669="","*",FN_MC!W669)</f>
        <v>*</v>
      </c>
      <c r="U666" s="98" t="str">
        <f ca="1">_xlfn.XLOOKUP(G666&amp;$U$3,BS_CONTROLE[CHAVE],BS_CONTROLE[Quantidade_11],"-")</f>
        <v>-</v>
      </c>
      <c r="V666" s="98" t="str">
        <f ca="1">_xlfn.XLOOKUP(G666&amp;$V$3,BS_CONTROLE[CHAVE],BS_CONTROLE[Quantidade_11],"-")</f>
        <v>-</v>
      </c>
      <c r="W666" s="98" t="str">
        <f ca="1">_xlfn.XLOOKUP(G666&amp;$W$3,BS_CONTROLE[CHAVE],BS_CONTROLE[Quantidade_11],"-")</f>
        <v>-</v>
      </c>
      <c r="X666" s="201"/>
      <c r="Y666" s="201"/>
      <c r="Z666" s="201"/>
      <c r="AA666" s="201"/>
      <c r="AB666" s="201"/>
      <c r="AC666" s="201"/>
      <c r="AD666" s="201"/>
      <c r="AE666" s="201"/>
      <c r="AF666" s="201"/>
      <c r="AG666" s="201"/>
      <c r="AH666" s="201"/>
      <c r="AI666" s="201"/>
      <c r="AJ666" s="201"/>
      <c r="AK666" s="201"/>
      <c r="AL666" s="201"/>
      <c r="AM666" s="201"/>
      <c r="AN666" s="201"/>
      <c r="AO666" s="201"/>
      <c r="AP666" s="201"/>
      <c r="AQ666" s="201"/>
      <c r="AR666" s="201"/>
      <c r="AS666" s="201"/>
      <c r="AT666" s="201"/>
    </row>
    <row r="667" spans="1:46" hidden="1">
      <c r="A667" s="95" t="str">
        <f>IF(FN_MC!Y670="","*",FN_MC!Y670)</f>
        <v>*</v>
      </c>
      <c r="B667" s="95" t="str">
        <f>IF(FN_MC!X670="","*",FN_MC!X670)</f>
        <v>*</v>
      </c>
      <c r="C667" s="95" t="str">
        <f>IF(FN_MC!Z670="","*",FN_MC!Z670)</f>
        <v>*</v>
      </c>
      <c r="D667" s="96" t="str">
        <f>IF(FN_MC!S670="","*",FN_MC!S670)</f>
        <v>-</v>
      </c>
      <c r="E667" s="96" t="str">
        <f>IF(FN_MC!T670="","*",FN_MC!T670)</f>
        <v>-</v>
      </c>
      <c r="F667" s="96" t="str">
        <f>IF(FN_MC!B670="","*",FN_MC!B670)</f>
        <v>*</v>
      </c>
      <c r="G667" s="96" t="str">
        <f>IF(FN_MC!D670="","*",FN_MC!D670)</f>
        <v>*</v>
      </c>
      <c r="H667" s="96" t="str">
        <f>IF(FN_MC!F670="","*",FN_MC!F670)</f>
        <v>*</v>
      </c>
      <c r="I667" s="96" t="str">
        <f>IF(FN_MC!H670="","*",FN_MC!H670)</f>
        <v>*</v>
      </c>
      <c r="J667" s="96" t="str">
        <f>IF(FN_MC!I670="","*",FN_MC!I670)</f>
        <v>*</v>
      </c>
      <c r="K667" s="96" t="str">
        <f>IF(FN_MC!M670="","*",FN_MC!M670)</f>
        <v>-</v>
      </c>
      <c r="L667" s="196" t="str">
        <f>IF(FN_MC!N670="","*",FN_MC!N670)</f>
        <v>-</v>
      </c>
      <c r="M667" s="97" t="str">
        <f>IF(FN_MC!J670="","*",FN_MC!J670)</f>
        <v>*</v>
      </c>
      <c r="N667" s="183" t="str">
        <f>IF(FN_MC!K670="","*",FN_MC!K670)</f>
        <v>*</v>
      </c>
      <c r="O667" s="183" t="str">
        <f>IF(FN_MC!L670="","*",FN_MC!L670)</f>
        <v>-</v>
      </c>
      <c r="P667" s="107" t="str">
        <f>IF(FN_MC!O670="","*",FN_MC!O670)</f>
        <v>*</v>
      </c>
      <c r="Q667" s="107" t="str">
        <f>IF(FN_MC!P670="","*",FN_MC!P670)</f>
        <v>*</v>
      </c>
      <c r="R667" s="96" t="str">
        <f>IF(FN_MC!Q670="","*",CONCATENATE(FN_MC!Q670," ",FN_MC!R670))</f>
        <v>*</v>
      </c>
      <c r="S667" s="96" t="str">
        <f>IF(FN_MC!V670="","*",FN_MC!V670)</f>
        <v>*</v>
      </c>
      <c r="T667" s="96" t="str">
        <f>IF(FN_MC!W670="","*",FN_MC!W670)</f>
        <v>*</v>
      </c>
      <c r="U667" s="98" t="str">
        <f ca="1">_xlfn.XLOOKUP(G667&amp;$U$3,BS_CONTROLE[CHAVE],BS_CONTROLE[Quantidade_11],"-")</f>
        <v>-</v>
      </c>
      <c r="V667" s="98" t="str">
        <f ca="1">_xlfn.XLOOKUP(G667&amp;$V$3,BS_CONTROLE[CHAVE],BS_CONTROLE[Quantidade_11],"-")</f>
        <v>-</v>
      </c>
      <c r="W667" s="98" t="str">
        <f ca="1">_xlfn.XLOOKUP(G667&amp;$W$3,BS_CONTROLE[CHAVE],BS_CONTROLE[Quantidade_11],"-")</f>
        <v>-</v>
      </c>
      <c r="X667" s="201"/>
      <c r="Y667" s="201"/>
      <c r="Z667" s="201"/>
      <c r="AA667" s="201"/>
      <c r="AB667" s="201"/>
      <c r="AC667" s="201"/>
      <c r="AD667" s="201"/>
      <c r="AE667" s="201"/>
      <c r="AF667" s="201"/>
      <c r="AG667" s="201"/>
      <c r="AH667" s="201"/>
      <c r="AI667" s="201"/>
      <c r="AJ667" s="201"/>
      <c r="AK667" s="201"/>
      <c r="AL667" s="201"/>
      <c r="AM667" s="201"/>
      <c r="AN667" s="201"/>
      <c r="AO667" s="201"/>
      <c r="AP667" s="201"/>
      <c r="AQ667" s="201"/>
      <c r="AR667" s="201"/>
      <c r="AS667" s="201"/>
      <c r="AT667" s="201"/>
    </row>
    <row r="668" spans="1:46" hidden="1">
      <c r="A668" s="95" t="str">
        <f>IF(FN_MC!Y671="","*",FN_MC!Y671)</f>
        <v>*</v>
      </c>
      <c r="B668" s="95" t="str">
        <f>IF(FN_MC!X671="","*",FN_MC!X671)</f>
        <v>*</v>
      </c>
      <c r="C668" s="95" t="str">
        <f>IF(FN_MC!Z671="","*",FN_MC!Z671)</f>
        <v>*</v>
      </c>
      <c r="D668" s="96" t="str">
        <f>IF(FN_MC!S671="","*",FN_MC!S671)</f>
        <v>-</v>
      </c>
      <c r="E668" s="96" t="str">
        <f>IF(FN_MC!T671="","*",FN_MC!T671)</f>
        <v>-</v>
      </c>
      <c r="F668" s="96" t="str">
        <f>IF(FN_MC!B671="","*",FN_MC!B671)</f>
        <v>*</v>
      </c>
      <c r="G668" s="96" t="str">
        <f>IF(FN_MC!D671="","*",FN_MC!D671)</f>
        <v>*</v>
      </c>
      <c r="H668" s="96" t="str">
        <f>IF(FN_MC!F671="","*",FN_MC!F671)</f>
        <v>*</v>
      </c>
      <c r="I668" s="96" t="str">
        <f>IF(FN_MC!H671="","*",FN_MC!H671)</f>
        <v>*</v>
      </c>
      <c r="J668" s="96" t="str">
        <f>IF(FN_MC!I671="","*",FN_MC!I671)</f>
        <v>*</v>
      </c>
      <c r="K668" s="96" t="str">
        <f>IF(FN_MC!M671="","*",FN_MC!M671)</f>
        <v>-</v>
      </c>
      <c r="L668" s="196" t="str">
        <f>IF(FN_MC!N671="","*",FN_MC!N671)</f>
        <v>-</v>
      </c>
      <c r="M668" s="97" t="str">
        <f>IF(FN_MC!J671="","*",FN_MC!J671)</f>
        <v>*</v>
      </c>
      <c r="N668" s="183" t="str">
        <f>IF(FN_MC!K671="","*",FN_MC!K671)</f>
        <v>*</v>
      </c>
      <c r="O668" s="183" t="str">
        <f>IF(FN_MC!L671="","*",FN_MC!L671)</f>
        <v>-</v>
      </c>
      <c r="P668" s="107" t="str">
        <f>IF(FN_MC!O671="","*",FN_MC!O671)</f>
        <v>*</v>
      </c>
      <c r="Q668" s="107" t="str">
        <f>IF(FN_MC!P671="","*",FN_MC!P671)</f>
        <v>*</v>
      </c>
      <c r="R668" s="96" t="str">
        <f>IF(FN_MC!Q671="","*",CONCATENATE(FN_MC!Q671," ",FN_MC!R671))</f>
        <v>*</v>
      </c>
      <c r="S668" s="96" t="str">
        <f>IF(FN_MC!V671="","*",FN_MC!V671)</f>
        <v>*</v>
      </c>
      <c r="T668" s="96" t="str">
        <f>IF(FN_MC!W671="","*",FN_MC!W671)</f>
        <v>*</v>
      </c>
      <c r="U668" s="98" t="str">
        <f ca="1">_xlfn.XLOOKUP(G668&amp;$U$3,BS_CONTROLE[CHAVE],BS_CONTROLE[Quantidade_11],"-")</f>
        <v>-</v>
      </c>
      <c r="V668" s="98" t="str">
        <f ca="1">_xlfn.XLOOKUP(G668&amp;$V$3,BS_CONTROLE[CHAVE],BS_CONTROLE[Quantidade_11],"-")</f>
        <v>-</v>
      </c>
      <c r="W668" s="98" t="str">
        <f ca="1">_xlfn.XLOOKUP(G668&amp;$W$3,BS_CONTROLE[CHAVE],BS_CONTROLE[Quantidade_11],"-")</f>
        <v>-</v>
      </c>
      <c r="X668" s="201"/>
      <c r="Y668" s="201"/>
      <c r="Z668" s="201"/>
      <c r="AA668" s="201"/>
      <c r="AB668" s="201"/>
      <c r="AC668" s="201"/>
      <c r="AD668" s="201"/>
      <c r="AE668" s="201"/>
      <c r="AF668" s="201"/>
      <c r="AG668" s="201"/>
      <c r="AH668" s="201"/>
      <c r="AI668" s="201"/>
      <c r="AJ668" s="201"/>
      <c r="AK668" s="201"/>
      <c r="AL668" s="201"/>
      <c r="AM668" s="201"/>
      <c r="AN668" s="201"/>
      <c r="AO668" s="201"/>
      <c r="AP668" s="201"/>
      <c r="AQ668" s="201"/>
      <c r="AR668" s="201"/>
      <c r="AS668" s="201"/>
      <c r="AT668" s="201"/>
    </row>
    <row r="669" spans="1:46" hidden="1">
      <c r="A669" s="95" t="str">
        <f>IF(FN_MC!Y672="","*",FN_MC!Y672)</f>
        <v>*</v>
      </c>
      <c r="B669" s="95" t="str">
        <f>IF(FN_MC!X672="","*",FN_MC!X672)</f>
        <v>*</v>
      </c>
      <c r="C669" s="95" t="str">
        <f>IF(FN_MC!Z672="","*",FN_MC!Z672)</f>
        <v>*</v>
      </c>
      <c r="D669" s="96" t="str">
        <f>IF(FN_MC!S672="","*",FN_MC!S672)</f>
        <v>-</v>
      </c>
      <c r="E669" s="96" t="str">
        <f>IF(FN_MC!T672="","*",FN_MC!T672)</f>
        <v>-</v>
      </c>
      <c r="F669" s="96" t="str">
        <f>IF(FN_MC!B672="","*",FN_MC!B672)</f>
        <v>*</v>
      </c>
      <c r="G669" s="96" t="str">
        <f>IF(FN_MC!D672="","*",FN_MC!D672)</f>
        <v>*</v>
      </c>
      <c r="H669" s="96" t="str">
        <f>IF(FN_MC!F672="","*",FN_MC!F672)</f>
        <v>*</v>
      </c>
      <c r="I669" s="96" t="str">
        <f>IF(FN_MC!H672="","*",FN_MC!H672)</f>
        <v>*</v>
      </c>
      <c r="J669" s="96" t="str">
        <f>IF(FN_MC!I672="","*",FN_MC!I672)</f>
        <v>*</v>
      </c>
      <c r="K669" s="96" t="str">
        <f>IF(FN_MC!M672="","*",FN_MC!M672)</f>
        <v>-</v>
      </c>
      <c r="L669" s="196" t="str">
        <f>IF(FN_MC!N672="","*",FN_MC!N672)</f>
        <v>-</v>
      </c>
      <c r="M669" s="97" t="str">
        <f>IF(FN_MC!J672="","*",FN_MC!J672)</f>
        <v>*</v>
      </c>
      <c r="N669" s="183" t="str">
        <f>IF(FN_MC!K672="","*",FN_MC!K672)</f>
        <v>*</v>
      </c>
      <c r="O669" s="183" t="str">
        <f>IF(FN_MC!L672="","*",FN_MC!L672)</f>
        <v>-</v>
      </c>
      <c r="P669" s="107" t="str">
        <f>IF(FN_MC!O672="","*",FN_MC!O672)</f>
        <v>*</v>
      </c>
      <c r="Q669" s="107" t="str">
        <f>IF(FN_MC!P672="","*",FN_MC!P672)</f>
        <v>*</v>
      </c>
      <c r="R669" s="96" t="str">
        <f>IF(FN_MC!Q672="","*",CONCATENATE(FN_MC!Q672," ",FN_MC!R672))</f>
        <v>*</v>
      </c>
      <c r="S669" s="96" t="str">
        <f>IF(FN_MC!V672="","*",FN_MC!V672)</f>
        <v>*</v>
      </c>
      <c r="T669" s="96" t="str">
        <f>IF(FN_MC!W672="","*",FN_MC!W672)</f>
        <v>*</v>
      </c>
      <c r="U669" s="98" t="str">
        <f ca="1">_xlfn.XLOOKUP(G669&amp;$U$3,BS_CONTROLE[CHAVE],BS_CONTROLE[Quantidade_11],"-")</f>
        <v>-</v>
      </c>
      <c r="V669" s="98" t="str">
        <f ca="1">_xlfn.XLOOKUP(G669&amp;$V$3,BS_CONTROLE[CHAVE],BS_CONTROLE[Quantidade_11],"-")</f>
        <v>-</v>
      </c>
      <c r="W669" s="98" t="str">
        <f ca="1">_xlfn.XLOOKUP(G669&amp;$W$3,BS_CONTROLE[CHAVE],BS_CONTROLE[Quantidade_11],"-")</f>
        <v>-</v>
      </c>
      <c r="X669" s="201"/>
      <c r="Y669" s="201"/>
      <c r="Z669" s="201"/>
      <c r="AA669" s="201"/>
      <c r="AB669" s="201"/>
      <c r="AC669" s="201"/>
      <c r="AD669" s="201"/>
      <c r="AE669" s="201"/>
      <c r="AF669" s="201"/>
      <c r="AG669" s="201"/>
      <c r="AH669" s="201"/>
      <c r="AI669" s="201"/>
      <c r="AJ669" s="201"/>
      <c r="AK669" s="201"/>
      <c r="AL669" s="201"/>
      <c r="AM669" s="201"/>
      <c r="AN669" s="201"/>
      <c r="AO669" s="201"/>
      <c r="AP669" s="201"/>
      <c r="AQ669" s="201"/>
      <c r="AR669" s="201"/>
      <c r="AS669" s="201"/>
      <c r="AT669" s="201"/>
    </row>
    <row r="670" spans="1:46" hidden="1">
      <c r="A670" s="95" t="str">
        <f>IF(FN_MC!Y673="","*",FN_MC!Y673)</f>
        <v>*</v>
      </c>
      <c r="B670" s="95" t="str">
        <f>IF(FN_MC!X673="","*",FN_MC!X673)</f>
        <v>*</v>
      </c>
      <c r="C670" s="95" t="str">
        <f>IF(FN_MC!Z673="","*",FN_MC!Z673)</f>
        <v>*</v>
      </c>
      <c r="D670" s="96" t="str">
        <f>IF(FN_MC!S673="","*",FN_MC!S673)</f>
        <v>-</v>
      </c>
      <c r="E670" s="96" t="str">
        <f>IF(FN_MC!T673="","*",FN_MC!T673)</f>
        <v>-</v>
      </c>
      <c r="F670" s="96" t="str">
        <f>IF(FN_MC!B673="","*",FN_MC!B673)</f>
        <v>*</v>
      </c>
      <c r="G670" s="96" t="str">
        <f>IF(FN_MC!D673="","*",FN_MC!D673)</f>
        <v>*</v>
      </c>
      <c r="H670" s="96" t="str">
        <f>IF(FN_MC!F673="","*",FN_MC!F673)</f>
        <v>*</v>
      </c>
      <c r="I670" s="96" t="str">
        <f>IF(FN_MC!H673="","*",FN_MC!H673)</f>
        <v>*</v>
      </c>
      <c r="J670" s="96" t="str">
        <f>IF(FN_MC!I673="","*",FN_MC!I673)</f>
        <v>*</v>
      </c>
      <c r="K670" s="96" t="str">
        <f>IF(FN_MC!M673="","*",FN_MC!M673)</f>
        <v>-</v>
      </c>
      <c r="L670" s="196" t="str">
        <f>IF(FN_MC!N673="","*",FN_MC!N673)</f>
        <v>-</v>
      </c>
      <c r="M670" s="97" t="str">
        <f>IF(FN_MC!J673="","*",FN_MC!J673)</f>
        <v>*</v>
      </c>
      <c r="N670" s="183" t="str">
        <f>IF(FN_MC!K673="","*",FN_MC!K673)</f>
        <v>*</v>
      </c>
      <c r="O670" s="183" t="str">
        <f>IF(FN_MC!L673="","*",FN_MC!L673)</f>
        <v>-</v>
      </c>
      <c r="P670" s="107" t="str">
        <f>IF(FN_MC!O673="","*",FN_MC!O673)</f>
        <v>*</v>
      </c>
      <c r="Q670" s="107" t="str">
        <f>IF(FN_MC!P673="","*",FN_MC!P673)</f>
        <v>*</v>
      </c>
      <c r="R670" s="96" t="str">
        <f>IF(FN_MC!Q673="","*",CONCATENATE(FN_MC!Q673," ",FN_MC!R673))</f>
        <v>*</v>
      </c>
      <c r="S670" s="96" t="str">
        <f>IF(FN_MC!V673="","*",FN_MC!V673)</f>
        <v>*</v>
      </c>
      <c r="T670" s="96" t="str">
        <f>IF(FN_MC!W673="","*",FN_MC!W673)</f>
        <v>*</v>
      </c>
      <c r="U670" s="98" t="str">
        <f ca="1">_xlfn.XLOOKUP(G670&amp;$U$3,BS_CONTROLE[CHAVE],BS_CONTROLE[Quantidade_11],"-")</f>
        <v>-</v>
      </c>
      <c r="V670" s="98" t="str">
        <f ca="1">_xlfn.XLOOKUP(G670&amp;$V$3,BS_CONTROLE[CHAVE],BS_CONTROLE[Quantidade_11],"-")</f>
        <v>-</v>
      </c>
      <c r="W670" s="98" t="str">
        <f ca="1">_xlfn.XLOOKUP(G670&amp;$W$3,BS_CONTROLE[CHAVE],BS_CONTROLE[Quantidade_11],"-")</f>
        <v>-</v>
      </c>
      <c r="X670" s="201"/>
      <c r="Y670" s="201"/>
      <c r="Z670" s="201"/>
      <c r="AA670" s="201"/>
      <c r="AB670" s="201"/>
      <c r="AC670" s="201"/>
      <c r="AD670" s="201"/>
      <c r="AE670" s="201"/>
      <c r="AF670" s="201"/>
      <c r="AG670" s="201"/>
      <c r="AH670" s="201"/>
      <c r="AI670" s="201"/>
      <c r="AJ670" s="201"/>
      <c r="AK670" s="201"/>
      <c r="AL670" s="201"/>
      <c r="AM670" s="201"/>
      <c r="AN670" s="201"/>
      <c r="AO670" s="201"/>
      <c r="AP670" s="201"/>
      <c r="AQ670" s="201"/>
      <c r="AR670" s="201"/>
      <c r="AS670" s="201"/>
      <c r="AT670" s="201"/>
    </row>
    <row r="671" spans="1:46" hidden="1">
      <c r="A671" s="95" t="str">
        <f>IF(FN_MC!Y674="","*",FN_MC!Y674)</f>
        <v>*</v>
      </c>
      <c r="B671" s="95" t="str">
        <f>IF(FN_MC!X674="","*",FN_MC!X674)</f>
        <v>*</v>
      </c>
      <c r="C671" s="95" t="str">
        <f>IF(FN_MC!Z674="","*",FN_MC!Z674)</f>
        <v>*</v>
      </c>
      <c r="D671" s="96" t="str">
        <f>IF(FN_MC!S674="","*",FN_MC!S674)</f>
        <v>-</v>
      </c>
      <c r="E671" s="96" t="str">
        <f>IF(FN_MC!T674="","*",FN_MC!T674)</f>
        <v>-</v>
      </c>
      <c r="F671" s="96" t="str">
        <f>IF(FN_MC!B674="","*",FN_MC!B674)</f>
        <v>*</v>
      </c>
      <c r="G671" s="96" t="str">
        <f>IF(FN_MC!D674="","*",FN_MC!D674)</f>
        <v>*</v>
      </c>
      <c r="H671" s="96" t="str">
        <f>IF(FN_MC!F674="","*",FN_MC!F674)</f>
        <v>*</v>
      </c>
      <c r="I671" s="96" t="str">
        <f>IF(FN_MC!H674="","*",FN_MC!H674)</f>
        <v>*</v>
      </c>
      <c r="J671" s="96" t="str">
        <f>IF(FN_MC!I674="","*",FN_MC!I674)</f>
        <v>*</v>
      </c>
      <c r="K671" s="96" t="str">
        <f>IF(FN_MC!M674="","*",FN_MC!M674)</f>
        <v>-</v>
      </c>
      <c r="L671" s="196" t="str">
        <f>IF(FN_MC!N674="","*",FN_MC!N674)</f>
        <v>-</v>
      </c>
      <c r="M671" s="97" t="str">
        <f>IF(FN_MC!J674="","*",FN_MC!J674)</f>
        <v>*</v>
      </c>
      <c r="N671" s="183" t="str">
        <f>IF(FN_MC!K674="","*",FN_MC!K674)</f>
        <v>*</v>
      </c>
      <c r="O671" s="183" t="str">
        <f>IF(FN_MC!L674="","*",FN_MC!L674)</f>
        <v>-</v>
      </c>
      <c r="P671" s="107" t="str">
        <f>IF(FN_MC!O674="","*",FN_MC!O674)</f>
        <v>*</v>
      </c>
      <c r="Q671" s="107" t="str">
        <f>IF(FN_MC!P674="","*",FN_MC!P674)</f>
        <v>*</v>
      </c>
      <c r="R671" s="96" t="str">
        <f>IF(FN_MC!Q674="","*",CONCATENATE(FN_MC!Q674," ",FN_MC!R674))</f>
        <v>*</v>
      </c>
      <c r="S671" s="96" t="str">
        <f>IF(FN_MC!V674="","*",FN_MC!V674)</f>
        <v>*</v>
      </c>
      <c r="T671" s="96" t="str">
        <f>IF(FN_MC!W674="","*",FN_MC!W674)</f>
        <v>*</v>
      </c>
      <c r="U671" s="98" t="str">
        <f ca="1">_xlfn.XLOOKUP(G671&amp;$U$3,BS_CONTROLE[CHAVE],BS_CONTROLE[Quantidade_11],"-")</f>
        <v>-</v>
      </c>
      <c r="V671" s="98" t="str">
        <f ca="1">_xlfn.XLOOKUP(G671&amp;$V$3,BS_CONTROLE[CHAVE],BS_CONTROLE[Quantidade_11],"-")</f>
        <v>-</v>
      </c>
      <c r="W671" s="98" t="str">
        <f ca="1">_xlfn.XLOOKUP(G671&amp;$W$3,BS_CONTROLE[CHAVE],BS_CONTROLE[Quantidade_11],"-")</f>
        <v>-</v>
      </c>
      <c r="X671" s="201"/>
      <c r="Y671" s="201"/>
      <c r="Z671" s="201"/>
      <c r="AA671" s="201"/>
      <c r="AB671" s="201"/>
      <c r="AC671" s="201"/>
      <c r="AD671" s="201"/>
      <c r="AE671" s="201"/>
      <c r="AF671" s="201"/>
      <c r="AG671" s="201"/>
      <c r="AH671" s="201"/>
      <c r="AI671" s="201"/>
      <c r="AJ671" s="201"/>
      <c r="AK671" s="201"/>
      <c r="AL671" s="201"/>
      <c r="AM671" s="201"/>
      <c r="AN671" s="201"/>
      <c r="AO671" s="201"/>
      <c r="AP671" s="201"/>
      <c r="AQ671" s="201"/>
      <c r="AR671" s="201"/>
      <c r="AS671" s="201"/>
      <c r="AT671" s="201"/>
    </row>
    <row r="672" spans="1:46" hidden="1">
      <c r="A672" s="95" t="str">
        <f>IF(FN_MC!Y675="","*",FN_MC!Y675)</f>
        <v>*</v>
      </c>
      <c r="B672" s="95" t="str">
        <f>IF(FN_MC!X675="","*",FN_MC!X675)</f>
        <v>*</v>
      </c>
      <c r="C672" s="95" t="str">
        <f>IF(FN_MC!Z675="","*",FN_MC!Z675)</f>
        <v>*</v>
      </c>
      <c r="D672" s="96" t="str">
        <f>IF(FN_MC!S675="","*",FN_MC!S675)</f>
        <v>-</v>
      </c>
      <c r="E672" s="96" t="str">
        <f>IF(FN_MC!T675="","*",FN_MC!T675)</f>
        <v>-</v>
      </c>
      <c r="F672" s="96" t="str">
        <f>IF(FN_MC!B675="","*",FN_MC!B675)</f>
        <v>*</v>
      </c>
      <c r="G672" s="96" t="str">
        <f>IF(FN_MC!D675="","*",FN_MC!D675)</f>
        <v>*</v>
      </c>
      <c r="H672" s="96" t="str">
        <f>IF(FN_MC!F675="","*",FN_MC!F675)</f>
        <v>*</v>
      </c>
      <c r="I672" s="96" t="str">
        <f>IF(FN_MC!H675="","*",FN_MC!H675)</f>
        <v>*</v>
      </c>
      <c r="J672" s="96" t="str">
        <f>IF(FN_MC!I675="","*",FN_MC!I675)</f>
        <v>*</v>
      </c>
      <c r="K672" s="96" t="str">
        <f>IF(FN_MC!M675="","*",FN_MC!M675)</f>
        <v>-</v>
      </c>
      <c r="L672" s="196" t="str">
        <f>IF(FN_MC!N675="","*",FN_MC!N675)</f>
        <v>-</v>
      </c>
      <c r="M672" s="97" t="str">
        <f>IF(FN_MC!J675="","*",FN_MC!J675)</f>
        <v>*</v>
      </c>
      <c r="N672" s="183" t="str">
        <f>IF(FN_MC!K675="","*",FN_MC!K675)</f>
        <v>*</v>
      </c>
      <c r="O672" s="183" t="str">
        <f>IF(FN_MC!L675="","*",FN_MC!L675)</f>
        <v>-</v>
      </c>
      <c r="P672" s="107" t="str">
        <f>IF(FN_MC!O675="","*",FN_MC!O675)</f>
        <v>*</v>
      </c>
      <c r="Q672" s="107" t="str">
        <f>IF(FN_MC!P675="","*",FN_MC!P675)</f>
        <v>*</v>
      </c>
      <c r="R672" s="96" t="str">
        <f>IF(FN_MC!Q675="","*",CONCATENATE(FN_MC!Q675," ",FN_MC!R675))</f>
        <v>*</v>
      </c>
      <c r="S672" s="96" t="str">
        <f>IF(FN_MC!V675="","*",FN_MC!V675)</f>
        <v>*</v>
      </c>
      <c r="T672" s="96" t="str">
        <f>IF(FN_MC!W675="","*",FN_MC!W675)</f>
        <v>*</v>
      </c>
      <c r="U672" s="98" t="str">
        <f ca="1">_xlfn.XLOOKUP(G672&amp;$U$3,BS_CONTROLE[CHAVE],BS_CONTROLE[Quantidade_11],"-")</f>
        <v>-</v>
      </c>
      <c r="V672" s="98" t="str">
        <f ca="1">_xlfn.XLOOKUP(G672&amp;$V$3,BS_CONTROLE[CHAVE],BS_CONTROLE[Quantidade_11],"-")</f>
        <v>-</v>
      </c>
      <c r="W672" s="98" t="str">
        <f ca="1">_xlfn.XLOOKUP(G672&amp;$W$3,BS_CONTROLE[CHAVE],BS_CONTROLE[Quantidade_11],"-")</f>
        <v>-</v>
      </c>
      <c r="X672" s="201"/>
      <c r="Y672" s="201"/>
      <c r="Z672" s="201"/>
      <c r="AA672" s="201"/>
      <c r="AB672" s="201"/>
      <c r="AC672" s="201"/>
      <c r="AD672" s="201"/>
      <c r="AE672" s="201"/>
      <c r="AF672" s="201"/>
      <c r="AG672" s="201"/>
      <c r="AH672" s="201"/>
      <c r="AI672" s="201"/>
      <c r="AJ672" s="201"/>
      <c r="AK672" s="201"/>
      <c r="AL672" s="201"/>
      <c r="AM672" s="201"/>
      <c r="AN672" s="201"/>
      <c r="AO672" s="201"/>
      <c r="AP672" s="201"/>
      <c r="AQ672" s="201"/>
      <c r="AR672" s="201"/>
      <c r="AS672" s="201"/>
      <c r="AT672" s="201"/>
    </row>
    <row r="673" spans="1:46" hidden="1">
      <c r="A673" s="95" t="str">
        <f>IF(FN_MC!Y676="","*",FN_MC!Y676)</f>
        <v>*</v>
      </c>
      <c r="B673" s="95" t="str">
        <f>IF(FN_MC!X676="","*",FN_MC!X676)</f>
        <v>*</v>
      </c>
      <c r="C673" s="95" t="str">
        <f>IF(FN_MC!Z676="","*",FN_MC!Z676)</f>
        <v>*</v>
      </c>
      <c r="D673" s="96" t="str">
        <f>IF(FN_MC!S676="","*",FN_MC!S676)</f>
        <v>-</v>
      </c>
      <c r="E673" s="96" t="str">
        <f>IF(FN_MC!T676="","*",FN_MC!T676)</f>
        <v>-</v>
      </c>
      <c r="F673" s="96" t="str">
        <f>IF(FN_MC!B676="","*",FN_MC!B676)</f>
        <v>*</v>
      </c>
      <c r="G673" s="96" t="str">
        <f>IF(FN_MC!D676="","*",FN_MC!D676)</f>
        <v>*</v>
      </c>
      <c r="H673" s="96" t="str">
        <f>IF(FN_MC!F676="","*",FN_MC!F676)</f>
        <v>*</v>
      </c>
      <c r="I673" s="96" t="str">
        <f>IF(FN_MC!H676="","*",FN_MC!H676)</f>
        <v>*</v>
      </c>
      <c r="J673" s="96" t="str">
        <f>IF(FN_MC!I676="","*",FN_MC!I676)</f>
        <v>*</v>
      </c>
      <c r="K673" s="96" t="str">
        <f>IF(FN_MC!M676="","*",FN_MC!M676)</f>
        <v>-</v>
      </c>
      <c r="L673" s="196" t="str">
        <f>IF(FN_MC!N676="","*",FN_MC!N676)</f>
        <v>-</v>
      </c>
      <c r="M673" s="97" t="str">
        <f>IF(FN_MC!J676="","*",FN_MC!J676)</f>
        <v>*</v>
      </c>
      <c r="N673" s="183" t="str">
        <f>IF(FN_MC!K676="","*",FN_MC!K676)</f>
        <v>*</v>
      </c>
      <c r="O673" s="183" t="str">
        <f>IF(FN_MC!L676="","*",FN_MC!L676)</f>
        <v>-</v>
      </c>
      <c r="P673" s="107" t="str">
        <f>IF(FN_MC!O676="","*",FN_MC!O676)</f>
        <v>*</v>
      </c>
      <c r="Q673" s="107" t="str">
        <f>IF(FN_MC!P676="","*",FN_MC!P676)</f>
        <v>*</v>
      </c>
      <c r="R673" s="96" t="str">
        <f>IF(FN_MC!Q676="","*",CONCATENATE(FN_MC!Q676," ",FN_MC!R676))</f>
        <v>*</v>
      </c>
      <c r="S673" s="96" t="str">
        <f>IF(FN_MC!V676="","*",FN_MC!V676)</f>
        <v>*</v>
      </c>
      <c r="T673" s="96" t="str">
        <f>IF(FN_MC!W676="","*",FN_MC!W676)</f>
        <v>*</v>
      </c>
      <c r="U673" s="98" t="str">
        <f ca="1">_xlfn.XLOOKUP(G673&amp;$U$3,BS_CONTROLE[CHAVE],BS_CONTROLE[Quantidade_11],"-")</f>
        <v>-</v>
      </c>
      <c r="V673" s="98" t="str">
        <f ca="1">_xlfn.XLOOKUP(G673&amp;$V$3,BS_CONTROLE[CHAVE],BS_CONTROLE[Quantidade_11],"-")</f>
        <v>-</v>
      </c>
      <c r="W673" s="98" t="str">
        <f ca="1">_xlfn.XLOOKUP(G673&amp;$W$3,BS_CONTROLE[CHAVE],BS_CONTROLE[Quantidade_11],"-")</f>
        <v>-</v>
      </c>
      <c r="X673" s="201"/>
      <c r="Y673" s="201"/>
      <c r="Z673" s="201"/>
      <c r="AA673" s="201"/>
      <c r="AB673" s="201"/>
      <c r="AC673" s="201"/>
      <c r="AD673" s="201"/>
      <c r="AE673" s="201"/>
      <c r="AF673" s="201"/>
      <c r="AG673" s="201"/>
      <c r="AH673" s="201"/>
      <c r="AI673" s="201"/>
      <c r="AJ673" s="201"/>
      <c r="AK673" s="201"/>
      <c r="AL673" s="201"/>
      <c r="AM673" s="201"/>
      <c r="AN673" s="201"/>
      <c r="AO673" s="201"/>
      <c r="AP673" s="201"/>
      <c r="AQ673" s="201"/>
      <c r="AR673" s="201"/>
      <c r="AS673" s="201"/>
      <c r="AT673" s="201"/>
    </row>
    <row r="674" spans="1:46" hidden="1">
      <c r="A674" s="95" t="str">
        <f>IF(FN_MC!Y677="","*",FN_MC!Y677)</f>
        <v>*</v>
      </c>
      <c r="B674" s="95" t="str">
        <f>IF(FN_MC!X677="","*",FN_MC!X677)</f>
        <v>*</v>
      </c>
      <c r="C674" s="95" t="str">
        <f>IF(FN_MC!Z677="","*",FN_MC!Z677)</f>
        <v>*</v>
      </c>
      <c r="D674" s="96" t="str">
        <f>IF(FN_MC!S677="","*",FN_MC!S677)</f>
        <v>-</v>
      </c>
      <c r="E674" s="96" t="str">
        <f>IF(FN_MC!T677="","*",FN_MC!T677)</f>
        <v>-</v>
      </c>
      <c r="F674" s="96" t="str">
        <f>IF(FN_MC!B677="","*",FN_MC!B677)</f>
        <v>*</v>
      </c>
      <c r="G674" s="96" t="str">
        <f>IF(FN_MC!D677="","*",FN_MC!D677)</f>
        <v>*</v>
      </c>
      <c r="H674" s="96" t="str">
        <f>IF(FN_MC!F677="","*",FN_MC!F677)</f>
        <v>*</v>
      </c>
      <c r="I674" s="96" t="str">
        <f>IF(FN_MC!H677="","*",FN_MC!H677)</f>
        <v>*</v>
      </c>
      <c r="J674" s="96" t="str">
        <f>IF(FN_MC!I677="","*",FN_MC!I677)</f>
        <v>*</v>
      </c>
      <c r="K674" s="96" t="str">
        <f>IF(FN_MC!M677="","*",FN_MC!M677)</f>
        <v>-</v>
      </c>
      <c r="L674" s="196" t="str">
        <f>IF(FN_MC!N677="","*",FN_MC!N677)</f>
        <v>-</v>
      </c>
      <c r="M674" s="97" t="str">
        <f>IF(FN_MC!J677="","*",FN_MC!J677)</f>
        <v>*</v>
      </c>
      <c r="N674" s="183" t="str">
        <f>IF(FN_MC!K677="","*",FN_MC!K677)</f>
        <v>*</v>
      </c>
      <c r="O674" s="183" t="str">
        <f>IF(FN_MC!L677="","*",FN_MC!L677)</f>
        <v>-</v>
      </c>
      <c r="P674" s="107" t="str">
        <f>IF(FN_MC!O677="","*",FN_MC!O677)</f>
        <v>*</v>
      </c>
      <c r="Q674" s="107" t="str">
        <f>IF(FN_MC!P677="","*",FN_MC!P677)</f>
        <v>*</v>
      </c>
      <c r="R674" s="96" t="str">
        <f>IF(FN_MC!Q677="","*",CONCATENATE(FN_MC!Q677," ",FN_MC!R677))</f>
        <v>*</v>
      </c>
      <c r="S674" s="96" t="str">
        <f>IF(FN_MC!V677="","*",FN_MC!V677)</f>
        <v>*</v>
      </c>
      <c r="T674" s="96" t="str">
        <f>IF(FN_MC!W677="","*",FN_MC!W677)</f>
        <v>*</v>
      </c>
      <c r="U674" s="98" t="str">
        <f ca="1">_xlfn.XLOOKUP(G674&amp;$U$3,BS_CONTROLE[CHAVE],BS_CONTROLE[Quantidade_11],"-")</f>
        <v>-</v>
      </c>
      <c r="V674" s="98" t="str">
        <f ca="1">_xlfn.XLOOKUP(G674&amp;$V$3,BS_CONTROLE[CHAVE],BS_CONTROLE[Quantidade_11],"-")</f>
        <v>-</v>
      </c>
      <c r="W674" s="98" t="str">
        <f ca="1">_xlfn.XLOOKUP(G674&amp;$W$3,BS_CONTROLE[CHAVE],BS_CONTROLE[Quantidade_11],"-")</f>
        <v>-</v>
      </c>
      <c r="X674" s="201"/>
      <c r="Y674" s="201"/>
      <c r="Z674" s="201"/>
      <c r="AA674" s="201"/>
      <c r="AB674" s="201"/>
      <c r="AC674" s="201"/>
      <c r="AD674" s="201"/>
      <c r="AE674" s="201"/>
      <c r="AF674" s="201"/>
      <c r="AG674" s="201"/>
      <c r="AH674" s="201"/>
      <c r="AI674" s="201"/>
      <c r="AJ674" s="201"/>
      <c r="AK674" s="201"/>
      <c r="AL674" s="201"/>
      <c r="AM674" s="201"/>
      <c r="AN674" s="201"/>
      <c r="AO674" s="201"/>
      <c r="AP674" s="201"/>
      <c r="AQ674" s="201"/>
      <c r="AR674" s="201"/>
      <c r="AS674" s="201"/>
      <c r="AT674" s="201"/>
    </row>
    <row r="675" spans="1:46" hidden="1">
      <c r="A675" s="95" t="str">
        <f>IF(FN_MC!Y678="","*",FN_MC!Y678)</f>
        <v>*</v>
      </c>
      <c r="B675" s="95" t="str">
        <f>IF(FN_MC!X678="","*",FN_MC!X678)</f>
        <v>*</v>
      </c>
      <c r="C675" s="95" t="str">
        <f>IF(FN_MC!Z678="","*",FN_MC!Z678)</f>
        <v>*</v>
      </c>
      <c r="D675" s="96" t="str">
        <f>IF(FN_MC!S678="","*",FN_MC!S678)</f>
        <v>-</v>
      </c>
      <c r="E675" s="96" t="str">
        <f>IF(FN_MC!T678="","*",FN_MC!T678)</f>
        <v>-</v>
      </c>
      <c r="F675" s="96" t="str">
        <f>IF(FN_MC!B678="","*",FN_MC!B678)</f>
        <v>*</v>
      </c>
      <c r="G675" s="96" t="str">
        <f>IF(FN_MC!D678="","*",FN_MC!D678)</f>
        <v>*</v>
      </c>
      <c r="H675" s="96" t="str">
        <f>IF(FN_MC!F678="","*",FN_MC!F678)</f>
        <v>*</v>
      </c>
      <c r="I675" s="96" t="str">
        <f>IF(FN_MC!H678="","*",FN_MC!H678)</f>
        <v>*</v>
      </c>
      <c r="J675" s="96" t="str">
        <f>IF(FN_MC!I678="","*",FN_MC!I678)</f>
        <v>*</v>
      </c>
      <c r="K675" s="96" t="str">
        <f>IF(FN_MC!M678="","*",FN_MC!M678)</f>
        <v>-</v>
      </c>
      <c r="L675" s="196" t="str">
        <f>IF(FN_MC!N678="","*",FN_MC!N678)</f>
        <v>-</v>
      </c>
      <c r="M675" s="97" t="str">
        <f>IF(FN_MC!J678="","*",FN_MC!J678)</f>
        <v>*</v>
      </c>
      <c r="N675" s="183" t="str">
        <f>IF(FN_MC!K678="","*",FN_MC!K678)</f>
        <v>*</v>
      </c>
      <c r="O675" s="183" t="str">
        <f>IF(FN_MC!L678="","*",FN_MC!L678)</f>
        <v>-</v>
      </c>
      <c r="P675" s="107" t="str">
        <f>IF(FN_MC!O678="","*",FN_MC!O678)</f>
        <v>*</v>
      </c>
      <c r="Q675" s="107" t="str">
        <f>IF(FN_MC!P678="","*",FN_MC!P678)</f>
        <v>*</v>
      </c>
      <c r="R675" s="96" t="str">
        <f>IF(FN_MC!Q678="","*",CONCATENATE(FN_MC!Q678," ",FN_MC!R678))</f>
        <v>*</v>
      </c>
      <c r="S675" s="96" t="str">
        <f>IF(FN_MC!V678="","*",FN_MC!V678)</f>
        <v>*</v>
      </c>
      <c r="T675" s="96" t="str">
        <f>IF(FN_MC!W678="","*",FN_MC!W678)</f>
        <v>*</v>
      </c>
      <c r="U675" s="98" t="str">
        <f ca="1">_xlfn.XLOOKUP(G675&amp;$U$3,BS_CONTROLE[CHAVE],BS_CONTROLE[Quantidade_11],"-")</f>
        <v>-</v>
      </c>
      <c r="V675" s="98" t="str">
        <f ca="1">_xlfn.XLOOKUP(G675&amp;$V$3,BS_CONTROLE[CHAVE],BS_CONTROLE[Quantidade_11],"-")</f>
        <v>-</v>
      </c>
      <c r="W675" s="98" t="str">
        <f ca="1">_xlfn.XLOOKUP(G675&amp;$W$3,BS_CONTROLE[CHAVE],BS_CONTROLE[Quantidade_11],"-")</f>
        <v>-</v>
      </c>
      <c r="X675" s="201"/>
      <c r="Y675" s="201"/>
      <c r="Z675" s="201"/>
      <c r="AA675" s="201"/>
      <c r="AB675" s="201"/>
      <c r="AC675" s="201"/>
      <c r="AD675" s="201"/>
      <c r="AE675" s="201"/>
      <c r="AF675" s="201"/>
      <c r="AG675" s="201"/>
      <c r="AH675" s="201"/>
      <c r="AI675" s="201"/>
      <c r="AJ675" s="201"/>
      <c r="AK675" s="201"/>
      <c r="AL675" s="201"/>
      <c r="AM675" s="201"/>
      <c r="AN675" s="201"/>
      <c r="AO675" s="201"/>
      <c r="AP675" s="201"/>
      <c r="AQ675" s="201"/>
      <c r="AR675" s="201"/>
      <c r="AS675" s="201"/>
      <c r="AT675" s="201"/>
    </row>
    <row r="676" spans="1:46" hidden="1">
      <c r="A676" s="95" t="str">
        <f>IF(FN_MC!Y679="","*",FN_MC!Y679)</f>
        <v>*</v>
      </c>
      <c r="B676" s="95" t="str">
        <f>IF(FN_MC!X679="","*",FN_MC!X679)</f>
        <v>*</v>
      </c>
      <c r="C676" s="95" t="str">
        <f>IF(FN_MC!Z679="","*",FN_MC!Z679)</f>
        <v>*</v>
      </c>
      <c r="D676" s="96" t="str">
        <f>IF(FN_MC!S679="","*",FN_MC!S679)</f>
        <v>-</v>
      </c>
      <c r="E676" s="96" t="str">
        <f>IF(FN_MC!T679="","*",FN_MC!T679)</f>
        <v>-</v>
      </c>
      <c r="F676" s="96" t="str">
        <f>IF(FN_MC!B679="","*",FN_MC!B679)</f>
        <v>*</v>
      </c>
      <c r="G676" s="96" t="str">
        <f>IF(FN_MC!D679="","*",FN_MC!D679)</f>
        <v>*</v>
      </c>
      <c r="H676" s="96" t="str">
        <f>IF(FN_MC!F679="","*",FN_MC!F679)</f>
        <v>*</v>
      </c>
      <c r="I676" s="96" t="str">
        <f>IF(FN_MC!H679="","*",FN_MC!H679)</f>
        <v>*</v>
      </c>
      <c r="J676" s="96" t="str">
        <f>IF(FN_MC!I679="","*",FN_MC!I679)</f>
        <v>*</v>
      </c>
      <c r="K676" s="96" t="str">
        <f>IF(FN_MC!M679="","*",FN_MC!M679)</f>
        <v>-</v>
      </c>
      <c r="L676" s="196" t="str">
        <f>IF(FN_MC!N679="","*",FN_MC!N679)</f>
        <v>-</v>
      </c>
      <c r="M676" s="97" t="str">
        <f>IF(FN_MC!J679="","*",FN_MC!J679)</f>
        <v>*</v>
      </c>
      <c r="N676" s="183" t="str">
        <f>IF(FN_MC!K679="","*",FN_MC!K679)</f>
        <v>*</v>
      </c>
      <c r="O676" s="183" t="str">
        <f>IF(FN_MC!L679="","*",FN_MC!L679)</f>
        <v>-</v>
      </c>
      <c r="P676" s="107" t="str">
        <f>IF(FN_MC!O679="","*",FN_MC!O679)</f>
        <v>*</v>
      </c>
      <c r="Q676" s="107" t="str">
        <f>IF(FN_MC!P679="","*",FN_MC!P679)</f>
        <v>*</v>
      </c>
      <c r="R676" s="96" t="str">
        <f>IF(FN_MC!Q679="","*",CONCATENATE(FN_MC!Q679," ",FN_MC!R679))</f>
        <v>*</v>
      </c>
      <c r="S676" s="96" t="str">
        <f>IF(FN_MC!V679="","*",FN_MC!V679)</f>
        <v>*</v>
      </c>
      <c r="T676" s="96" t="str">
        <f>IF(FN_MC!W679="","*",FN_MC!W679)</f>
        <v>*</v>
      </c>
      <c r="U676" s="98" t="str">
        <f ca="1">_xlfn.XLOOKUP(G676&amp;$U$3,BS_CONTROLE[CHAVE],BS_CONTROLE[Quantidade_11],"-")</f>
        <v>-</v>
      </c>
      <c r="V676" s="98" t="str">
        <f ca="1">_xlfn.XLOOKUP(G676&amp;$V$3,BS_CONTROLE[CHAVE],BS_CONTROLE[Quantidade_11],"-")</f>
        <v>-</v>
      </c>
      <c r="W676" s="98" t="str">
        <f ca="1">_xlfn.XLOOKUP(G676&amp;$W$3,BS_CONTROLE[CHAVE],BS_CONTROLE[Quantidade_11],"-")</f>
        <v>-</v>
      </c>
      <c r="X676" s="201"/>
      <c r="Y676" s="201"/>
      <c r="Z676" s="201"/>
      <c r="AA676" s="201"/>
      <c r="AB676" s="201"/>
      <c r="AC676" s="201"/>
      <c r="AD676" s="201"/>
      <c r="AE676" s="201"/>
      <c r="AF676" s="201"/>
      <c r="AG676" s="201"/>
      <c r="AH676" s="201"/>
      <c r="AI676" s="201"/>
      <c r="AJ676" s="201"/>
      <c r="AK676" s="201"/>
      <c r="AL676" s="201"/>
      <c r="AM676" s="201"/>
      <c r="AN676" s="201"/>
      <c r="AO676" s="201"/>
      <c r="AP676" s="201"/>
      <c r="AQ676" s="201"/>
      <c r="AR676" s="201"/>
      <c r="AS676" s="201"/>
      <c r="AT676" s="201"/>
    </row>
    <row r="677" spans="1:46" hidden="1">
      <c r="A677" s="95" t="str">
        <f>IF(FN_MC!Y680="","*",FN_MC!Y680)</f>
        <v>*</v>
      </c>
      <c r="B677" s="95" t="str">
        <f>IF(FN_MC!X680="","*",FN_MC!X680)</f>
        <v>*</v>
      </c>
      <c r="C677" s="95" t="str">
        <f>IF(FN_MC!Z680="","*",FN_MC!Z680)</f>
        <v>*</v>
      </c>
      <c r="D677" s="96" t="str">
        <f>IF(FN_MC!S680="","*",FN_MC!S680)</f>
        <v>-</v>
      </c>
      <c r="E677" s="96" t="str">
        <f>IF(FN_MC!T680="","*",FN_MC!T680)</f>
        <v>-</v>
      </c>
      <c r="F677" s="96" t="str">
        <f>IF(FN_MC!B680="","*",FN_MC!B680)</f>
        <v>*</v>
      </c>
      <c r="G677" s="96" t="str">
        <f>IF(FN_MC!D680="","*",FN_MC!D680)</f>
        <v>*</v>
      </c>
      <c r="H677" s="96" t="str">
        <f>IF(FN_MC!F680="","*",FN_MC!F680)</f>
        <v>*</v>
      </c>
      <c r="I677" s="96" t="str">
        <f>IF(FN_MC!H680="","*",FN_MC!H680)</f>
        <v>*</v>
      </c>
      <c r="J677" s="96" t="str">
        <f>IF(FN_MC!I680="","*",FN_MC!I680)</f>
        <v>*</v>
      </c>
      <c r="K677" s="96" t="str">
        <f>IF(FN_MC!M680="","*",FN_MC!M680)</f>
        <v>-</v>
      </c>
      <c r="L677" s="196" t="str">
        <f>IF(FN_MC!N680="","*",FN_MC!N680)</f>
        <v>-</v>
      </c>
      <c r="M677" s="97" t="str">
        <f>IF(FN_MC!J680="","*",FN_MC!J680)</f>
        <v>*</v>
      </c>
      <c r="N677" s="183" t="str">
        <f>IF(FN_MC!K680="","*",FN_MC!K680)</f>
        <v>*</v>
      </c>
      <c r="O677" s="183" t="str">
        <f>IF(FN_MC!L680="","*",FN_MC!L680)</f>
        <v>-</v>
      </c>
      <c r="P677" s="107" t="str">
        <f>IF(FN_MC!O680="","*",FN_MC!O680)</f>
        <v>*</v>
      </c>
      <c r="Q677" s="107" t="str">
        <f>IF(FN_MC!P680="","*",FN_MC!P680)</f>
        <v>*</v>
      </c>
      <c r="R677" s="96" t="str">
        <f>IF(FN_MC!Q680="","*",CONCATENATE(FN_MC!Q680," ",FN_MC!R680))</f>
        <v>*</v>
      </c>
      <c r="S677" s="96" t="str">
        <f>IF(FN_MC!V680="","*",FN_MC!V680)</f>
        <v>*</v>
      </c>
      <c r="T677" s="96" t="str">
        <f>IF(FN_MC!W680="","*",FN_MC!W680)</f>
        <v>*</v>
      </c>
      <c r="U677" s="98" t="str">
        <f ca="1">_xlfn.XLOOKUP(G677&amp;$U$3,BS_CONTROLE[CHAVE],BS_CONTROLE[Quantidade_11],"-")</f>
        <v>-</v>
      </c>
      <c r="V677" s="98" t="str">
        <f ca="1">_xlfn.XLOOKUP(G677&amp;$V$3,BS_CONTROLE[CHAVE],BS_CONTROLE[Quantidade_11],"-")</f>
        <v>-</v>
      </c>
      <c r="W677" s="98" t="str">
        <f ca="1">_xlfn.XLOOKUP(G677&amp;$W$3,BS_CONTROLE[CHAVE],BS_CONTROLE[Quantidade_11],"-")</f>
        <v>-</v>
      </c>
      <c r="X677" s="201"/>
      <c r="Y677" s="201"/>
      <c r="Z677" s="201"/>
      <c r="AA677" s="201"/>
      <c r="AB677" s="201"/>
      <c r="AC677" s="201"/>
      <c r="AD677" s="201"/>
      <c r="AE677" s="201"/>
      <c r="AF677" s="201"/>
      <c r="AG677" s="201"/>
      <c r="AH677" s="201"/>
      <c r="AI677" s="201"/>
      <c r="AJ677" s="201"/>
      <c r="AK677" s="201"/>
      <c r="AL677" s="201"/>
      <c r="AM677" s="201"/>
      <c r="AN677" s="201"/>
      <c r="AO677" s="201"/>
      <c r="AP677" s="201"/>
      <c r="AQ677" s="201"/>
      <c r="AR677" s="201"/>
      <c r="AS677" s="201"/>
      <c r="AT677" s="201"/>
    </row>
    <row r="678" spans="1:46" hidden="1">
      <c r="A678" s="95" t="str">
        <f>IF(FN_MC!Y681="","*",FN_MC!Y681)</f>
        <v>*</v>
      </c>
      <c r="B678" s="95" t="str">
        <f>IF(FN_MC!X681="","*",FN_MC!X681)</f>
        <v>*</v>
      </c>
      <c r="C678" s="95" t="str">
        <f>IF(FN_MC!Z681="","*",FN_MC!Z681)</f>
        <v>*</v>
      </c>
      <c r="D678" s="96" t="str">
        <f>IF(FN_MC!S681="","*",FN_MC!S681)</f>
        <v>-</v>
      </c>
      <c r="E678" s="96" t="str">
        <f>IF(FN_MC!T681="","*",FN_MC!T681)</f>
        <v>-</v>
      </c>
      <c r="F678" s="96" t="str">
        <f>IF(FN_MC!B681="","*",FN_MC!B681)</f>
        <v>*</v>
      </c>
      <c r="G678" s="96" t="str">
        <f>IF(FN_MC!D681="","*",FN_MC!D681)</f>
        <v>*</v>
      </c>
      <c r="H678" s="96" t="str">
        <f>IF(FN_MC!F681="","*",FN_MC!F681)</f>
        <v>*</v>
      </c>
      <c r="I678" s="96" t="str">
        <f>IF(FN_MC!H681="","*",FN_MC!H681)</f>
        <v>*</v>
      </c>
      <c r="J678" s="96" t="str">
        <f>IF(FN_MC!I681="","*",FN_MC!I681)</f>
        <v>*</v>
      </c>
      <c r="K678" s="96" t="str">
        <f>IF(FN_MC!M681="","*",FN_MC!M681)</f>
        <v>-</v>
      </c>
      <c r="L678" s="196" t="str">
        <f>IF(FN_MC!N681="","*",FN_MC!N681)</f>
        <v>-</v>
      </c>
      <c r="M678" s="97" t="str">
        <f>IF(FN_MC!J681="","*",FN_MC!J681)</f>
        <v>*</v>
      </c>
      <c r="N678" s="183" t="str">
        <f>IF(FN_MC!K681="","*",FN_MC!K681)</f>
        <v>*</v>
      </c>
      <c r="O678" s="183" t="str">
        <f>IF(FN_MC!L681="","*",FN_MC!L681)</f>
        <v>-</v>
      </c>
      <c r="P678" s="107" t="str">
        <f>IF(FN_MC!O681="","*",FN_MC!O681)</f>
        <v>*</v>
      </c>
      <c r="Q678" s="107" t="str">
        <f>IF(FN_MC!P681="","*",FN_MC!P681)</f>
        <v>*</v>
      </c>
      <c r="R678" s="96" t="str">
        <f>IF(FN_MC!Q681="","*",CONCATENATE(FN_MC!Q681," ",FN_MC!R681))</f>
        <v>*</v>
      </c>
      <c r="S678" s="96" t="str">
        <f>IF(FN_MC!V681="","*",FN_MC!V681)</f>
        <v>*</v>
      </c>
      <c r="T678" s="96" t="str">
        <f>IF(FN_MC!W681="","*",FN_MC!W681)</f>
        <v>*</v>
      </c>
      <c r="U678" s="98" t="str">
        <f ca="1">_xlfn.XLOOKUP(G678&amp;$U$3,BS_CONTROLE[CHAVE],BS_CONTROLE[Quantidade_11],"-")</f>
        <v>-</v>
      </c>
      <c r="V678" s="98" t="str">
        <f ca="1">_xlfn.XLOOKUP(G678&amp;$V$3,BS_CONTROLE[CHAVE],BS_CONTROLE[Quantidade_11],"-")</f>
        <v>-</v>
      </c>
      <c r="W678" s="98" t="str">
        <f ca="1">_xlfn.XLOOKUP(G678&amp;$W$3,BS_CONTROLE[CHAVE],BS_CONTROLE[Quantidade_11],"-")</f>
        <v>-</v>
      </c>
      <c r="X678" s="201"/>
      <c r="Y678" s="201"/>
      <c r="Z678" s="201"/>
      <c r="AA678" s="201"/>
      <c r="AB678" s="201"/>
      <c r="AC678" s="201"/>
      <c r="AD678" s="201"/>
      <c r="AE678" s="201"/>
      <c r="AF678" s="201"/>
      <c r="AG678" s="201"/>
      <c r="AH678" s="201"/>
      <c r="AI678" s="201"/>
      <c r="AJ678" s="201"/>
      <c r="AK678" s="201"/>
      <c r="AL678" s="201"/>
      <c r="AM678" s="201"/>
      <c r="AN678" s="201"/>
      <c r="AO678" s="201"/>
      <c r="AP678" s="201"/>
      <c r="AQ678" s="201"/>
      <c r="AR678" s="201"/>
      <c r="AS678" s="201"/>
      <c r="AT678" s="201"/>
    </row>
    <row r="679" spans="1:46" hidden="1">
      <c r="A679" s="95" t="str">
        <f>IF(FN_MC!Y682="","*",FN_MC!Y682)</f>
        <v>*</v>
      </c>
      <c r="B679" s="95" t="str">
        <f>IF(FN_MC!X682="","*",FN_MC!X682)</f>
        <v>*</v>
      </c>
      <c r="C679" s="95" t="str">
        <f>IF(FN_MC!Z682="","*",FN_MC!Z682)</f>
        <v>*</v>
      </c>
      <c r="D679" s="96" t="str">
        <f>IF(FN_MC!S682="","*",FN_MC!S682)</f>
        <v>-</v>
      </c>
      <c r="E679" s="96" t="str">
        <f>IF(FN_MC!T682="","*",FN_MC!T682)</f>
        <v>-</v>
      </c>
      <c r="F679" s="96" t="str">
        <f>IF(FN_MC!B682="","*",FN_MC!B682)</f>
        <v>*</v>
      </c>
      <c r="G679" s="96" t="str">
        <f>IF(FN_MC!D682="","*",FN_MC!D682)</f>
        <v>*</v>
      </c>
      <c r="H679" s="96" t="str">
        <f>IF(FN_MC!F682="","*",FN_MC!F682)</f>
        <v>*</v>
      </c>
      <c r="I679" s="96" t="str">
        <f>IF(FN_MC!H682="","*",FN_MC!H682)</f>
        <v>*</v>
      </c>
      <c r="J679" s="96" t="str">
        <f>IF(FN_MC!I682="","*",FN_MC!I682)</f>
        <v>*</v>
      </c>
      <c r="K679" s="96" t="str">
        <f>IF(FN_MC!M682="","*",FN_MC!M682)</f>
        <v>-</v>
      </c>
      <c r="L679" s="196" t="str">
        <f>IF(FN_MC!N682="","*",FN_MC!N682)</f>
        <v>-</v>
      </c>
      <c r="M679" s="97" t="str">
        <f>IF(FN_MC!J682="","*",FN_MC!J682)</f>
        <v>*</v>
      </c>
      <c r="N679" s="183" t="str">
        <f>IF(FN_MC!K682="","*",FN_MC!K682)</f>
        <v>*</v>
      </c>
      <c r="O679" s="183" t="str">
        <f>IF(FN_MC!L682="","*",FN_MC!L682)</f>
        <v>-</v>
      </c>
      <c r="P679" s="107" t="str">
        <f>IF(FN_MC!O682="","*",FN_MC!O682)</f>
        <v>*</v>
      </c>
      <c r="Q679" s="107" t="str">
        <f>IF(FN_MC!P682="","*",FN_MC!P682)</f>
        <v>*</v>
      </c>
      <c r="R679" s="96" t="str">
        <f>IF(FN_MC!Q682="","*",CONCATENATE(FN_MC!Q682," ",FN_MC!R682))</f>
        <v>*</v>
      </c>
      <c r="S679" s="96" t="str">
        <f>IF(FN_MC!V682="","*",FN_MC!V682)</f>
        <v>*</v>
      </c>
      <c r="T679" s="96" t="str">
        <f>IF(FN_MC!W682="","*",FN_MC!W682)</f>
        <v>*</v>
      </c>
      <c r="U679" s="98" t="str">
        <f ca="1">_xlfn.XLOOKUP(G679&amp;$U$3,BS_CONTROLE[CHAVE],BS_CONTROLE[Quantidade_11],"-")</f>
        <v>-</v>
      </c>
      <c r="V679" s="98" t="str">
        <f ca="1">_xlfn.XLOOKUP(G679&amp;$V$3,BS_CONTROLE[CHAVE],BS_CONTROLE[Quantidade_11],"-")</f>
        <v>-</v>
      </c>
      <c r="W679" s="98" t="str">
        <f ca="1">_xlfn.XLOOKUP(G679&amp;$W$3,BS_CONTROLE[CHAVE],BS_CONTROLE[Quantidade_11],"-")</f>
        <v>-</v>
      </c>
      <c r="X679" s="201"/>
      <c r="Y679" s="201"/>
      <c r="Z679" s="201"/>
      <c r="AA679" s="201"/>
      <c r="AB679" s="201"/>
      <c r="AC679" s="201"/>
      <c r="AD679" s="201"/>
      <c r="AE679" s="201"/>
      <c r="AF679" s="201"/>
      <c r="AG679" s="201"/>
      <c r="AH679" s="201"/>
      <c r="AI679" s="201"/>
      <c r="AJ679" s="201"/>
      <c r="AK679" s="201"/>
      <c r="AL679" s="201"/>
      <c r="AM679" s="201"/>
      <c r="AN679" s="201"/>
      <c r="AO679" s="201"/>
      <c r="AP679" s="201"/>
      <c r="AQ679" s="201"/>
      <c r="AR679" s="201"/>
      <c r="AS679" s="201"/>
      <c r="AT679" s="201"/>
    </row>
    <row r="680" spans="1:46" hidden="1">
      <c r="A680" s="95" t="str">
        <f>IF(FN_MC!Y683="","*",FN_MC!Y683)</f>
        <v>*</v>
      </c>
      <c r="B680" s="95" t="str">
        <f>IF(FN_MC!X683="","*",FN_MC!X683)</f>
        <v>*</v>
      </c>
      <c r="C680" s="95" t="str">
        <f>IF(FN_MC!Z683="","*",FN_MC!Z683)</f>
        <v>*</v>
      </c>
      <c r="D680" s="96" t="str">
        <f>IF(FN_MC!S683="","*",FN_MC!S683)</f>
        <v>-</v>
      </c>
      <c r="E680" s="96" t="str">
        <f>IF(FN_MC!T683="","*",FN_MC!T683)</f>
        <v>-</v>
      </c>
      <c r="F680" s="96" t="str">
        <f>IF(FN_MC!B683="","*",FN_MC!B683)</f>
        <v>*</v>
      </c>
      <c r="G680" s="96" t="str">
        <f>IF(FN_MC!D683="","*",FN_MC!D683)</f>
        <v>*</v>
      </c>
      <c r="H680" s="96" t="str">
        <f>IF(FN_MC!F683="","*",FN_MC!F683)</f>
        <v>*</v>
      </c>
      <c r="I680" s="96" t="str">
        <f>IF(FN_MC!H683="","*",FN_MC!H683)</f>
        <v>*</v>
      </c>
      <c r="J680" s="96" t="str">
        <f>IF(FN_MC!I683="","*",FN_MC!I683)</f>
        <v>*</v>
      </c>
      <c r="K680" s="96" t="str">
        <f>IF(FN_MC!M683="","*",FN_MC!M683)</f>
        <v>-</v>
      </c>
      <c r="L680" s="196" t="str">
        <f>IF(FN_MC!N683="","*",FN_MC!N683)</f>
        <v>-</v>
      </c>
      <c r="M680" s="97" t="str">
        <f>IF(FN_MC!J683="","*",FN_MC!J683)</f>
        <v>*</v>
      </c>
      <c r="N680" s="183" t="str">
        <f>IF(FN_MC!K683="","*",FN_MC!K683)</f>
        <v>*</v>
      </c>
      <c r="O680" s="183" t="str">
        <f>IF(FN_MC!L683="","*",FN_MC!L683)</f>
        <v>-</v>
      </c>
      <c r="P680" s="107" t="str">
        <f>IF(FN_MC!O683="","*",FN_MC!O683)</f>
        <v>*</v>
      </c>
      <c r="Q680" s="107" t="str">
        <f>IF(FN_MC!P683="","*",FN_MC!P683)</f>
        <v>*</v>
      </c>
      <c r="R680" s="96" t="str">
        <f>IF(FN_MC!Q683="","*",CONCATENATE(FN_MC!Q683," ",FN_MC!R683))</f>
        <v>*</v>
      </c>
      <c r="S680" s="96" t="str">
        <f>IF(FN_MC!V683="","*",FN_MC!V683)</f>
        <v>*</v>
      </c>
      <c r="T680" s="96" t="str">
        <f>IF(FN_MC!W683="","*",FN_MC!W683)</f>
        <v>*</v>
      </c>
      <c r="U680" s="98" t="str">
        <f ca="1">_xlfn.XLOOKUP(G680&amp;$U$3,BS_CONTROLE[CHAVE],BS_CONTROLE[Quantidade_11],"-")</f>
        <v>-</v>
      </c>
      <c r="V680" s="98" t="str">
        <f ca="1">_xlfn.XLOOKUP(G680&amp;$V$3,BS_CONTROLE[CHAVE],BS_CONTROLE[Quantidade_11],"-")</f>
        <v>-</v>
      </c>
      <c r="W680" s="98" t="str">
        <f ca="1">_xlfn.XLOOKUP(G680&amp;$W$3,BS_CONTROLE[CHAVE],BS_CONTROLE[Quantidade_11],"-")</f>
        <v>-</v>
      </c>
      <c r="X680" s="201"/>
      <c r="Y680" s="201"/>
      <c r="Z680" s="201"/>
      <c r="AA680" s="201"/>
      <c r="AB680" s="201"/>
      <c r="AC680" s="201"/>
      <c r="AD680" s="201"/>
      <c r="AE680" s="201"/>
      <c r="AF680" s="201"/>
      <c r="AG680" s="201"/>
      <c r="AH680" s="201"/>
      <c r="AI680" s="201"/>
      <c r="AJ680" s="201"/>
      <c r="AK680" s="201"/>
      <c r="AL680" s="201"/>
      <c r="AM680" s="201"/>
      <c r="AN680" s="201"/>
      <c r="AO680" s="201"/>
      <c r="AP680" s="201"/>
      <c r="AQ680" s="201"/>
      <c r="AR680" s="201"/>
      <c r="AS680" s="201"/>
      <c r="AT680" s="201"/>
    </row>
    <row r="681" spans="1:46" hidden="1">
      <c r="A681" s="95" t="str">
        <f>IF(FN_MC!Y684="","*",FN_MC!Y684)</f>
        <v>*</v>
      </c>
      <c r="B681" s="95" t="str">
        <f>IF(FN_MC!X684="","*",FN_MC!X684)</f>
        <v>*</v>
      </c>
      <c r="C681" s="95" t="str">
        <f>IF(FN_MC!Z684="","*",FN_MC!Z684)</f>
        <v>*</v>
      </c>
      <c r="D681" s="96" t="str">
        <f>IF(FN_MC!S684="","*",FN_MC!S684)</f>
        <v>-</v>
      </c>
      <c r="E681" s="96" t="str">
        <f>IF(FN_MC!T684="","*",FN_MC!T684)</f>
        <v>-</v>
      </c>
      <c r="F681" s="96" t="str">
        <f>IF(FN_MC!B684="","*",FN_MC!B684)</f>
        <v>*</v>
      </c>
      <c r="G681" s="96" t="str">
        <f>IF(FN_MC!D684="","*",FN_MC!D684)</f>
        <v>*</v>
      </c>
      <c r="H681" s="96" t="str">
        <f>IF(FN_MC!F684="","*",FN_MC!F684)</f>
        <v>*</v>
      </c>
      <c r="I681" s="96" t="str">
        <f>IF(FN_MC!H684="","*",FN_MC!H684)</f>
        <v>*</v>
      </c>
      <c r="J681" s="96" t="str">
        <f>IF(FN_MC!I684="","*",FN_MC!I684)</f>
        <v>*</v>
      </c>
      <c r="K681" s="96" t="str">
        <f>IF(FN_MC!M684="","*",FN_MC!M684)</f>
        <v>-</v>
      </c>
      <c r="L681" s="196" t="str">
        <f>IF(FN_MC!N684="","*",FN_MC!N684)</f>
        <v>-</v>
      </c>
      <c r="M681" s="97" t="str">
        <f>IF(FN_MC!J684="","*",FN_MC!J684)</f>
        <v>*</v>
      </c>
      <c r="N681" s="183" t="str">
        <f>IF(FN_MC!K684="","*",FN_MC!K684)</f>
        <v>*</v>
      </c>
      <c r="O681" s="183" t="str">
        <f>IF(FN_MC!L684="","*",FN_MC!L684)</f>
        <v>-</v>
      </c>
      <c r="P681" s="107" t="str">
        <f>IF(FN_MC!O684="","*",FN_MC!O684)</f>
        <v>*</v>
      </c>
      <c r="Q681" s="107" t="str">
        <f>IF(FN_MC!P684="","*",FN_MC!P684)</f>
        <v>*</v>
      </c>
      <c r="R681" s="96" t="str">
        <f>IF(FN_MC!Q684="","*",CONCATENATE(FN_MC!Q684," ",FN_MC!R684))</f>
        <v>*</v>
      </c>
      <c r="S681" s="96" t="str">
        <f>IF(FN_MC!V684="","*",FN_MC!V684)</f>
        <v>*</v>
      </c>
      <c r="T681" s="96" t="str">
        <f>IF(FN_MC!W684="","*",FN_MC!W684)</f>
        <v>*</v>
      </c>
      <c r="U681" s="98" t="str">
        <f ca="1">_xlfn.XLOOKUP(G681&amp;$U$3,BS_CONTROLE[CHAVE],BS_CONTROLE[Quantidade_11],"-")</f>
        <v>-</v>
      </c>
      <c r="V681" s="98" t="str">
        <f ca="1">_xlfn.XLOOKUP(G681&amp;$V$3,BS_CONTROLE[CHAVE],BS_CONTROLE[Quantidade_11],"-")</f>
        <v>-</v>
      </c>
      <c r="W681" s="98" t="str">
        <f ca="1">_xlfn.XLOOKUP(G681&amp;$W$3,BS_CONTROLE[CHAVE],BS_CONTROLE[Quantidade_11],"-")</f>
        <v>-</v>
      </c>
      <c r="X681" s="201"/>
      <c r="Y681" s="201"/>
      <c r="Z681" s="201"/>
      <c r="AA681" s="201"/>
      <c r="AB681" s="201"/>
      <c r="AC681" s="201"/>
      <c r="AD681" s="201"/>
      <c r="AE681" s="201"/>
      <c r="AF681" s="201"/>
      <c r="AG681" s="201"/>
      <c r="AH681" s="201"/>
      <c r="AI681" s="201"/>
      <c r="AJ681" s="201"/>
      <c r="AK681" s="201"/>
      <c r="AL681" s="201"/>
      <c r="AM681" s="201"/>
      <c r="AN681" s="201"/>
      <c r="AO681" s="201"/>
      <c r="AP681" s="201"/>
      <c r="AQ681" s="201"/>
      <c r="AR681" s="201"/>
      <c r="AS681" s="201"/>
      <c r="AT681" s="201"/>
    </row>
    <row r="682" spans="1:46" hidden="1">
      <c r="A682" s="95" t="str">
        <f>IF(FN_MC!Y685="","*",FN_MC!Y685)</f>
        <v>*</v>
      </c>
      <c r="B682" s="95" t="str">
        <f>IF(FN_MC!X685="","*",FN_MC!X685)</f>
        <v>*</v>
      </c>
      <c r="C682" s="95" t="str">
        <f>IF(FN_MC!Z685="","*",FN_MC!Z685)</f>
        <v>*</v>
      </c>
      <c r="D682" s="96" t="str">
        <f>IF(FN_MC!S685="","*",FN_MC!S685)</f>
        <v>-</v>
      </c>
      <c r="E682" s="96" t="str">
        <f>IF(FN_MC!T685="","*",FN_MC!T685)</f>
        <v>-</v>
      </c>
      <c r="F682" s="96" t="str">
        <f>IF(FN_MC!B685="","*",FN_MC!B685)</f>
        <v>*</v>
      </c>
      <c r="G682" s="96" t="str">
        <f>IF(FN_MC!D685="","*",FN_MC!D685)</f>
        <v>*</v>
      </c>
      <c r="H682" s="96" t="str">
        <f>IF(FN_MC!F685="","*",FN_MC!F685)</f>
        <v>*</v>
      </c>
      <c r="I682" s="96" t="str">
        <f>IF(FN_MC!H685="","*",FN_MC!H685)</f>
        <v>*</v>
      </c>
      <c r="J682" s="96" t="str">
        <f>IF(FN_MC!I685="","*",FN_MC!I685)</f>
        <v>*</v>
      </c>
      <c r="K682" s="96" t="str">
        <f>IF(FN_MC!M685="","*",FN_MC!M685)</f>
        <v>-</v>
      </c>
      <c r="L682" s="196" t="str">
        <f>IF(FN_MC!N685="","*",FN_MC!N685)</f>
        <v>-</v>
      </c>
      <c r="M682" s="97" t="str">
        <f>IF(FN_MC!J685="","*",FN_MC!J685)</f>
        <v>*</v>
      </c>
      <c r="N682" s="183" t="str">
        <f>IF(FN_MC!K685="","*",FN_MC!K685)</f>
        <v>*</v>
      </c>
      <c r="O682" s="183" t="str">
        <f>IF(FN_MC!L685="","*",FN_MC!L685)</f>
        <v>-</v>
      </c>
      <c r="P682" s="107" t="str">
        <f>IF(FN_MC!O685="","*",FN_MC!O685)</f>
        <v>*</v>
      </c>
      <c r="Q682" s="107" t="str">
        <f>IF(FN_MC!P685="","*",FN_MC!P685)</f>
        <v>*</v>
      </c>
      <c r="R682" s="96" t="str">
        <f>IF(FN_MC!Q685="","*",CONCATENATE(FN_MC!Q685," ",FN_MC!R685))</f>
        <v>*</v>
      </c>
      <c r="S682" s="96" t="str">
        <f>IF(FN_MC!V685="","*",FN_MC!V685)</f>
        <v>*</v>
      </c>
      <c r="T682" s="96" t="str">
        <f>IF(FN_MC!W685="","*",FN_MC!W685)</f>
        <v>*</v>
      </c>
      <c r="U682" s="98" t="str">
        <f ca="1">_xlfn.XLOOKUP(G682&amp;$U$3,BS_CONTROLE[CHAVE],BS_CONTROLE[Quantidade_11],"-")</f>
        <v>-</v>
      </c>
      <c r="V682" s="98" t="str">
        <f ca="1">_xlfn.XLOOKUP(G682&amp;$V$3,BS_CONTROLE[CHAVE],BS_CONTROLE[Quantidade_11],"-")</f>
        <v>-</v>
      </c>
      <c r="W682" s="98" t="str">
        <f ca="1">_xlfn.XLOOKUP(G682&amp;$W$3,BS_CONTROLE[CHAVE],BS_CONTROLE[Quantidade_11],"-")</f>
        <v>-</v>
      </c>
      <c r="X682" s="201"/>
      <c r="Y682" s="201"/>
      <c r="Z682" s="201"/>
      <c r="AA682" s="201"/>
      <c r="AB682" s="201"/>
      <c r="AC682" s="201"/>
      <c r="AD682" s="201"/>
      <c r="AE682" s="201"/>
      <c r="AF682" s="201"/>
      <c r="AG682" s="201"/>
      <c r="AH682" s="201"/>
      <c r="AI682" s="201"/>
      <c r="AJ682" s="201"/>
      <c r="AK682" s="201"/>
      <c r="AL682" s="201"/>
      <c r="AM682" s="201"/>
      <c r="AN682" s="201"/>
      <c r="AO682" s="201"/>
      <c r="AP682" s="201"/>
      <c r="AQ682" s="201"/>
      <c r="AR682" s="201"/>
      <c r="AS682" s="201"/>
      <c r="AT682" s="201"/>
    </row>
    <row r="683" spans="1:46" hidden="1">
      <c r="A683" s="95" t="str">
        <f>IF(FN_MC!Y686="","*",FN_MC!Y686)</f>
        <v>*</v>
      </c>
      <c r="B683" s="95" t="str">
        <f>IF(FN_MC!X686="","*",FN_MC!X686)</f>
        <v>*</v>
      </c>
      <c r="C683" s="95" t="str">
        <f>IF(FN_MC!Z686="","*",FN_MC!Z686)</f>
        <v>*</v>
      </c>
      <c r="D683" s="96" t="str">
        <f>IF(FN_MC!S686="","*",FN_MC!S686)</f>
        <v>-</v>
      </c>
      <c r="E683" s="96" t="str">
        <f>IF(FN_MC!T686="","*",FN_MC!T686)</f>
        <v>-</v>
      </c>
      <c r="F683" s="96" t="str">
        <f>IF(FN_MC!B686="","*",FN_MC!B686)</f>
        <v>*</v>
      </c>
      <c r="G683" s="96" t="str">
        <f>IF(FN_MC!D686="","*",FN_MC!D686)</f>
        <v>*</v>
      </c>
      <c r="H683" s="96" t="str">
        <f>IF(FN_MC!F686="","*",FN_MC!F686)</f>
        <v>*</v>
      </c>
      <c r="I683" s="96" t="str">
        <f>IF(FN_MC!H686="","*",FN_MC!H686)</f>
        <v>*</v>
      </c>
      <c r="J683" s="96" t="str">
        <f>IF(FN_MC!I686="","*",FN_MC!I686)</f>
        <v>*</v>
      </c>
      <c r="K683" s="96" t="str">
        <f>IF(FN_MC!M686="","*",FN_MC!M686)</f>
        <v>-</v>
      </c>
      <c r="L683" s="196" t="str">
        <f>IF(FN_MC!N686="","*",FN_MC!N686)</f>
        <v>-</v>
      </c>
      <c r="M683" s="97" t="str">
        <f>IF(FN_MC!J686="","*",FN_MC!J686)</f>
        <v>*</v>
      </c>
      <c r="N683" s="183" t="str">
        <f>IF(FN_MC!K686="","*",FN_MC!K686)</f>
        <v>*</v>
      </c>
      <c r="O683" s="183" t="str">
        <f>IF(FN_MC!L686="","*",FN_MC!L686)</f>
        <v>-</v>
      </c>
      <c r="P683" s="107" t="str">
        <f>IF(FN_MC!O686="","*",FN_MC!O686)</f>
        <v>*</v>
      </c>
      <c r="Q683" s="107" t="str">
        <f>IF(FN_MC!P686="","*",FN_MC!P686)</f>
        <v>*</v>
      </c>
      <c r="R683" s="96" t="str">
        <f>IF(FN_MC!Q686="","*",CONCATENATE(FN_MC!Q686," ",FN_MC!R686))</f>
        <v>*</v>
      </c>
      <c r="S683" s="96" t="str">
        <f>IF(FN_MC!V686="","*",FN_MC!V686)</f>
        <v>*</v>
      </c>
      <c r="T683" s="96" t="str">
        <f>IF(FN_MC!W686="","*",FN_MC!W686)</f>
        <v>*</v>
      </c>
      <c r="U683" s="98" t="str">
        <f ca="1">_xlfn.XLOOKUP(G683&amp;$U$3,BS_CONTROLE[CHAVE],BS_CONTROLE[Quantidade_11],"-")</f>
        <v>-</v>
      </c>
      <c r="V683" s="98" t="str">
        <f ca="1">_xlfn.XLOOKUP(G683&amp;$V$3,BS_CONTROLE[CHAVE],BS_CONTROLE[Quantidade_11],"-")</f>
        <v>-</v>
      </c>
      <c r="W683" s="98" t="str">
        <f ca="1">_xlfn.XLOOKUP(G683&amp;$W$3,BS_CONTROLE[CHAVE],BS_CONTROLE[Quantidade_11],"-")</f>
        <v>-</v>
      </c>
      <c r="X683" s="201"/>
      <c r="Y683" s="201"/>
      <c r="Z683" s="201"/>
      <c r="AA683" s="201"/>
      <c r="AB683" s="201"/>
      <c r="AC683" s="201"/>
      <c r="AD683" s="201"/>
      <c r="AE683" s="201"/>
      <c r="AF683" s="201"/>
      <c r="AG683" s="201"/>
      <c r="AH683" s="201"/>
      <c r="AI683" s="201"/>
      <c r="AJ683" s="201"/>
      <c r="AK683" s="201"/>
      <c r="AL683" s="201"/>
      <c r="AM683" s="201"/>
      <c r="AN683" s="201"/>
      <c r="AO683" s="201"/>
      <c r="AP683" s="201"/>
      <c r="AQ683" s="201"/>
      <c r="AR683" s="201"/>
      <c r="AS683" s="201"/>
      <c r="AT683" s="201"/>
    </row>
    <row r="684" spans="1:46" hidden="1">
      <c r="A684" s="95" t="str">
        <f>IF(FN_MC!Y687="","*",FN_MC!Y687)</f>
        <v>*</v>
      </c>
      <c r="B684" s="95" t="str">
        <f>IF(FN_MC!X687="","*",FN_MC!X687)</f>
        <v>*</v>
      </c>
      <c r="C684" s="95" t="str">
        <f>IF(FN_MC!Z687="","*",FN_MC!Z687)</f>
        <v>*</v>
      </c>
      <c r="D684" s="96" t="str">
        <f>IF(FN_MC!S687="","*",FN_MC!S687)</f>
        <v>-</v>
      </c>
      <c r="E684" s="96" t="str">
        <f>IF(FN_MC!T687="","*",FN_MC!T687)</f>
        <v>-</v>
      </c>
      <c r="F684" s="96" t="str">
        <f>IF(FN_MC!B687="","*",FN_MC!B687)</f>
        <v>*</v>
      </c>
      <c r="G684" s="96" t="str">
        <f>IF(FN_MC!D687="","*",FN_MC!D687)</f>
        <v>*</v>
      </c>
      <c r="H684" s="96" t="str">
        <f>IF(FN_MC!F687="","*",FN_MC!F687)</f>
        <v>*</v>
      </c>
      <c r="I684" s="96" t="str">
        <f>IF(FN_MC!H687="","*",FN_MC!H687)</f>
        <v>*</v>
      </c>
      <c r="J684" s="96" t="str">
        <f>IF(FN_MC!I687="","*",FN_MC!I687)</f>
        <v>*</v>
      </c>
      <c r="K684" s="96" t="str">
        <f>IF(FN_MC!M687="","*",FN_MC!M687)</f>
        <v>-</v>
      </c>
      <c r="L684" s="196" t="str">
        <f>IF(FN_MC!N687="","*",FN_MC!N687)</f>
        <v>-</v>
      </c>
      <c r="M684" s="97" t="str">
        <f>IF(FN_MC!J687="","*",FN_MC!J687)</f>
        <v>*</v>
      </c>
      <c r="N684" s="183" t="str">
        <f>IF(FN_MC!K687="","*",FN_MC!K687)</f>
        <v>*</v>
      </c>
      <c r="O684" s="183" t="str">
        <f>IF(FN_MC!L687="","*",FN_MC!L687)</f>
        <v>-</v>
      </c>
      <c r="P684" s="107" t="str">
        <f>IF(FN_MC!O687="","*",FN_MC!O687)</f>
        <v>*</v>
      </c>
      <c r="Q684" s="107" t="str">
        <f>IF(FN_MC!P687="","*",FN_MC!P687)</f>
        <v>*</v>
      </c>
      <c r="R684" s="96" t="str">
        <f>IF(FN_MC!Q687="","*",CONCATENATE(FN_MC!Q687," ",FN_MC!R687))</f>
        <v>*</v>
      </c>
      <c r="S684" s="96" t="str">
        <f>IF(FN_MC!V687="","*",FN_MC!V687)</f>
        <v>*</v>
      </c>
      <c r="T684" s="96" t="str">
        <f>IF(FN_MC!W687="","*",FN_MC!W687)</f>
        <v>*</v>
      </c>
      <c r="U684" s="98" t="str">
        <f ca="1">_xlfn.XLOOKUP(G684&amp;$U$3,BS_CONTROLE[CHAVE],BS_CONTROLE[Quantidade_11],"-")</f>
        <v>-</v>
      </c>
      <c r="V684" s="98" t="str">
        <f ca="1">_xlfn.XLOOKUP(G684&amp;$V$3,BS_CONTROLE[CHAVE],BS_CONTROLE[Quantidade_11],"-")</f>
        <v>-</v>
      </c>
      <c r="W684" s="98" t="str">
        <f ca="1">_xlfn.XLOOKUP(G684&amp;$W$3,BS_CONTROLE[CHAVE],BS_CONTROLE[Quantidade_11],"-")</f>
        <v>-</v>
      </c>
      <c r="X684" s="201"/>
      <c r="Y684" s="201"/>
      <c r="Z684" s="201"/>
      <c r="AA684" s="201"/>
      <c r="AB684" s="201"/>
      <c r="AC684" s="201"/>
      <c r="AD684" s="201"/>
      <c r="AE684" s="201"/>
      <c r="AF684" s="201"/>
      <c r="AG684" s="201"/>
      <c r="AH684" s="201"/>
      <c r="AI684" s="201"/>
      <c r="AJ684" s="201"/>
      <c r="AK684" s="201"/>
      <c r="AL684" s="201"/>
      <c r="AM684" s="201"/>
      <c r="AN684" s="201"/>
      <c r="AO684" s="201"/>
      <c r="AP684" s="201"/>
      <c r="AQ684" s="201"/>
      <c r="AR684" s="201"/>
      <c r="AS684" s="201"/>
      <c r="AT684" s="201"/>
    </row>
    <row r="685" spans="1:46" hidden="1">
      <c r="A685" s="95" t="str">
        <f>IF(FN_MC!Y688="","*",FN_MC!Y688)</f>
        <v>*</v>
      </c>
      <c r="B685" s="95" t="str">
        <f>IF(FN_MC!X688="","*",FN_MC!X688)</f>
        <v>*</v>
      </c>
      <c r="C685" s="95" t="str">
        <f>IF(FN_MC!Z688="","*",FN_MC!Z688)</f>
        <v>*</v>
      </c>
      <c r="D685" s="96" t="str">
        <f>IF(FN_MC!S688="","*",FN_MC!S688)</f>
        <v>-</v>
      </c>
      <c r="E685" s="96" t="str">
        <f>IF(FN_MC!T688="","*",FN_MC!T688)</f>
        <v>-</v>
      </c>
      <c r="F685" s="96" t="str">
        <f>IF(FN_MC!B688="","*",FN_MC!B688)</f>
        <v>*</v>
      </c>
      <c r="G685" s="96" t="str">
        <f>IF(FN_MC!D688="","*",FN_MC!D688)</f>
        <v>*</v>
      </c>
      <c r="H685" s="96" t="str">
        <f>IF(FN_MC!F688="","*",FN_MC!F688)</f>
        <v>*</v>
      </c>
      <c r="I685" s="96" t="str">
        <f>IF(FN_MC!H688="","*",FN_MC!H688)</f>
        <v>*</v>
      </c>
      <c r="J685" s="96" t="str">
        <f>IF(FN_MC!I688="","*",FN_MC!I688)</f>
        <v>*</v>
      </c>
      <c r="K685" s="96" t="str">
        <f>IF(FN_MC!M688="","*",FN_MC!M688)</f>
        <v>-</v>
      </c>
      <c r="L685" s="196" t="str">
        <f>IF(FN_MC!N688="","*",FN_MC!N688)</f>
        <v>-</v>
      </c>
      <c r="M685" s="97" t="str">
        <f>IF(FN_MC!J688="","*",FN_MC!J688)</f>
        <v>*</v>
      </c>
      <c r="N685" s="183" t="str">
        <f>IF(FN_MC!K688="","*",FN_MC!K688)</f>
        <v>*</v>
      </c>
      <c r="O685" s="183" t="str">
        <f>IF(FN_MC!L688="","*",FN_MC!L688)</f>
        <v>-</v>
      </c>
      <c r="P685" s="107" t="str">
        <f>IF(FN_MC!O688="","*",FN_MC!O688)</f>
        <v>*</v>
      </c>
      <c r="Q685" s="107" t="str">
        <f>IF(FN_MC!P688="","*",FN_MC!P688)</f>
        <v>*</v>
      </c>
      <c r="R685" s="96" t="str">
        <f>IF(FN_MC!Q688="","*",CONCATENATE(FN_MC!Q688," ",FN_MC!R688))</f>
        <v>*</v>
      </c>
      <c r="S685" s="96" t="str">
        <f>IF(FN_MC!V688="","*",FN_MC!V688)</f>
        <v>*</v>
      </c>
      <c r="T685" s="96" t="str">
        <f>IF(FN_MC!W688="","*",FN_MC!W688)</f>
        <v>*</v>
      </c>
      <c r="U685" s="98" t="str">
        <f ca="1">_xlfn.XLOOKUP(G685&amp;$U$3,BS_CONTROLE[CHAVE],BS_CONTROLE[Quantidade_11],"-")</f>
        <v>-</v>
      </c>
      <c r="V685" s="98" t="str">
        <f ca="1">_xlfn.XLOOKUP(G685&amp;$V$3,BS_CONTROLE[CHAVE],BS_CONTROLE[Quantidade_11],"-")</f>
        <v>-</v>
      </c>
      <c r="W685" s="98" t="str">
        <f ca="1">_xlfn.XLOOKUP(G685&amp;$W$3,BS_CONTROLE[CHAVE],BS_CONTROLE[Quantidade_11],"-")</f>
        <v>-</v>
      </c>
      <c r="X685" s="201"/>
      <c r="Y685" s="201"/>
      <c r="Z685" s="201"/>
      <c r="AA685" s="201"/>
      <c r="AB685" s="201"/>
      <c r="AC685" s="201"/>
      <c r="AD685" s="201"/>
      <c r="AE685" s="201"/>
      <c r="AF685" s="201"/>
      <c r="AG685" s="201"/>
      <c r="AH685" s="201"/>
      <c r="AI685" s="201"/>
      <c r="AJ685" s="201"/>
      <c r="AK685" s="201"/>
      <c r="AL685" s="201"/>
      <c r="AM685" s="201"/>
      <c r="AN685" s="201"/>
      <c r="AO685" s="201"/>
      <c r="AP685" s="201"/>
      <c r="AQ685" s="201"/>
      <c r="AR685" s="201"/>
      <c r="AS685" s="201"/>
      <c r="AT685" s="201"/>
    </row>
    <row r="686" spans="1:46" hidden="1">
      <c r="A686" s="95" t="str">
        <f>IF(FN_MC!Y689="","*",FN_MC!Y689)</f>
        <v>*</v>
      </c>
      <c r="B686" s="95" t="str">
        <f>IF(FN_MC!X689="","*",FN_MC!X689)</f>
        <v>*</v>
      </c>
      <c r="C686" s="95" t="str">
        <f>IF(FN_MC!Z689="","*",FN_MC!Z689)</f>
        <v>*</v>
      </c>
      <c r="D686" s="96" t="str">
        <f>IF(FN_MC!S689="","*",FN_MC!S689)</f>
        <v>-</v>
      </c>
      <c r="E686" s="96" t="str">
        <f>IF(FN_MC!T689="","*",FN_MC!T689)</f>
        <v>-</v>
      </c>
      <c r="F686" s="96" t="str">
        <f>IF(FN_MC!B689="","*",FN_MC!B689)</f>
        <v>*</v>
      </c>
      <c r="G686" s="96" t="str">
        <f>IF(FN_MC!D689="","*",FN_MC!D689)</f>
        <v>*</v>
      </c>
      <c r="H686" s="96" t="str">
        <f>IF(FN_MC!F689="","*",FN_MC!F689)</f>
        <v>*</v>
      </c>
      <c r="I686" s="96" t="str">
        <f>IF(FN_MC!H689="","*",FN_MC!H689)</f>
        <v>*</v>
      </c>
      <c r="J686" s="96" t="str">
        <f>IF(FN_MC!I689="","*",FN_MC!I689)</f>
        <v>*</v>
      </c>
      <c r="K686" s="96" t="str">
        <f>IF(FN_MC!M689="","*",FN_MC!M689)</f>
        <v>-</v>
      </c>
      <c r="L686" s="196" t="str">
        <f>IF(FN_MC!N689="","*",FN_MC!N689)</f>
        <v>-</v>
      </c>
      <c r="M686" s="97" t="str">
        <f>IF(FN_MC!J689="","*",FN_MC!J689)</f>
        <v>*</v>
      </c>
      <c r="N686" s="183" t="str">
        <f>IF(FN_MC!K689="","*",FN_MC!K689)</f>
        <v>*</v>
      </c>
      <c r="O686" s="183" t="str">
        <f>IF(FN_MC!L689="","*",FN_MC!L689)</f>
        <v>-</v>
      </c>
      <c r="P686" s="107" t="str">
        <f>IF(FN_MC!O689="","*",FN_MC!O689)</f>
        <v>*</v>
      </c>
      <c r="Q686" s="107" t="str">
        <f>IF(FN_MC!P689="","*",FN_MC!P689)</f>
        <v>*</v>
      </c>
      <c r="R686" s="96" t="str">
        <f>IF(FN_MC!Q689="","*",CONCATENATE(FN_MC!Q689," ",FN_MC!R689))</f>
        <v>*</v>
      </c>
      <c r="S686" s="96" t="str">
        <f>IF(FN_MC!V689="","*",FN_MC!V689)</f>
        <v>*</v>
      </c>
      <c r="T686" s="96" t="str">
        <f>IF(FN_MC!W689="","*",FN_MC!W689)</f>
        <v>*</v>
      </c>
      <c r="U686" s="98" t="str">
        <f ca="1">_xlfn.XLOOKUP(G686&amp;$U$3,BS_CONTROLE[CHAVE],BS_CONTROLE[Quantidade_11],"-")</f>
        <v>-</v>
      </c>
      <c r="V686" s="98" t="str">
        <f ca="1">_xlfn.XLOOKUP(G686&amp;$V$3,BS_CONTROLE[CHAVE],BS_CONTROLE[Quantidade_11],"-")</f>
        <v>-</v>
      </c>
      <c r="W686" s="98" t="str">
        <f ca="1">_xlfn.XLOOKUP(G686&amp;$W$3,BS_CONTROLE[CHAVE],BS_CONTROLE[Quantidade_11],"-")</f>
        <v>-</v>
      </c>
      <c r="X686" s="201"/>
      <c r="Y686" s="201"/>
      <c r="Z686" s="201"/>
      <c r="AA686" s="201"/>
      <c r="AB686" s="201"/>
      <c r="AC686" s="201"/>
      <c r="AD686" s="201"/>
      <c r="AE686" s="201"/>
      <c r="AF686" s="201"/>
      <c r="AG686" s="201"/>
      <c r="AH686" s="201"/>
      <c r="AI686" s="201"/>
      <c r="AJ686" s="201"/>
      <c r="AK686" s="201"/>
      <c r="AL686" s="201"/>
      <c r="AM686" s="201"/>
      <c r="AN686" s="201"/>
      <c r="AO686" s="201"/>
      <c r="AP686" s="201"/>
      <c r="AQ686" s="201"/>
      <c r="AR686" s="201"/>
      <c r="AS686" s="201"/>
      <c r="AT686" s="201"/>
    </row>
    <row r="687" spans="1:46" hidden="1">
      <c r="A687" s="95" t="str">
        <f>IF(FN_MC!Y690="","*",FN_MC!Y690)</f>
        <v>*</v>
      </c>
      <c r="B687" s="95" t="str">
        <f>IF(FN_MC!X690="","*",FN_MC!X690)</f>
        <v>*</v>
      </c>
      <c r="C687" s="95" t="str">
        <f>IF(FN_MC!Z690="","*",FN_MC!Z690)</f>
        <v>*</v>
      </c>
      <c r="D687" s="96" t="str">
        <f>IF(FN_MC!S690="","*",FN_MC!S690)</f>
        <v>-</v>
      </c>
      <c r="E687" s="96" t="str">
        <f>IF(FN_MC!T690="","*",FN_MC!T690)</f>
        <v>-</v>
      </c>
      <c r="F687" s="96" t="str">
        <f>IF(FN_MC!B690="","*",FN_MC!B690)</f>
        <v>*</v>
      </c>
      <c r="G687" s="96" t="str">
        <f>IF(FN_MC!D690="","*",FN_MC!D690)</f>
        <v>*</v>
      </c>
      <c r="H687" s="96" t="str">
        <f>IF(FN_MC!F690="","*",FN_MC!F690)</f>
        <v>*</v>
      </c>
      <c r="I687" s="96" t="str">
        <f>IF(FN_MC!H690="","*",FN_MC!H690)</f>
        <v>*</v>
      </c>
      <c r="J687" s="96" t="str">
        <f>IF(FN_MC!I690="","*",FN_MC!I690)</f>
        <v>*</v>
      </c>
      <c r="K687" s="96" t="str">
        <f>IF(FN_MC!M690="","*",FN_MC!M690)</f>
        <v>-</v>
      </c>
      <c r="L687" s="196" t="str">
        <f>IF(FN_MC!N690="","*",FN_MC!N690)</f>
        <v>-</v>
      </c>
      <c r="M687" s="97" t="str">
        <f>IF(FN_MC!J690="","*",FN_MC!J690)</f>
        <v>*</v>
      </c>
      <c r="N687" s="183" t="str">
        <f>IF(FN_MC!K690="","*",FN_MC!K690)</f>
        <v>*</v>
      </c>
      <c r="O687" s="183" t="str">
        <f>IF(FN_MC!L690="","*",FN_MC!L690)</f>
        <v>-</v>
      </c>
      <c r="P687" s="107" t="str">
        <f>IF(FN_MC!O690="","*",FN_MC!O690)</f>
        <v>*</v>
      </c>
      <c r="Q687" s="107" t="str">
        <f>IF(FN_MC!P690="","*",FN_MC!P690)</f>
        <v>*</v>
      </c>
      <c r="R687" s="96" t="str">
        <f>IF(FN_MC!Q690="","*",CONCATENATE(FN_MC!Q690," ",FN_MC!R690))</f>
        <v>*</v>
      </c>
      <c r="S687" s="96" t="str">
        <f>IF(FN_MC!V690="","*",FN_MC!V690)</f>
        <v>*</v>
      </c>
      <c r="T687" s="96" t="str">
        <f>IF(FN_MC!W690="","*",FN_MC!W690)</f>
        <v>*</v>
      </c>
      <c r="U687" s="98" t="str">
        <f ca="1">_xlfn.XLOOKUP(G687&amp;$U$3,BS_CONTROLE[CHAVE],BS_CONTROLE[Quantidade_11],"-")</f>
        <v>-</v>
      </c>
      <c r="V687" s="98" t="str">
        <f ca="1">_xlfn.XLOOKUP(G687&amp;$V$3,BS_CONTROLE[CHAVE],BS_CONTROLE[Quantidade_11],"-")</f>
        <v>-</v>
      </c>
      <c r="W687" s="98" t="str">
        <f ca="1">_xlfn.XLOOKUP(G687&amp;$W$3,BS_CONTROLE[CHAVE],BS_CONTROLE[Quantidade_11],"-")</f>
        <v>-</v>
      </c>
      <c r="X687" s="201"/>
      <c r="Y687" s="201"/>
      <c r="Z687" s="201"/>
      <c r="AA687" s="201"/>
      <c r="AB687" s="201"/>
      <c r="AC687" s="201"/>
      <c r="AD687" s="201"/>
      <c r="AE687" s="201"/>
      <c r="AF687" s="201"/>
      <c r="AG687" s="201"/>
      <c r="AH687" s="201"/>
      <c r="AI687" s="201"/>
      <c r="AJ687" s="201"/>
      <c r="AK687" s="201"/>
      <c r="AL687" s="201"/>
      <c r="AM687" s="201"/>
      <c r="AN687" s="201"/>
      <c r="AO687" s="201"/>
      <c r="AP687" s="201"/>
      <c r="AQ687" s="201"/>
      <c r="AR687" s="201"/>
      <c r="AS687" s="201"/>
      <c r="AT687" s="201"/>
    </row>
    <row r="688" spans="1:46" hidden="1">
      <c r="A688" s="95" t="str">
        <f>IF(FN_MC!Y691="","*",FN_MC!Y691)</f>
        <v>*</v>
      </c>
      <c r="B688" s="95" t="str">
        <f>IF(FN_MC!X691="","*",FN_MC!X691)</f>
        <v>*</v>
      </c>
      <c r="C688" s="95" t="str">
        <f>IF(FN_MC!Z691="","*",FN_MC!Z691)</f>
        <v>*</v>
      </c>
      <c r="D688" s="96" t="str">
        <f>IF(FN_MC!S691="","*",FN_MC!S691)</f>
        <v>-</v>
      </c>
      <c r="E688" s="96" t="str">
        <f>IF(FN_MC!T691="","*",FN_MC!T691)</f>
        <v>-</v>
      </c>
      <c r="F688" s="96" t="str">
        <f>IF(FN_MC!B691="","*",FN_MC!B691)</f>
        <v>*</v>
      </c>
      <c r="G688" s="96" t="str">
        <f>IF(FN_MC!D691="","*",FN_MC!D691)</f>
        <v>*</v>
      </c>
      <c r="H688" s="96" t="str">
        <f>IF(FN_MC!F691="","*",FN_MC!F691)</f>
        <v>*</v>
      </c>
      <c r="I688" s="96" t="str">
        <f>IF(FN_MC!H691="","*",FN_MC!H691)</f>
        <v>*</v>
      </c>
      <c r="J688" s="96" t="str">
        <f>IF(FN_MC!I691="","*",FN_MC!I691)</f>
        <v>*</v>
      </c>
      <c r="K688" s="96" t="str">
        <f>IF(FN_MC!M691="","*",FN_MC!M691)</f>
        <v>-</v>
      </c>
      <c r="L688" s="196" t="str">
        <f>IF(FN_MC!N691="","*",FN_MC!N691)</f>
        <v>-</v>
      </c>
      <c r="M688" s="97" t="str">
        <f>IF(FN_MC!J691="","*",FN_MC!J691)</f>
        <v>*</v>
      </c>
      <c r="N688" s="183" t="str">
        <f>IF(FN_MC!K691="","*",FN_MC!K691)</f>
        <v>*</v>
      </c>
      <c r="O688" s="183" t="str">
        <f>IF(FN_MC!L691="","*",FN_MC!L691)</f>
        <v>-</v>
      </c>
      <c r="P688" s="107" t="str">
        <f>IF(FN_MC!O691="","*",FN_MC!O691)</f>
        <v>*</v>
      </c>
      <c r="Q688" s="107" t="str">
        <f>IF(FN_MC!P691="","*",FN_MC!P691)</f>
        <v>*</v>
      </c>
      <c r="R688" s="96" t="str">
        <f>IF(FN_MC!Q691="","*",CONCATENATE(FN_MC!Q691," ",FN_MC!R691))</f>
        <v>*</v>
      </c>
      <c r="S688" s="96" t="str">
        <f>IF(FN_MC!V691="","*",FN_MC!V691)</f>
        <v>*</v>
      </c>
      <c r="T688" s="96" t="str">
        <f>IF(FN_MC!W691="","*",FN_MC!W691)</f>
        <v>*</v>
      </c>
      <c r="U688" s="98" t="str">
        <f ca="1">_xlfn.XLOOKUP(G688&amp;$U$3,BS_CONTROLE[CHAVE],BS_CONTROLE[Quantidade_11],"-")</f>
        <v>-</v>
      </c>
      <c r="V688" s="98" t="str">
        <f ca="1">_xlfn.XLOOKUP(G688&amp;$V$3,BS_CONTROLE[CHAVE],BS_CONTROLE[Quantidade_11],"-")</f>
        <v>-</v>
      </c>
      <c r="W688" s="98" t="str">
        <f ca="1">_xlfn.XLOOKUP(G688&amp;$W$3,BS_CONTROLE[CHAVE],BS_CONTROLE[Quantidade_11],"-")</f>
        <v>-</v>
      </c>
      <c r="X688" s="201"/>
      <c r="Y688" s="201"/>
      <c r="Z688" s="201"/>
      <c r="AA688" s="201"/>
      <c r="AB688" s="201"/>
      <c r="AC688" s="201"/>
      <c r="AD688" s="201"/>
      <c r="AE688" s="201"/>
      <c r="AF688" s="201"/>
      <c r="AG688" s="201"/>
      <c r="AH688" s="201"/>
      <c r="AI688" s="201"/>
      <c r="AJ688" s="201"/>
      <c r="AK688" s="201"/>
      <c r="AL688" s="201"/>
      <c r="AM688" s="201"/>
      <c r="AN688" s="201"/>
      <c r="AO688" s="201"/>
      <c r="AP688" s="201"/>
      <c r="AQ688" s="201"/>
      <c r="AR688" s="201"/>
      <c r="AS688" s="201"/>
      <c r="AT688" s="201"/>
    </row>
    <row r="689" spans="1:46" hidden="1">
      <c r="A689" s="95" t="str">
        <f>IF(FN_MC!Y692="","*",FN_MC!Y692)</f>
        <v>*</v>
      </c>
      <c r="B689" s="95" t="str">
        <f>IF(FN_MC!X692="","*",FN_MC!X692)</f>
        <v>*</v>
      </c>
      <c r="C689" s="95" t="str">
        <f>IF(FN_MC!Z692="","*",FN_MC!Z692)</f>
        <v>*</v>
      </c>
      <c r="D689" s="96" t="str">
        <f>IF(FN_MC!S692="","*",FN_MC!S692)</f>
        <v>-</v>
      </c>
      <c r="E689" s="96" t="str">
        <f>IF(FN_MC!T692="","*",FN_MC!T692)</f>
        <v>-</v>
      </c>
      <c r="F689" s="96" t="str">
        <f>IF(FN_MC!B692="","*",FN_MC!B692)</f>
        <v>*</v>
      </c>
      <c r="G689" s="96" t="str">
        <f>IF(FN_MC!D692="","*",FN_MC!D692)</f>
        <v>*</v>
      </c>
      <c r="H689" s="96" t="str">
        <f>IF(FN_MC!F692="","*",FN_MC!F692)</f>
        <v>*</v>
      </c>
      <c r="I689" s="96" t="str">
        <f>IF(FN_MC!H692="","*",FN_MC!H692)</f>
        <v>*</v>
      </c>
      <c r="J689" s="96" t="str">
        <f>IF(FN_MC!I692="","*",FN_MC!I692)</f>
        <v>*</v>
      </c>
      <c r="K689" s="96" t="str">
        <f>IF(FN_MC!M692="","*",FN_MC!M692)</f>
        <v>-</v>
      </c>
      <c r="L689" s="196" t="str">
        <f>IF(FN_MC!N692="","*",FN_MC!N692)</f>
        <v>-</v>
      </c>
      <c r="M689" s="97" t="str">
        <f>IF(FN_MC!J692="","*",FN_MC!J692)</f>
        <v>*</v>
      </c>
      <c r="N689" s="183" t="str">
        <f>IF(FN_MC!K692="","*",FN_MC!K692)</f>
        <v>*</v>
      </c>
      <c r="O689" s="183" t="str">
        <f>IF(FN_MC!L692="","*",FN_MC!L692)</f>
        <v>-</v>
      </c>
      <c r="P689" s="107" t="str">
        <f>IF(FN_MC!O692="","*",FN_MC!O692)</f>
        <v>*</v>
      </c>
      <c r="Q689" s="107" t="str">
        <f>IF(FN_MC!P692="","*",FN_MC!P692)</f>
        <v>*</v>
      </c>
      <c r="R689" s="96" t="str">
        <f>IF(FN_MC!Q692="","*",CONCATENATE(FN_MC!Q692," ",FN_MC!R692))</f>
        <v>*</v>
      </c>
      <c r="S689" s="96" t="str">
        <f>IF(FN_MC!V692="","*",FN_MC!V692)</f>
        <v>*</v>
      </c>
      <c r="T689" s="96" t="str">
        <f>IF(FN_MC!W692="","*",FN_MC!W692)</f>
        <v>*</v>
      </c>
      <c r="U689" s="98" t="str">
        <f ca="1">_xlfn.XLOOKUP(G689&amp;$U$3,BS_CONTROLE[CHAVE],BS_CONTROLE[Quantidade_11],"-")</f>
        <v>-</v>
      </c>
      <c r="V689" s="98" t="str">
        <f ca="1">_xlfn.XLOOKUP(G689&amp;$V$3,BS_CONTROLE[CHAVE],BS_CONTROLE[Quantidade_11],"-")</f>
        <v>-</v>
      </c>
      <c r="W689" s="98" t="str">
        <f ca="1">_xlfn.XLOOKUP(G689&amp;$W$3,BS_CONTROLE[CHAVE],BS_CONTROLE[Quantidade_11],"-")</f>
        <v>-</v>
      </c>
      <c r="X689" s="201"/>
      <c r="Y689" s="201"/>
      <c r="Z689" s="201"/>
      <c r="AA689" s="201"/>
      <c r="AB689" s="201"/>
      <c r="AC689" s="201"/>
      <c r="AD689" s="201"/>
      <c r="AE689" s="201"/>
      <c r="AF689" s="201"/>
      <c r="AG689" s="201"/>
      <c r="AH689" s="201"/>
      <c r="AI689" s="201"/>
      <c r="AJ689" s="201"/>
      <c r="AK689" s="201"/>
      <c r="AL689" s="201"/>
      <c r="AM689" s="201"/>
      <c r="AN689" s="201"/>
      <c r="AO689" s="201"/>
      <c r="AP689" s="201"/>
      <c r="AQ689" s="201"/>
      <c r="AR689" s="201"/>
      <c r="AS689" s="201"/>
      <c r="AT689" s="201"/>
    </row>
    <row r="690" spans="1:46" hidden="1">
      <c r="A690" s="95" t="str">
        <f>IF(FN_MC!Y693="","*",FN_MC!Y693)</f>
        <v>*</v>
      </c>
      <c r="B690" s="95" t="str">
        <f>IF(FN_MC!X693="","*",FN_MC!X693)</f>
        <v>*</v>
      </c>
      <c r="C690" s="95" t="str">
        <f>IF(FN_MC!Z693="","*",FN_MC!Z693)</f>
        <v>*</v>
      </c>
      <c r="D690" s="96" t="str">
        <f>IF(FN_MC!S693="","*",FN_MC!S693)</f>
        <v>-</v>
      </c>
      <c r="E690" s="96" t="str">
        <f>IF(FN_MC!T693="","*",FN_MC!T693)</f>
        <v>-</v>
      </c>
      <c r="F690" s="96" t="str">
        <f>IF(FN_MC!B693="","*",FN_MC!B693)</f>
        <v>*</v>
      </c>
      <c r="G690" s="96" t="str">
        <f>IF(FN_MC!D693="","*",FN_MC!D693)</f>
        <v>*</v>
      </c>
      <c r="H690" s="96" t="str">
        <f>IF(FN_MC!F693="","*",FN_MC!F693)</f>
        <v>*</v>
      </c>
      <c r="I690" s="96" t="str">
        <f>IF(FN_MC!H693="","*",FN_MC!H693)</f>
        <v>*</v>
      </c>
      <c r="J690" s="96" t="str">
        <f>IF(FN_MC!I693="","*",FN_MC!I693)</f>
        <v>*</v>
      </c>
      <c r="K690" s="96" t="str">
        <f>IF(FN_MC!M693="","*",FN_MC!M693)</f>
        <v>-</v>
      </c>
      <c r="L690" s="196" t="str">
        <f>IF(FN_MC!N693="","*",FN_MC!N693)</f>
        <v>-</v>
      </c>
      <c r="M690" s="97" t="str">
        <f>IF(FN_MC!J693="","*",FN_MC!J693)</f>
        <v>*</v>
      </c>
      <c r="N690" s="183" t="str">
        <f>IF(FN_MC!K693="","*",FN_MC!K693)</f>
        <v>*</v>
      </c>
      <c r="O690" s="183" t="str">
        <f>IF(FN_MC!L693="","*",FN_MC!L693)</f>
        <v>-</v>
      </c>
      <c r="P690" s="107" t="str">
        <f>IF(FN_MC!O693="","*",FN_MC!O693)</f>
        <v>*</v>
      </c>
      <c r="Q690" s="107" t="str">
        <f>IF(FN_MC!P693="","*",FN_MC!P693)</f>
        <v>*</v>
      </c>
      <c r="R690" s="96" t="str">
        <f>IF(FN_MC!Q693="","*",CONCATENATE(FN_MC!Q693," ",FN_MC!R693))</f>
        <v>*</v>
      </c>
      <c r="S690" s="96" t="str">
        <f>IF(FN_MC!V693="","*",FN_MC!V693)</f>
        <v>*</v>
      </c>
      <c r="T690" s="96" t="str">
        <f>IF(FN_MC!W693="","*",FN_MC!W693)</f>
        <v>*</v>
      </c>
      <c r="U690" s="98" t="str">
        <f ca="1">_xlfn.XLOOKUP(G690&amp;$U$3,BS_CONTROLE[CHAVE],BS_CONTROLE[Quantidade_11],"-")</f>
        <v>-</v>
      </c>
      <c r="V690" s="98" t="str">
        <f ca="1">_xlfn.XLOOKUP(G690&amp;$V$3,BS_CONTROLE[CHAVE],BS_CONTROLE[Quantidade_11],"-")</f>
        <v>-</v>
      </c>
      <c r="W690" s="98" t="str">
        <f ca="1">_xlfn.XLOOKUP(G690&amp;$W$3,BS_CONTROLE[CHAVE],BS_CONTROLE[Quantidade_11],"-")</f>
        <v>-</v>
      </c>
      <c r="X690" s="201"/>
      <c r="Y690" s="201"/>
      <c r="Z690" s="201"/>
      <c r="AA690" s="201"/>
      <c r="AB690" s="201"/>
      <c r="AC690" s="201"/>
      <c r="AD690" s="201"/>
      <c r="AE690" s="201"/>
      <c r="AF690" s="201"/>
      <c r="AG690" s="201"/>
      <c r="AH690" s="201"/>
      <c r="AI690" s="201"/>
      <c r="AJ690" s="201"/>
      <c r="AK690" s="201"/>
      <c r="AL690" s="201"/>
      <c r="AM690" s="201"/>
      <c r="AN690" s="201"/>
      <c r="AO690" s="201"/>
      <c r="AP690" s="201"/>
      <c r="AQ690" s="201"/>
      <c r="AR690" s="201"/>
      <c r="AS690" s="201"/>
      <c r="AT690" s="201"/>
    </row>
    <row r="691" spans="1:46" hidden="1">
      <c r="A691" s="95" t="str">
        <f>IF(FN_MC!Y694="","*",FN_MC!Y694)</f>
        <v>*</v>
      </c>
      <c r="B691" s="95" t="str">
        <f>IF(FN_MC!X694="","*",FN_MC!X694)</f>
        <v>*</v>
      </c>
      <c r="C691" s="95" t="str">
        <f>IF(FN_MC!Z694="","*",FN_MC!Z694)</f>
        <v>*</v>
      </c>
      <c r="D691" s="96" t="str">
        <f>IF(FN_MC!S694="","*",FN_MC!S694)</f>
        <v>-</v>
      </c>
      <c r="E691" s="96" t="str">
        <f>IF(FN_MC!T694="","*",FN_MC!T694)</f>
        <v>-</v>
      </c>
      <c r="F691" s="96" t="str">
        <f>IF(FN_MC!B694="","*",FN_MC!B694)</f>
        <v>*</v>
      </c>
      <c r="G691" s="96" t="str">
        <f>IF(FN_MC!D694="","*",FN_MC!D694)</f>
        <v>*</v>
      </c>
      <c r="H691" s="96" t="str">
        <f>IF(FN_MC!F694="","*",FN_MC!F694)</f>
        <v>*</v>
      </c>
      <c r="I691" s="96" t="str">
        <f>IF(FN_MC!H694="","*",FN_MC!H694)</f>
        <v>*</v>
      </c>
      <c r="J691" s="96" t="str">
        <f>IF(FN_MC!I694="","*",FN_MC!I694)</f>
        <v>*</v>
      </c>
      <c r="K691" s="96" t="str">
        <f>IF(FN_MC!M694="","*",FN_MC!M694)</f>
        <v>-</v>
      </c>
      <c r="L691" s="196" t="str">
        <f>IF(FN_MC!N694="","*",FN_MC!N694)</f>
        <v>-</v>
      </c>
      <c r="M691" s="97" t="str">
        <f>IF(FN_MC!J694="","*",FN_MC!J694)</f>
        <v>*</v>
      </c>
      <c r="N691" s="183" t="str">
        <f>IF(FN_MC!K694="","*",FN_MC!K694)</f>
        <v>*</v>
      </c>
      <c r="O691" s="183" t="str">
        <f>IF(FN_MC!L694="","*",FN_MC!L694)</f>
        <v>-</v>
      </c>
      <c r="P691" s="107" t="str">
        <f>IF(FN_MC!O694="","*",FN_MC!O694)</f>
        <v>*</v>
      </c>
      <c r="Q691" s="107" t="str">
        <f>IF(FN_MC!P694="","*",FN_MC!P694)</f>
        <v>*</v>
      </c>
      <c r="R691" s="96" t="str">
        <f>IF(FN_MC!Q694="","*",CONCATENATE(FN_MC!Q694," ",FN_MC!R694))</f>
        <v>*</v>
      </c>
      <c r="S691" s="96" t="str">
        <f>IF(FN_MC!V694="","*",FN_MC!V694)</f>
        <v>*</v>
      </c>
      <c r="T691" s="96" t="str">
        <f>IF(FN_MC!W694="","*",FN_MC!W694)</f>
        <v>*</v>
      </c>
      <c r="U691" s="98" t="str">
        <f ca="1">_xlfn.XLOOKUP(G691&amp;$U$3,BS_CONTROLE[CHAVE],BS_CONTROLE[Quantidade_11],"-")</f>
        <v>-</v>
      </c>
      <c r="V691" s="98" t="str">
        <f ca="1">_xlfn.XLOOKUP(G691&amp;$V$3,BS_CONTROLE[CHAVE],BS_CONTROLE[Quantidade_11],"-")</f>
        <v>-</v>
      </c>
      <c r="W691" s="98" t="str">
        <f ca="1">_xlfn.XLOOKUP(G691&amp;$W$3,BS_CONTROLE[CHAVE],BS_CONTROLE[Quantidade_11],"-")</f>
        <v>-</v>
      </c>
      <c r="X691" s="201"/>
      <c r="Y691" s="201"/>
      <c r="Z691" s="201"/>
      <c r="AA691" s="201"/>
      <c r="AB691" s="201"/>
      <c r="AC691" s="201"/>
      <c r="AD691" s="201"/>
      <c r="AE691" s="201"/>
      <c r="AF691" s="201"/>
      <c r="AG691" s="201"/>
      <c r="AH691" s="201"/>
      <c r="AI691" s="201"/>
      <c r="AJ691" s="201"/>
      <c r="AK691" s="201"/>
      <c r="AL691" s="201"/>
      <c r="AM691" s="201"/>
      <c r="AN691" s="201"/>
      <c r="AO691" s="201"/>
      <c r="AP691" s="201"/>
      <c r="AQ691" s="201"/>
      <c r="AR691" s="201"/>
      <c r="AS691" s="201"/>
      <c r="AT691" s="201"/>
    </row>
    <row r="692" spans="1:46" hidden="1">
      <c r="A692" s="95" t="str">
        <f>IF(FN_MC!Y695="","*",FN_MC!Y695)</f>
        <v>*</v>
      </c>
      <c r="B692" s="95" t="str">
        <f>IF(FN_MC!X695="","*",FN_MC!X695)</f>
        <v>*</v>
      </c>
      <c r="C692" s="95" t="str">
        <f>IF(FN_MC!Z695="","*",FN_MC!Z695)</f>
        <v>*</v>
      </c>
      <c r="D692" s="96" t="str">
        <f>IF(FN_MC!S695="","*",FN_MC!S695)</f>
        <v>-</v>
      </c>
      <c r="E692" s="96" t="str">
        <f>IF(FN_MC!T695="","*",FN_MC!T695)</f>
        <v>-</v>
      </c>
      <c r="F692" s="96" t="str">
        <f>IF(FN_MC!B695="","*",FN_MC!B695)</f>
        <v>*</v>
      </c>
      <c r="G692" s="96" t="str">
        <f>IF(FN_MC!D695="","*",FN_MC!D695)</f>
        <v>*</v>
      </c>
      <c r="H692" s="96" t="str">
        <f>IF(FN_MC!F695="","*",FN_MC!F695)</f>
        <v>*</v>
      </c>
      <c r="I692" s="96" t="str">
        <f>IF(FN_MC!H695="","*",FN_MC!H695)</f>
        <v>*</v>
      </c>
      <c r="J692" s="96" t="str">
        <f>IF(FN_MC!I695="","*",FN_MC!I695)</f>
        <v>*</v>
      </c>
      <c r="K692" s="96" t="str">
        <f>IF(FN_MC!M695="","*",FN_MC!M695)</f>
        <v>-</v>
      </c>
      <c r="L692" s="196" t="str">
        <f>IF(FN_MC!N695="","*",FN_MC!N695)</f>
        <v>-</v>
      </c>
      <c r="M692" s="97" t="str">
        <f>IF(FN_MC!J695="","*",FN_MC!J695)</f>
        <v>*</v>
      </c>
      <c r="N692" s="183" t="str">
        <f>IF(FN_MC!K695="","*",FN_MC!K695)</f>
        <v>*</v>
      </c>
      <c r="O692" s="183" t="str">
        <f>IF(FN_MC!L695="","*",FN_MC!L695)</f>
        <v>-</v>
      </c>
      <c r="P692" s="107" t="str">
        <f>IF(FN_MC!O695="","*",FN_MC!O695)</f>
        <v>*</v>
      </c>
      <c r="Q692" s="107" t="str">
        <f>IF(FN_MC!P695="","*",FN_MC!P695)</f>
        <v>*</v>
      </c>
      <c r="R692" s="96" t="str">
        <f>IF(FN_MC!Q695="","*",CONCATENATE(FN_MC!Q695," ",FN_MC!R695))</f>
        <v>*</v>
      </c>
      <c r="S692" s="96" t="str">
        <f>IF(FN_MC!V695="","*",FN_MC!V695)</f>
        <v>*</v>
      </c>
      <c r="T692" s="96" t="str">
        <f>IF(FN_MC!W695="","*",FN_MC!W695)</f>
        <v>*</v>
      </c>
      <c r="U692" s="98" t="str">
        <f ca="1">_xlfn.XLOOKUP(G692&amp;$U$3,BS_CONTROLE[CHAVE],BS_CONTROLE[Quantidade_11],"-")</f>
        <v>-</v>
      </c>
      <c r="V692" s="98" t="str">
        <f ca="1">_xlfn.XLOOKUP(G692&amp;$V$3,BS_CONTROLE[CHAVE],BS_CONTROLE[Quantidade_11],"-")</f>
        <v>-</v>
      </c>
      <c r="W692" s="98" t="str">
        <f ca="1">_xlfn.XLOOKUP(G692&amp;$W$3,BS_CONTROLE[CHAVE],BS_CONTROLE[Quantidade_11],"-")</f>
        <v>-</v>
      </c>
      <c r="X692" s="201"/>
      <c r="Y692" s="201"/>
      <c r="Z692" s="201"/>
      <c r="AA692" s="201"/>
      <c r="AB692" s="201"/>
      <c r="AC692" s="201"/>
      <c r="AD692" s="201"/>
      <c r="AE692" s="201"/>
      <c r="AF692" s="201"/>
      <c r="AG692" s="201"/>
      <c r="AH692" s="201"/>
      <c r="AI692" s="201"/>
      <c r="AJ692" s="201"/>
      <c r="AK692" s="201"/>
      <c r="AL692" s="201"/>
      <c r="AM692" s="201"/>
      <c r="AN692" s="201"/>
      <c r="AO692" s="201"/>
      <c r="AP692" s="201"/>
      <c r="AQ692" s="201"/>
      <c r="AR692" s="201"/>
      <c r="AS692" s="201"/>
      <c r="AT692" s="201"/>
    </row>
    <row r="693" spans="1:46" hidden="1">
      <c r="A693" s="95" t="str">
        <f>IF(FN_MC!Y696="","*",FN_MC!Y696)</f>
        <v>*</v>
      </c>
      <c r="B693" s="95" t="str">
        <f>IF(FN_MC!X696="","*",FN_MC!X696)</f>
        <v>*</v>
      </c>
      <c r="C693" s="95" t="str">
        <f>IF(FN_MC!Z696="","*",FN_MC!Z696)</f>
        <v>*</v>
      </c>
      <c r="D693" s="96" t="str">
        <f>IF(FN_MC!S696="","*",FN_MC!S696)</f>
        <v>-</v>
      </c>
      <c r="E693" s="96" t="str">
        <f>IF(FN_MC!T696="","*",FN_MC!T696)</f>
        <v>-</v>
      </c>
      <c r="F693" s="96" t="str">
        <f>IF(FN_MC!B696="","*",FN_MC!B696)</f>
        <v>*</v>
      </c>
      <c r="G693" s="96" t="str">
        <f>IF(FN_MC!D696="","*",FN_MC!D696)</f>
        <v>*</v>
      </c>
      <c r="H693" s="96" t="str">
        <f>IF(FN_MC!F696="","*",FN_MC!F696)</f>
        <v>*</v>
      </c>
      <c r="I693" s="96" t="str">
        <f>IF(FN_MC!H696="","*",FN_MC!H696)</f>
        <v>*</v>
      </c>
      <c r="J693" s="96" t="str">
        <f>IF(FN_MC!I696="","*",FN_MC!I696)</f>
        <v>*</v>
      </c>
      <c r="K693" s="96" t="str">
        <f>IF(FN_MC!M696="","*",FN_MC!M696)</f>
        <v>-</v>
      </c>
      <c r="L693" s="196" t="str">
        <f>IF(FN_MC!N696="","*",FN_MC!N696)</f>
        <v>-</v>
      </c>
      <c r="M693" s="97" t="str">
        <f>IF(FN_MC!J696="","*",FN_MC!J696)</f>
        <v>*</v>
      </c>
      <c r="N693" s="183" t="str">
        <f>IF(FN_MC!K696="","*",FN_MC!K696)</f>
        <v>*</v>
      </c>
      <c r="O693" s="183" t="str">
        <f>IF(FN_MC!L696="","*",FN_MC!L696)</f>
        <v>-</v>
      </c>
      <c r="P693" s="107" t="str">
        <f>IF(FN_MC!O696="","*",FN_MC!O696)</f>
        <v>*</v>
      </c>
      <c r="Q693" s="107" t="str">
        <f>IF(FN_MC!P696="","*",FN_MC!P696)</f>
        <v>*</v>
      </c>
      <c r="R693" s="96" t="str">
        <f>IF(FN_MC!Q696="","*",CONCATENATE(FN_MC!Q696," ",FN_MC!R696))</f>
        <v>*</v>
      </c>
      <c r="S693" s="96" t="str">
        <f>IF(FN_MC!V696="","*",FN_MC!V696)</f>
        <v>*</v>
      </c>
      <c r="T693" s="96" t="str">
        <f>IF(FN_MC!W696="","*",FN_MC!W696)</f>
        <v>*</v>
      </c>
      <c r="U693" s="98" t="str">
        <f ca="1">_xlfn.XLOOKUP(G693&amp;$U$3,BS_CONTROLE[CHAVE],BS_CONTROLE[Quantidade_11],"-")</f>
        <v>-</v>
      </c>
      <c r="V693" s="98" t="str">
        <f ca="1">_xlfn.XLOOKUP(G693&amp;$V$3,BS_CONTROLE[CHAVE],BS_CONTROLE[Quantidade_11],"-")</f>
        <v>-</v>
      </c>
      <c r="W693" s="98" t="str">
        <f ca="1">_xlfn.XLOOKUP(G693&amp;$W$3,BS_CONTROLE[CHAVE],BS_CONTROLE[Quantidade_11],"-")</f>
        <v>-</v>
      </c>
      <c r="X693" s="201"/>
      <c r="Y693" s="201"/>
      <c r="Z693" s="201"/>
      <c r="AA693" s="201"/>
      <c r="AB693" s="201"/>
      <c r="AC693" s="201"/>
      <c r="AD693" s="201"/>
      <c r="AE693" s="201"/>
      <c r="AF693" s="201"/>
      <c r="AG693" s="201"/>
      <c r="AH693" s="201"/>
      <c r="AI693" s="201"/>
      <c r="AJ693" s="201"/>
      <c r="AK693" s="201"/>
      <c r="AL693" s="201"/>
      <c r="AM693" s="201"/>
      <c r="AN693" s="201"/>
      <c r="AO693" s="201"/>
      <c r="AP693" s="201"/>
      <c r="AQ693" s="201"/>
      <c r="AR693" s="201"/>
      <c r="AS693" s="201"/>
      <c r="AT693" s="201"/>
    </row>
    <row r="694" spans="1:46" hidden="1">
      <c r="A694" s="95" t="str">
        <f>IF(FN_MC!Y697="","*",FN_MC!Y697)</f>
        <v>*</v>
      </c>
      <c r="B694" s="95" t="str">
        <f>IF(FN_MC!X697="","*",FN_MC!X697)</f>
        <v>*</v>
      </c>
      <c r="C694" s="95" t="str">
        <f>IF(FN_MC!Z697="","*",FN_MC!Z697)</f>
        <v>*</v>
      </c>
      <c r="D694" s="96" t="str">
        <f>IF(FN_MC!S697="","*",FN_MC!S697)</f>
        <v>-</v>
      </c>
      <c r="E694" s="96" t="str">
        <f>IF(FN_MC!T697="","*",FN_MC!T697)</f>
        <v>-</v>
      </c>
      <c r="F694" s="96" t="str">
        <f>IF(FN_MC!B697="","*",FN_MC!B697)</f>
        <v>*</v>
      </c>
      <c r="G694" s="96" t="str">
        <f>IF(FN_MC!D697="","*",FN_MC!D697)</f>
        <v>*</v>
      </c>
      <c r="H694" s="96" t="str">
        <f>IF(FN_MC!F697="","*",FN_MC!F697)</f>
        <v>*</v>
      </c>
      <c r="I694" s="96" t="str">
        <f>IF(FN_MC!H697="","*",FN_MC!H697)</f>
        <v>*</v>
      </c>
      <c r="J694" s="96" t="str">
        <f>IF(FN_MC!I697="","*",FN_MC!I697)</f>
        <v>*</v>
      </c>
      <c r="K694" s="96" t="str">
        <f>IF(FN_MC!M697="","*",FN_MC!M697)</f>
        <v>-</v>
      </c>
      <c r="L694" s="196" t="str">
        <f>IF(FN_MC!N697="","*",FN_MC!N697)</f>
        <v>-</v>
      </c>
      <c r="M694" s="97" t="str">
        <f>IF(FN_MC!J697="","*",FN_MC!J697)</f>
        <v>*</v>
      </c>
      <c r="N694" s="183" t="str">
        <f>IF(FN_MC!K697="","*",FN_MC!K697)</f>
        <v>*</v>
      </c>
      <c r="O694" s="183" t="str">
        <f>IF(FN_MC!L697="","*",FN_MC!L697)</f>
        <v>-</v>
      </c>
      <c r="P694" s="107" t="str">
        <f>IF(FN_MC!O697="","*",FN_MC!O697)</f>
        <v>*</v>
      </c>
      <c r="Q694" s="107" t="str">
        <f>IF(FN_MC!P697="","*",FN_MC!P697)</f>
        <v>*</v>
      </c>
      <c r="R694" s="96" t="str">
        <f>IF(FN_MC!Q697="","*",CONCATENATE(FN_MC!Q697," ",FN_MC!R697))</f>
        <v>*</v>
      </c>
      <c r="S694" s="96" t="str">
        <f>IF(FN_MC!V697="","*",FN_MC!V697)</f>
        <v>*</v>
      </c>
      <c r="T694" s="96" t="str">
        <f>IF(FN_MC!W697="","*",FN_MC!W697)</f>
        <v>*</v>
      </c>
      <c r="U694" s="98" t="str">
        <f ca="1">_xlfn.XLOOKUP(G694&amp;$U$3,BS_CONTROLE[CHAVE],BS_CONTROLE[Quantidade_11],"-")</f>
        <v>-</v>
      </c>
      <c r="V694" s="98" t="str">
        <f ca="1">_xlfn.XLOOKUP(G694&amp;$V$3,BS_CONTROLE[CHAVE],BS_CONTROLE[Quantidade_11],"-")</f>
        <v>-</v>
      </c>
      <c r="W694" s="98" t="str">
        <f ca="1">_xlfn.XLOOKUP(G694&amp;$W$3,BS_CONTROLE[CHAVE],BS_CONTROLE[Quantidade_11],"-")</f>
        <v>-</v>
      </c>
      <c r="X694" s="201"/>
      <c r="Y694" s="201"/>
      <c r="Z694" s="201"/>
      <c r="AA694" s="201"/>
      <c r="AB694" s="201"/>
      <c r="AC694" s="201"/>
      <c r="AD694" s="201"/>
      <c r="AE694" s="201"/>
      <c r="AF694" s="201"/>
      <c r="AG694" s="201"/>
      <c r="AH694" s="201"/>
      <c r="AI694" s="201"/>
      <c r="AJ694" s="201"/>
      <c r="AK694" s="201"/>
      <c r="AL694" s="201"/>
      <c r="AM694" s="201"/>
      <c r="AN694" s="201"/>
      <c r="AO694" s="201"/>
      <c r="AP694" s="201"/>
      <c r="AQ694" s="201"/>
      <c r="AR694" s="201"/>
      <c r="AS694" s="201"/>
      <c r="AT694" s="201"/>
    </row>
    <row r="695" spans="1:46" hidden="1">
      <c r="A695" s="95" t="str">
        <f>IF(FN_MC!Y698="","*",FN_MC!Y698)</f>
        <v>*</v>
      </c>
      <c r="B695" s="95" t="str">
        <f>IF(FN_MC!X698="","*",FN_MC!X698)</f>
        <v>*</v>
      </c>
      <c r="C695" s="95" t="str">
        <f>IF(FN_MC!Z698="","*",FN_MC!Z698)</f>
        <v>*</v>
      </c>
      <c r="D695" s="96" t="str">
        <f>IF(FN_MC!S698="","*",FN_MC!S698)</f>
        <v>-</v>
      </c>
      <c r="E695" s="96" t="str">
        <f>IF(FN_MC!T698="","*",FN_MC!T698)</f>
        <v>-</v>
      </c>
      <c r="F695" s="96" t="str">
        <f>IF(FN_MC!B698="","*",FN_MC!B698)</f>
        <v>*</v>
      </c>
      <c r="G695" s="96" t="str">
        <f>IF(FN_MC!D698="","*",FN_MC!D698)</f>
        <v>*</v>
      </c>
      <c r="H695" s="96" t="str">
        <f>IF(FN_MC!F698="","*",FN_MC!F698)</f>
        <v>*</v>
      </c>
      <c r="I695" s="96" t="str">
        <f>IF(FN_MC!H698="","*",FN_MC!H698)</f>
        <v>*</v>
      </c>
      <c r="J695" s="96" t="str">
        <f>IF(FN_MC!I698="","*",FN_MC!I698)</f>
        <v>*</v>
      </c>
      <c r="K695" s="96" t="str">
        <f>IF(FN_MC!M698="","*",FN_MC!M698)</f>
        <v>-</v>
      </c>
      <c r="L695" s="196" t="str">
        <f>IF(FN_MC!N698="","*",FN_MC!N698)</f>
        <v>-</v>
      </c>
      <c r="M695" s="97" t="str">
        <f>IF(FN_MC!J698="","*",FN_MC!J698)</f>
        <v>*</v>
      </c>
      <c r="N695" s="183" t="str">
        <f>IF(FN_MC!K698="","*",FN_MC!K698)</f>
        <v>*</v>
      </c>
      <c r="O695" s="183" t="str">
        <f>IF(FN_MC!L698="","*",FN_MC!L698)</f>
        <v>-</v>
      </c>
      <c r="P695" s="107" t="str">
        <f>IF(FN_MC!O698="","*",FN_MC!O698)</f>
        <v>*</v>
      </c>
      <c r="Q695" s="107" t="str">
        <f>IF(FN_MC!P698="","*",FN_MC!P698)</f>
        <v>*</v>
      </c>
      <c r="R695" s="96" t="str">
        <f>IF(FN_MC!Q698="","*",CONCATENATE(FN_MC!Q698," ",FN_MC!R698))</f>
        <v>*</v>
      </c>
      <c r="S695" s="96" t="str">
        <f>IF(FN_MC!V698="","*",FN_MC!V698)</f>
        <v>*</v>
      </c>
      <c r="T695" s="96" t="str">
        <f>IF(FN_MC!W698="","*",FN_MC!W698)</f>
        <v>*</v>
      </c>
      <c r="U695" s="98" t="str">
        <f ca="1">_xlfn.XLOOKUP(G695&amp;$U$3,BS_CONTROLE[CHAVE],BS_CONTROLE[Quantidade_11],"-")</f>
        <v>-</v>
      </c>
      <c r="V695" s="98" t="str">
        <f ca="1">_xlfn.XLOOKUP(G695&amp;$V$3,BS_CONTROLE[CHAVE],BS_CONTROLE[Quantidade_11],"-")</f>
        <v>-</v>
      </c>
      <c r="W695" s="98" t="str">
        <f ca="1">_xlfn.XLOOKUP(G695&amp;$W$3,BS_CONTROLE[CHAVE],BS_CONTROLE[Quantidade_11],"-")</f>
        <v>-</v>
      </c>
      <c r="X695" s="201"/>
      <c r="Y695" s="201"/>
      <c r="Z695" s="201"/>
      <c r="AA695" s="201"/>
      <c r="AB695" s="201"/>
      <c r="AC695" s="201"/>
      <c r="AD695" s="201"/>
      <c r="AE695" s="201"/>
      <c r="AF695" s="201"/>
      <c r="AG695" s="201"/>
      <c r="AH695" s="201"/>
      <c r="AI695" s="201"/>
      <c r="AJ695" s="201"/>
      <c r="AK695" s="201"/>
      <c r="AL695" s="201"/>
      <c r="AM695" s="201"/>
      <c r="AN695" s="201"/>
      <c r="AO695" s="201"/>
      <c r="AP695" s="201"/>
      <c r="AQ695" s="201"/>
      <c r="AR695" s="201"/>
      <c r="AS695" s="201"/>
      <c r="AT695" s="201"/>
    </row>
    <row r="696" spans="1:46" hidden="1">
      <c r="A696" s="95" t="str">
        <f>IF(FN_MC!Y699="","*",FN_MC!Y699)</f>
        <v>*</v>
      </c>
      <c r="B696" s="95" t="str">
        <f>IF(FN_MC!X699="","*",FN_MC!X699)</f>
        <v>*</v>
      </c>
      <c r="C696" s="95" t="str">
        <f>IF(FN_MC!Z699="","*",FN_MC!Z699)</f>
        <v>*</v>
      </c>
      <c r="D696" s="96" t="str">
        <f>IF(FN_MC!S699="","*",FN_MC!S699)</f>
        <v>-</v>
      </c>
      <c r="E696" s="96" t="str">
        <f>IF(FN_MC!T699="","*",FN_MC!T699)</f>
        <v>-</v>
      </c>
      <c r="F696" s="96" t="str">
        <f>IF(FN_MC!B699="","*",FN_MC!B699)</f>
        <v>*</v>
      </c>
      <c r="G696" s="96" t="str">
        <f>IF(FN_MC!D699="","*",FN_MC!D699)</f>
        <v>*</v>
      </c>
      <c r="H696" s="96" t="str">
        <f>IF(FN_MC!F699="","*",FN_MC!F699)</f>
        <v>*</v>
      </c>
      <c r="I696" s="96" t="str">
        <f>IF(FN_MC!H699="","*",FN_MC!H699)</f>
        <v>*</v>
      </c>
      <c r="J696" s="96" t="str">
        <f>IF(FN_MC!I699="","*",FN_MC!I699)</f>
        <v>*</v>
      </c>
      <c r="K696" s="96" t="str">
        <f>IF(FN_MC!M699="","*",FN_MC!M699)</f>
        <v>-</v>
      </c>
      <c r="L696" s="196" t="str">
        <f>IF(FN_MC!N699="","*",FN_MC!N699)</f>
        <v>-</v>
      </c>
      <c r="M696" s="97" t="str">
        <f>IF(FN_MC!J699="","*",FN_MC!J699)</f>
        <v>*</v>
      </c>
      <c r="N696" s="183" t="str">
        <f>IF(FN_MC!K699="","*",FN_MC!K699)</f>
        <v>*</v>
      </c>
      <c r="O696" s="183" t="str">
        <f>IF(FN_MC!L699="","*",FN_MC!L699)</f>
        <v>-</v>
      </c>
      <c r="P696" s="107" t="str">
        <f>IF(FN_MC!O699="","*",FN_MC!O699)</f>
        <v>*</v>
      </c>
      <c r="Q696" s="107" t="str">
        <f>IF(FN_MC!P699="","*",FN_MC!P699)</f>
        <v>*</v>
      </c>
      <c r="R696" s="96" t="str">
        <f>IF(FN_MC!Q699="","*",CONCATENATE(FN_MC!Q699," ",FN_MC!R699))</f>
        <v>*</v>
      </c>
      <c r="S696" s="96" t="str">
        <f>IF(FN_MC!V699="","*",FN_MC!V699)</f>
        <v>*</v>
      </c>
      <c r="T696" s="96" t="str">
        <f>IF(FN_MC!W699="","*",FN_MC!W699)</f>
        <v>*</v>
      </c>
      <c r="U696" s="98" t="str">
        <f ca="1">_xlfn.XLOOKUP(G696&amp;$U$3,BS_CONTROLE[CHAVE],BS_CONTROLE[Quantidade_11],"-")</f>
        <v>-</v>
      </c>
      <c r="V696" s="98" t="str">
        <f ca="1">_xlfn.XLOOKUP(G696&amp;$V$3,BS_CONTROLE[CHAVE],BS_CONTROLE[Quantidade_11],"-")</f>
        <v>-</v>
      </c>
      <c r="W696" s="98" t="str">
        <f ca="1">_xlfn.XLOOKUP(G696&amp;$W$3,BS_CONTROLE[CHAVE],BS_CONTROLE[Quantidade_11],"-")</f>
        <v>-</v>
      </c>
      <c r="X696" s="201"/>
      <c r="Y696" s="201"/>
      <c r="Z696" s="201"/>
      <c r="AA696" s="201"/>
      <c r="AB696" s="201"/>
      <c r="AC696" s="201"/>
      <c r="AD696" s="201"/>
      <c r="AE696" s="201"/>
      <c r="AF696" s="201"/>
      <c r="AG696" s="201"/>
      <c r="AH696" s="201"/>
      <c r="AI696" s="201"/>
      <c r="AJ696" s="201"/>
      <c r="AK696" s="201"/>
      <c r="AL696" s="201"/>
      <c r="AM696" s="201"/>
      <c r="AN696" s="201"/>
      <c r="AO696" s="201"/>
      <c r="AP696" s="201"/>
      <c r="AQ696" s="201"/>
      <c r="AR696" s="201"/>
      <c r="AS696" s="201"/>
      <c r="AT696" s="201"/>
    </row>
    <row r="697" spans="1:46" hidden="1">
      <c r="A697" s="95" t="str">
        <f>IF(FN_MC!Y700="","*",FN_MC!Y700)</f>
        <v>*</v>
      </c>
      <c r="B697" s="95" t="str">
        <f>IF(FN_MC!X700="","*",FN_MC!X700)</f>
        <v>*</v>
      </c>
      <c r="C697" s="95" t="str">
        <f>IF(FN_MC!Z700="","*",FN_MC!Z700)</f>
        <v>*</v>
      </c>
      <c r="D697" s="96" t="str">
        <f>IF(FN_MC!S700="","*",FN_MC!S700)</f>
        <v>-</v>
      </c>
      <c r="E697" s="96" t="str">
        <f>IF(FN_MC!T700="","*",FN_MC!T700)</f>
        <v>-</v>
      </c>
      <c r="F697" s="96" t="str">
        <f>IF(FN_MC!B700="","*",FN_MC!B700)</f>
        <v>*</v>
      </c>
      <c r="G697" s="96" t="str">
        <f>IF(FN_MC!D700="","*",FN_MC!D700)</f>
        <v>*</v>
      </c>
      <c r="H697" s="96" t="str">
        <f>IF(FN_MC!F700="","*",FN_MC!F700)</f>
        <v>*</v>
      </c>
      <c r="I697" s="96" t="str">
        <f>IF(FN_MC!H700="","*",FN_MC!H700)</f>
        <v>*</v>
      </c>
      <c r="J697" s="96" t="str">
        <f>IF(FN_MC!I700="","*",FN_MC!I700)</f>
        <v>*</v>
      </c>
      <c r="K697" s="96" t="str">
        <f>IF(FN_MC!M700="","*",FN_MC!M700)</f>
        <v>-</v>
      </c>
      <c r="L697" s="196" t="str">
        <f>IF(FN_MC!N700="","*",FN_MC!N700)</f>
        <v>-</v>
      </c>
      <c r="M697" s="97" t="str">
        <f>IF(FN_MC!J700="","*",FN_MC!J700)</f>
        <v>*</v>
      </c>
      <c r="N697" s="183" t="str">
        <f>IF(FN_MC!K700="","*",FN_MC!K700)</f>
        <v>*</v>
      </c>
      <c r="O697" s="183" t="str">
        <f>IF(FN_MC!L700="","*",FN_MC!L700)</f>
        <v>-</v>
      </c>
      <c r="P697" s="107" t="str">
        <f>IF(FN_MC!O700="","*",FN_MC!O700)</f>
        <v>*</v>
      </c>
      <c r="Q697" s="107" t="str">
        <f>IF(FN_MC!P700="","*",FN_MC!P700)</f>
        <v>*</v>
      </c>
      <c r="R697" s="96" t="str">
        <f>IF(FN_MC!Q700="","*",CONCATENATE(FN_MC!Q700," ",FN_MC!R700))</f>
        <v>*</v>
      </c>
      <c r="S697" s="96" t="str">
        <f>IF(FN_MC!V700="","*",FN_MC!V700)</f>
        <v>*</v>
      </c>
      <c r="T697" s="96" t="str">
        <f>IF(FN_MC!W700="","*",FN_MC!W700)</f>
        <v>*</v>
      </c>
      <c r="U697" s="98" t="str">
        <f ca="1">_xlfn.XLOOKUP(G697&amp;$U$3,BS_CONTROLE[CHAVE],BS_CONTROLE[Quantidade_11],"-")</f>
        <v>-</v>
      </c>
      <c r="V697" s="98" t="str">
        <f ca="1">_xlfn.XLOOKUP(G697&amp;$V$3,BS_CONTROLE[CHAVE],BS_CONTROLE[Quantidade_11],"-")</f>
        <v>-</v>
      </c>
      <c r="W697" s="98" t="str">
        <f ca="1">_xlfn.XLOOKUP(G697&amp;$W$3,BS_CONTROLE[CHAVE],BS_CONTROLE[Quantidade_11],"-")</f>
        <v>-</v>
      </c>
      <c r="X697" s="201"/>
      <c r="Y697" s="201"/>
      <c r="Z697" s="201"/>
      <c r="AA697" s="201"/>
      <c r="AB697" s="201"/>
      <c r="AC697" s="201"/>
      <c r="AD697" s="201"/>
      <c r="AE697" s="201"/>
      <c r="AF697" s="201"/>
      <c r="AG697" s="201"/>
      <c r="AH697" s="201"/>
      <c r="AI697" s="201"/>
      <c r="AJ697" s="201"/>
      <c r="AK697" s="201"/>
      <c r="AL697" s="201"/>
      <c r="AM697" s="201"/>
      <c r="AN697" s="201"/>
      <c r="AO697" s="201"/>
      <c r="AP697" s="201"/>
      <c r="AQ697" s="201"/>
      <c r="AR697" s="201"/>
      <c r="AS697" s="201"/>
      <c r="AT697" s="201"/>
    </row>
    <row r="698" spans="1:46" hidden="1">
      <c r="A698" s="95" t="str">
        <f>IF(FN_MC!Y701="","*",FN_MC!Y701)</f>
        <v>*</v>
      </c>
      <c r="B698" s="95" t="str">
        <f>IF(FN_MC!X701="","*",FN_MC!X701)</f>
        <v>*</v>
      </c>
      <c r="C698" s="95" t="str">
        <f>IF(FN_MC!Z701="","*",FN_MC!Z701)</f>
        <v>*</v>
      </c>
      <c r="D698" s="96" t="str">
        <f>IF(FN_MC!S701="","*",FN_MC!S701)</f>
        <v>-</v>
      </c>
      <c r="E698" s="96" t="str">
        <f>IF(FN_MC!T701="","*",FN_MC!T701)</f>
        <v>-</v>
      </c>
      <c r="F698" s="96" t="str">
        <f>IF(FN_MC!B701="","*",FN_MC!B701)</f>
        <v>*</v>
      </c>
      <c r="G698" s="96" t="str">
        <f>IF(FN_MC!D701="","*",FN_MC!D701)</f>
        <v>*</v>
      </c>
      <c r="H698" s="96" t="str">
        <f>IF(FN_MC!F701="","*",FN_MC!F701)</f>
        <v>*</v>
      </c>
      <c r="I698" s="96" t="str">
        <f>IF(FN_MC!H701="","*",FN_MC!H701)</f>
        <v>*</v>
      </c>
      <c r="J698" s="96" t="str">
        <f>IF(FN_MC!I701="","*",FN_MC!I701)</f>
        <v>*</v>
      </c>
      <c r="K698" s="96" t="str">
        <f>IF(FN_MC!M701="","*",FN_MC!M701)</f>
        <v>-</v>
      </c>
      <c r="L698" s="196" t="str">
        <f>IF(FN_MC!N701="","*",FN_MC!N701)</f>
        <v>-</v>
      </c>
      <c r="M698" s="97" t="str">
        <f>IF(FN_MC!J701="","*",FN_MC!J701)</f>
        <v>*</v>
      </c>
      <c r="N698" s="183" t="str">
        <f>IF(FN_MC!K701="","*",FN_MC!K701)</f>
        <v>*</v>
      </c>
      <c r="O698" s="183" t="str">
        <f>IF(FN_MC!L701="","*",FN_MC!L701)</f>
        <v>-</v>
      </c>
      <c r="P698" s="107" t="str">
        <f>IF(FN_MC!O701="","*",FN_MC!O701)</f>
        <v>*</v>
      </c>
      <c r="Q698" s="107" t="str">
        <f>IF(FN_MC!P701="","*",FN_MC!P701)</f>
        <v>*</v>
      </c>
      <c r="R698" s="96" t="str">
        <f>IF(FN_MC!Q701="","*",CONCATENATE(FN_MC!Q701," ",FN_MC!R701))</f>
        <v>*</v>
      </c>
      <c r="S698" s="96" t="str">
        <f>IF(FN_MC!V701="","*",FN_MC!V701)</f>
        <v>*</v>
      </c>
      <c r="T698" s="96" t="str">
        <f>IF(FN_MC!W701="","*",FN_MC!W701)</f>
        <v>*</v>
      </c>
      <c r="U698" s="98" t="str">
        <f ca="1">_xlfn.XLOOKUP(G698&amp;$U$3,BS_CONTROLE[CHAVE],BS_CONTROLE[Quantidade_11],"-")</f>
        <v>-</v>
      </c>
      <c r="V698" s="98" t="str">
        <f ca="1">_xlfn.XLOOKUP(G698&amp;$V$3,BS_CONTROLE[CHAVE],BS_CONTROLE[Quantidade_11],"-")</f>
        <v>-</v>
      </c>
      <c r="W698" s="98" t="str">
        <f ca="1">_xlfn.XLOOKUP(G698&amp;$W$3,BS_CONTROLE[CHAVE],BS_CONTROLE[Quantidade_11],"-")</f>
        <v>-</v>
      </c>
      <c r="X698" s="201"/>
      <c r="Y698" s="201"/>
      <c r="Z698" s="201"/>
      <c r="AA698" s="201"/>
      <c r="AB698" s="201"/>
      <c r="AC698" s="201"/>
      <c r="AD698" s="201"/>
      <c r="AE698" s="201"/>
      <c r="AF698" s="201"/>
      <c r="AG698" s="201"/>
      <c r="AH698" s="201"/>
      <c r="AI698" s="201"/>
      <c r="AJ698" s="201"/>
      <c r="AK698" s="201"/>
      <c r="AL698" s="201"/>
      <c r="AM698" s="201"/>
      <c r="AN698" s="201"/>
      <c r="AO698" s="201"/>
      <c r="AP698" s="201"/>
      <c r="AQ698" s="201"/>
      <c r="AR698" s="201"/>
      <c r="AS698" s="201"/>
      <c r="AT698" s="201"/>
    </row>
    <row r="699" spans="1:46" hidden="1">
      <c r="A699" s="95" t="str">
        <f>IF(FN_MC!Y702="","*",FN_MC!Y702)</f>
        <v>*</v>
      </c>
      <c r="B699" s="95" t="str">
        <f>IF(FN_MC!X702="","*",FN_MC!X702)</f>
        <v>*</v>
      </c>
      <c r="C699" s="95" t="str">
        <f>IF(FN_MC!Z702="","*",FN_MC!Z702)</f>
        <v>*</v>
      </c>
      <c r="D699" s="96" t="str">
        <f>IF(FN_MC!S702="","*",FN_MC!S702)</f>
        <v>-</v>
      </c>
      <c r="E699" s="96" t="str">
        <f>IF(FN_MC!T702="","*",FN_MC!T702)</f>
        <v>-</v>
      </c>
      <c r="F699" s="96" t="str">
        <f>IF(FN_MC!B702="","*",FN_MC!B702)</f>
        <v>*</v>
      </c>
      <c r="G699" s="96" t="str">
        <f>IF(FN_MC!D702="","*",FN_MC!D702)</f>
        <v>*</v>
      </c>
      <c r="H699" s="96" t="str">
        <f>IF(FN_MC!F702="","*",FN_MC!F702)</f>
        <v>*</v>
      </c>
      <c r="I699" s="96" t="str">
        <f>IF(FN_MC!H702="","*",FN_MC!H702)</f>
        <v>*</v>
      </c>
      <c r="J699" s="96" t="str">
        <f>IF(FN_MC!I702="","*",FN_MC!I702)</f>
        <v>*</v>
      </c>
      <c r="K699" s="96" t="str">
        <f>IF(FN_MC!M702="","*",FN_MC!M702)</f>
        <v>-</v>
      </c>
      <c r="L699" s="196" t="str">
        <f>IF(FN_MC!N702="","*",FN_MC!N702)</f>
        <v>-</v>
      </c>
      <c r="M699" s="97" t="str">
        <f>IF(FN_MC!J702="","*",FN_MC!J702)</f>
        <v>*</v>
      </c>
      <c r="N699" s="183" t="str">
        <f>IF(FN_MC!K702="","*",FN_MC!K702)</f>
        <v>*</v>
      </c>
      <c r="O699" s="183" t="str">
        <f>IF(FN_MC!L702="","*",FN_MC!L702)</f>
        <v>-</v>
      </c>
      <c r="P699" s="107" t="str">
        <f>IF(FN_MC!O702="","*",FN_MC!O702)</f>
        <v>*</v>
      </c>
      <c r="Q699" s="107" t="str">
        <f>IF(FN_MC!P702="","*",FN_MC!P702)</f>
        <v>*</v>
      </c>
      <c r="R699" s="96" t="str">
        <f>IF(FN_MC!Q702="","*",CONCATENATE(FN_MC!Q702," ",FN_MC!R702))</f>
        <v>*</v>
      </c>
      <c r="S699" s="96" t="str">
        <f>IF(FN_MC!V702="","*",FN_MC!V702)</f>
        <v>*</v>
      </c>
      <c r="T699" s="96" t="str">
        <f>IF(FN_MC!W702="","*",FN_MC!W702)</f>
        <v>*</v>
      </c>
      <c r="U699" s="98" t="str">
        <f ca="1">_xlfn.XLOOKUP(G699&amp;$U$3,BS_CONTROLE[CHAVE],BS_CONTROLE[Quantidade_11],"-")</f>
        <v>-</v>
      </c>
      <c r="V699" s="98" t="str">
        <f ca="1">_xlfn.XLOOKUP(G699&amp;$V$3,BS_CONTROLE[CHAVE],BS_CONTROLE[Quantidade_11],"-")</f>
        <v>-</v>
      </c>
      <c r="W699" s="98" t="str">
        <f ca="1">_xlfn.XLOOKUP(G699&amp;$W$3,BS_CONTROLE[CHAVE],BS_CONTROLE[Quantidade_11],"-")</f>
        <v>-</v>
      </c>
      <c r="X699" s="201"/>
      <c r="Y699" s="201"/>
      <c r="Z699" s="201"/>
      <c r="AA699" s="201"/>
      <c r="AB699" s="201"/>
      <c r="AC699" s="201"/>
      <c r="AD699" s="201"/>
      <c r="AE699" s="201"/>
      <c r="AF699" s="201"/>
      <c r="AG699" s="201"/>
      <c r="AH699" s="201"/>
      <c r="AI699" s="201"/>
      <c r="AJ699" s="201"/>
      <c r="AK699" s="201"/>
      <c r="AL699" s="201"/>
      <c r="AM699" s="201"/>
      <c r="AN699" s="201"/>
      <c r="AO699" s="201"/>
      <c r="AP699" s="201"/>
      <c r="AQ699" s="201"/>
      <c r="AR699" s="201"/>
      <c r="AS699" s="201"/>
      <c r="AT699" s="201"/>
    </row>
    <row r="700" spans="1:46" hidden="1">
      <c r="A700" s="95" t="str">
        <f>IF(FN_MC!Y703="","*",FN_MC!Y703)</f>
        <v>*</v>
      </c>
      <c r="B700" s="95" t="str">
        <f>IF(FN_MC!X703="","*",FN_MC!X703)</f>
        <v>*</v>
      </c>
      <c r="C700" s="95" t="str">
        <f>IF(FN_MC!Z703="","*",FN_MC!Z703)</f>
        <v>*</v>
      </c>
      <c r="D700" s="96" t="str">
        <f>IF(FN_MC!S703="","*",FN_MC!S703)</f>
        <v>-</v>
      </c>
      <c r="E700" s="96" t="str">
        <f>IF(FN_MC!T703="","*",FN_MC!T703)</f>
        <v>-</v>
      </c>
      <c r="F700" s="96" t="str">
        <f>IF(FN_MC!B703="","*",FN_MC!B703)</f>
        <v>*</v>
      </c>
      <c r="G700" s="96" t="str">
        <f>IF(FN_MC!D703="","*",FN_MC!D703)</f>
        <v>*</v>
      </c>
      <c r="H700" s="96" t="str">
        <f>IF(FN_MC!F703="","*",FN_MC!F703)</f>
        <v>*</v>
      </c>
      <c r="I700" s="96" t="str">
        <f>IF(FN_MC!H703="","*",FN_MC!H703)</f>
        <v>*</v>
      </c>
      <c r="J700" s="96" t="str">
        <f>IF(FN_MC!I703="","*",FN_MC!I703)</f>
        <v>*</v>
      </c>
      <c r="K700" s="96" t="str">
        <f>IF(FN_MC!M703="","*",FN_MC!M703)</f>
        <v>-</v>
      </c>
      <c r="L700" s="196" t="str">
        <f>IF(FN_MC!N703="","*",FN_MC!N703)</f>
        <v>-</v>
      </c>
      <c r="M700" s="97" t="str">
        <f>IF(FN_MC!J703="","*",FN_MC!J703)</f>
        <v>*</v>
      </c>
      <c r="N700" s="183" t="str">
        <f>IF(FN_MC!K703="","*",FN_MC!K703)</f>
        <v>*</v>
      </c>
      <c r="O700" s="183" t="str">
        <f>IF(FN_MC!L703="","*",FN_MC!L703)</f>
        <v>-</v>
      </c>
      <c r="P700" s="107" t="str">
        <f>IF(FN_MC!O703="","*",FN_MC!O703)</f>
        <v>*</v>
      </c>
      <c r="Q700" s="107" t="str">
        <f>IF(FN_MC!P703="","*",FN_MC!P703)</f>
        <v>*</v>
      </c>
      <c r="R700" s="96" t="str">
        <f>IF(FN_MC!Q703="","*",CONCATENATE(FN_MC!Q703," ",FN_MC!R703))</f>
        <v>*</v>
      </c>
      <c r="S700" s="96" t="str">
        <f>IF(FN_MC!V703="","*",FN_MC!V703)</f>
        <v>*</v>
      </c>
      <c r="T700" s="96" t="str">
        <f>IF(FN_MC!W703="","*",FN_MC!W703)</f>
        <v>*</v>
      </c>
      <c r="U700" s="98" t="str">
        <f ca="1">_xlfn.XLOOKUP(G700&amp;$U$3,BS_CONTROLE[CHAVE],BS_CONTROLE[Quantidade_11],"-")</f>
        <v>-</v>
      </c>
      <c r="V700" s="98" t="str">
        <f ca="1">_xlfn.XLOOKUP(G700&amp;$V$3,BS_CONTROLE[CHAVE],BS_CONTROLE[Quantidade_11],"-")</f>
        <v>-</v>
      </c>
      <c r="W700" s="98" t="str">
        <f ca="1">_xlfn.XLOOKUP(G700&amp;$W$3,BS_CONTROLE[CHAVE],BS_CONTROLE[Quantidade_11],"-")</f>
        <v>-</v>
      </c>
      <c r="X700" s="201"/>
      <c r="Y700" s="201"/>
      <c r="Z700" s="201"/>
      <c r="AA700" s="201"/>
      <c r="AB700" s="201"/>
      <c r="AC700" s="201"/>
      <c r="AD700" s="201"/>
      <c r="AE700" s="201"/>
      <c r="AF700" s="201"/>
      <c r="AG700" s="201"/>
      <c r="AH700" s="201"/>
      <c r="AI700" s="201"/>
      <c r="AJ700" s="201"/>
      <c r="AK700" s="201"/>
      <c r="AL700" s="201"/>
      <c r="AM700" s="201"/>
      <c r="AN700" s="201"/>
      <c r="AO700" s="201"/>
      <c r="AP700" s="201"/>
      <c r="AQ700" s="201"/>
      <c r="AR700" s="201"/>
      <c r="AS700" s="201"/>
      <c r="AT700" s="201"/>
    </row>
    <row r="701" spans="1:46" hidden="1">
      <c r="A701" s="95" t="str">
        <f>IF(FN_MC!Y704="","*",FN_MC!Y704)</f>
        <v>*</v>
      </c>
      <c r="B701" s="95" t="str">
        <f>IF(FN_MC!X704="","*",FN_MC!X704)</f>
        <v>*</v>
      </c>
      <c r="C701" s="95" t="str">
        <f>IF(FN_MC!Z704="","*",FN_MC!Z704)</f>
        <v>*</v>
      </c>
      <c r="D701" s="96" t="str">
        <f>IF(FN_MC!S704="","*",FN_MC!S704)</f>
        <v>-</v>
      </c>
      <c r="E701" s="96" t="str">
        <f>IF(FN_MC!T704="","*",FN_MC!T704)</f>
        <v>-</v>
      </c>
      <c r="F701" s="96" t="str">
        <f>IF(FN_MC!B704="","*",FN_MC!B704)</f>
        <v>*</v>
      </c>
      <c r="G701" s="96" t="str">
        <f>IF(FN_MC!D704="","*",FN_MC!D704)</f>
        <v>*</v>
      </c>
      <c r="H701" s="96" t="str">
        <f>IF(FN_MC!F704="","*",FN_MC!F704)</f>
        <v>*</v>
      </c>
      <c r="I701" s="96" t="str">
        <f>IF(FN_MC!H704="","*",FN_MC!H704)</f>
        <v>*</v>
      </c>
      <c r="J701" s="96" t="str">
        <f>IF(FN_MC!I704="","*",FN_MC!I704)</f>
        <v>*</v>
      </c>
      <c r="K701" s="96" t="str">
        <f>IF(FN_MC!M704="","*",FN_MC!M704)</f>
        <v>-</v>
      </c>
      <c r="L701" s="196" t="str">
        <f>IF(FN_MC!N704="","*",FN_MC!N704)</f>
        <v>-</v>
      </c>
      <c r="M701" s="97" t="str">
        <f>IF(FN_MC!J704="","*",FN_MC!J704)</f>
        <v>*</v>
      </c>
      <c r="N701" s="183" t="str">
        <f>IF(FN_MC!K704="","*",FN_MC!K704)</f>
        <v>*</v>
      </c>
      <c r="O701" s="183" t="str">
        <f>IF(FN_MC!L704="","*",FN_MC!L704)</f>
        <v>-</v>
      </c>
      <c r="P701" s="107" t="str">
        <f>IF(FN_MC!O704="","*",FN_MC!O704)</f>
        <v>*</v>
      </c>
      <c r="Q701" s="107" t="str">
        <f>IF(FN_MC!P704="","*",FN_MC!P704)</f>
        <v>*</v>
      </c>
      <c r="R701" s="96" t="str">
        <f>IF(FN_MC!Q704="","*",CONCATENATE(FN_MC!Q704," ",FN_MC!R704))</f>
        <v>*</v>
      </c>
      <c r="S701" s="96" t="str">
        <f>IF(FN_MC!V704="","*",FN_MC!V704)</f>
        <v>*</v>
      </c>
      <c r="T701" s="96" t="str">
        <f>IF(FN_MC!W704="","*",FN_MC!W704)</f>
        <v>*</v>
      </c>
      <c r="U701" s="98" t="str">
        <f ca="1">_xlfn.XLOOKUP(G701&amp;$U$3,BS_CONTROLE[CHAVE],BS_CONTROLE[Quantidade_11],"-")</f>
        <v>-</v>
      </c>
      <c r="V701" s="98" t="str">
        <f ca="1">_xlfn.XLOOKUP(G701&amp;$V$3,BS_CONTROLE[CHAVE],BS_CONTROLE[Quantidade_11],"-")</f>
        <v>-</v>
      </c>
      <c r="W701" s="98" t="str">
        <f ca="1">_xlfn.XLOOKUP(G701&amp;$W$3,BS_CONTROLE[CHAVE],BS_CONTROLE[Quantidade_11],"-")</f>
        <v>-</v>
      </c>
      <c r="X701" s="201"/>
      <c r="Y701" s="201"/>
      <c r="Z701" s="201"/>
      <c r="AA701" s="201"/>
      <c r="AB701" s="201"/>
      <c r="AC701" s="201"/>
      <c r="AD701" s="201"/>
      <c r="AE701" s="201"/>
      <c r="AF701" s="201"/>
      <c r="AG701" s="201"/>
      <c r="AH701" s="201"/>
      <c r="AI701" s="201"/>
      <c r="AJ701" s="201"/>
      <c r="AK701" s="201"/>
      <c r="AL701" s="201"/>
      <c r="AM701" s="201"/>
      <c r="AN701" s="201"/>
      <c r="AO701" s="201"/>
      <c r="AP701" s="201"/>
      <c r="AQ701" s="201"/>
      <c r="AR701" s="201"/>
      <c r="AS701" s="201"/>
      <c r="AT701" s="201"/>
    </row>
    <row r="702" spans="1:46" hidden="1">
      <c r="A702" s="95" t="str">
        <f>IF(FN_MC!Y705="","*",FN_MC!Y705)</f>
        <v>*</v>
      </c>
      <c r="B702" s="95" t="str">
        <f>IF(FN_MC!X705="","*",FN_MC!X705)</f>
        <v>*</v>
      </c>
      <c r="C702" s="95" t="str">
        <f>IF(FN_MC!Z705="","*",FN_MC!Z705)</f>
        <v>*</v>
      </c>
      <c r="D702" s="96" t="str">
        <f>IF(FN_MC!S705="","*",FN_MC!S705)</f>
        <v>-</v>
      </c>
      <c r="E702" s="96" t="str">
        <f>IF(FN_MC!T705="","*",FN_MC!T705)</f>
        <v>-</v>
      </c>
      <c r="F702" s="96" t="str">
        <f>IF(FN_MC!B705="","*",FN_MC!B705)</f>
        <v>*</v>
      </c>
      <c r="G702" s="96" t="str">
        <f>IF(FN_MC!D705="","*",FN_MC!D705)</f>
        <v>*</v>
      </c>
      <c r="H702" s="96" t="str">
        <f>IF(FN_MC!F705="","*",FN_MC!F705)</f>
        <v>*</v>
      </c>
      <c r="I702" s="96" t="str">
        <f>IF(FN_MC!H705="","*",FN_MC!H705)</f>
        <v>*</v>
      </c>
      <c r="J702" s="96" t="str">
        <f>IF(FN_MC!I705="","*",FN_MC!I705)</f>
        <v>*</v>
      </c>
      <c r="K702" s="96" t="str">
        <f>IF(FN_MC!M705="","*",FN_MC!M705)</f>
        <v>-</v>
      </c>
      <c r="L702" s="196" t="str">
        <f>IF(FN_MC!N705="","*",FN_MC!N705)</f>
        <v>-</v>
      </c>
      <c r="M702" s="97" t="str">
        <f>IF(FN_MC!J705="","*",FN_MC!J705)</f>
        <v>*</v>
      </c>
      <c r="N702" s="183" t="str">
        <f>IF(FN_MC!K705="","*",FN_MC!K705)</f>
        <v>*</v>
      </c>
      <c r="O702" s="183" t="str">
        <f>IF(FN_MC!L705="","*",FN_MC!L705)</f>
        <v>-</v>
      </c>
      <c r="P702" s="107" t="str">
        <f>IF(FN_MC!O705="","*",FN_MC!O705)</f>
        <v>*</v>
      </c>
      <c r="Q702" s="107" t="str">
        <f>IF(FN_MC!P705="","*",FN_MC!P705)</f>
        <v>*</v>
      </c>
      <c r="R702" s="96" t="str">
        <f>IF(FN_MC!Q705="","*",CONCATENATE(FN_MC!Q705," ",FN_MC!R705))</f>
        <v>*</v>
      </c>
      <c r="S702" s="96" t="str">
        <f>IF(FN_MC!V705="","*",FN_MC!V705)</f>
        <v>*</v>
      </c>
      <c r="T702" s="96" t="str">
        <f>IF(FN_MC!W705="","*",FN_MC!W705)</f>
        <v>*</v>
      </c>
      <c r="U702" s="98" t="str">
        <f ca="1">_xlfn.XLOOKUP(G702&amp;$U$3,BS_CONTROLE[CHAVE],BS_CONTROLE[Quantidade_11],"-")</f>
        <v>-</v>
      </c>
      <c r="V702" s="98" t="str">
        <f ca="1">_xlfn.XLOOKUP(G702&amp;$V$3,BS_CONTROLE[CHAVE],BS_CONTROLE[Quantidade_11],"-")</f>
        <v>-</v>
      </c>
      <c r="W702" s="98" t="str">
        <f ca="1">_xlfn.XLOOKUP(G702&amp;$W$3,BS_CONTROLE[CHAVE],BS_CONTROLE[Quantidade_11],"-")</f>
        <v>-</v>
      </c>
      <c r="X702" s="201"/>
      <c r="Y702" s="201"/>
      <c r="Z702" s="201"/>
      <c r="AA702" s="201"/>
      <c r="AB702" s="201"/>
      <c r="AC702" s="201"/>
      <c r="AD702" s="201"/>
      <c r="AE702" s="201"/>
      <c r="AF702" s="201"/>
      <c r="AG702" s="201"/>
      <c r="AH702" s="201"/>
      <c r="AI702" s="201"/>
      <c r="AJ702" s="201"/>
      <c r="AK702" s="201"/>
      <c r="AL702" s="201"/>
      <c r="AM702" s="201"/>
      <c r="AN702" s="201"/>
      <c r="AO702" s="201"/>
      <c r="AP702" s="201"/>
      <c r="AQ702" s="201"/>
      <c r="AR702" s="201"/>
      <c r="AS702" s="201"/>
      <c r="AT702" s="201"/>
    </row>
    <row r="703" spans="1:46" hidden="1">
      <c r="A703" s="95" t="str">
        <f>IF(FN_MC!Y706="","*",FN_MC!Y706)</f>
        <v>*</v>
      </c>
      <c r="B703" s="95" t="str">
        <f>IF(FN_MC!X706="","*",FN_MC!X706)</f>
        <v>*</v>
      </c>
      <c r="C703" s="95" t="str">
        <f>IF(FN_MC!Z706="","*",FN_MC!Z706)</f>
        <v>*</v>
      </c>
      <c r="D703" s="96" t="str">
        <f>IF(FN_MC!S706="","*",FN_MC!S706)</f>
        <v>-</v>
      </c>
      <c r="E703" s="96" t="str">
        <f>IF(FN_MC!T706="","*",FN_MC!T706)</f>
        <v>-</v>
      </c>
      <c r="F703" s="96" t="str">
        <f>IF(FN_MC!B706="","*",FN_MC!B706)</f>
        <v>*</v>
      </c>
      <c r="G703" s="96" t="str">
        <f>IF(FN_MC!D706="","*",FN_MC!D706)</f>
        <v>*</v>
      </c>
      <c r="H703" s="96" t="str">
        <f>IF(FN_MC!F706="","*",FN_MC!F706)</f>
        <v>*</v>
      </c>
      <c r="I703" s="96" t="str">
        <f>IF(FN_MC!H706="","*",FN_MC!H706)</f>
        <v>*</v>
      </c>
      <c r="J703" s="96" t="str">
        <f>IF(FN_MC!I706="","*",FN_MC!I706)</f>
        <v>*</v>
      </c>
      <c r="K703" s="96" t="str">
        <f>IF(FN_MC!M706="","*",FN_MC!M706)</f>
        <v>-</v>
      </c>
      <c r="L703" s="196" t="str">
        <f>IF(FN_MC!N706="","*",FN_MC!N706)</f>
        <v>-</v>
      </c>
      <c r="M703" s="97" t="str">
        <f>IF(FN_MC!J706="","*",FN_MC!J706)</f>
        <v>*</v>
      </c>
      <c r="N703" s="183" t="str">
        <f>IF(FN_MC!K706="","*",FN_MC!K706)</f>
        <v>*</v>
      </c>
      <c r="O703" s="183" t="str">
        <f>IF(FN_MC!L706="","*",FN_MC!L706)</f>
        <v>-</v>
      </c>
      <c r="P703" s="107" t="str">
        <f>IF(FN_MC!O706="","*",FN_MC!O706)</f>
        <v>*</v>
      </c>
      <c r="Q703" s="107" t="str">
        <f>IF(FN_MC!P706="","*",FN_MC!P706)</f>
        <v>*</v>
      </c>
      <c r="R703" s="96" t="str">
        <f>IF(FN_MC!Q706="","*",CONCATENATE(FN_MC!Q706," ",FN_MC!R706))</f>
        <v>*</v>
      </c>
      <c r="S703" s="96" t="str">
        <f>IF(FN_MC!V706="","*",FN_MC!V706)</f>
        <v>*</v>
      </c>
      <c r="T703" s="96" t="str">
        <f>IF(FN_MC!W706="","*",FN_MC!W706)</f>
        <v>*</v>
      </c>
      <c r="U703" s="98" t="str">
        <f ca="1">_xlfn.XLOOKUP(G703&amp;$U$3,BS_CONTROLE[CHAVE],BS_CONTROLE[Quantidade_11],"-")</f>
        <v>-</v>
      </c>
      <c r="V703" s="98" t="str">
        <f ca="1">_xlfn.XLOOKUP(G703&amp;$V$3,BS_CONTROLE[CHAVE],BS_CONTROLE[Quantidade_11],"-")</f>
        <v>-</v>
      </c>
      <c r="W703" s="98" t="str">
        <f ca="1">_xlfn.XLOOKUP(G703&amp;$W$3,BS_CONTROLE[CHAVE],BS_CONTROLE[Quantidade_11],"-")</f>
        <v>-</v>
      </c>
      <c r="X703" s="201"/>
      <c r="Y703" s="201"/>
      <c r="Z703" s="201"/>
      <c r="AA703" s="201"/>
      <c r="AB703" s="201"/>
      <c r="AC703" s="201"/>
      <c r="AD703" s="201"/>
      <c r="AE703" s="201"/>
      <c r="AF703" s="201"/>
      <c r="AG703" s="201"/>
      <c r="AH703" s="201"/>
      <c r="AI703" s="201"/>
      <c r="AJ703" s="201"/>
      <c r="AK703" s="201"/>
      <c r="AL703" s="201"/>
      <c r="AM703" s="201"/>
      <c r="AN703" s="201"/>
      <c r="AO703" s="201"/>
      <c r="AP703" s="201"/>
      <c r="AQ703" s="201"/>
      <c r="AR703" s="201"/>
      <c r="AS703" s="201"/>
      <c r="AT703" s="201"/>
    </row>
    <row r="704" spans="1:46" hidden="1">
      <c r="A704" s="95" t="str">
        <f>IF(FN_MC!Y707="","*",FN_MC!Y707)</f>
        <v>*</v>
      </c>
      <c r="B704" s="95" t="str">
        <f>IF(FN_MC!X707="","*",FN_MC!X707)</f>
        <v>*</v>
      </c>
      <c r="C704" s="95" t="str">
        <f>IF(FN_MC!Z707="","*",FN_MC!Z707)</f>
        <v>*</v>
      </c>
      <c r="D704" s="96" t="str">
        <f>IF(FN_MC!S707="","*",FN_MC!S707)</f>
        <v>-</v>
      </c>
      <c r="E704" s="96" t="str">
        <f>IF(FN_MC!T707="","*",FN_MC!T707)</f>
        <v>-</v>
      </c>
      <c r="F704" s="96" t="str">
        <f>IF(FN_MC!B707="","*",FN_MC!B707)</f>
        <v>*</v>
      </c>
      <c r="G704" s="96" t="str">
        <f>IF(FN_MC!D707="","*",FN_MC!D707)</f>
        <v>*</v>
      </c>
      <c r="H704" s="96" t="str">
        <f>IF(FN_MC!F707="","*",FN_MC!F707)</f>
        <v>*</v>
      </c>
      <c r="I704" s="96" t="str">
        <f>IF(FN_MC!H707="","*",FN_MC!H707)</f>
        <v>*</v>
      </c>
      <c r="J704" s="96" t="str">
        <f>IF(FN_MC!I707="","*",FN_MC!I707)</f>
        <v>*</v>
      </c>
      <c r="K704" s="96" t="str">
        <f>IF(FN_MC!M707="","*",FN_MC!M707)</f>
        <v>-</v>
      </c>
      <c r="L704" s="196" t="str">
        <f>IF(FN_MC!N707="","*",FN_MC!N707)</f>
        <v>-</v>
      </c>
      <c r="M704" s="97" t="str">
        <f>IF(FN_MC!J707="","*",FN_MC!J707)</f>
        <v>*</v>
      </c>
      <c r="N704" s="183" t="str">
        <f>IF(FN_MC!K707="","*",FN_MC!K707)</f>
        <v>*</v>
      </c>
      <c r="O704" s="183" t="str">
        <f>IF(FN_MC!L707="","*",FN_MC!L707)</f>
        <v>-</v>
      </c>
      <c r="P704" s="107" t="str">
        <f>IF(FN_MC!O707="","*",FN_MC!O707)</f>
        <v>*</v>
      </c>
      <c r="Q704" s="107" t="str">
        <f>IF(FN_MC!P707="","*",FN_MC!P707)</f>
        <v>*</v>
      </c>
      <c r="R704" s="96" t="str">
        <f>IF(FN_MC!Q707="","*",CONCATENATE(FN_MC!Q707," ",FN_MC!R707))</f>
        <v>*</v>
      </c>
      <c r="S704" s="96" t="str">
        <f>IF(FN_MC!V707="","*",FN_MC!V707)</f>
        <v>*</v>
      </c>
      <c r="T704" s="96" t="str">
        <f>IF(FN_MC!W707="","*",FN_MC!W707)</f>
        <v>*</v>
      </c>
      <c r="U704" s="98" t="str">
        <f ca="1">_xlfn.XLOOKUP(G704&amp;$U$3,BS_CONTROLE[CHAVE],BS_CONTROLE[Quantidade_11],"-")</f>
        <v>-</v>
      </c>
      <c r="V704" s="98" t="str">
        <f ca="1">_xlfn.XLOOKUP(G704&amp;$V$3,BS_CONTROLE[CHAVE],BS_CONTROLE[Quantidade_11],"-")</f>
        <v>-</v>
      </c>
      <c r="W704" s="98" t="str">
        <f ca="1">_xlfn.XLOOKUP(G704&amp;$W$3,BS_CONTROLE[CHAVE],BS_CONTROLE[Quantidade_11],"-")</f>
        <v>-</v>
      </c>
      <c r="X704" s="201"/>
      <c r="Y704" s="201"/>
      <c r="Z704" s="201"/>
      <c r="AA704" s="201"/>
      <c r="AB704" s="201"/>
      <c r="AC704" s="201"/>
      <c r="AD704" s="201"/>
      <c r="AE704" s="201"/>
      <c r="AF704" s="201"/>
      <c r="AG704" s="201"/>
      <c r="AH704" s="201"/>
      <c r="AI704" s="201"/>
      <c r="AJ704" s="201"/>
      <c r="AK704" s="201"/>
      <c r="AL704" s="201"/>
      <c r="AM704" s="201"/>
      <c r="AN704" s="201"/>
      <c r="AO704" s="201"/>
      <c r="AP704" s="201"/>
      <c r="AQ704" s="201"/>
      <c r="AR704" s="201"/>
      <c r="AS704" s="201"/>
      <c r="AT704" s="201"/>
    </row>
    <row r="705" spans="1:46" hidden="1">
      <c r="A705" s="95" t="str">
        <f>IF(FN_MC!Y708="","*",FN_MC!Y708)</f>
        <v>*</v>
      </c>
      <c r="B705" s="95" t="str">
        <f>IF(FN_MC!X708="","*",FN_MC!X708)</f>
        <v>*</v>
      </c>
      <c r="C705" s="95" t="str">
        <f>IF(FN_MC!Z708="","*",FN_MC!Z708)</f>
        <v>*</v>
      </c>
      <c r="D705" s="96" t="str">
        <f>IF(FN_MC!S708="","*",FN_MC!S708)</f>
        <v>-</v>
      </c>
      <c r="E705" s="96" t="str">
        <f>IF(FN_MC!T708="","*",FN_MC!T708)</f>
        <v>-</v>
      </c>
      <c r="F705" s="96" t="str">
        <f>IF(FN_MC!B708="","*",FN_MC!B708)</f>
        <v>*</v>
      </c>
      <c r="G705" s="96" t="str">
        <f>IF(FN_MC!D708="","*",FN_MC!D708)</f>
        <v>*</v>
      </c>
      <c r="H705" s="96" t="str">
        <f>IF(FN_MC!F708="","*",FN_MC!F708)</f>
        <v>*</v>
      </c>
      <c r="I705" s="96" t="str">
        <f>IF(FN_MC!H708="","*",FN_MC!H708)</f>
        <v>*</v>
      </c>
      <c r="J705" s="96" t="str">
        <f>IF(FN_MC!I708="","*",FN_MC!I708)</f>
        <v>*</v>
      </c>
      <c r="K705" s="96" t="str">
        <f>IF(FN_MC!M708="","*",FN_MC!M708)</f>
        <v>-</v>
      </c>
      <c r="L705" s="196" t="str">
        <f>IF(FN_MC!N708="","*",FN_MC!N708)</f>
        <v>-</v>
      </c>
      <c r="M705" s="97" t="str">
        <f>IF(FN_MC!J708="","*",FN_MC!J708)</f>
        <v>*</v>
      </c>
      <c r="N705" s="183" t="str">
        <f>IF(FN_MC!K708="","*",FN_MC!K708)</f>
        <v>*</v>
      </c>
      <c r="O705" s="183" t="str">
        <f>IF(FN_MC!L708="","*",FN_MC!L708)</f>
        <v>-</v>
      </c>
      <c r="P705" s="107" t="str">
        <f>IF(FN_MC!O708="","*",FN_MC!O708)</f>
        <v>*</v>
      </c>
      <c r="Q705" s="107" t="str">
        <f>IF(FN_MC!P708="","*",FN_MC!P708)</f>
        <v>*</v>
      </c>
      <c r="R705" s="96" t="str">
        <f>IF(FN_MC!Q708="","*",CONCATENATE(FN_MC!Q708," ",FN_MC!R708))</f>
        <v>*</v>
      </c>
      <c r="S705" s="96" t="str">
        <f>IF(FN_MC!V708="","*",FN_MC!V708)</f>
        <v>*</v>
      </c>
      <c r="T705" s="96" t="str">
        <f>IF(FN_MC!W708="","*",FN_MC!W708)</f>
        <v>*</v>
      </c>
      <c r="U705" s="98" t="str">
        <f ca="1">_xlfn.XLOOKUP(G705&amp;$U$3,BS_CONTROLE[CHAVE],BS_CONTROLE[Quantidade_11],"-")</f>
        <v>-</v>
      </c>
      <c r="V705" s="98" t="str">
        <f ca="1">_xlfn.XLOOKUP(G705&amp;$V$3,BS_CONTROLE[CHAVE],BS_CONTROLE[Quantidade_11],"-")</f>
        <v>-</v>
      </c>
      <c r="W705" s="98" t="str">
        <f ca="1">_xlfn.XLOOKUP(G705&amp;$W$3,BS_CONTROLE[CHAVE],BS_CONTROLE[Quantidade_11],"-")</f>
        <v>-</v>
      </c>
      <c r="X705" s="201"/>
      <c r="Y705" s="201"/>
      <c r="Z705" s="201"/>
      <c r="AA705" s="201"/>
      <c r="AB705" s="201"/>
      <c r="AC705" s="201"/>
      <c r="AD705" s="201"/>
      <c r="AE705" s="201"/>
      <c r="AF705" s="201"/>
      <c r="AG705" s="201"/>
      <c r="AH705" s="201"/>
      <c r="AI705" s="201"/>
      <c r="AJ705" s="201"/>
      <c r="AK705" s="201"/>
      <c r="AL705" s="201"/>
      <c r="AM705" s="201"/>
      <c r="AN705" s="201"/>
      <c r="AO705" s="201"/>
      <c r="AP705" s="201"/>
      <c r="AQ705" s="201"/>
      <c r="AR705" s="201"/>
      <c r="AS705" s="201"/>
      <c r="AT705" s="201"/>
    </row>
    <row r="706" spans="1:46" hidden="1">
      <c r="A706" s="95" t="str">
        <f>IF(FN_MC!Y709="","*",FN_MC!Y709)</f>
        <v>*</v>
      </c>
      <c r="B706" s="95" t="str">
        <f>IF(FN_MC!X709="","*",FN_MC!X709)</f>
        <v>*</v>
      </c>
      <c r="C706" s="95" t="str">
        <f>IF(FN_MC!Z709="","*",FN_MC!Z709)</f>
        <v>*</v>
      </c>
      <c r="D706" s="96" t="str">
        <f>IF(FN_MC!S709="","*",FN_MC!S709)</f>
        <v>-</v>
      </c>
      <c r="E706" s="96" t="str">
        <f>IF(FN_MC!T709="","*",FN_MC!T709)</f>
        <v>-</v>
      </c>
      <c r="F706" s="96" t="str">
        <f>IF(FN_MC!B709="","*",FN_MC!B709)</f>
        <v>*</v>
      </c>
      <c r="G706" s="96" t="str">
        <f>IF(FN_MC!D709="","*",FN_MC!D709)</f>
        <v>*</v>
      </c>
      <c r="H706" s="96" t="str">
        <f>IF(FN_MC!F709="","*",FN_MC!F709)</f>
        <v>*</v>
      </c>
      <c r="I706" s="96" t="str">
        <f>IF(FN_MC!H709="","*",FN_MC!H709)</f>
        <v>*</v>
      </c>
      <c r="J706" s="96" t="str">
        <f>IF(FN_MC!I709="","*",FN_MC!I709)</f>
        <v>*</v>
      </c>
      <c r="K706" s="96" t="str">
        <f>IF(FN_MC!M709="","*",FN_MC!M709)</f>
        <v>-</v>
      </c>
      <c r="L706" s="196" t="str">
        <f>IF(FN_MC!N709="","*",FN_MC!N709)</f>
        <v>-</v>
      </c>
      <c r="M706" s="97" t="str">
        <f>IF(FN_MC!J709="","*",FN_MC!J709)</f>
        <v>*</v>
      </c>
      <c r="N706" s="183" t="str">
        <f>IF(FN_MC!K709="","*",FN_MC!K709)</f>
        <v>*</v>
      </c>
      <c r="O706" s="183" t="str">
        <f>IF(FN_MC!L709="","*",FN_MC!L709)</f>
        <v>-</v>
      </c>
      <c r="P706" s="107" t="str">
        <f>IF(FN_MC!O709="","*",FN_MC!O709)</f>
        <v>*</v>
      </c>
      <c r="Q706" s="107" t="str">
        <f>IF(FN_MC!P709="","*",FN_MC!P709)</f>
        <v>*</v>
      </c>
      <c r="R706" s="96" t="str">
        <f>IF(FN_MC!Q709="","*",CONCATENATE(FN_MC!Q709," ",FN_MC!R709))</f>
        <v>*</v>
      </c>
      <c r="S706" s="96" t="str">
        <f>IF(FN_MC!V709="","*",FN_MC!V709)</f>
        <v>*</v>
      </c>
      <c r="T706" s="96" t="str">
        <f>IF(FN_MC!W709="","*",FN_MC!W709)</f>
        <v>*</v>
      </c>
      <c r="U706" s="98" t="str">
        <f ca="1">_xlfn.XLOOKUP(G706&amp;$U$3,BS_CONTROLE[CHAVE],BS_CONTROLE[Quantidade_11],"-")</f>
        <v>-</v>
      </c>
      <c r="V706" s="98" t="str">
        <f ca="1">_xlfn.XLOOKUP(G706&amp;$V$3,BS_CONTROLE[CHAVE],BS_CONTROLE[Quantidade_11],"-")</f>
        <v>-</v>
      </c>
      <c r="W706" s="98" t="str">
        <f ca="1">_xlfn.XLOOKUP(G706&amp;$W$3,BS_CONTROLE[CHAVE],BS_CONTROLE[Quantidade_11],"-")</f>
        <v>-</v>
      </c>
      <c r="X706" s="201"/>
      <c r="Y706" s="201"/>
      <c r="Z706" s="201"/>
      <c r="AA706" s="201"/>
      <c r="AB706" s="201"/>
      <c r="AC706" s="201"/>
      <c r="AD706" s="201"/>
      <c r="AE706" s="201"/>
      <c r="AF706" s="201"/>
      <c r="AG706" s="201"/>
      <c r="AH706" s="201"/>
      <c r="AI706" s="201"/>
      <c r="AJ706" s="201"/>
      <c r="AK706" s="201"/>
      <c r="AL706" s="201"/>
      <c r="AM706" s="201"/>
      <c r="AN706" s="201"/>
      <c r="AO706" s="201"/>
      <c r="AP706" s="201"/>
      <c r="AQ706" s="201"/>
      <c r="AR706" s="201"/>
      <c r="AS706" s="201"/>
      <c r="AT706" s="201"/>
    </row>
    <row r="707" spans="1:46" hidden="1">
      <c r="A707" s="95" t="str">
        <f>IF(FN_MC!Y710="","*",FN_MC!Y710)</f>
        <v>*</v>
      </c>
      <c r="B707" s="95" t="str">
        <f>IF(FN_MC!X710="","*",FN_MC!X710)</f>
        <v>*</v>
      </c>
      <c r="C707" s="95" t="str">
        <f>IF(FN_MC!Z710="","*",FN_MC!Z710)</f>
        <v>*</v>
      </c>
      <c r="D707" s="96" t="str">
        <f>IF(FN_MC!S710="","*",FN_MC!S710)</f>
        <v>-</v>
      </c>
      <c r="E707" s="96" t="str">
        <f>IF(FN_MC!T710="","*",FN_MC!T710)</f>
        <v>-</v>
      </c>
      <c r="F707" s="96" t="str">
        <f>IF(FN_MC!B710="","*",FN_MC!B710)</f>
        <v>*</v>
      </c>
      <c r="G707" s="96" t="str">
        <f>IF(FN_MC!D710="","*",FN_MC!D710)</f>
        <v>*</v>
      </c>
      <c r="H707" s="96" t="str">
        <f>IF(FN_MC!F710="","*",FN_MC!F710)</f>
        <v>*</v>
      </c>
      <c r="I707" s="96" t="str">
        <f>IF(FN_MC!H710="","*",FN_MC!H710)</f>
        <v>*</v>
      </c>
      <c r="J707" s="96" t="str">
        <f>IF(FN_MC!I710="","*",FN_MC!I710)</f>
        <v>*</v>
      </c>
      <c r="K707" s="96" t="str">
        <f>IF(FN_MC!M710="","*",FN_MC!M710)</f>
        <v>-</v>
      </c>
      <c r="L707" s="196" t="str">
        <f>IF(FN_MC!N710="","*",FN_MC!N710)</f>
        <v>-</v>
      </c>
      <c r="M707" s="97" t="str">
        <f>IF(FN_MC!J710="","*",FN_MC!J710)</f>
        <v>*</v>
      </c>
      <c r="N707" s="183" t="str">
        <f>IF(FN_MC!K710="","*",FN_MC!K710)</f>
        <v>*</v>
      </c>
      <c r="O707" s="183" t="str">
        <f>IF(FN_MC!L710="","*",FN_MC!L710)</f>
        <v>-</v>
      </c>
      <c r="P707" s="107" t="str">
        <f>IF(FN_MC!O710="","*",FN_MC!O710)</f>
        <v>*</v>
      </c>
      <c r="Q707" s="107" t="str">
        <f>IF(FN_MC!P710="","*",FN_MC!P710)</f>
        <v>*</v>
      </c>
      <c r="R707" s="96" t="str">
        <f>IF(FN_MC!Q710="","*",CONCATENATE(FN_MC!Q710," ",FN_MC!R710))</f>
        <v>*</v>
      </c>
      <c r="S707" s="96" t="str">
        <f>IF(FN_MC!V710="","*",FN_MC!V710)</f>
        <v>*</v>
      </c>
      <c r="T707" s="96" t="str">
        <f>IF(FN_MC!W710="","*",FN_MC!W710)</f>
        <v>*</v>
      </c>
      <c r="U707" s="98" t="str">
        <f ca="1">_xlfn.XLOOKUP(G707&amp;$U$3,BS_CONTROLE[CHAVE],BS_CONTROLE[Quantidade_11],"-")</f>
        <v>-</v>
      </c>
      <c r="V707" s="98" t="str">
        <f ca="1">_xlfn.XLOOKUP(G707&amp;$V$3,BS_CONTROLE[CHAVE],BS_CONTROLE[Quantidade_11],"-")</f>
        <v>-</v>
      </c>
      <c r="W707" s="98" t="str">
        <f ca="1">_xlfn.XLOOKUP(G707&amp;$W$3,BS_CONTROLE[CHAVE],BS_CONTROLE[Quantidade_11],"-")</f>
        <v>-</v>
      </c>
      <c r="X707" s="201"/>
      <c r="Y707" s="201"/>
      <c r="Z707" s="201"/>
      <c r="AA707" s="201"/>
      <c r="AB707" s="201"/>
      <c r="AC707" s="201"/>
      <c r="AD707" s="201"/>
      <c r="AE707" s="201"/>
      <c r="AF707" s="201"/>
      <c r="AG707" s="201"/>
      <c r="AH707" s="201"/>
      <c r="AI707" s="201"/>
      <c r="AJ707" s="201"/>
      <c r="AK707" s="201"/>
      <c r="AL707" s="201"/>
      <c r="AM707" s="201"/>
      <c r="AN707" s="201"/>
      <c r="AO707" s="201"/>
      <c r="AP707" s="201"/>
      <c r="AQ707" s="201"/>
      <c r="AR707" s="201"/>
      <c r="AS707" s="201"/>
      <c r="AT707" s="201"/>
    </row>
    <row r="708" spans="1:46" hidden="1">
      <c r="A708" s="95" t="str">
        <f>IF(FN_MC!Y711="","*",FN_MC!Y711)</f>
        <v>*</v>
      </c>
      <c r="B708" s="95" t="str">
        <f>IF(FN_MC!X711="","*",FN_MC!X711)</f>
        <v>*</v>
      </c>
      <c r="C708" s="95" t="str">
        <f>IF(FN_MC!Z711="","*",FN_MC!Z711)</f>
        <v>*</v>
      </c>
      <c r="D708" s="96" t="str">
        <f>IF(FN_MC!S711="","*",FN_MC!S711)</f>
        <v>-</v>
      </c>
      <c r="E708" s="96" t="str">
        <f>IF(FN_MC!T711="","*",FN_MC!T711)</f>
        <v>-</v>
      </c>
      <c r="F708" s="96" t="str">
        <f>IF(FN_MC!B711="","*",FN_MC!B711)</f>
        <v>*</v>
      </c>
      <c r="G708" s="96" t="str">
        <f>IF(FN_MC!D711="","*",FN_MC!D711)</f>
        <v>*</v>
      </c>
      <c r="H708" s="96" t="str">
        <f>IF(FN_MC!F711="","*",FN_MC!F711)</f>
        <v>*</v>
      </c>
      <c r="I708" s="96" t="str">
        <f>IF(FN_MC!H711="","*",FN_MC!H711)</f>
        <v>*</v>
      </c>
      <c r="J708" s="96" t="str">
        <f>IF(FN_MC!I711="","*",FN_MC!I711)</f>
        <v>*</v>
      </c>
      <c r="K708" s="96" t="str">
        <f>IF(FN_MC!M711="","*",FN_MC!M711)</f>
        <v>-</v>
      </c>
      <c r="L708" s="196" t="str">
        <f>IF(FN_MC!N711="","*",FN_MC!N711)</f>
        <v>-</v>
      </c>
      <c r="M708" s="97" t="str">
        <f>IF(FN_MC!J711="","*",FN_MC!J711)</f>
        <v>*</v>
      </c>
      <c r="N708" s="183" t="str">
        <f>IF(FN_MC!K711="","*",FN_MC!K711)</f>
        <v>*</v>
      </c>
      <c r="O708" s="183" t="str">
        <f>IF(FN_MC!L711="","*",FN_MC!L711)</f>
        <v>-</v>
      </c>
      <c r="P708" s="107" t="str">
        <f>IF(FN_MC!O711="","*",FN_MC!O711)</f>
        <v>*</v>
      </c>
      <c r="Q708" s="107" t="str">
        <f>IF(FN_MC!P711="","*",FN_MC!P711)</f>
        <v>*</v>
      </c>
      <c r="R708" s="96" t="str">
        <f>IF(FN_MC!Q711="","*",CONCATENATE(FN_MC!Q711," ",FN_MC!R711))</f>
        <v>*</v>
      </c>
      <c r="S708" s="96" t="str">
        <f>IF(FN_MC!V711="","*",FN_MC!V711)</f>
        <v>*</v>
      </c>
      <c r="T708" s="96" t="str">
        <f>IF(FN_MC!W711="","*",FN_MC!W711)</f>
        <v>*</v>
      </c>
      <c r="U708" s="98" t="str">
        <f ca="1">_xlfn.XLOOKUP(G708&amp;$U$3,BS_CONTROLE[CHAVE],BS_CONTROLE[Quantidade_11],"-")</f>
        <v>-</v>
      </c>
      <c r="V708" s="98" t="str">
        <f ca="1">_xlfn.XLOOKUP(G708&amp;$V$3,BS_CONTROLE[CHAVE],BS_CONTROLE[Quantidade_11],"-")</f>
        <v>-</v>
      </c>
      <c r="W708" s="98" t="str">
        <f ca="1">_xlfn.XLOOKUP(G708&amp;$W$3,BS_CONTROLE[CHAVE],BS_CONTROLE[Quantidade_11],"-")</f>
        <v>-</v>
      </c>
      <c r="X708" s="201"/>
      <c r="Y708" s="201"/>
      <c r="Z708" s="201"/>
      <c r="AA708" s="201"/>
      <c r="AB708" s="201"/>
      <c r="AC708" s="201"/>
      <c r="AD708" s="201"/>
      <c r="AE708" s="201"/>
      <c r="AF708" s="201"/>
      <c r="AG708" s="201"/>
      <c r="AH708" s="201"/>
      <c r="AI708" s="201"/>
      <c r="AJ708" s="201"/>
      <c r="AK708" s="201"/>
      <c r="AL708" s="201"/>
      <c r="AM708" s="201"/>
      <c r="AN708" s="201"/>
      <c r="AO708" s="201"/>
      <c r="AP708" s="201"/>
      <c r="AQ708" s="201"/>
      <c r="AR708" s="201"/>
      <c r="AS708" s="201"/>
      <c r="AT708" s="201"/>
    </row>
    <row r="709" spans="1:46" hidden="1">
      <c r="A709" s="95" t="str">
        <f>IF(FN_MC!Y712="","*",FN_MC!Y712)</f>
        <v>*</v>
      </c>
      <c r="B709" s="95" t="str">
        <f>IF(FN_MC!X712="","*",FN_MC!X712)</f>
        <v>*</v>
      </c>
      <c r="C709" s="95" t="str">
        <f>IF(FN_MC!Z712="","*",FN_MC!Z712)</f>
        <v>*</v>
      </c>
      <c r="D709" s="96" t="str">
        <f>IF(FN_MC!S712="","*",FN_MC!S712)</f>
        <v>-</v>
      </c>
      <c r="E709" s="96" t="str">
        <f>IF(FN_MC!T712="","*",FN_MC!T712)</f>
        <v>-</v>
      </c>
      <c r="F709" s="96" t="str">
        <f>IF(FN_MC!B712="","*",FN_MC!B712)</f>
        <v>*</v>
      </c>
      <c r="G709" s="96" t="str">
        <f>IF(FN_MC!D712="","*",FN_MC!D712)</f>
        <v>*</v>
      </c>
      <c r="H709" s="96" t="str">
        <f>IF(FN_MC!F712="","*",FN_MC!F712)</f>
        <v>*</v>
      </c>
      <c r="I709" s="96" t="str">
        <f>IF(FN_MC!H712="","*",FN_MC!H712)</f>
        <v>*</v>
      </c>
      <c r="J709" s="96" t="str">
        <f>IF(FN_MC!I712="","*",FN_MC!I712)</f>
        <v>*</v>
      </c>
      <c r="K709" s="96" t="str">
        <f>IF(FN_MC!M712="","*",FN_MC!M712)</f>
        <v>-</v>
      </c>
      <c r="L709" s="196" t="str">
        <f>IF(FN_MC!N712="","*",FN_MC!N712)</f>
        <v>-</v>
      </c>
      <c r="M709" s="97" t="str">
        <f>IF(FN_MC!J712="","*",FN_MC!J712)</f>
        <v>*</v>
      </c>
      <c r="N709" s="183" t="str">
        <f>IF(FN_MC!K712="","*",FN_MC!K712)</f>
        <v>*</v>
      </c>
      <c r="O709" s="183" t="str">
        <f>IF(FN_MC!L712="","*",FN_MC!L712)</f>
        <v>-</v>
      </c>
      <c r="P709" s="107" t="str">
        <f>IF(FN_MC!O712="","*",FN_MC!O712)</f>
        <v>*</v>
      </c>
      <c r="Q709" s="107" t="str">
        <f>IF(FN_MC!P712="","*",FN_MC!P712)</f>
        <v>*</v>
      </c>
      <c r="R709" s="96" t="str">
        <f>IF(FN_MC!Q712="","*",CONCATENATE(FN_MC!Q712," ",FN_MC!R712))</f>
        <v>*</v>
      </c>
      <c r="S709" s="96" t="str">
        <f>IF(FN_MC!V712="","*",FN_MC!V712)</f>
        <v>*</v>
      </c>
      <c r="T709" s="96" t="str">
        <f>IF(FN_MC!W712="","*",FN_MC!W712)</f>
        <v>*</v>
      </c>
      <c r="U709" s="98" t="str">
        <f ca="1">_xlfn.XLOOKUP(G709&amp;$U$3,BS_CONTROLE[CHAVE],BS_CONTROLE[Quantidade_11],"-")</f>
        <v>-</v>
      </c>
      <c r="V709" s="98" t="str">
        <f ca="1">_xlfn.XLOOKUP(G709&amp;$V$3,BS_CONTROLE[CHAVE],BS_CONTROLE[Quantidade_11],"-")</f>
        <v>-</v>
      </c>
      <c r="W709" s="98" t="str">
        <f ca="1">_xlfn.XLOOKUP(G709&amp;$W$3,BS_CONTROLE[CHAVE],BS_CONTROLE[Quantidade_11],"-")</f>
        <v>-</v>
      </c>
      <c r="X709" s="201"/>
      <c r="Y709" s="201"/>
      <c r="Z709" s="201"/>
      <c r="AA709" s="201"/>
      <c r="AB709" s="201"/>
      <c r="AC709" s="201"/>
      <c r="AD709" s="201"/>
      <c r="AE709" s="201"/>
      <c r="AF709" s="201"/>
      <c r="AG709" s="201"/>
      <c r="AH709" s="201"/>
      <c r="AI709" s="201"/>
      <c r="AJ709" s="201"/>
      <c r="AK709" s="201"/>
      <c r="AL709" s="201"/>
      <c r="AM709" s="201"/>
      <c r="AN709" s="201"/>
      <c r="AO709" s="201"/>
      <c r="AP709" s="201"/>
      <c r="AQ709" s="201"/>
      <c r="AR709" s="201"/>
      <c r="AS709" s="201"/>
      <c r="AT709" s="201"/>
    </row>
    <row r="710" spans="1:46" hidden="1">
      <c r="A710" s="95" t="str">
        <f>IF(FN_MC!Y713="","*",FN_MC!Y713)</f>
        <v>*</v>
      </c>
      <c r="B710" s="95" t="str">
        <f>IF(FN_MC!X713="","*",FN_MC!X713)</f>
        <v>*</v>
      </c>
      <c r="C710" s="95" t="str">
        <f>IF(FN_MC!Z713="","*",FN_MC!Z713)</f>
        <v>*</v>
      </c>
      <c r="D710" s="96" t="str">
        <f>IF(FN_MC!S713="","*",FN_MC!S713)</f>
        <v>-</v>
      </c>
      <c r="E710" s="96" t="str">
        <f>IF(FN_MC!T713="","*",FN_MC!T713)</f>
        <v>-</v>
      </c>
      <c r="F710" s="96" t="str">
        <f>IF(FN_MC!B713="","*",FN_MC!B713)</f>
        <v>*</v>
      </c>
      <c r="G710" s="96" t="str">
        <f>IF(FN_MC!D713="","*",FN_MC!D713)</f>
        <v>*</v>
      </c>
      <c r="H710" s="96" t="str">
        <f>IF(FN_MC!F713="","*",FN_MC!F713)</f>
        <v>*</v>
      </c>
      <c r="I710" s="96" t="str">
        <f>IF(FN_MC!H713="","*",FN_MC!H713)</f>
        <v>*</v>
      </c>
      <c r="J710" s="96" t="str">
        <f>IF(FN_MC!I713="","*",FN_MC!I713)</f>
        <v>*</v>
      </c>
      <c r="K710" s="96" t="str">
        <f>IF(FN_MC!M713="","*",FN_MC!M713)</f>
        <v>-</v>
      </c>
      <c r="L710" s="196" t="str">
        <f>IF(FN_MC!N713="","*",FN_MC!N713)</f>
        <v>-</v>
      </c>
      <c r="M710" s="97" t="str">
        <f>IF(FN_MC!J713="","*",FN_MC!J713)</f>
        <v>*</v>
      </c>
      <c r="N710" s="183" t="str">
        <f>IF(FN_MC!K713="","*",FN_MC!K713)</f>
        <v>*</v>
      </c>
      <c r="O710" s="183" t="str">
        <f>IF(FN_MC!L713="","*",FN_MC!L713)</f>
        <v>-</v>
      </c>
      <c r="P710" s="107" t="str">
        <f>IF(FN_MC!O713="","*",FN_MC!O713)</f>
        <v>*</v>
      </c>
      <c r="Q710" s="107" t="str">
        <f>IF(FN_MC!P713="","*",FN_MC!P713)</f>
        <v>*</v>
      </c>
      <c r="R710" s="96" t="str">
        <f>IF(FN_MC!Q713="","*",CONCATENATE(FN_MC!Q713," ",FN_MC!R713))</f>
        <v>*</v>
      </c>
      <c r="S710" s="96" t="str">
        <f>IF(FN_MC!V713="","*",FN_MC!V713)</f>
        <v>*</v>
      </c>
      <c r="T710" s="96" t="str">
        <f>IF(FN_MC!W713="","*",FN_MC!W713)</f>
        <v>*</v>
      </c>
      <c r="U710" s="98" t="str">
        <f ca="1">_xlfn.XLOOKUP(G710&amp;$U$3,BS_CONTROLE[CHAVE],BS_CONTROLE[Quantidade_11],"-")</f>
        <v>-</v>
      </c>
      <c r="V710" s="98" t="str">
        <f ca="1">_xlfn.XLOOKUP(G710&amp;$V$3,BS_CONTROLE[CHAVE],BS_CONTROLE[Quantidade_11],"-")</f>
        <v>-</v>
      </c>
      <c r="W710" s="98" t="str">
        <f ca="1">_xlfn.XLOOKUP(G710&amp;$W$3,BS_CONTROLE[CHAVE],BS_CONTROLE[Quantidade_11],"-")</f>
        <v>-</v>
      </c>
      <c r="X710" s="201"/>
      <c r="Y710" s="201"/>
      <c r="Z710" s="201"/>
      <c r="AA710" s="201"/>
      <c r="AB710" s="201"/>
      <c r="AC710" s="201"/>
      <c r="AD710" s="201"/>
      <c r="AE710" s="201"/>
      <c r="AF710" s="201"/>
      <c r="AG710" s="201"/>
      <c r="AH710" s="201"/>
      <c r="AI710" s="201"/>
      <c r="AJ710" s="201"/>
      <c r="AK710" s="201"/>
      <c r="AL710" s="201"/>
      <c r="AM710" s="201"/>
      <c r="AN710" s="201"/>
      <c r="AO710" s="201"/>
      <c r="AP710" s="201"/>
      <c r="AQ710" s="201"/>
      <c r="AR710" s="201"/>
      <c r="AS710" s="201"/>
      <c r="AT710" s="201"/>
    </row>
    <row r="711" spans="1:46" hidden="1">
      <c r="A711" s="95" t="str">
        <f>IF(FN_MC!Y714="","*",FN_MC!Y714)</f>
        <v>*</v>
      </c>
      <c r="B711" s="95" t="str">
        <f>IF(FN_MC!X714="","*",FN_MC!X714)</f>
        <v>*</v>
      </c>
      <c r="C711" s="95" t="str">
        <f>IF(FN_MC!Z714="","*",FN_MC!Z714)</f>
        <v>*</v>
      </c>
      <c r="D711" s="96" t="str">
        <f>IF(FN_MC!S714="","*",FN_MC!S714)</f>
        <v>-</v>
      </c>
      <c r="E711" s="96" t="str">
        <f>IF(FN_MC!T714="","*",FN_MC!T714)</f>
        <v>-</v>
      </c>
      <c r="F711" s="96" t="str">
        <f>IF(FN_MC!B714="","*",FN_MC!B714)</f>
        <v>*</v>
      </c>
      <c r="G711" s="96" t="str">
        <f>IF(FN_MC!D714="","*",FN_MC!D714)</f>
        <v>*</v>
      </c>
      <c r="H711" s="96" t="str">
        <f>IF(FN_MC!F714="","*",FN_MC!F714)</f>
        <v>*</v>
      </c>
      <c r="I711" s="96" t="str">
        <f>IF(FN_MC!H714="","*",FN_MC!H714)</f>
        <v>*</v>
      </c>
      <c r="J711" s="96" t="str">
        <f>IF(FN_MC!I714="","*",FN_MC!I714)</f>
        <v>*</v>
      </c>
      <c r="K711" s="96" t="str">
        <f>IF(FN_MC!M714="","*",FN_MC!M714)</f>
        <v>-</v>
      </c>
      <c r="L711" s="196" t="str">
        <f>IF(FN_MC!N714="","*",FN_MC!N714)</f>
        <v>-</v>
      </c>
      <c r="M711" s="97" t="str">
        <f>IF(FN_MC!J714="","*",FN_MC!J714)</f>
        <v>*</v>
      </c>
      <c r="N711" s="183" t="str">
        <f>IF(FN_MC!K714="","*",FN_MC!K714)</f>
        <v>*</v>
      </c>
      <c r="O711" s="183" t="str">
        <f>IF(FN_MC!L714="","*",FN_MC!L714)</f>
        <v>-</v>
      </c>
      <c r="P711" s="107" t="str">
        <f>IF(FN_MC!O714="","*",FN_MC!O714)</f>
        <v>*</v>
      </c>
      <c r="Q711" s="107" t="str">
        <f>IF(FN_MC!P714="","*",FN_MC!P714)</f>
        <v>*</v>
      </c>
      <c r="R711" s="96" t="str">
        <f>IF(FN_MC!Q714="","*",CONCATENATE(FN_MC!Q714," ",FN_MC!R714))</f>
        <v>*</v>
      </c>
      <c r="S711" s="96" t="str">
        <f>IF(FN_MC!V714="","*",FN_MC!V714)</f>
        <v>*</v>
      </c>
      <c r="T711" s="96" t="str">
        <f>IF(FN_MC!W714="","*",FN_MC!W714)</f>
        <v>*</v>
      </c>
      <c r="U711" s="98" t="str">
        <f ca="1">_xlfn.XLOOKUP(G711&amp;$U$3,BS_CONTROLE[CHAVE],BS_CONTROLE[Quantidade_11],"-")</f>
        <v>-</v>
      </c>
      <c r="V711" s="98" t="str">
        <f ca="1">_xlfn.XLOOKUP(G711&amp;$V$3,BS_CONTROLE[CHAVE],BS_CONTROLE[Quantidade_11],"-")</f>
        <v>-</v>
      </c>
      <c r="W711" s="98" t="str">
        <f ca="1">_xlfn.XLOOKUP(G711&amp;$W$3,BS_CONTROLE[CHAVE],BS_CONTROLE[Quantidade_11],"-")</f>
        <v>-</v>
      </c>
      <c r="X711" s="201"/>
      <c r="Y711" s="201"/>
      <c r="Z711" s="201"/>
      <c r="AA711" s="201"/>
      <c r="AB711" s="201"/>
      <c r="AC711" s="201"/>
      <c r="AD711" s="201"/>
      <c r="AE711" s="201"/>
      <c r="AF711" s="201"/>
      <c r="AG711" s="201"/>
      <c r="AH711" s="201"/>
      <c r="AI711" s="201"/>
      <c r="AJ711" s="201"/>
      <c r="AK711" s="201"/>
      <c r="AL711" s="201"/>
      <c r="AM711" s="201"/>
      <c r="AN711" s="201"/>
      <c r="AO711" s="201"/>
      <c r="AP711" s="201"/>
      <c r="AQ711" s="201"/>
      <c r="AR711" s="201"/>
      <c r="AS711" s="201"/>
      <c r="AT711" s="201"/>
    </row>
    <row r="712" spans="1:46" hidden="1">
      <c r="A712" s="95" t="str">
        <f>IF(FN_MC!Y715="","*",FN_MC!Y715)</f>
        <v>*</v>
      </c>
      <c r="B712" s="95" t="str">
        <f>IF(FN_MC!X715="","*",FN_MC!X715)</f>
        <v>*</v>
      </c>
      <c r="C712" s="95" t="str">
        <f>IF(FN_MC!Z715="","*",FN_MC!Z715)</f>
        <v>*</v>
      </c>
      <c r="D712" s="96" t="str">
        <f>IF(FN_MC!S715="","*",FN_MC!S715)</f>
        <v>-</v>
      </c>
      <c r="E712" s="96" t="str">
        <f>IF(FN_MC!T715="","*",FN_MC!T715)</f>
        <v>-</v>
      </c>
      <c r="F712" s="96" t="str">
        <f>IF(FN_MC!B715="","*",FN_MC!B715)</f>
        <v>*</v>
      </c>
      <c r="G712" s="96" t="str">
        <f>IF(FN_MC!D715="","*",FN_MC!D715)</f>
        <v>*</v>
      </c>
      <c r="H712" s="96" t="str">
        <f>IF(FN_MC!F715="","*",FN_MC!F715)</f>
        <v>*</v>
      </c>
      <c r="I712" s="96" t="str">
        <f>IF(FN_MC!H715="","*",FN_MC!H715)</f>
        <v>*</v>
      </c>
      <c r="J712" s="96" t="str">
        <f>IF(FN_MC!I715="","*",FN_MC!I715)</f>
        <v>*</v>
      </c>
      <c r="K712" s="96" t="str">
        <f>IF(FN_MC!M715="","*",FN_MC!M715)</f>
        <v>-</v>
      </c>
      <c r="L712" s="196" t="str">
        <f>IF(FN_MC!N715="","*",FN_MC!N715)</f>
        <v>-</v>
      </c>
      <c r="M712" s="97" t="str">
        <f>IF(FN_MC!J715="","*",FN_MC!J715)</f>
        <v>*</v>
      </c>
      <c r="N712" s="183" t="str">
        <f>IF(FN_MC!K715="","*",FN_MC!K715)</f>
        <v>*</v>
      </c>
      <c r="O712" s="183" t="str">
        <f>IF(FN_MC!L715="","*",FN_MC!L715)</f>
        <v>-</v>
      </c>
      <c r="P712" s="107" t="str">
        <f>IF(FN_MC!O715="","*",FN_MC!O715)</f>
        <v>*</v>
      </c>
      <c r="Q712" s="107" t="str">
        <f>IF(FN_MC!P715="","*",FN_MC!P715)</f>
        <v>*</v>
      </c>
      <c r="R712" s="96" t="str">
        <f>IF(FN_MC!Q715="","*",CONCATENATE(FN_MC!Q715," ",FN_MC!R715))</f>
        <v>*</v>
      </c>
      <c r="S712" s="96" t="str">
        <f>IF(FN_MC!V715="","*",FN_MC!V715)</f>
        <v>*</v>
      </c>
      <c r="T712" s="96" t="str">
        <f>IF(FN_MC!W715="","*",FN_MC!W715)</f>
        <v>*</v>
      </c>
      <c r="U712" s="98" t="str">
        <f ca="1">_xlfn.XLOOKUP(G712&amp;$U$3,BS_CONTROLE[CHAVE],BS_CONTROLE[Quantidade_11],"-")</f>
        <v>-</v>
      </c>
      <c r="V712" s="98" t="str">
        <f ca="1">_xlfn.XLOOKUP(G712&amp;$V$3,BS_CONTROLE[CHAVE],BS_CONTROLE[Quantidade_11],"-")</f>
        <v>-</v>
      </c>
      <c r="W712" s="98" t="str">
        <f ca="1">_xlfn.XLOOKUP(G712&amp;$W$3,BS_CONTROLE[CHAVE],BS_CONTROLE[Quantidade_11],"-")</f>
        <v>-</v>
      </c>
      <c r="X712" s="201"/>
      <c r="Y712" s="201"/>
      <c r="Z712" s="201"/>
      <c r="AA712" s="201"/>
      <c r="AB712" s="201"/>
      <c r="AC712" s="201"/>
      <c r="AD712" s="201"/>
      <c r="AE712" s="201"/>
      <c r="AF712" s="201"/>
      <c r="AG712" s="201"/>
      <c r="AH712" s="201"/>
      <c r="AI712" s="201"/>
      <c r="AJ712" s="201"/>
      <c r="AK712" s="201"/>
      <c r="AL712" s="201"/>
      <c r="AM712" s="201"/>
      <c r="AN712" s="201"/>
      <c r="AO712" s="201"/>
      <c r="AP712" s="201"/>
      <c r="AQ712" s="201"/>
      <c r="AR712" s="201"/>
      <c r="AS712" s="201"/>
      <c r="AT712" s="201"/>
    </row>
    <row r="713" spans="1:46" hidden="1">
      <c r="A713" s="95" t="str">
        <f>IF(FN_MC!Y716="","*",FN_MC!Y716)</f>
        <v>*</v>
      </c>
      <c r="B713" s="95" t="str">
        <f>IF(FN_MC!X716="","*",FN_MC!X716)</f>
        <v>*</v>
      </c>
      <c r="C713" s="95" t="str">
        <f>IF(FN_MC!Z716="","*",FN_MC!Z716)</f>
        <v>*</v>
      </c>
      <c r="D713" s="96" t="str">
        <f>IF(FN_MC!S716="","*",FN_MC!S716)</f>
        <v>-</v>
      </c>
      <c r="E713" s="96" t="str">
        <f>IF(FN_MC!T716="","*",FN_MC!T716)</f>
        <v>-</v>
      </c>
      <c r="F713" s="96" t="str">
        <f>IF(FN_MC!B716="","*",FN_MC!B716)</f>
        <v>*</v>
      </c>
      <c r="G713" s="96" t="str">
        <f>IF(FN_MC!D716="","*",FN_MC!D716)</f>
        <v>*</v>
      </c>
      <c r="H713" s="96" t="str">
        <f>IF(FN_MC!F716="","*",FN_MC!F716)</f>
        <v>*</v>
      </c>
      <c r="I713" s="96" t="str">
        <f>IF(FN_MC!H716="","*",FN_MC!H716)</f>
        <v>*</v>
      </c>
      <c r="J713" s="96" t="str">
        <f>IF(FN_MC!I716="","*",FN_MC!I716)</f>
        <v>*</v>
      </c>
      <c r="K713" s="96" t="str">
        <f>IF(FN_MC!M716="","*",FN_MC!M716)</f>
        <v>-</v>
      </c>
      <c r="L713" s="196" t="str">
        <f>IF(FN_MC!N716="","*",FN_MC!N716)</f>
        <v>-</v>
      </c>
      <c r="M713" s="97" t="str">
        <f>IF(FN_MC!J716="","*",FN_MC!J716)</f>
        <v>*</v>
      </c>
      <c r="N713" s="183" t="str">
        <f>IF(FN_MC!K716="","*",FN_MC!K716)</f>
        <v>*</v>
      </c>
      <c r="O713" s="183" t="str">
        <f>IF(FN_MC!L716="","*",FN_MC!L716)</f>
        <v>-</v>
      </c>
      <c r="P713" s="107" t="str">
        <f>IF(FN_MC!O716="","*",FN_MC!O716)</f>
        <v>*</v>
      </c>
      <c r="Q713" s="107" t="str">
        <f>IF(FN_MC!P716="","*",FN_MC!P716)</f>
        <v>*</v>
      </c>
      <c r="R713" s="96" t="str">
        <f>IF(FN_MC!Q716="","*",CONCATENATE(FN_MC!Q716," ",FN_MC!R716))</f>
        <v>*</v>
      </c>
      <c r="S713" s="96" t="str">
        <f>IF(FN_MC!V716="","*",FN_MC!V716)</f>
        <v>*</v>
      </c>
      <c r="T713" s="96" t="str">
        <f>IF(FN_MC!W716="","*",FN_MC!W716)</f>
        <v>*</v>
      </c>
      <c r="U713" s="98" t="str">
        <f ca="1">_xlfn.XLOOKUP(G713&amp;$U$3,BS_CONTROLE[CHAVE],BS_CONTROLE[Quantidade_11],"-")</f>
        <v>-</v>
      </c>
      <c r="V713" s="98" t="str">
        <f ca="1">_xlfn.XLOOKUP(G713&amp;$V$3,BS_CONTROLE[CHAVE],BS_CONTROLE[Quantidade_11],"-")</f>
        <v>-</v>
      </c>
      <c r="W713" s="98" t="str">
        <f ca="1">_xlfn.XLOOKUP(G713&amp;$W$3,BS_CONTROLE[CHAVE],BS_CONTROLE[Quantidade_11],"-")</f>
        <v>-</v>
      </c>
      <c r="X713" s="201"/>
      <c r="Y713" s="201"/>
      <c r="Z713" s="201"/>
      <c r="AA713" s="201"/>
      <c r="AB713" s="201"/>
      <c r="AC713" s="201"/>
      <c r="AD713" s="201"/>
      <c r="AE713" s="201"/>
      <c r="AF713" s="201"/>
      <c r="AG713" s="201"/>
      <c r="AH713" s="201"/>
      <c r="AI713" s="201"/>
      <c r="AJ713" s="201"/>
      <c r="AK713" s="201"/>
      <c r="AL713" s="201"/>
      <c r="AM713" s="201"/>
      <c r="AN713" s="201"/>
      <c r="AO713" s="201"/>
      <c r="AP713" s="201"/>
      <c r="AQ713" s="201"/>
      <c r="AR713" s="201"/>
      <c r="AS713" s="201"/>
      <c r="AT713" s="201"/>
    </row>
    <row r="714" spans="1:46" hidden="1">
      <c r="A714" s="95" t="str">
        <f>IF(FN_MC!Y717="","*",FN_MC!Y717)</f>
        <v>*</v>
      </c>
      <c r="B714" s="95" t="str">
        <f>IF(FN_MC!X717="","*",FN_MC!X717)</f>
        <v>*</v>
      </c>
      <c r="C714" s="95" t="str">
        <f>IF(FN_MC!Z717="","*",FN_MC!Z717)</f>
        <v>*</v>
      </c>
      <c r="D714" s="96" t="str">
        <f>IF(FN_MC!S717="","*",FN_MC!S717)</f>
        <v>-</v>
      </c>
      <c r="E714" s="96" t="str">
        <f>IF(FN_MC!T717="","*",FN_MC!T717)</f>
        <v>-</v>
      </c>
      <c r="F714" s="96" t="str">
        <f>IF(FN_MC!B717="","*",FN_MC!B717)</f>
        <v>*</v>
      </c>
      <c r="G714" s="96" t="str">
        <f>IF(FN_MC!D717="","*",FN_MC!D717)</f>
        <v>*</v>
      </c>
      <c r="H714" s="96" t="str">
        <f>IF(FN_MC!F717="","*",FN_MC!F717)</f>
        <v>*</v>
      </c>
      <c r="I714" s="96" t="str">
        <f>IF(FN_MC!H717="","*",FN_MC!H717)</f>
        <v>*</v>
      </c>
      <c r="J714" s="96" t="str">
        <f>IF(FN_MC!I717="","*",FN_MC!I717)</f>
        <v>*</v>
      </c>
      <c r="K714" s="96" t="str">
        <f>IF(FN_MC!M717="","*",FN_MC!M717)</f>
        <v>-</v>
      </c>
      <c r="L714" s="196" t="str">
        <f>IF(FN_MC!N717="","*",FN_MC!N717)</f>
        <v>-</v>
      </c>
      <c r="M714" s="97" t="str">
        <f>IF(FN_MC!J717="","*",FN_MC!J717)</f>
        <v>*</v>
      </c>
      <c r="N714" s="183" t="str">
        <f>IF(FN_MC!K717="","*",FN_MC!K717)</f>
        <v>*</v>
      </c>
      <c r="O714" s="183" t="str">
        <f>IF(FN_MC!L717="","*",FN_MC!L717)</f>
        <v>-</v>
      </c>
      <c r="P714" s="107" t="str">
        <f>IF(FN_MC!O717="","*",FN_MC!O717)</f>
        <v>*</v>
      </c>
      <c r="Q714" s="107" t="str">
        <f>IF(FN_MC!P717="","*",FN_MC!P717)</f>
        <v>*</v>
      </c>
      <c r="R714" s="96" t="str">
        <f>IF(FN_MC!Q717="","*",CONCATENATE(FN_MC!Q717," ",FN_MC!R717))</f>
        <v>*</v>
      </c>
      <c r="S714" s="96" t="str">
        <f>IF(FN_MC!V717="","*",FN_MC!V717)</f>
        <v>*</v>
      </c>
      <c r="T714" s="96" t="str">
        <f>IF(FN_MC!W717="","*",FN_MC!W717)</f>
        <v>*</v>
      </c>
      <c r="U714" s="98" t="str">
        <f ca="1">_xlfn.XLOOKUP(G714&amp;$U$3,BS_CONTROLE[CHAVE],BS_CONTROLE[Quantidade_11],"-")</f>
        <v>-</v>
      </c>
      <c r="V714" s="98" t="str">
        <f ca="1">_xlfn.XLOOKUP(G714&amp;$V$3,BS_CONTROLE[CHAVE],BS_CONTROLE[Quantidade_11],"-")</f>
        <v>-</v>
      </c>
      <c r="W714" s="98" t="str">
        <f ca="1">_xlfn.XLOOKUP(G714&amp;$W$3,BS_CONTROLE[CHAVE],BS_CONTROLE[Quantidade_11],"-")</f>
        <v>-</v>
      </c>
      <c r="X714" s="201"/>
      <c r="Y714" s="201"/>
      <c r="Z714" s="201"/>
      <c r="AA714" s="201"/>
      <c r="AB714" s="201"/>
      <c r="AC714" s="201"/>
      <c r="AD714" s="201"/>
      <c r="AE714" s="201"/>
      <c r="AF714" s="201"/>
      <c r="AG714" s="201"/>
      <c r="AH714" s="201"/>
      <c r="AI714" s="201"/>
      <c r="AJ714" s="201"/>
      <c r="AK714" s="201"/>
      <c r="AL714" s="201"/>
      <c r="AM714" s="201"/>
      <c r="AN714" s="201"/>
      <c r="AO714" s="201"/>
      <c r="AP714" s="201"/>
      <c r="AQ714" s="201"/>
      <c r="AR714" s="201"/>
      <c r="AS714" s="201"/>
      <c r="AT714" s="201"/>
    </row>
    <row r="715" spans="1:46" hidden="1">
      <c r="A715" s="95" t="str">
        <f>IF(FN_MC!Y718="","*",FN_MC!Y718)</f>
        <v>*</v>
      </c>
      <c r="B715" s="95" t="str">
        <f>IF(FN_MC!X718="","*",FN_MC!X718)</f>
        <v>*</v>
      </c>
      <c r="C715" s="95" t="str">
        <f>IF(FN_MC!Z718="","*",FN_MC!Z718)</f>
        <v>*</v>
      </c>
      <c r="D715" s="96" t="str">
        <f>IF(FN_MC!S718="","*",FN_MC!S718)</f>
        <v>-</v>
      </c>
      <c r="E715" s="96" t="str">
        <f>IF(FN_MC!T718="","*",FN_MC!T718)</f>
        <v>-</v>
      </c>
      <c r="F715" s="96" t="str">
        <f>IF(FN_MC!B718="","*",FN_MC!B718)</f>
        <v>*</v>
      </c>
      <c r="G715" s="96" t="str">
        <f>IF(FN_MC!D718="","*",FN_MC!D718)</f>
        <v>*</v>
      </c>
      <c r="H715" s="96" t="str">
        <f>IF(FN_MC!F718="","*",FN_MC!F718)</f>
        <v>*</v>
      </c>
      <c r="I715" s="96" t="str">
        <f>IF(FN_MC!H718="","*",FN_MC!H718)</f>
        <v>*</v>
      </c>
      <c r="J715" s="96" t="str">
        <f>IF(FN_MC!I718="","*",FN_MC!I718)</f>
        <v>*</v>
      </c>
      <c r="K715" s="96" t="str">
        <f>IF(FN_MC!M718="","*",FN_MC!M718)</f>
        <v>-</v>
      </c>
      <c r="L715" s="196" t="str">
        <f>IF(FN_MC!N718="","*",FN_MC!N718)</f>
        <v>-</v>
      </c>
      <c r="M715" s="97" t="str">
        <f>IF(FN_MC!J718="","*",FN_MC!J718)</f>
        <v>*</v>
      </c>
      <c r="N715" s="183" t="str">
        <f>IF(FN_MC!K718="","*",FN_MC!K718)</f>
        <v>*</v>
      </c>
      <c r="O715" s="183" t="str">
        <f>IF(FN_MC!L718="","*",FN_MC!L718)</f>
        <v>-</v>
      </c>
      <c r="P715" s="107" t="str">
        <f>IF(FN_MC!O718="","*",FN_MC!O718)</f>
        <v>*</v>
      </c>
      <c r="Q715" s="107" t="str">
        <f>IF(FN_MC!P718="","*",FN_MC!P718)</f>
        <v>*</v>
      </c>
      <c r="R715" s="96" t="str">
        <f>IF(FN_MC!Q718="","*",CONCATENATE(FN_MC!Q718," ",FN_MC!R718))</f>
        <v>*</v>
      </c>
      <c r="S715" s="96" t="str">
        <f>IF(FN_MC!V718="","*",FN_MC!V718)</f>
        <v>*</v>
      </c>
      <c r="T715" s="96" t="str">
        <f>IF(FN_MC!W718="","*",FN_MC!W718)</f>
        <v>*</v>
      </c>
      <c r="U715" s="98" t="str">
        <f ca="1">_xlfn.XLOOKUP(G715&amp;$U$3,BS_CONTROLE[CHAVE],BS_CONTROLE[Quantidade_11],"-")</f>
        <v>-</v>
      </c>
      <c r="V715" s="98" t="str">
        <f ca="1">_xlfn.XLOOKUP(G715&amp;$V$3,BS_CONTROLE[CHAVE],BS_CONTROLE[Quantidade_11],"-")</f>
        <v>-</v>
      </c>
      <c r="W715" s="98" t="str">
        <f ca="1">_xlfn.XLOOKUP(G715&amp;$W$3,BS_CONTROLE[CHAVE],BS_CONTROLE[Quantidade_11],"-")</f>
        <v>-</v>
      </c>
      <c r="X715" s="201"/>
      <c r="Y715" s="201"/>
      <c r="Z715" s="201"/>
      <c r="AA715" s="201"/>
      <c r="AB715" s="201"/>
      <c r="AC715" s="201"/>
      <c r="AD715" s="201"/>
      <c r="AE715" s="201"/>
      <c r="AF715" s="201"/>
      <c r="AG715" s="201"/>
      <c r="AH715" s="201"/>
      <c r="AI715" s="201"/>
      <c r="AJ715" s="201"/>
      <c r="AK715" s="201"/>
      <c r="AL715" s="201"/>
      <c r="AM715" s="201"/>
      <c r="AN715" s="201"/>
      <c r="AO715" s="201"/>
      <c r="AP715" s="201"/>
      <c r="AQ715" s="201"/>
      <c r="AR715" s="201"/>
      <c r="AS715" s="201"/>
      <c r="AT715" s="201"/>
    </row>
    <row r="716" spans="1:46" hidden="1">
      <c r="A716" s="95" t="str">
        <f>IF(FN_MC!Y719="","*",FN_MC!Y719)</f>
        <v>*</v>
      </c>
      <c r="B716" s="95" t="str">
        <f>IF(FN_MC!X719="","*",FN_MC!X719)</f>
        <v>*</v>
      </c>
      <c r="C716" s="95" t="str">
        <f>IF(FN_MC!Z719="","*",FN_MC!Z719)</f>
        <v>*</v>
      </c>
      <c r="D716" s="96" t="str">
        <f>IF(FN_MC!S719="","*",FN_MC!S719)</f>
        <v>-</v>
      </c>
      <c r="E716" s="96" t="str">
        <f>IF(FN_MC!T719="","*",FN_MC!T719)</f>
        <v>-</v>
      </c>
      <c r="F716" s="96" t="str">
        <f>IF(FN_MC!B719="","*",FN_MC!B719)</f>
        <v>*</v>
      </c>
      <c r="G716" s="96" t="str">
        <f>IF(FN_MC!D719="","*",FN_MC!D719)</f>
        <v>*</v>
      </c>
      <c r="H716" s="96" t="str">
        <f>IF(FN_MC!F719="","*",FN_MC!F719)</f>
        <v>*</v>
      </c>
      <c r="I716" s="96" t="str">
        <f>IF(FN_MC!H719="","*",FN_MC!H719)</f>
        <v>*</v>
      </c>
      <c r="J716" s="96" t="str">
        <f>IF(FN_MC!I719="","*",FN_MC!I719)</f>
        <v>*</v>
      </c>
      <c r="K716" s="96" t="str">
        <f>IF(FN_MC!M719="","*",FN_MC!M719)</f>
        <v>-</v>
      </c>
      <c r="L716" s="196" t="str">
        <f>IF(FN_MC!N719="","*",FN_MC!N719)</f>
        <v>-</v>
      </c>
      <c r="M716" s="97" t="str">
        <f>IF(FN_MC!J719="","*",FN_MC!J719)</f>
        <v>*</v>
      </c>
      <c r="N716" s="183" t="str">
        <f>IF(FN_MC!K719="","*",FN_MC!K719)</f>
        <v>*</v>
      </c>
      <c r="O716" s="183" t="str">
        <f>IF(FN_MC!L719="","*",FN_MC!L719)</f>
        <v>-</v>
      </c>
      <c r="P716" s="107" t="str">
        <f>IF(FN_MC!O719="","*",FN_MC!O719)</f>
        <v>*</v>
      </c>
      <c r="Q716" s="107" t="str">
        <f>IF(FN_MC!P719="","*",FN_MC!P719)</f>
        <v>*</v>
      </c>
      <c r="R716" s="96" t="str">
        <f>IF(FN_MC!Q719="","*",CONCATENATE(FN_MC!Q719," ",FN_MC!R719))</f>
        <v>*</v>
      </c>
      <c r="S716" s="96" t="str">
        <f>IF(FN_MC!V719="","*",FN_MC!V719)</f>
        <v>*</v>
      </c>
      <c r="T716" s="96" t="str">
        <f>IF(FN_MC!W719="","*",FN_MC!W719)</f>
        <v>*</v>
      </c>
      <c r="U716" s="98" t="str">
        <f ca="1">_xlfn.XLOOKUP(G716&amp;$U$3,BS_CONTROLE[CHAVE],BS_CONTROLE[Quantidade_11],"-")</f>
        <v>-</v>
      </c>
      <c r="V716" s="98" t="str">
        <f ca="1">_xlfn.XLOOKUP(G716&amp;$V$3,BS_CONTROLE[CHAVE],BS_CONTROLE[Quantidade_11],"-")</f>
        <v>-</v>
      </c>
      <c r="W716" s="98" t="str">
        <f ca="1">_xlfn.XLOOKUP(G716&amp;$W$3,BS_CONTROLE[CHAVE],BS_CONTROLE[Quantidade_11],"-")</f>
        <v>-</v>
      </c>
      <c r="X716" s="201"/>
      <c r="Y716" s="201"/>
      <c r="Z716" s="201"/>
      <c r="AA716" s="201"/>
      <c r="AB716" s="201"/>
      <c r="AC716" s="201"/>
      <c r="AD716" s="201"/>
      <c r="AE716" s="201"/>
      <c r="AF716" s="201"/>
      <c r="AG716" s="201"/>
      <c r="AH716" s="201"/>
      <c r="AI716" s="201"/>
      <c r="AJ716" s="201"/>
      <c r="AK716" s="201"/>
      <c r="AL716" s="201"/>
      <c r="AM716" s="201"/>
      <c r="AN716" s="201"/>
      <c r="AO716" s="201"/>
      <c r="AP716" s="201"/>
      <c r="AQ716" s="201"/>
      <c r="AR716" s="201"/>
      <c r="AS716" s="201"/>
      <c r="AT716" s="201"/>
    </row>
    <row r="717" spans="1:46" hidden="1">
      <c r="A717" s="95" t="str">
        <f>IF(FN_MC!Y720="","*",FN_MC!Y720)</f>
        <v>*</v>
      </c>
      <c r="B717" s="95" t="str">
        <f>IF(FN_MC!X720="","*",FN_MC!X720)</f>
        <v>*</v>
      </c>
      <c r="C717" s="95" t="str">
        <f>IF(FN_MC!Z720="","*",FN_MC!Z720)</f>
        <v>*</v>
      </c>
      <c r="D717" s="96" t="str">
        <f>IF(FN_MC!S720="","*",FN_MC!S720)</f>
        <v>-</v>
      </c>
      <c r="E717" s="96" t="str">
        <f>IF(FN_MC!T720="","*",FN_MC!T720)</f>
        <v>-</v>
      </c>
      <c r="F717" s="96" t="str">
        <f>IF(FN_MC!B720="","*",FN_MC!B720)</f>
        <v>*</v>
      </c>
      <c r="G717" s="96" t="str">
        <f>IF(FN_MC!D720="","*",FN_MC!D720)</f>
        <v>*</v>
      </c>
      <c r="H717" s="96" t="str">
        <f>IF(FN_MC!F720="","*",FN_MC!F720)</f>
        <v>*</v>
      </c>
      <c r="I717" s="96" t="str">
        <f>IF(FN_MC!H720="","*",FN_MC!H720)</f>
        <v>*</v>
      </c>
      <c r="J717" s="96" t="str">
        <f>IF(FN_MC!I720="","*",FN_MC!I720)</f>
        <v>*</v>
      </c>
      <c r="K717" s="96" t="str">
        <f>IF(FN_MC!M720="","*",FN_MC!M720)</f>
        <v>-</v>
      </c>
      <c r="L717" s="196" t="str">
        <f>IF(FN_MC!N720="","*",FN_MC!N720)</f>
        <v>-</v>
      </c>
      <c r="M717" s="97" t="str">
        <f>IF(FN_MC!J720="","*",FN_MC!J720)</f>
        <v>*</v>
      </c>
      <c r="N717" s="183" t="str">
        <f>IF(FN_MC!K720="","*",FN_MC!K720)</f>
        <v>*</v>
      </c>
      <c r="O717" s="183" t="str">
        <f>IF(FN_MC!L720="","*",FN_MC!L720)</f>
        <v>-</v>
      </c>
      <c r="P717" s="107" t="str">
        <f>IF(FN_MC!O720="","*",FN_MC!O720)</f>
        <v>*</v>
      </c>
      <c r="Q717" s="107" t="str">
        <f>IF(FN_MC!P720="","*",FN_MC!P720)</f>
        <v>*</v>
      </c>
      <c r="R717" s="96" t="str">
        <f>IF(FN_MC!Q720="","*",CONCATENATE(FN_MC!Q720," ",FN_MC!R720))</f>
        <v>*</v>
      </c>
      <c r="S717" s="96" t="str">
        <f>IF(FN_MC!V720="","*",FN_MC!V720)</f>
        <v>*</v>
      </c>
      <c r="T717" s="96" t="str">
        <f>IF(FN_MC!W720="","*",FN_MC!W720)</f>
        <v>*</v>
      </c>
      <c r="U717" s="98" t="str">
        <f ca="1">_xlfn.XLOOKUP(G717&amp;$U$3,BS_CONTROLE[CHAVE],BS_CONTROLE[Quantidade_11],"-")</f>
        <v>-</v>
      </c>
      <c r="V717" s="98" t="str">
        <f ca="1">_xlfn.XLOOKUP(G717&amp;$V$3,BS_CONTROLE[CHAVE],BS_CONTROLE[Quantidade_11],"-")</f>
        <v>-</v>
      </c>
      <c r="W717" s="98" t="str">
        <f ca="1">_xlfn.XLOOKUP(G717&amp;$W$3,BS_CONTROLE[CHAVE],BS_CONTROLE[Quantidade_11],"-")</f>
        <v>-</v>
      </c>
      <c r="X717" s="201"/>
      <c r="Y717" s="201"/>
      <c r="Z717" s="201"/>
      <c r="AA717" s="201"/>
      <c r="AB717" s="201"/>
      <c r="AC717" s="201"/>
      <c r="AD717" s="201"/>
      <c r="AE717" s="201"/>
      <c r="AF717" s="201"/>
      <c r="AG717" s="201"/>
      <c r="AH717" s="201"/>
      <c r="AI717" s="201"/>
      <c r="AJ717" s="201"/>
      <c r="AK717" s="201"/>
      <c r="AL717" s="201"/>
      <c r="AM717" s="201"/>
      <c r="AN717" s="201"/>
      <c r="AO717" s="201"/>
      <c r="AP717" s="201"/>
      <c r="AQ717" s="201"/>
      <c r="AR717" s="201"/>
      <c r="AS717" s="201"/>
      <c r="AT717" s="201"/>
    </row>
    <row r="718" spans="1:46" hidden="1">
      <c r="A718" s="95" t="str">
        <f>IF(FN_MC!Y721="","*",FN_MC!Y721)</f>
        <v>*</v>
      </c>
      <c r="B718" s="95" t="str">
        <f>IF(FN_MC!X721="","*",FN_MC!X721)</f>
        <v>*</v>
      </c>
      <c r="C718" s="95" t="str">
        <f>IF(FN_MC!Z721="","*",FN_MC!Z721)</f>
        <v>*</v>
      </c>
      <c r="D718" s="96" t="str">
        <f>IF(FN_MC!S721="","*",FN_MC!S721)</f>
        <v>-</v>
      </c>
      <c r="E718" s="96" t="str">
        <f>IF(FN_MC!T721="","*",FN_MC!T721)</f>
        <v>-</v>
      </c>
      <c r="F718" s="96" t="str">
        <f>IF(FN_MC!B721="","*",FN_MC!B721)</f>
        <v>*</v>
      </c>
      <c r="G718" s="96" t="str">
        <f>IF(FN_MC!D721="","*",FN_MC!D721)</f>
        <v>*</v>
      </c>
      <c r="H718" s="96" t="str">
        <f>IF(FN_MC!F721="","*",FN_MC!F721)</f>
        <v>*</v>
      </c>
      <c r="I718" s="96" t="str">
        <f>IF(FN_MC!H721="","*",FN_MC!H721)</f>
        <v>*</v>
      </c>
      <c r="J718" s="96" t="str">
        <f>IF(FN_MC!I721="","*",FN_MC!I721)</f>
        <v>*</v>
      </c>
      <c r="K718" s="96" t="str">
        <f>IF(FN_MC!M721="","*",FN_MC!M721)</f>
        <v>-</v>
      </c>
      <c r="L718" s="196" t="str">
        <f>IF(FN_MC!N721="","*",FN_MC!N721)</f>
        <v>-</v>
      </c>
      <c r="M718" s="97" t="str">
        <f>IF(FN_MC!J721="","*",FN_MC!J721)</f>
        <v>*</v>
      </c>
      <c r="N718" s="183" t="str">
        <f>IF(FN_MC!K721="","*",FN_MC!K721)</f>
        <v>*</v>
      </c>
      <c r="O718" s="183" t="str">
        <f>IF(FN_MC!L721="","*",FN_MC!L721)</f>
        <v>-</v>
      </c>
      <c r="P718" s="107" t="str">
        <f>IF(FN_MC!O721="","*",FN_MC!O721)</f>
        <v>*</v>
      </c>
      <c r="Q718" s="107" t="str">
        <f>IF(FN_MC!P721="","*",FN_MC!P721)</f>
        <v>*</v>
      </c>
      <c r="R718" s="96" t="str">
        <f>IF(FN_MC!Q721="","*",CONCATENATE(FN_MC!Q721," ",FN_MC!R721))</f>
        <v>*</v>
      </c>
      <c r="S718" s="96" t="str">
        <f>IF(FN_MC!V721="","*",FN_MC!V721)</f>
        <v>*</v>
      </c>
      <c r="T718" s="96" t="str">
        <f>IF(FN_MC!W721="","*",FN_MC!W721)</f>
        <v>*</v>
      </c>
      <c r="U718" s="98" t="str">
        <f ca="1">_xlfn.XLOOKUP(G718&amp;$U$3,BS_CONTROLE[CHAVE],BS_CONTROLE[Quantidade_11],"-")</f>
        <v>-</v>
      </c>
      <c r="V718" s="98" t="str">
        <f ca="1">_xlfn.XLOOKUP(G718&amp;$V$3,BS_CONTROLE[CHAVE],BS_CONTROLE[Quantidade_11],"-")</f>
        <v>-</v>
      </c>
      <c r="W718" s="98" t="str">
        <f ca="1">_xlfn.XLOOKUP(G718&amp;$W$3,BS_CONTROLE[CHAVE],BS_CONTROLE[Quantidade_11],"-")</f>
        <v>-</v>
      </c>
      <c r="X718" s="201"/>
      <c r="Y718" s="201"/>
      <c r="Z718" s="201"/>
      <c r="AA718" s="201"/>
      <c r="AB718" s="201"/>
      <c r="AC718" s="201"/>
      <c r="AD718" s="201"/>
      <c r="AE718" s="201"/>
      <c r="AF718" s="201"/>
      <c r="AG718" s="201"/>
      <c r="AH718" s="201"/>
      <c r="AI718" s="201"/>
      <c r="AJ718" s="201"/>
      <c r="AK718" s="201"/>
      <c r="AL718" s="201"/>
      <c r="AM718" s="201"/>
      <c r="AN718" s="201"/>
      <c r="AO718" s="201"/>
      <c r="AP718" s="201"/>
      <c r="AQ718" s="201"/>
      <c r="AR718" s="201"/>
      <c r="AS718" s="201"/>
      <c r="AT718" s="201"/>
    </row>
    <row r="719" spans="1:46" hidden="1">
      <c r="A719" s="95" t="str">
        <f>IF(FN_MC!Y722="","*",FN_MC!Y722)</f>
        <v>*</v>
      </c>
      <c r="B719" s="95" t="str">
        <f>IF(FN_MC!X722="","*",FN_MC!X722)</f>
        <v>*</v>
      </c>
      <c r="C719" s="95" t="str">
        <f>IF(FN_MC!Z722="","*",FN_MC!Z722)</f>
        <v>*</v>
      </c>
      <c r="D719" s="96" t="str">
        <f>IF(FN_MC!S722="","*",FN_MC!S722)</f>
        <v>-</v>
      </c>
      <c r="E719" s="96" t="str">
        <f>IF(FN_MC!T722="","*",FN_MC!T722)</f>
        <v>-</v>
      </c>
      <c r="F719" s="96" t="str">
        <f>IF(FN_MC!B722="","*",FN_MC!B722)</f>
        <v>*</v>
      </c>
      <c r="G719" s="96" t="str">
        <f>IF(FN_MC!D722="","*",FN_MC!D722)</f>
        <v>*</v>
      </c>
      <c r="H719" s="96" t="str">
        <f>IF(FN_MC!F722="","*",FN_MC!F722)</f>
        <v>*</v>
      </c>
      <c r="I719" s="96" t="str">
        <f>IF(FN_MC!H722="","*",FN_MC!H722)</f>
        <v>*</v>
      </c>
      <c r="J719" s="96" t="str">
        <f>IF(FN_MC!I722="","*",FN_MC!I722)</f>
        <v>*</v>
      </c>
      <c r="K719" s="96" t="str">
        <f>IF(FN_MC!M722="","*",FN_MC!M722)</f>
        <v>-</v>
      </c>
      <c r="L719" s="196" t="str">
        <f>IF(FN_MC!N722="","*",FN_MC!N722)</f>
        <v>-</v>
      </c>
      <c r="M719" s="97" t="str">
        <f>IF(FN_MC!J722="","*",FN_MC!J722)</f>
        <v>*</v>
      </c>
      <c r="N719" s="183" t="str">
        <f>IF(FN_MC!K722="","*",FN_MC!K722)</f>
        <v>*</v>
      </c>
      <c r="O719" s="183" t="str">
        <f>IF(FN_MC!L722="","*",FN_MC!L722)</f>
        <v>-</v>
      </c>
      <c r="P719" s="107" t="str">
        <f>IF(FN_MC!O722="","*",FN_MC!O722)</f>
        <v>*</v>
      </c>
      <c r="Q719" s="107" t="str">
        <f>IF(FN_MC!P722="","*",FN_MC!P722)</f>
        <v>*</v>
      </c>
      <c r="R719" s="96" t="str">
        <f>IF(FN_MC!Q722="","*",CONCATENATE(FN_MC!Q722," ",FN_MC!R722))</f>
        <v>*</v>
      </c>
      <c r="S719" s="96" t="str">
        <f>IF(FN_MC!V722="","*",FN_MC!V722)</f>
        <v>*</v>
      </c>
      <c r="T719" s="96" t="str">
        <f>IF(FN_MC!W722="","*",FN_MC!W722)</f>
        <v>*</v>
      </c>
      <c r="U719" s="98" t="str">
        <f ca="1">_xlfn.XLOOKUP(G719&amp;$U$3,BS_CONTROLE[CHAVE],BS_CONTROLE[Quantidade_11],"-")</f>
        <v>-</v>
      </c>
      <c r="V719" s="98" t="str">
        <f ca="1">_xlfn.XLOOKUP(G719&amp;$V$3,BS_CONTROLE[CHAVE],BS_CONTROLE[Quantidade_11],"-")</f>
        <v>-</v>
      </c>
      <c r="W719" s="98" t="str">
        <f ca="1">_xlfn.XLOOKUP(G719&amp;$W$3,BS_CONTROLE[CHAVE],BS_CONTROLE[Quantidade_11],"-")</f>
        <v>-</v>
      </c>
      <c r="X719" s="201"/>
      <c r="Y719" s="201"/>
      <c r="Z719" s="201"/>
      <c r="AA719" s="201"/>
      <c r="AB719" s="201"/>
      <c r="AC719" s="201"/>
      <c r="AD719" s="201"/>
      <c r="AE719" s="201"/>
      <c r="AF719" s="201"/>
      <c r="AG719" s="201"/>
      <c r="AH719" s="201"/>
      <c r="AI719" s="201"/>
      <c r="AJ719" s="201"/>
      <c r="AK719" s="201"/>
      <c r="AL719" s="201"/>
      <c r="AM719" s="201"/>
      <c r="AN719" s="201"/>
      <c r="AO719" s="201"/>
      <c r="AP719" s="201"/>
      <c r="AQ719" s="201"/>
      <c r="AR719" s="201"/>
      <c r="AS719" s="201"/>
      <c r="AT719" s="201"/>
    </row>
    <row r="720" spans="1:46" hidden="1">
      <c r="A720" s="95" t="str">
        <f>IF(FN_MC!Y723="","*",FN_MC!Y723)</f>
        <v>*</v>
      </c>
      <c r="B720" s="95" t="str">
        <f>IF(FN_MC!X723="","*",FN_MC!X723)</f>
        <v>*</v>
      </c>
      <c r="C720" s="95" t="str">
        <f>IF(FN_MC!Z723="","*",FN_MC!Z723)</f>
        <v>*</v>
      </c>
      <c r="D720" s="96" t="str">
        <f>IF(FN_MC!S723="","*",FN_MC!S723)</f>
        <v>-</v>
      </c>
      <c r="E720" s="96" t="str">
        <f>IF(FN_MC!T723="","*",FN_MC!T723)</f>
        <v>-</v>
      </c>
      <c r="F720" s="96" t="str">
        <f>IF(FN_MC!B723="","*",FN_MC!B723)</f>
        <v>*</v>
      </c>
      <c r="G720" s="96" t="str">
        <f>IF(FN_MC!D723="","*",FN_MC!D723)</f>
        <v>*</v>
      </c>
      <c r="H720" s="96" t="str">
        <f>IF(FN_MC!F723="","*",FN_MC!F723)</f>
        <v>*</v>
      </c>
      <c r="I720" s="96" t="str">
        <f>IF(FN_MC!H723="","*",FN_MC!H723)</f>
        <v>*</v>
      </c>
      <c r="J720" s="96" t="str">
        <f>IF(FN_MC!I723="","*",FN_MC!I723)</f>
        <v>*</v>
      </c>
      <c r="K720" s="96" t="str">
        <f>IF(FN_MC!M723="","*",FN_MC!M723)</f>
        <v>-</v>
      </c>
      <c r="L720" s="196" t="str">
        <f>IF(FN_MC!N723="","*",FN_MC!N723)</f>
        <v>-</v>
      </c>
      <c r="M720" s="97" t="str">
        <f>IF(FN_MC!J723="","*",FN_MC!J723)</f>
        <v>*</v>
      </c>
      <c r="N720" s="183" t="str">
        <f>IF(FN_MC!K723="","*",FN_MC!K723)</f>
        <v>*</v>
      </c>
      <c r="O720" s="183" t="str">
        <f>IF(FN_MC!L723="","*",FN_MC!L723)</f>
        <v>-</v>
      </c>
      <c r="P720" s="107" t="str">
        <f>IF(FN_MC!O723="","*",FN_MC!O723)</f>
        <v>*</v>
      </c>
      <c r="Q720" s="107" t="str">
        <f>IF(FN_MC!P723="","*",FN_MC!P723)</f>
        <v>*</v>
      </c>
      <c r="R720" s="96" t="str">
        <f>IF(FN_MC!Q723="","*",CONCATENATE(FN_MC!Q723," ",FN_MC!R723))</f>
        <v>*</v>
      </c>
      <c r="S720" s="96" t="str">
        <f>IF(FN_MC!V723="","*",FN_MC!V723)</f>
        <v>*</v>
      </c>
      <c r="T720" s="96" t="str">
        <f>IF(FN_MC!W723="","*",FN_MC!W723)</f>
        <v>*</v>
      </c>
      <c r="U720" s="98" t="str">
        <f ca="1">_xlfn.XLOOKUP(G720&amp;$U$3,BS_CONTROLE[CHAVE],BS_CONTROLE[Quantidade_11],"-")</f>
        <v>-</v>
      </c>
      <c r="V720" s="98" t="str">
        <f ca="1">_xlfn.XLOOKUP(G720&amp;$V$3,BS_CONTROLE[CHAVE],BS_CONTROLE[Quantidade_11],"-")</f>
        <v>-</v>
      </c>
      <c r="W720" s="98" t="str">
        <f ca="1">_xlfn.XLOOKUP(G720&amp;$W$3,BS_CONTROLE[CHAVE],BS_CONTROLE[Quantidade_11],"-")</f>
        <v>-</v>
      </c>
      <c r="X720" s="201"/>
      <c r="Y720" s="201"/>
      <c r="Z720" s="201"/>
      <c r="AA720" s="201"/>
      <c r="AB720" s="201"/>
      <c r="AC720" s="201"/>
      <c r="AD720" s="201"/>
      <c r="AE720" s="201"/>
      <c r="AF720" s="201"/>
      <c r="AG720" s="201"/>
      <c r="AH720" s="201"/>
      <c r="AI720" s="201"/>
      <c r="AJ720" s="201"/>
      <c r="AK720" s="201"/>
      <c r="AL720" s="201"/>
      <c r="AM720" s="201"/>
      <c r="AN720" s="201"/>
      <c r="AO720" s="201"/>
      <c r="AP720" s="201"/>
      <c r="AQ720" s="201"/>
      <c r="AR720" s="201"/>
      <c r="AS720" s="201"/>
      <c r="AT720" s="201"/>
    </row>
    <row r="721" spans="1:46" hidden="1">
      <c r="A721" s="95" t="str">
        <f>IF(FN_MC!Y724="","*",FN_MC!Y724)</f>
        <v>*</v>
      </c>
      <c r="B721" s="95" t="str">
        <f>IF(FN_MC!X724="","*",FN_MC!X724)</f>
        <v>*</v>
      </c>
      <c r="C721" s="95" t="str">
        <f>IF(FN_MC!Z724="","*",FN_MC!Z724)</f>
        <v>*</v>
      </c>
      <c r="D721" s="96" t="str">
        <f>IF(FN_MC!S724="","*",FN_MC!S724)</f>
        <v>-</v>
      </c>
      <c r="E721" s="96" t="str">
        <f>IF(FN_MC!T724="","*",FN_MC!T724)</f>
        <v>-</v>
      </c>
      <c r="F721" s="96" t="str">
        <f>IF(FN_MC!B724="","*",FN_MC!B724)</f>
        <v>*</v>
      </c>
      <c r="G721" s="96" t="str">
        <f>IF(FN_MC!D724="","*",FN_MC!D724)</f>
        <v>*</v>
      </c>
      <c r="H721" s="96" t="str">
        <f>IF(FN_MC!F724="","*",FN_MC!F724)</f>
        <v>*</v>
      </c>
      <c r="I721" s="96" t="str">
        <f>IF(FN_MC!H724="","*",FN_MC!H724)</f>
        <v>*</v>
      </c>
      <c r="J721" s="96" t="str">
        <f>IF(FN_MC!I724="","*",FN_MC!I724)</f>
        <v>*</v>
      </c>
      <c r="K721" s="96" t="str">
        <f>IF(FN_MC!M724="","*",FN_MC!M724)</f>
        <v>-</v>
      </c>
      <c r="L721" s="196" t="str">
        <f>IF(FN_MC!N724="","*",FN_MC!N724)</f>
        <v>-</v>
      </c>
      <c r="M721" s="97" t="str">
        <f>IF(FN_MC!J724="","*",FN_MC!J724)</f>
        <v>*</v>
      </c>
      <c r="N721" s="183" t="str">
        <f>IF(FN_MC!K724="","*",FN_MC!K724)</f>
        <v>*</v>
      </c>
      <c r="O721" s="183" t="str">
        <f>IF(FN_MC!L724="","*",FN_MC!L724)</f>
        <v>-</v>
      </c>
      <c r="P721" s="107" t="str">
        <f>IF(FN_MC!O724="","*",FN_MC!O724)</f>
        <v>*</v>
      </c>
      <c r="Q721" s="107" t="str">
        <f>IF(FN_MC!P724="","*",FN_MC!P724)</f>
        <v>*</v>
      </c>
      <c r="R721" s="96" t="str">
        <f>IF(FN_MC!Q724="","*",CONCATENATE(FN_MC!Q724," ",FN_MC!R724))</f>
        <v>*</v>
      </c>
      <c r="S721" s="96" t="str">
        <f>IF(FN_MC!V724="","*",FN_MC!V724)</f>
        <v>*</v>
      </c>
      <c r="T721" s="96" t="str">
        <f>IF(FN_MC!W724="","*",FN_MC!W724)</f>
        <v>*</v>
      </c>
      <c r="U721" s="98" t="str">
        <f ca="1">_xlfn.XLOOKUP(G721&amp;$U$3,BS_CONTROLE[CHAVE],BS_CONTROLE[Quantidade_11],"-")</f>
        <v>-</v>
      </c>
      <c r="V721" s="98" t="str">
        <f ca="1">_xlfn.XLOOKUP(G721&amp;$V$3,BS_CONTROLE[CHAVE],BS_CONTROLE[Quantidade_11],"-")</f>
        <v>-</v>
      </c>
      <c r="W721" s="98" t="str">
        <f ca="1">_xlfn.XLOOKUP(G721&amp;$W$3,BS_CONTROLE[CHAVE],BS_CONTROLE[Quantidade_11],"-")</f>
        <v>-</v>
      </c>
      <c r="X721" s="201"/>
      <c r="Y721" s="201"/>
      <c r="Z721" s="201"/>
      <c r="AA721" s="201"/>
      <c r="AB721" s="201"/>
      <c r="AC721" s="201"/>
      <c r="AD721" s="201"/>
      <c r="AE721" s="201"/>
      <c r="AF721" s="201"/>
      <c r="AG721" s="201"/>
      <c r="AH721" s="201"/>
      <c r="AI721" s="201"/>
      <c r="AJ721" s="201"/>
      <c r="AK721" s="201"/>
      <c r="AL721" s="201"/>
      <c r="AM721" s="201"/>
      <c r="AN721" s="201"/>
      <c r="AO721" s="201"/>
      <c r="AP721" s="201"/>
      <c r="AQ721" s="201"/>
      <c r="AR721" s="201"/>
      <c r="AS721" s="201"/>
      <c r="AT721" s="201"/>
    </row>
    <row r="722" spans="1:46" hidden="1">
      <c r="A722" s="95" t="str">
        <f>IF(FN_MC!Y725="","*",FN_MC!Y725)</f>
        <v>*</v>
      </c>
      <c r="B722" s="95" t="str">
        <f>IF(FN_MC!X725="","*",FN_MC!X725)</f>
        <v>*</v>
      </c>
      <c r="C722" s="95" t="str">
        <f>IF(FN_MC!Z725="","*",FN_MC!Z725)</f>
        <v>*</v>
      </c>
      <c r="D722" s="96" t="str">
        <f>IF(FN_MC!S725="","*",FN_MC!S725)</f>
        <v>-</v>
      </c>
      <c r="E722" s="96" t="str">
        <f>IF(FN_MC!T725="","*",FN_MC!T725)</f>
        <v>-</v>
      </c>
      <c r="F722" s="96" t="str">
        <f>IF(FN_MC!B725="","*",FN_MC!B725)</f>
        <v>*</v>
      </c>
      <c r="G722" s="96" t="str">
        <f>IF(FN_MC!D725="","*",FN_MC!D725)</f>
        <v>*</v>
      </c>
      <c r="H722" s="96" t="str">
        <f>IF(FN_MC!F725="","*",FN_MC!F725)</f>
        <v>*</v>
      </c>
      <c r="I722" s="96" t="str">
        <f>IF(FN_MC!H725="","*",FN_MC!H725)</f>
        <v>*</v>
      </c>
      <c r="J722" s="96" t="str">
        <f>IF(FN_MC!I725="","*",FN_MC!I725)</f>
        <v>*</v>
      </c>
      <c r="K722" s="96" t="str">
        <f>IF(FN_MC!M725="","*",FN_MC!M725)</f>
        <v>-</v>
      </c>
      <c r="L722" s="196" t="str">
        <f>IF(FN_MC!N725="","*",FN_MC!N725)</f>
        <v>-</v>
      </c>
      <c r="M722" s="97" t="str">
        <f>IF(FN_MC!J725="","*",FN_MC!J725)</f>
        <v>*</v>
      </c>
      <c r="N722" s="183" t="str">
        <f>IF(FN_MC!K725="","*",FN_MC!K725)</f>
        <v>*</v>
      </c>
      <c r="O722" s="183" t="str">
        <f>IF(FN_MC!L725="","*",FN_MC!L725)</f>
        <v>-</v>
      </c>
      <c r="P722" s="107" t="str">
        <f>IF(FN_MC!O725="","*",FN_MC!O725)</f>
        <v>*</v>
      </c>
      <c r="Q722" s="107" t="str">
        <f>IF(FN_MC!P725="","*",FN_MC!P725)</f>
        <v>*</v>
      </c>
      <c r="R722" s="96" t="str">
        <f>IF(FN_MC!Q725="","*",CONCATENATE(FN_MC!Q725," ",FN_MC!R725))</f>
        <v>*</v>
      </c>
      <c r="S722" s="96" t="str">
        <f>IF(FN_MC!V725="","*",FN_MC!V725)</f>
        <v>*</v>
      </c>
      <c r="T722" s="96" t="str">
        <f>IF(FN_MC!W725="","*",FN_MC!W725)</f>
        <v>*</v>
      </c>
      <c r="U722" s="98" t="str">
        <f ca="1">_xlfn.XLOOKUP(G722&amp;$U$3,BS_CONTROLE[CHAVE],BS_CONTROLE[Quantidade_11],"-")</f>
        <v>-</v>
      </c>
      <c r="V722" s="98" t="str">
        <f ca="1">_xlfn.XLOOKUP(G722&amp;$V$3,BS_CONTROLE[CHAVE],BS_CONTROLE[Quantidade_11],"-")</f>
        <v>-</v>
      </c>
      <c r="W722" s="98" t="str">
        <f ca="1">_xlfn.XLOOKUP(G722&amp;$W$3,BS_CONTROLE[CHAVE],BS_CONTROLE[Quantidade_11],"-")</f>
        <v>-</v>
      </c>
      <c r="X722" s="201"/>
      <c r="Y722" s="201"/>
      <c r="Z722" s="201"/>
      <c r="AA722" s="201"/>
      <c r="AB722" s="201"/>
      <c r="AC722" s="201"/>
      <c r="AD722" s="201"/>
      <c r="AE722" s="201"/>
      <c r="AF722" s="201"/>
      <c r="AG722" s="201"/>
      <c r="AH722" s="201"/>
      <c r="AI722" s="201"/>
      <c r="AJ722" s="201"/>
      <c r="AK722" s="201"/>
      <c r="AL722" s="201"/>
      <c r="AM722" s="201"/>
      <c r="AN722" s="201"/>
      <c r="AO722" s="201"/>
      <c r="AP722" s="201"/>
      <c r="AQ722" s="201"/>
      <c r="AR722" s="201"/>
      <c r="AS722" s="201"/>
      <c r="AT722" s="201"/>
    </row>
    <row r="723" spans="1:46" hidden="1">
      <c r="A723" s="95" t="str">
        <f>IF(FN_MC!Y726="","*",FN_MC!Y726)</f>
        <v>*</v>
      </c>
      <c r="B723" s="95" t="str">
        <f>IF(FN_MC!X726="","*",FN_MC!X726)</f>
        <v>*</v>
      </c>
      <c r="C723" s="95" t="str">
        <f>IF(FN_MC!Z726="","*",FN_MC!Z726)</f>
        <v>*</v>
      </c>
      <c r="D723" s="96" t="str">
        <f>IF(FN_MC!S726="","*",FN_MC!S726)</f>
        <v>-</v>
      </c>
      <c r="E723" s="96" t="str">
        <f>IF(FN_MC!T726="","*",FN_MC!T726)</f>
        <v>-</v>
      </c>
      <c r="F723" s="96" t="str">
        <f>IF(FN_MC!B726="","*",FN_MC!B726)</f>
        <v>*</v>
      </c>
      <c r="G723" s="96" t="str">
        <f>IF(FN_MC!D726="","*",FN_MC!D726)</f>
        <v>*</v>
      </c>
      <c r="H723" s="96" t="str">
        <f>IF(FN_MC!F726="","*",FN_MC!F726)</f>
        <v>*</v>
      </c>
      <c r="I723" s="96" t="str">
        <f>IF(FN_MC!H726="","*",FN_MC!H726)</f>
        <v>*</v>
      </c>
      <c r="J723" s="96" t="str">
        <f>IF(FN_MC!I726="","*",FN_MC!I726)</f>
        <v>*</v>
      </c>
      <c r="K723" s="96" t="str">
        <f>IF(FN_MC!M726="","*",FN_MC!M726)</f>
        <v>-</v>
      </c>
      <c r="L723" s="196" t="str">
        <f>IF(FN_MC!N726="","*",FN_MC!N726)</f>
        <v>-</v>
      </c>
      <c r="M723" s="97" t="str">
        <f>IF(FN_MC!J726="","*",FN_MC!J726)</f>
        <v>*</v>
      </c>
      <c r="N723" s="183" t="str">
        <f>IF(FN_MC!K726="","*",FN_MC!K726)</f>
        <v>*</v>
      </c>
      <c r="O723" s="183" t="str">
        <f>IF(FN_MC!L726="","*",FN_MC!L726)</f>
        <v>-</v>
      </c>
      <c r="P723" s="107" t="str">
        <f>IF(FN_MC!O726="","*",FN_MC!O726)</f>
        <v>*</v>
      </c>
      <c r="Q723" s="107" t="str">
        <f>IF(FN_MC!P726="","*",FN_MC!P726)</f>
        <v>*</v>
      </c>
      <c r="R723" s="96" t="str">
        <f>IF(FN_MC!Q726="","*",CONCATENATE(FN_MC!Q726," ",FN_MC!R726))</f>
        <v>*</v>
      </c>
      <c r="S723" s="96" t="str">
        <f>IF(FN_MC!V726="","*",FN_MC!V726)</f>
        <v>*</v>
      </c>
      <c r="T723" s="96" t="str">
        <f>IF(FN_MC!W726="","*",FN_MC!W726)</f>
        <v>*</v>
      </c>
      <c r="U723" s="98" t="str">
        <f ca="1">_xlfn.XLOOKUP(G723&amp;$U$3,BS_CONTROLE[CHAVE],BS_CONTROLE[Quantidade_11],"-")</f>
        <v>-</v>
      </c>
      <c r="V723" s="98" t="str">
        <f ca="1">_xlfn.XLOOKUP(G723&amp;$V$3,BS_CONTROLE[CHAVE],BS_CONTROLE[Quantidade_11],"-")</f>
        <v>-</v>
      </c>
      <c r="W723" s="98" t="str">
        <f ca="1">_xlfn.XLOOKUP(G723&amp;$W$3,BS_CONTROLE[CHAVE],BS_CONTROLE[Quantidade_11],"-")</f>
        <v>-</v>
      </c>
      <c r="X723" s="201"/>
      <c r="Y723" s="201"/>
      <c r="Z723" s="201"/>
      <c r="AA723" s="201"/>
      <c r="AB723" s="201"/>
      <c r="AC723" s="201"/>
      <c r="AD723" s="201"/>
      <c r="AE723" s="201"/>
      <c r="AF723" s="201"/>
      <c r="AG723" s="201"/>
      <c r="AH723" s="201"/>
      <c r="AI723" s="201"/>
      <c r="AJ723" s="201"/>
      <c r="AK723" s="201"/>
      <c r="AL723" s="201"/>
      <c r="AM723" s="201"/>
      <c r="AN723" s="201"/>
      <c r="AO723" s="201"/>
      <c r="AP723" s="201"/>
      <c r="AQ723" s="201"/>
      <c r="AR723" s="201"/>
      <c r="AS723" s="201"/>
      <c r="AT723" s="201"/>
    </row>
    <row r="724" spans="1:46" hidden="1">
      <c r="A724" s="95" t="str">
        <f>IF(FN_MC!Y727="","*",FN_MC!Y727)</f>
        <v>*</v>
      </c>
      <c r="B724" s="95" t="str">
        <f>IF(FN_MC!X727="","*",FN_MC!X727)</f>
        <v>*</v>
      </c>
      <c r="C724" s="95" t="str">
        <f>IF(FN_MC!Z727="","*",FN_MC!Z727)</f>
        <v>*</v>
      </c>
      <c r="D724" s="96" t="str">
        <f>IF(FN_MC!S727="","*",FN_MC!S727)</f>
        <v>-</v>
      </c>
      <c r="E724" s="96" t="str">
        <f>IF(FN_MC!T727="","*",FN_MC!T727)</f>
        <v>-</v>
      </c>
      <c r="F724" s="96" t="str">
        <f>IF(FN_MC!B727="","*",FN_MC!B727)</f>
        <v>*</v>
      </c>
      <c r="G724" s="96" t="str">
        <f>IF(FN_MC!D727="","*",FN_MC!D727)</f>
        <v>*</v>
      </c>
      <c r="H724" s="96" t="str">
        <f>IF(FN_MC!F727="","*",FN_MC!F727)</f>
        <v>*</v>
      </c>
      <c r="I724" s="96" t="str">
        <f>IF(FN_MC!H727="","*",FN_MC!H727)</f>
        <v>*</v>
      </c>
      <c r="J724" s="96" t="str">
        <f>IF(FN_MC!I727="","*",FN_MC!I727)</f>
        <v>*</v>
      </c>
      <c r="K724" s="96" t="str">
        <f>IF(FN_MC!M727="","*",FN_MC!M727)</f>
        <v>-</v>
      </c>
      <c r="L724" s="196" t="str">
        <f>IF(FN_MC!N727="","*",FN_MC!N727)</f>
        <v>-</v>
      </c>
      <c r="M724" s="97" t="str">
        <f>IF(FN_MC!J727="","*",FN_MC!J727)</f>
        <v>*</v>
      </c>
      <c r="N724" s="183" t="str">
        <f>IF(FN_MC!K727="","*",FN_MC!K727)</f>
        <v>*</v>
      </c>
      <c r="O724" s="183" t="str">
        <f>IF(FN_MC!L727="","*",FN_MC!L727)</f>
        <v>-</v>
      </c>
      <c r="P724" s="107" t="str">
        <f>IF(FN_MC!O727="","*",FN_MC!O727)</f>
        <v>*</v>
      </c>
      <c r="Q724" s="107" t="str">
        <f>IF(FN_MC!P727="","*",FN_MC!P727)</f>
        <v>*</v>
      </c>
      <c r="R724" s="96" t="str">
        <f>IF(FN_MC!Q727="","*",CONCATENATE(FN_MC!Q727," ",FN_MC!R727))</f>
        <v>*</v>
      </c>
      <c r="S724" s="96" t="str">
        <f>IF(FN_MC!V727="","*",FN_MC!V727)</f>
        <v>*</v>
      </c>
      <c r="T724" s="96" t="str">
        <f>IF(FN_MC!W727="","*",FN_MC!W727)</f>
        <v>*</v>
      </c>
      <c r="U724" s="98" t="str">
        <f ca="1">_xlfn.XLOOKUP(G724&amp;$U$3,BS_CONTROLE[CHAVE],BS_CONTROLE[Quantidade_11],"-")</f>
        <v>-</v>
      </c>
      <c r="V724" s="98" t="str">
        <f ca="1">_xlfn.XLOOKUP(G724&amp;$V$3,BS_CONTROLE[CHAVE],BS_CONTROLE[Quantidade_11],"-")</f>
        <v>-</v>
      </c>
      <c r="W724" s="98" t="str">
        <f ca="1">_xlfn.XLOOKUP(G724&amp;$W$3,BS_CONTROLE[CHAVE],BS_CONTROLE[Quantidade_11],"-")</f>
        <v>-</v>
      </c>
      <c r="X724" s="201"/>
      <c r="Y724" s="201"/>
      <c r="Z724" s="201"/>
      <c r="AA724" s="201"/>
      <c r="AB724" s="201"/>
      <c r="AC724" s="201"/>
      <c r="AD724" s="201"/>
      <c r="AE724" s="201"/>
      <c r="AF724" s="201"/>
      <c r="AG724" s="201"/>
      <c r="AH724" s="201"/>
      <c r="AI724" s="201"/>
      <c r="AJ724" s="201"/>
      <c r="AK724" s="201"/>
      <c r="AL724" s="201"/>
      <c r="AM724" s="201"/>
      <c r="AN724" s="201"/>
      <c r="AO724" s="201"/>
      <c r="AP724" s="201"/>
      <c r="AQ724" s="201"/>
      <c r="AR724" s="201"/>
      <c r="AS724" s="201"/>
      <c r="AT724" s="201"/>
    </row>
    <row r="725" spans="1:46" hidden="1">
      <c r="A725" s="95" t="str">
        <f>IF(FN_MC!Y728="","*",FN_MC!Y728)</f>
        <v>*</v>
      </c>
      <c r="B725" s="95" t="str">
        <f>IF(FN_MC!X728="","*",FN_MC!X728)</f>
        <v>*</v>
      </c>
      <c r="C725" s="95" t="str">
        <f>IF(FN_MC!Z728="","*",FN_MC!Z728)</f>
        <v>*</v>
      </c>
      <c r="D725" s="96" t="str">
        <f>IF(FN_MC!S728="","*",FN_MC!S728)</f>
        <v>-</v>
      </c>
      <c r="E725" s="96" t="str">
        <f>IF(FN_MC!T728="","*",FN_MC!T728)</f>
        <v>-</v>
      </c>
      <c r="F725" s="96" t="str">
        <f>IF(FN_MC!B728="","*",FN_MC!B728)</f>
        <v>*</v>
      </c>
      <c r="G725" s="96" t="str">
        <f>IF(FN_MC!D728="","*",FN_MC!D728)</f>
        <v>*</v>
      </c>
      <c r="H725" s="96" t="str">
        <f>IF(FN_MC!F728="","*",FN_MC!F728)</f>
        <v>*</v>
      </c>
      <c r="I725" s="96" t="str">
        <f>IF(FN_MC!H728="","*",FN_MC!H728)</f>
        <v>*</v>
      </c>
      <c r="J725" s="96" t="str">
        <f>IF(FN_MC!I728="","*",FN_MC!I728)</f>
        <v>*</v>
      </c>
      <c r="K725" s="96" t="str">
        <f>IF(FN_MC!M728="","*",FN_MC!M728)</f>
        <v>-</v>
      </c>
      <c r="L725" s="196" t="str">
        <f>IF(FN_MC!N728="","*",FN_MC!N728)</f>
        <v>-</v>
      </c>
      <c r="M725" s="97" t="str">
        <f>IF(FN_MC!J728="","*",FN_MC!J728)</f>
        <v>*</v>
      </c>
      <c r="N725" s="183" t="str">
        <f>IF(FN_MC!K728="","*",FN_MC!K728)</f>
        <v>*</v>
      </c>
      <c r="O725" s="183" t="str">
        <f>IF(FN_MC!L728="","*",FN_MC!L728)</f>
        <v>-</v>
      </c>
      <c r="P725" s="107" t="str">
        <f>IF(FN_MC!O728="","*",FN_MC!O728)</f>
        <v>*</v>
      </c>
      <c r="Q725" s="107" t="str">
        <f>IF(FN_MC!P728="","*",FN_MC!P728)</f>
        <v>*</v>
      </c>
      <c r="R725" s="96" t="str">
        <f>IF(FN_MC!Q728="","*",CONCATENATE(FN_MC!Q728," ",FN_MC!R728))</f>
        <v>*</v>
      </c>
      <c r="S725" s="96" t="str">
        <f>IF(FN_MC!V728="","*",FN_MC!V728)</f>
        <v>*</v>
      </c>
      <c r="T725" s="96" t="str">
        <f>IF(FN_MC!W728="","*",FN_MC!W728)</f>
        <v>*</v>
      </c>
      <c r="U725" s="98" t="str">
        <f ca="1">_xlfn.XLOOKUP(G725&amp;$U$3,BS_CONTROLE[CHAVE],BS_CONTROLE[Quantidade_11],"-")</f>
        <v>-</v>
      </c>
      <c r="V725" s="98" t="str">
        <f ca="1">_xlfn.XLOOKUP(G725&amp;$V$3,BS_CONTROLE[CHAVE],BS_CONTROLE[Quantidade_11],"-")</f>
        <v>-</v>
      </c>
      <c r="W725" s="98" t="str">
        <f ca="1">_xlfn.XLOOKUP(G725&amp;$W$3,BS_CONTROLE[CHAVE],BS_CONTROLE[Quantidade_11],"-")</f>
        <v>-</v>
      </c>
      <c r="X725" s="201"/>
      <c r="Y725" s="201"/>
      <c r="Z725" s="201"/>
      <c r="AA725" s="201"/>
      <c r="AB725" s="201"/>
      <c r="AC725" s="201"/>
      <c r="AD725" s="201"/>
      <c r="AE725" s="201"/>
      <c r="AF725" s="201"/>
      <c r="AG725" s="201"/>
      <c r="AH725" s="201"/>
      <c r="AI725" s="201"/>
      <c r="AJ725" s="201"/>
      <c r="AK725" s="201"/>
      <c r="AL725" s="201"/>
      <c r="AM725" s="201"/>
      <c r="AN725" s="201"/>
      <c r="AO725" s="201"/>
      <c r="AP725" s="201"/>
      <c r="AQ725" s="201"/>
      <c r="AR725" s="201"/>
      <c r="AS725" s="201"/>
      <c r="AT725" s="201"/>
    </row>
    <row r="726" spans="1:46" hidden="1">
      <c r="A726" s="95" t="str">
        <f>IF(FN_MC!Y729="","*",FN_MC!Y729)</f>
        <v>*</v>
      </c>
      <c r="B726" s="95" t="str">
        <f>IF(FN_MC!X729="","*",FN_MC!X729)</f>
        <v>*</v>
      </c>
      <c r="C726" s="95" t="str">
        <f>IF(FN_MC!Z729="","*",FN_MC!Z729)</f>
        <v>*</v>
      </c>
      <c r="D726" s="96" t="str">
        <f>IF(FN_MC!S729="","*",FN_MC!S729)</f>
        <v>-</v>
      </c>
      <c r="E726" s="96" t="str">
        <f>IF(FN_MC!T729="","*",FN_MC!T729)</f>
        <v>-</v>
      </c>
      <c r="F726" s="96" t="str">
        <f>IF(FN_MC!B729="","*",FN_MC!B729)</f>
        <v>*</v>
      </c>
      <c r="G726" s="96" t="str">
        <f>IF(FN_MC!D729="","*",FN_MC!D729)</f>
        <v>*</v>
      </c>
      <c r="H726" s="96" t="str">
        <f>IF(FN_MC!F729="","*",FN_MC!F729)</f>
        <v>*</v>
      </c>
      <c r="I726" s="96" t="str">
        <f>IF(FN_MC!H729="","*",FN_MC!H729)</f>
        <v>*</v>
      </c>
      <c r="J726" s="96" t="str">
        <f>IF(FN_MC!I729="","*",FN_MC!I729)</f>
        <v>*</v>
      </c>
      <c r="K726" s="96" t="str">
        <f>IF(FN_MC!M729="","*",FN_MC!M729)</f>
        <v>-</v>
      </c>
      <c r="L726" s="196" t="str">
        <f>IF(FN_MC!N729="","*",FN_MC!N729)</f>
        <v>-</v>
      </c>
      <c r="M726" s="97" t="str">
        <f>IF(FN_MC!J729="","*",FN_MC!J729)</f>
        <v>*</v>
      </c>
      <c r="N726" s="183" t="str">
        <f>IF(FN_MC!K729="","*",FN_MC!K729)</f>
        <v>*</v>
      </c>
      <c r="O726" s="183" t="str">
        <f>IF(FN_MC!L729="","*",FN_MC!L729)</f>
        <v>-</v>
      </c>
      <c r="P726" s="107" t="str">
        <f>IF(FN_MC!O729="","*",FN_MC!O729)</f>
        <v>*</v>
      </c>
      <c r="Q726" s="107" t="str">
        <f>IF(FN_MC!P729="","*",FN_MC!P729)</f>
        <v>*</v>
      </c>
      <c r="R726" s="96" t="str">
        <f>IF(FN_MC!Q729="","*",CONCATENATE(FN_MC!Q729," ",FN_MC!R729))</f>
        <v>*</v>
      </c>
      <c r="S726" s="96" t="str">
        <f>IF(FN_MC!V729="","*",FN_MC!V729)</f>
        <v>*</v>
      </c>
      <c r="T726" s="96" t="str">
        <f>IF(FN_MC!W729="","*",FN_MC!W729)</f>
        <v>*</v>
      </c>
      <c r="U726" s="98" t="str">
        <f ca="1">_xlfn.XLOOKUP(G726&amp;$U$3,BS_CONTROLE[CHAVE],BS_CONTROLE[Quantidade_11],"-")</f>
        <v>-</v>
      </c>
      <c r="V726" s="98" t="str">
        <f ca="1">_xlfn.XLOOKUP(G726&amp;$V$3,BS_CONTROLE[CHAVE],BS_CONTROLE[Quantidade_11],"-")</f>
        <v>-</v>
      </c>
      <c r="W726" s="98" t="str">
        <f ca="1">_xlfn.XLOOKUP(G726&amp;$W$3,BS_CONTROLE[CHAVE],BS_CONTROLE[Quantidade_11],"-")</f>
        <v>-</v>
      </c>
      <c r="X726" s="201"/>
      <c r="Y726" s="201"/>
      <c r="Z726" s="201"/>
      <c r="AA726" s="201"/>
      <c r="AB726" s="201"/>
      <c r="AC726" s="201"/>
      <c r="AD726" s="201"/>
      <c r="AE726" s="201"/>
      <c r="AF726" s="201"/>
      <c r="AG726" s="201"/>
      <c r="AH726" s="201"/>
      <c r="AI726" s="201"/>
      <c r="AJ726" s="201"/>
      <c r="AK726" s="201"/>
      <c r="AL726" s="201"/>
      <c r="AM726" s="201"/>
      <c r="AN726" s="201"/>
      <c r="AO726" s="201"/>
      <c r="AP726" s="201"/>
      <c r="AQ726" s="201"/>
      <c r="AR726" s="201"/>
      <c r="AS726" s="201"/>
      <c r="AT726" s="201"/>
    </row>
    <row r="727" spans="1:46" hidden="1">
      <c r="A727" s="95" t="str">
        <f>IF(FN_MC!Y730="","*",FN_MC!Y730)</f>
        <v>*</v>
      </c>
      <c r="B727" s="95" t="str">
        <f>IF(FN_MC!X730="","*",FN_MC!X730)</f>
        <v>*</v>
      </c>
      <c r="C727" s="95" t="str">
        <f>IF(FN_MC!Z730="","*",FN_MC!Z730)</f>
        <v>*</v>
      </c>
      <c r="D727" s="96" t="str">
        <f>IF(FN_MC!S730="","*",FN_MC!S730)</f>
        <v>-</v>
      </c>
      <c r="E727" s="96" t="str">
        <f>IF(FN_MC!T730="","*",FN_MC!T730)</f>
        <v>-</v>
      </c>
      <c r="F727" s="96" t="str">
        <f>IF(FN_MC!B730="","*",FN_MC!B730)</f>
        <v>*</v>
      </c>
      <c r="G727" s="96" t="str">
        <f>IF(FN_MC!D730="","*",FN_MC!D730)</f>
        <v>*</v>
      </c>
      <c r="H727" s="96" t="str">
        <f>IF(FN_MC!F730="","*",FN_MC!F730)</f>
        <v>*</v>
      </c>
      <c r="I727" s="96" t="str">
        <f>IF(FN_MC!H730="","*",FN_MC!H730)</f>
        <v>*</v>
      </c>
      <c r="J727" s="96" t="str">
        <f>IF(FN_MC!I730="","*",FN_MC!I730)</f>
        <v>*</v>
      </c>
      <c r="K727" s="96" t="str">
        <f>IF(FN_MC!M730="","*",FN_MC!M730)</f>
        <v>-</v>
      </c>
      <c r="L727" s="196" t="str">
        <f>IF(FN_MC!N730="","*",FN_MC!N730)</f>
        <v>-</v>
      </c>
      <c r="M727" s="97" t="str">
        <f>IF(FN_MC!J730="","*",FN_MC!J730)</f>
        <v>*</v>
      </c>
      <c r="N727" s="183" t="str">
        <f>IF(FN_MC!K730="","*",FN_MC!K730)</f>
        <v>*</v>
      </c>
      <c r="O727" s="183" t="str">
        <f>IF(FN_MC!L730="","*",FN_MC!L730)</f>
        <v>-</v>
      </c>
      <c r="P727" s="107" t="str">
        <f>IF(FN_MC!O730="","*",FN_MC!O730)</f>
        <v>*</v>
      </c>
      <c r="Q727" s="107" t="str">
        <f>IF(FN_MC!P730="","*",FN_MC!P730)</f>
        <v>*</v>
      </c>
      <c r="R727" s="96" t="str">
        <f>IF(FN_MC!Q730="","*",CONCATENATE(FN_MC!Q730," ",FN_MC!R730))</f>
        <v>*</v>
      </c>
      <c r="S727" s="96" t="str">
        <f>IF(FN_MC!V730="","*",FN_MC!V730)</f>
        <v>*</v>
      </c>
      <c r="T727" s="96" t="str">
        <f>IF(FN_MC!W730="","*",FN_MC!W730)</f>
        <v>*</v>
      </c>
      <c r="U727" s="98" t="str">
        <f ca="1">_xlfn.XLOOKUP(G727&amp;$U$3,BS_CONTROLE[CHAVE],BS_CONTROLE[Quantidade_11],"-")</f>
        <v>-</v>
      </c>
      <c r="V727" s="98" t="str">
        <f ca="1">_xlfn.XLOOKUP(G727&amp;$V$3,BS_CONTROLE[CHAVE],BS_CONTROLE[Quantidade_11],"-")</f>
        <v>-</v>
      </c>
      <c r="W727" s="98" t="str">
        <f ca="1">_xlfn.XLOOKUP(G727&amp;$W$3,BS_CONTROLE[CHAVE],BS_CONTROLE[Quantidade_11],"-")</f>
        <v>-</v>
      </c>
      <c r="X727" s="201"/>
      <c r="Y727" s="201"/>
      <c r="Z727" s="201"/>
      <c r="AA727" s="201"/>
      <c r="AB727" s="201"/>
      <c r="AC727" s="201"/>
      <c r="AD727" s="201"/>
      <c r="AE727" s="201"/>
      <c r="AF727" s="201"/>
      <c r="AG727" s="201"/>
      <c r="AH727" s="201"/>
      <c r="AI727" s="201"/>
      <c r="AJ727" s="201"/>
      <c r="AK727" s="201"/>
      <c r="AL727" s="201"/>
      <c r="AM727" s="201"/>
      <c r="AN727" s="201"/>
      <c r="AO727" s="201"/>
      <c r="AP727" s="201"/>
      <c r="AQ727" s="201"/>
      <c r="AR727" s="201"/>
      <c r="AS727" s="201"/>
      <c r="AT727" s="201"/>
    </row>
    <row r="728" spans="1:46" hidden="1">
      <c r="A728" s="95" t="str">
        <f>IF(FN_MC!Y731="","*",FN_MC!Y731)</f>
        <v>*</v>
      </c>
      <c r="B728" s="95" t="str">
        <f>IF(FN_MC!X731="","*",FN_MC!X731)</f>
        <v>*</v>
      </c>
      <c r="C728" s="95" t="str">
        <f>IF(FN_MC!Z731="","*",FN_MC!Z731)</f>
        <v>*</v>
      </c>
      <c r="D728" s="96" t="str">
        <f>IF(FN_MC!S731="","*",FN_MC!S731)</f>
        <v>-</v>
      </c>
      <c r="E728" s="96" t="str">
        <f>IF(FN_MC!T731="","*",FN_MC!T731)</f>
        <v>-</v>
      </c>
      <c r="F728" s="96" t="str">
        <f>IF(FN_MC!B731="","*",FN_MC!B731)</f>
        <v>*</v>
      </c>
      <c r="G728" s="96" t="str">
        <f>IF(FN_MC!D731="","*",FN_MC!D731)</f>
        <v>*</v>
      </c>
      <c r="H728" s="96" t="str">
        <f>IF(FN_MC!F731="","*",FN_MC!F731)</f>
        <v>*</v>
      </c>
      <c r="I728" s="96" t="str">
        <f>IF(FN_MC!H731="","*",FN_MC!H731)</f>
        <v>*</v>
      </c>
      <c r="J728" s="96" t="str">
        <f>IF(FN_MC!I731="","*",FN_MC!I731)</f>
        <v>*</v>
      </c>
      <c r="K728" s="96" t="str">
        <f>IF(FN_MC!M731="","*",FN_MC!M731)</f>
        <v>-</v>
      </c>
      <c r="L728" s="196" t="str">
        <f>IF(FN_MC!N731="","*",FN_MC!N731)</f>
        <v>-</v>
      </c>
      <c r="M728" s="97" t="str">
        <f>IF(FN_MC!J731="","*",FN_MC!J731)</f>
        <v>*</v>
      </c>
      <c r="N728" s="183" t="str">
        <f>IF(FN_MC!K731="","*",FN_MC!K731)</f>
        <v>*</v>
      </c>
      <c r="O728" s="183" t="str">
        <f>IF(FN_MC!L731="","*",FN_MC!L731)</f>
        <v>-</v>
      </c>
      <c r="P728" s="107" t="str">
        <f>IF(FN_MC!O731="","*",FN_MC!O731)</f>
        <v>*</v>
      </c>
      <c r="Q728" s="107" t="str">
        <f>IF(FN_MC!P731="","*",FN_MC!P731)</f>
        <v>*</v>
      </c>
      <c r="R728" s="96" t="str">
        <f>IF(FN_MC!Q731="","*",CONCATENATE(FN_MC!Q731," ",FN_MC!R731))</f>
        <v>*</v>
      </c>
      <c r="S728" s="96" t="str">
        <f>IF(FN_MC!V731="","*",FN_MC!V731)</f>
        <v>*</v>
      </c>
      <c r="T728" s="96" t="str">
        <f>IF(FN_MC!W731="","*",FN_MC!W731)</f>
        <v>*</v>
      </c>
      <c r="U728" s="98" t="str">
        <f ca="1">_xlfn.XLOOKUP(G728&amp;$U$3,BS_CONTROLE[CHAVE],BS_CONTROLE[Quantidade_11],"-")</f>
        <v>-</v>
      </c>
      <c r="V728" s="98" t="str">
        <f ca="1">_xlfn.XLOOKUP(G728&amp;$V$3,BS_CONTROLE[CHAVE],BS_CONTROLE[Quantidade_11],"-")</f>
        <v>-</v>
      </c>
      <c r="W728" s="98" t="str">
        <f ca="1">_xlfn.XLOOKUP(G728&amp;$W$3,BS_CONTROLE[CHAVE],BS_CONTROLE[Quantidade_11],"-")</f>
        <v>-</v>
      </c>
      <c r="X728" s="201"/>
      <c r="Y728" s="201"/>
      <c r="Z728" s="201"/>
      <c r="AA728" s="201"/>
      <c r="AB728" s="201"/>
      <c r="AC728" s="201"/>
      <c r="AD728" s="201"/>
      <c r="AE728" s="201"/>
      <c r="AF728" s="201"/>
      <c r="AG728" s="201"/>
      <c r="AH728" s="201"/>
      <c r="AI728" s="201"/>
      <c r="AJ728" s="201"/>
      <c r="AK728" s="201"/>
      <c r="AL728" s="201"/>
      <c r="AM728" s="201"/>
      <c r="AN728" s="201"/>
      <c r="AO728" s="201"/>
      <c r="AP728" s="201"/>
      <c r="AQ728" s="201"/>
      <c r="AR728" s="201"/>
      <c r="AS728" s="201"/>
      <c r="AT728" s="201"/>
    </row>
    <row r="729" spans="1:46" hidden="1">
      <c r="A729" s="95" t="str">
        <f>IF(FN_MC!Y732="","*",FN_MC!Y732)</f>
        <v>*</v>
      </c>
      <c r="B729" s="95" t="str">
        <f>IF(FN_MC!X732="","*",FN_MC!X732)</f>
        <v>*</v>
      </c>
      <c r="C729" s="95" t="str">
        <f>IF(FN_MC!Z732="","*",FN_MC!Z732)</f>
        <v>*</v>
      </c>
      <c r="D729" s="96" t="str">
        <f>IF(FN_MC!S732="","*",FN_MC!S732)</f>
        <v>-</v>
      </c>
      <c r="E729" s="96" t="str">
        <f>IF(FN_MC!T732="","*",FN_MC!T732)</f>
        <v>-</v>
      </c>
      <c r="F729" s="96" t="str">
        <f>IF(FN_MC!B732="","*",FN_MC!B732)</f>
        <v>*</v>
      </c>
      <c r="G729" s="96" t="str">
        <f>IF(FN_MC!D732="","*",FN_MC!D732)</f>
        <v>*</v>
      </c>
      <c r="H729" s="96" t="str">
        <f>IF(FN_MC!F732="","*",FN_MC!F732)</f>
        <v>*</v>
      </c>
      <c r="I729" s="96" t="str">
        <f>IF(FN_MC!H732="","*",FN_MC!H732)</f>
        <v>*</v>
      </c>
      <c r="J729" s="96" t="str">
        <f>IF(FN_MC!I732="","*",FN_MC!I732)</f>
        <v>*</v>
      </c>
      <c r="K729" s="96" t="str">
        <f>IF(FN_MC!M732="","*",FN_MC!M732)</f>
        <v>-</v>
      </c>
      <c r="L729" s="196" t="str">
        <f>IF(FN_MC!N732="","*",FN_MC!N732)</f>
        <v>-</v>
      </c>
      <c r="M729" s="97" t="str">
        <f>IF(FN_MC!J732="","*",FN_MC!J732)</f>
        <v>*</v>
      </c>
      <c r="N729" s="183" t="str">
        <f>IF(FN_MC!K732="","*",FN_MC!K732)</f>
        <v>*</v>
      </c>
      <c r="O729" s="183" t="str">
        <f>IF(FN_MC!L732="","*",FN_MC!L732)</f>
        <v>-</v>
      </c>
      <c r="P729" s="107" t="str">
        <f>IF(FN_MC!O732="","*",FN_MC!O732)</f>
        <v>*</v>
      </c>
      <c r="Q729" s="107" t="str">
        <f>IF(FN_MC!P732="","*",FN_MC!P732)</f>
        <v>*</v>
      </c>
      <c r="R729" s="96" t="str">
        <f>IF(FN_MC!Q732="","*",CONCATENATE(FN_MC!Q732," ",FN_MC!R732))</f>
        <v>*</v>
      </c>
      <c r="S729" s="96" t="str">
        <f>IF(FN_MC!V732="","*",FN_MC!V732)</f>
        <v>*</v>
      </c>
      <c r="T729" s="96" t="str">
        <f>IF(FN_MC!W732="","*",FN_MC!W732)</f>
        <v>*</v>
      </c>
      <c r="U729" s="98" t="str">
        <f ca="1">_xlfn.XLOOKUP(G729&amp;$U$3,BS_CONTROLE[CHAVE],BS_CONTROLE[Quantidade_11],"-")</f>
        <v>-</v>
      </c>
      <c r="V729" s="98" t="str">
        <f ca="1">_xlfn.XLOOKUP(G729&amp;$V$3,BS_CONTROLE[CHAVE],BS_CONTROLE[Quantidade_11],"-")</f>
        <v>-</v>
      </c>
      <c r="W729" s="98" t="str">
        <f ca="1">_xlfn.XLOOKUP(G729&amp;$W$3,BS_CONTROLE[CHAVE],BS_CONTROLE[Quantidade_11],"-")</f>
        <v>-</v>
      </c>
      <c r="X729" s="201"/>
      <c r="Y729" s="201"/>
      <c r="Z729" s="201"/>
      <c r="AA729" s="201"/>
      <c r="AB729" s="201"/>
      <c r="AC729" s="201"/>
      <c r="AD729" s="201"/>
      <c r="AE729" s="201"/>
      <c r="AF729" s="201"/>
      <c r="AG729" s="201"/>
      <c r="AH729" s="201"/>
      <c r="AI729" s="201"/>
      <c r="AJ729" s="201"/>
      <c r="AK729" s="201"/>
      <c r="AL729" s="201"/>
      <c r="AM729" s="201"/>
      <c r="AN729" s="201"/>
      <c r="AO729" s="201"/>
      <c r="AP729" s="201"/>
      <c r="AQ729" s="201"/>
      <c r="AR729" s="201"/>
      <c r="AS729" s="201"/>
      <c r="AT729" s="201"/>
    </row>
    <row r="730" spans="1:46" hidden="1">
      <c r="A730" s="95" t="str">
        <f>IF(FN_MC!Y733="","*",FN_MC!Y733)</f>
        <v>*</v>
      </c>
      <c r="B730" s="95" t="str">
        <f>IF(FN_MC!X733="","*",FN_MC!X733)</f>
        <v>*</v>
      </c>
      <c r="C730" s="95" t="str">
        <f>IF(FN_MC!Z733="","*",FN_MC!Z733)</f>
        <v>*</v>
      </c>
      <c r="D730" s="96" t="str">
        <f>IF(FN_MC!S733="","*",FN_MC!S733)</f>
        <v>-</v>
      </c>
      <c r="E730" s="96" t="str">
        <f>IF(FN_MC!T733="","*",FN_MC!T733)</f>
        <v>-</v>
      </c>
      <c r="F730" s="96" t="str">
        <f>IF(FN_MC!B733="","*",FN_MC!B733)</f>
        <v>*</v>
      </c>
      <c r="G730" s="96" t="str">
        <f>IF(FN_MC!D733="","*",FN_MC!D733)</f>
        <v>*</v>
      </c>
      <c r="H730" s="96" t="str">
        <f>IF(FN_MC!F733="","*",FN_MC!F733)</f>
        <v>*</v>
      </c>
      <c r="I730" s="96" t="str">
        <f>IF(FN_MC!H733="","*",FN_MC!H733)</f>
        <v>*</v>
      </c>
      <c r="J730" s="96" t="str">
        <f>IF(FN_MC!I733="","*",FN_MC!I733)</f>
        <v>*</v>
      </c>
      <c r="K730" s="96" t="str">
        <f>IF(FN_MC!M733="","*",FN_MC!M733)</f>
        <v>-</v>
      </c>
      <c r="L730" s="196" t="str">
        <f>IF(FN_MC!N733="","*",FN_MC!N733)</f>
        <v>-</v>
      </c>
      <c r="M730" s="97" t="str">
        <f>IF(FN_MC!J733="","*",FN_MC!J733)</f>
        <v>*</v>
      </c>
      <c r="N730" s="183" t="str">
        <f>IF(FN_MC!K733="","*",FN_MC!K733)</f>
        <v>*</v>
      </c>
      <c r="O730" s="183" t="str">
        <f>IF(FN_MC!L733="","*",FN_MC!L733)</f>
        <v>-</v>
      </c>
      <c r="P730" s="107" t="str">
        <f>IF(FN_MC!O733="","*",FN_MC!O733)</f>
        <v>*</v>
      </c>
      <c r="Q730" s="107" t="str">
        <f>IF(FN_MC!P733="","*",FN_MC!P733)</f>
        <v>*</v>
      </c>
      <c r="R730" s="96" t="str">
        <f>IF(FN_MC!Q733="","*",CONCATENATE(FN_MC!Q733," ",FN_MC!R733))</f>
        <v>*</v>
      </c>
      <c r="S730" s="96" t="str">
        <f>IF(FN_MC!V733="","*",FN_MC!V733)</f>
        <v>*</v>
      </c>
      <c r="T730" s="96" t="str">
        <f>IF(FN_MC!W733="","*",FN_MC!W733)</f>
        <v>*</v>
      </c>
      <c r="U730" s="98" t="str">
        <f ca="1">_xlfn.XLOOKUP(G730&amp;$U$3,BS_CONTROLE[CHAVE],BS_CONTROLE[Quantidade_11],"-")</f>
        <v>-</v>
      </c>
      <c r="V730" s="98" t="str">
        <f ca="1">_xlfn.XLOOKUP(G730&amp;$V$3,BS_CONTROLE[CHAVE],BS_CONTROLE[Quantidade_11],"-")</f>
        <v>-</v>
      </c>
      <c r="W730" s="98" t="str">
        <f ca="1">_xlfn.XLOOKUP(G730&amp;$W$3,BS_CONTROLE[CHAVE],BS_CONTROLE[Quantidade_11],"-")</f>
        <v>-</v>
      </c>
      <c r="X730" s="201"/>
      <c r="Y730" s="201"/>
      <c r="Z730" s="201"/>
      <c r="AA730" s="201"/>
      <c r="AB730" s="201"/>
      <c r="AC730" s="201"/>
      <c r="AD730" s="201"/>
      <c r="AE730" s="201"/>
      <c r="AF730" s="201"/>
      <c r="AG730" s="201"/>
      <c r="AH730" s="201"/>
      <c r="AI730" s="201"/>
      <c r="AJ730" s="201"/>
      <c r="AK730" s="201"/>
      <c r="AL730" s="201"/>
      <c r="AM730" s="201"/>
      <c r="AN730" s="201"/>
      <c r="AO730" s="201"/>
      <c r="AP730" s="201"/>
      <c r="AQ730" s="201"/>
      <c r="AR730" s="201"/>
      <c r="AS730" s="201"/>
      <c r="AT730" s="201"/>
    </row>
    <row r="731" spans="1:46" hidden="1">
      <c r="A731" s="95" t="str">
        <f>IF(FN_MC!Y734="","*",FN_MC!Y734)</f>
        <v>*</v>
      </c>
      <c r="B731" s="95" t="str">
        <f>IF(FN_MC!X734="","*",FN_MC!X734)</f>
        <v>*</v>
      </c>
      <c r="C731" s="95" t="str">
        <f>IF(FN_MC!Z734="","*",FN_MC!Z734)</f>
        <v>*</v>
      </c>
      <c r="D731" s="96" t="str">
        <f>IF(FN_MC!S734="","*",FN_MC!S734)</f>
        <v>-</v>
      </c>
      <c r="E731" s="96" t="str">
        <f>IF(FN_MC!T734="","*",FN_MC!T734)</f>
        <v>-</v>
      </c>
      <c r="F731" s="96" t="str">
        <f>IF(FN_MC!B734="","*",FN_MC!B734)</f>
        <v>*</v>
      </c>
      <c r="G731" s="96" t="str">
        <f>IF(FN_MC!D734="","*",FN_MC!D734)</f>
        <v>*</v>
      </c>
      <c r="H731" s="96" t="str">
        <f>IF(FN_MC!F734="","*",FN_MC!F734)</f>
        <v>*</v>
      </c>
      <c r="I731" s="96" t="str">
        <f>IF(FN_MC!H734="","*",FN_MC!H734)</f>
        <v>*</v>
      </c>
      <c r="J731" s="96" t="str">
        <f>IF(FN_MC!I734="","*",FN_MC!I734)</f>
        <v>*</v>
      </c>
      <c r="K731" s="96" t="str">
        <f>IF(FN_MC!M734="","*",FN_MC!M734)</f>
        <v>-</v>
      </c>
      <c r="L731" s="196" t="str">
        <f>IF(FN_MC!N734="","*",FN_MC!N734)</f>
        <v>-</v>
      </c>
      <c r="M731" s="97" t="str">
        <f>IF(FN_MC!J734="","*",FN_MC!J734)</f>
        <v>*</v>
      </c>
      <c r="N731" s="183" t="str">
        <f>IF(FN_MC!K734="","*",FN_MC!K734)</f>
        <v>*</v>
      </c>
      <c r="O731" s="183" t="str">
        <f>IF(FN_MC!L734="","*",FN_MC!L734)</f>
        <v>-</v>
      </c>
      <c r="P731" s="107" t="str">
        <f>IF(FN_MC!O734="","*",FN_MC!O734)</f>
        <v>*</v>
      </c>
      <c r="Q731" s="107" t="str">
        <f>IF(FN_MC!P734="","*",FN_MC!P734)</f>
        <v>*</v>
      </c>
      <c r="R731" s="96" t="str">
        <f>IF(FN_MC!Q734="","*",CONCATENATE(FN_MC!Q734," ",FN_MC!R734))</f>
        <v>*</v>
      </c>
      <c r="S731" s="96" t="str">
        <f>IF(FN_MC!V734="","*",FN_MC!V734)</f>
        <v>*</v>
      </c>
      <c r="T731" s="96" t="str">
        <f>IF(FN_MC!W734="","*",FN_MC!W734)</f>
        <v>*</v>
      </c>
      <c r="U731" s="98" t="str">
        <f ca="1">_xlfn.XLOOKUP(G731&amp;$U$3,BS_CONTROLE[CHAVE],BS_CONTROLE[Quantidade_11],"-")</f>
        <v>-</v>
      </c>
      <c r="V731" s="98" t="str">
        <f ca="1">_xlfn.XLOOKUP(G731&amp;$V$3,BS_CONTROLE[CHAVE],BS_CONTROLE[Quantidade_11],"-")</f>
        <v>-</v>
      </c>
      <c r="W731" s="98" t="str">
        <f ca="1">_xlfn.XLOOKUP(G731&amp;$W$3,BS_CONTROLE[CHAVE],BS_CONTROLE[Quantidade_11],"-")</f>
        <v>-</v>
      </c>
      <c r="X731" s="201"/>
      <c r="Y731" s="201"/>
      <c r="Z731" s="201"/>
      <c r="AA731" s="201"/>
      <c r="AB731" s="201"/>
      <c r="AC731" s="201"/>
      <c r="AD731" s="201"/>
      <c r="AE731" s="201"/>
      <c r="AF731" s="201"/>
      <c r="AG731" s="201"/>
      <c r="AH731" s="201"/>
      <c r="AI731" s="201"/>
      <c r="AJ731" s="201"/>
      <c r="AK731" s="201"/>
      <c r="AL731" s="201"/>
      <c r="AM731" s="201"/>
      <c r="AN731" s="201"/>
      <c r="AO731" s="201"/>
      <c r="AP731" s="201"/>
      <c r="AQ731" s="201"/>
      <c r="AR731" s="201"/>
      <c r="AS731" s="201"/>
      <c r="AT731" s="201"/>
    </row>
    <row r="732" spans="1:46" hidden="1">
      <c r="A732" s="95" t="str">
        <f>IF(FN_MC!Y735="","*",FN_MC!Y735)</f>
        <v>*</v>
      </c>
      <c r="B732" s="95" t="str">
        <f>IF(FN_MC!X735="","*",FN_MC!X735)</f>
        <v>*</v>
      </c>
      <c r="C732" s="95" t="str">
        <f>IF(FN_MC!Z735="","*",FN_MC!Z735)</f>
        <v>*</v>
      </c>
      <c r="D732" s="96" t="str">
        <f>IF(FN_MC!S735="","*",FN_MC!S735)</f>
        <v>-</v>
      </c>
      <c r="E732" s="96" t="str">
        <f>IF(FN_MC!T735="","*",FN_MC!T735)</f>
        <v>-</v>
      </c>
      <c r="F732" s="96" t="str">
        <f>IF(FN_MC!B735="","*",FN_MC!B735)</f>
        <v>*</v>
      </c>
      <c r="G732" s="96" t="str">
        <f>IF(FN_MC!D735="","*",FN_MC!D735)</f>
        <v>*</v>
      </c>
      <c r="H732" s="96" t="str">
        <f>IF(FN_MC!F735="","*",FN_MC!F735)</f>
        <v>*</v>
      </c>
      <c r="I732" s="96" t="str">
        <f>IF(FN_MC!H735="","*",FN_MC!H735)</f>
        <v>*</v>
      </c>
      <c r="J732" s="96" t="str">
        <f>IF(FN_MC!I735="","*",FN_MC!I735)</f>
        <v>*</v>
      </c>
      <c r="K732" s="96" t="str">
        <f>IF(FN_MC!M735="","*",FN_MC!M735)</f>
        <v>-</v>
      </c>
      <c r="L732" s="196" t="str">
        <f>IF(FN_MC!N735="","*",FN_MC!N735)</f>
        <v>-</v>
      </c>
      <c r="M732" s="97" t="str">
        <f>IF(FN_MC!J735="","*",FN_MC!J735)</f>
        <v>*</v>
      </c>
      <c r="N732" s="183" t="str">
        <f>IF(FN_MC!K735="","*",FN_MC!K735)</f>
        <v>*</v>
      </c>
      <c r="O732" s="183" t="str">
        <f>IF(FN_MC!L735="","*",FN_MC!L735)</f>
        <v>-</v>
      </c>
      <c r="P732" s="107" t="str">
        <f>IF(FN_MC!O735="","*",FN_MC!O735)</f>
        <v>*</v>
      </c>
      <c r="Q732" s="107" t="str">
        <f>IF(FN_MC!P735="","*",FN_MC!P735)</f>
        <v>*</v>
      </c>
      <c r="R732" s="96" t="str">
        <f>IF(FN_MC!Q735="","*",CONCATENATE(FN_MC!Q735," ",FN_MC!R735))</f>
        <v>*</v>
      </c>
      <c r="S732" s="96" t="str">
        <f>IF(FN_MC!V735="","*",FN_MC!V735)</f>
        <v>*</v>
      </c>
      <c r="T732" s="96" t="str">
        <f>IF(FN_MC!W735="","*",FN_MC!W735)</f>
        <v>*</v>
      </c>
      <c r="U732" s="98" t="str">
        <f ca="1">_xlfn.XLOOKUP(G732&amp;$U$3,BS_CONTROLE[CHAVE],BS_CONTROLE[Quantidade_11],"-")</f>
        <v>-</v>
      </c>
      <c r="V732" s="98" t="str">
        <f ca="1">_xlfn.XLOOKUP(G732&amp;$V$3,BS_CONTROLE[CHAVE],BS_CONTROLE[Quantidade_11],"-")</f>
        <v>-</v>
      </c>
      <c r="W732" s="98" t="str">
        <f ca="1">_xlfn.XLOOKUP(G732&amp;$W$3,BS_CONTROLE[CHAVE],BS_CONTROLE[Quantidade_11],"-")</f>
        <v>-</v>
      </c>
      <c r="X732" s="201"/>
      <c r="Y732" s="201"/>
      <c r="Z732" s="201"/>
      <c r="AA732" s="201"/>
      <c r="AB732" s="201"/>
      <c r="AC732" s="201"/>
      <c r="AD732" s="201"/>
      <c r="AE732" s="201"/>
      <c r="AF732" s="201"/>
      <c r="AG732" s="201"/>
      <c r="AH732" s="201"/>
      <c r="AI732" s="201"/>
      <c r="AJ732" s="201"/>
      <c r="AK732" s="201"/>
      <c r="AL732" s="201"/>
      <c r="AM732" s="201"/>
      <c r="AN732" s="201"/>
      <c r="AO732" s="201"/>
      <c r="AP732" s="201"/>
      <c r="AQ732" s="201"/>
      <c r="AR732" s="201"/>
      <c r="AS732" s="201"/>
      <c r="AT732" s="201"/>
    </row>
    <row r="733" spans="1:46" hidden="1">
      <c r="A733" s="95" t="str">
        <f>IF(FN_MC!Y736="","*",FN_MC!Y736)</f>
        <v>*</v>
      </c>
      <c r="B733" s="95" t="str">
        <f>IF(FN_MC!X736="","*",FN_MC!X736)</f>
        <v>*</v>
      </c>
      <c r="C733" s="95" t="str">
        <f>IF(FN_MC!Z736="","*",FN_MC!Z736)</f>
        <v>*</v>
      </c>
      <c r="D733" s="96" t="str">
        <f>IF(FN_MC!S736="","*",FN_MC!S736)</f>
        <v>-</v>
      </c>
      <c r="E733" s="96" t="str">
        <f>IF(FN_MC!T736="","*",FN_MC!T736)</f>
        <v>-</v>
      </c>
      <c r="F733" s="96" t="str">
        <f>IF(FN_MC!B736="","*",FN_MC!B736)</f>
        <v>*</v>
      </c>
      <c r="G733" s="96" t="str">
        <f>IF(FN_MC!D736="","*",FN_MC!D736)</f>
        <v>*</v>
      </c>
      <c r="H733" s="96" t="str">
        <f>IF(FN_MC!F736="","*",FN_MC!F736)</f>
        <v>*</v>
      </c>
      <c r="I733" s="96" t="str">
        <f>IF(FN_MC!H736="","*",FN_MC!H736)</f>
        <v>*</v>
      </c>
      <c r="J733" s="96" t="str">
        <f>IF(FN_MC!I736="","*",FN_MC!I736)</f>
        <v>*</v>
      </c>
      <c r="K733" s="96" t="str">
        <f>IF(FN_MC!M736="","*",FN_MC!M736)</f>
        <v>-</v>
      </c>
      <c r="L733" s="196" t="str">
        <f>IF(FN_MC!N736="","*",FN_MC!N736)</f>
        <v>-</v>
      </c>
      <c r="M733" s="97" t="str">
        <f>IF(FN_MC!J736="","*",FN_MC!J736)</f>
        <v>*</v>
      </c>
      <c r="N733" s="183" t="str">
        <f>IF(FN_MC!K736="","*",FN_MC!K736)</f>
        <v>*</v>
      </c>
      <c r="O733" s="183" t="str">
        <f>IF(FN_MC!L736="","*",FN_MC!L736)</f>
        <v>-</v>
      </c>
      <c r="P733" s="107" t="str">
        <f>IF(FN_MC!O736="","*",FN_MC!O736)</f>
        <v>*</v>
      </c>
      <c r="Q733" s="107" t="str">
        <f>IF(FN_MC!P736="","*",FN_MC!P736)</f>
        <v>*</v>
      </c>
      <c r="R733" s="96" t="str">
        <f>IF(FN_MC!Q736="","*",CONCATENATE(FN_MC!Q736," ",FN_MC!R736))</f>
        <v>*</v>
      </c>
      <c r="S733" s="96" t="str">
        <f>IF(FN_MC!V736="","*",FN_MC!V736)</f>
        <v>*</v>
      </c>
      <c r="T733" s="96" t="str">
        <f>IF(FN_MC!W736="","*",FN_MC!W736)</f>
        <v>*</v>
      </c>
      <c r="U733" s="98" t="str">
        <f ca="1">_xlfn.XLOOKUP(G733&amp;$U$3,BS_CONTROLE[CHAVE],BS_CONTROLE[Quantidade_11],"-")</f>
        <v>-</v>
      </c>
      <c r="V733" s="98" t="str">
        <f ca="1">_xlfn.XLOOKUP(G733&amp;$V$3,BS_CONTROLE[CHAVE],BS_CONTROLE[Quantidade_11],"-")</f>
        <v>-</v>
      </c>
      <c r="W733" s="98" t="str">
        <f ca="1">_xlfn.XLOOKUP(G733&amp;$W$3,BS_CONTROLE[CHAVE],BS_CONTROLE[Quantidade_11],"-")</f>
        <v>-</v>
      </c>
      <c r="X733" s="201"/>
      <c r="Y733" s="201"/>
      <c r="Z733" s="201"/>
      <c r="AA733" s="201"/>
      <c r="AB733" s="201"/>
      <c r="AC733" s="201"/>
      <c r="AD733" s="201"/>
      <c r="AE733" s="201"/>
      <c r="AF733" s="201"/>
      <c r="AG733" s="201"/>
      <c r="AH733" s="201"/>
      <c r="AI733" s="201"/>
      <c r="AJ733" s="201"/>
      <c r="AK733" s="201"/>
      <c r="AL733" s="201"/>
      <c r="AM733" s="201"/>
      <c r="AN733" s="201"/>
      <c r="AO733" s="201"/>
      <c r="AP733" s="201"/>
      <c r="AQ733" s="201"/>
      <c r="AR733" s="201"/>
      <c r="AS733" s="201"/>
      <c r="AT733" s="201"/>
    </row>
    <row r="734" spans="1:46" hidden="1">
      <c r="A734" s="95" t="str">
        <f>IF(FN_MC!Y737="","*",FN_MC!Y737)</f>
        <v>*</v>
      </c>
      <c r="B734" s="95" t="str">
        <f>IF(FN_MC!X737="","*",FN_MC!X737)</f>
        <v>*</v>
      </c>
      <c r="C734" s="95" t="str">
        <f>IF(FN_MC!Z737="","*",FN_MC!Z737)</f>
        <v>*</v>
      </c>
      <c r="D734" s="96" t="str">
        <f>IF(FN_MC!S737="","*",FN_MC!S737)</f>
        <v>-</v>
      </c>
      <c r="E734" s="96" t="str">
        <f>IF(FN_MC!T737="","*",FN_MC!T737)</f>
        <v>-</v>
      </c>
      <c r="F734" s="96" t="str">
        <f>IF(FN_MC!B737="","*",FN_MC!B737)</f>
        <v>*</v>
      </c>
      <c r="G734" s="96" t="str">
        <f>IF(FN_MC!D737="","*",FN_MC!D737)</f>
        <v>*</v>
      </c>
      <c r="H734" s="96" t="str">
        <f>IF(FN_MC!F737="","*",FN_MC!F737)</f>
        <v>*</v>
      </c>
      <c r="I734" s="96" t="str">
        <f>IF(FN_MC!H737="","*",FN_MC!H737)</f>
        <v>*</v>
      </c>
      <c r="J734" s="96" t="str">
        <f>IF(FN_MC!I737="","*",FN_MC!I737)</f>
        <v>*</v>
      </c>
      <c r="K734" s="96" t="str">
        <f>IF(FN_MC!M737="","*",FN_MC!M737)</f>
        <v>-</v>
      </c>
      <c r="L734" s="196" t="str">
        <f>IF(FN_MC!N737="","*",FN_MC!N737)</f>
        <v>-</v>
      </c>
      <c r="M734" s="97" t="str">
        <f>IF(FN_MC!J737="","*",FN_MC!J737)</f>
        <v>*</v>
      </c>
      <c r="N734" s="183" t="str">
        <f>IF(FN_MC!K737="","*",FN_MC!K737)</f>
        <v>*</v>
      </c>
      <c r="O734" s="183" t="str">
        <f>IF(FN_MC!L737="","*",FN_MC!L737)</f>
        <v>-</v>
      </c>
      <c r="P734" s="107" t="str">
        <f>IF(FN_MC!O737="","*",FN_MC!O737)</f>
        <v>*</v>
      </c>
      <c r="Q734" s="107" t="str">
        <f>IF(FN_MC!P737="","*",FN_MC!P737)</f>
        <v>*</v>
      </c>
      <c r="R734" s="96" t="str">
        <f>IF(FN_MC!Q737="","*",CONCATENATE(FN_MC!Q737," ",FN_MC!R737))</f>
        <v>*</v>
      </c>
      <c r="S734" s="96" t="str">
        <f>IF(FN_MC!V737="","*",FN_MC!V737)</f>
        <v>*</v>
      </c>
      <c r="T734" s="96" t="str">
        <f>IF(FN_MC!W737="","*",FN_MC!W737)</f>
        <v>*</v>
      </c>
      <c r="U734" s="98" t="str">
        <f ca="1">_xlfn.XLOOKUP(G734&amp;$U$3,BS_CONTROLE[CHAVE],BS_CONTROLE[Quantidade_11],"-")</f>
        <v>-</v>
      </c>
      <c r="V734" s="98" t="str">
        <f ca="1">_xlfn.XLOOKUP(G734&amp;$V$3,BS_CONTROLE[CHAVE],BS_CONTROLE[Quantidade_11],"-")</f>
        <v>-</v>
      </c>
      <c r="W734" s="98" t="str">
        <f ca="1">_xlfn.XLOOKUP(G734&amp;$W$3,BS_CONTROLE[CHAVE],BS_CONTROLE[Quantidade_11],"-")</f>
        <v>-</v>
      </c>
      <c r="X734" s="201"/>
      <c r="Y734" s="201"/>
      <c r="Z734" s="201"/>
      <c r="AA734" s="201"/>
      <c r="AB734" s="201"/>
      <c r="AC734" s="201"/>
      <c r="AD734" s="201"/>
      <c r="AE734" s="201"/>
      <c r="AF734" s="201"/>
      <c r="AG734" s="201"/>
      <c r="AH734" s="201"/>
      <c r="AI734" s="201"/>
      <c r="AJ734" s="201"/>
      <c r="AK734" s="201"/>
      <c r="AL734" s="201"/>
      <c r="AM734" s="201"/>
      <c r="AN734" s="201"/>
      <c r="AO734" s="201"/>
      <c r="AP734" s="201"/>
      <c r="AQ734" s="201"/>
      <c r="AR734" s="201"/>
      <c r="AS734" s="201"/>
      <c r="AT734" s="201"/>
    </row>
    <row r="735" spans="1:46" hidden="1">
      <c r="A735" s="95" t="str">
        <f>IF(FN_MC!Y738="","*",FN_MC!Y738)</f>
        <v>*</v>
      </c>
      <c r="B735" s="95" t="str">
        <f>IF(FN_MC!X738="","*",FN_MC!X738)</f>
        <v>*</v>
      </c>
      <c r="C735" s="95" t="str">
        <f>IF(FN_MC!Z738="","*",FN_MC!Z738)</f>
        <v>*</v>
      </c>
      <c r="D735" s="96" t="str">
        <f>IF(FN_MC!S738="","*",FN_MC!S738)</f>
        <v>-</v>
      </c>
      <c r="E735" s="96" t="str">
        <f>IF(FN_MC!T738="","*",FN_MC!T738)</f>
        <v>-</v>
      </c>
      <c r="F735" s="96" t="str">
        <f>IF(FN_MC!B738="","*",FN_MC!B738)</f>
        <v>*</v>
      </c>
      <c r="G735" s="96" t="str">
        <f>IF(FN_MC!D738="","*",FN_MC!D738)</f>
        <v>*</v>
      </c>
      <c r="H735" s="96" t="str">
        <f>IF(FN_MC!F738="","*",FN_MC!F738)</f>
        <v>*</v>
      </c>
      <c r="I735" s="96" t="str">
        <f>IF(FN_MC!H738="","*",FN_MC!H738)</f>
        <v>*</v>
      </c>
      <c r="J735" s="96" t="str">
        <f>IF(FN_MC!I738="","*",FN_MC!I738)</f>
        <v>*</v>
      </c>
      <c r="K735" s="96" t="str">
        <f>IF(FN_MC!M738="","*",FN_MC!M738)</f>
        <v>-</v>
      </c>
      <c r="L735" s="196" t="str">
        <f>IF(FN_MC!N738="","*",FN_MC!N738)</f>
        <v>-</v>
      </c>
      <c r="M735" s="97" t="str">
        <f>IF(FN_MC!J738="","*",FN_MC!J738)</f>
        <v>*</v>
      </c>
      <c r="N735" s="183" t="str">
        <f>IF(FN_MC!K738="","*",FN_MC!K738)</f>
        <v>*</v>
      </c>
      <c r="O735" s="183" t="str">
        <f>IF(FN_MC!L738="","*",FN_MC!L738)</f>
        <v>-</v>
      </c>
      <c r="P735" s="107" t="str">
        <f>IF(FN_MC!O738="","*",FN_MC!O738)</f>
        <v>*</v>
      </c>
      <c r="Q735" s="107" t="str">
        <f>IF(FN_MC!P738="","*",FN_MC!P738)</f>
        <v>*</v>
      </c>
      <c r="R735" s="96" t="str">
        <f>IF(FN_MC!Q738="","*",CONCATENATE(FN_MC!Q738," ",FN_MC!R738))</f>
        <v>*</v>
      </c>
      <c r="S735" s="96" t="str">
        <f>IF(FN_MC!V738="","*",FN_MC!V738)</f>
        <v>*</v>
      </c>
      <c r="T735" s="96" t="str">
        <f>IF(FN_MC!W738="","*",FN_MC!W738)</f>
        <v>*</v>
      </c>
      <c r="U735" s="98" t="str">
        <f ca="1">_xlfn.XLOOKUP(G735&amp;$U$3,BS_CONTROLE[CHAVE],BS_CONTROLE[Quantidade_11],"-")</f>
        <v>-</v>
      </c>
      <c r="V735" s="98" t="str">
        <f ca="1">_xlfn.XLOOKUP(G735&amp;$V$3,BS_CONTROLE[CHAVE],BS_CONTROLE[Quantidade_11],"-")</f>
        <v>-</v>
      </c>
      <c r="W735" s="98" t="str">
        <f ca="1">_xlfn.XLOOKUP(G735&amp;$W$3,BS_CONTROLE[CHAVE],BS_CONTROLE[Quantidade_11],"-")</f>
        <v>-</v>
      </c>
      <c r="X735" s="201"/>
      <c r="Y735" s="201"/>
      <c r="Z735" s="201"/>
      <c r="AA735" s="201"/>
      <c r="AB735" s="201"/>
      <c r="AC735" s="201"/>
      <c r="AD735" s="201"/>
      <c r="AE735" s="201"/>
      <c r="AF735" s="201"/>
      <c r="AG735" s="201"/>
      <c r="AH735" s="201"/>
      <c r="AI735" s="201"/>
      <c r="AJ735" s="201"/>
      <c r="AK735" s="201"/>
      <c r="AL735" s="201"/>
      <c r="AM735" s="201"/>
      <c r="AN735" s="201"/>
      <c r="AO735" s="201"/>
      <c r="AP735" s="201"/>
      <c r="AQ735" s="201"/>
      <c r="AR735" s="201"/>
      <c r="AS735" s="201"/>
      <c r="AT735" s="201"/>
    </row>
    <row r="736" spans="1:46" hidden="1">
      <c r="A736" s="95" t="str">
        <f>IF(FN_MC!Y739="","*",FN_MC!Y739)</f>
        <v>*</v>
      </c>
      <c r="B736" s="95" t="str">
        <f>IF(FN_MC!X739="","*",FN_MC!X739)</f>
        <v>*</v>
      </c>
      <c r="C736" s="95" t="str">
        <f>IF(FN_MC!Z739="","*",FN_MC!Z739)</f>
        <v>*</v>
      </c>
      <c r="D736" s="96" t="str">
        <f>IF(FN_MC!S739="","*",FN_MC!S739)</f>
        <v>-</v>
      </c>
      <c r="E736" s="96" t="str">
        <f>IF(FN_MC!T739="","*",FN_MC!T739)</f>
        <v>-</v>
      </c>
      <c r="F736" s="96" t="str">
        <f>IF(FN_MC!B739="","*",FN_MC!B739)</f>
        <v>*</v>
      </c>
      <c r="G736" s="96" t="str">
        <f>IF(FN_MC!D739="","*",FN_MC!D739)</f>
        <v>*</v>
      </c>
      <c r="H736" s="96" t="str">
        <f>IF(FN_MC!F739="","*",FN_MC!F739)</f>
        <v>*</v>
      </c>
      <c r="I736" s="96" t="str">
        <f>IF(FN_MC!H739="","*",FN_MC!H739)</f>
        <v>*</v>
      </c>
      <c r="J736" s="96" t="str">
        <f>IF(FN_MC!I739="","*",FN_MC!I739)</f>
        <v>*</v>
      </c>
      <c r="K736" s="96" t="str">
        <f>IF(FN_MC!M739="","*",FN_MC!M739)</f>
        <v>-</v>
      </c>
      <c r="L736" s="196" t="str">
        <f>IF(FN_MC!N739="","*",FN_MC!N739)</f>
        <v>-</v>
      </c>
      <c r="M736" s="97" t="str">
        <f>IF(FN_MC!J739="","*",FN_MC!J739)</f>
        <v>*</v>
      </c>
      <c r="N736" s="183" t="str">
        <f>IF(FN_MC!K739="","*",FN_MC!K739)</f>
        <v>*</v>
      </c>
      <c r="O736" s="183" t="str">
        <f>IF(FN_MC!L739="","*",FN_MC!L739)</f>
        <v>-</v>
      </c>
      <c r="P736" s="107" t="str">
        <f>IF(FN_MC!O739="","*",FN_MC!O739)</f>
        <v>*</v>
      </c>
      <c r="Q736" s="107" t="str">
        <f>IF(FN_MC!P739="","*",FN_MC!P739)</f>
        <v>*</v>
      </c>
      <c r="R736" s="96" t="str">
        <f>IF(FN_MC!Q739="","*",CONCATENATE(FN_MC!Q739," ",FN_MC!R739))</f>
        <v>*</v>
      </c>
      <c r="S736" s="96" t="str">
        <f>IF(FN_MC!V739="","*",FN_MC!V739)</f>
        <v>*</v>
      </c>
      <c r="T736" s="96" t="str">
        <f>IF(FN_MC!W739="","*",FN_MC!W739)</f>
        <v>*</v>
      </c>
      <c r="U736" s="98" t="str">
        <f ca="1">_xlfn.XLOOKUP(G736&amp;$U$3,BS_CONTROLE[CHAVE],BS_CONTROLE[Quantidade_11],"-")</f>
        <v>-</v>
      </c>
      <c r="V736" s="98" t="str">
        <f ca="1">_xlfn.XLOOKUP(G736&amp;$V$3,BS_CONTROLE[CHAVE],BS_CONTROLE[Quantidade_11],"-")</f>
        <v>-</v>
      </c>
      <c r="W736" s="98" t="str">
        <f ca="1">_xlfn.XLOOKUP(G736&amp;$W$3,BS_CONTROLE[CHAVE],BS_CONTROLE[Quantidade_11],"-")</f>
        <v>-</v>
      </c>
      <c r="X736" s="201"/>
      <c r="Y736" s="201"/>
      <c r="Z736" s="201"/>
      <c r="AA736" s="201"/>
      <c r="AB736" s="201"/>
      <c r="AC736" s="201"/>
      <c r="AD736" s="201"/>
      <c r="AE736" s="201"/>
      <c r="AF736" s="201"/>
      <c r="AG736" s="201"/>
      <c r="AH736" s="201"/>
      <c r="AI736" s="201"/>
      <c r="AJ736" s="201"/>
      <c r="AK736" s="201"/>
      <c r="AL736" s="201"/>
      <c r="AM736" s="201"/>
      <c r="AN736" s="201"/>
      <c r="AO736" s="201"/>
      <c r="AP736" s="201"/>
      <c r="AQ736" s="201"/>
      <c r="AR736" s="201"/>
      <c r="AS736" s="201"/>
      <c r="AT736" s="201"/>
    </row>
    <row r="737" spans="1:46" hidden="1">
      <c r="A737" s="95" t="str">
        <f>IF(FN_MC!Y740="","*",FN_MC!Y740)</f>
        <v>*</v>
      </c>
      <c r="B737" s="95" t="str">
        <f>IF(FN_MC!X740="","*",FN_MC!X740)</f>
        <v>*</v>
      </c>
      <c r="C737" s="95" t="str">
        <f>IF(FN_MC!Z740="","*",FN_MC!Z740)</f>
        <v>*</v>
      </c>
      <c r="D737" s="96" t="str">
        <f>IF(FN_MC!S740="","*",FN_MC!S740)</f>
        <v>-</v>
      </c>
      <c r="E737" s="96" t="str">
        <f>IF(FN_MC!T740="","*",FN_MC!T740)</f>
        <v>-</v>
      </c>
      <c r="F737" s="96" t="str">
        <f>IF(FN_MC!B740="","*",FN_MC!B740)</f>
        <v>*</v>
      </c>
      <c r="G737" s="96" t="str">
        <f>IF(FN_MC!D740="","*",FN_MC!D740)</f>
        <v>*</v>
      </c>
      <c r="H737" s="96" t="str">
        <f>IF(FN_MC!F740="","*",FN_MC!F740)</f>
        <v>*</v>
      </c>
      <c r="I737" s="96" t="str">
        <f>IF(FN_MC!H740="","*",FN_MC!H740)</f>
        <v>*</v>
      </c>
      <c r="J737" s="96" t="str">
        <f>IF(FN_MC!I740="","*",FN_MC!I740)</f>
        <v>*</v>
      </c>
      <c r="K737" s="96" t="str">
        <f>IF(FN_MC!M740="","*",FN_MC!M740)</f>
        <v>-</v>
      </c>
      <c r="L737" s="196" t="str">
        <f>IF(FN_MC!N740="","*",FN_MC!N740)</f>
        <v>-</v>
      </c>
      <c r="M737" s="97" t="str">
        <f>IF(FN_MC!J740="","*",FN_MC!J740)</f>
        <v>*</v>
      </c>
      <c r="N737" s="183" t="str">
        <f>IF(FN_MC!K740="","*",FN_MC!K740)</f>
        <v>*</v>
      </c>
      <c r="O737" s="183" t="str">
        <f>IF(FN_MC!L740="","*",FN_MC!L740)</f>
        <v>-</v>
      </c>
      <c r="P737" s="107" t="str">
        <f>IF(FN_MC!O740="","*",FN_MC!O740)</f>
        <v>*</v>
      </c>
      <c r="Q737" s="107" t="str">
        <f>IF(FN_MC!P740="","*",FN_MC!P740)</f>
        <v>*</v>
      </c>
      <c r="R737" s="96" t="str">
        <f>IF(FN_MC!Q740="","*",CONCATENATE(FN_MC!Q740," ",FN_MC!R740))</f>
        <v>*</v>
      </c>
      <c r="S737" s="96" t="str">
        <f>IF(FN_MC!V740="","*",FN_MC!V740)</f>
        <v>*</v>
      </c>
      <c r="T737" s="96" t="str">
        <f>IF(FN_MC!W740="","*",FN_MC!W740)</f>
        <v>*</v>
      </c>
      <c r="U737" s="98" t="str">
        <f ca="1">_xlfn.XLOOKUP(G737&amp;$U$3,BS_CONTROLE[CHAVE],BS_CONTROLE[Quantidade_11],"-")</f>
        <v>-</v>
      </c>
      <c r="V737" s="98" t="str">
        <f ca="1">_xlfn.XLOOKUP(G737&amp;$V$3,BS_CONTROLE[CHAVE],BS_CONTROLE[Quantidade_11],"-")</f>
        <v>-</v>
      </c>
      <c r="W737" s="98" t="str">
        <f ca="1">_xlfn.XLOOKUP(G737&amp;$W$3,BS_CONTROLE[CHAVE],BS_CONTROLE[Quantidade_11],"-")</f>
        <v>-</v>
      </c>
      <c r="X737" s="201"/>
      <c r="Y737" s="201"/>
      <c r="Z737" s="201"/>
      <c r="AA737" s="201"/>
      <c r="AB737" s="201"/>
      <c r="AC737" s="201"/>
      <c r="AD737" s="201"/>
      <c r="AE737" s="201"/>
      <c r="AF737" s="201"/>
      <c r="AG737" s="201"/>
      <c r="AH737" s="201"/>
      <c r="AI737" s="201"/>
      <c r="AJ737" s="201"/>
      <c r="AK737" s="201"/>
      <c r="AL737" s="201"/>
      <c r="AM737" s="201"/>
      <c r="AN737" s="201"/>
      <c r="AO737" s="201"/>
      <c r="AP737" s="201"/>
      <c r="AQ737" s="201"/>
      <c r="AR737" s="201"/>
      <c r="AS737" s="201"/>
      <c r="AT737" s="201"/>
    </row>
    <row r="738" spans="1:46" hidden="1">
      <c r="A738" s="95" t="str">
        <f>IF(FN_MC!Y741="","*",FN_MC!Y741)</f>
        <v>*</v>
      </c>
      <c r="B738" s="95" t="str">
        <f>IF(FN_MC!X741="","*",FN_MC!X741)</f>
        <v>*</v>
      </c>
      <c r="C738" s="95" t="str">
        <f>IF(FN_MC!Z741="","*",FN_MC!Z741)</f>
        <v>*</v>
      </c>
      <c r="D738" s="96" t="str">
        <f>IF(FN_MC!S741="","*",FN_MC!S741)</f>
        <v>-</v>
      </c>
      <c r="E738" s="96" t="str">
        <f>IF(FN_MC!T741="","*",FN_MC!T741)</f>
        <v>-</v>
      </c>
      <c r="F738" s="96" t="str">
        <f>IF(FN_MC!B741="","*",FN_MC!B741)</f>
        <v>*</v>
      </c>
      <c r="G738" s="96" t="str">
        <f>IF(FN_MC!D741="","*",FN_MC!D741)</f>
        <v>*</v>
      </c>
      <c r="H738" s="96" t="str">
        <f>IF(FN_MC!F741="","*",FN_MC!F741)</f>
        <v>*</v>
      </c>
      <c r="I738" s="96" t="str">
        <f>IF(FN_MC!H741="","*",FN_MC!H741)</f>
        <v>*</v>
      </c>
      <c r="J738" s="96" t="str">
        <f>IF(FN_MC!I741="","*",FN_MC!I741)</f>
        <v>*</v>
      </c>
      <c r="K738" s="96" t="str">
        <f>IF(FN_MC!M741="","*",FN_MC!M741)</f>
        <v>-</v>
      </c>
      <c r="L738" s="196" t="str">
        <f>IF(FN_MC!N741="","*",FN_MC!N741)</f>
        <v>-</v>
      </c>
      <c r="M738" s="97" t="str">
        <f>IF(FN_MC!J741="","*",FN_MC!J741)</f>
        <v>*</v>
      </c>
      <c r="N738" s="183" t="str">
        <f>IF(FN_MC!K741="","*",FN_MC!K741)</f>
        <v>*</v>
      </c>
      <c r="O738" s="183" t="str">
        <f>IF(FN_MC!L741="","*",FN_MC!L741)</f>
        <v>-</v>
      </c>
      <c r="P738" s="107" t="str">
        <f>IF(FN_MC!O741="","*",FN_MC!O741)</f>
        <v>*</v>
      </c>
      <c r="Q738" s="107" t="str">
        <f>IF(FN_MC!P741="","*",FN_MC!P741)</f>
        <v>*</v>
      </c>
      <c r="R738" s="96" t="str">
        <f>IF(FN_MC!Q741="","*",CONCATENATE(FN_MC!Q741," ",FN_MC!R741))</f>
        <v>*</v>
      </c>
      <c r="S738" s="96" t="str">
        <f>IF(FN_MC!V741="","*",FN_MC!V741)</f>
        <v>*</v>
      </c>
      <c r="T738" s="96" t="str">
        <f>IF(FN_MC!W741="","*",FN_MC!W741)</f>
        <v>*</v>
      </c>
      <c r="U738" s="98" t="str">
        <f ca="1">_xlfn.XLOOKUP(G738&amp;$U$3,BS_CONTROLE[CHAVE],BS_CONTROLE[Quantidade_11],"-")</f>
        <v>-</v>
      </c>
      <c r="V738" s="98" t="str">
        <f ca="1">_xlfn.XLOOKUP(G738&amp;$V$3,BS_CONTROLE[CHAVE],BS_CONTROLE[Quantidade_11],"-")</f>
        <v>-</v>
      </c>
      <c r="W738" s="98" t="str">
        <f ca="1">_xlfn.XLOOKUP(G738&amp;$W$3,BS_CONTROLE[CHAVE],BS_CONTROLE[Quantidade_11],"-")</f>
        <v>-</v>
      </c>
      <c r="X738" s="201"/>
      <c r="Y738" s="201"/>
      <c r="Z738" s="201"/>
      <c r="AA738" s="201"/>
      <c r="AB738" s="201"/>
      <c r="AC738" s="201"/>
      <c r="AD738" s="201"/>
      <c r="AE738" s="201"/>
      <c r="AF738" s="201"/>
      <c r="AG738" s="201"/>
      <c r="AH738" s="201"/>
      <c r="AI738" s="201"/>
      <c r="AJ738" s="201"/>
      <c r="AK738" s="201"/>
      <c r="AL738" s="201"/>
      <c r="AM738" s="201"/>
      <c r="AN738" s="201"/>
      <c r="AO738" s="201"/>
      <c r="AP738" s="201"/>
      <c r="AQ738" s="201"/>
      <c r="AR738" s="201"/>
      <c r="AS738" s="201"/>
      <c r="AT738" s="201"/>
    </row>
    <row r="739" spans="1:46" hidden="1">
      <c r="A739" s="95" t="str">
        <f>IF(FN_MC!Y742="","*",FN_MC!Y742)</f>
        <v>*</v>
      </c>
      <c r="B739" s="95" t="str">
        <f>IF(FN_MC!X742="","*",FN_MC!X742)</f>
        <v>*</v>
      </c>
      <c r="C739" s="95" t="str">
        <f>IF(FN_MC!Z742="","*",FN_MC!Z742)</f>
        <v>*</v>
      </c>
      <c r="D739" s="96" t="str">
        <f>IF(FN_MC!S742="","*",FN_MC!S742)</f>
        <v>-</v>
      </c>
      <c r="E739" s="96" t="str">
        <f>IF(FN_MC!T742="","*",FN_MC!T742)</f>
        <v>-</v>
      </c>
      <c r="F739" s="96" t="str">
        <f>IF(FN_MC!B742="","*",FN_MC!B742)</f>
        <v>*</v>
      </c>
      <c r="G739" s="96" t="str">
        <f>IF(FN_MC!D742="","*",FN_MC!D742)</f>
        <v>*</v>
      </c>
      <c r="H739" s="96" t="str">
        <f>IF(FN_MC!F742="","*",FN_MC!F742)</f>
        <v>*</v>
      </c>
      <c r="I739" s="96" t="str">
        <f>IF(FN_MC!H742="","*",FN_MC!H742)</f>
        <v>*</v>
      </c>
      <c r="J739" s="96" t="str">
        <f>IF(FN_MC!I742="","*",FN_MC!I742)</f>
        <v>*</v>
      </c>
      <c r="K739" s="96" t="str">
        <f>IF(FN_MC!M742="","*",FN_MC!M742)</f>
        <v>-</v>
      </c>
      <c r="L739" s="196" t="str">
        <f>IF(FN_MC!N742="","*",FN_MC!N742)</f>
        <v>-</v>
      </c>
      <c r="M739" s="97" t="str">
        <f>IF(FN_MC!J742="","*",FN_MC!J742)</f>
        <v>*</v>
      </c>
      <c r="N739" s="183" t="str">
        <f>IF(FN_MC!K742="","*",FN_MC!K742)</f>
        <v>*</v>
      </c>
      <c r="O739" s="183" t="str">
        <f>IF(FN_MC!L742="","*",FN_MC!L742)</f>
        <v>-</v>
      </c>
      <c r="P739" s="107" t="str">
        <f>IF(FN_MC!O742="","*",FN_MC!O742)</f>
        <v>*</v>
      </c>
      <c r="Q739" s="107" t="str">
        <f>IF(FN_MC!P742="","*",FN_MC!P742)</f>
        <v>*</v>
      </c>
      <c r="R739" s="96" t="str">
        <f>IF(FN_MC!Q742="","*",CONCATENATE(FN_MC!Q742," ",FN_MC!R742))</f>
        <v>*</v>
      </c>
      <c r="S739" s="96" t="str">
        <f>IF(FN_MC!V742="","*",FN_MC!V742)</f>
        <v>*</v>
      </c>
      <c r="T739" s="96" t="str">
        <f>IF(FN_MC!W742="","*",FN_MC!W742)</f>
        <v>*</v>
      </c>
      <c r="U739" s="98" t="str">
        <f ca="1">_xlfn.XLOOKUP(G739&amp;$U$3,BS_CONTROLE[CHAVE],BS_CONTROLE[Quantidade_11],"-")</f>
        <v>-</v>
      </c>
      <c r="V739" s="98" t="str">
        <f ca="1">_xlfn.XLOOKUP(G739&amp;$V$3,BS_CONTROLE[CHAVE],BS_CONTROLE[Quantidade_11],"-")</f>
        <v>-</v>
      </c>
      <c r="W739" s="98" t="str">
        <f ca="1">_xlfn.XLOOKUP(G739&amp;$W$3,BS_CONTROLE[CHAVE],BS_CONTROLE[Quantidade_11],"-")</f>
        <v>-</v>
      </c>
      <c r="X739" s="201"/>
      <c r="Y739" s="201"/>
      <c r="Z739" s="201"/>
      <c r="AA739" s="201"/>
      <c r="AB739" s="201"/>
      <c r="AC739" s="201"/>
      <c r="AD739" s="201"/>
      <c r="AE739" s="201"/>
      <c r="AF739" s="201"/>
      <c r="AG739" s="201"/>
      <c r="AH739" s="201"/>
      <c r="AI739" s="201"/>
      <c r="AJ739" s="201"/>
      <c r="AK739" s="201"/>
      <c r="AL739" s="201"/>
      <c r="AM739" s="201"/>
      <c r="AN739" s="201"/>
      <c r="AO739" s="201"/>
      <c r="AP739" s="201"/>
      <c r="AQ739" s="201"/>
      <c r="AR739" s="201"/>
      <c r="AS739" s="201"/>
      <c r="AT739" s="201"/>
    </row>
    <row r="740" spans="1:46" hidden="1">
      <c r="A740" s="95" t="str">
        <f>IF(FN_MC!Y743="","*",FN_MC!Y743)</f>
        <v>*</v>
      </c>
      <c r="B740" s="95" t="str">
        <f>IF(FN_MC!X743="","*",FN_MC!X743)</f>
        <v>*</v>
      </c>
      <c r="C740" s="95" t="str">
        <f>IF(FN_MC!Z743="","*",FN_MC!Z743)</f>
        <v>*</v>
      </c>
      <c r="D740" s="96" t="str">
        <f>IF(FN_MC!S743="","*",FN_MC!S743)</f>
        <v>-</v>
      </c>
      <c r="E740" s="96" t="str">
        <f>IF(FN_MC!T743="","*",FN_MC!T743)</f>
        <v>-</v>
      </c>
      <c r="F740" s="96" t="str">
        <f>IF(FN_MC!B743="","*",FN_MC!B743)</f>
        <v>*</v>
      </c>
      <c r="G740" s="96" t="str">
        <f>IF(FN_MC!D743="","*",FN_MC!D743)</f>
        <v>*</v>
      </c>
      <c r="H740" s="96" t="str">
        <f>IF(FN_MC!F743="","*",FN_MC!F743)</f>
        <v>*</v>
      </c>
      <c r="I740" s="96" t="str">
        <f>IF(FN_MC!H743="","*",FN_MC!H743)</f>
        <v>*</v>
      </c>
      <c r="J740" s="96" t="str">
        <f>IF(FN_MC!I743="","*",FN_MC!I743)</f>
        <v>*</v>
      </c>
      <c r="K740" s="96" t="str">
        <f>IF(FN_MC!M743="","*",FN_MC!M743)</f>
        <v>-</v>
      </c>
      <c r="L740" s="196" t="str">
        <f>IF(FN_MC!N743="","*",FN_MC!N743)</f>
        <v>-</v>
      </c>
      <c r="M740" s="97" t="str">
        <f>IF(FN_MC!J743="","*",FN_MC!J743)</f>
        <v>*</v>
      </c>
      <c r="N740" s="183" t="str">
        <f>IF(FN_MC!K743="","*",FN_MC!K743)</f>
        <v>*</v>
      </c>
      <c r="O740" s="183" t="str">
        <f>IF(FN_MC!L743="","*",FN_MC!L743)</f>
        <v>-</v>
      </c>
      <c r="P740" s="107" t="str">
        <f>IF(FN_MC!O743="","*",FN_MC!O743)</f>
        <v>*</v>
      </c>
      <c r="Q740" s="107" t="str">
        <f>IF(FN_MC!P743="","*",FN_MC!P743)</f>
        <v>*</v>
      </c>
      <c r="R740" s="96" t="str">
        <f>IF(FN_MC!Q743="","*",CONCATENATE(FN_MC!Q743," ",FN_MC!R743))</f>
        <v>*</v>
      </c>
      <c r="S740" s="96" t="str">
        <f>IF(FN_MC!V743="","*",FN_MC!V743)</f>
        <v>*</v>
      </c>
      <c r="T740" s="96" t="str">
        <f>IF(FN_MC!W743="","*",FN_MC!W743)</f>
        <v>*</v>
      </c>
      <c r="U740" s="98" t="str">
        <f ca="1">_xlfn.XLOOKUP(G740&amp;$U$3,BS_CONTROLE[CHAVE],BS_CONTROLE[Quantidade_11],"-")</f>
        <v>-</v>
      </c>
      <c r="V740" s="98" t="str">
        <f ca="1">_xlfn.XLOOKUP(G740&amp;$V$3,BS_CONTROLE[CHAVE],BS_CONTROLE[Quantidade_11],"-")</f>
        <v>-</v>
      </c>
      <c r="W740" s="98" t="str">
        <f ca="1">_xlfn.XLOOKUP(G740&amp;$W$3,BS_CONTROLE[CHAVE],BS_CONTROLE[Quantidade_11],"-")</f>
        <v>-</v>
      </c>
      <c r="X740" s="201"/>
      <c r="Y740" s="201"/>
      <c r="Z740" s="201"/>
      <c r="AA740" s="201"/>
      <c r="AB740" s="201"/>
      <c r="AC740" s="201"/>
      <c r="AD740" s="201"/>
      <c r="AE740" s="201"/>
      <c r="AF740" s="201"/>
      <c r="AG740" s="201"/>
      <c r="AH740" s="201"/>
      <c r="AI740" s="201"/>
      <c r="AJ740" s="201"/>
      <c r="AK740" s="201"/>
      <c r="AL740" s="201"/>
      <c r="AM740" s="201"/>
      <c r="AN740" s="201"/>
      <c r="AO740" s="201"/>
      <c r="AP740" s="201"/>
      <c r="AQ740" s="201"/>
      <c r="AR740" s="201"/>
      <c r="AS740" s="201"/>
      <c r="AT740" s="201"/>
    </row>
    <row r="741" spans="1:46" hidden="1">
      <c r="A741" s="95" t="str">
        <f>IF(FN_MC!Y744="","*",FN_MC!Y744)</f>
        <v>*</v>
      </c>
      <c r="B741" s="95" t="str">
        <f>IF(FN_MC!X744="","*",FN_MC!X744)</f>
        <v>*</v>
      </c>
      <c r="C741" s="95" t="str">
        <f>IF(FN_MC!Z744="","*",FN_MC!Z744)</f>
        <v>*</v>
      </c>
      <c r="D741" s="96" t="str">
        <f>IF(FN_MC!S744="","*",FN_MC!S744)</f>
        <v>-</v>
      </c>
      <c r="E741" s="96" t="str">
        <f>IF(FN_MC!T744="","*",FN_MC!T744)</f>
        <v>-</v>
      </c>
      <c r="F741" s="96" t="str">
        <f>IF(FN_MC!B744="","*",FN_MC!B744)</f>
        <v>*</v>
      </c>
      <c r="G741" s="96" t="str">
        <f>IF(FN_MC!D744="","*",FN_MC!D744)</f>
        <v>*</v>
      </c>
      <c r="H741" s="96" t="str">
        <f>IF(FN_MC!F744="","*",FN_MC!F744)</f>
        <v>*</v>
      </c>
      <c r="I741" s="96" t="str">
        <f>IF(FN_MC!H744="","*",FN_MC!H744)</f>
        <v>*</v>
      </c>
      <c r="J741" s="96" t="str">
        <f>IF(FN_MC!I744="","*",FN_MC!I744)</f>
        <v>*</v>
      </c>
      <c r="K741" s="96" t="str">
        <f>IF(FN_MC!M744="","*",FN_MC!M744)</f>
        <v>-</v>
      </c>
      <c r="L741" s="196" t="str">
        <f>IF(FN_MC!N744="","*",FN_MC!N744)</f>
        <v>-</v>
      </c>
      <c r="M741" s="97" t="str">
        <f>IF(FN_MC!J744="","*",FN_MC!J744)</f>
        <v>*</v>
      </c>
      <c r="N741" s="183" t="str">
        <f>IF(FN_MC!K744="","*",FN_MC!K744)</f>
        <v>*</v>
      </c>
      <c r="O741" s="183" t="str">
        <f>IF(FN_MC!L744="","*",FN_MC!L744)</f>
        <v>-</v>
      </c>
      <c r="P741" s="107" t="str">
        <f>IF(FN_MC!O744="","*",FN_MC!O744)</f>
        <v>*</v>
      </c>
      <c r="Q741" s="107" t="str">
        <f>IF(FN_MC!P744="","*",FN_MC!P744)</f>
        <v>*</v>
      </c>
      <c r="R741" s="96" t="str">
        <f>IF(FN_MC!Q744="","*",CONCATENATE(FN_MC!Q744," ",FN_MC!R744))</f>
        <v>*</v>
      </c>
      <c r="S741" s="96" t="str">
        <f>IF(FN_MC!V744="","*",FN_MC!V744)</f>
        <v>*</v>
      </c>
      <c r="T741" s="96" t="str">
        <f>IF(FN_MC!W744="","*",FN_MC!W744)</f>
        <v>*</v>
      </c>
      <c r="U741" s="98" t="str">
        <f ca="1">_xlfn.XLOOKUP(G741&amp;$U$3,BS_CONTROLE[CHAVE],BS_CONTROLE[Quantidade_11],"-")</f>
        <v>-</v>
      </c>
      <c r="V741" s="98" t="str">
        <f ca="1">_xlfn.XLOOKUP(G741&amp;$V$3,BS_CONTROLE[CHAVE],BS_CONTROLE[Quantidade_11],"-")</f>
        <v>-</v>
      </c>
      <c r="W741" s="98" t="str">
        <f ca="1">_xlfn.XLOOKUP(G741&amp;$W$3,BS_CONTROLE[CHAVE],BS_CONTROLE[Quantidade_11],"-")</f>
        <v>-</v>
      </c>
      <c r="X741" s="201"/>
      <c r="Y741" s="201"/>
      <c r="Z741" s="201"/>
      <c r="AA741" s="201"/>
      <c r="AB741" s="201"/>
      <c r="AC741" s="201"/>
      <c r="AD741" s="201"/>
      <c r="AE741" s="201"/>
      <c r="AF741" s="201"/>
      <c r="AG741" s="201"/>
      <c r="AH741" s="201"/>
      <c r="AI741" s="201"/>
      <c r="AJ741" s="201"/>
      <c r="AK741" s="201"/>
      <c r="AL741" s="201"/>
      <c r="AM741" s="201"/>
      <c r="AN741" s="201"/>
      <c r="AO741" s="201"/>
      <c r="AP741" s="201"/>
      <c r="AQ741" s="201"/>
      <c r="AR741" s="201"/>
      <c r="AS741" s="201"/>
      <c r="AT741" s="201"/>
    </row>
    <row r="742" spans="1:46" hidden="1">
      <c r="A742" s="95" t="str">
        <f>IF(FN_MC!Y745="","*",FN_MC!Y745)</f>
        <v>*</v>
      </c>
      <c r="B742" s="95" t="str">
        <f>IF(FN_MC!X745="","*",FN_MC!X745)</f>
        <v>*</v>
      </c>
      <c r="C742" s="95" t="str">
        <f>IF(FN_MC!Z745="","*",FN_MC!Z745)</f>
        <v>*</v>
      </c>
      <c r="D742" s="96" t="str">
        <f>IF(FN_MC!S745="","*",FN_MC!S745)</f>
        <v>-</v>
      </c>
      <c r="E742" s="96" t="str">
        <f>IF(FN_MC!T745="","*",FN_MC!T745)</f>
        <v>-</v>
      </c>
      <c r="F742" s="96" t="str">
        <f>IF(FN_MC!B745="","*",FN_MC!B745)</f>
        <v>*</v>
      </c>
      <c r="G742" s="96" t="str">
        <f>IF(FN_MC!D745="","*",FN_MC!D745)</f>
        <v>*</v>
      </c>
      <c r="H742" s="96" t="str">
        <f>IF(FN_MC!F745="","*",FN_MC!F745)</f>
        <v>*</v>
      </c>
      <c r="I742" s="96" t="str">
        <f>IF(FN_MC!H745="","*",FN_MC!H745)</f>
        <v>*</v>
      </c>
      <c r="J742" s="96" t="str">
        <f>IF(FN_MC!I745="","*",FN_MC!I745)</f>
        <v>*</v>
      </c>
      <c r="K742" s="96" t="str">
        <f>IF(FN_MC!M745="","*",FN_MC!M745)</f>
        <v>-</v>
      </c>
      <c r="L742" s="196" t="str">
        <f>IF(FN_MC!N745="","*",FN_MC!N745)</f>
        <v>-</v>
      </c>
      <c r="M742" s="97" t="str">
        <f>IF(FN_MC!J745="","*",FN_MC!J745)</f>
        <v>*</v>
      </c>
      <c r="N742" s="183" t="str">
        <f>IF(FN_MC!K745="","*",FN_MC!K745)</f>
        <v>*</v>
      </c>
      <c r="O742" s="183" t="str">
        <f>IF(FN_MC!L745="","*",FN_MC!L745)</f>
        <v>-</v>
      </c>
      <c r="P742" s="107" t="str">
        <f>IF(FN_MC!O745="","*",FN_MC!O745)</f>
        <v>*</v>
      </c>
      <c r="Q742" s="107" t="str">
        <f>IF(FN_MC!P745="","*",FN_MC!P745)</f>
        <v>*</v>
      </c>
      <c r="R742" s="96" t="str">
        <f>IF(FN_MC!Q745="","*",CONCATENATE(FN_MC!Q745," ",FN_MC!R745))</f>
        <v>*</v>
      </c>
      <c r="S742" s="96" t="str">
        <f>IF(FN_MC!V745="","*",FN_MC!V745)</f>
        <v>*</v>
      </c>
      <c r="T742" s="96" t="str">
        <f>IF(FN_MC!W745="","*",FN_MC!W745)</f>
        <v>*</v>
      </c>
      <c r="U742" s="98" t="str">
        <f ca="1">_xlfn.XLOOKUP(G742&amp;$U$3,BS_CONTROLE[CHAVE],BS_CONTROLE[Quantidade_11],"-")</f>
        <v>-</v>
      </c>
      <c r="V742" s="98" t="str">
        <f ca="1">_xlfn.XLOOKUP(G742&amp;$V$3,BS_CONTROLE[CHAVE],BS_CONTROLE[Quantidade_11],"-")</f>
        <v>-</v>
      </c>
      <c r="W742" s="98" t="str">
        <f ca="1">_xlfn.XLOOKUP(G742&amp;$W$3,BS_CONTROLE[CHAVE],BS_CONTROLE[Quantidade_11],"-")</f>
        <v>-</v>
      </c>
      <c r="X742" s="201"/>
      <c r="Y742" s="201"/>
      <c r="Z742" s="201"/>
      <c r="AA742" s="201"/>
      <c r="AB742" s="201"/>
      <c r="AC742" s="201"/>
      <c r="AD742" s="201"/>
      <c r="AE742" s="201"/>
      <c r="AF742" s="201"/>
      <c r="AG742" s="201"/>
      <c r="AH742" s="201"/>
      <c r="AI742" s="201"/>
      <c r="AJ742" s="201"/>
      <c r="AK742" s="201"/>
      <c r="AL742" s="201"/>
      <c r="AM742" s="201"/>
      <c r="AN742" s="201"/>
      <c r="AO742" s="201"/>
      <c r="AP742" s="201"/>
      <c r="AQ742" s="201"/>
      <c r="AR742" s="201"/>
      <c r="AS742" s="201"/>
      <c r="AT742" s="201"/>
    </row>
    <row r="743" spans="1:46" hidden="1">
      <c r="A743" s="95" t="str">
        <f>IF(FN_MC!Y746="","*",FN_MC!Y746)</f>
        <v>*</v>
      </c>
      <c r="B743" s="95" t="str">
        <f>IF(FN_MC!X746="","*",FN_MC!X746)</f>
        <v>*</v>
      </c>
      <c r="C743" s="95" t="str">
        <f>IF(FN_MC!Z746="","*",FN_MC!Z746)</f>
        <v>*</v>
      </c>
      <c r="D743" s="96" t="str">
        <f>IF(FN_MC!S746="","*",FN_MC!S746)</f>
        <v>-</v>
      </c>
      <c r="E743" s="96" t="str">
        <f>IF(FN_MC!T746="","*",FN_MC!T746)</f>
        <v>-</v>
      </c>
      <c r="F743" s="96" t="str">
        <f>IF(FN_MC!B746="","*",FN_MC!B746)</f>
        <v>*</v>
      </c>
      <c r="G743" s="96" t="str">
        <f>IF(FN_MC!D746="","*",FN_MC!D746)</f>
        <v>*</v>
      </c>
      <c r="H743" s="96" t="str">
        <f>IF(FN_MC!F746="","*",FN_MC!F746)</f>
        <v>*</v>
      </c>
      <c r="I743" s="96" t="str">
        <f>IF(FN_MC!H746="","*",FN_MC!H746)</f>
        <v>*</v>
      </c>
      <c r="J743" s="96" t="str">
        <f>IF(FN_MC!I746="","*",FN_MC!I746)</f>
        <v>*</v>
      </c>
      <c r="K743" s="96" t="str">
        <f>IF(FN_MC!M746="","*",FN_MC!M746)</f>
        <v>-</v>
      </c>
      <c r="L743" s="196" t="str">
        <f>IF(FN_MC!N746="","*",FN_MC!N746)</f>
        <v>-</v>
      </c>
      <c r="M743" s="97" t="str">
        <f>IF(FN_MC!J746="","*",FN_MC!J746)</f>
        <v>*</v>
      </c>
      <c r="N743" s="183" t="str">
        <f>IF(FN_MC!K746="","*",FN_MC!K746)</f>
        <v>*</v>
      </c>
      <c r="O743" s="183" t="str">
        <f>IF(FN_MC!L746="","*",FN_MC!L746)</f>
        <v>-</v>
      </c>
      <c r="P743" s="107" t="str">
        <f>IF(FN_MC!O746="","*",FN_MC!O746)</f>
        <v>*</v>
      </c>
      <c r="Q743" s="107" t="str">
        <f>IF(FN_MC!P746="","*",FN_MC!P746)</f>
        <v>*</v>
      </c>
      <c r="R743" s="96" t="str">
        <f>IF(FN_MC!Q746="","*",CONCATENATE(FN_MC!Q746," ",FN_MC!R746))</f>
        <v>*</v>
      </c>
      <c r="S743" s="96" t="str">
        <f>IF(FN_MC!V746="","*",FN_MC!V746)</f>
        <v>*</v>
      </c>
      <c r="T743" s="96" t="str">
        <f>IF(FN_MC!W746="","*",FN_MC!W746)</f>
        <v>*</v>
      </c>
      <c r="U743" s="98" t="str">
        <f ca="1">_xlfn.XLOOKUP(G743&amp;$U$3,BS_CONTROLE[CHAVE],BS_CONTROLE[Quantidade_11],"-")</f>
        <v>-</v>
      </c>
      <c r="V743" s="98" t="str">
        <f ca="1">_xlfn.XLOOKUP(G743&amp;$V$3,BS_CONTROLE[CHAVE],BS_CONTROLE[Quantidade_11],"-")</f>
        <v>-</v>
      </c>
      <c r="W743" s="98" t="str">
        <f ca="1">_xlfn.XLOOKUP(G743&amp;$W$3,BS_CONTROLE[CHAVE],BS_CONTROLE[Quantidade_11],"-")</f>
        <v>-</v>
      </c>
      <c r="X743" s="201"/>
      <c r="Y743" s="201"/>
      <c r="Z743" s="201"/>
      <c r="AA743" s="201"/>
      <c r="AB743" s="201"/>
      <c r="AC743" s="201"/>
      <c r="AD743" s="201"/>
      <c r="AE743" s="201"/>
      <c r="AF743" s="201"/>
      <c r="AG743" s="201"/>
      <c r="AH743" s="201"/>
      <c r="AI743" s="201"/>
      <c r="AJ743" s="201"/>
      <c r="AK743" s="201"/>
      <c r="AL743" s="201"/>
      <c r="AM743" s="201"/>
      <c r="AN743" s="201"/>
      <c r="AO743" s="201"/>
      <c r="AP743" s="201"/>
      <c r="AQ743" s="201"/>
      <c r="AR743" s="201"/>
      <c r="AS743" s="201"/>
      <c r="AT743" s="201"/>
    </row>
    <row r="744" spans="1:46" hidden="1">
      <c r="A744" s="95" t="str">
        <f>IF(FN_MC!Y747="","*",FN_MC!Y747)</f>
        <v>*</v>
      </c>
      <c r="B744" s="95" t="str">
        <f>IF(FN_MC!X747="","*",FN_MC!X747)</f>
        <v>*</v>
      </c>
      <c r="C744" s="95" t="str">
        <f>IF(FN_MC!Z747="","*",FN_MC!Z747)</f>
        <v>*</v>
      </c>
      <c r="D744" s="96" t="str">
        <f>IF(FN_MC!S747="","*",FN_MC!S747)</f>
        <v>-</v>
      </c>
      <c r="E744" s="96" t="str">
        <f>IF(FN_MC!T747="","*",FN_MC!T747)</f>
        <v>-</v>
      </c>
      <c r="F744" s="96" t="str">
        <f>IF(FN_MC!B747="","*",FN_MC!B747)</f>
        <v>*</v>
      </c>
      <c r="G744" s="96" t="str">
        <f>IF(FN_MC!D747="","*",FN_MC!D747)</f>
        <v>*</v>
      </c>
      <c r="H744" s="96" t="str">
        <f>IF(FN_MC!F747="","*",FN_MC!F747)</f>
        <v>*</v>
      </c>
      <c r="I744" s="96" t="str">
        <f>IF(FN_MC!H747="","*",FN_MC!H747)</f>
        <v>*</v>
      </c>
      <c r="J744" s="96" t="str">
        <f>IF(FN_MC!I747="","*",FN_MC!I747)</f>
        <v>*</v>
      </c>
      <c r="K744" s="96" t="str">
        <f>IF(FN_MC!M747="","*",FN_MC!M747)</f>
        <v>-</v>
      </c>
      <c r="L744" s="196" t="str">
        <f>IF(FN_MC!N747="","*",FN_MC!N747)</f>
        <v>-</v>
      </c>
      <c r="M744" s="97" t="str">
        <f>IF(FN_MC!J747="","*",FN_MC!J747)</f>
        <v>*</v>
      </c>
      <c r="N744" s="183" t="str">
        <f>IF(FN_MC!K747="","*",FN_MC!K747)</f>
        <v>*</v>
      </c>
      <c r="O744" s="183" t="str">
        <f>IF(FN_MC!L747="","*",FN_MC!L747)</f>
        <v>-</v>
      </c>
      <c r="P744" s="107" t="str">
        <f>IF(FN_MC!O747="","*",FN_MC!O747)</f>
        <v>*</v>
      </c>
      <c r="Q744" s="107" t="str">
        <f>IF(FN_MC!P747="","*",FN_MC!P747)</f>
        <v>*</v>
      </c>
      <c r="R744" s="96" t="str">
        <f>IF(FN_MC!Q747="","*",CONCATENATE(FN_MC!Q747," ",FN_MC!R747))</f>
        <v>*</v>
      </c>
      <c r="S744" s="96" t="str">
        <f>IF(FN_MC!V747="","*",FN_MC!V747)</f>
        <v>*</v>
      </c>
      <c r="T744" s="96" t="str">
        <f>IF(FN_MC!W747="","*",FN_MC!W747)</f>
        <v>*</v>
      </c>
      <c r="U744" s="98" t="str">
        <f ca="1">_xlfn.XLOOKUP(G744&amp;$U$3,BS_CONTROLE[CHAVE],BS_CONTROLE[Quantidade_11],"-")</f>
        <v>-</v>
      </c>
      <c r="V744" s="98" t="str">
        <f ca="1">_xlfn.XLOOKUP(G744&amp;$V$3,BS_CONTROLE[CHAVE],BS_CONTROLE[Quantidade_11],"-")</f>
        <v>-</v>
      </c>
      <c r="W744" s="98" t="str">
        <f ca="1">_xlfn.XLOOKUP(G744&amp;$W$3,BS_CONTROLE[CHAVE],BS_CONTROLE[Quantidade_11],"-")</f>
        <v>-</v>
      </c>
      <c r="X744" s="201"/>
      <c r="Y744" s="201"/>
      <c r="Z744" s="201"/>
      <c r="AA744" s="201"/>
      <c r="AB744" s="201"/>
      <c r="AC744" s="201"/>
      <c r="AD744" s="201"/>
      <c r="AE744" s="201"/>
      <c r="AF744" s="201"/>
      <c r="AG744" s="201"/>
      <c r="AH744" s="201"/>
      <c r="AI744" s="201"/>
      <c r="AJ744" s="201"/>
      <c r="AK744" s="201"/>
      <c r="AL744" s="201"/>
      <c r="AM744" s="201"/>
      <c r="AN744" s="201"/>
      <c r="AO744" s="201"/>
      <c r="AP744" s="201"/>
      <c r="AQ744" s="201"/>
      <c r="AR744" s="201"/>
      <c r="AS744" s="201"/>
      <c r="AT744" s="201"/>
    </row>
    <row r="745" spans="1:46" hidden="1">
      <c r="A745" s="95" t="str">
        <f>IF(FN_MC!Y748="","*",FN_MC!Y748)</f>
        <v>*</v>
      </c>
      <c r="B745" s="95" t="str">
        <f>IF(FN_MC!X748="","*",FN_MC!X748)</f>
        <v>*</v>
      </c>
      <c r="C745" s="95" t="str">
        <f>IF(FN_MC!Z748="","*",FN_MC!Z748)</f>
        <v>*</v>
      </c>
      <c r="D745" s="96" t="str">
        <f>IF(FN_MC!S748="","*",FN_MC!S748)</f>
        <v>-</v>
      </c>
      <c r="E745" s="96" t="str">
        <f>IF(FN_MC!T748="","*",FN_MC!T748)</f>
        <v>-</v>
      </c>
      <c r="F745" s="96" t="str">
        <f>IF(FN_MC!B748="","*",FN_MC!B748)</f>
        <v>*</v>
      </c>
      <c r="G745" s="96" t="str">
        <f>IF(FN_MC!D748="","*",FN_MC!D748)</f>
        <v>*</v>
      </c>
      <c r="H745" s="96" t="str">
        <f>IF(FN_MC!F748="","*",FN_MC!F748)</f>
        <v>*</v>
      </c>
      <c r="I745" s="96" t="str">
        <f>IF(FN_MC!H748="","*",FN_MC!H748)</f>
        <v>*</v>
      </c>
      <c r="J745" s="96" t="str">
        <f>IF(FN_MC!I748="","*",FN_MC!I748)</f>
        <v>*</v>
      </c>
      <c r="K745" s="96" t="str">
        <f>IF(FN_MC!M748="","*",FN_MC!M748)</f>
        <v>-</v>
      </c>
      <c r="L745" s="196" t="str">
        <f>IF(FN_MC!N748="","*",FN_MC!N748)</f>
        <v>-</v>
      </c>
      <c r="M745" s="97" t="str">
        <f>IF(FN_MC!J748="","*",FN_MC!J748)</f>
        <v>*</v>
      </c>
      <c r="N745" s="183" t="str">
        <f>IF(FN_MC!K748="","*",FN_MC!K748)</f>
        <v>*</v>
      </c>
      <c r="O745" s="183" t="str">
        <f>IF(FN_MC!L748="","*",FN_MC!L748)</f>
        <v>-</v>
      </c>
      <c r="P745" s="107" t="str">
        <f>IF(FN_MC!O748="","*",FN_MC!O748)</f>
        <v>*</v>
      </c>
      <c r="Q745" s="107" t="str">
        <f>IF(FN_MC!P748="","*",FN_MC!P748)</f>
        <v>*</v>
      </c>
      <c r="R745" s="96" t="str">
        <f>IF(FN_MC!Q748="","*",CONCATENATE(FN_MC!Q748," ",FN_MC!R748))</f>
        <v>*</v>
      </c>
      <c r="S745" s="96" t="str">
        <f>IF(FN_MC!V748="","*",FN_MC!V748)</f>
        <v>*</v>
      </c>
      <c r="T745" s="96" t="str">
        <f>IF(FN_MC!W748="","*",FN_MC!W748)</f>
        <v>*</v>
      </c>
      <c r="U745" s="98" t="str">
        <f ca="1">_xlfn.XLOOKUP(G745&amp;$U$3,BS_CONTROLE[CHAVE],BS_CONTROLE[Quantidade_11],"-")</f>
        <v>-</v>
      </c>
      <c r="V745" s="98" t="str">
        <f ca="1">_xlfn.XLOOKUP(G745&amp;$V$3,BS_CONTROLE[CHAVE],BS_CONTROLE[Quantidade_11],"-")</f>
        <v>-</v>
      </c>
      <c r="W745" s="98" t="str">
        <f ca="1">_xlfn.XLOOKUP(G745&amp;$W$3,BS_CONTROLE[CHAVE],BS_CONTROLE[Quantidade_11],"-")</f>
        <v>-</v>
      </c>
      <c r="X745" s="201"/>
      <c r="Y745" s="201"/>
      <c r="Z745" s="201"/>
      <c r="AA745" s="201"/>
      <c r="AB745" s="201"/>
      <c r="AC745" s="201"/>
      <c r="AD745" s="201"/>
      <c r="AE745" s="201"/>
      <c r="AF745" s="201"/>
      <c r="AG745" s="201"/>
      <c r="AH745" s="201"/>
      <c r="AI745" s="201"/>
      <c r="AJ745" s="201"/>
      <c r="AK745" s="201"/>
      <c r="AL745" s="201"/>
      <c r="AM745" s="201"/>
      <c r="AN745" s="201"/>
      <c r="AO745" s="201"/>
      <c r="AP745" s="201"/>
      <c r="AQ745" s="201"/>
      <c r="AR745" s="201"/>
      <c r="AS745" s="201"/>
      <c r="AT745" s="201"/>
    </row>
    <row r="746" spans="1:46" hidden="1">
      <c r="A746" s="95" t="str">
        <f>IF(FN_MC!Y749="","*",FN_MC!Y749)</f>
        <v>*</v>
      </c>
      <c r="B746" s="95" t="str">
        <f>IF(FN_MC!X749="","*",FN_MC!X749)</f>
        <v>*</v>
      </c>
      <c r="C746" s="95" t="str">
        <f>IF(FN_MC!Z749="","*",FN_MC!Z749)</f>
        <v>*</v>
      </c>
      <c r="D746" s="96" t="str">
        <f>IF(FN_MC!S749="","*",FN_MC!S749)</f>
        <v>-</v>
      </c>
      <c r="E746" s="96" t="str">
        <f>IF(FN_MC!T749="","*",FN_MC!T749)</f>
        <v>-</v>
      </c>
      <c r="F746" s="96" t="str">
        <f>IF(FN_MC!B749="","*",FN_MC!B749)</f>
        <v>*</v>
      </c>
      <c r="G746" s="96" t="str">
        <f>IF(FN_MC!D749="","*",FN_MC!D749)</f>
        <v>*</v>
      </c>
      <c r="H746" s="96" t="str">
        <f>IF(FN_MC!F749="","*",FN_MC!F749)</f>
        <v>*</v>
      </c>
      <c r="I746" s="96" t="str">
        <f>IF(FN_MC!H749="","*",FN_MC!H749)</f>
        <v>*</v>
      </c>
      <c r="J746" s="96" t="str">
        <f>IF(FN_MC!I749="","*",FN_MC!I749)</f>
        <v>*</v>
      </c>
      <c r="K746" s="96" t="str">
        <f>IF(FN_MC!M749="","*",FN_MC!M749)</f>
        <v>-</v>
      </c>
      <c r="L746" s="196" t="str">
        <f>IF(FN_MC!N749="","*",FN_MC!N749)</f>
        <v>-</v>
      </c>
      <c r="M746" s="97" t="str">
        <f>IF(FN_MC!J749="","*",FN_MC!J749)</f>
        <v>*</v>
      </c>
      <c r="N746" s="183" t="str">
        <f>IF(FN_MC!K749="","*",FN_MC!K749)</f>
        <v>*</v>
      </c>
      <c r="O746" s="183" t="str">
        <f>IF(FN_MC!L749="","*",FN_MC!L749)</f>
        <v>-</v>
      </c>
      <c r="P746" s="107" t="str">
        <f>IF(FN_MC!O749="","*",FN_MC!O749)</f>
        <v>*</v>
      </c>
      <c r="Q746" s="107" t="str">
        <f>IF(FN_MC!P749="","*",FN_MC!P749)</f>
        <v>*</v>
      </c>
      <c r="R746" s="96" t="str">
        <f>IF(FN_MC!Q749="","*",CONCATENATE(FN_MC!Q749," ",FN_MC!R749))</f>
        <v>*</v>
      </c>
      <c r="S746" s="96" t="str">
        <f>IF(FN_MC!V749="","*",FN_MC!V749)</f>
        <v>*</v>
      </c>
      <c r="T746" s="96" t="str">
        <f>IF(FN_MC!W749="","*",FN_MC!W749)</f>
        <v>*</v>
      </c>
      <c r="U746" s="98" t="str">
        <f ca="1">_xlfn.XLOOKUP(G746&amp;$U$3,BS_CONTROLE[CHAVE],BS_CONTROLE[Quantidade_11],"-")</f>
        <v>-</v>
      </c>
      <c r="V746" s="98" t="str">
        <f ca="1">_xlfn.XLOOKUP(G746&amp;$V$3,BS_CONTROLE[CHAVE],BS_CONTROLE[Quantidade_11],"-")</f>
        <v>-</v>
      </c>
      <c r="W746" s="98" t="str">
        <f ca="1">_xlfn.XLOOKUP(G746&amp;$W$3,BS_CONTROLE[CHAVE],BS_CONTROLE[Quantidade_11],"-")</f>
        <v>-</v>
      </c>
      <c r="X746" s="201"/>
      <c r="Y746" s="201"/>
      <c r="Z746" s="201"/>
      <c r="AA746" s="201"/>
      <c r="AB746" s="201"/>
      <c r="AC746" s="201"/>
      <c r="AD746" s="201"/>
      <c r="AE746" s="201"/>
      <c r="AF746" s="201"/>
      <c r="AG746" s="201"/>
      <c r="AH746" s="201"/>
      <c r="AI746" s="201"/>
      <c r="AJ746" s="201"/>
      <c r="AK746" s="201"/>
      <c r="AL746" s="201"/>
      <c r="AM746" s="201"/>
      <c r="AN746" s="201"/>
      <c r="AO746" s="201"/>
      <c r="AP746" s="201"/>
      <c r="AQ746" s="201"/>
      <c r="AR746" s="201"/>
      <c r="AS746" s="201"/>
      <c r="AT746" s="201"/>
    </row>
    <row r="747" spans="1:46" hidden="1">
      <c r="A747" s="95" t="str">
        <f>IF(FN_MC!Y750="","*",FN_MC!Y750)</f>
        <v>*</v>
      </c>
      <c r="B747" s="95" t="str">
        <f>IF(FN_MC!X750="","*",FN_MC!X750)</f>
        <v>*</v>
      </c>
      <c r="C747" s="95" t="str">
        <f>IF(FN_MC!Z750="","*",FN_MC!Z750)</f>
        <v>*</v>
      </c>
      <c r="D747" s="96" t="str">
        <f>IF(FN_MC!S750="","*",FN_MC!S750)</f>
        <v>-</v>
      </c>
      <c r="E747" s="96" t="str">
        <f>IF(FN_MC!T750="","*",FN_MC!T750)</f>
        <v>-</v>
      </c>
      <c r="F747" s="96" t="str">
        <f>IF(FN_MC!B750="","*",FN_MC!B750)</f>
        <v>*</v>
      </c>
      <c r="G747" s="96" t="str">
        <f>IF(FN_MC!D750="","*",FN_MC!D750)</f>
        <v>*</v>
      </c>
      <c r="H747" s="96" t="str">
        <f>IF(FN_MC!F750="","*",FN_MC!F750)</f>
        <v>*</v>
      </c>
      <c r="I747" s="96" t="str">
        <f>IF(FN_MC!H750="","*",FN_MC!H750)</f>
        <v>*</v>
      </c>
      <c r="J747" s="96" t="str">
        <f>IF(FN_MC!I750="","*",FN_MC!I750)</f>
        <v>*</v>
      </c>
      <c r="K747" s="96" t="str">
        <f>IF(FN_MC!M750="","*",FN_MC!M750)</f>
        <v>-</v>
      </c>
      <c r="L747" s="196" t="str">
        <f>IF(FN_MC!N750="","*",FN_MC!N750)</f>
        <v>-</v>
      </c>
      <c r="M747" s="97" t="str">
        <f>IF(FN_MC!J750="","*",FN_MC!J750)</f>
        <v>*</v>
      </c>
      <c r="N747" s="183" t="str">
        <f>IF(FN_MC!K750="","*",FN_MC!K750)</f>
        <v>*</v>
      </c>
      <c r="O747" s="183" t="str">
        <f>IF(FN_MC!L750="","*",FN_MC!L750)</f>
        <v>-</v>
      </c>
      <c r="P747" s="107" t="str">
        <f>IF(FN_MC!O750="","*",FN_MC!O750)</f>
        <v>*</v>
      </c>
      <c r="Q747" s="107" t="str">
        <f>IF(FN_MC!P750="","*",FN_MC!P750)</f>
        <v>*</v>
      </c>
      <c r="R747" s="96" t="str">
        <f>IF(FN_MC!Q750="","*",CONCATENATE(FN_MC!Q750," ",FN_MC!R750))</f>
        <v>*</v>
      </c>
      <c r="S747" s="96" t="str">
        <f>IF(FN_MC!V750="","*",FN_MC!V750)</f>
        <v>*</v>
      </c>
      <c r="T747" s="96" t="str">
        <f>IF(FN_MC!W750="","*",FN_MC!W750)</f>
        <v>*</v>
      </c>
      <c r="U747" s="98" t="str">
        <f ca="1">_xlfn.XLOOKUP(G747&amp;$U$3,BS_CONTROLE[CHAVE],BS_CONTROLE[Quantidade_11],"-")</f>
        <v>-</v>
      </c>
      <c r="V747" s="98" t="str">
        <f ca="1">_xlfn.XLOOKUP(G747&amp;$V$3,BS_CONTROLE[CHAVE],BS_CONTROLE[Quantidade_11],"-")</f>
        <v>-</v>
      </c>
      <c r="W747" s="98" t="str">
        <f ca="1">_xlfn.XLOOKUP(G747&amp;$W$3,BS_CONTROLE[CHAVE],BS_CONTROLE[Quantidade_11],"-")</f>
        <v>-</v>
      </c>
      <c r="X747" s="201"/>
      <c r="Y747" s="201"/>
      <c r="Z747" s="201"/>
      <c r="AA747" s="201"/>
      <c r="AB747" s="201"/>
      <c r="AC747" s="201"/>
      <c r="AD747" s="201"/>
      <c r="AE747" s="201"/>
      <c r="AF747" s="201"/>
      <c r="AG747" s="201"/>
      <c r="AH747" s="201"/>
      <c r="AI747" s="201"/>
      <c r="AJ747" s="201"/>
      <c r="AK747" s="201"/>
      <c r="AL747" s="201"/>
      <c r="AM747" s="201"/>
      <c r="AN747" s="201"/>
      <c r="AO747" s="201"/>
      <c r="AP747" s="201"/>
      <c r="AQ747" s="201"/>
      <c r="AR747" s="201"/>
      <c r="AS747" s="201"/>
      <c r="AT747" s="201"/>
    </row>
    <row r="748" spans="1:46" hidden="1">
      <c r="A748" s="95" t="str">
        <f>IF(FN_MC!Y751="","*",FN_MC!Y751)</f>
        <v>*</v>
      </c>
      <c r="B748" s="95" t="str">
        <f>IF(FN_MC!X751="","*",FN_MC!X751)</f>
        <v>*</v>
      </c>
      <c r="C748" s="95" t="str">
        <f>IF(FN_MC!Z751="","*",FN_MC!Z751)</f>
        <v>*</v>
      </c>
      <c r="D748" s="96" t="str">
        <f>IF(FN_MC!S751="","*",FN_MC!S751)</f>
        <v>-</v>
      </c>
      <c r="E748" s="96" t="str">
        <f>IF(FN_MC!T751="","*",FN_MC!T751)</f>
        <v>-</v>
      </c>
      <c r="F748" s="96" t="str">
        <f>IF(FN_MC!B751="","*",FN_MC!B751)</f>
        <v>*</v>
      </c>
      <c r="G748" s="96" t="str">
        <f>IF(FN_MC!D751="","*",FN_MC!D751)</f>
        <v>*</v>
      </c>
      <c r="H748" s="96" t="str">
        <f>IF(FN_MC!F751="","*",FN_MC!F751)</f>
        <v>*</v>
      </c>
      <c r="I748" s="96" t="str">
        <f>IF(FN_MC!H751="","*",FN_MC!H751)</f>
        <v>*</v>
      </c>
      <c r="J748" s="96" t="str">
        <f>IF(FN_MC!I751="","*",FN_MC!I751)</f>
        <v>*</v>
      </c>
      <c r="K748" s="96" t="str">
        <f>IF(FN_MC!M751="","*",FN_MC!M751)</f>
        <v>-</v>
      </c>
      <c r="L748" s="196" t="str">
        <f>IF(FN_MC!N751="","*",FN_MC!N751)</f>
        <v>-</v>
      </c>
      <c r="M748" s="97" t="str">
        <f>IF(FN_MC!J751="","*",FN_MC!J751)</f>
        <v>*</v>
      </c>
      <c r="N748" s="183" t="str">
        <f>IF(FN_MC!K751="","*",FN_MC!K751)</f>
        <v>*</v>
      </c>
      <c r="O748" s="183" t="str">
        <f>IF(FN_MC!L751="","*",FN_MC!L751)</f>
        <v>-</v>
      </c>
      <c r="P748" s="107" t="str">
        <f>IF(FN_MC!O751="","*",FN_MC!O751)</f>
        <v>*</v>
      </c>
      <c r="Q748" s="107" t="str">
        <f>IF(FN_MC!P751="","*",FN_MC!P751)</f>
        <v>*</v>
      </c>
      <c r="R748" s="96" t="str">
        <f>IF(FN_MC!Q751="","*",CONCATENATE(FN_MC!Q751," ",FN_MC!R751))</f>
        <v>*</v>
      </c>
      <c r="S748" s="96" t="str">
        <f>IF(FN_MC!V751="","*",FN_MC!V751)</f>
        <v>*</v>
      </c>
      <c r="T748" s="96" t="str">
        <f>IF(FN_MC!W751="","*",FN_MC!W751)</f>
        <v>*</v>
      </c>
      <c r="U748" s="98" t="str">
        <f ca="1">_xlfn.XLOOKUP(G748&amp;$U$3,BS_CONTROLE[CHAVE],BS_CONTROLE[Quantidade_11],"-")</f>
        <v>-</v>
      </c>
      <c r="V748" s="98" t="str">
        <f ca="1">_xlfn.XLOOKUP(G748&amp;$V$3,BS_CONTROLE[CHAVE],BS_CONTROLE[Quantidade_11],"-")</f>
        <v>-</v>
      </c>
      <c r="W748" s="98" t="str">
        <f ca="1">_xlfn.XLOOKUP(G748&amp;$W$3,BS_CONTROLE[CHAVE],BS_CONTROLE[Quantidade_11],"-")</f>
        <v>-</v>
      </c>
      <c r="X748" s="201"/>
      <c r="Y748" s="201"/>
      <c r="Z748" s="201"/>
      <c r="AA748" s="201"/>
      <c r="AB748" s="201"/>
      <c r="AC748" s="201"/>
      <c r="AD748" s="201"/>
      <c r="AE748" s="201"/>
      <c r="AF748" s="201"/>
      <c r="AG748" s="201"/>
      <c r="AH748" s="201"/>
      <c r="AI748" s="201"/>
      <c r="AJ748" s="201"/>
      <c r="AK748" s="201"/>
      <c r="AL748" s="201"/>
      <c r="AM748" s="201"/>
      <c r="AN748" s="201"/>
      <c r="AO748" s="201"/>
      <c r="AP748" s="201"/>
      <c r="AQ748" s="201"/>
      <c r="AR748" s="201"/>
      <c r="AS748" s="201"/>
      <c r="AT748" s="201"/>
    </row>
    <row r="749" spans="1:46" hidden="1">
      <c r="A749" s="95" t="str">
        <f>IF(FN_MC!Y752="","*",FN_MC!Y752)</f>
        <v>*</v>
      </c>
      <c r="B749" s="95" t="str">
        <f>IF(FN_MC!X752="","*",FN_MC!X752)</f>
        <v>*</v>
      </c>
      <c r="C749" s="95" t="str">
        <f>IF(FN_MC!Z752="","*",FN_MC!Z752)</f>
        <v>*</v>
      </c>
      <c r="D749" s="96" t="str">
        <f>IF(FN_MC!S752="","*",FN_MC!S752)</f>
        <v>-</v>
      </c>
      <c r="E749" s="96" t="str">
        <f>IF(FN_MC!T752="","*",FN_MC!T752)</f>
        <v>-</v>
      </c>
      <c r="F749" s="96" t="str">
        <f>IF(FN_MC!B752="","*",FN_MC!B752)</f>
        <v>*</v>
      </c>
      <c r="G749" s="96" t="str">
        <f>IF(FN_MC!D752="","*",FN_MC!D752)</f>
        <v>*</v>
      </c>
      <c r="H749" s="96" t="str">
        <f>IF(FN_MC!F752="","*",FN_MC!F752)</f>
        <v>*</v>
      </c>
      <c r="I749" s="96" t="str">
        <f>IF(FN_MC!H752="","*",FN_MC!H752)</f>
        <v>*</v>
      </c>
      <c r="J749" s="96" t="str">
        <f>IF(FN_MC!I752="","*",FN_MC!I752)</f>
        <v>*</v>
      </c>
      <c r="K749" s="96" t="str">
        <f>IF(FN_MC!M752="","*",FN_MC!M752)</f>
        <v>-</v>
      </c>
      <c r="L749" s="196" t="str">
        <f>IF(FN_MC!N752="","*",FN_MC!N752)</f>
        <v>-</v>
      </c>
      <c r="M749" s="97" t="str">
        <f>IF(FN_MC!J752="","*",FN_MC!J752)</f>
        <v>*</v>
      </c>
      <c r="N749" s="183" t="str">
        <f>IF(FN_MC!K752="","*",FN_MC!K752)</f>
        <v>*</v>
      </c>
      <c r="O749" s="183" t="str">
        <f>IF(FN_MC!L752="","*",FN_MC!L752)</f>
        <v>-</v>
      </c>
      <c r="P749" s="107" t="str">
        <f>IF(FN_MC!O752="","*",FN_MC!O752)</f>
        <v>*</v>
      </c>
      <c r="Q749" s="107" t="str">
        <f>IF(FN_MC!P752="","*",FN_MC!P752)</f>
        <v>*</v>
      </c>
      <c r="R749" s="96" t="str">
        <f>IF(FN_MC!Q752="","*",CONCATENATE(FN_MC!Q752," ",FN_MC!R752))</f>
        <v>*</v>
      </c>
      <c r="S749" s="96" t="str">
        <f>IF(FN_MC!V752="","*",FN_MC!V752)</f>
        <v>*</v>
      </c>
      <c r="T749" s="96" t="str">
        <f>IF(FN_MC!W752="","*",FN_MC!W752)</f>
        <v>*</v>
      </c>
      <c r="U749" s="98" t="str">
        <f ca="1">_xlfn.XLOOKUP(G749&amp;$U$3,BS_CONTROLE[CHAVE],BS_CONTROLE[Quantidade_11],"-")</f>
        <v>-</v>
      </c>
      <c r="V749" s="98" t="str">
        <f ca="1">_xlfn.XLOOKUP(G749&amp;$V$3,BS_CONTROLE[CHAVE],BS_CONTROLE[Quantidade_11],"-")</f>
        <v>-</v>
      </c>
      <c r="W749" s="98" t="str">
        <f ca="1">_xlfn.XLOOKUP(G749&amp;$W$3,BS_CONTROLE[CHAVE],BS_CONTROLE[Quantidade_11],"-")</f>
        <v>-</v>
      </c>
      <c r="X749" s="201"/>
      <c r="Y749" s="201"/>
      <c r="Z749" s="201"/>
      <c r="AA749" s="201"/>
      <c r="AB749" s="201"/>
      <c r="AC749" s="201"/>
      <c r="AD749" s="201"/>
      <c r="AE749" s="201"/>
      <c r="AF749" s="201"/>
      <c r="AG749" s="201"/>
      <c r="AH749" s="201"/>
      <c r="AI749" s="201"/>
      <c r="AJ749" s="201"/>
      <c r="AK749" s="201"/>
      <c r="AL749" s="201"/>
      <c r="AM749" s="201"/>
      <c r="AN749" s="201"/>
      <c r="AO749" s="201"/>
      <c r="AP749" s="201"/>
      <c r="AQ749" s="201"/>
      <c r="AR749" s="201"/>
      <c r="AS749" s="201"/>
      <c r="AT749" s="201"/>
    </row>
    <row r="750" spans="1:46" hidden="1">
      <c r="A750" s="95" t="str">
        <f>IF(FN_MC!Y753="","*",FN_MC!Y753)</f>
        <v>*</v>
      </c>
      <c r="B750" s="95" t="str">
        <f>IF(FN_MC!X753="","*",FN_MC!X753)</f>
        <v>*</v>
      </c>
      <c r="C750" s="95" t="str">
        <f>IF(FN_MC!Z753="","*",FN_MC!Z753)</f>
        <v>*</v>
      </c>
      <c r="D750" s="96" t="str">
        <f>IF(FN_MC!S753="","*",FN_MC!S753)</f>
        <v>-</v>
      </c>
      <c r="E750" s="96" t="str">
        <f>IF(FN_MC!T753="","*",FN_MC!T753)</f>
        <v>-</v>
      </c>
      <c r="F750" s="96" t="str">
        <f>IF(FN_MC!B753="","*",FN_MC!B753)</f>
        <v>*</v>
      </c>
      <c r="G750" s="96" t="str">
        <f>IF(FN_MC!D753="","*",FN_MC!D753)</f>
        <v>*</v>
      </c>
      <c r="H750" s="96" t="str">
        <f>IF(FN_MC!F753="","*",FN_MC!F753)</f>
        <v>*</v>
      </c>
      <c r="I750" s="96" t="str">
        <f>IF(FN_MC!H753="","*",FN_MC!H753)</f>
        <v>*</v>
      </c>
      <c r="J750" s="96" t="str">
        <f>IF(FN_MC!I753="","*",FN_MC!I753)</f>
        <v>*</v>
      </c>
      <c r="K750" s="96" t="str">
        <f>IF(FN_MC!M753="","*",FN_MC!M753)</f>
        <v>-</v>
      </c>
      <c r="L750" s="196" t="str">
        <f>IF(FN_MC!N753="","*",FN_MC!N753)</f>
        <v>-</v>
      </c>
      <c r="M750" s="97" t="str">
        <f>IF(FN_MC!J753="","*",FN_MC!J753)</f>
        <v>*</v>
      </c>
      <c r="N750" s="183" t="str">
        <f>IF(FN_MC!K753="","*",FN_MC!K753)</f>
        <v>*</v>
      </c>
      <c r="O750" s="183" t="str">
        <f>IF(FN_MC!L753="","*",FN_MC!L753)</f>
        <v>-</v>
      </c>
      <c r="P750" s="107" t="str">
        <f>IF(FN_MC!O753="","*",FN_MC!O753)</f>
        <v>*</v>
      </c>
      <c r="Q750" s="107" t="str">
        <f>IF(FN_MC!P753="","*",FN_MC!P753)</f>
        <v>*</v>
      </c>
      <c r="R750" s="96" t="str">
        <f>IF(FN_MC!Q753="","*",CONCATENATE(FN_MC!Q753," ",FN_MC!R753))</f>
        <v>*</v>
      </c>
      <c r="S750" s="96" t="str">
        <f>IF(FN_MC!V753="","*",FN_MC!V753)</f>
        <v>*</v>
      </c>
      <c r="T750" s="96" t="str">
        <f>IF(FN_MC!W753="","*",FN_MC!W753)</f>
        <v>*</v>
      </c>
      <c r="U750" s="98" t="str">
        <f ca="1">_xlfn.XLOOKUP(G750&amp;$U$3,BS_CONTROLE[CHAVE],BS_CONTROLE[Quantidade_11],"-")</f>
        <v>-</v>
      </c>
      <c r="V750" s="98" t="str">
        <f ca="1">_xlfn.XLOOKUP(G750&amp;$V$3,BS_CONTROLE[CHAVE],BS_CONTROLE[Quantidade_11],"-")</f>
        <v>-</v>
      </c>
      <c r="W750" s="98" t="str">
        <f ca="1">_xlfn.XLOOKUP(G750&amp;$W$3,BS_CONTROLE[CHAVE],BS_CONTROLE[Quantidade_11],"-")</f>
        <v>-</v>
      </c>
      <c r="X750" s="201"/>
      <c r="Y750" s="201"/>
      <c r="Z750" s="201"/>
      <c r="AA750" s="201"/>
      <c r="AB750" s="201"/>
      <c r="AC750" s="201"/>
      <c r="AD750" s="201"/>
      <c r="AE750" s="201"/>
      <c r="AF750" s="201"/>
      <c r="AG750" s="201"/>
      <c r="AH750" s="201"/>
      <c r="AI750" s="201"/>
      <c r="AJ750" s="201"/>
      <c r="AK750" s="201"/>
      <c r="AL750" s="201"/>
      <c r="AM750" s="201"/>
      <c r="AN750" s="201"/>
      <c r="AO750" s="201"/>
      <c r="AP750" s="201"/>
      <c r="AQ750" s="201"/>
      <c r="AR750" s="201"/>
      <c r="AS750" s="201"/>
      <c r="AT750" s="201"/>
    </row>
    <row r="751" spans="1:46" hidden="1">
      <c r="A751" s="95" t="str">
        <f>IF(FN_MC!Y754="","*",FN_MC!Y754)</f>
        <v>*</v>
      </c>
      <c r="B751" s="95" t="str">
        <f>IF(FN_MC!X754="","*",FN_MC!X754)</f>
        <v>*</v>
      </c>
      <c r="C751" s="95" t="str">
        <f>IF(FN_MC!Z754="","*",FN_MC!Z754)</f>
        <v>*</v>
      </c>
      <c r="D751" s="96" t="str">
        <f>IF(FN_MC!S754="","*",FN_MC!S754)</f>
        <v>-</v>
      </c>
      <c r="E751" s="96" t="str">
        <f>IF(FN_MC!T754="","*",FN_MC!T754)</f>
        <v>-</v>
      </c>
      <c r="F751" s="96" t="str">
        <f>IF(FN_MC!B754="","*",FN_MC!B754)</f>
        <v>*</v>
      </c>
      <c r="G751" s="96" t="str">
        <f>IF(FN_MC!D754="","*",FN_MC!D754)</f>
        <v>*</v>
      </c>
      <c r="H751" s="96" t="str">
        <f>IF(FN_MC!F754="","*",FN_MC!F754)</f>
        <v>*</v>
      </c>
      <c r="I751" s="96" t="str">
        <f>IF(FN_MC!H754="","*",FN_MC!H754)</f>
        <v>*</v>
      </c>
      <c r="J751" s="96" t="str">
        <f>IF(FN_MC!I754="","*",FN_MC!I754)</f>
        <v>*</v>
      </c>
      <c r="K751" s="96" t="str">
        <f>IF(FN_MC!M754="","*",FN_MC!M754)</f>
        <v>-</v>
      </c>
      <c r="L751" s="196" t="str">
        <f>IF(FN_MC!N754="","*",FN_MC!N754)</f>
        <v>-</v>
      </c>
      <c r="M751" s="97" t="str">
        <f>IF(FN_MC!J754="","*",FN_MC!J754)</f>
        <v>*</v>
      </c>
      <c r="N751" s="183" t="str">
        <f>IF(FN_MC!K754="","*",FN_MC!K754)</f>
        <v>*</v>
      </c>
      <c r="O751" s="183" t="str">
        <f>IF(FN_MC!L754="","*",FN_MC!L754)</f>
        <v>-</v>
      </c>
      <c r="P751" s="107" t="str">
        <f>IF(FN_MC!O754="","*",FN_MC!O754)</f>
        <v>*</v>
      </c>
      <c r="Q751" s="107" t="str">
        <f>IF(FN_MC!P754="","*",FN_MC!P754)</f>
        <v>*</v>
      </c>
      <c r="R751" s="96" t="str">
        <f>IF(FN_MC!Q754="","*",CONCATENATE(FN_MC!Q754," ",FN_MC!R754))</f>
        <v>*</v>
      </c>
      <c r="S751" s="96" t="str">
        <f>IF(FN_MC!V754="","*",FN_MC!V754)</f>
        <v>*</v>
      </c>
      <c r="T751" s="96" t="str">
        <f>IF(FN_MC!W754="","*",FN_MC!W754)</f>
        <v>*</v>
      </c>
      <c r="U751" s="98" t="str">
        <f ca="1">_xlfn.XLOOKUP(G751&amp;$U$3,BS_CONTROLE[CHAVE],BS_CONTROLE[Quantidade_11],"-")</f>
        <v>-</v>
      </c>
      <c r="V751" s="98" t="str">
        <f ca="1">_xlfn.XLOOKUP(G751&amp;$V$3,BS_CONTROLE[CHAVE],BS_CONTROLE[Quantidade_11],"-")</f>
        <v>-</v>
      </c>
      <c r="W751" s="98" t="str">
        <f ca="1">_xlfn.XLOOKUP(G751&amp;$W$3,BS_CONTROLE[CHAVE],BS_CONTROLE[Quantidade_11],"-")</f>
        <v>-</v>
      </c>
      <c r="X751" s="201"/>
      <c r="Y751" s="201"/>
      <c r="Z751" s="201"/>
      <c r="AA751" s="201"/>
      <c r="AB751" s="201"/>
      <c r="AC751" s="201"/>
      <c r="AD751" s="201"/>
      <c r="AE751" s="201"/>
      <c r="AF751" s="201"/>
      <c r="AG751" s="201"/>
      <c r="AH751" s="201"/>
      <c r="AI751" s="201"/>
      <c r="AJ751" s="201"/>
      <c r="AK751" s="201"/>
      <c r="AL751" s="201"/>
      <c r="AM751" s="201"/>
      <c r="AN751" s="201"/>
      <c r="AO751" s="201"/>
      <c r="AP751" s="201"/>
      <c r="AQ751" s="201"/>
      <c r="AR751" s="201"/>
      <c r="AS751" s="201"/>
      <c r="AT751" s="201"/>
    </row>
    <row r="752" spans="1:46" hidden="1">
      <c r="A752" s="95" t="str">
        <f>IF(FN_MC!Y755="","*",FN_MC!Y755)</f>
        <v>*</v>
      </c>
      <c r="B752" s="95" t="str">
        <f>IF(FN_MC!X755="","*",FN_MC!X755)</f>
        <v>*</v>
      </c>
      <c r="C752" s="95" t="str">
        <f>IF(FN_MC!Z755="","*",FN_MC!Z755)</f>
        <v>*</v>
      </c>
      <c r="D752" s="96" t="str">
        <f>IF(FN_MC!S755="","*",FN_MC!S755)</f>
        <v>-</v>
      </c>
      <c r="E752" s="96" t="str">
        <f>IF(FN_MC!T755="","*",FN_MC!T755)</f>
        <v>-</v>
      </c>
      <c r="F752" s="96" t="str">
        <f>IF(FN_MC!B755="","*",FN_MC!B755)</f>
        <v>*</v>
      </c>
      <c r="G752" s="96" t="str">
        <f>IF(FN_MC!D755="","*",FN_MC!D755)</f>
        <v>*</v>
      </c>
      <c r="H752" s="96" t="str">
        <f>IF(FN_MC!F755="","*",FN_MC!F755)</f>
        <v>*</v>
      </c>
      <c r="I752" s="96" t="str">
        <f>IF(FN_MC!H755="","*",FN_MC!H755)</f>
        <v>*</v>
      </c>
      <c r="J752" s="96" t="str">
        <f>IF(FN_MC!I755="","*",FN_MC!I755)</f>
        <v>*</v>
      </c>
      <c r="K752" s="96" t="str">
        <f>IF(FN_MC!M755="","*",FN_MC!M755)</f>
        <v>-</v>
      </c>
      <c r="L752" s="196" t="str">
        <f>IF(FN_MC!N755="","*",FN_MC!N755)</f>
        <v>-</v>
      </c>
      <c r="M752" s="97" t="str">
        <f>IF(FN_MC!J755="","*",FN_MC!J755)</f>
        <v>*</v>
      </c>
      <c r="N752" s="183" t="str">
        <f>IF(FN_MC!K755="","*",FN_MC!K755)</f>
        <v>*</v>
      </c>
      <c r="O752" s="183" t="str">
        <f>IF(FN_MC!L755="","*",FN_MC!L755)</f>
        <v>-</v>
      </c>
      <c r="P752" s="107" t="str">
        <f>IF(FN_MC!O755="","*",FN_MC!O755)</f>
        <v>*</v>
      </c>
      <c r="Q752" s="107" t="str">
        <f>IF(FN_MC!P755="","*",FN_MC!P755)</f>
        <v>*</v>
      </c>
      <c r="R752" s="96" t="str">
        <f>IF(FN_MC!Q755="","*",CONCATENATE(FN_MC!Q755," ",FN_MC!R755))</f>
        <v>*</v>
      </c>
      <c r="S752" s="96" t="str">
        <f>IF(FN_MC!V755="","*",FN_MC!V755)</f>
        <v>*</v>
      </c>
      <c r="T752" s="96" t="str">
        <f>IF(FN_MC!W755="","*",FN_MC!W755)</f>
        <v>*</v>
      </c>
      <c r="U752" s="98" t="str">
        <f ca="1">_xlfn.XLOOKUP(G752&amp;$U$3,BS_CONTROLE[CHAVE],BS_CONTROLE[Quantidade_11],"-")</f>
        <v>-</v>
      </c>
      <c r="V752" s="98" t="str">
        <f ca="1">_xlfn.XLOOKUP(G752&amp;$V$3,BS_CONTROLE[CHAVE],BS_CONTROLE[Quantidade_11],"-")</f>
        <v>-</v>
      </c>
      <c r="W752" s="98" t="str">
        <f ca="1">_xlfn.XLOOKUP(G752&amp;$W$3,BS_CONTROLE[CHAVE],BS_CONTROLE[Quantidade_11],"-")</f>
        <v>-</v>
      </c>
      <c r="X752" s="201"/>
      <c r="Y752" s="201"/>
      <c r="Z752" s="201"/>
      <c r="AA752" s="201"/>
      <c r="AB752" s="201"/>
      <c r="AC752" s="201"/>
      <c r="AD752" s="201"/>
      <c r="AE752" s="201"/>
      <c r="AF752" s="201"/>
      <c r="AG752" s="201"/>
      <c r="AH752" s="201"/>
      <c r="AI752" s="201"/>
      <c r="AJ752" s="201"/>
      <c r="AK752" s="201"/>
      <c r="AL752" s="201"/>
      <c r="AM752" s="201"/>
      <c r="AN752" s="201"/>
      <c r="AO752" s="201"/>
      <c r="AP752" s="201"/>
      <c r="AQ752" s="201"/>
      <c r="AR752" s="201"/>
      <c r="AS752" s="201"/>
      <c r="AT752" s="201"/>
    </row>
    <row r="753" spans="1:46" hidden="1">
      <c r="A753" s="95" t="str">
        <f>IF(FN_MC!Y756="","*",FN_MC!Y756)</f>
        <v>*</v>
      </c>
      <c r="B753" s="95" t="str">
        <f>IF(FN_MC!X756="","*",FN_MC!X756)</f>
        <v>*</v>
      </c>
      <c r="C753" s="95" t="str">
        <f>IF(FN_MC!Z756="","*",FN_MC!Z756)</f>
        <v>*</v>
      </c>
      <c r="D753" s="96" t="str">
        <f>IF(FN_MC!S756="","*",FN_MC!S756)</f>
        <v>-</v>
      </c>
      <c r="E753" s="96" t="str">
        <f>IF(FN_MC!T756="","*",FN_MC!T756)</f>
        <v>-</v>
      </c>
      <c r="F753" s="96" t="str">
        <f>IF(FN_MC!B756="","*",FN_MC!B756)</f>
        <v>*</v>
      </c>
      <c r="G753" s="96" t="str">
        <f>IF(FN_MC!D756="","*",FN_MC!D756)</f>
        <v>*</v>
      </c>
      <c r="H753" s="96" t="str">
        <f>IF(FN_MC!F756="","*",FN_MC!F756)</f>
        <v>*</v>
      </c>
      <c r="I753" s="96" t="str">
        <f>IF(FN_MC!H756="","*",FN_MC!H756)</f>
        <v>*</v>
      </c>
      <c r="J753" s="96" t="str">
        <f>IF(FN_MC!I756="","*",FN_MC!I756)</f>
        <v>*</v>
      </c>
      <c r="K753" s="96" t="str">
        <f>IF(FN_MC!M756="","*",FN_MC!M756)</f>
        <v>-</v>
      </c>
      <c r="L753" s="196" t="str">
        <f>IF(FN_MC!N756="","*",FN_MC!N756)</f>
        <v>-</v>
      </c>
      <c r="M753" s="97" t="str">
        <f>IF(FN_MC!J756="","*",FN_MC!J756)</f>
        <v>*</v>
      </c>
      <c r="N753" s="183" t="str">
        <f>IF(FN_MC!K756="","*",FN_MC!K756)</f>
        <v>*</v>
      </c>
      <c r="O753" s="183" t="str">
        <f>IF(FN_MC!L756="","*",FN_MC!L756)</f>
        <v>-</v>
      </c>
      <c r="P753" s="107" t="str">
        <f>IF(FN_MC!O756="","*",FN_MC!O756)</f>
        <v>*</v>
      </c>
      <c r="Q753" s="107" t="str">
        <f>IF(FN_MC!P756="","*",FN_MC!P756)</f>
        <v>*</v>
      </c>
      <c r="R753" s="96" t="str">
        <f>IF(FN_MC!Q756="","*",CONCATENATE(FN_MC!Q756," ",FN_MC!R756))</f>
        <v>*</v>
      </c>
      <c r="S753" s="96" t="str">
        <f>IF(FN_MC!V756="","*",FN_MC!V756)</f>
        <v>*</v>
      </c>
      <c r="T753" s="96" t="str">
        <f>IF(FN_MC!W756="","*",FN_MC!W756)</f>
        <v>*</v>
      </c>
      <c r="U753" s="98" t="str">
        <f ca="1">_xlfn.XLOOKUP(G753&amp;$U$3,BS_CONTROLE[CHAVE],BS_CONTROLE[Quantidade_11],"-")</f>
        <v>-</v>
      </c>
      <c r="V753" s="98" t="str">
        <f ca="1">_xlfn.XLOOKUP(G753&amp;$V$3,BS_CONTROLE[CHAVE],BS_CONTROLE[Quantidade_11],"-")</f>
        <v>-</v>
      </c>
      <c r="W753" s="98" t="str">
        <f ca="1">_xlfn.XLOOKUP(G753&amp;$W$3,BS_CONTROLE[CHAVE],BS_CONTROLE[Quantidade_11],"-")</f>
        <v>-</v>
      </c>
      <c r="X753" s="201"/>
      <c r="Y753" s="201"/>
      <c r="Z753" s="201"/>
      <c r="AA753" s="201"/>
      <c r="AB753" s="201"/>
      <c r="AC753" s="201"/>
      <c r="AD753" s="201"/>
      <c r="AE753" s="201"/>
      <c r="AF753" s="201"/>
      <c r="AG753" s="201"/>
      <c r="AH753" s="201"/>
      <c r="AI753" s="201"/>
      <c r="AJ753" s="201"/>
      <c r="AK753" s="201"/>
      <c r="AL753" s="201"/>
      <c r="AM753" s="201"/>
      <c r="AN753" s="201"/>
      <c r="AO753" s="201"/>
      <c r="AP753" s="201"/>
      <c r="AQ753" s="201"/>
      <c r="AR753" s="201"/>
      <c r="AS753" s="201"/>
      <c r="AT753" s="201"/>
    </row>
    <row r="754" spans="1:46" hidden="1">
      <c r="A754" s="95" t="str">
        <f>IF(FN_MC!Y757="","*",FN_MC!Y757)</f>
        <v>*</v>
      </c>
      <c r="B754" s="95" t="str">
        <f>IF(FN_MC!X757="","*",FN_MC!X757)</f>
        <v>*</v>
      </c>
      <c r="C754" s="95" t="str">
        <f>IF(FN_MC!Z757="","*",FN_MC!Z757)</f>
        <v>*</v>
      </c>
      <c r="D754" s="96" t="str">
        <f>IF(FN_MC!S757="","*",FN_MC!S757)</f>
        <v>-</v>
      </c>
      <c r="E754" s="96" t="str">
        <f>IF(FN_MC!T757="","*",FN_MC!T757)</f>
        <v>-</v>
      </c>
      <c r="F754" s="96" t="str">
        <f>IF(FN_MC!B757="","*",FN_MC!B757)</f>
        <v>*</v>
      </c>
      <c r="G754" s="96" t="str">
        <f>IF(FN_MC!D757="","*",FN_MC!D757)</f>
        <v>*</v>
      </c>
      <c r="H754" s="96" t="str">
        <f>IF(FN_MC!F757="","*",FN_MC!F757)</f>
        <v>*</v>
      </c>
      <c r="I754" s="96" t="str">
        <f>IF(FN_MC!H757="","*",FN_MC!H757)</f>
        <v>*</v>
      </c>
      <c r="J754" s="96" t="str">
        <f>IF(FN_MC!I757="","*",FN_MC!I757)</f>
        <v>*</v>
      </c>
      <c r="K754" s="96" t="str">
        <f>IF(FN_MC!M757="","*",FN_MC!M757)</f>
        <v>-</v>
      </c>
      <c r="L754" s="196" t="str">
        <f>IF(FN_MC!N757="","*",FN_MC!N757)</f>
        <v>-</v>
      </c>
      <c r="M754" s="97" t="str">
        <f>IF(FN_MC!J757="","*",FN_MC!J757)</f>
        <v>*</v>
      </c>
      <c r="N754" s="183" t="str">
        <f>IF(FN_MC!K757="","*",FN_MC!K757)</f>
        <v>*</v>
      </c>
      <c r="O754" s="183" t="str">
        <f>IF(FN_MC!L757="","*",FN_MC!L757)</f>
        <v>-</v>
      </c>
      <c r="P754" s="107" t="str">
        <f>IF(FN_MC!O757="","*",FN_MC!O757)</f>
        <v>*</v>
      </c>
      <c r="Q754" s="107" t="str">
        <f>IF(FN_MC!P757="","*",FN_MC!P757)</f>
        <v>*</v>
      </c>
      <c r="R754" s="96" t="str">
        <f>IF(FN_MC!Q757="","*",CONCATENATE(FN_MC!Q757," ",FN_MC!R757))</f>
        <v>*</v>
      </c>
      <c r="S754" s="96" t="str">
        <f>IF(FN_MC!V757="","*",FN_MC!V757)</f>
        <v>*</v>
      </c>
      <c r="T754" s="96" t="str">
        <f>IF(FN_MC!W757="","*",FN_MC!W757)</f>
        <v>*</v>
      </c>
      <c r="U754" s="98" t="str">
        <f ca="1">_xlfn.XLOOKUP(G754&amp;$U$3,BS_CONTROLE[CHAVE],BS_CONTROLE[Quantidade_11],"-")</f>
        <v>-</v>
      </c>
      <c r="V754" s="98" t="str">
        <f ca="1">_xlfn.XLOOKUP(G754&amp;$V$3,BS_CONTROLE[CHAVE],BS_CONTROLE[Quantidade_11],"-")</f>
        <v>-</v>
      </c>
      <c r="W754" s="98" t="str">
        <f ca="1">_xlfn.XLOOKUP(G754&amp;$W$3,BS_CONTROLE[CHAVE],BS_CONTROLE[Quantidade_11],"-")</f>
        <v>-</v>
      </c>
      <c r="X754" s="201"/>
      <c r="Y754" s="201"/>
      <c r="Z754" s="201"/>
      <c r="AA754" s="201"/>
      <c r="AB754" s="201"/>
      <c r="AC754" s="201"/>
      <c r="AD754" s="201"/>
      <c r="AE754" s="201"/>
      <c r="AF754" s="201"/>
      <c r="AG754" s="201"/>
      <c r="AH754" s="201"/>
      <c r="AI754" s="201"/>
      <c r="AJ754" s="201"/>
      <c r="AK754" s="201"/>
      <c r="AL754" s="201"/>
      <c r="AM754" s="201"/>
      <c r="AN754" s="201"/>
      <c r="AO754" s="201"/>
      <c r="AP754" s="201"/>
      <c r="AQ754" s="201"/>
      <c r="AR754" s="201"/>
      <c r="AS754" s="201"/>
      <c r="AT754" s="201"/>
    </row>
    <row r="755" spans="1:46" hidden="1">
      <c r="A755" s="95" t="str">
        <f>IF(FN_MC!Y758="","*",FN_MC!Y758)</f>
        <v>*</v>
      </c>
      <c r="B755" s="95" t="str">
        <f>IF(FN_MC!X758="","*",FN_MC!X758)</f>
        <v>*</v>
      </c>
      <c r="C755" s="95" t="str">
        <f>IF(FN_MC!Z758="","*",FN_MC!Z758)</f>
        <v>*</v>
      </c>
      <c r="D755" s="96" t="str">
        <f>IF(FN_MC!S758="","*",FN_MC!S758)</f>
        <v>-</v>
      </c>
      <c r="E755" s="96" t="str">
        <f>IF(FN_MC!T758="","*",FN_MC!T758)</f>
        <v>-</v>
      </c>
      <c r="F755" s="96" t="str">
        <f>IF(FN_MC!B758="","*",FN_MC!B758)</f>
        <v>*</v>
      </c>
      <c r="G755" s="96" t="str">
        <f>IF(FN_MC!D758="","*",FN_MC!D758)</f>
        <v>*</v>
      </c>
      <c r="H755" s="96" t="str">
        <f>IF(FN_MC!F758="","*",FN_MC!F758)</f>
        <v>*</v>
      </c>
      <c r="I755" s="96" t="str">
        <f>IF(FN_MC!H758="","*",FN_MC!H758)</f>
        <v>*</v>
      </c>
      <c r="J755" s="96" t="str">
        <f>IF(FN_MC!I758="","*",FN_MC!I758)</f>
        <v>*</v>
      </c>
      <c r="K755" s="96" t="str">
        <f>IF(FN_MC!M758="","*",FN_MC!M758)</f>
        <v>-</v>
      </c>
      <c r="L755" s="196" t="str">
        <f>IF(FN_MC!N758="","*",FN_MC!N758)</f>
        <v>-</v>
      </c>
      <c r="M755" s="97" t="str">
        <f>IF(FN_MC!J758="","*",FN_MC!J758)</f>
        <v>*</v>
      </c>
      <c r="N755" s="183" t="str">
        <f>IF(FN_MC!K758="","*",FN_MC!K758)</f>
        <v>*</v>
      </c>
      <c r="O755" s="183" t="str">
        <f>IF(FN_MC!L758="","*",FN_MC!L758)</f>
        <v>-</v>
      </c>
      <c r="P755" s="107" t="str">
        <f>IF(FN_MC!O758="","*",FN_MC!O758)</f>
        <v>*</v>
      </c>
      <c r="Q755" s="107" t="str">
        <f>IF(FN_MC!P758="","*",FN_MC!P758)</f>
        <v>*</v>
      </c>
      <c r="R755" s="96" t="str">
        <f>IF(FN_MC!Q758="","*",CONCATENATE(FN_MC!Q758," ",FN_MC!R758))</f>
        <v>*</v>
      </c>
      <c r="S755" s="96" t="str">
        <f>IF(FN_MC!V758="","*",FN_MC!V758)</f>
        <v>*</v>
      </c>
      <c r="T755" s="96" t="str">
        <f>IF(FN_MC!W758="","*",FN_MC!W758)</f>
        <v>*</v>
      </c>
      <c r="U755" s="98" t="str">
        <f ca="1">_xlfn.XLOOKUP(G755&amp;$U$3,BS_CONTROLE[CHAVE],BS_CONTROLE[Quantidade_11],"-")</f>
        <v>-</v>
      </c>
      <c r="V755" s="98" t="str">
        <f ca="1">_xlfn.XLOOKUP(G755&amp;$V$3,BS_CONTROLE[CHAVE],BS_CONTROLE[Quantidade_11],"-")</f>
        <v>-</v>
      </c>
      <c r="W755" s="98" t="str">
        <f ca="1">_xlfn.XLOOKUP(G755&amp;$W$3,BS_CONTROLE[CHAVE],BS_CONTROLE[Quantidade_11],"-")</f>
        <v>-</v>
      </c>
      <c r="X755" s="201"/>
      <c r="Y755" s="201"/>
      <c r="Z755" s="201"/>
      <c r="AA755" s="201"/>
      <c r="AB755" s="201"/>
      <c r="AC755" s="201"/>
      <c r="AD755" s="201"/>
      <c r="AE755" s="201"/>
      <c r="AF755" s="201"/>
      <c r="AG755" s="201"/>
      <c r="AH755" s="201"/>
      <c r="AI755" s="201"/>
      <c r="AJ755" s="201"/>
      <c r="AK755" s="201"/>
      <c r="AL755" s="201"/>
      <c r="AM755" s="201"/>
      <c r="AN755" s="201"/>
      <c r="AO755" s="201"/>
      <c r="AP755" s="201"/>
      <c r="AQ755" s="201"/>
      <c r="AR755" s="201"/>
      <c r="AS755" s="201"/>
      <c r="AT755" s="201"/>
    </row>
    <row r="756" spans="1:46" hidden="1">
      <c r="A756" s="95" t="str">
        <f>IF(FN_MC!Y759="","*",FN_MC!Y759)</f>
        <v>*</v>
      </c>
      <c r="B756" s="95" t="str">
        <f>IF(FN_MC!X759="","*",FN_MC!X759)</f>
        <v>*</v>
      </c>
      <c r="C756" s="95" t="str">
        <f>IF(FN_MC!Z759="","*",FN_MC!Z759)</f>
        <v>*</v>
      </c>
      <c r="D756" s="96" t="str">
        <f>IF(FN_MC!S759="","*",FN_MC!S759)</f>
        <v>-</v>
      </c>
      <c r="E756" s="96" t="str">
        <f>IF(FN_MC!T759="","*",FN_MC!T759)</f>
        <v>-</v>
      </c>
      <c r="F756" s="96" t="str">
        <f>IF(FN_MC!B759="","*",FN_MC!B759)</f>
        <v>*</v>
      </c>
      <c r="G756" s="96" t="str">
        <f>IF(FN_MC!D759="","*",FN_MC!D759)</f>
        <v>*</v>
      </c>
      <c r="H756" s="96" t="str">
        <f>IF(FN_MC!F759="","*",FN_MC!F759)</f>
        <v>*</v>
      </c>
      <c r="I756" s="96" t="str">
        <f>IF(FN_MC!H759="","*",FN_MC!H759)</f>
        <v>*</v>
      </c>
      <c r="J756" s="96" t="str">
        <f>IF(FN_MC!I759="","*",FN_MC!I759)</f>
        <v>*</v>
      </c>
      <c r="K756" s="96" t="str">
        <f>IF(FN_MC!M759="","*",FN_MC!M759)</f>
        <v>-</v>
      </c>
      <c r="L756" s="196" t="str">
        <f>IF(FN_MC!N759="","*",FN_MC!N759)</f>
        <v>-</v>
      </c>
      <c r="M756" s="97" t="str">
        <f>IF(FN_MC!J759="","*",FN_MC!J759)</f>
        <v>*</v>
      </c>
      <c r="N756" s="183" t="str">
        <f>IF(FN_MC!K759="","*",FN_MC!K759)</f>
        <v>*</v>
      </c>
      <c r="O756" s="183" t="str">
        <f>IF(FN_MC!L759="","*",FN_MC!L759)</f>
        <v>-</v>
      </c>
      <c r="P756" s="107" t="str">
        <f>IF(FN_MC!O759="","*",FN_MC!O759)</f>
        <v>*</v>
      </c>
      <c r="Q756" s="107" t="str">
        <f>IF(FN_MC!P759="","*",FN_MC!P759)</f>
        <v>*</v>
      </c>
      <c r="R756" s="96" t="str">
        <f>IF(FN_MC!Q759="","*",CONCATENATE(FN_MC!Q759," ",FN_MC!R759))</f>
        <v>*</v>
      </c>
      <c r="S756" s="96" t="str">
        <f>IF(FN_MC!V759="","*",FN_MC!V759)</f>
        <v>*</v>
      </c>
      <c r="T756" s="96" t="str">
        <f>IF(FN_MC!W759="","*",FN_MC!W759)</f>
        <v>*</v>
      </c>
      <c r="U756" s="98" t="str">
        <f ca="1">_xlfn.XLOOKUP(G756&amp;$U$3,BS_CONTROLE[CHAVE],BS_CONTROLE[Quantidade_11],"-")</f>
        <v>-</v>
      </c>
      <c r="V756" s="98" t="str">
        <f ca="1">_xlfn.XLOOKUP(G756&amp;$V$3,BS_CONTROLE[CHAVE],BS_CONTROLE[Quantidade_11],"-")</f>
        <v>-</v>
      </c>
      <c r="W756" s="98" t="str">
        <f ca="1">_xlfn.XLOOKUP(G756&amp;$W$3,BS_CONTROLE[CHAVE],BS_CONTROLE[Quantidade_11],"-")</f>
        <v>-</v>
      </c>
      <c r="X756" s="201"/>
      <c r="Y756" s="201"/>
      <c r="Z756" s="201"/>
      <c r="AA756" s="201"/>
      <c r="AB756" s="201"/>
      <c r="AC756" s="201"/>
      <c r="AD756" s="201"/>
      <c r="AE756" s="201"/>
      <c r="AF756" s="201"/>
      <c r="AG756" s="201"/>
      <c r="AH756" s="201"/>
      <c r="AI756" s="201"/>
      <c r="AJ756" s="201"/>
      <c r="AK756" s="201"/>
      <c r="AL756" s="201"/>
      <c r="AM756" s="201"/>
      <c r="AN756" s="201"/>
      <c r="AO756" s="201"/>
      <c r="AP756" s="201"/>
      <c r="AQ756" s="201"/>
      <c r="AR756" s="201"/>
      <c r="AS756" s="201"/>
      <c r="AT756" s="201"/>
    </row>
    <row r="757" spans="1:46" hidden="1">
      <c r="A757" s="95" t="str">
        <f>IF(FN_MC!Y760="","*",FN_MC!Y760)</f>
        <v>*</v>
      </c>
      <c r="B757" s="95" t="str">
        <f>IF(FN_MC!X760="","*",FN_MC!X760)</f>
        <v>*</v>
      </c>
      <c r="C757" s="95" t="str">
        <f>IF(FN_MC!Z760="","*",FN_MC!Z760)</f>
        <v>*</v>
      </c>
      <c r="D757" s="96" t="str">
        <f>IF(FN_MC!S760="","*",FN_MC!S760)</f>
        <v>-</v>
      </c>
      <c r="E757" s="96" t="str">
        <f>IF(FN_MC!T760="","*",FN_MC!T760)</f>
        <v>-</v>
      </c>
      <c r="F757" s="96" t="str">
        <f>IF(FN_MC!B760="","*",FN_MC!B760)</f>
        <v>*</v>
      </c>
      <c r="G757" s="96" t="str">
        <f>IF(FN_MC!D760="","*",FN_MC!D760)</f>
        <v>*</v>
      </c>
      <c r="H757" s="96" t="str">
        <f>IF(FN_MC!F760="","*",FN_MC!F760)</f>
        <v>*</v>
      </c>
      <c r="I757" s="96" t="str">
        <f>IF(FN_MC!H760="","*",FN_MC!H760)</f>
        <v>*</v>
      </c>
      <c r="J757" s="96" t="str">
        <f>IF(FN_MC!I760="","*",FN_MC!I760)</f>
        <v>*</v>
      </c>
      <c r="K757" s="96" t="str">
        <f>IF(FN_MC!M760="","*",FN_MC!M760)</f>
        <v>-</v>
      </c>
      <c r="L757" s="196" t="str">
        <f>IF(FN_MC!N760="","*",FN_MC!N760)</f>
        <v>-</v>
      </c>
      <c r="M757" s="97" t="str">
        <f>IF(FN_MC!J760="","*",FN_MC!J760)</f>
        <v>*</v>
      </c>
      <c r="N757" s="183" t="str">
        <f>IF(FN_MC!K760="","*",FN_MC!K760)</f>
        <v>*</v>
      </c>
      <c r="O757" s="183" t="str">
        <f>IF(FN_MC!L760="","*",FN_MC!L760)</f>
        <v>-</v>
      </c>
      <c r="P757" s="107" t="str">
        <f>IF(FN_MC!O760="","*",FN_MC!O760)</f>
        <v>*</v>
      </c>
      <c r="Q757" s="107" t="str">
        <f>IF(FN_MC!P760="","*",FN_MC!P760)</f>
        <v>*</v>
      </c>
      <c r="R757" s="96" t="str">
        <f>IF(FN_MC!Q760="","*",CONCATENATE(FN_MC!Q760," ",FN_MC!R760))</f>
        <v>*</v>
      </c>
      <c r="S757" s="96" t="str">
        <f>IF(FN_MC!V760="","*",FN_MC!V760)</f>
        <v>*</v>
      </c>
      <c r="T757" s="96" t="str">
        <f>IF(FN_MC!W760="","*",FN_MC!W760)</f>
        <v>*</v>
      </c>
      <c r="U757" s="98" t="str">
        <f ca="1">_xlfn.XLOOKUP(G757&amp;$U$3,BS_CONTROLE[CHAVE],BS_CONTROLE[Quantidade_11],"-")</f>
        <v>-</v>
      </c>
      <c r="V757" s="98" t="str">
        <f ca="1">_xlfn.XLOOKUP(G757&amp;$V$3,BS_CONTROLE[CHAVE],BS_CONTROLE[Quantidade_11],"-")</f>
        <v>-</v>
      </c>
      <c r="W757" s="98" t="str">
        <f ca="1">_xlfn.XLOOKUP(G757&amp;$W$3,BS_CONTROLE[CHAVE],BS_CONTROLE[Quantidade_11],"-")</f>
        <v>-</v>
      </c>
      <c r="X757" s="201"/>
      <c r="Y757" s="201"/>
      <c r="Z757" s="201"/>
      <c r="AA757" s="201"/>
      <c r="AB757" s="201"/>
      <c r="AC757" s="201"/>
      <c r="AD757" s="201"/>
      <c r="AE757" s="201"/>
      <c r="AF757" s="201"/>
      <c r="AG757" s="201"/>
      <c r="AH757" s="201"/>
      <c r="AI757" s="201"/>
      <c r="AJ757" s="201"/>
      <c r="AK757" s="201"/>
      <c r="AL757" s="201"/>
      <c r="AM757" s="201"/>
      <c r="AN757" s="201"/>
      <c r="AO757" s="201"/>
      <c r="AP757" s="201"/>
      <c r="AQ757" s="201"/>
      <c r="AR757" s="201"/>
      <c r="AS757" s="201"/>
      <c r="AT757" s="201"/>
    </row>
    <row r="758" spans="1:46" hidden="1">
      <c r="A758" s="95" t="str">
        <f>IF(FN_MC!Y761="","*",FN_MC!Y761)</f>
        <v>*</v>
      </c>
      <c r="B758" s="95" t="str">
        <f>IF(FN_MC!X761="","*",FN_MC!X761)</f>
        <v>*</v>
      </c>
      <c r="C758" s="95" t="str">
        <f>IF(FN_MC!Z761="","*",FN_MC!Z761)</f>
        <v>*</v>
      </c>
      <c r="D758" s="96" t="str">
        <f>IF(FN_MC!S761="","*",FN_MC!S761)</f>
        <v>-</v>
      </c>
      <c r="E758" s="96" t="str">
        <f>IF(FN_MC!T761="","*",FN_MC!T761)</f>
        <v>-</v>
      </c>
      <c r="F758" s="96" t="str">
        <f>IF(FN_MC!B761="","*",FN_MC!B761)</f>
        <v>*</v>
      </c>
      <c r="G758" s="96" t="str">
        <f>IF(FN_MC!D761="","*",FN_MC!D761)</f>
        <v>*</v>
      </c>
      <c r="H758" s="96" t="str">
        <f>IF(FN_MC!F761="","*",FN_MC!F761)</f>
        <v>*</v>
      </c>
      <c r="I758" s="96" t="str">
        <f>IF(FN_MC!H761="","*",FN_MC!H761)</f>
        <v>*</v>
      </c>
      <c r="J758" s="96" t="str">
        <f>IF(FN_MC!I761="","*",FN_MC!I761)</f>
        <v>*</v>
      </c>
      <c r="K758" s="96" t="str">
        <f>IF(FN_MC!M761="","*",FN_MC!M761)</f>
        <v>-</v>
      </c>
      <c r="L758" s="196" t="str">
        <f>IF(FN_MC!N761="","*",FN_MC!N761)</f>
        <v>-</v>
      </c>
      <c r="M758" s="97" t="str">
        <f>IF(FN_MC!J761="","*",FN_MC!J761)</f>
        <v>*</v>
      </c>
      <c r="N758" s="183" t="str">
        <f>IF(FN_MC!K761="","*",FN_MC!K761)</f>
        <v>*</v>
      </c>
      <c r="O758" s="183" t="str">
        <f>IF(FN_MC!L761="","*",FN_MC!L761)</f>
        <v>-</v>
      </c>
      <c r="P758" s="107" t="str">
        <f>IF(FN_MC!O761="","*",FN_MC!O761)</f>
        <v>*</v>
      </c>
      <c r="Q758" s="107" t="str">
        <f>IF(FN_MC!P761="","*",FN_MC!P761)</f>
        <v>*</v>
      </c>
      <c r="R758" s="96" t="str">
        <f>IF(FN_MC!Q761="","*",CONCATENATE(FN_MC!Q761," ",FN_MC!R761))</f>
        <v>*</v>
      </c>
      <c r="S758" s="96" t="str">
        <f>IF(FN_MC!V761="","*",FN_MC!V761)</f>
        <v>*</v>
      </c>
      <c r="T758" s="96" t="str">
        <f>IF(FN_MC!W761="","*",FN_MC!W761)</f>
        <v>*</v>
      </c>
      <c r="U758" s="98" t="str">
        <f ca="1">_xlfn.XLOOKUP(G758&amp;$U$3,BS_CONTROLE[CHAVE],BS_CONTROLE[Quantidade_11],"-")</f>
        <v>-</v>
      </c>
      <c r="V758" s="98" t="str">
        <f ca="1">_xlfn.XLOOKUP(G758&amp;$V$3,BS_CONTROLE[CHAVE],BS_CONTROLE[Quantidade_11],"-")</f>
        <v>-</v>
      </c>
      <c r="W758" s="98" t="str">
        <f ca="1">_xlfn.XLOOKUP(G758&amp;$W$3,BS_CONTROLE[CHAVE],BS_CONTROLE[Quantidade_11],"-")</f>
        <v>-</v>
      </c>
      <c r="X758" s="201"/>
      <c r="Y758" s="201"/>
      <c r="Z758" s="201"/>
      <c r="AA758" s="201"/>
      <c r="AB758" s="201"/>
      <c r="AC758" s="201"/>
      <c r="AD758" s="201"/>
      <c r="AE758" s="201"/>
      <c r="AF758" s="201"/>
      <c r="AG758" s="201"/>
      <c r="AH758" s="201"/>
      <c r="AI758" s="201"/>
      <c r="AJ758" s="201"/>
      <c r="AK758" s="201"/>
      <c r="AL758" s="201"/>
      <c r="AM758" s="201"/>
      <c r="AN758" s="201"/>
      <c r="AO758" s="201"/>
      <c r="AP758" s="201"/>
      <c r="AQ758" s="201"/>
      <c r="AR758" s="201"/>
      <c r="AS758" s="201"/>
      <c r="AT758" s="201"/>
    </row>
    <row r="759" spans="1:46" hidden="1">
      <c r="A759" s="95" t="str">
        <f>IF(FN_MC!Y762="","*",FN_MC!Y762)</f>
        <v>*</v>
      </c>
      <c r="B759" s="95" t="str">
        <f>IF(FN_MC!X762="","*",FN_MC!X762)</f>
        <v>*</v>
      </c>
      <c r="C759" s="95" t="str">
        <f>IF(FN_MC!Z762="","*",FN_MC!Z762)</f>
        <v>*</v>
      </c>
      <c r="D759" s="96" t="str">
        <f>IF(FN_MC!S762="","*",FN_MC!S762)</f>
        <v>-</v>
      </c>
      <c r="E759" s="96" t="str">
        <f>IF(FN_MC!T762="","*",FN_MC!T762)</f>
        <v>-</v>
      </c>
      <c r="F759" s="96" t="str">
        <f>IF(FN_MC!B762="","*",FN_MC!B762)</f>
        <v>*</v>
      </c>
      <c r="G759" s="96" t="str">
        <f>IF(FN_MC!D762="","*",FN_MC!D762)</f>
        <v>*</v>
      </c>
      <c r="H759" s="96" t="str">
        <f>IF(FN_MC!F762="","*",FN_MC!F762)</f>
        <v>*</v>
      </c>
      <c r="I759" s="96" t="str">
        <f>IF(FN_MC!H762="","*",FN_MC!H762)</f>
        <v>*</v>
      </c>
      <c r="J759" s="96" t="str">
        <f>IF(FN_MC!I762="","*",FN_MC!I762)</f>
        <v>*</v>
      </c>
      <c r="K759" s="96" t="str">
        <f>IF(FN_MC!M762="","*",FN_MC!M762)</f>
        <v>-</v>
      </c>
      <c r="L759" s="196" t="str">
        <f>IF(FN_MC!N762="","*",FN_MC!N762)</f>
        <v>-</v>
      </c>
      <c r="M759" s="97" t="str">
        <f>IF(FN_MC!J762="","*",FN_MC!J762)</f>
        <v>*</v>
      </c>
      <c r="N759" s="183" t="str">
        <f>IF(FN_MC!K762="","*",FN_MC!K762)</f>
        <v>*</v>
      </c>
      <c r="O759" s="183" t="str">
        <f>IF(FN_MC!L762="","*",FN_MC!L762)</f>
        <v>-</v>
      </c>
      <c r="P759" s="107" t="str">
        <f>IF(FN_MC!O762="","*",FN_MC!O762)</f>
        <v>*</v>
      </c>
      <c r="Q759" s="107" t="str">
        <f>IF(FN_MC!P762="","*",FN_MC!P762)</f>
        <v>*</v>
      </c>
      <c r="R759" s="96" t="str">
        <f>IF(FN_MC!Q762="","*",CONCATENATE(FN_MC!Q762," ",FN_MC!R762))</f>
        <v>*</v>
      </c>
      <c r="S759" s="96" t="str">
        <f>IF(FN_MC!V762="","*",FN_MC!V762)</f>
        <v>*</v>
      </c>
      <c r="T759" s="96" t="str">
        <f>IF(FN_MC!W762="","*",FN_MC!W762)</f>
        <v>*</v>
      </c>
      <c r="U759" s="98" t="str">
        <f ca="1">_xlfn.XLOOKUP(G759&amp;$U$3,BS_CONTROLE[CHAVE],BS_CONTROLE[Quantidade_11],"-")</f>
        <v>-</v>
      </c>
      <c r="V759" s="98" t="str">
        <f ca="1">_xlfn.XLOOKUP(G759&amp;$V$3,BS_CONTROLE[CHAVE],BS_CONTROLE[Quantidade_11],"-")</f>
        <v>-</v>
      </c>
      <c r="W759" s="98" t="str">
        <f ca="1">_xlfn.XLOOKUP(G759&amp;$W$3,BS_CONTROLE[CHAVE],BS_CONTROLE[Quantidade_11],"-")</f>
        <v>-</v>
      </c>
      <c r="X759" s="201"/>
      <c r="Y759" s="201"/>
      <c r="Z759" s="201"/>
      <c r="AA759" s="201"/>
      <c r="AB759" s="201"/>
      <c r="AC759" s="201"/>
      <c r="AD759" s="201"/>
      <c r="AE759" s="201"/>
      <c r="AF759" s="201"/>
      <c r="AG759" s="201"/>
      <c r="AH759" s="201"/>
      <c r="AI759" s="201"/>
      <c r="AJ759" s="201"/>
      <c r="AK759" s="201"/>
      <c r="AL759" s="201"/>
      <c r="AM759" s="201"/>
      <c r="AN759" s="201"/>
      <c r="AO759" s="201"/>
      <c r="AP759" s="201"/>
      <c r="AQ759" s="201"/>
      <c r="AR759" s="201"/>
      <c r="AS759" s="201"/>
      <c r="AT759" s="201"/>
    </row>
    <row r="760" spans="1:46" hidden="1">
      <c r="A760" s="95" t="str">
        <f>IF(FN_MC!Y763="","*",FN_MC!Y763)</f>
        <v>*</v>
      </c>
      <c r="B760" s="95" t="str">
        <f>IF(FN_MC!X763="","*",FN_MC!X763)</f>
        <v>*</v>
      </c>
      <c r="C760" s="95" t="str">
        <f>IF(FN_MC!Z763="","*",FN_MC!Z763)</f>
        <v>*</v>
      </c>
      <c r="D760" s="96" t="str">
        <f>IF(FN_MC!S763="","*",FN_MC!S763)</f>
        <v>-</v>
      </c>
      <c r="E760" s="96" t="str">
        <f>IF(FN_MC!T763="","*",FN_MC!T763)</f>
        <v>-</v>
      </c>
      <c r="F760" s="96" t="str">
        <f>IF(FN_MC!B763="","*",FN_MC!B763)</f>
        <v>*</v>
      </c>
      <c r="G760" s="96" t="str">
        <f>IF(FN_MC!D763="","*",FN_MC!D763)</f>
        <v>*</v>
      </c>
      <c r="H760" s="96" t="str">
        <f>IF(FN_MC!F763="","*",FN_MC!F763)</f>
        <v>*</v>
      </c>
      <c r="I760" s="96" t="str">
        <f>IF(FN_MC!H763="","*",FN_MC!H763)</f>
        <v>*</v>
      </c>
      <c r="J760" s="96" t="str">
        <f>IF(FN_MC!I763="","*",FN_MC!I763)</f>
        <v>*</v>
      </c>
      <c r="K760" s="96" t="str">
        <f>IF(FN_MC!M763="","*",FN_MC!M763)</f>
        <v>-</v>
      </c>
      <c r="L760" s="196" t="str">
        <f>IF(FN_MC!N763="","*",FN_MC!N763)</f>
        <v>-</v>
      </c>
      <c r="M760" s="97" t="str">
        <f>IF(FN_MC!J763="","*",FN_MC!J763)</f>
        <v>*</v>
      </c>
      <c r="N760" s="183" t="str">
        <f>IF(FN_MC!K763="","*",FN_MC!K763)</f>
        <v>*</v>
      </c>
      <c r="O760" s="183" t="str">
        <f>IF(FN_MC!L763="","*",FN_MC!L763)</f>
        <v>-</v>
      </c>
      <c r="P760" s="107" t="str">
        <f>IF(FN_MC!O763="","*",FN_MC!O763)</f>
        <v>*</v>
      </c>
      <c r="Q760" s="107" t="str">
        <f>IF(FN_MC!P763="","*",FN_MC!P763)</f>
        <v>*</v>
      </c>
      <c r="R760" s="96" t="str">
        <f>IF(FN_MC!Q763="","*",CONCATENATE(FN_MC!Q763," ",FN_MC!R763))</f>
        <v>*</v>
      </c>
      <c r="S760" s="96" t="str">
        <f>IF(FN_MC!V763="","*",FN_MC!V763)</f>
        <v>*</v>
      </c>
      <c r="T760" s="96" t="str">
        <f>IF(FN_MC!W763="","*",FN_MC!W763)</f>
        <v>*</v>
      </c>
      <c r="U760" s="98" t="str">
        <f ca="1">_xlfn.XLOOKUP(G760&amp;$U$3,BS_CONTROLE[CHAVE],BS_CONTROLE[Quantidade_11],"-")</f>
        <v>-</v>
      </c>
      <c r="V760" s="98" t="str">
        <f ca="1">_xlfn.XLOOKUP(G760&amp;$V$3,BS_CONTROLE[CHAVE],BS_CONTROLE[Quantidade_11],"-")</f>
        <v>-</v>
      </c>
      <c r="W760" s="98" t="str">
        <f ca="1">_xlfn.XLOOKUP(G760&amp;$W$3,BS_CONTROLE[CHAVE],BS_CONTROLE[Quantidade_11],"-")</f>
        <v>-</v>
      </c>
      <c r="X760" s="201"/>
      <c r="Y760" s="201"/>
      <c r="Z760" s="201"/>
      <c r="AA760" s="201"/>
      <c r="AB760" s="201"/>
      <c r="AC760" s="201"/>
      <c r="AD760" s="201"/>
      <c r="AE760" s="201"/>
      <c r="AF760" s="201"/>
      <c r="AG760" s="201"/>
      <c r="AH760" s="201"/>
      <c r="AI760" s="201"/>
      <c r="AJ760" s="201"/>
      <c r="AK760" s="201"/>
      <c r="AL760" s="201"/>
      <c r="AM760" s="201"/>
      <c r="AN760" s="201"/>
      <c r="AO760" s="201"/>
      <c r="AP760" s="201"/>
      <c r="AQ760" s="201"/>
      <c r="AR760" s="201"/>
      <c r="AS760" s="201"/>
      <c r="AT760" s="201"/>
    </row>
    <row r="761" spans="1:46" hidden="1">
      <c r="A761" s="95" t="str">
        <f>IF(FN_MC!Y764="","*",FN_MC!Y764)</f>
        <v>*</v>
      </c>
      <c r="B761" s="95" t="str">
        <f>IF(FN_MC!X764="","*",FN_MC!X764)</f>
        <v>*</v>
      </c>
      <c r="C761" s="95" t="str">
        <f>IF(FN_MC!Z764="","*",FN_MC!Z764)</f>
        <v>*</v>
      </c>
      <c r="D761" s="96" t="str">
        <f>IF(FN_MC!S764="","*",FN_MC!S764)</f>
        <v>-</v>
      </c>
      <c r="E761" s="96" t="str">
        <f>IF(FN_MC!T764="","*",FN_MC!T764)</f>
        <v>-</v>
      </c>
      <c r="F761" s="96" t="str">
        <f>IF(FN_MC!B764="","*",FN_MC!B764)</f>
        <v>*</v>
      </c>
      <c r="G761" s="96" t="str">
        <f>IF(FN_MC!D764="","*",FN_MC!D764)</f>
        <v>*</v>
      </c>
      <c r="H761" s="96" t="str">
        <f>IF(FN_MC!F764="","*",FN_MC!F764)</f>
        <v>*</v>
      </c>
      <c r="I761" s="96" t="str">
        <f>IF(FN_MC!H764="","*",FN_MC!H764)</f>
        <v>*</v>
      </c>
      <c r="J761" s="96" t="str">
        <f>IF(FN_MC!I764="","*",FN_MC!I764)</f>
        <v>*</v>
      </c>
      <c r="K761" s="96" t="str">
        <f>IF(FN_MC!M764="","*",FN_MC!M764)</f>
        <v>-</v>
      </c>
      <c r="L761" s="196" t="str">
        <f>IF(FN_MC!N764="","*",FN_MC!N764)</f>
        <v>-</v>
      </c>
      <c r="M761" s="97" t="str">
        <f>IF(FN_MC!J764="","*",FN_MC!J764)</f>
        <v>*</v>
      </c>
      <c r="N761" s="183" t="str">
        <f>IF(FN_MC!K764="","*",FN_MC!K764)</f>
        <v>*</v>
      </c>
      <c r="O761" s="183" t="str">
        <f>IF(FN_MC!L764="","*",FN_MC!L764)</f>
        <v>-</v>
      </c>
      <c r="P761" s="107" t="str">
        <f>IF(FN_MC!O764="","*",FN_MC!O764)</f>
        <v>*</v>
      </c>
      <c r="Q761" s="107" t="str">
        <f>IF(FN_MC!P764="","*",FN_MC!P764)</f>
        <v>*</v>
      </c>
      <c r="R761" s="96" t="str">
        <f>IF(FN_MC!Q764="","*",CONCATENATE(FN_MC!Q764," ",FN_MC!R764))</f>
        <v>*</v>
      </c>
      <c r="S761" s="96" t="str">
        <f>IF(FN_MC!V764="","*",FN_MC!V764)</f>
        <v>*</v>
      </c>
      <c r="T761" s="96" t="str">
        <f>IF(FN_MC!W764="","*",FN_MC!W764)</f>
        <v>*</v>
      </c>
      <c r="U761" s="98" t="str">
        <f ca="1">_xlfn.XLOOKUP(G761&amp;$U$3,BS_CONTROLE[CHAVE],BS_CONTROLE[Quantidade_11],"-")</f>
        <v>-</v>
      </c>
      <c r="V761" s="98" t="str">
        <f ca="1">_xlfn.XLOOKUP(G761&amp;$V$3,BS_CONTROLE[CHAVE],BS_CONTROLE[Quantidade_11],"-")</f>
        <v>-</v>
      </c>
      <c r="W761" s="98" t="str">
        <f ca="1">_xlfn.XLOOKUP(G761&amp;$W$3,BS_CONTROLE[CHAVE],BS_CONTROLE[Quantidade_11],"-")</f>
        <v>-</v>
      </c>
      <c r="X761" s="201"/>
      <c r="Y761" s="201"/>
      <c r="Z761" s="201"/>
      <c r="AA761" s="201"/>
      <c r="AB761" s="201"/>
      <c r="AC761" s="201"/>
      <c r="AD761" s="201"/>
      <c r="AE761" s="201"/>
      <c r="AF761" s="201"/>
      <c r="AG761" s="201"/>
      <c r="AH761" s="201"/>
      <c r="AI761" s="201"/>
      <c r="AJ761" s="201"/>
      <c r="AK761" s="201"/>
      <c r="AL761" s="201"/>
      <c r="AM761" s="201"/>
      <c r="AN761" s="201"/>
      <c r="AO761" s="201"/>
      <c r="AP761" s="201"/>
      <c r="AQ761" s="201"/>
      <c r="AR761" s="201"/>
      <c r="AS761" s="201"/>
      <c r="AT761" s="201"/>
    </row>
    <row r="762" spans="1:46" hidden="1">
      <c r="A762" s="95" t="str">
        <f>IF(FN_MC!Y765="","*",FN_MC!Y765)</f>
        <v>*</v>
      </c>
      <c r="B762" s="95" t="str">
        <f>IF(FN_MC!X765="","*",FN_MC!X765)</f>
        <v>*</v>
      </c>
      <c r="C762" s="95" t="str">
        <f>IF(FN_MC!Z765="","*",FN_MC!Z765)</f>
        <v>*</v>
      </c>
      <c r="D762" s="96" t="str">
        <f>IF(FN_MC!S765="","*",FN_MC!S765)</f>
        <v>-</v>
      </c>
      <c r="E762" s="96" t="str">
        <f>IF(FN_MC!T765="","*",FN_MC!T765)</f>
        <v>-</v>
      </c>
      <c r="F762" s="96" t="str">
        <f>IF(FN_MC!B765="","*",FN_MC!B765)</f>
        <v>*</v>
      </c>
      <c r="G762" s="96" t="str">
        <f>IF(FN_MC!D765="","*",FN_MC!D765)</f>
        <v>*</v>
      </c>
      <c r="H762" s="96" t="str">
        <f>IF(FN_MC!F765="","*",FN_MC!F765)</f>
        <v>*</v>
      </c>
      <c r="I762" s="96" t="str">
        <f>IF(FN_MC!H765="","*",FN_MC!H765)</f>
        <v>*</v>
      </c>
      <c r="J762" s="96" t="str">
        <f>IF(FN_MC!I765="","*",FN_MC!I765)</f>
        <v>*</v>
      </c>
      <c r="K762" s="96" t="str">
        <f>IF(FN_MC!M765="","*",FN_MC!M765)</f>
        <v>-</v>
      </c>
      <c r="L762" s="196" t="str">
        <f>IF(FN_MC!N765="","*",FN_MC!N765)</f>
        <v>-</v>
      </c>
      <c r="M762" s="97" t="str">
        <f>IF(FN_MC!J765="","*",FN_MC!J765)</f>
        <v>*</v>
      </c>
      <c r="N762" s="183" t="str">
        <f>IF(FN_MC!K765="","*",FN_MC!K765)</f>
        <v>*</v>
      </c>
      <c r="O762" s="183" t="str">
        <f>IF(FN_MC!L765="","*",FN_MC!L765)</f>
        <v>-</v>
      </c>
      <c r="P762" s="107" t="str">
        <f>IF(FN_MC!O765="","*",FN_MC!O765)</f>
        <v>*</v>
      </c>
      <c r="Q762" s="107" t="str">
        <f>IF(FN_MC!P765="","*",FN_MC!P765)</f>
        <v>*</v>
      </c>
      <c r="R762" s="96" t="str">
        <f>IF(FN_MC!Q765="","*",CONCATENATE(FN_MC!Q765," ",FN_MC!R765))</f>
        <v>*</v>
      </c>
      <c r="S762" s="96" t="str">
        <f>IF(FN_MC!V765="","*",FN_MC!V765)</f>
        <v>*</v>
      </c>
      <c r="T762" s="96" t="str">
        <f>IF(FN_MC!W765="","*",FN_MC!W765)</f>
        <v>*</v>
      </c>
      <c r="U762" s="98" t="str">
        <f ca="1">_xlfn.XLOOKUP(G762&amp;$U$3,BS_CONTROLE[CHAVE],BS_CONTROLE[Quantidade_11],"-")</f>
        <v>-</v>
      </c>
      <c r="V762" s="98" t="str">
        <f ca="1">_xlfn.XLOOKUP(G762&amp;$V$3,BS_CONTROLE[CHAVE],BS_CONTROLE[Quantidade_11],"-")</f>
        <v>-</v>
      </c>
      <c r="W762" s="98" t="str">
        <f ca="1">_xlfn.XLOOKUP(G762&amp;$W$3,BS_CONTROLE[CHAVE],BS_CONTROLE[Quantidade_11],"-")</f>
        <v>-</v>
      </c>
      <c r="X762" s="201"/>
      <c r="Y762" s="201"/>
      <c r="Z762" s="201"/>
      <c r="AA762" s="201"/>
      <c r="AB762" s="201"/>
      <c r="AC762" s="201"/>
      <c r="AD762" s="201"/>
      <c r="AE762" s="201"/>
      <c r="AF762" s="201"/>
      <c r="AG762" s="201"/>
      <c r="AH762" s="201"/>
      <c r="AI762" s="201"/>
      <c r="AJ762" s="201"/>
      <c r="AK762" s="201"/>
      <c r="AL762" s="201"/>
      <c r="AM762" s="201"/>
      <c r="AN762" s="201"/>
      <c r="AO762" s="201"/>
      <c r="AP762" s="201"/>
      <c r="AQ762" s="201"/>
      <c r="AR762" s="201"/>
      <c r="AS762" s="201"/>
      <c r="AT762" s="201"/>
    </row>
    <row r="763" spans="1:46" hidden="1">
      <c r="A763" s="95" t="str">
        <f>IF(FN_MC!Y766="","*",FN_MC!Y766)</f>
        <v>*</v>
      </c>
      <c r="B763" s="95" t="str">
        <f>IF(FN_MC!X766="","*",FN_MC!X766)</f>
        <v>*</v>
      </c>
      <c r="C763" s="95" t="str">
        <f>IF(FN_MC!Z766="","*",FN_MC!Z766)</f>
        <v>*</v>
      </c>
      <c r="D763" s="96" t="str">
        <f>IF(FN_MC!S766="","*",FN_MC!S766)</f>
        <v>-</v>
      </c>
      <c r="E763" s="96" t="str">
        <f>IF(FN_MC!T766="","*",FN_MC!T766)</f>
        <v>-</v>
      </c>
      <c r="F763" s="96" t="str">
        <f>IF(FN_MC!B766="","*",FN_MC!B766)</f>
        <v>*</v>
      </c>
      <c r="G763" s="96" t="str">
        <f>IF(FN_MC!D766="","*",FN_MC!D766)</f>
        <v>*</v>
      </c>
      <c r="H763" s="96" t="str">
        <f>IF(FN_MC!F766="","*",FN_MC!F766)</f>
        <v>*</v>
      </c>
      <c r="I763" s="96" t="str">
        <f>IF(FN_MC!H766="","*",FN_MC!H766)</f>
        <v>*</v>
      </c>
      <c r="J763" s="96" t="str">
        <f>IF(FN_MC!I766="","*",FN_MC!I766)</f>
        <v>*</v>
      </c>
      <c r="K763" s="96" t="str">
        <f>IF(FN_MC!M766="","*",FN_MC!M766)</f>
        <v>-</v>
      </c>
      <c r="L763" s="196" t="str">
        <f>IF(FN_MC!N766="","*",FN_MC!N766)</f>
        <v>-</v>
      </c>
      <c r="M763" s="97" t="str">
        <f>IF(FN_MC!J766="","*",FN_MC!J766)</f>
        <v>*</v>
      </c>
      <c r="N763" s="183" t="str">
        <f>IF(FN_MC!K766="","*",FN_MC!K766)</f>
        <v>*</v>
      </c>
      <c r="O763" s="183" t="str">
        <f>IF(FN_MC!L766="","*",FN_MC!L766)</f>
        <v>-</v>
      </c>
      <c r="P763" s="107" t="str">
        <f>IF(FN_MC!O766="","*",FN_MC!O766)</f>
        <v>*</v>
      </c>
      <c r="Q763" s="107" t="str">
        <f>IF(FN_MC!P766="","*",FN_MC!P766)</f>
        <v>*</v>
      </c>
      <c r="R763" s="96" t="str">
        <f>IF(FN_MC!Q766="","*",CONCATENATE(FN_MC!Q766," ",FN_MC!R766))</f>
        <v>*</v>
      </c>
      <c r="S763" s="96" t="str">
        <f>IF(FN_MC!V766="","*",FN_MC!V766)</f>
        <v>*</v>
      </c>
      <c r="T763" s="96" t="str">
        <f>IF(FN_MC!W766="","*",FN_MC!W766)</f>
        <v>*</v>
      </c>
      <c r="U763" s="98" t="str">
        <f ca="1">_xlfn.XLOOKUP(G763&amp;$U$3,BS_CONTROLE[CHAVE],BS_CONTROLE[Quantidade_11],"-")</f>
        <v>-</v>
      </c>
      <c r="V763" s="98" t="str">
        <f ca="1">_xlfn.XLOOKUP(G763&amp;$V$3,BS_CONTROLE[CHAVE],BS_CONTROLE[Quantidade_11],"-")</f>
        <v>-</v>
      </c>
      <c r="W763" s="98" t="str">
        <f ca="1">_xlfn.XLOOKUP(G763&amp;$W$3,BS_CONTROLE[CHAVE],BS_CONTROLE[Quantidade_11],"-")</f>
        <v>-</v>
      </c>
      <c r="X763" s="201"/>
      <c r="Y763" s="201"/>
      <c r="Z763" s="201"/>
      <c r="AA763" s="201"/>
      <c r="AB763" s="201"/>
      <c r="AC763" s="201"/>
      <c r="AD763" s="201"/>
      <c r="AE763" s="201"/>
      <c r="AF763" s="201"/>
      <c r="AG763" s="201"/>
      <c r="AH763" s="201"/>
      <c r="AI763" s="201"/>
      <c r="AJ763" s="201"/>
      <c r="AK763" s="201"/>
      <c r="AL763" s="201"/>
      <c r="AM763" s="201"/>
      <c r="AN763" s="201"/>
      <c r="AO763" s="201"/>
      <c r="AP763" s="201"/>
      <c r="AQ763" s="201"/>
      <c r="AR763" s="201"/>
      <c r="AS763" s="201"/>
      <c r="AT763" s="201"/>
    </row>
    <row r="764" spans="1:46" hidden="1">
      <c r="A764" s="95" t="str">
        <f>IF(FN_MC!Y767="","*",FN_MC!Y767)</f>
        <v>*</v>
      </c>
      <c r="B764" s="95" t="str">
        <f>IF(FN_MC!X767="","*",FN_MC!X767)</f>
        <v>*</v>
      </c>
      <c r="C764" s="95" t="str">
        <f>IF(FN_MC!Z767="","*",FN_MC!Z767)</f>
        <v>*</v>
      </c>
      <c r="D764" s="96" t="str">
        <f>IF(FN_MC!S767="","*",FN_MC!S767)</f>
        <v>-</v>
      </c>
      <c r="E764" s="96" t="str">
        <f>IF(FN_MC!T767="","*",FN_MC!T767)</f>
        <v>-</v>
      </c>
      <c r="F764" s="96" t="str">
        <f>IF(FN_MC!B767="","*",FN_MC!B767)</f>
        <v>*</v>
      </c>
      <c r="G764" s="96" t="str">
        <f>IF(FN_MC!D767="","*",FN_MC!D767)</f>
        <v>*</v>
      </c>
      <c r="H764" s="96" t="str">
        <f>IF(FN_MC!F767="","*",FN_MC!F767)</f>
        <v>*</v>
      </c>
      <c r="I764" s="96" t="str">
        <f>IF(FN_MC!H767="","*",FN_MC!H767)</f>
        <v>*</v>
      </c>
      <c r="J764" s="96" t="str">
        <f>IF(FN_MC!I767="","*",FN_MC!I767)</f>
        <v>*</v>
      </c>
      <c r="K764" s="96" t="str">
        <f>IF(FN_MC!M767="","*",FN_MC!M767)</f>
        <v>-</v>
      </c>
      <c r="L764" s="196" t="str">
        <f>IF(FN_MC!N767="","*",FN_MC!N767)</f>
        <v>-</v>
      </c>
      <c r="M764" s="97" t="str">
        <f>IF(FN_MC!J767="","*",FN_MC!J767)</f>
        <v>*</v>
      </c>
      <c r="N764" s="183" t="str">
        <f>IF(FN_MC!K767="","*",FN_MC!K767)</f>
        <v>*</v>
      </c>
      <c r="O764" s="183" t="str">
        <f>IF(FN_MC!L767="","*",FN_MC!L767)</f>
        <v>-</v>
      </c>
      <c r="P764" s="107" t="str">
        <f>IF(FN_MC!O767="","*",FN_MC!O767)</f>
        <v>*</v>
      </c>
      <c r="Q764" s="107" t="str">
        <f>IF(FN_MC!P767="","*",FN_MC!P767)</f>
        <v>*</v>
      </c>
      <c r="R764" s="96" t="str">
        <f>IF(FN_MC!Q767="","*",CONCATENATE(FN_MC!Q767," ",FN_MC!R767))</f>
        <v>*</v>
      </c>
      <c r="S764" s="96" t="str">
        <f>IF(FN_MC!V767="","*",FN_MC!V767)</f>
        <v>*</v>
      </c>
      <c r="T764" s="96" t="str">
        <f>IF(FN_MC!W767="","*",FN_MC!W767)</f>
        <v>*</v>
      </c>
      <c r="U764" s="98" t="str">
        <f ca="1">_xlfn.XLOOKUP(G764&amp;$U$3,BS_CONTROLE[CHAVE],BS_CONTROLE[Quantidade_11],"-")</f>
        <v>-</v>
      </c>
      <c r="V764" s="98" t="str">
        <f ca="1">_xlfn.XLOOKUP(G764&amp;$V$3,BS_CONTROLE[CHAVE],BS_CONTROLE[Quantidade_11],"-")</f>
        <v>-</v>
      </c>
      <c r="W764" s="98" t="str">
        <f ca="1">_xlfn.XLOOKUP(G764&amp;$W$3,BS_CONTROLE[CHAVE],BS_CONTROLE[Quantidade_11],"-")</f>
        <v>-</v>
      </c>
      <c r="X764" s="201"/>
      <c r="Y764" s="201"/>
      <c r="Z764" s="201"/>
      <c r="AA764" s="201"/>
      <c r="AB764" s="201"/>
      <c r="AC764" s="201"/>
      <c r="AD764" s="201"/>
      <c r="AE764" s="201"/>
      <c r="AF764" s="201"/>
      <c r="AG764" s="201"/>
      <c r="AH764" s="201"/>
      <c r="AI764" s="201"/>
      <c r="AJ764" s="201"/>
      <c r="AK764" s="201"/>
      <c r="AL764" s="201"/>
      <c r="AM764" s="201"/>
      <c r="AN764" s="201"/>
      <c r="AO764" s="201"/>
      <c r="AP764" s="201"/>
      <c r="AQ764" s="201"/>
      <c r="AR764" s="201"/>
      <c r="AS764" s="201"/>
      <c r="AT764" s="201"/>
    </row>
    <row r="765" spans="1:46" hidden="1">
      <c r="A765" s="95" t="str">
        <f>IF(FN_MC!Y768="","*",FN_MC!Y768)</f>
        <v>*</v>
      </c>
      <c r="B765" s="95" t="str">
        <f>IF(FN_MC!X768="","*",FN_MC!X768)</f>
        <v>*</v>
      </c>
      <c r="C765" s="95" t="str">
        <f>IF(FN_MC!Z768="","*",FN_MC!Z768)</f>
        <v>*</v>
      </c>
      <c r="D765" s="96" t="str">
        <f>IF(FN_MC!S768="","*",FN_MC!S768)</f>
        <v>-</v>
      </c>
      <c r="E765" s="96" t="str">
        <f>IF(FN_MC!T768="","*",FN_MC!T768)</f>
        <v>-</v>
      </c>
      <c r="F765" s="96" t="str">
        <f>IF(FN_MC!B768="","*",FN_MC!B768)</f>
        <v>*</v>
      </c>
      <c r="G765" s="96" t="str">
        <f>IF(FN_MC!D768="","*",FN_MC!D768)</f>
        <v>*</v>
      </c>
      <c r="H765" s="96" t="str">
        <f>IF(FN_MC!F768="","*",FN_MC!F768)</f>
        <v>*</v>
      </c>
      <c r="I765" s="96" t="str">
        <f>IF(FN_MC!H768="","*",FN_MC!H768)</f>
        <v>*</v>
      </c>
      <c r="J765" s="96" t="str">
        <f>IF(FN_MC!I768="","*",FN_MC!I768)</f>
        <v>*</v>
      </c>
      <c r="K765" s="96" t="str">
        <f>IF(FN_MC!M768="","*",FN_MC!M768)</f>
        <v>-</v>
      </c>
      <c r="L765" s="196" t="str">
        <f>IF(FN_MC!N768="","*",FN_MC!N768)</f>
        <v>-</v>
      </c>
      <c r="M765" s="97" t="str">
        <f>IF(FN_MC!J768="","*",FN_MC!J768)</f>
        <v>*</v>
      </c>
      <c r="N765" s="183" t="str">
        <f>IF(FN_MC!K768="","*",FN_MC!K768)</f>
        <v>*</v>
      </c>
      <c r="O765" s="183" t="str">
        <f>IF(FN_MC!L768="","*",FN_MC!L768)</f>
        <v>-</v>
      </c>
      <c r="P765" s="107" t="str">
        <f>IF(FN_MC!O768="","*",FN_MC!O768)</f>
        <v>*</v>
      </c>
      <c r="Q765" s="107" t="str">
        <f>IF(FN_MC!P768="","*",FN_MC!P768)</f>
        <v>*</v>
      </c>
      <c r="R765" s="96" t="str">
        <f>IF(FN_MC!Q768="","*",CONCATENATE(FN_MC!Q768," ",FN_MC!R768))</f>
        <v>*</v>
      </c>
      <c r="S765" s="96" t="str">
        <f>IF(FN_MC!V768="","*",FN_MC!V768)</f>
        <v>*</v>
      </c>
      <c r="T765" s="96" t="str">
        <f>IF(FN_MC!W768="","*",FN_MC!W768)</f>
        <v>*</v>
      </c>
      <c r="U765" s="98" t="str">
        <f ca="1">_xlfn.XLOOKUP(G765&amp;$U$3,BS_CONTROLE[CHAVE],BS_CONTROLE[Quantidade_11],"-")</f>
        <v>-</v>
      </c>
      <c r="V765" s="98" t="str">
        <f ca="1">_xlfn.XLOOKUP(G765&amp;$V$3,BS_CONTROLE[CHAVE],BS_CONTROLE[Quantidade_11],"-")</f>
        <v>-</v>
      </c>
      <c r="W765" s="98" t="str">
        <f ca="1">_xlfn.XLOOKUP(G765&amp;$W$3,BS_CONTROLE[CHAVE],BS_CONTROLE[Quantidade_11],"-")</f>
        <v>-</v>
      </c>
      <c r="X765" s="201"/>
      <c r="Y765" s="201"/>
      <c r="Z765" s="201"/>
      <c r="AA765" s="201"/>
      <c r="AB765" s="201"/>
      <c r="AC765" s="201"/>
      <c r="AD765" s="201"/>
      <c r="AE765" s="201"/>
      <c r="AF765" s="201"/>
      <c r="AG765" s="201"/>
      <c r="AH765" s="201"/>
      <c r="AI765" s="201"/>
      <c r="AJ765" s="201"/>
      <c r="AK765" s="201"/>
      <c r="AL765" s="201"/>
      <c r="AM765" s="201"/>
      <c r="AN765" s="201"/>
      <c r="AO765" s="201"/>
      <c r="AP765" s="201"/>
      <c r="AQ765" s="201"/>
      <c r="AR765" s="201"/>
      <c r="AS765" s="201"/>
      <c r="AT765" s="201"/>
    </row>
    <row r="766" spans="1:46" hidden="1">
      <c r="A766" s="95" t="str">
        <f>IF(FN_MC!Y769="","*",FN_MC!Y769)</f>
        <v>*</v>
      </c>
      <c r="B766" s="95" t="str">
        <f>IF(FN_MC!X769="","*",FN_MC!X769)</f>
        <v>*</v>
      </c>
      <c r="C766" s="95" t="str">
        <f>IF(FN_MC!Z769="","*",FN_MC!Z769)</f>
        <v>*</v>
      </c>
      <c r="D766" s="96" t="str">
        <f>IF(FN_MC!S769="","*",FN_MC!S769)</f>
        <v>-</v>
      </c>
      <c r="E766" s="96" t="str">
        <f>IF(FN_MC!T769="","*",FN_MC!T769)</f>
        <v>-</v>
      </c>
      <c r="F766" s="96" t="str">
        <f>IF(FN_MC!B769="","*",FN_MC!B769)</f>
        <v>*</v>
      </c>
      <c r="G766" s="96" t="str">
        <f>IF(FN_MC!D769="","*",FN_MC!D769)</f>
        <v>*</v>
      </c>
      <c r="H766" s="96" t="str">
        <f>IF(FN_MC!F769="","*",FN_MC!F769)</f>
        <v>*</v>
      </c>
      <c r="I766" s="96" t="str">
        <f>IF(FN_MC!H769="","*",FN_MC!H769)</f>
        <v>*</v>
      </c>
      <c r="J766" s="96" t="str">
        <f>IF(FN_MC!I769="","*",FN_MC!I769)</f>
        <v>*</v>
      </c>
      <c r="K766" s="96" t="str">
        <f>IF(FN_MC!M769="","*",FN_MC!M769)</f>
        <v>-</v>
      </c>
      <c r="L766" s="196" t="str">
        <f>IF(FN_MC!N769="","*",FN_MC!N769)</f>
        <v>-</v>
      </c>
      <c r="M766" s="97" t="str">
        <f>IF(FN_MC!J769="","*",FN_MC!J769)</f>
        <v>*</v>
      </c>
      <c r="N766" s="183" t="str">
        <f>IF(FN_MC!K769="","*",FN_MC!K769)</f>
        <v>*</v>
      </c>
      <c r="O766" s="183" t="str">
        <f>IF(FN_MC!L769="","*",FN_MC!L769)</f>
        <v>-</v>
      </c>
      <c r="P766" s="107" t="str">
        <f>IF(FN_MC!O769="","*",FN_MC!O769)</f>
        <v>*</v>
      </c>
      <c r="Q766" s="107" t="str">
        <f>IF(FN_MC!P769="","*",FN_MC!P769)</f>
        <v>*</v>
      </c>
      <c r="R766" s="96" t="str">
        <f>IF(FN_MC!Q769="","*",CONCATENATE(FN_MC!Q769," ",FN_MC!R769))</f>
        <v>*</v>
      </c>
      <c r="S766" s="96" t="str">
        <f>IF(FN_MC!V769="","*",FN_MC!V769)</f>
        <v>*</v>
      </c>
      <c r="T766" s="96" t="str">
        <f>IF(FN_MC!W769="","*",FN_MC!W769)</f>
        <v>*</v>
      </c>
      <c r="U766" s="98" t="str">
        <f ca="1">_xlfn.XLOOKUP(G766&amp;$U$3,BS_CONTROLE[CHAVE],BS_CONTROLE[Quantidade_11],"-")</f>
        <v>-</v>
      </c>
      <c r="V766" s="98" t="str">
        <f ca="1">_xlfn.XLOOKUP(G766&amp;$V$3,BS_CONTROLE[CHAVE],BS_CONTROLE[Quantidade_11],"-")</f>
        <v>-</v>
      </c>
      <c r="W766" s="98" t="str">
        <f ca="1">_xlfn.XLOOKUP(G766&amp;$W$3,BS_CONTROLE[CHAVE],BS_CONTROLE[Quantidade_11],"-")</f>
        <v>-</v>
      </c>
      <c r="X766" s="201"/>
      <c r="Y766" s="201"/>
      <c r="Z766" s="201"/>
      <c r="AA766" s="201"/>
      <c r="AB766" s="201"/>
      <c r="AC766" s="201"/>
      <c r="AD766" s="201"/>
      <c r="AE766" s="201"/>
      <c r="AF766" s="201"/>
      <c r="AG766" s="201"/>
      <c r="AH766" s="201"/>
      <c r="AI766" s="201"/>
      <c r="AJ766" s="201"/>
      <c r="AK766" s="201"/>
      <c r="AL766" s="201"/>
      <c r="AM766" s="201"/>
      <c r="AN766" s="201"/>
      <c r="AO766" s="201"/>
      <c r="AP766" s="201"/>
      <c r="AQ766" s="201"/>
      <c r="AR766" s="201"/>
      <c r="AS766" s="201"/>
      <c r="AT766" s="201"/>
    </row>
    <row r="767" spans="1:46" hidden="1">
      <c r="A767" s="95" t="str">
        <f>IF(FN_MC!Y770="","*",FN_MC!Y770)</f>
        <v>*</v>
      </c>
      <c r="B767" s="95" t="str">
        <f>IF(FN_MC!X770="","*",FN_MC!X770)</f>
        <v>*</v>
      </c>
      <c r="C767" s="95" t="str">
        <f>IF(FN_MC!Z770="","*",FN_MC!Z770)</f>
        <v>*</v>
      </c>
      <c r="D767" s="96" t="str">
        <f>IF(FN_MC!S770="","*",FN_MC!S770)</f>
        <v>-</v>
      </c>
      <c r="E767" s="96" t="str">
        <f>IF(FN_MC!T770="","*",FN_MC!T770)</f>
        <v>-</v>
      </c>
      <c r="F767" s="96" t="str">
        <f>IF(FN_MC!B770="","*",FN_MC!B770)</f>
        <v>*</v>
      </c>
      <c r="G767" s="96" t="str">
        <f>IF(FN_MC!D770="","*",FN_MC!D770)</f>
        <v>*</v>
      </c>
      <c r="H767" s="96" t="str">
        <f>IF(FN_MC!F770="","*",FN_MC!F770)</f>
        <v>*</v>
      </c>
      <c r="I767" s="96" t="str">
        <f>IF(FN_MC!H770="","*",FN_MC!H770)</f>
        <v>*</v>
      </c>
      <c r="J767" s="96" t="str">
        <f>IF(FN_MC!I770="","*",FN_MC!I770)</f>
        <v>*</v>
      </c>
      <c r="K767" s="96" t="str">
        <f>IF(FN_MC!M770="","*",FN_MC!M770)</f>
        <v>-</v>
      </c>
      <c r="L767" s="196" t="str">
        <f>IF(FN_MC!N770="","*",FN_MC!N770)</f>
        <v>-</v>
      </c>
      <c r="M767" s="97" t="str">
        <f>IF(FN_MC!J770="","*",FN_MC!J770)</f>
        <v>*</v>
      </c>
      <c r="N767" s="183" t="str">
        <f>IF(FN_MC!K770="","*",FN_MC!K770)</f>
        <v>*</v>
      </c>
      <c r="O767" s="183" t="str">
        <f>IF(FN_MC!L770="","*",FN_MC!L770)</f>
        <v>-</v>
      </c>
      <c r="P767" s="107" t="str">
        <f>IF(FN_MC!O770="","*",FN_MC!O770)</f>
        <v>*</v>
      </c>
      <c r="Q767" s="107" t="str">
        <f>IF(FN_MC!P770="","*",FN_MC!P770)</f>
        <v>*</v>
      </c>
      <c r="R767" s="96" t="str">
        <f>IF(FN_MC!Q770="","*",CONCATENATE(FN_MC!Q770," ",FN_MC!R770))</f>
        <v>*</v>
      </c>
      <c r="S767" s="96" t="str">
        <f>IF(FN_MC!V770="","*",FN_MC!V770)</f>
        <v>*</v>
      </c>
      <c r="T767" s="96" t="str">
        <f>IF(FN_MC!W770="","*",FN_MC!W770)</f>
        <v>*</v>
      </c>
      <c r="U767" s="98" t="str">
        <f ca="1">_xlfn.XLOOKUP(G767&amp;$U$3,BS_CONTROLE[CHAVE],BS_CONTROLE[Quantidade_11],"-")</f>
        <v>-</v>
      </c>
      <c r="V767" s="98" t="str">
        <f ca="1">_xlfn.XLOOKUP(G767&amp;$V$3,BS_CONTROLE[CHAVE],BS_CONTROLE[Quantidade_11],"-")</f>
        <v>-</v>
      </c>
      <c r="W767" s="98" t="str">
        <f ca="1">_xlfn.XLOOKUP(G767&amp;$W$3,BS_CONTROLE[CHAVE],BS_CONTROLE[Quantidade_11],"-")</f>
        <v>-</v>
      </c>
      <c r="X767" s="201"/>
      <c r="Y767" s="201"/>
      <c r="Z767" s="201"/>
      <c r="AA767" s="201"/>
      <c r="AB767" s="201"/>
      <c r="AC767" s="201"/>
      <c r="AD767" s="201"/>
      <c r="AE767" s="201"/>
      <c r="AF767" s="201"/>
      <c r="AG767" s="201"/>
      <c r="AH767" s="201"/>
      <c r="AI767" s="201"/>
      <c r="AJ767" s="201"/>
      <c r="AK767" s="201"/>
      <c r="AL767" s="201"/>
      <c r="AM767" s="201"/>
      <c r="AN767" s="201"/>
      <c r="AO767" s="201"/>
      <c r="AP767" s="201"/>
      <c r="AQ767" s="201"/>
      <c r="AR767" s="201"/>
      <c r="AS767" s="201"/>
      <c r="AT767" s="201"/>
    </row>
    <row r="768" spans="1:46" hidden="1">
      <c r="A768" s="95" t="str">
        <f>IF(FN_MC!Y771="","*",FN_MC!Y771)</f>
        <v>*</v>
      </c>
      <c r="B768" s="95" t="str">
        <f>IF(FN_MC!X771="","*",FN_MC!X771)</f>
        <v>*</v>
      </c>
      <c r="C768" s="95" t="str">
        <f>IF(FN_MC!Z771="","*",FN_MC!Z771)</f>
        <v>*</v>
      </c>
      <c r="D768" s="96" t="str">
        <f>IF(FN_MC!S771="","*",FN_MC!S771)</f>
        <v>-</v>
      </c>
      <c r="E768" s="96" t="str">
        <f>IF(FN_MC!T771="","*",FN_MC!T771)</f>
        <v>-</v>
      </c>
      <c r="F768" s="96" t="str">
        <f>IF(FN_MC!B771="","*",FN_MC!B771)</f>
        <v>*</v>
      </c>
      <c r="G768" s="96" t="str">
        <f>IF(FN_MC!D771="","*",FN_MC!D771)</f>
        <v>*</v>
      </c>
      <c r="H768" s="96" t="str">
        <f>IF(FN_MC!F771="","*",FN_MC!F771)</f>
        <v>*</v>
      </c>
      <c r="I768" s="96" t="str">
        <f>IF(FN_MC!H771="","*",FN_MC!H771)</f>
        <v>*</v>
      </c>
      <c r="J768" s="96" t="str">
        <f>IF(FN_MC!I771="","*",FN_MC!I771)</f>
        <v>*</v>
      </c>
      <c r="K768" s="96" t="str">
        <f>IF(FN_MC!M771="","*",FN_MC!M771)</f>
        <v>-</v>
      </c>
      <c r="L768" s="196" t="str">
        <f>IF(FN_MC!N771="","*",FN_MC!N771)</f>
        <v>-</v>
      </c>
      <c r="M768" s="97" t="str">
        <f>IF(FN_MC!J771="","*",FN_MC!J771)</f>
        <v>*</v>
      </c>
      <c r="N768" s="183" t="str">
        <f>IF(FN_MC!K771="","*",FN_MC!K771)</f>
        <v>*</v>
      </c>
      <c r="O768" s="183" t="str">
        <f>IF(FN_MC!L771="","*",FN_MC!L771)</f>
        <v>-</v>
      </c>
      <c r="P768" s="107" t="str">
        <f>IF(FN_MC!O771="","*",FN_MC!O771)</f>
        <v>*</v>
      </c>
      <c r="Q768" s="107" t="str">
        <f>IF(FN_MC!P771="","*",FN_MC!P771)</f>
        <v>*</v>
      </c>
      <c r="R768" s="96" t="str">
        <f>IF(FN_MC!Q771="","*",CONCATENATE(FN_MC!Q771," ",FN_MC!R771))</f>
        <v>*</v>
      </c>
      <c r="S768" s="96" t="str">
        <f>IF(FN_MC!V771="","*",FN_MC!V771)</f>
        <v>*</v>
      </c>
      <c r="T768" s="96" t="str">
        <f>IF(FN_MC!W771="","*",FN_MC!W771)</f>
        <v>*</v>
      </c>
      <c r="U768" s="98" t="str">
        <f ca="1">_xlfn.XLOOKUP(G768&amp;$U$3,BS_CONTROLE[CHAVE],BS_CONTROLE[Quantidade_11],"-")</f>
        <v>-</v>
      </c>
      <c r="V768" s="98" t="str">
        <f ca="1">_xlfn.XLOOKUP(G768&amp;$V$3,BS_CONTROLE[CHAVE],BS_CONTROLE[Quantidade_11],"-")</f>
        <v>-</v>
      </c>
      <c r="W768" s="98" t="str">
        <f ca="1">_xlfn.XLOOKUP(G768&amp;$W$3,BS_CONTROLE[CHAVE],BS_CONTROLE[Quantidade_11],"-")</f>
        <v>-</v>
      </c>
      <c r="X768" s="201"/>
      <c r="Y768" s="201"/>
      <c r="Z768" s="201"/>
      <c r="AA768" s="201"/>
      <c r="AB768" s="201"/>
      <c r="AC768" s="201"/>
      <c r="AD768" s="201"/>
      <c r="AE768" s="201"/>
      <c r="AF768" s="201"/>
      <c r="AG768" s="201"/>
      <c r="AH768" s="201"/>
      <c r="AI768" s="201"/>
      <c r="AJ768" s="201"/>
      <c r="AK768" s="201"/>
      <c r="AL768" s="201"/>
      <c r="AM768" s="201"/>
      <c r="AN768" s="201"/>
      <c r="AO768" s="201"/>
      <c r="AP768" s="201"/>
      <c r="AQ768" s="201"/>
      <c r="AR768" s="201"/>
      <c r="AS768" s="201"/>
      <c r="AT768" s="201"/>
    </row>
    <row r="769" spans="1:46" hidden="1">
      <c r="A769" s="95" t="str">
        <f>IF(FN_MC!Y772="","*",FN_MC!Y772)</f>
        <v>*</v>
      </c>
      <c r="B769" s="95" t="str">
        <f>IF(FN_MC!X772="","*",FN_MC!X772)</f>
        <v>*</v>
      </c>
      <c r="C769" s="95" t="str">
        <f>IF(FN_MC!Z772="","*",FN_MC!Z772)</f>
        <v>*</v>
      </c>
      <c r="D769" s="96" t="str">
        <f>IF(FN_MC!S772="","*",FN_MC!S772)</f>
        <v>-</v>
      </c>
      <c r="E769" s="96" t="str">
        <f>IF(FN_MC!T772="","*",FN_MC!T772)</f>
        <v>-</v>
      </c>
      <c r="F769" s="96" t="str">
        <f>IF(FN_MC!B772="","*",FN_MC!B772)</f>
        <v>*</v>
      </c>
      <c r="G769" s="96" t="str">
        <f>IF(FN_MC!D772="","*",FN_MC!D772)</f>
        <v>*</v>
      </c>
      <c r="H769" s="96" t="str">
        <f>IF(FN_MC!F772="","*",FN_MC!F772)</f>
        <v>*</v>
      </c>
      <c r="I769" s="96" t="str">
        <f>IF(FN_MC!H772="","*",FN_MC!H772)</f>
        <v>*</v>
      </c>
      <c r="J769" s="96" t="str">
        <f>IF(FN_MC!I772="","*",FN_MC!I772)</f>
        <v>*</v>
      </c>
      <c r="K769" s="96" t="str">
        <f>IF(FN_MC!M772="","*",FN_MC!M772)</f>
        <v>-</v>
      </c>
      <c r="L769" s="196" t="str">
        <f>IF(FN_MC!N772="","*",FN_MC!N772)</f>
        <v>-</v>
      </c>
      <c r="M769" s="97" t="str">
        <f>IF(FN_MC!J772="","*",FN_MC!J772)</f>
        <v>*</v>
      </c>
      <c r="N769" s="183" t="str">
        <f>IF(FN_MC!K772="","*",FN_MC!K772)</f>
        <v>*</v>
      </c>
      <c r="O769" s="183" t="str">
        <f>IF(FN_MC!L772="","*",FN_MC!L772)</f>
        <v>-</v>
      </c>
      <c r="P769" s="107" t="str">
        <f>IF(FN_MC!O772="","*",FN_MC!O772)</f>
        <v>*</v>
      </c>
      <c r="Q769" s="107" t="str">
        <f>IF(FN_MC!P772="","*",FN_MC!P772)</f>
        <v>*</v>
      </c>
      <c r="R769" s="96" t="str">
        <f>IF(FN_MC!Q772="","*",CONCATENATE(FN_MC!Q772," ",FN_MC!R772))</f>
        <v>*</v>
      </c>
      <c r="S769" s="96" t="str">
        <f>IF(FN_MC!V772="","*",FN_MC!V772)</f>
        <v>*</v>
      </c>
      <c r="T769" s="96" t="str">
        <f>IF(FN_MC!W772="","*",FN_MC!W772)</f>
        <v>*</v>
      </c>
      <c r="U769" s="98" t="str">
        <f ca="1">_xlfn.XLOOKUP(G769&amp;$U$3,BS_CONTROLE[CHAVE],BS_CONTROLE[Quantidade_11],"-")</f>
        <v>-</v>
      </c>
      <c r="V769" s="98" t="str">
        <f ca="1">_xlfn.XLOOKUP(G769&amp;$V$3,BS_CONTROLE[CHAVE],BS_CONTROLE[Quantidade_11],"-")</f>
        <v>-</v>
      </c>
      <c r="W769" s="98" t="str">
        <f ca="1">_xlfn.XLOOKUP(G769&amp;$W$3,BS_CONTROLE[CHAVE],BS_CONTROLE[Quantidade_11],"-")</f>
        <v>-</v>
      </c>
      <c r="X769" s="201"/>
      <c r="Y769" s="201"/>
      <c r="Z769" s="201"/>
      <c r="AA769" s="201"/>
      <c r="AB769" s="201"/>
      <c r="AC769" s="201"/>
      <c r="AD769" s="201"/>
      <c r="AE769" s="201"/>
      <c r="AF769" s="201"/>
      <c r="AG769" s="201"/>
      <c r="AH769" s="201"/>
      <c r="AI769" s="201"/>
      <c r="AJ769" s="201"/>
      <c r="AK769" s="201"/>
      <c r="AL769" s="201"/>
      <c r="AM769" s="201"/>
      <c r="AN769" s="201"/>
      <c r="AO769" s="201"/>
      <c r="AP769" s="201"/>
      <c r="AQ769" s="201"/>
      <c r="AR769" s="201"/>
      <c r="AS769" s="201"/>
      <c r="AT769" s="201"/>
    </row>
    <row r="770" spans="1:46" hidden="1">
      <c r="A770" s="95" t="str">
        <f>IF(FN_MC!Y773="","*",FN_MC!Y773)</f>
        <v>*</v>
      </c>
      <c r="B770" s="95" t="str">
        <f>IF(FN_MC!X773="","*",FN_MC!X773)</f>
        <v>*</v>
      </c>
      <c r="C770" s="95" t="str">
        <f>IF(FN_MC!Z773="","*",FN_MC!Z773)</f>
        <v>*</v>
      </c>
      <c r="D770" s="96" t="str">
        <f>IF(FN_MC!S773="","*",FN_MC!S773)</f>
        <v>-</v>
      </c>
      <c r="E770" s="96" t="str">
        <f>IF(FN_MC!T773="","*",FN_MC!T773)</f>
        <v>-</v>
      </c>
      <c r="F770" s="96" t="str">
        <f>IF(FN_MC!B773="","*",FN_MC!B773)</f>
        <v>*</v>
      </c>
      <c r="G770" s="96" t="str">
        <f>IF(FN_MC!D773="","*",FN_MC!D773)</f>
        <v>*</v>
      </c>
      <c r="H770" s="96" t="str">
        <f>IF(FN_MC!F773="","*",FN_MC!F773)</f>
        <v>*</v>
      </c>
      <c r="I770" s="96" t="str">
        <f>IF(FN_MC!H773="","*",FN_MC!H773)</f>
        <v>*</v>
      </c>
      <c r="J770" s="96" t="str">
        <f>IF(FN_MC!I773="","*",FN_MC!I773)</f>
        <v>*</v>
      </c>
      <c r="K770" s="96" t="str">
        <f>IF(FN_MC!M773="","*",FN_MC!M773)</f>
        <v>-</v>
      </c>
      <c r="L770" s="196" t="str">
        <f>IF(FN_MC!N773="","*",FN_MC!N773)</f>
        <v>-</v>
      </c>
      <c r="M770" s="97" t="str">
        <f>IF(FN_MC!J773="","*",FN_MC!J773)</f>
        <v>*</v>
      </c>
      <c r="N770" s="183" t="str">
        <f>IF(FN_MC!K773="","*",FN_MC!K773)</f>
        <v>*</v>
      </c>
      <c r="O770" s="183" t="str">
        <f>IF(FN_MC!L773="","*",FN_MC!L773)</f>
        <v>-</v>
      </c>
      <c r="P770" s="107" t="str">
        <f>IF(FN_MC!O773="","*",FN_MC!O773)</f>
        <v>*</v>
      </c>
      <c r="Q770" s="107" t="str">
        <f>IF(FN_MC!P773="","*",FN_MC!P773)</f>
        <v>*</v>
      </c>
      <c r="R770" s="96" t="str">
        <f>IF(FN_MC!Q773="","*",CONCATENATE(FN_MC!Q773," ",FN_MC!R773))</f>
        <v>*</v>
      </c>
      <c r="S770" s="96" t="str">
        <f>IF(FN_MC!V773="","*",FN_MC!V773)</f>
        <v>*</v>
      </c>
      <c r="T770" s="96" t="str">
        <f>IF(FN_MC!W773="","*",FN_MC!W773)</f>
        <v>*</v>
      </c>
      <c r="U770" s="98" t="str">
        <f ca="1">_xlfn.XLOOKUP(G770&amp;$U$3,BS_CONTROLE[CHAVE],BS_CONTROLE[Quantidade_11],"-")</f>
        <v>-</v>
      </c>
      <c r="V770" s="98" t="str">
        <f ca="1">_xlfn.XLOOKUP(G770&amp;$V$3,BS_CONTROLE[CHAVE],BS_CONTROLE[Quantidade_11],"-")</f>
        <v>-</v>
      </c>
      <c r="W770" s="98" t="str">
        <f ca="1">_xlfn.XLOOKUP(G770&amp;$W$3,BS_CONTROLE[CHAVE],BS_CONTROLE[Quantidade_11],"-")</f>
        <v>-</v>
      </c>
      <c r="X770" s="201"/>
      <c r="Y770" s="201"/>
      <c r="Z770" s="201"/>
      <c r="AA770" s="201"/>
      <c r="AB770" s="201"/>
      <c r="AC770" s="201"/>
      <c r="AD770" s="201"/>
      <c r="AE770" s="201"/>
      <c r="AF770" s="201"/>
      <c r="AG770" s="201"/>
      <c r="AH770" s="201"/>
      <c r="AI770" s="201"/>
      <c r="AJ770" s="201"/>
      <c r="AK770" s="201"/>
      <c r="AL770" s="201"/>
      <c r="AM770" s="201"/>
      <c r="AN770" s="201"/>
      <c r="AO770" s="201"/>
      <c r="AP770" s="201"/>
      <c r="AQ770" s="201"/>
      <c r="AR770" s="201"/>
      <c r="AS770" s="201"/>
      <c r="AT770" s="201"/>
    </row>
    <row r="771" spans="1:46" hidden="1">
      <c r="A771" s="95" t="str">
        <f>IF(FN_MC!Y774="","*",FN_MC!Y774)</f>
        <v>*</v>
      </c>
      <c r="B771" s="95" t="str">
        <f>IF(FN_MC!X774="","*",FN_MC!X774)</f>
        <v>*</v>
      </c>
      <c r="C771" s="95" t="str">
        <f>IF(FN_MC!Z774="","*",FN_MC!Z774)</f>
        <v>*</v>
      </c>
      <c r="D771" s="96" t="str">
        <f>IF(FN_MC!S774="","*",FN_MC!S774)</f>
        <v>-</v>
      </c>
      <c r="E771" s="96" t="str">
        <f>IF(FN_MC!T774="","*",FN_MC!T774)</f>
        <v>-</v>
      </c>
      <c r="F771" s="96" t="str">
        <f>IF(FN_MC!B774="","*",FN_MC!B774)</f>
        <v>*</v>
      </c>
      <c r="G771" s="96" t="str">
        <f>IF(FN_MC!D774="","*",FN_MC!D774)</f>
        <v>*</v>
      </c>
      <c r="H771" s="96" t="str">
        <f>IF(FN_MC!F774="","*",FN_MC!F774)</f>
        <v>*</v>
      </c>
      <c r="I771" s="96" t="str">
        <f>IF(FN_MC!H774="","*",FN_MC!H774)</f>
        <v>*</v>
      </c>
      <c r="J771" s="96" t="str">
        <f>IF(FN_MC!I774="","*",FN_MC!I774)</f>
        <v>*</v>
      </c>
      <c r="K771" s="96" t="str">
        <f>IF(FN_MC!M774="","*",FN_MC!M774)</f>
        <v>-</v>
      </c>
      <c r="L771" s="196" t="str">
        <f>IF(FN_MC!N774="","*",FN_MC!N774)</f>
        <v>-</v>
      </c>
      <c r="M771" s="97" t="str">
        <f>IF(FN_MC!J774="","*",FN_MC!J774)</f>
        <v>*</v>
      </c>
      <c r="N771" s="183" t="str">
        <f>IF(FN_MC!K774="","*",FN_MC!K774)</f>
        <v>*</v>
      </c>
      <c r="O771" s="183" t="str">
        <f>IF(FN_MC!L774="","*",FN_MC!L774)</f>
        <v>-</v>
      </c>
      <c r="P771" s="107" t="str">
        <f>IF(FN_MC!O774="","*",FN_MC!O774)</f>
        <v>*</v>
      </c>
      <c r="Q771" s="107" t="str">
        <f>IF(FN_MC!P774="","*",FN_MC!P774)</f>
        <v>*</v>
      </c>
      <c r="R771" s="96" t="str">
        <f>IF(FN_MC!Q774="","*",CONCATENATE(FN_MC!Q774," ",FN_MC!R774))</f>
        <v>*</v>
      </c>
      <c r="S771" s="96" t="str">
        <f>IF(FN_MC!V774="","*",FN_MC!V774)</f>
        <v>*</v>
      </c>
      <c r="T771" s="96" t="str">
        <f>IF(FN_MC!W774="","*",FN_MC!W774)</f>
        <v>*</v>
      </c>
      <c r="U771" s="98" t="str">
        <f ca="1">_xlfn.XLOOKUP(G771&amp;$U$3,BS_CONTROLE[CHAVE],BS_CONTROLE[Quantidade_11],"-")</f>
        <v>-</v>
      </c>
      <c r="V771" s="98" t="str">
        <f ca="1">_xlfn.XLOOKUP(G771&amp;$V$3,BS_CONTROLE[CHAVE],BS_CONTROLE[Quantidade_11],"-")</f>
        <v>-</v>
      </c>
      <c r="W771" s="98" t="str">
        <f ca="1">_xlfn.XLOOKUP(G771&amp;$W$3,BS_CONTROLE[CHAVE],BS_CONTROLE[Quantidade_11],"-")</f>
        <v>-</v>
      </c>
      <c r="X771" s="201"/>
      <c r="Y771" s="201"/>
      <c r="Z771" s="201"/>
      <c r="AA771" s="201"/>
      <c r="AB771" s="201"/>
      <c r="AC771" s="201"/>
      <c r="AD771" s="201"/>
      <c r="AE771" s="201"/>
      <c r="AF771" s="201"/>
      <c r="AG771" s="201"/>
      <c r="AH771" s="201"/>
      <c r="AI771" s="201"/>
      <c r="AJ771" s="201"/>
      <c r="AK771" s="201"/>
      <c r="AL771" s="201"/>
      <c r="AM771" s="201"/>
      <c r="AN771" s="201"/>
      <c r="AO771" s="201"/>
      <c r="AP771" s="201"/>
      <c r="AQ771" s="201"/>
      <c r="AR771" s="201"/>
      <c r="AS771" s="201"/>
      <c r="AT771" s="201"/>
    </row>
    <row r="772" spans="1:46" hidden="1">
      <c r="A772" s="95" t="str">
        <f>IF(FN_MC!Y775="","*",FN_MC!Y775)</f>
        <v>*</v>
      </c>
      <c r="B772" s="95" t="str">
        <f>IF(FN_MC!X775="","*",FN_MC!X775)</f>
        <v>*</v>
      </c>
      <c r="C772" s="95" t="str">
        <f>IF(FN_MC!Z775="","*",FN_MC!Z775)</f>
        <v>*</v>
      </c>
      <c r="D772" s="96" t="str">
        <f>IF(FN_MC!S775="","*",FN_MC!S775)</f>
        <v>-</v>
      </c>
      <c r="E772" s="96" t="str">
        <f>IF(FN_MC!T775="","*",FN_MC!T775)</f>
        <v>-</v>
      </c>
      <c r="F772" s="96" t="str">
        <f>IF(FN_MC!B775="","*",FN_MC!B775)</f>
        <v>*</v>
      </c>
      <c r="G772" s="96" t="str">
        <f>IF(FN_MC!D775="","*",FN_MC!D775)</f>
        <v>*</v>
      </c>
      <c r="H772" s="96" t="str">
        <f>IF(FN_MC!F775="","*",FN_MC!F775)</f>
        <v>*</v>
      </c>
      <c r="I772" s="96" t="str">
        <f>IF(FN_MC!H775="","*",FN_MC!H775)</f>
        <v>*</v>
      </c>
      <c r="J772" s="96" t="str">
        <f>IF(FN_MC!I775="","*",FN_MC!I775)</f>
        <v>*</v>
      </c>
      <c r="K772" s="96" t="str">
        <f>IF(FN_MC!M775="","*",FN_MC!M775)</f>
        <v>-</v>
      </c>
      <c r="L772" s="196" t="str">
        <f>IF(FN_MC!N775="","*",FN_MC!N775)</f>
        <v>-</v>
      </c>
      <c r="M772" s="97" t="str">
        <f>IF(FN_MC!J775="","*",FN_MC!J775)</f>
        <v>*</v>
      </c>
      <c r="N772" s="183" t="str">
        <f>IF(FN_MC!K775="","*",FN_MC!K775)</f>
        <v>*</v>
      </c>
      <c r="O772" s="183" t="str">
        <f>IF(FN_MC!L775="","*",FN_MC!L775)</f>
        <v>-</v>
      </c>
      <c r="P772" s="107" t="str">
        <f>IF(FN_MC!O775="","*",FN_MC!O775)</f>
        <v>*</v>
      </c>
      <c r="Q772" s="107" t="str">
        <f>IF(FN_MC!P775="","*",FN_MC!P775)</f>
        <v>*</v>
      </c>
      <c r="R772" s="96" t="str">
        <f>IF(FN_MC!Q775="","*",CONCATENATE(FN_MC!Q775," ",FN_MC!R775))</f>
        <v>*</v>
      </c>
      <c r="S772" s="96" t="str">
        <f>IF(FN_MC!V775="","*",FN_MC!V775)</f>
        <v>*</v>
      </c>
      <c r="T772" s="96" t="str">
        <f>IF(FN_MC!W775="","*",FN_MC!W775)</f>
        <v>*</v>
      </c>
      <c r="U772" s="98" t="str">
        <f ca="1">_xlfn.XLOOKUP(G772&amp;$U$3,BS_CONTROLE[CHAVE],BS_CONTROLE[Quantidade_11],"-")</f>
        <v>-</v>
      </c>
      <c r="V772" s="98" t="str">
        <f ca="1">_xlfn.XLOOKUP(G772&amp;$V$3,BS_CONTROLE[CHAVE],BS_CONTROLE[Quantidade_11],"-")</f>
        <v>-</v>
      </c>
      <c r="W772" s="98" t="str">
        <f ca="1">_xlfn.XLOOKUP(G772&amp;$W$3,BS_CONTROLE[CHAVE],BS_CONTROLE[Quantidade_11],"-")</f>
        <v>-</v>
      </c>
      <c r="X772" s="201"/>
      <c r="Y772" s="201"/>
      <c r="Z772" s="201"/>
      <c r="AA772" s="201"/>
      <c r="AB772" s="201"/>
      <c r="AC772" s="201"/>
      <c r="AD772" s="201"/>
      <c r="AE772" s="201"/>
      <c r="AF772" s="201"/>
      <c r="AG772" s="201"/>
      <c r="AH772" s="201"/>
      <c r="AI772" s="201"/>
      <c r="AJ772" s="201"/>
      <c r="AK772" s="201"/>
      <c r="AL772" s="201"/>
      <c r="AM772" s="201"/>
      <c r="AN772" s="201"/>
      <c r="AO772" s="201"/>
      <c r="AP772" s="201"/>
      <c r="AQ772" s="201"/>
      <c r="AR772" s="201"/>
      <c r="AS772" s="201"/>
      <c r="AT772" s="201"/>
    </row>
    <row r="773" spans="1:46" hidden="1">
      <c r="A773" s="95" t="str">
        <f>IF(FN_MC!Y776="","*",FN_MC!Y776)</f>
        <v>*</v>
      </c>
      <c r="B773" s="95" t="str">
        <f>IF(FN_MC!X776="","*",FN_MC!X776)</f>
        <v>*</v>
      </c>
      <c r="C773" s="95" t="str">
        <f>IF(FN_MC!Z776="","*",FN_MC!Z776)</f>
        <v>*</v>
      </c>
      <c r="D773" s="96" t="str">
        <f>IF(FN_MC!S776="","*",FN_MC!S776)</f>
        <v>-</v>
      </c>
      <c r="E773" s="96" t="str">
        <f>IF(FN_MC!T776="","*",FN_MC!T776)</f>
        <v>-</v>
      </c>
      <c r="F773" s="96" t="str">
        <f>IF(FN_MC!B776="","*",FN_MC!B776)</f>
        <v>*</v>
      </c>
      <c r="G773" s="96" t="str">
        <f>IF(FN_MC!D776="","*",FN_MC!D776)</f>
        <v>*</v>
      </c>
      <c r="H773" s="96" t="str">
        <f>IF(FN_MC!F776="","*",FN_MC!F776)</f>
        <v>*</v>
      </c>
      <c r="I773" s="96" t="str">
        <f>IF(FN_MC!H776="","*",FN_MC!H776)</f>
        <v>*</v>
      </c>
      <c r="J773" s="96" t="str">
        <f>IF(FN_MC!I776="","*",FN_MC!I776)</f>
        <v>*</v>
      </c>
      <c r="K773" s="96" t="str">
        <f>IF(FN_MC!M776="","*",FN_MC!M776)</f>
        <v>-</v>
      </c>
      <c r="L773" s="196" t="str">
        <f>IF(FN_MC!N776="","*",FN_MC!N776)</f>
        <v>-</v>
      </c>
      <c r="M773" s="97" t="str">
        <f>IF(FN_MC!J776="","*",FN_MC!J776)</f>
        <v>*</v>
      </c>
      <c r="N773" s="183" t="str">
        <f>IF(FN_MC!K776="","*",FN_MC!K776)</f>
        <v>*</v>
      </c>
      <c r="O773" s="183" t="str">
        <f>IF(FN_MC!L776="","*",FN_MC!L776)</f>
        <v>-</v>
      </c>
      <c r="P773" s="107" t="str">
        <f>IF(FN_MC!O776="","*",FN_MC!O776)</f>
        <v>*</v>
      </c>
      <c r="Q773" s="107" t="str">
        <f>IF(FN_MC!P776="","*",FN_MC!P776)</f>
        <v>*</v>
      </c>
      <c r="R773" s="96" t="str">
        <f>IF(FN_MC!Q776="","*",CONCATENATE(FN_MC!Q776," ",FN_MC!R776))</f>
        <v>*</v>
      </c>
      <c r="S773" s="96" t="str">
        <f>IF(FN_MC!V776="","*",FN_MC!V776)</f>
        <v>*</v>
      </c>
      <c r="T773" s="96" t="str">
        <f>IF(FN_MC!W776="","*",FN_MC!W776)</f>
        <v>*</v>
      </c>
      <c r="U773" s="98" t="str">
        <f ca="1">_xlfn.XLOOKUP(G773&amp;$U$3,BS_CONTROLE[CHAVE],BS_CONTROLE[Quantidade_11],"-")</f>
        <v>-</v>
      </c>
      <c r="V773" s="98" t="str">
        <f ca="1">_xlfn.XLOOKUP(G773&amp;$V$3,BS_CONTROLE[CHAVE],BS_CONTROLE[Quantidade_11],"-")</f>
        <v>-</v>
      </c>
      <c r="W773" s="98" t="str">
        <f ca="1">_xlfn.XLOOKUP(G773&amp;$W$3,BS_CONTROLE[CHAVE],BS_CONTROLE[Quantidade_11],"-")</f>
        <v>-</v>
      </c>
      <c r="X773" s="201"/>
      <c r="Y773" s="201"/>
      <c r="Z773" s="201"/>
      <c r="AA773" s="201"/>
      <c r="AB773" s="201"/>
      <c r="AC773" s="201"/>
      <c r="AD773" s="201"/>
      <c r="AE773" s="201"/>
      <c r="AF773" s="201"/>
      <c r="AG773" s="201"/>
      <c r="AH773" s="201"/>
      <c r="AI773" s="201"/>
      <c r="AJ773" s="201"/>
      <c r="AK773" s="201"/>
      <c r="AL773" s="201"/>
      <c r="AM773" s="201"/>
      <c r="AN773" s="201"/>
      <c r="AO773" s="201"/>
      <c r="AP773" s="201"/>
      <c r="AQ773" s="201"/>
      <c r="AR773" s="201"/>
      <c r="AS773" s="201"/>
      <c r="AT773" s="201"/>
    </row>
    <row r="774" spans="1:46" hidden="1">
      <c r="A774" s="95" t="str">
        <f>IF(FN_MC!Y777="","*",FN_MC!Y777)</f>
        <v>*</v>
      </c>
      <c r="B774" s="95" t="str">
        <f>IF(FN_MC!X777="","*",FN_MC!X777)</f>
        <v>*</v>
      </c>
      <c r="C774" s="95" t="str">
        <f>IF(FN_MC!Z777="","*",FN_MC!Z777)</f>
        <v>*</v>
      </c>
      <c r="D774" s="96" t="str">
        <f>IF(FN_MC!S777="","*",FN_MC!S777)</f>
        <v>-</v>
      </c>
      <c r="E774" s="96" t="str">
        <f>IF(FN_MC!T777="","*",FN_MC!T777)</f>
        <v>-</v>
      </c>
      <c r="F774" s="96" t="str">
        <f>IF(FN_MC!B777="","*",FN_MC!B777)</f>
        <v>*</v>
      </c>
      <c r="G774" s="96" t="str">
        <f>IF(FN_MC!D777="","*",FN_MC!D777)</f>
        <v>*</v>
      </c>
      <c r="H774" s="96" t="str">
        <f>IF(FN_MC!F777="","*",FN_MC!F777)</f>
        <v>*</v>
      </c>
      <c r="I774" s="96" t="str">
        <f>IF(FN_MC!H777="","*",FN_MC!H777)</f>
        <v>*</v>
      </c>
      <c r="J774" s="96" t="str">
        <f>IF(FN_MC!I777="","*",FN_MC!I777)</f>
        <v>*</v>
      </c>
      <c r="K774" s="96" t="str">
        <f>IF(FN_MC!M777="","*",FN_MC!M777)</f>
        <v>-</v>
      </c>
      <c r="L774" s="196" t="str">
        <f>IF(FN_MC!N777="","*",FN_MC!N777)</f>
        <v>-</v>
      </c>
      <c r="M774" s="97" t="str">
        <f>IF(FN_MC!J777="","*",FN_MC!J777)</f>
        <v>*</v>
      </c>
      <c r="N774" s="183" t="str">
        <f>IF(FN_MC!K777="","*",FN_MC!K777)</f>
        <v>*</v>
      </c>
      <c r="O774" s="183" t="str">
        <f>IF(FN_MC!L777="","*",FN_MC!L777)</f>
        <v>-</v>
      </c>
      <c r="P774" s="107" t="str">
        <f>IF(FN_MC!O777="","*",FN_MC!O777)</f>
        <v>*</v>
      </c>
      <c r="Q774" s="107" t="str">
        <f>IF(FN_MC!P777="","*",FN_MC!P777)</f>
        <v>*</v>
      </c>
      <c r="R774" s="96" t="str">
        <f>IF(FN_MC!Q777="","*",CONCATENATE(FN_MC!Q777," ",FN_MC!R777))</f>
        <v>*</v>
      </c>
      <c r="S774" s="96" t="str">
        <f>IF(FN_MC!V777="","*",FN_MC!V777)</f>
        <v>*</v>
      </c>
      <c r="T774" s="96" t="str">
        <f>IF(FN_MC!W777="","*",FN_MC!W777)</f>
        <v>*</v>
      </c>
      <c r="U774" s="98" t="str">
        <f ca="1">_xlfn.XLOOKUP(G774&amp;$U$3,BS_CONTROLE[CHAVE],BS_CONTROLE[Quantidade_11],"-")</f>
        <v>-</v>
      </c>
      <c r="V774" s="98" t="str">
        <f ca="1">_xlfn.XLOOKUP(G774&amp;$V$3,BS_CONTROLE[CHAVE],BS_CONTROLE[Quantidade_11],"-")</f>
        <v>-</v>
      </c>
      <c r="W774" s="98" t="str">
        <f ca="1">_xlfn.XLOOKUP(G774&amp;$W$3,BS_CONTROLE[CHAVE],BS_CONTROLE[Quantidade_11],"-")</f>
        <v>-</v>
      </c>
      <c r="X774" s="201"/>
      <c r="Y774" s="201"/>
      <c r="Z774" s="201"/>
      <c r="AA774" s="201"/>
      <c r="AB774" s="201"/>
      <c r="AC774" s="201"/>
      <c r="AD774" s="201"/>
      <c r="AE774" s="201"/>
      <c r="AF774" s="201"/>
      <c r="AG774" s="201"/>
      <c r="AH774" s="201"/>
      <c r="AI774" s="201"/>
      <c r="AJ774" s="201"/>
      <c r="AK774" s="201"/>
      <c r="AL774" s="201"/>
      <c r="AM774" s="201"/>
      <c r="AN774" s="201"/>
      <c r="AO774" s="201"/>
      <c r="AP774" s="201"/>
      <c r="AQ774" s="201"/>
      <c r="AR774" s="201"/>
      <c r="AS774" s="201"/>
      <c r="AT774" s="201"/>
    </row>
    <row r="775" spans="1:46" hidden="1">
      <c r="A775" s="95" t="str">
        <f>IF(FN_MC!Y778="","*",FN_MC!Y778)</f>
        <v>*</v>
      </c>
      <c r="B775" s="95" t="str">
        <f>IF(FN_MC!X778="","*",FN_MC!X778)</f>
        <v>*</v>
      </c>
      <c r="C775" s="95" t="str">
        <f>IF(FN_MC!Z778="","*",FN_MC!Z778)</f>
        <v>*</v>
      </c>
      <c r="D775" s="96" t="str">
        <f>IF(FN_MC!S778="","*",FN_MC!S778)</f>
        <v>-</v>
      </c>
      <c r="E775" s="96" t="str">
        <f>IF(FN_MC!T778="","*",FN_MC!T778)</f>
        <v>-</v>
      </c>
      <c r="F775" s="96" t="str">
        <f>IF(FN_MC!B778="","*",FN_MC!B778)</f>
        <v>*</v>
      </c>
      <c r="G775" s="96" t="str">
        <f>IF(FN_MC!D778="","*",FN_MC!D778)</f>
        <v>*</v>
      </c>
      <c r="H775" s="96" t="str">
        <f>IF(FN_MC!F778="","*",FN_MC!F778)</f>
        <v>*</v>
      </c>
      <c r="I775" s="96" t="str">
        <f>IF(FN_MC!H778="","*",FN_MC!H778)</f>
        <v>*</v>
      </c>
      <c r="J775" s="96" t="str">
        <f>IF(FN_MC!I778="","*",FN_MC!I778)</f>
        <v>*</v>
      </c>
      <c r="K775" s="96" t="str">
        <f>IF(FN_MC!M778="","*",FN_MC!M778)</f>
        <v>-</v>
      </c>
      <c r="L775" s="196" t="str">
        <f>IF(FN_MC!N778="","*",FN_MC!N778)</f>
        <v>-</v>
      </c>
      <c r="M775" s="97" t="str">
        <f>IF(FN_MC!J778="","*",FN_MC!J778)</f>
        <v>*</v>
      </c>
      <c r="N775" s="183" t="str">
        <f>IF(FN_MC!K778="","*",FN_MC!K778)</f>
        <v>*</v>
      </c>
      <c r="O775" s="183" t="str">
        <f>IF(FN_MC!L778="","*",FN_MC!L778)</f>
        <v>-</v>
      </c>
      <c r="P775" s="107" t="str">
        <f>IF(FN_MC!O778="","*",FN_MC!O778)</f>
        <v>*</v>
      </c>
      <c r="Q775" s="107" t="str">
        <f>IF(FN_MC!P778="","*",FN_MC!P778)</f>
        <v>*</v>
      </c>
      <c r="R775" s="96" t="str">
        <f>IF(FN_MC!Q778="","*",CONCATENATE(FN_MC!Q778," ",FN_MC!R778))</f>
        <v>*</v>
      </c>
      <c r="S775" s="96" t="str">
        <f>IF(FN_MC!V778="","*",FN_MC!V778)</f>
        <v>*</v>
      </c>
      <c r="T775" s="96" t="str">
        <f>IF(FN_MC!W778="","*",FN_MC!W778)</f>
        <v>*</v>
      </c>
      <c r="U775" s="98" t="str">
        <f ca="1">_xlfn.XLOOKUP(G775&amp;$U$3,BS_CONTROLE[CHAVE],BS_CONTROLE[Quantidade_11],"-")</f>
        <v>-</v>
      </c>
      <c r="V775" s="98" t="str">
        <f ca="1">_xlfn.XLOOKUP(G775&amp;$V$3,BS_CONTROLE[CHAVE],BS_CONTROLE[Quantidade_11],"-")</f>
        <v>-</v>
      </c>
      <c r="W775" s="98" t="str">
        <f ca="1">_xlfn.XLOOKUP(G775&amp;$W$3,BS_CONTROLE[CHAVE],BS_CONTROLE[Quantidade_11],"-")</f>
        <v>-</v>
      </c>
      <c r="X775" s="201"/>
      <c r="Y775" s="201"/>
      <c r="Z775" s="201"/>
      <c r="AA775" s="201"/>
      <c r="AB775" s="201"/>
      <c r="AC775" s="201"/>
      <c r="AD775" s="201"/>
      <c r="AE775" s="201"/>
      <c r="AF775" s="201"/>
      <c r="AG775" s="201"/>
      <c r="AH775" s="201"/>
      <c r="AI775" s="201"/>
      <c r="AJ775" s="201"/>
      <c r="AK775" s="201"/>
      <c r="AL775" s="201"/>
      <c r="AM775" s="201"/>
      <c r="AN775" s="201"/>
      <c r="AO775" s="201"/>
      <c r="AP775" s="201"/>
      <c r="AQ775" s="201"/>
      <c r="AR775" s="201"/>
      <c r="AS775" s="201"/>
      <c r="AT775" s="201"/>
    </row>
    <row r="776" spans="1:46" hidden="1">
      <c r="A776" s="95" t="str">
        <f>IF(FN_MC!Y779="","*",FN_MC!Y779)</f>
        <v>*</v>
      </c>
      <c r="B776" s="95" t="str">
        <f>IF(FN_MC!X779="","*",FN_MC!X779)</f>
        <v>*</v>
      </c>
      <c r="C776" s="95" t="str">
        <f>IF(FN_MC!Z779="","*",FN_MC!Z779)</f>
        <v>*</v>
      </c>
      <c r="D776" s="96" t="str">
        <f>IF(FN_MC!S779="","*",FN_MC!S779)</f>
        <v>-</v>
      </c>
      <c r="E776" s="96" t="str">
        <f>IF(FN_MC!T779="","*",FN_MC!T779)</f>
        <v>-</v>
      </c>
      <c r="F776" s="96" t="str">
        <f>IF(FN_MC!B779="","*",FN_MC!B779)</f>
        <v>*</v>
      </c>
      <c r="G776" s="96" t="str">
        <f>IF(FN_MC!D779="","*",FN_MC!D779)</f>
        <v>*</v>
      </c>
      <c r="H776" s="96" t="str">
        <f>IF(FN_MC!F779="","*",FN_MC!F779)</f>
        <v>*</v>
      </c>
      <c r="I776" s="96" t="str">
        <f>IF(FN_MC!H779="","*",FN_MC!H779)</f>
        <v>*</v>
      </c>
      <c r="J776" s="96" t="str">
        <f>IF(FN_MC!I779="","*",FN_MC!I779)</f>
        <v>*</v>
      </c>
      <c r="K776" s="96" t="str">
        <f>IF(FN_MC!M779="","*",FN_MC!M779)</f>
        <v>-</v>
      </c>
      <c r="L776" s="196" t="str">
        <f>IF(FN_MC!N779="","*",FN_MC!N779)</f>
        <v>-</v>
      </c>
      <c r="M776" s="97" t="str">
        <f>IF(FN_MC!J779="","*",FN_MC!J779)</f>
        <v>*</v>
      </c>
      <c r="N776" s="183" t="str">
        <f>IF(FN_MC!K779="","*",FN_MC!K779)</f>
        <v>*</v>
      </c>
      <c r="O776" s="183" t="str">
        <f>IF(FN_MC!L779="","*",FN_MC!L779)</f>
        <v>-</v>
      </c>
      <c r="P776" s="107" t="str">
        <f>IF(FN_MC!O779="","*",FN_MC!O779)</f>
        <v>*</v>
      </c>
      <c r="Q776" s="107" t="str">
        <f>IF(FN_MC!P779="","*",FN_MC!P779)</f>
        <v>*</v>
      </c>
      <c r="R776" s="96" t="str">
        <f>IF(FN_MC!Q779="","*",CONCATENATE(FN_MC!Q779," ",FN_MC!R779))</f>
        <v>*</v>
      </c>
      <c r="S776" s="96" t="str">
        <f>IF(FN_MC!V779="","*",FN_MC!V779)</f>
        <v>*</v>
      </c>
      <c r="T776" s="96" t="str">
        <f>IF(FN_MC!W779="","*",FN_MC!W779)</f>
        <v>*</v>
      </c>
      <c r="U776" s="98" t="str">
        <f ca="1">_xlfn.XLOOKUP(G776&amp;$U$3,BS_CONTROLE[CHAVE],BS_CONTROLE[Quantidade_11],"-")</f>
        <v>-</v>
      </c>
      <c r="V776" s="98" t="str">
        <f ca="1">_xlfn.XLOOKUP(G776&amp;$V$3,BS_CONTROLE[CHAVE],BS_CONTROLE[Quantidade_11],"-")</f>
        <v>-</v>
      </c>
      <c r="W776" s="98" t="str">
        <f ca="1">_xlfn.XLOOKUP(G776&amp;$W$3,BS_CONTROLE[CHAVE],BS_CONTROLE[Quantidade_11],"-")</f>
        <v>-</v>
      </c>
      <c r="X776" s="201"/>
      <c r="Y776" s="201"/>
      <c r="Z776" s="201"/>
      <c r="AA776" s="201"/>
      <c r="AB776" s="201"/>
      <c r="AC776" s="201"/>
      <c r="AD776" s="201"/>
      <c r="AE776" s="201"/>
      <c r="AF776" s="201"/>
      <c r="AG776" s="201"/>
      <c r="AH776" s="201"/>
      <c r="AI776" s="201"/>
      <c r="AJ776" s="201"/>
      <c r="AK776" s="201"/>
      <c r="AL776" s="201"/>
      <c r="AM776" s="201"/>
      <c r="AN776" s="201"/>
      <c r="AO776" s="201"/>
      <c r="AP776" s="201"/>
      <c r="AQ776" s="201"/>
      <c r="AR776" s="201"/>
      <c r="AS776" s="201"/>
      <c r="AT776" s="201"/>
    </row>
    <row r="777" spans="1:46" hidden="1">
      <c r="A777" s="95" t="str">
        <f>IF(FN_MC!Y780="","*",FN_MC!Y780)</f>
        <v>*</v>
      </c>
      <c r="B777" s="95" t="str">
        <f>IF(FN_MC!X780="","*",FN_MC!X780)</f>
        <v>*</v>
      </c>
      <c r="C777" s="95" t="str">
        <f>IF(FN_MC!Z780="","*",FN_MC!Z780)</f>
        <v>*</v>
      </c>
      <c r="D777" s="96" t="str">
        <f>IF(FN_MC!S780="","*",FN_MC!S780)</f>
        <v>*</v>
      </c>
      <c r="E777" s="96" t="str">
        <f>IF(FN_MC!T780="","*",FN_MC!T780)</f>
        <v>*</v>
      </c>
      <c r="F777" s="96" t="str">
        <f>IF(FN_MC!B780="","*",FN_MC!B780)</f>
        <v>*</v>
      </c>
      <c r="G777" s="96" t="str">
        <f>IF(FN_MC!D780="","*",FN_MC!D780)</f>
        <v>*</v>
      </c>
      <c r="H777" s="96" t="str">
        <f>IF(FN_MC!F780="","*",FN_MC!F780)</f>
        <v>*</v>
      </c>
      <c r="I777" s="96" t="str">
        <f>IF(FN_MC!H780="","*",FN_MC!H780)</f>
        <v>*</v>
      </c>
      <c r="J777" s="96" t="str">
        <f>IF(FN_MC!I780="","*",FN_MC!I780)</f>
        <v>*</v>
      </c>
      <c r="K777" s="96" t="str">
        <f>IF(FN_MC!M780="","*",FN_MC!M780)</f>
        <v>*</v>
      </c>
      <c r="L777" s="196" t="str">
        <f>IF(FN_MC!N780="","*",FN_MC!N780)</f>
        <v>*</v>
      </c>
      <c r="M777" s="97" t="str">
        <f>IF(FN_MC!J780="","*",FN_MC!J780)</f>
        <v>*</v>
      </c>
      <c r="N777" s="183" t="str">
        <f>IF(FN_MC!K780="","*",FN_MC!K780)</f>
        <v>*</v>
      </c>
      <c r="O777" s="183" t="str">
        <f>IF(FN_MC!L780="","*",FN_MC!L780)</f>
        <v>*</v>
      </c>
      <c r="P777" s="107" t="str">
        <f>IF(FN_MC!O780="","*",FN_MC!O780)</f>
        <v>*</v>
      </c>
      <c r="Q777" s="107" t="str">
        <f>IF(FN_MC!P780="","*",FN_MC!P780)</f>
        <v>*</v>
      </c>
      <c r="R777" s="96" t="str">
        <f>IF(FN_MC!Q780="","*",CONCATENATE(FN_MC!Q780," ",FN_MC!R780))</f>
        <v>*</v>
      </c>
      <c r="S777" s="96" t="str">
        <f>IF(FN_MC!V780="","*",FN_MC!V780)</f>
        <v>*</v>
      </c>
      <c r="T777" s="96" t="str">
        <f>IF(FN_MC!W780="","*",FN_MC!W780)</f>
        <v>*</v>
      </c>
      <c r="U777" s="98" t="str">
        <f ca="1">_xlfn.XLOOKUP(G777&amp;$U$3,BS_CONTROLE[CHAVE],BS_CONTROLE[Quantidade_11],"-")</f>
        <v>-</v>
      </c>
      <c r="V777" s="98" t="str">
        <f ca="1">_xlfn.XLOOKUP(G777&amp;$V$3,BS_CONTROLE[CHAVE],BS_CONTROLE[Quantidade_11],"-")</f>
        <v>-</v>
      </c>
      <c r="W777" s="98" t="str">
        <f ca="1">_xlfn.XLOOKUP(G777&amp;$W$3,BS_CONTROLE[CHAVE],BS_CONTROLE[Quantidade_11],"-")</f>
        <v>-</v>
      </c>
      <c r="X777" s="201"/>
      <c r="Y777" s="201"/>
      <c r="Z777" s="201"/>
      <c r="AA777" s="201"/>
      <c r="AB777" s="201"/>
      <c r="AC777" s="201"/>
      <c r="AD777" s="201"/>
      <c r="AE777" s="201"/>
      <c r="AF777" s="201"/>
      <c r="AG777" s="201"/>
      <c r="AH777" s="201"/>
      <c r="AI777" s="201"/>
      <c r="AJ777" s="201"/>
      <c r="AK777" s="201"/>
      <c r="AL777" s="201"/>
      <c r="AM777" s="201"/>
      <c r="AN777" s="201"/>
      <c r="AO777" s="201"/>
      <c r="AP777" s="201"/>
      <c r="AQ777" s="201"/>
      <c r="AR777" s="201"/>
      <c r="AS777" s="201"/>
      <c r="AT777" s="201"/>
    </row>
    <row r="778" spans="1:46" hidden="1">
      <c r="A778" s="95" t="str">
        <f>IF(FN_MC!Y781="","*",FN_MC!Y781)</f>
        <v>*</v>
      </c>
      <c r="B778" s="95" t="str">
        <f>IF(FN_MC!X781="","*",FN_MC!X781)</f>
        <v>*</v>
      </c>
      <c r="C778" s="95" t="str">
        <f>IF(FN_MC!Z781="","*",FN_MC!Z781)</f>
        <v>*</v>
      </c>
      <c r="D778" s="96" t="str">
        <f>IF(FN_MC!S781="","*",FN_MC!S781)</f>
        <v>*</v>
      </c>
      <c r="E778" s="96" t="str">
        <f>IF(FN_MC!T781="","*",FN_MC!T781)</f>
        <v>*</v>
      </c>
      <c r="F778" s="96" t="str">
        <f>IF(FN_MC!B781="","*",FN_MC!B781)</f>
        <v>*</v>
      </c>
      <c r="G778" s="96" t="str">
        <f>IF(FN_MC!D781="","*",FN_MC!D781)</f>
        <v>*</v>
      </c>
      <c r="H778" s="96" t="str">
        <f>IF(FN_MC!F781="","*",FN_MC!F781)</f>
        <v>*</v>
      </c>
      <c r="I778" s="96" t="str">
        <f>IF(FN_MC!H781="","*",FN_MC!H781)</f>
        <v>*</v>
      </c>
      <c r="J778" s="96" t="str">
        <f>IF(FN_MC!I781="","*",FN_MC!I781)</f>
        <v>*</v>
      </c>
      <c r="K778" s="96" t="str">
        <f>IF(FN_MC!M781="","*",FN_MC!M781)</f>
        <v>*</v>
      </c>
      <c r="L778" s="196" t="str">
        <f>IF(FN_MC!N781="","*",FN_MC!N781)</f>
        <v>*</v>
      </c>
      <c r="M778" s="97" t="str">
        <f>IF(FN_MC!J781="","*",FN_MC!J781)</f>
        <v>*</v>
      </c>
      <c r="N778" s="183" t="str">
        <f>IF(FN_MC!K781="","*",FN_MC!K781)</f>
        <v>*</v>
      </c>
      <c r="O778" s="183" t="str">
        <f>IF(FN_MC!L781="","*",FN_MC!L781)</f>
        <v>*</v>
      </c>
      <c r="P778" s="107" t="str">
        <f>IF(FN_MC!O781="","*",FN_MC!O781)</f>
        <v>*</v>
      </c>
      <c r="Q778" s="107" t="str">
        <f>IF(FN_MC!P781="","*",FN_MC!P781)</f>
        <v>*</v>
      </c>
      <c r="R778" s="96" t="str">
        <f>IF(FN_MC!Q781="","*",CONCATENATE(FN_MC!Q781," ",FN_MC!R781))</f>
        <v>*</v>
      </c>
      <c r="S778" s="96" t="str">
        <f>IF(FN_MC!V781="","*",FN_MC!V781)</f>
        <v>*</v>
      </c>
      <c r="T778" s="96" t="str">
        <f>IF(FN_MC!W781="","*",FN_MC!W781)</f>
        <v>*</v>
      </c>
      <c r="U778" s="98" t="str">
        <f ca="1">_xlfn.XLOOKUP(G778&amp;$U$3,BS_CONTROLE[CHAVE],BS_CONTROLE[Quantidade_11],"-")</f>
        <v>-</v>
      </c>
      <c r="V778" s="98" t="str">
        <f ca="1">_xlfn.XLOOKUP(G778&amp;$V$3,BS_CONTROLE[CHAVE],BS_CONTROLE[Quantidade_11],"-")</f>
        <v>-</v>
      </c>
      <c r="W778" s="98" t="str">
        <f ca="1">_xlfn.XLOOKUP(G778&amp;$W$3,BS_CONTROLE[CHAVE],BS_CONTROLE[Quantidade_11],"-")</f>
        <v>-</v>
      </c>
      <c r="X778" s="201"/>
      <c r="Y778" s="201"/>
      <c r="Z778" s="201"/>
      <c r="AA778" s="201"/>
      <c r="AB778" s="201"/>
      <c r="AC778" s="201"/>
      <c r="AD778" s="201"/>
      <c r="AE778" s="201"/>
      <c r="AF778" s="201"/>
      <c r="AG778" s="201"/>
      <c r="AH778" s="201"/>
      <c r="AI778" s="201"/>
      <c r="AJ778" s="201"/>
      <c r="AK778" s="201"/>
      <c r="AL778" s="201"/>
      <c r="AM778" s="201"/>
      <c r="AN778" s="201"/>
      <c r="AO778" s="201"/>
      <c r="AP778" s="201"/>
      <c r="AQ778" s="201"/>
      <c r="AR778" s="201"/>
      <c r="AS778" s="201"/>
      <c r="AT778" s="201"/>
    </row>
    <row r="779" spans="1:46" hidden="1">
      <c r="A779" s="95" t="str">
        <f>IF(FN_MC!Y782="","*",FN_MC!Y782)</f>
        <v>*</v>
      </c>
      <c r="B779" s="95" t="str">
        <f>IF(FN_MC!X782="","*",FN_MC!X782)</f>
        <v>*</v>
      </c>
      <c r="C779" s="95" t="str">
        <f>IF(FN_MC!Z782="","*",FN_MC!Z782)</f>
        <v>*</v>
      </c>
      <c r="D779" s="96" t="str">
        <f>IF(FN_MC!S782="","*",FN_MC!S782)</f>
        <v>*</v>
      </c>
      <c r="E779" s="96" t="str">
        <f>IF(FN_MC!T782="","*",FN_MC!T782)</f>
        <v>*</v>
      </c>
      <c r="F779" s="96" t="str">
        <f>IF(FN_MC!B782="","*",FN_MC!B782)</f>
        <v>*</v>
      </c>
      <c r="G779" s="96" t="str">
        <f>IF(FN_MC!D782="","*",FN_MC!D782)</f>
        <v>*</v>
      </c>
      <c r="H779" s="96" t="str">
        <f>IF(FN_MC!F782="","*",FN_MC!F782)</f>
        <v>*</v>
      </c>
      <c r="I779" s="96" t="str">
        <f>IF(FN_MC!H782="","*",FN_MC!H782)</f>
        <v>*</v>
      </c>
      <c r="J779" s="96" t="str">
        <f>IF(FN_MC!I782="","*",FN_MC!I782)</f>
        <v>*</v>
      </c>
      <c r="K779" s="96" t="str">
        <f>IF(FN_MC!M782="","*",FN_MC!M782)</f>
        <v>*</v>
      </c>
      <c r="L779" s="196" t="str">
        <f>IF(FN_MC!N782="","*",FN_MC!N782)</f>
        <v>*</v>
      </c>
      <c r="M779" s="97" t="str">
        <f>IF(FN_MC!J782="","*",FN_MC!J782)</f>
        <v>*</v>
      </c>
      <c r="N779" s="183" t="str">
        <f>IF(FN_MC!K782="","*",FN_MC!K782)</f>
        <v>*</v>
      </c>
      <c r="O779" s="183" t="str">
        <f>IF(FN_MC!L782="","*",FN_MC!L782)</f>
        <v>*</v>
      </c>
      <c r="P779" s="107" t="str">
        <f>IF(FN_MC!O782="","*",FN_MC!O782)</f>
        <v>*</v>
      </c>
      <c r="Q779" s="107" t="str">
        <f>IF(FN_MC!P782="","*",FN_MC!P782)</f>
        <v>*</v>
      </c>
      <c r="R779" s="96" t="str">
        <f>IF(FN_MC!Q782="","*",CONCATENATE(FN_MC!Q782," ",FN_MC!R782))</f>
        <v>*</v>
      </c>
      <c r="S779" s="96" t="str">
        <f>IF(FN_MC!V782="","*",FN_MC!V782)</f>
        <v>*</v>
      </c>
      <c r="T779" s="96" t="str">
        <f>IF(FN_MC!W782="","*",FN_MC!W782)</f>
        <v>*</v>
      </c>
      <c r="U779" s="98" t="str">
        <f ca="1">_xlfn.XLOOKUP(G779&amp;$U$3,BS_CONTROLE[CHAVE],BS_CONTROLE[Quantidade_11],"-")</f>
        <v>-</v>
      </c>
      <c r="V779" s="98" t="str">
        <f ca="1">_xlfn.XLOOKUP(G779&amp;$V$3,BS_CONTROLE[CHAVE],BS_CONTROLE[Quantidade_11],"-")</f>
        <v>-</v>
      </c>
      <c r="W779" s="98" t="str">
        <f ca="1">_xlfn.XLOOKUP(G779&amp;$W$3,BS_CONTROLE[CHAVE],BS_CONTROLE[Quantidade_11],"-")</f>
        <v>-</v>
      </c>
      <c r="X779" s="201"/>
      <c r="Y779" s="201"/>
      <c r="Z779" s="201"/>
      <c r="AA779" s="201"/>
      <c r="AB779" s="201"/>
      <c r="AC779" s="201"/>
      <c r="AD779" s="201"/>
      <c r="AE779" s="201"/>
      <c r="AF779" s="201"/>
      <c r="AG779" s="201"/>
      <c r="AH779" s="201"/>
      <c r="AI779" s="201"/>
      <c r="AJ779" s="201"/>
      <c r="AK779" s="201"/>
      <c r="AL779" s="201"/>
      <c r="AM779" s="201"/>
      <c r="AN779" s="201"/>
      <c r="AO779" s="201"/>
      <c r="AP779" s="201"/>
      <c r="AQ779" s="201"/>
      <c r="AR779" s="201"/>
      <c r="AS779" s="201"/>
      <c r="AT779" s="201"/>
    </row>
    <row r="780" spans="1:46" hidden="1">
      <c r="A780" s="95" t="str">
        <f>IF(FN_MC!Y783="","*",FN_MC!Y783)</f>
        <v>*</v>
      </c>
      <c r="B780" s="95" t="str">
        <f>IF(FN_MC!X783="","*",FN_MC!X783)</f>
        <v>*</v>
      </c>
      <c r="C780" s="95" t="str">
        <f>IF(FN_MC!Z783="","*",FN_MC!Z783)</f>
        <v>*</v>
      </c>
      <c r="D780" s="96" t="str">
        <f>IF(FN_MC!S783="","*",FN_MC!S783)</f>
        <v>*</v>
      </c>
      <c r="E780" s="96" t="str">
        <f>IF(FN_MC!T783="","*",FN_MC!T783)</f>
        <v>*</v>
      </c>
      <c r="F780" s="96" t="str">
        <f>IF(FN_MC!B783="","*",FN_MC!B783)</f>
        <v>*</v>
      </c>
      <c r="G780" s="96" t="str">
        <f>IF(FN_MC!D783="","*",FN_MC!D783)</f>
        <v>*</v>
      </c>
      <c r="H780" s="96" t="str">
        <f>IF(FN_MC!F783="","*",FN_MC!F783)</f>
        <v>*</v>
      </c>
      <c r="I780" s="96" t="str">
        <f>IF(FN_MC!H783="","*",FN_MC!H783)</f>
        <v>*</v>
      </c>
      <c r="J780" s="96" t="str">
        <f>IF(FN_MC!I783="","*",FN_MC!I783)</f>
        <v>*</v>
      </c>
      <c r="K780" s="96" t="str">
        <f>IF(FN_MC!M783="","*",FN_MC!M783)</f>
        <v>*</v>
      </c>
      <c r="L780" s="196" t="str">
        <f>IF(FN_MC!N783="","*",FN_MC!N783)</f>
        <v>*</v>
      </c>
      <c r="M780" s="97" t="str">
        <f>IF(FN_MC!J783="","*",FN_MC!J783)</f>
        <v>*</v>
      </c>
      <c r="N780" s="183" t="str">
        <f>IF(FN_MC!K783="","*",FN_MC!K783)</f>
        <v>*</v>
      </c>
      <c r="O780" s="183" t="str">
        <f>IF(FN_MC!L783="","*",FN_MC!L783)</f>
        <v>*</v>
      </c>
      <c r="P780" s="107" t="str">
        <f>IF(FN_MC!O783="","*",FN_MC!O783)</f>
        <v>*</v>
      </c>
      <c r="Q780" s="107" t="str">
        <f>IF(FN_MC!P783="","*",FN_MC!P783)</f>
        <v>*</v>
      </c>
      <c r="R780" s="96" t="str">
        <f>IF(FN_MC!Q783="","*",CONCATENATE(FN_MC!Q783," ",FN_MC!R783))</f>
        <v>*</v>
      </c>
      <c r="S780" s="96" t="str">
        <f>IF(FN_MC!V783="","*",FN_MC!V783)</f>
        <v>*</v>
      </c>
      <c r="T780" s="96" t="str">
        <f>IF(FN_MC!W783="","*",FN_MC!W783)</f>
        <v>*</v>
      </c>
      <c r="U780" s="98" t="str">
        <f ca="1">_xlfn.XLOOKUP(G780&amp;$U$3,BS_CONTROLE[CHAVE],BS_CONTROLE[Quantidade_11],"-")</f>
        <v>-</v>
      </c>
      <c r="V780" s="98" t="str">
        <f ca="1">_xlfn.XLOOKUP(G780&amp;$V$3,BS_CONTROLE[CHAVE],BS_CONTROLE[Quantidade_11],"-")</f>
        <v>-</v>
      </c>
      <c r="W780" s="98" t="str">
        <f ca="1">_xlfn.XLOOKUP(G780&amp;$W$3,BS_CONTROLE[CHAVE],BS_CONTROLE[Quantidade_11],"-")</f>
        <v>-</v>
      </c>
      <c r="X780" s="201"/>
      <c r="Y780" s="201"/>
      <c r="Z780" s="201"/>
      <c r="AA780" s="201"/>
      <c r="AB780" s="201"/>
      <c r="AC780" s="201"/>
      <c r="AD780" s="201"/>
      <c r="AE780" s="201"/>
      <c r="AF780" s="201"/>
      <c r="AG780" s="201"/>
      <c r="AH780" s="201"/>
      <c r="AI780" s="201"/>
      <c r="AJ780" s="201"/>
      <c r="AK780" s="201"/>
      <c r="AL780" s="201"/>
      <c r="AM780" s="201"/>
      <c r="AN780" s="201"/>
      <c r="AO780" s="201"/>
      <c r="AP780" s="201"/>
      <c r="AQ780" s="201"/>
      <c r="AR780" s="201"/>
      <c r="AS780" s="201"/>
      <c r="AT780" s="201"/>
    </row>
    <row r="781" spans="1:46" hidden="1">
      <c r="A781" s="95" t="str">
        <f>IF(FN_MC!Y784="","*",FN_MC!Y784)</f>
        <v>*</v>
      </c>
      <c r="B781" s="95" t="str">
        <f>IF(FN_MC!X784="","*",FN_MC!X784)</f>
        <v>*</v>
      </c>
      <c r="C781" s="95" t="str">
        <f>IF(FN_MC!Z784="","*",FN_MC!Z784)</f>
        <v>*</v>
      </c>
      <c r="D781" s="96" t="str">
        <f>IF(FN_MC!S784="","*",FN_MC!S784)</f>
        <v>*</v>
      </c>
      <c r="E781" s="96" t="str">
        <f>IF(FN_MC!T784="","*",FN_MC!T784)</f>
        <v>*</v>
      </c>
      <c r="F781" s="96" t="str">
        <f>IF(FN_MC!B784="","*",FN_MC!B784)</f>
        <v>*</v>
      </c>
      <c r="G781" s="96" t="str">
        <f>IF(FN_MC!D784="","*",FN_MC!D784)</f>
        <v>*</v>
      </c>
      <c r="H781" s="96" t="str">
        <f>IF(FN_MC!F784="","*",FN_MC!F784)</f>
        <v>*</v>
      </c>
      <c r="I781" s="96" t="str">
        <f>IF(FN_MC!H784="","*",FN_MC!H784)</f>
        <v>*</v>
      </c>
      <c r="J781" s="96" t="str">
        <f>IF(FN_MC!I784="","*",FN_MC!I784)</f>
        <v>*</v>
      </c>
      <c r="K781" s="96" t="str">
        <f>IF(FN_MC!M784="","*",FN_MC!M784)</f>
        <v>*</v>
      </c>
      <c r="L781" s="196" t="str">
        <f>IF(FN_MC!N784="","*",FN_MC!N784)</f>
        <v>*</v>
      </c>
      <c r="M781" s="97" t="str">
        <f>IF(FN_MC!J784="","*",FN_MC!J784)</f>
        <v>*</v>
      </c>
      <c r="N781" s="183" t="str">
        <f>IF(FN_MC!K784="","*",FN_MC!K784)</f>
        <v>*</v>
      </c>
      <c r="O781" s="183" t="str">
        <f>IF(FN_MC!L784="","*",FN_MC!L784)</f>
        <v>*</v>
      </c>
      <c r="P781" s="107" t="str">
        <f>IF(FN_MC!O784="","*",FN_MC!O784)</f>
        <v>*</v>
      </c>
      <c r="Q781" s="107" t="str">
        <f>IF(FN_MC!P784="","*",FN_MC!P784)</f>
        <v>*</v>
      </c>
      <c r="R781" s="96" t="str">
        <f>IF(FN_MC!Q784="","*",CONCATENATE(FN_MC!Q784," ",FN_MC!R784))</f>
        <v>*</v>
      </c>
      <c r="S781" s="96" t="str">
        <f>IF(FN_MC!V784="","*",FN_MC!V784)</f>
        <v>*</v>
      </c>
      <c r="T781" s="96" t="str">
        <f>IF(FN_MC!W784="","*",FN_MC!W784)</f>
        <v>*</v>
      </c>
      <c r="U781" s="98" t="str">
        <f ca="1">_xlfn.XLOOKUP(G781&amp;$U$3,BS_CONTROLE[CHAVE],BS_CONTROLE[Quantidade_11],"-")</f>
        <v>-</v>
      </c>
      <c r="V781" s="98" t="str">
        <f ca="1">_xlfn.XLOOKUP(G781&amp;$V$3,BS_CONTROLE[CHAVE],BS_CONTROLE[Quantidade_11],"-")</f>
        <v>-</v>
      </c>
      <c r="W781" s="98" t="str">
        <f ca="1">_xlfn.XLOOKUP(G781&amp;$W$3,BS_CONTROLE[CHAVE],BS_CONTROLE[Quantidade_11],"-")</f>
        <v>-</v>
      </c>
      <c r="X781" s="201"/>
      <c r="Y781" s="201"/>
      <c r="Z781" s="201"/>
      <c r="AA781" s="201"/>
      <c r="AB781" s="201"/>
      <c r="AC781" s="201"/>
      <c r="AD781" s="201"/>
      <c r="AE781" s="201"/>
      <c r="AF781" s="201"/>
      <c r="AG781" s="201"/>
      <c r="AH781" s="201"/>
      <c r="AI781" s="201"/>
      <c r="AJ781" s="201"/>
      <c r="AK781" s="201"/>
      <c r="AL781" s="201"/>
      <c r="AM781" s="201"/>
      <c r="AN781" s="201"/>
      <c r="AO781" s="201"/>
      <c r="AP781" s="201"/>
      <c r="AQ781" s="201"/>
      <c r="AR781" s="201"/>
      <c r="AS781" s="201"/>
      <c r="AT781" s="201"/>
    </row>
    <row r="782" spans="1:46" hidden="1">
      <c r="A782" s="95" t="str">
        <f>IF(FN_MC!Y785="","*",FN_MC!Y785)</f>
        <v>*</v>
      </c>
      <c r="B782" s="95" t="str">
        <f>IF(FN_MC!X785="","*",FN_MC!X785)</f>
        <v>*</v>
      </c>
      <c r="C782" s="95" t="str">
        <f>IF(FN_MC!Z785="","*",FN_MC!Z785)</f>
        <v>*</v>
      </c>
      <c r="D782" s="96" t="str">
        <f>IF(FN_MC!S785="","*",FN_MC!S785)</f>
        <v>*</v>
      </c>
      <c r="E782" s="96" t="str">
        <f>IF(FN_MC!T785="","*",FN_MC!T785)</f>
        <v>*</v>
      </c>
      <c r="F782" s="96" t="str">
        <f>IF(FN_MC!B785="","*",FN_MC!B785)</f>
        <v>*</v>
      </c>
      <c r="G782" s="96" t="str">
        <f>IF(FN_MC!D785="","*",FN_MC!D785)</f>
        <v>*</v>
      </c>
      <c r="H782" s="96" t="str">
        <f>IF(FN_MC!F785="","*",FN_MC!F785)</f>
        <v>*</v>
      </c>
      <c r="I782" s="96" t="str">
        <f>IF(FN_MC!H785="","*",FN_MC!H785)</f>
        <v>*</v>
      </c>
      <c r="J782" s="96" t="str">
        <f>IF(FN_MC!I785="","*",FN_MC!I785)</f>
        <v>*</v>
      </c>
      <c r="K782" s="96" t="str">
        <f>IF(FN_MC!M785="","*",FN_MC!M785)</f>
        <v>*</v>
      </c>
      <c r="L782" s="196" t="str">
        <f>IF(FN_MC!N785="","*",FN_MC!N785)</f>
        <v>*</v>
      </c>
      <c r="M782" s="97" t="str">
        <f>IF(FN_MC!J785="","*",FN_MC!J785)</f>
        <v>*</v>
      </c>
      <c r="N782" s="183" t="str">
        <f>IF(FN_MC!K785="","*",FN_MC!K785)</f>
        <v>*</v>
      </c>
      <c r="O782" s="183" t="str">
        <f>IF(FN_MC!L785="","*",FN_MC!L785)</f>
        <v>*</v>
      </c>
      <c r="P782" s="107" t="str">
        <f>IF(FN_MC!O785="","*",FN_MC!O785)</f>
        <v>*</v>
      </c>
      <c r="Q782" s="107" t="str">
        <f>IF(FN_MC!P785="","*",FN_MC!P785)</f>
        <v>*</v>
      </c>
      <c r="R782" s="96" t="str">
        <f>IF(FN_MC!Q785="","*",CONCATENATE(FN_MC!Q785," ",FN_MC!R785))</f>
        <v>*</v>
      </c>
      <c r="S782" s="96" t="str">
        <f>IF(FN_MC!V785="","*",FN_MC!V785)</f>
        <v>*</v>
      </c>
      <c r="T782" s="96" t="str">
        <f>IF(FN_MC!W785="","*",FN_MC!W785)</f>
        <v>*</v>
      </c>
      <c r="U782" s="98" t="str">
        <f ca="1">_xlfn.XLOOKUP(G782&amp;$U$3,BS_CONTROLE[CHAVE],BS_CONTROLE[Quantidade_11],"-")</f>
        <v>-</v>
      </c>
      <c r="V782" s="98" t="str">
        <f ca="1">_xlfn.XLOOKUP(G782&amp;$V$3,BS_CONTROLE[CHAVE],BS_CONTROLE[Quantidade_11],"-")</f>
        <v>-</v>
      </c>
      <c r="W782" s="98" t="str">
        <f ca="1">_xlfn.XLOOKUP(G782&amp;$W$3,BS_CONTROLE[CHAVE],BS_CONTROLE[Quantidade_11],"-")</f>
        <v>-</v>
      </c>
      <c r="X782" s="201"/>
      <c r="Y782" s="201"/>
      <c r="Z782" s="201"/>
      <c r="AA782" s="201"/>
      <c r="AB782" s="201"/>
      <c r="AC782" s="201"/>
      <c r="AD782" s="201"/>
      <c r="AE782" s="201"/>
      <c r="AF782" s="201"/>
      <c r="AG782" s="201"/>
      <c r="AH782" s="201"/>
      <c r="AI782" s="201"/>
      <c r="AJ782" s="201"/>
      <c r="AK782" s="201"/>
      <c r="AL782" s="201"/>
      <c r="AM782" s="201"/>
      <c r="AN782" s="201"/>
      <c r="AO782" s="201"/>
      <c r="AP782" s="201"/>
      <c r="AQ782" s="201"/>
      <c r="AR782" s="201"/>
      <c r="AS782" s="201"/>
      <c r="AT782" s="201"/>
    </row>
    <row r="783" spans="1:46" hidden="1">
      <c r="A783" s="95" t="str">
        <f>IF(FN_MC!Y786="","*",FN_MC!Y786)</f>
        <v>*</v>
      </c>
      <c r="B783" s="95" t="str">
        <f>IF(FN_MC!X786="","*",FN_MC!X786)</f>
        <v>*</v>
      </c>
      <c r="C783" s="95" t="str">
        <f>IF(FN_MC!Z786="","*",FN_MC!Z786)</f>
        <v>*</v>
      </c>
      <c r="D783" s="96" t="str">
        <f>IF(FN_MC!S786="","*",FN_MC!S786)</f>
        <v>*</v>
      </c>
      <c r="E783" s="96" t="str">
        <f>IF(FN_MC!T786="","*",FN_MC!T786)</f>
        <v>*</v>
      </c>
      <c r="F783" s="96" t="str">
        <f>IF(FN_MC!B786="","*",FN_MC!B786)</f>
        <v>*</v>
      </c>
      <c r="G783" s="96" t="str">
        <f>IF(FN_MC!D786="","*",FN_MC!D786)</f>
        <v>*</v>
      </c>
      <c r="H783" s="96" t="str">
        <f>IF(FN_MC!F786="","*",FN_MC!F786)</f>
        <v>*</v>
      </c>
      <c r="I783" s="96" t="str">
        <f>IF(FN_MC!H786="","*",FN_MC!H786)</f>
        <v>*</v>
      </c>
      <c r="J783" s="96" t="str">
        <f>IF(FN_MC!I786="","*",FN_MC!I786)</f>
        <v>*</v>
      </c>
      <c r="K783" s="96" t="str">
        <f>IF(FN_MC!M786="","*",FN_MC!M786)</f>
        <v>*</v>
      </c>
      <c r="L783" s="196" t="str">
        <f>IF(FN_MC!N786="","*",FN_MC!N786)</f>
        <v>*</v>
      </c>
      <c r="M783" s="97" t="str">
        <f>IF(FN_MC!J786="","*",FN_MC!J786)</f>
        <v>*</v>
      </c>
      <c r="N783" s="183" t="str">
        <f>IF(FN_MC!K786="","*",FN_MC!K786)</f>
        <v>*</v>
      </c>
      <c r="O783" s="183" t="str">
        <f>IF(FN_MC!L786="","*",FN_MC!L786)</f>
        <v>*</v>
      </c>
      <c r="P783" s="107" t="str">
        <f>IF(FN_MC!O786="","*",FN_MC!O786)</f>
        <v>*</v>
      </c>
      <c r="Q783" s="107" t="str">
        <f>IF(FN_MC!P786="","*",FN_MC!P786)</f>
        <v>*</v>
      </c>
      <c r="R783" s="96" t="str">
        <f>IF(FN_MC!Q786="","*",CONCATENATE(FN_MC!Q786," ",FN_MC!R786))</f>
        <v>*</v>
      </c>
      <c r="S783" s="96" t="str">
        <f>IF(FN_MC!V786="","*",FN_MC!V786)</f>
        <v>*</v>
      </c>
      <c r="T783" s="96" t="str">
        <f>IF(FN_MC!W786="","*",FN_MC!W786)</f>
        <v>*</v>
      </c>
      <c r="U783" s="98" t="str">
        <f ca="1">_xlfn.XLOOKUP(G783&amp;$U$3,BS_CONTROLE[CHAVE],BS_CONTROLE[Quantidade_11],"-")</f>
        <v>-</v>
      </c>
      <c r="V783" s="98" t="str">
        <f ca="1">_xlfn.XLOOKUP(G783&amp;$V$3,BS_CONTROLE[CHAVE],BS_CONTROLE[Quantidade_11],"-")</f>
        <v>-</v>
      </c>
      <c r="W783" s="98" t="str">
        <f ca="1">_xlfn.XLOOKUP(G783&amp;$W$3,BS_CONTROLE[CHAVE],BS_CONTROLE[Quantidade_11],"-")</f>
        <v>-</v>
      </c>
      <c r="X783" s="201"/>
      <c r="Y783" s="201"/>
      <c r="Z783" s="201"/>
      <c r="AA783" s="201"/>
      <c r="AB783" s="201"/>
      <c r="AC783" s="201"/>
      <c r="AD783" s="201"/>
      <c r="AE783" s="201"/>
      <c r="AF783" s="201"/>
      <c r="AG783" s="201"/>
      <c r="AH783" s="201"/>
      <c r="AI783" s="201"/>
      <c r="AJ783" s="201"/>
      <c r="AK783" s="201"/>
      <c r="AL783" s="201"/>
      <c r="AM783" s="201"/>
      <c r="AN783" s="201"/>
      <c r="AO783" s="201"/>
      <c r="AP783" s="201"/>
      <c r="AQ783" s="201"/>
      <c r="AR783" s="201"/>
      <c r="AS783" s="201"/>
      <c r="AT783" s="201"/>
    </row>
    <row r="784" spans="1:46" hidden="1">
      <c r="A784" s="95" t="str">
        <f>IF(FN_MC!Y787="","*",FN_MC!Y787)</f>
        <v>*</v>
      </c>
      <c r="B784" s="95" t="str">
        <f>IF(FN_MC!X787="","*",FN_MC!X787)</f>
        <v>*</v>
      </c>
      <c r="C784" s="95" t="str">
        <f>IF(FN_MC!Z787="","*",FN_MC!Z787)</f>
        <v>*</v>
      </c>
      <c r="D784" s="96" t="str">
        <f>IF(FN_MC!S787="","*",FN_MC!S787)</f>
        <v>*</v>
      </c>
      <c r="E784" s="96" t="str">
        <f>IF(FN_MC!T787="","*",FN_MC!T787)</f>
        <v>*</v>
      </c>
      <c r="F784" s="96" t="str">
        <f>IF(FN_MC!B787="","*",FN_MC!B787)</f>
        <v>*</v>
      </c>
      <c r="G784" s="96" t="str">
        <f>IF(FN_MC!D787="","*",FN_MC!D787)</f>
        <v>*</v>
      </c>
      <c r="H784" s="96" t="str">
        <f>IF(FN_MC!F787="","*",FN_MC!F787)</f>
        <v>*</v>
      </c>
      <c r="I784" s="96" t="str">
        <f>IF(FN_MC!H787="","*",FN_MC!H787)</f>
        <v>*</v>
      </c>
      <c r="J784" s="96" t="str">
        <f>IF(FN_MC!I787="","*",FN_MC!I787)</f>
        <v>*</v>
      </c>
      <c r="K784" s="96" t="str">
        <f>IF(FN_MC!M787="","*",FN_MC!M787)</f>
        <v>*</v>
      </c>
      <c r="L784" s="196" t="str">
        <f>IF(FN_MC!N787="","*",FN_MC!N787)</f>
        <v>*</v>
      </c>
      <c r="M784" s="97" t="str">
        <f>IF(FN_MC!J787="","*",FN_MC!J787)</f>
        <v>*</v>
      </c>
      <c r="N784" s="183" t="str">
        <f>IF(FN_MC!K787="","*",FN_MC!K787)</f>
        <v>*</v>
      </c>
      <c r="O784" s="183" t="str">
        <f>IF(FN_MC!L787="","*",FN_MC!L787)</f>
        <v>*</v>
      </c>
      <c r="P784" s="107" t="str">
        <f>IF(FN_MC!O787="","*",FN_MC!O787)</f>
        <v>*</v>
      </c>
      <c r="Q784" s="107" t="str">
        <f>IF(FN_MC!P787="","*",FN_MC!P787)</f>
        <v>*</v>
      </c>
      <c r="R784" s="96" t="str">
        <f>IF(FN_MC!Q787="","*",CONCATENATE(FN_MC!Q787," ",FN_MC!R787))</f>
        <v>*</v>
      </c>
      <c r="S784" s="96" t="str">
        <f>IF(FN_MC!V787="","*",FN_MC!V787)</f>
        <v>*</v>
      </c>
      <c r="T784" s="96" t="str">
        <f>IF(FN_MC!W787="","*",FN_MC!W787)</f>
        <v>*</v>
      </c>
      <c r="U784" s="98" t="str">
        <f ca="1">_xlfn.XLOOKUP(G784&amp;$U$3,BS_CONTROLE[CHAVE],BS_CONTROLE[Quantidade_11],"-")</f>
        <v>-</v>
      </c>
      <c r="V784" s="98" t="str">
        <f ca="1">_xlfn.XLOOKUP(G784&amp;$V$3,BS_CONTROLE[CHAVE],BS_CONTROLE[Quantidade_11],"-")</f>
        <v>-</v>
      </c>
      <c r="W784" s="98" t="str">
        <f ca="1">_xlfn.XLOOKUP(G784&amp;$W$3,BS_CONTROLE[CHAVE],BS_CONTROLE[Quantidade_11],"-")</f>
        <v>-</v>
      </c>
      <c r="X784" s="201"/>
      <c r="Y784" s="201"/>
      <c r="Z784" s="201"/>
      <c r="AA784" s="201"/>
      <c r="AB784" s="201"/>
      <c r="AC784" s="201"/>
      <c r="AD784" s="201"/>
      <c r="AE784" s="201"/>
      <c r="AF784" s="201"/>
      <c r="AG784" s="201"/>
      <c r="AH784" s="201"/>
      <c r="AI784" s="201"/>
      <c r="AJ784" s="201"/>
      <c r="AK784" s="201"/>
      <c r="AL784" s="201"/>
      <c r="AM784" s="201"/>
      <c r="AN784" s="201"/>
      <c r="AO784" s="201"/>
      <c r="AP784" s="201"/>
      <c r="AQ784" s="201"/>
      <c r="AR784" s="201"/>
      <c r="AS784" s="201"/>
      <c r="AT784" s="201"/>
    </row>
    <row r="785" spans="1:46" hidden="1">
      <c r="A785" s="95" t="str">
        <f>IF(FN_MC!Y788="","*",FN_MC!Y788)</f>
        <v>*</v>
      </c>
      <c r="B785" s="95" t="str">
        <f>IF(FN_MC!X788="","*",FN_MC!X788)</f>
        <v>*</v>
      </c>
      <c r="C785" s="95" t="str">
        <f>IF(FN_MC!Z788="","*",FN_MC!Z788)</f>
        <v>*</v>
      </c>
      <c r="D785" s="96" t="str">
        <f>IF(FN_MC!S788="","*",FN_MC!S788)</f>
        <v>*</v>
      </c>
      <c r="E785" s="96" t="str">
        <f>IF(FN_MC!T788="","*",FN_MC!T788)</f>
        <v>*</v>
      </c>
      <c r="F785" s="96" t="str">
        <f>IF(FN_MC!B788="","*",FN_MC!B788)</f>
        <v>*</v>
      </c>
      <c r="G785" s="96" t="str">
        <f>IF(FN_MC!D788="","*",FN_MC!D788)</f>
        <v>*</v>
      </c>
      <c r="H785" s="96" t="str">
        <f>IF(FN_MC!F788="","*",FN_MC!F788)</f>
        <v>*</v>
      </c>
      <c r="I785" s="96" t="str">
        <f>IF(FN_MC!H788="","*",FN_MC!H788)</f>
        <v>*</v>
      </c>
      <c r="J785" s="96" t="str">
        <f>IF(FN_MC!I788="","*",FN_MC!I788)</f>
        <v>*</v>
      </c>
      <c r="K785" s="96" t="str">
        <f>IF(FN_MC!M788="","*",FN_MC!M788)</f>
        <v>*</v>
      </c>
      <c r="L785" s="196" t="str">
        <f>IF(FN_MC!N788="","*",FN_MC!N788)</f>
        <v>*</v>
      </c>
      <c r="M785" s="97" t="str">
        <f>IF(FN_MC!J788="","*",FN_MC!J788)</f>
        <v>*</v>
      </c>
      <c r="N785" s="183" t="str">
        <f>IF(FN_MC!K788="","*",FN_MC!K788)</f>
        <v>*</v>
      </c>
      <c r="O785" s="183" t="str">
        <f>IF(FN_MC!L788="","*",FN_MC!L788)</f>
        <v>*</v>
      </c>
      <c r="P785" s="107" t="str">
        <f>IF(FN_MC!O788="","*",FN_MC!O788)</f>
        <v>*</v>
      </c>
      <c r="Q785" s="107" t="str">
        <f>IF(FN_MC!P788="","*",FN_MC!P788)</f>
        <v>*</v>
      </c>
      <c r="R785" s="96" t="str">
        <f>IF(FN_MC!Q788="","*",CONCATENATE(FN_MC!Q788," ",FN_MC!R788))</f>
        <v>*</v>
      </c>
      <c r="S785" s="96" t="str">
        <f>IF(FN_MC!V788="","*",FN_MC!V788)</f>
        <v>*</v>
      </c>
      <c r="T785" s="96" t="str">
        <f>IF(FN_MC!W788="","*",FN_MC!W788)</f>
        <v>*</v>
      </c>
      <c r="U785" s="98" t="str">
        <f ca="1">_xlfn.XLOOKUP(G785&amp;$U$3,BS_CONTROLE[CHAVE],BS_CONTROLE[Quantidade_11],"-")</f>
        <v>-</v>
      </c>
      <c r="V785" s="98" t="str">
        <f ca="1">_xlfn.XLOOKUP(G785&amp;$V$3,BS_CONTROLE[CHAVE],BS_CONTROLE[Quantidade_11],"-")</f>
        <v>-</v>
      </c>
      <c r="W785" s="98" t="str">
        <f ca="1">_xlfn.XLOOKUP(G785&amp;$W$3,BS_CONTROLE[CHAVE],BS_CONTROLE[Quantidade_11],"-")</f>
        <v>-</v>
      </c>
      <c r="X785" s="201"/>
      <c r="Y785" s="201"/>
      <c r="Z785" s="201"/>
      <c r="AA785" s="201"/>
      <c r="AB785" s="201"/>
      <c r="AC785" s="201"/>
      <c r="AD785" s="201"/>
      <c r="AE785" s="201"/>
      <c r="AF785" s="201"/>
      <c r="AG785" s="201"/>
      <c r="AH785" s="201"/>
      <c r="AI785" s="201"/>
      <c r="AJ785" s="201"/>
      <c r="AK785" s="201"/>
      <c r="AL785" s="201"/>
      <c r="AM785" s="201"/>
      <c r="AN785" s="201"/>
      <c r="AO785" s="201"/>
      <c r="AP785" s="201"/>
      <c r="AQ785" s="201"/>
      <c r="AR785" s="201"/>
      <c r="AS785" s="201"/>
      <c r="AT785" s="201"/>
    </row>
    <row r="786" spans="1:46" hidden="1">
      <c r="A786" s="95" t="str">
        <f>IF(FN_MC!Y789="","*",FN_MC!Y789)</f>
        <v>*</v>
      </c>
      <c r="B786" s="95" t="str">
        <f>IF(FN_MC!X789="","*",FN_MC!X789)</f>
        <v>*</v>
      </c>
      <c r="C786" s="95" t="str">
        <f>IF(FN_MC!Z789="","*",FN_MC!Z789)</f>
        <v>*</v>
      </c>
      <c r="D786" s="96" t="str">
        <f>IF(FN_MC!S789="","*",FN_MC!S789)</f>
        <v>*</v>
      </c>
      <c r="E786" s="96" t="str">
        <f>IF(FN_MC!T789="","*",FN_MC!T789)</f>
        <v>*</v>
      </c>
      <c r="F786" s="96" t="str">
        <f>IF(FN_MC!B789="","*",FN_MC!B789)</f>
        <v>*</v>
      </c>
      <c r="G786" s="96" t="str">
        <f>IF(FN_MC!D789="","*",FN_MC!D789)</f>
        <v>*</v>
      </c>
      <c r="H786" s="96" t="str">
        <f>IF(FN_MC!F789="","*",FN_MC!F789)</f>
        <v>*</v>
      </c>
      <c r="I786" s="96" t="str">
        <f>IF(FN_MC!H789="","*",FN_MC!H789)</f>
        <v>*</v>
      </c>
      <c r="J786" s="96" t="str">
        <f>IF(FN_MC!I789="","*",FN_MC!I789)</f>
        <v>*</v>
      </c>
      <c r="K786" s="96" t="str">
        <f>IF(FN_MC!M789="","*",FN_MC!M789)</f>
        <v>*</v>
      </c>
      <c r="L786" s="196" t="str">
        <f>IF(FN_MC!N789="","*",FN_MC!N789)</f>
        <v>*</v>
      </c>
      <c r="M786" s="97" t="str">
        <f>IF(FN_MC!J789="","*",FN_MC!J789)</f>
        <v>*</v>
      </c>
      <c r="N786" s="183" t="str">
        <f>IF(FN_MC!K789="","*",FN_MC!K789)</f>
        <v>*</v>
      </c>
      <c r="O786" s="183" t="str">
        <f>IF(FN_MC!L789="","*",FN_MC!L789)</f>
        <v>*</v>
      </c>
      <c r="P786" s="107" t="str">
        <f>IF(FN_MC!O789="","*",FN_MC!O789)</f>
        <v>*</v>
      </c>
      <c r="Q786" s="107" t="str">
        <f>IF(FN_MC!P789="","*",FN_MC!P789)</f>
        <v>*</v>
      </c>
      <c r="R786" s="96" t="str">
        <f>IF(FN_MC!Q789="","*",CONCATENATE(FN_MC!Q789," ",FN_MC!R789))</f>
        <v>*</v>
      </c>
      <c r="S786" s="96" t="str">
        <f>IF(FN_MC!V789="","*",FN_MC!V789)</f>
        <v>*</v>
      </c>
      <c r="T786" s="96" t="str">
        <f>IF(FN_MC!W789="","*",FN_MC!W789)</f>
        <v>*</v>
      </c>
      <c r="U786" s="98" t="str">
        <f ca="1">_xlfn.XLOOKUP(G786&amp;$U$3,BS_CONTROLE[CHAVE],BS_CONTROLE[Quantidade_11],"-")</f>
        <v>-</v>
      </c>
      <c r="V786" s="98" t="str">
        <f ca="1">_xlfn.XLOOKUP(G786&amp;$V$3,BS_CONTROLE[CHAVE],BS_CONTROLE[Quantidade_11],"-")</f>
        <v>-</v>
      </c>
      <c r="W786" s="98" t="str">
        <f ca="1">_xlfn.XLOOKUP(G786&amp;$W$3,BS_CONTROLE[CHAVE],BS_CONTROLE[Quantidade_11],"-")</f>
        <v>-</v>
      </c>
      <c r="X786" s="201"/>
      <c r="Y786" s="201"/>
      <c r="Z786" s="201"/>
      <c r="AA786" s="201"/>
      <c r="AB786" s="201"/>
      <c r="AC786" s="201"/>
      <c r="AD786" s="201"/>
      <c r="AE786" s="201"/>
      <c r="AF786" s="201"/>
      <c r="AG786" s="201"/>
      <c r="AH786" s="201"/>
      <c r="AI786" s="201"/>
      <c r="AJ786" s="201"/>
      <c r="AK786" s="201"/>
      <c r="AL786" s="201"/>
      <c r="AM786" s="201"/>
      <c r="AN786" s="201"/>
      <c r="AO786" s="201"/>
      <c r="AP786" s="201"/>
      <c r="AQ786" s="201"/>
      <c r="AR786" s="201"/>
      <c r="AS786" s="201"/>
      <c r="AT786" s="201"/>
    </row>
    <row r="787" spans="1:46" hidden="1">
      <c r="A787" s="95" t="str">
        <f>IF(FN_MC!Y790="","*",FN_MC!Y790)</f>
        <v>*</v>
      </c>
      <c r="B787" s="95" t="str">
        <f>IF(FN_MC!X790="","*",FN_MC!X790)</f>
        <v>*</v>
      </c>
      <c r="C787" s="95" t="str">
        <f>IF(FN_MC!Z790="","*",FN_MC!Z790)</f>
        <v>*</v>
      </c>
      <c r="D787" s="96" t="str">
        <f>IF(FN_MC!S790="","*",FN_MC!S790)</f>
        <v>*</v>
      </c>
      <c r="E787" s="96" t="str">
        <f>IF(FN_MC!T790="","*",FN_MC!T790)</f>
        <v>*</v>
      </c>
      <c r="F787" s="96" t="str">
        <f>IF(FN_MC!B790="","*",FN_MC!B790)</f>
        <v>*</v>
      </c>
      <c r="G787" s="96" t="str">
        <f>IF(FN_MC!D790="","*",FN_MC!D790)</f>
        <v>*</v>
      </c>
      <c r="H787" s="96" t="str">
        <f>IF(FN_MC!F790="","*",FN_MC!F790)</f>
        <v>*</v>
      </c>
      <c r="I787" s="96" t="str">
        <f>IF(FN_MC!H790="","*",FN_MC!H790)</f>
        <v>*</v>
      </c>
      <c r="J787" s="96" t="str">
        <f>IF(FN_MC!I790="","*",FN_MC!I790)</f>
        <v>*</v>
      </c>
      <c r="K787" s="96" t="str">
        <f>IF(FN_MC!M790="","*",FN_MC!M790)</f>
        <v>*</v>
      </c>
      <c r="L787" s="196" t="str">
        <f>IF(FN_MC!N790="","*",FN_MC!N790)</f>
        <v>*</v>
      </c>
      <c r="M787" s="97" t="str">
        <f>IF(FN_MC!J790="","*",FN_MC!J790)</f>
        <v>*</v>
      </c>
      <c r="N787" s="183" t="str">
        <f>IF(FN_MC!K790="","*",FN_MC!K790)</f>
        <v>*</v>
      </c>
      <c r="O787" s="183" t="str">
        <f>IF(FN_MC!L790="","*",FN_MC!L790)</f>
        <v>*</v>
      </c>
      <c r="P787" s="107" t="str">
        <f>IF(FN_MC!O790="","*",FN_MC!O790)</f>
        <v>*</v>
      </c>
      <c r="Q787" s="107" t="str">
        <f>IF(FN_MC!P790="","*",FN_MC!P790)</f>
        <v>*</v>
      </c>
      <c r="R787" s="96" t="str">
        <f>IF(FN_MC!Q790="","*",CONCATENATE(FN_MC!Q790," ",FN_MC!R790))</f>
        <v>*</v>
      </c>
      <c r="S787" s="96" t="str">
        <f>IF(FN_MC!V790="","*",FN_MC!V790)</f>
        <v>*</v>
      </c>
      <c r="T787" s="96" t="str">
        <f>IF(FN_MC!W790="","*",FN_MC!W790)</f>
        <v>*</v>
      </c>
      <c r="U787" s="98" t="str">
        <f ca="1">_xlfn.XLOOKUP(G787&amp;$U$3,BS_CONTROLE[CHAVE],BS_CONTROLE[Quantidade_11],"-")</f>
        <v>-</v>
      </c>
      <c r="V787" s="98" t="str">
        <f ca="1">_xlfn.XLOOKUP(G787&amp;$V$3,BS_CONTROLE[CHAVE],BS_CONTROLE[Quantidade_11],"-")</f>
        <v>-</v>
      </c>
      <c r="W787" s="98" t="str">
        <f ca="1">_xlfn.XLOOKUP(G787&amp;$W$3,BS_CONTROLE[CHAVE],BS_CONTROLE[Quantidade_11],"-")</f>
        <v>-</v>
      </c>
      <c r="X787" s="201"/>
      <c r="Y787" s="201"/>
      <c r="Z787" s="201"/>
      <c r="AA787" s="201"/>
      <c r="AB787" s="201"/>
      <c r="AC787" s="201"/>
      <c r="AD787" s="201"/>
      <c r="AE787" s="201"/>
      <c r="AF787" s="201"/>
      <c r="AG787" s="201"/>
      <c r="AH787" s="201"/>
      <c r="AI787" s="201"/>
      <c r="AJ787" s="201"/>
      <c r="AK787" s="201"/>
      <c r="AL787" s="201"/>
      <c r="AM787" s="201"/>
      <c r="AN787" s="201"/>
      <c r="AO787" s="201"/>
      <c r="AP787" s="201"/>
      <c r="AQ787" s="201"/>
      <c r="AR787" s="201"/>
      <c r="AS787" s="201"/>
      <c r="AT787" s="201"/>
    </row>
    <row r="788" spans="1:46" hidden="1">
      <c r="A788" s="95" t="str">
        <f>IF(FN_MC!Y791="","*",FN_MC!Y791)</f>
        <v>*</v>
      </c>
      <c r="B788" s="95" t="str">
        <f>IF(FN_MC!X791="","*",FN_MC!X791)</f>
        <v>*</v>
      </c>
      <c r="C788" s="95" t="str">
        <f>IF(FN_MC!Z791="","*",FN_MC!Z791)</f>
        <v>*</v>
      </c>
      <c r="D788" s="96" t="str">
        <f>IF(FN_MC!S791="","*",FN_MC!S791)</f>
        <v>*</v>
      </c>
      <c r="E788" s="96" t="str">
        <f>IF(FN_MC!T791="","*",FN_MC!T791)</f>
        <v>*</v>
      </c>
      <c r="F788" s="96" t="str">
        <f>IF(FN_MC!B791="","*",FN_MC!B791)</f>
        <v>*</v>
      </c>
      <c r="G788" s="96" t="str">
        <f>IF(FN_MC!D791="","*",FN_MC!D791)</f>
        <v>*</v>
      </c>
      <c r="H788" s="96" t="str">
        <f>IF(FN_MC!F791="","*",FN_MC!F791)</f>
        <v>*</v>
      </c>
      <c r="I788" s="96" t="str">
        <f>IF(FN_MC!H791="","*",FN_MC!H791)</f>
        <v>*</v>
      </c>
      <c r="J788" s="96" t="str">
        <f>IF(FN_MC!I791="","*",FN_MC!I791)</f>
        <v>*</v>
      </c>
      <c r="K788" s="96" t="str">
        <f>IF(FN_MC!M791="","*",FN_MC!M791)</f>
        <v>*</v>
      </c>
      <c r="L788" s="196" t="str">
        <f>IF(FN_MC!N791="","*",FN_MC!N791)</f>
        <v>*</v>
      </c>
      <c r="M788" s="97" t="str">
        <f>IF(FN_MC!J791="","*",FN_MC!J791)</f>
        <v>*</v>
      </c>
      <c r="N788" s="183" t="str">
        <f>IF(FN_MC!K791="","*",FN_MC!K791)</f>
        <v>*</v>
      </c>
      <c r="O788" s="183" t="str">
        <f>IF(FN_MC!L791="","*",FN_MC!L791)</f>
        <v>*</v>
      </c>
      <c r="P788" s="107" t="str">
        <f>IF(FN_MC!O791="","*",FN_MC!O791)</f>
        <v>*</v>
      </c>
      <c r="Q788" s="107" t="str">
        <f>IF(FN_MC!P791="","*",FN_MC!P791)</f>
        <v>*</v>
      </c>
      <c r="R788" s="96" t="str">
        <f>IF(FN_MC!Q791="","*",CONCATENATE(FN_MC!Q791," ",FN_MC!R791))</f>
        <v>*</v>
      </c>
      <c r="S788" s="96" t="str">
        <f>IF(FN_MC!V791="","*",FN_MC!V791)</f>
        <v>*</v>
      </c>
      <c r="T788" s="96" t="str">
        <f>IF(FN_MC!W791="","*",FN_MC!W791)</f>
        <v>*</v>
      </c>
      <c r="U788" s="98" t="str">
        <f ca="1">_xlfn.XLOOKUP(G788&amp;$U$3,BS_CONTROLE[CHAVE],BS_CONTROLE[Quantidade_11],"-")</f>
        <v>-</v>
      </c>
      <c r="V788" s="98" t="str">
        <f ca="1">_xlfn.XLOOKUP(G788&amp;$V$3,BS_CONTROLE[CHAVE],BS_CONTROLE[Quantidade_11],"-")</f>
        <v>-</v>
      </c>
      <c r="W788" s="98" t="str">
        <f ca="1">_xlfn.XLOOKUP(G788&amp;$W$3,BS_CONTROLE[CHAVE],BS_CONTROLE[Quantidade_11],"-")</f>
        <v>-</v>
      </c>
      <c r="X788" s="201"/>
      <c r="Y788" s="201"/>
      <c r="Z788" s="201"/>
      <c r="AA788" s="201"/>
      <c r="AB788" s="201"/>
      <c r="AC788" s="201"/>
      <c r="AD788" s="201"/>
      <c r="AE788" s="201"/>
      <c r="AF788" s="201"/>
      <c r="AG788" s="201"/>
      <c r="AH788" s="201"/>
      <c r="AI788" s="201"/>
      <c r="AJ788" s="201"/>
      <c r="AK788" s="201"/>
      <c r="AL788" s="201"/>
      <c r="AM788" s="201"/>
      <c r="AN788" s="201"/>
      <c r="AO788" s="201"/>
      <c r="AP788" s="201"/>
      <c r="AQ788" s="201"/>
      <c r="AR788" s="201"/>
      <c r="AS788" s="201"/>
      <c r="AT788" s="201"/>
    </row>
    <row r="789" spans="1:46" hidden="1">
      <c r="A789" s="95" t="str">
        <f>IF(FN_MC!Y792="","*",FN_MC!Y792)</f>
        <v>*</v>
      </c>
      <c r="B789" s="95" t="str">
        <f>IF(FN_MC!X792="","*",FN_MC!X792)</f>
        <v>*</v>
      </c>
      <c r="C789" s="95" t="str">
        <f>IF(FN_MC!Z792="","*",FN_MC!Z792)</f>
        <v>*</v>
      </c>
      <c r="D789" s="96" t="str">
        <f>IF(FN_MC!S792="","*",FN_MC!S792)</f>
        <v>*</v>
      </c>
      <c r="E789" s="96" t="str">
        <f>IF(FN_MC!T792="","*",FN_MC!T792)</f>
        <v>*</v>
      </c>
      <c r="F789" s="96" t="str">
        <f>IF(FN_MC!B792="","*",FN_MC!B792)</f>
        <v>*</v>
      </c>
      <c r="G789" s="96" t="str">
        <f>IF(FN_MC!D792="","*",FN_MC!D792)</f>
        <v>*</v>
      </c>
      <c r="H789" s="96" t="str">
        <f>IF(FN_MC!F792="","*",FN_MC!F792)</f>
        <v>*</v>
      </c>
      <c r="I789" s="96" t="str">
        <f>IF(FN_MC!H792="","*",FN_MC!H792)</f>
        <v>*</v>
      </c>
      <c r="J789" s="96" t="str">
        <f>IF(FN_MC!I792="","*",FN_MC!I792)</f>
        <v>*</v>
      </c>
      <c r="K789" s="96" t="str">
        <f>IF(FN_MC!M792="","*",FN_MC!M792)</f>
        <v>*</v>
      </c>
      <c r="L789" s="196" t="str">
        <f>IF(FN_MC!N792="","*",FN_MC!N792)</f>
        <v>*</v>
      </c>
      <c r="M789" s="97" t="str">
        <f>IF(FN_MC!J792="","*",FN_MC!J792)</f>
        <v>*</v>
      </c>
      <c r="N789" s="183" t="str">
        <f>IF(FN_MC!K792="","*",FN_MC!K792)</f>
        <v>*</v>
      </c>
      <c r="O789" s="183" t="str">
        <f>IF(FN_MC!L792="","*",FN_MC!L792)</f>
        <v>*</v>
      </c>
      <c r="P789" s="107" t="str">
        <f>IF(FN_MC!O792="","*",FN_MC!O792)</f>
        <v>*</v>
      </c>
      <c r="Q789" s="107" t="str">
        <f>IF(FN_MC!P792="","*",FN_MC!P792)</f>
        <v>*</v>
      </c>
      <c r="R789" s="96" t="str">
        <f>IF(FN_MC!Q792="","*",CONCATENATE(FN_MC!Q792," ",FN_MC!R792))</f>
        <v>*</v>
      </c>
      <c r="S789" s="96" t="str">
        <f>IF(FN_MC!V792="","*",FN_MC!V792)</f>
        <v>*</v>
      </c>
      <c r="T789" s="96" t="str">
        <f>IF(FN_MC!W792="","*",FN_MC!W792)</f>
        <v>*</v>
      </c>
      <c r="U789" s="98" t="str">
        <f ca="1">_xlfn.XLOOKUP(G789&amp;$U$3,BS_CONTROLE[CHAVE],BS_CONTROLE[Quantidade_11],"-")</f>
        <v>-</v>
      </c>
      <c r="V789" s="98" t="str">
        <f ca="1">_xlfn.XLOOKUP(G789&amp;$V$3,BS_CONTROLE[CHAVE],BS_CONTROLE[Quantidade_11],"-")</f>
        <v>-</v>
      </c>
      <c r="W789" s="98" t="str">
        <f ca="1">_xlfn.XLOOKUP(G789&amp;$W$3,BS_CONTROLE[CHAVE],BS_CONTROLE[Quantidade_11],"-")</f>
        <v>-</v>
      </c>
      <c r="X789" s="201"/>
      <c r="Y789" s="201"/>
      <c r="Z789" s="201"/>
      <c r="AA789" s="201"/>
      <c r="AB789" s="201"/>
      <c r="AC789" s="201"/>
      <c r="AD789" s="201"/>
      <c r="AE789" s="201"/>
      <c r="AF789" s="201"/>
      <c r="AG789" s="201"/>
      <c r="AH789" s="201"/>
      <c r="AI789" s="201"/>
      <c r="AJ789" s="201"/>
      <c r="AK789" s="201"/>
      <c r="AL789" s="201"/>
      <c r="AM789" s="201"/>
      <c r="AN789" s="201"/>
      <c r="AO789" s="201"/>
      <c r="AP789" s="201"/>
      <c r="AQ789" s="201"/>
      <c r="AR789" s="201"/>
      <c r="AS789" s="201"/>
      <c r="AT789" s="201"/>
    </row>
    <row r="790" spans="1:46" hidden="1">
      <c r="A790" s="95" t="str">
        <f>IF(FN_MC!Y793="","*",FN_MC!Y793)</f>
        <v>*</v>
      </c>
      <c r="B790" s="95" t="str">
        <f>IF(FN_MC!X793="","*",FN_MC!X793)</f>
        <v>*</v>
      </c>
      <c r="C790" s="95" t="str">
        <f>IF(FN_MC!Z793="","*",FN_MC!Z793)</f>
        <v>*</v>
      </c>
      <c r="D790" s="96" t="str">
        <f>IF(FN_MC!S793="","*",FN_MC!S793)</f>
        <v>*</v>
      </c>
      <c r="E790" s="96" t="str">
        <f>IF(FN_MC!T793="","*",FN_MC!T793)</f>
        <v>*</v>
      </c>
      <c r="F790" s="96" t="str">
        <f>IF(FN_MC!B793="","*",FN_MC!B793)</f>
        <v>*</v>
      </c>
      <c r="G790" s="96" t="str">
        <f>IF(FN_MC!D793="","*",FN_MC!D793)</f>
        <v>*</v>
      </c>
      <c r="H790" s="96" t="str">
        <f>IF(FN_MC!F793="","*",FN_MC!F793)</f>
        <v>*</v>
      </c>
      <c r="I790" s="96" t="str">
        <f>IF(FN_MC!H793="","*",FN_MC!H793)</f>
        <v>*</v>
      </c>
      <c r="J790" s="96" t="str">
        <f>IF(FN_MC!I793="","*",FN_MC!I793)</f>
        <v>*</v>
      </c>
      <c r="K790" s="96" t="str">
        <f>IF(FN_MC!M793="","*",FN_MC!M793)</f>
        <v>*</v>
      </c>
      <c r="L790" s="196" t="str">
        <f>IF(FN_MC!N793="","*",FN_MC!N793)</f>
        <v>*</v>
      </c>
      <c r="M790" s="97" t="str">
        <f>IF(FN_MC!J793="","*",FN_MC!J793)</f>
        <v>*</v>
      </c>
      <c r="N790" s="183" t="str">
        <f>IF(FN_MC!K793="","*",FN_MC!K793)</f>
        <v>*</v>
      </c>
      <c r="O790" s="183" t="str">
        <f>IF(FN_MC!L793="","*",FN_MC!L793)</f>
        <v>*</v>
      </c>
      <c r="P790" s="107" t="str">
        <f>IF(FN_MC!O793="","*",FN_MC!O793)</f>
        <v>*</v>
      </c>
      <c r="Q790" s="107" t="str">
        <f>IF(FN_MC!P793="","*",FN_MC!P793)</f>
        <v>*</v>
      </c>
      <c r="R790" s="96" t="str">
        <f>IF(FN_MC!Q793="","*",CONCATENATE(FN_MC!Q793," ",FN_MC!R793))</f>
        <v>*</v>
      </c>
      <c r="S790" s="96" t="str">
        <f>IF(FN_MC!V793="","*",FN_MC!V793)</f>
        <v>*</v>
      </c>
      <c r="T790" s="96" t="str">
        <f>IF(FN_MC!W793="","*",FN_MC!W793)</f>
        <v>*</v>
      </c>
      <c r="U790" s="98" t="str">
        <f ca="1">_xlfn.XLOOKUP(G790&amp;$U$3,BS_CONTROLE[CHAVE],BS_CONTROLE[Quantidade_11],"-")</f>
        <v>-</v>
      </c>
      <c r="V790" s="98" t="str">
        <f ca="1">_xlfn.XLOOKUP(G790&amp;$V$3,BS_CONTROLE[CHAVE],BS_CONTROLE[Quantidade_11],"-")</f>
        <v>-</v>
      </c>
      <c r="W790" s="98" t="str">
        <f ca="1">_xlfn.XLOOKUP(G790&amp;$W$3,BS_CONTROLE[CHAVE],BS_CONTROLE[Quantidade_11],"-")</f>
        <v>-</v>
      </c>
      <c r="X790" s="201"/>
      <c r="Y790" s="201"/>
      <c r="Z790" s="201"/>
      <c r="AA790" s="201"/>
      <c r="AB790" s="201"/>
      <c r="AC790" s="201"/>
      <c r="AD790" s="201"/>
      <c r="AE790" s="201"/>
      <c r="AF790" s="201"/>
      <c r="AG790" s="201"/>
      <c r="AH790" s="201"/>
      <c r="AI790" s="201"/>
      <c r="AJ790" s="201"/>
      <c r="AK790" s="201"/>
      <c r="AL790" s="201"/>
      <c r="AM790" s="201"/>
      <c r="AN790" s="201"/>
      <c r="AO790" s="201"/>
      <c r="AP790" s="201"/>
      <c r="AQ790" s="201"/>
      <c r="AR790" s="201"/>
      <c r="AS790" s="201"/>
      <c r="AT790" s="201"/>
    </row>
    <row r="791" spans="1:46" hidden="1">
      <c r="A791" s="95" t="str">
        <f>IF(FN_MC!Y794="","*",FN_MC!Y794)</f>
        <v>*</v>
      </c>
      <c r="B791" s="95" t="str">
        <f>IF(FN_MC!X794="","*",FN_MC!X794)</f>
        <v>*</v>
      </c>
      <c r="C791" s="95" t="str">
        <f>IF(FN_MC!Z794="","*",FN_MC!Z794)</f>
        <v>*</v>
      </c>
      <c r="D791" s="96" t="str">
        <f>IF(FN_MC!S794="","*",FN_MC!S794)</f>
        <v>*</v>
      </c>
      <c r="E791" s="96" t="str">
        <f>IF(FN_MC!T794="","*",FN_MC!T794)</f>
        <v>*</v>
      </c>
      <c r="F791" s="96" t="str">
        <f>IF(FN_MC!B794="","*",FN_MC!B794)</f>
        <v>*</v>
      </c>
      <c r="G791" s="96" t="str">
        <f>IF(FN_MC!D794="","*",FN_MC!D794)</f>
        <v>*</v>
      </c>
      <c r="H791" s="96" t="str">
        <f>IF(FN_MC!F794="","*",FN_MC!F794)</f>
        <v>*</v>
      </c>
      <c r="I791" s="96" t="str">
        <f>IF(FN_MC!H794="","*",FN_MC!H794)</f>
        <v>*</v>
      </c>
      <c r="J791" s="96" t="str">
        <f>IF(FN_MC!I794="","*",FN_MC!I794)</f>
        <v>*</v>
      </c>
      <c r="K791" s="96" t="str">
        <f>IF(FN_MC!M794="","*",FN_MC!M794)</f>
        <v>*</v>
      </c>
      <c r="L791" s="196" t="str">
        <f>IF(FN_MC!N794="","*",FN_MC!N794)</f>
        <v>*</v>
      </c>
      <c r="M791" s="97" t="str">
        <f>IF(FN_MC!J794="","*",FN_MC!J794)</f>
        <v>*</v>
      </c>
      <c r="N791" s="183" t="str">
        <f>IF(FN_MC!K794="","*",FN_MC!K794)</f>
        <v>*</v>
      </c>
      <c r="O791" s="183" t="str">
        <f>IF(FN_MC!L794="","*",FN_MC!L794)</f>
        <v>*</v>
      </c>
      <c r="P791" s="107" t="str">
        <f>IF(FN_MC!O794="","*",FN_MC!O794)</f>
        <v>*</v>
      </c>
      <c r="Q791" s="107" t="str">
        <f>IF(FN_MC!P794="","*",FN_MC!P794)</f>
        <v>*</v>
      </c>
      <c r="R791" s="96" t="str">
        <f>IF(FN_MC!Q794="","*",CONCATENATE(FN_MC!Q794," ",FN_MC!R794))</f>
        <v>*</v>
      </c>
      <c r="S791" s="96" t="str">
        <f>IF(FN_MC!V794="","*",FN_MC!V794)</f>
        <v>*</v>
      </c>
      <c r="T791" s="96" t="str">
        <f>IF(FN_MC!W794="","*",FN_MC!W794)</f>
        <v>*</v>
      </c>
      <c r="U791" s="98" t="str">
        <f ca="1">_xlfn.XLOOKUP(G791&amp;$U$3,BS_CONTROLE[CHAVE],BS_CONTROLE[Quantidade_11],"-")</f>
        <v>-</v>
      </c>
      <c r="V791" s="98" t="str">
        <f ca="1">_xlfn.XLOOKUP(G791&amp;$V$3,BS_CONTROLE[CHAVE],BS_CONTROLE[Quantidade_11],"-")</f>
        <v>-</v>
      </c>
      <c r="W791" s="98" t="str">
        <f ca="1">_xlfn.XLOOKUP(G791&amp;$W$3,BS_CONTROLE[CHAVE],BS_CONTROLE[Quantidade_11],"-")</f>
        <v>-</v>
      </c>
      <c r="X791" s="201"/>
      <c r="Y791" s="201"/>
      <c r="Z791" s="201"/>
      <c r="AA791" s="201"/>
      <c r="AB791" s="201"/>
      <c r="AC791" s="201"/>
      <c r="AD791" s="201"/>
      <c r="AE791" s="201"/>
      <c r="AF791" s="201"/>
      <c r="AG791" s="201"/>
      <c r="AH791" s="201"/>
      <c r="AI791" s="201"/>
      <c r="AJ791" s="201"/>
      <c r="AK791" s="201"/>
      <c r="AL791" s="201"/>
      <c r="AM791" s="201"/>
      <c r="AN791" s="201"/>
      <c r="AO791" s="201"/>
      <c r="AP791" s="201"/>
      <c r="AQ791" s="201"/>
      <c r="AR791" s="201"/>
      <c r="AS791" s="201"/>
      <c r="AT791" s="201"/>
    </row>
    <row r="792" spans="1:46" hidden="1">
      <c r="A792" s="95" t="str">
        <f>IF(FN_MC!Y795="","*",FN_MC!Y795)</f>
        <v>*</v>
      </c>
      <c r="B792" s="95" t="str">
        <f>IF(FN_MC!X795="","*",FN_MC!X795)</f>
        <v>*</v>
      </c>
      <c r="C792" s="95" t="str">
        <f>IF(FN_MC!Z795="","*",FN_MC!Z795)</f>
        <v>*</v>
      </c>
      <c r="D792" s="96" t="str">
        <f>IF(FN_MC!S795="","*",FN_MC!S795)</f>
        <v>*</v>
      </c>
      <c r="E792" s="96" t="str">
        <f>IF(FN_MC!T795="","*",FN_MC!T795)</f>
        <v>*</v>
      </c>
      <c r="F792" s="96" t="str">
        <f>IF(FN_MC!B795="","*",FN_MC!B795)</f>
        <v>*</v>
      </c>
      <c r="G792" s="96" t="str">
        <f>IF(FN_MC!D795="","*",FN_MC!D795)</f>
        <v>*</v>
      </c>
      <c r="H792" s="96" t="str">
        <f>IF(FN_MC!F795="","*",FN_MC!F795)</f>
        <v>*</v>
      </c>
      <c r="I792" s="96" t="str">
        <f>IF(FN_MC!H795="","*",FN_MC!H795)</f>
        <v>*</v>
      </c>
      <c r="J792" s="96" t="str">
        <f>IF(FN_MC!I795="","*",FN_MC!I795)</f>
        <v>*</v>
      </c>
      <c r="K792" s="96" t="str">
        <f>IF(FN_MC!M795="","*",FN_MC!M795)</f>
        <v>*</v>
      </c>
      <c r="L792" s="196" t="str">
        <f>IF(FN_MC!N795="","*",FN_MC!N795)</f>
        <v>*</v>
      </c>
      <c r="M792" s="97" t="str">
        <f>IF(FN_MC!J795="","*",FN_MC!J795)</f>
        <v>*</v>
      </c>
      <c r="N792" s="183" t="str">
        <f>IF(FN_MC!K795="","*",FN_MC!K795)</f>
        <v>*</v>
      </c>
      <c r="O792" s="183" t="str">
        <f>IF(FN_MC!L795="","*",FN_MC!L795)</f>
        <v>*</v>
      </c>
      <c r="P792" s="107" t="str">
        <f>IF(FN_MC!O795="","*",FN_MC!O795)</f>
        <v>*</v>
      </c>
      <c r="Q792" s="107" t="str">
        <f>IF(FN_MC!P795="","*",FN_MC!P795)</f>
        <v>*</v>
      </c>
      <c r="R792" s="96" t="str">
        <f>IF(FN_MC!Q795="","*",CONCATENATE(FN_MC!Q795," ",FN_MC!R795))</f>
        <v>*</v>
      </c>
      <c r="S792" s="96" t="str">
        <f>IF(FN_MC!V795="","*",FN_MC!V795)</f>
        <v>*</v>
      </c>
      <c r="T792" s="96" t="str">
        <f>IF(FN_MC!W795="","*",FN_MC!W795)</f>
        <v>*</v>
      </c>
      <c r="U792" s="98" t="str">
        <f ca="1">_xlfn.XLOOKUP(G792&amp;$U$3,BS_CONTROLE[CHAVE],BS_CONTROLE[Quantidade_11],"-")</f>
        <v>-</v>
      </c>
      <c r="V792" s="98" t="str">
        <f ca="1">_xlfn.XLOOKUP(G792&amp;$V$3,BS_CONTROLE[CHAVE],BS_CONTROLE[Quantidade_11],"-")</f>
        <v>-</v>
      </c>
      <c r="W792" s="98" t="str">
        <f ca="1">_xlfn.XLOOKUP(G792&amp;$W$3,BS_CONTROLE[CHAVE],BS_CONTROLE[Quantidade_11],"-")</f>
        <v>-</v>
      </c>
      <c r="X792" s="201"/>
      <c r="Y792" s="201"/>
      <c r="Z792" s="201"/>
      <c r="AA792" s="201"/>
      <c r="AB792" s="201"/>
      <c r="AC792" s="201"/>
      <c r="AD792" s="201"/>
      <c r="AE792" s="201"/>
      <c r="AF792" s="201"/>
      <c r="AG792" s="201"/>
      <c r="AH792" s="201"/>
      <c r="AI792" s="201"/>
      <c r="AJ792" s="201"/>
      <c r="AK792" s="201"/>
      <c r="AL792" s="201"/>
      <c r="AM792" s="201"/>
      <c r="AN792" s="201"/>
      <c r="AO792" s="201"/>
      <c r="AP792" s="201"/>
      <c r="AQ792" s="201"/>
      <c r="AR792" s="201"/>
      <c r="AS792" s="201"/>
      <c r="AT792" s="201"/>
    </row>
    <row r="793" spans="1:46" hidden="1">
      <c r="A793" s="95" t="str">
        <f>IF(FN_MC!Y796="","*",FN_MC!Y796)</f>
        <v>*</v>
      </c>
      <c r="B793" s="95" t="str">
        <f>IF(FN_MC!X796="","*",FN_MC!X796)</f>
        <v>*</v>
      </c>
      <c r="C793" s="95" t="str">
        <f>IF(FN_MC!Z796="","*",FN_MC!Z796)</f>
        <v>*</v>
      </c>
      <c r="D793" s="96" t="str">
        <f>IF(FN_MC!S796="","*",FN_MC!S796)</f>
        <v>*</v>
      </c>
      <c r="E793" s="96" t="str">
        <f>IF(FN_MC!T796="","*",FN_MC!T796)</f>
        <v>*</v>
      </c>
      <c r="F793" s="96" t="str">
        <f>IF(FN_MC!B796="","*",FN_MC!B796)</f>
        <v>*</v>
      </c>
      <c r="G793" s="96" t="str">
        <f>IF(FN_MC!D796="","*",FN_MC!D796)</f>
        <v>*</v>
      </c>
      <c r="H793" s="96" t="str">
        <f>IF(FN_MC!F796="","*",FN_MC!F796)</f>
        <v>*</v>
      </c>
      <c r="I793" s="96" t="str">
        <f>IF(FN_MC!H796="","*",FN_MC!H796)</f>
        <v>*</v>
      </c>
      <c r="J793" s="96" t="str">
        <f>IF(FN_MC!I796="","*",FN_MC!I796)</f>
        <v>*</v>
      </c>
      <c r="K793" s="96" t="str">
        <f>IF(FN_MC!M796="","*",FN_MC!M796)</f>
        <v>*</v>
      </c>
      <c r="L793" s="196" t="str">
        <f>IF(FN_MC!N796="","*",FN_MC!N796)</f>
        <v>*</v>
      </c>
      <c r="M793" s="97" t="str">
        <f>IF(FN_MC!J796="","*",FN_MC!J796)</f>
        <v>*</v>
      </c>
      <c r="N793" s="183" t="str">
        <f>IF(FN_MC!K796="","*",FN_MC!K796)</f>
        <v>*</v>
      </c>
      <c r="O793" s="183" t="str">
        <f>IF(FN_MC!L796="","*",FN_MC!L796)</f>
        <v>*</v>
      </c>
      <c r="P793" s="107" t="str">
        <f>IF(FN_MC!O796="","*",FN_MC!O796)</f>
        <v>*</v>
      </c>
      <c r="Q793" s="107" t="str">
        <f>IF(FN_MC!P796="","*",FN_MC!P796)</f>
        <v>*</v>
      </c>
      <c r="R793" s="96" t="str">
        <f>IF(FN_MC!Q796="","*",CONCATENATE(FN_MC!Q796," ",FN_MC!R796))</f>
        <v>*</v>
      </c>
      <c r="S793" s="96" t="str">
        <f>IF(FN_MC!V796="","*",FN_MC!V796)</f>
        <v>*</v>
      </c>
      <c r="T793" s="96" t="str">
        <f>IF(FN_MC!W796="","*",FN_MC!W796)</f>
        <v>*</v>
      </c>
      <c r="U793" s="98" t="str">
        <f ca="1">_xlfn.XLOOKUP(G793&amp;$U$3,BS_CONTROLE[CHAVE],BS_CONTROLE[Quantidade_11],"-")</f>
        <v>-</v>
      </c>
      <c r="V793" s="98" t="str">
        <f ca="1">_xlfn.XLOOKUP(G793&amp;$V$3,BS_CONTROLE[CHAVE],BS_CONTROLE[Quantidade_11],"-")</f>
        <v>-</v>
      </c>
      <c r="W793" s="98" t="str">
        <f ca="1">_xlfn.XLOOKUP(G793&amp;$W$3,BS_CONTROLE[CHAVE],BS_CONTROLE[Quantidade_11],"-")</f>
        <v>-</v>
      </c>
      <c r="X793" s="201"/>
      <c r="Y793" s="201"/>
      <c r="Z793" s="201"/>
      <c r="AA793" s="201"/>
      <c r="AB793" s="201"/>
      <c r="AC793" s="201"/>
      <c r="AD793" s="201"/>
      <c r="AE793" s="201"/>
      <c r="AF793" s="201"/>
      <c r="AG793" s="201"/>
      <c r="AH793" s="201"/>
      <c r="AI793" s="201"/>
      <c r="AJ793" s="201"/>
      <c r="AK793" s="201"/>
      <c r="AL793" s="201"/>
      <c r="AM793" s="201"/>
      <c r="AN793" s="201"/>
      <c r="AO793" s="201"/>
      <c r="AP793" s="201"/>
      <c r="AQ793" s="201"/>
      <c r="AR793" s="201"/>
      <c r="AS793" s="201"/>
      <c r="AT793" s="201"/>
    </row>
    <row r="794" spans="1:46" hidden="1">
      <c r="A794" s="95" t="str">
        <f>IF(FN_MC!Y797="","*",FN_MC!Y797)</f>
        <v>*</v>
      </c>
      <c r="B794" s="95" t="str">
        <f>IF(FN_MC!X797="","*",FN_MC!X797)</f>
        <v>*</v>
      </c>
      <c r="C794" s="95" t="str">
        <f>IF(FN_MC!Z797="","*",FN_MC!Z797)</f>
        <v>*</v>
      </c>
      <c r="D794" s="96" t="str">
        <f>IF(FN_MC!S797="","*",FN_MC!S797)</f>
        <v>*</v>
      </c>
      <c r="E794" s="96" t="str">
        <f>IF(FN_MC!T797="","*",FN_MC!T797)</f>
        <v>*</v>
      </c>
      <c r="F794" s="96" t="str">
        <f>IF(FN_MC!B797="","*",FN_MC!B797)</f>
        <v>*</v>
      </c>
      <c r="G794" s="96" t="str">
        <f>IF(FN_MC!D797="","*",FN_MC!D797)</f>
        <v>*</v>
      </c>
      <c r="H794" s="96" t="str">
        <f>IF(FN_MC!F797="","*",FN_MC!F797)</f>
        <v>*</v>
      </c>
      <c r="I794" s="96" t="str">
        <f>IF(FN_MC!H797="","*",FN_MC!H797)</f>
        <v>*</v>
      </c>
      <c r="J794" s="96" t="str">
        <f>IF(FN_MC!I797="","*",FN_MC!I797)</f>
        <v>*</v>
      </c>
      <c r="K794" s="96" t="str">
        <f>IF(FN_MC!M797="","*",FN_MC!M797)</f>
        <v>*</v>
      </c>
      <c r="L794" s="196" t="str">
        <f>IF(FN_MC!N797="","*",FN_MC!N797)</f>
        <v>*</v>
      </c>
      <c r="M794" s="97" t="str">
        <f>IF(FN_MC!J797="","*",FN_MC!J797)</f>
        <v>*</v>
      </c>
      <c r="N794" s="183" t="str">
        <f>IF(FN_MC!K797="","*",FN_MC!K797)</f>
        <v>*</v>
      </c>
      <c r="O794" s="183" t="str">
        <f>IF(FN_MC!L797="","*",FN_MC!L797)</f>
        <v>*</v>
      </c>
      <c r="P794" s="107" t="str">
        <f>IF(FN_MC!O797="","*",FN_MC!O797)</f>
        <v>*</v>
      </c>
      <c r="Q794" s="107" t="str">
        <f>IF(FN_MC!P797="","*",FN_MC!P797)</f>
        <v>*</v>
      </c>
      <c r="R794" s="96" t="str">
        <f>IF(FN_MC!Q797="","*",CONCATENATE(FN_MC!Q797," ",FN_MC!R797))</f>
        <v>*</v>
      </c>
      <c r="S794" s="96" t="str">
        <f>IF(FN_MC!V797="","*",FN_MC!V797)</f>
        <v>*</v>
      </c>
      <c r="T794" s="96" t="str">
        <f>IF(FN_MC!W797="","*",FN_MC!W797)</f>
        <v>*</v>
      </c>
      <c r="U794" s="98" t="str">
        <f ca="1">_xlfn.XLOOKUP(G794&amp;$U$3,BS_CONTROLE[CHAVE],BS_CONTROLE[Quantidade_11],"-")</f>
        <v>-</v>
      </c>
      <c r="V794" s="98" t="str">
        <f ca="1">_xlfn.XLOOKUP(G794&amp;$V$3,BS_CONTROLE[CHAVE],BS_CONTROLE[Quantidade_11],"-")</f>
        <v>-</v>
      </c>
      <c r="W794" s="98" t="str">
        <f ca="1">_xlfn.XLOOKUP(G794&amp;$W$3,BS_CONTROLE[CHAVE],BS_CONTROLE[Quantidade_11],"-")</f>
        <v>-</v>
      </c>
      <c r="X794" s="201"/>
      <c r="Y794" s="201"/>
      <c r="Z794" s="201"/>
      <c r="AA794" s="201"/>
      <c r="AB794" s="201"/>
      <c r="AC794" s="201"/>
      <c r="AD794" s="201"/>
      <c r="AE794" s="201"/>
      <c r="AF794" s="201"/>
      <c r="AG794" s="201"/>
      <c r="AH794" s="201"/>
      <c r="AI794" s="201"/>
      <c r="AJ794" s="201"/>
      <c r="AK794" s="201"/>
      <c r="AL794" s="201"/>
      <c r="AM794" s="201"/>
      <c r="AN794" s="201"/>
      <c r="AO794" s="201"/>
      <c r="AP794" s="201"/>
      <c r="AQ794" s="201"/>
      <c r="AR794" s="201"/>
      <c r="AS794" s="201"/>
      <c r="AT794" s="201"/>
    </row>
    <row r="795" spans="1:46" hidden="1">
      <c r="A795" s="95" t="str">
        <f>IF(FN_MC!Y798="","*",FN_MC!Y798)</f>
        <v>*</v>
      </c>
      <c r="B795" s="95" t="str">
        <f>IF(FN_MC!X798="","*",FN_MC!X798)</f>
        <v>*</v>
      </c>
      <c r="C795" s="95" t="str">
        <f>IF(FN_MC!Z798="","*",FN_MC!Z798)</f>
        <v>*</v>
      </c>
      <c r="D795" s="96" t="str">
        <f>IF(FN_MC!S798="","*",FN_MC!S798)</f>
        <v>*</v>
      </c>
      <c r="E795" s="96" t="str">
        <f>IF(FN_MC!T798="","*",FN_MC!T798)</f>
        <v>*</v>
      </c>
      <c r="F795" s="96" t="str">
        <f>IF(FN_MC!B798="","*",FN_MC!B798)</f>
        <v>*</v>
      </c>
      <c r="G795" s="96" t="str">
        <f>IF(FN_MC!D798="","*",FN_MC!D798)</f>
        <v>*</v>
      </c>
      <c r="H795" s="96" t="str">
        <f>IF(FN_MC!F798="","*",FN_MC!F798)</f>
        <v>*</v>
      </c>
      <c r="I795" s="96" t="str">
        <f>IF(FN_MC!H798="","*",FN_MC!H798)</f>
        <v>*</v>
      </c>
      <c r="J795" s="96" t="str">
        <f>IF(FN_MC!I798="","*",FN_MC!I798)</f>
        <v>*</v>
      </c>
      <c r="K795" s="96" t="str">
        <f>IF(FN_MC!M798="","*",FN_MC!M798)</f>
        <v>*</v>
      </c>
      <c r="L795" s="196" t="str">
        <f>IF(FN_MC!N798="","*",FN_MC!N798)</f>
        <v>*</v>
      </c>
      <c r="M795" s="97" t="str">
        <f>IF(FN_MC!J798="","*",FN_MC!J798)</f>
        <v>*</v>
      </c>
      <c r="N795" s="183" t="str">
        <f>IF(FN_MC!K798="","*",FN_MC!K798)</f>
        <v>*</v>
      </c>
      <c r="O795" s="183" t="str">
        <f>IF(FN_MC!L798="","*",FN_MC!L798)</f>
        <v>*</v>
      </c>
      <c r="P795" s="107" t="str">
        <f>IF(FN_MC!O798="","*",FN_MC!O798)</f>
        <v>*</v>
      </c>
      <c r="Q795" s="107" t="str">
        <f>IF(FN_MC!P798="","*",FN_MC!P798)</f>
        <v>*</v>
      </c>
      <c r="R795" s="96" t="str">
        <f>IF(FN_MC!Q798="","*",CONCATENATE(FN_MC!Q798," ",FN_MC!R798))</f>
        <v>*</v>
      </c>
      <c r="S795" s="96" t="str">
        <f>IF(FN_MC!V798="","*",FN_MC!V798)</f>
        <v>*</v>
      </c>
      <c r="T795" s="96" t="str">
        <f>IF(FN_MC!W798="","*",FN_MC!W798)</f>
        <v>*</v>
      </c>
      <c r="U795" s="98" t="str">
        <f ca="1">_xlfn.XLOOKUP(G795&amp;$U$3,BS_CONTROLE[CHAVE],BS_CONTROLE[Quantidade_11],"-")</f>
        <v>-</v>
      </c>
      <c r="V795" s="98" t="str">
        <f ca="1">_xlfn.XLOOKUP(G795&amp;$V$3,BS_CONTROLE[CHAVE],BS_CONTROLE[Quantidade_11],"-")</f>
        <v>-</v>
      </c>
      <c r="W795" s="98" t="str">
        <f ca="1">_xlfn.XLOOKUP(G795&amp;$W$3,BS_CONTROLE[CHAVE],BS_CONTROLE[Quantidade_11],"-")</f>
        <v>-</v>
      </c>
      <c r="X795" s="201"/>
      <c r="Y795" s="201"/>
      <c r="Z795" s="201"/>
      <c r="AA795" s="201"/>
      <c r="AB795" s="201"/>
      <c r="AC795" s="201"/>
      <c r="AD795" s="201"/>
      <c r="AE795" s="201"/>
      <c r="AF795" s="201"/>
      <c r="AG795" s="201"/>
      <c r="AH795" s="201"/>
      <c r="AI795" s="201"/>
      <c r="AJ795" s="201"/>
      <c r="AK795" s="201"/>
      <c r="AL795" s="201"/>
      <c r="AM795" s="201"/>
      <c r="AN795" s="201"/>
      <c r="AO795" s="201"/>
      <c r="AP795" s="201"/>
      <c r="AQ795" s="201"/>
      <c r="AR795" s="201"/>
      <c r="AS795" s="201"/>
      <c r="AT795" s="201"/>
    </row>
    <row r="796" spans="1:46" hidden="1">
      <c r="A796" s="95" t="str">
        <f>IF(FN_MC!Y799="","*",FN_MC!Y799)</f>
        <v>*</v>
      </c>
      <c r="B796" s="95" t="str">
        <f>IF(FN_MC!X799="","*",FN_MC!X799)</f>
        <v>*</v>
      </c>
      <c r="C796" s="95" t="str">
        <f>IF(FN_MC!Z799="","*",FN_MC!Z799)</f>
        <v>*</v>
      </c>
      <c r="D796" s="96" t="str">
        <f>IF(FN_MC!S799="","*",FN_MC!S799)</f>
        <v>*</v>
      </c>
      <c r="E796" s="96" t="str">
        <f>IF(FN_MC!T799="","*",FN_MC!T799)</f>
        <v>*</v>
      </c>
      <c r="F796" s="96" t="str">
        <f>IF(FN_MC!B799="","*",FN_MC!B799)</f>
        <v>*</v>
      </c>
      <c r="G796" s="96" t="str">
        <f>IF(FN_MC!D799="","*",FN_MC!D799)</f>
        <v>*</v>
      </c>
      <c r="H796" s="96" t="str">
        <f>IF(FN_MC!F799="","*",FN_MC!F799)</f>
        <v>*</v>
      </c>
      <c r="I796" s="96" t="str">
        <f>IF(FN_MC!H799="","*",FN_MC!H799)</f>
        <v>*</v>
      </c>
      <c r="J796" s="96" t="str">
        <f>IF(FN_MC!I799="","*",FN_MC!I799)</f>
        <v>*</v>
      </c>
      <c r="K796" s="96" t="str">
        <f>IF(FN_MC!M799="","*",FN_MC!M799)</f>
        <v>*</v>
      </c>
      <c r="L796" s="196" t="str">
        <f>IF(FN_MC!N799="","*",FN_MC!N799)</f>
        <v>*</v>
      </c>
      <c r="M796" s="97" t="str">
        <f>IF(FN_MC!J799="","*",FN_MC!J799)</f>
        <v>*</v>
      </c>
      <c r="N796" s="183" t="str">
        <f>IF(FN_MC!K799="","*",FN_MC!K799)</f>
        <v>*</v>
      </c>
      <c r="O796" s="183" t="str">
        <f>IF(FN_MC!L799="","*",FN_MC!L799)</f>
        <v>*</v>
      </c>
      <c r="P796" s="107" t="str">
        <f>IF(FN_MC!O799="","*",FN_MC!O799)</f>
        <v>*</v>
      </c>
      <c r="Q796" s="107" t="str">
        <f>IF(FN_MC!P799="","*",FN_MC!P799)</f>
        <v>*</v>
      </c>
      <c r="R796" s="96" t="str">
        <f>IF(FN_MC!Q799="","*",CONCATENATE(FN_MC!Q799," ",FN_MC!R799))</f>
        <v>*</v>
      </c>
      <c r="S796" s="96" t="str">
        <f>IF(FN_MC!V799="","*",FN_MC!V799)</f>
        <v>*</v>
      </c>
      <c r="T796" s="96" t="str">
        <f>IF(FN_MC!W799="","*",FN_MC!W799)</f>
        <v>*</v>
      </c>
      <c r="U796" s="98" t="str">
        <f ca="1">_xlfn.XLOOKUP(G796&amp;$U$3,BS_CONTROLE[CHAVE],BS_CONTROLE[Quantidade_11],"-")</f>
        <v>-</v>
      </c>
      <c r="V796" s="98" t="str">
        <f ca="1">_xlfn.XLOOKUP(G796&amp;$V$3,BS_CONTROLE[CHAVE],BS_CONTROLE[Quantidade_11],"-")</f>
        <v>-</v>
      </c>
      <c r="W796" s="98" t="str">
        <f ca="1">_xlfn.XLOOKUP(G796&amp;$W$3,BS_CONTROLE[CHAVE],BS_CONTROLE[Quantidade_11],"-")</f>
        <v>-</v>
      </c>
      <c r="X796" s="201"/>
      <c r="Y796" s="201"/>
      <c r="Z796" s="201"/>
      <c r="AA796" s="201"/>
      <c r="AB796" s="201"/>
      <c r="AC796" s="201"/>
      <c r="AD796" s="201"/>
      <c r="AE796" s="201"/>
      <c r="AF796" s="201"/>
      <c r="AG796" s="201"/>
      <c r="AH796" s="201"/>
      <c r="AI796" s="201"/>
      <c r="AJ796" s="201"/>
      <c r="AK796" s="201"/>
      <c r="AL796" s="201"/>
      <c r="AM796" s="201"/>
      <c r="AN796" s="201"/>
      <c r="AO796" s="201"/>
      <c r="AP796" s="201"/>
      <c r="AQ796" s="201"/>
      <c r="AR796" s="201"/>
      <c r="AS796" s="201"/>
      <c r="AT796" s="201"/>
    </row>
    <row r="797" spans="1:46" hidden="1">
      <c r="A797" s="95" t="str">
        <f>IF(FN_MC!Y800="","*",FN_MC!Y800)</f>
        <v>*</v>
      </c>
      <c r="B797" s="95" t="str">
        <f>IF(FN_MC!X800="","*",FN_MC!X800)</f>
        <v>*</v>
      </c>
      <c r="C797" s="95" t="str">
        <f>IF(FN_MC!Z800="","*",FN_MC!Z800)</f>
        <v>*</v>
      </c>
      <c r="D797" s="96" t="str">
        <f>IF(FN_MC!S800="","*",FN_MC!S800)</f>
        <v>*</v>
      </c>
      <c r="E797" s="96" t="str">
        <f>IF(FN_MC!T800="","*",FN_MC!T800)</f>
        <v>*</v>
      </c>
      <c r="F797" s="96" t="str">
        <f>IF(FN_MC!B800="","*",FN_MC!B800)</f>
        <v>*</v>
      </c>
      <c r="G797" s="96" t="str">
        <f>IF(FN_MC!D800="","*",FN_MC!D800)</f>
        <v>*</v>
      </c>
      <c r="H797" s="96" t="str">
        <f>IF(FN_MC!F800="","*",FN_MC!F800)</f>
        <v>*</v>
      </c>
      <c r="I797" s="96" t="str">
        <f>IF(FN_MC!H800="","*",FN_MC!H800)</f>
        <v>*</v>
      </c>
      <c r="J797" s="96" t="str">
        <f>IF(FN_MC!I800="","*",FN_MC!I800)</f>
        <v>*</v>
      </c>
      <c r="K797" s="96" t="str">
        <f>IF(FN_MC!M800="","*",FN_MC!M800)</f>
        <v>*</v>
      </c>
      <c r="L797" s="196" t="str">
        <f>IF(FN_MC!N800="","*",FN_MC!N800)</f>
        <v>*</v>
      </c>
      <c r="M797" s="97" t="str">
        <f>IF(FN_MC!J800="","*",FN_MC!J800)</f>
        <v>*</v>
      </c>
      <c r="N797" s="183" t="str">
        <f>IF(FN_MC!K800="","*",FN_MC!K800)</f>
        <v>*</v>
      </c>
      <c r="O797" s="183" t="str">
        <f>IF(FN_MC!L800="","*",FN_MC!L800)</f>
        <v>*</v>
      </c>
      <c r="P797" s="107" t="str">
        <f>IF(FN_MC!O800="","*",FN_MC!O800)</f>
        <v>*</v>
      </c>
      <c r="Q797" s="107" t="str">
        <f>IF(FN_MC!P800="","*",FN_MC!P800)</f>
        <v>*</v>
      </c>
      <c r="R797" s="96" t="str">
        <f>IF(FN_MC!Q800="","*",CONCATENATE(FN_MC!Q800," ",FN_MC!R800))</f>
        <v>*</v>
      </c>
      <c r="S797" s="96" t="str">
        <f>IF(FN_MC!V800="","*",FN_MC!V800)</f>
        <v>*</v>
      </c>
      <c r="T797" s="96" t="str">
        <f>IF(FN_MC!W800="","*",FN_MC!W800)</f>
        <v>*</v>
      </c>
      <c r="U797" s="98" t="str">
        <f ca="1">_xlfn.XLOOKUP(G797&amp;$U$3,BS_CONTROLE[CHAVE],BS_CONTROLE[Quantidade_11],"-")</f>
        <v>-</v>
      </c>
      <c r="V797" s="98" t="str">
        <f ca="1">_xlfn.XLOOKUP(G797&amp;$V$3,BS_CONTROLE[CHAVE],BS_CONTROLE[Quantidade_11],"-")</f>
        <v>-</v>
      </c>
      <c r="W797" s="98" t="str">
        <f ca="1">_xlfn.XLOOKUP(G797&amp;$W$3,BS_CONTROLE[CHAVE],BS_CONTROLE[Quantidade_11],"-")</f>
        <v>-</v>
      </c>
      <c r="X797" s="201"/>
      <c r="Y797" s="201"/>
      <c r="Z797" s="201"/>
      <c r="AA797" s="201"/>
      <c r="AB797" s="201"/>
      <c r="AC797" s="201"/>
      <c r="AD797" s="201"/>
      <c r="AE797" s="201"/>
      <c r="AF797" s="201"/>
      <c r="AG797" s="201"/>
      <c r="AH797" s="201"/>
      <c r="AI797" s="201"/>
      <c r="AJ797" s="201"/>
      <c r="AK797" s="201"/>
      <c r="AL797" s="201"/>
      <c r="AM797" s="201"/>
      <c r="AN797" s="201"/>
      <c r="AO797" s="201"/>
      <c r="AP797" s="201"/>
      <c r="AQ797" s="201"/>
      <c r="AR797" s="201"/>
      <c r="AS797" s="201"/>
      <c r="AT797" s="201"/>
    </row>
    <row r="798" spans="1:46" hidden="1">
      <c r="A798" s="95" t="str">
        <f>IF(FN_MC!Y801="","*",FN_MC!Y801)</f>
        <v>*</v>
      </c>
      <c r="B798" s="95" t="str">
        <f>IF(FN_MC!X801="","*",FN_MC!X801)</f>
        <v>*</v>
      </c>
      <c r="C798" s="95" t="str">
        <f>IF(FN_MC!Z801="","*",FN_MC!Z801)</f>
        <v>*</v>
      </c>
      <c r="D798" s="96" t="str">
        <f>IF(FN_MC!S801="","*",FN_MC!S801)</f>
        <v>*</v>
      </c>
      <c r="E798" s="96" t="str">
        <f>IF(FN_MC!T801="","*",FN_MC!T801)</f>
        <v>*</v>
      </c>
      <c r="F798" s="96" t="str">
        <f>IF(FN_MC!B801="","*",FN_MC!B801)</f>
        <v>*</v>
      </c>
      <c r="G798" s="96" t="str">
        <f>IF(FN_MC!D801="","*",FN_MC!D801)</f>
        <v>*</v>
      </c>
      <c r="H798" s="96" t="str">
        <f>IF(FN_MC!F801="","*",FN_MC!F801)</f>
        <v>*</v>
      </c>
      <c r="I798" s="96" t="str">
        <f>IF(FN_MC!H801="","*",FN_MC!H801)</f>
        <v>*</v>
      </c>
      <c r="J798" s="96" t="str">
        <f>IF(FN_MC!I801="","*",FN_MC!I801)</f>
        <v>*</v>
      </c>
      <c r="K798" s="96" t="str">
        <f>IF(FN_MC!M801="","*",FN_MC!M801)</f>
        <v>*</v>
      </c>
      <c r="L798" s="196" t="str">
        <f>IF(FN_MC!N801="","*",FN_MC!N801)</f>
        <v>*</v>
      </c>
      <c r="M798" s="97" t="str">
        <f>IF(FN_MC!J801="","*",FN_MC!J801)</f>
        <v>*</v>
      </c>
      <c r="N798" s="183" t="str">
        <f>IF(FN_MC!K801="","*",FN_MC!K801)</f>
        <v>*</v>
      </c>
      <c r="O798" s="183" t="str">
        <f>IF(FN_MC!L801="","*",FN_MC!L801)</f>
        <v>*</v>
      </c>
      <c r="P798" s="107" t="str">
        <f>IF(FN_MC!O801="","*",FN_MC!O801)</f>
        <v>*</v>
      </c>
      <c r="Q798" s="107" t="str">
        <f>IF(FN_MC!P801="","*",FN_MC!P801)</f>
        <v>*</v>
      </c>
      <c r="R798" s="96" t="str">
        <f>IF(FN_MC!Q801="","*",CONCATENATE(FN_MC!Q801," ",FN_MC!R801))</f>
        <v>*</v>
      </c>
      <c r="S798" s="96" t="str">
        <f>IF(FN_MC!V801="","*",FN_MC!V801)</f>
        <v>*</v>
      </c>
      <c r="T798" s="96" t="str">
        <f>IF(FN_MC!W801="","*",FN_MC!W801)</f>
        <v>*</v>
      </c>
      <c r="U798" s="98" t="str">
        <f ca="1">_xlfn.XLOOKUP(G798&amp;$U$3,BS_CONTROLE[CHAVE],BS_CONTROLE[Quantidade_11],"-")</f>
        <v>-</v>
      </c>
      <c r="V798" s="98" t="str">
        <f ca="1">_xlfn.XLOOKUP(G798&amp;$V$3,BS_CONTROLE[CHAVE],BS_CONTROLE[Quantidade_11],"-")</f>
        <v>-</v>
      </c>
      <c r="W798" s="98" t="str">
        <f ca="1">_xlfn.XLOOKUP(G798&amp;$W$3,BS_CONTROLE[CHAVE],BS_CONTROLE[Quantidade_11],"-")</f>
        <v>-</v>
      </c>
      <c r="X798" s="201"/>
      <c r="Y798" s="201"/>
      <c r="Z798" s="201"/>
      <c r="AA798" s="201"/>
      <c r="AB798" s="201"/>
      <c r="AC798" s="201"/>
      <c r="AD798" s="201"/>
      <c r="AE798" s="201"/>
      <c r="AF798" s="201"/>
      <c r="AG798" s="201"/>
      <c r="AH798" s="201"/>
      <c r="AI798" s="201"/>
      <c r="AJ798" s="201"/>
      <c r="AK798" s="201"/>
      <c r="AL798" s="201"/>
      <c r="AM798" s="201"/>
      <c r="AN798" s="201"/>
      <c r="AO798" s="201"/>
      <c r="AP798" s="201"/>
      <c r="AQ798" s="201"/>
      <c r="AR798" s="201"/>
      <c r="AS798" s="201"/>
      <c r="AT798" s="201"/>
    </row>
    <row r="799" spans="1:46" hidden="1">
      <c r="A799" s="95" t="str">
        <f>IF(FN_MC!Y802="","*",FN_MC!Y802)</f>
        <v>*</v>
      </c>
      <c r="B799" s="95" t="str">
        <f>IF(FN_MC!X802="","*",FN_MC!X802)</f>
        <v>*</v>
      </c>
      <c r="C799" s="95" t="str">
        <f>IF(FN_MC!Z802="","*",FN_MC!Z802)</f>
        <v>*</v>
      </c>
      <c r="D799" s="96" t="str">
        <f>IF(FN_MC!S802="","*",FN_MC!S802)</f>
        <v>*</v>
      </c>
      <c r="E799" s="96" t="str">
        <f>IF(FN_MC!T802="","*",FN_MC!T802)</f>
        <v>*</v>
      </c>
      <c r="F799" s="96" t="str">
        <f>IF(FN_MC!B802="","*",FN_MC!B802)</f>
        <v>*</v>
      </c>
      <c r="G799" s="96" t="str">
        <f>IF(FN_MC!D802="","*",FN_MC!D802)</f>
        <v>*</v>
      </c>
      <c r="H799" s="96" t="str">
        <f>IF(FN_MC!F802="","*",FN_MC!F802)</f>
        <v>*</v>
      </c>
      <c r="I799" s="96" t="str">
        <f>IF(FN_MC!H802="","*",FN_MC!H802)</f>
        <v>*</v>
      </c>
      <c r="J799" s="96" t="str">
        <f>IF(FN_MC!I802="","*",FN_MC!I802)</f>
        <v>*</v>
      </c>
      <c r="K799" s="96" t="str">
        <f>IF(FN_MC!M802="","*",FN_MC!M802)</f>
        <v>*</v>
      </c>
      <c r="L799" s="196" t="str">
        <f>IF(FN_MC!N802="","*",FN_MC!N802)</f>
        <v>*</v>
      </c>
      <c r="M799" s="97" t="str">
        <f>IF(FN_MC!J802="","*",FN_MC!J802)</f>
        <v>*</v>
      </c>
      <c r="N799" s="183" t="str">
        <f>IF(FN_MC!K802="","*",FN_MC!K802)</f>
        <v>*</v>
      </c>
      <c r="O799" s="183" t="str">
        <f>IF(FN_MC!L802="","*",FN_MC!L802)</f>
        <v>*</v>
      </c>
      <c r="P799" s="107" t="str">
        <f>IF(FN_MC!O802="","*",FN_MC!O802)</f>
        <v>*</v>
      </c>
      <c r="Q799" s="107" t="str">
        <f>IF(FN_MC!P802="","*",FN_MC!P802)</f>
        <v>*</v>
      </c>
      <c r="R799" s="96" t="str">
        <f>IF(FN_MC!Q802="","*",CONCATENATE(FN_MC!Q802," ",FN_MC!R802))</f>
        <v>*</v>
      </c>
      <c r="S799" s="96" t="str">
        <f>IF(FN_MC!V802="","*",FN_MC!V802)</f>
        <v>*</v>
      </c>
      <c r="T799" s="96" t="str">
        <f>IF(FN_MC!W802="","*",FN_MC!W802)</f>
        <v>*</v>
      </c>
      <c r="U799" s="98" t="str">
        <f ca="1">_xlfn.XLOOKUP(G799&amp;$U$3,BS_CONTROLE[CHAVE],BS_CONTROLE[Quantidade_11],"-")</f>
        <v>-</v>
      </c>
      <c r="V799" s="98" t="str">
        <f ca="1">_xlfn.XLOOKUP(G799&amp;$V$3,BS_CONTROLE[CHAVE],BS_CONTROLE[Quantidade_11],"-")</f>
        <v>-</v>
      </c>
      <c r="W799" s="98" t="str">
        <f ca="1">_xlfn.XLOOKUP(G799&amp;$W$3,BS_CONTROLE[CHAVE],BS_CONTROLE[Quantidade_11],"-")</f>
        <v>-</v>
      </c>
      <c r="X799" s="201"/>
      <c r="Y799" s="201"/>
      <c r="Z799" s="201"/>
      <c r="AA799" s="201"/>
      <c r="AB799" s="201"/>
      <c r="AC799" s="201"/>
      <c r="AD799" s="201"/>
      <c r="AE799" s="201"/>
      <c r="AF799" s="201"/>
      <c r="AG799" s="201"/>
      <c r="AH799" s="201"/>
      <c r="AI799" s="201"/>
      <c r="AJ799" s="201"/>
      <c r="AK799" s="201"/>
      <c r="AL799" s="201"/>
      <c r="AM799" s="201"/>
      <c r="AN799" s="201"/>
      <c r="AO799" s="201"/>
      <c r="AP799" s="201"/>
      <c r="AQ799" s="201"/>
      <c r="AR799" s="201"/>
      <c r="AS799" s="201"/>
      <c r="AT799" s="201"/>
    </row>
    <row r="800" spans="1:46" hidden="1">
      <c r="A800" s="95" t="str">
        <f>IF(FN_MC!Y803="","*",FN_MC!Y803)</f>
        <v>*</v>
      </c>
      <c r="B800" s="95" t="str">
        <f>IF(FN_MC!X803="","*",FN_MC!X803)</f>
        <v>*</v>
      </c>
      <c r="C800" s="95" t="str">
        <f>IF(FN_MC!Z803="","*",FN_MC!Z803)</f>
        <v>*</v>
      </c>
      <c r="D800" s="96" t="str">
        <f>IF(FN_MC!S803="","*",FN_MC!S803)</f>
        <v>*</v>
      </c>
      <c r="E800" s="96" t="str">
        <f>IF(FN_MC!T803="","*",FN_MC!T803)</f>
        <v>*</v>
      </c>
      <c r="F800" s="96" t="str">
        <f>IF(FN_MC!B803="","*",FN_MC!B803)</f>
        <v>*</v>
      </c>
      <c r="G800" s="96" t="str">
        <f>IF(FN_MC!D803="","*",FN_MC!D803)</f>
        <v>*</v>
      </c>
      <c r="H800" s="96" t="str">
        <f>IF(FN_MC!F803="","*",FN_MC!F803)</f>
        <v>*</v>
      </c>
      <c r="I800" s="96" t="str">
        <f>IF(FN_MC!H803="","*",FN_MC!H803)</f>
        <v>*</v>
      </c>
      <c r="J800" s="96" t="str">
        <f>IF(FN_MC!I803="","*",FN_MC!I803)</f>
        <v>*</v>
      </c>
      <c r="K800" s="96" t="str">
        <f>IF(FN_MC!M803="","*",FN_MC!M803)</f>
        <v>*</v>
      </c>
      <c r="L800" s="196" t="str">
        <f>IF(FN_MC!N803="","*",FN_MC!N803)</f>
        <v>*</v>
      </c>
      <c r="M800" s="97" t="str">
        <f>IF(FN_MC!J803="","*",FN_MC!J803)</f>
        <v>*</v>
      </c>
      <c r="N800" s="183" t="str">
        <f>IF(FN_MC!K803="","*",FN_MC!K803)</f>
        <v>*</v>
      </c>
      <c r="O800" s="183" t="str">
        <f>IF(FN_MC!L803="","*",FN_MC!L803)</f>
        <v>*</v>
      </c>
      <c r="P800" s="107" t="str">
        <f>IF(FN_MC!O803="","*",FN_MC!O803)</f>
        <v>*</v>
      </c>
      <c r="Q800" s="107" t="str">
        <f>IF(FN_MC!P803="","*",FN_MC!P803)</f>
        <v>*</v>
      </c>
      <c r="R800" s="96" t="str">
        <f>IF(FN_MC!Q803="","*",CONCATENATE(FN_MC!Q803," ",FN_MC!R803))</f>
        <v>*</v>
      </c>
      <c r="S800" s="96" t="str">
        <f>IF(FN_MC!V803="","*",FN_MC!V803)</f>
        <v>*</v>
      </c>
      <c r="T800" s="96" t="str">
        <f>IF(FN_MC!W803="","*",FN_MC!W803)</f>
        <v>*</v>
      </c>
      <c r="U800" s="98" t="str">
        <f ca="1">_xlfn.XLOOKUP(G800&amp;$U$3,BS_CONTROLE[CHAVE],BS_CONTROLE[Quantidade_11],"-")</f>
        <v>-</v>
      </c>
      <c r="V800" s="98" t="str">
        <f ca="1">_xlfn.XLOOKUP(G800&amp;$V$3,BS_CONTROLE[CHAVE],BS_CONTROLE[Quantidade_11],"-")</f>
        <v>-</v>
      </c>
      <c r="W800" s="98" t="str">
        <f ca="1">_xlfn.XLOOKUP(G800&amp;$W$3,BS_CONTROLE[CHAVE],BS_CONTROLE[Quantidade_11],"-")</f>
        <v>-</v>
      </c>
      <c r="X800" s="201"/>
      <c r="Y800" s="201"/>
      <c r="Z800" s="201"/>
      <c r="AA800" s="201"/>
      <c r="AB800" s="201"/>
      <c r="AC800" s="201"/>
      <c r="AD800" s="201"/>
      <c r="AE800" s="201"/>
      <c r="AF800" s="201"/>
      <c r="AG800" s="201"/>
      <c r="AH800" s="201"/>
      <c r="AI800" s="201"/>
      <c r="AJ800" s="201"/>
      <c r="AK800" s="201"/>
      <c r="AL800" s="201"/>
      <c r="AM800" s="201"/>
      <c r="AN800" s="201"/>
      <c r="AO800" s="201"/>
      <c r="AP800" s="201"/>
      <c r="AQ800" s="201"/>
      <c r="AR800" s="201"/>
      <c r="AS800" s="201"/>
      <c r="AT800" s="201"/>
    </row>
    <row r="801" spans="1:46" hidden="1">
      <c r="A801" s="95" t="str">
        <f>IF(FN_MC!Y804="","*",FN_MC!Y804)</f>
        <v>*</v>
      </c>
      <c r="B801" s="95" t="str">
        <f>IF(FN_MC!X804="","*",FN_MC!X804)</f>
        <v>*</v>
      </c>
      <c r="C801" s="95" t="str">
        <f>IF(FN_MC!Z804="","*",FN_MC!Z804)</f>
        <v>*</v>
      </c>
      <c r="D801" s="96" t="str">
        <f>IF(FN_MC!S804="","*",FN_MC!S804)</f>
        <v>*</v>
      </c>
      <c r="E801" s="96" t="str">
        <f>IF(FN_MC!T804="","*",FN_MC!T804)</f>
        <v>*</v>
      </c>
      <c r="F801" s="96" t="str">
        <f>IF(FN_MC!B804="","*",FN_MC!B804)</f>
        <v>*</v>
      </c>
      <c r="G801" s="96" t="str">
        <f>IF(FN_MC!D804="","*",FN_MC!D804)</f>
        <v>*</v>
      </c>
      <c r="H801" s="96" t="str">
        <f>IF(FN_MC!F804="","*",FN_MC!F804)</f>
        <v>*</v>
      </c>
      <c r="I801" s="96" t="str">
        <f>IF(FN_MC!H804="","*",FN_MC!H804)</f>
        <v>*</v>
      </c>
      <c r="J801" s="96" t="str">
        <f>IF(FN_MC!I804="","*",FN_MC!I804)</f>
        <v>*</v>
      </c>
      <c r="K801" s="96" t="str">
        <f>IF(FN_MC!M804="","*",FN_MC!M804)</f>
        <v>*</v>
      </c>
      <c r="L801" s="196" t="str">
        <f>IF(FN_MC!N804="","*",FN_MC!N804)</f>
        <v>*</v>
      </c>
      <c r="M801" s="97" t="str">
        <f>IF(FN_MC!J804="","*",FN_MC!J804)</f>
        <v>*</v>
      </c>
      <c r="N801" s="183" t="str">
        <f>IF(FN_MC!K804="","*",FN_MC!K804)</f>
        <v>*</v>
      </c>
      <c r="O801" s="183" t="str">
        <f>IF(FN_MC!L804="","*",FN_MC!L804)</f>
        <v>*</v>
      </c>
      <c r="P801" s="107" t="str">
        <f>IF(FN_MC!O804="","*",FN_MC!O804)</f>
        <v>*</v>
      </c>
      <c r="Q801" s="107" t="str">
        <f>IF(FN_MC!P804="","*",FN_MC!P804)</f>
        <v>*</v>
      </c>
      <c r="R801" s="96" t="str">
        <f>IF(FN_MC!Q804="","*",CONCATENATE(FN_MC!Q804," ",FN_MC!R804))</f>
        <v>*</v>
      </c>
      <c r="S801" s="96" t="str">
        <f>IF(FN_MC!V804="","*",FN_MC!V804)</f>
        <v>*</v>
      </c>
      <c r="T801" s="96" t="str">
        <f>IF(FN_MC!W804="","*",FN_MC!W804)</f>
        <v>*</v>
      </c>
      <c r="U801" s="98" t="str">
        <f ca="1">_xlfn.XLOOKUP(G801&amp;$U$3,BS_CONTROLE[CHAVE],BS_CONTROLE[Quantidade_11],"-")</f>
        <v>-</v>
      </c>
      <c r="V801" s="98" t="str">
        <f ca="1">_xlfn.XLOOKUP(G801&amp;$V$3,BS_CONTROLE[CHAVE],BS_CONTROLE[Quantidade_11],"-")</f>
        <v>-</v>
      </c>
      <c r="W801" s="98" t="str">
        <f ca="1">_xlfn.XLOOKUP(G801&amp;$W$3,BS_CONTROLE[CHAVE],BS_CONTROLE[Quantidade_11],"-")</f>
        <v>-</v>
      </c>
      <c r="X801" s="201"/>
      <c r="Y801" s="201"/>
      <c r="Z801" s="201"/>
      <c r="AA801" s="201"/>
      <c r="AB801" s="201"/>
      <c r="AC801" s="201"/>
      <c r="AD801" s="201"/>
      <c r="AE801" s="201"/>
      <c r="AF801" s="201"/>
      <c r="AG801" s="201"/>
      <c r="AH801" s="201"/>
      <c r="AI801" s="201"/>
      <c r="AJ801" s="201"/>
      <c r="AK801" s="201"/>
      <c r="AL801" s="201"/>
      <c r="AM801" s="201"/>
      <c r="AN801" s="201"/>
      <c r="AO801" s="201"/>
      <c r="AP801" s="201"/>
      <c r="AQ801" s="201"/>
      <c r="AR801" s="201"/>
      <c r="AS801" s="201"/>
      <c r="AT801" s="201"/>
    </row>
    <row r="802" spans="1:46" hidden="1">
      <c r="A802" s="95" t="str">
        <f>IF(FN_MC!Y805="","*",FN_MC!Y805)</f>
        <v>*</v>
      </c>
      <c r="B802" s="95" t="str">
        <f>IF(FN_MC!X805="","*",FN_MC!X805)</f>
        <v>*</v>
      </c>
      <c r="C802" s="95" t="str">
        <f>IF(FN_MC!Z805="","*",FN_MC!Z805)</f>
        <v>*</v>
      </c>
      <c r="D802" s="96" t="str">
        <f>IF(FN_MC!S805="","*",FN_MC!S805)</f>
        <v>*</v>
      </c>
      <c r="E802" s="96" t="str">
        <f>IF(FN_MC!T805="","*",FN_MC!T805)</f>
        <v>*</v>
      </c>
      <c r="F802" s="96" t="str">
        <f>IF(FN_MC!B805="","*",FN_MC!B805)</f>
        <v>*</v>
      </c>
      <c r="G802" s="96" t="str">
        <f>IF(FN_MC!D805="","*",FN_MC!D805)</f>
        <v>*</v>
      </c>
      <c r="H802" s="96" t="str">
        <f>IF(FN_MC!F805="","*",FN_MC!F805)</f>
        <v>*</v>
      </c>
      <c r="I802" s="96" t="str">
        <f>IF(FN_MC!H805="","*",FN_MC!H805)</f>
        <v>*</v>
      </c>
      <c r="J802" s="96" t="str">
        <f>IF(FN_MC!I805="","*",FN_MC!I805)</f>
        <v>*</v>
      </c>
      <c r="K802" s="96" t="str">
        <f>IF(FN_MC!M805="","*",FN_MC!M805)</f>
        <v>*</v>
      </c>
      <c r="L802" s="196" t="str">
        <f>IF(FN_MC!N805="","*",FN_MC!N805)</f>
        <v>*</v>
      </c>
      <c r="M802" s="97" t="str">
        <f>IF(FN_MC!J805="","*",FN_MC!J805)</f>
        <v>*</v>
      </c>
      <c r="N802" s="183" t="str">
        <f>IF(FN_MC!K805="","*",FN_MC!K805)</f>
        <v>*</v>
      </c>
      <c r="O802" s="183" t="str">
        <f>IF(FN_MC!L805="","*",FN_MC!L805)</f>
        <v>*</v>
      </c>
      <c r="P802" s="107" t="str">
        <f>IF(FN_MC!O805="","*",FN_MC!O805)</f>
        <v>*</v>
      </c>
      <c r="Q802" s="107" t="str">
        <f>IF(FN_MC!P805="","*",FN_MC!P805)</f>
        <v>*</v>
      </c>
      <c r="R802" s="96" t="str">
        <f>IF(FN_MC!Q805="","*",CONCATENATE(FN_MC!Q805," ",FN_MC!R805))</f>
        <v>*</v>
      </c>
      <c r="S802" s="96" t="str">
        <f>IF(FN_MC!V805="","*",FN_MC!V805)</f>
        <v>*</v>
      </c>
      <c r="T802" s="96" t="str">
        <f>IF(FN_MC!W805="","*",FN_MC!W805)</f>
        <v>*</v>
      </c>
      <c r="U802" s="98" t="str">
        <f ca="1">_xlfn.XLOOKUP(G802&amp;$U$3,BS_CONTROLE[CHAVE],BS_CONTROLE[Quantidade_11],"-")</f>
        <v>-</v>
      </c>
      <c r="V802" s="98" t="str">
        <f ca="1">_xlfn.XLOOKUP(G802&amp;$V$3,BS_CONTROLE[CHAVE],BS_CONTROLE[Quantidade_11],"-")</f>
        <v>-</v>
      </c>
      <c r="W802" s="98" t="str">
        <f ca="1">_xlfn.XLOOKUP(G802&amp;$W$3,BS_CONTROLE[CHAVE],BS_CONTROLE[Quantidade_11],"-")</f>
        <v>-</v>
      </c>
      <c r="X802" s="201"/>
      <c r="Y802" s="201"/>
      <c r="Z802" s="201"/>
      <c r="AA802" s="201"/>
      <c r="AB802" s="201"/>
      <c r="AC802" s="201"/>
      <c r="AD802" s="201"/>
      <c r="AE802" s="201"/>
      <c r="AF802" s="201"/>
      <c r="AG802" s="201"/>
      <c r="AH802" s="201"/>
      <c r="AI802" s="201"/>
      <c r="AJ802" s="201"/>
      <c r="AK802" s="201"/>
      <c r="AL802" s="201"/>
      <c r="AM802" s="201"/>
      <c r="AN802" s="201"/>
      <c r="AO802" s="201"/>
      <c r="AP802" s="201"/>
      <c r="AQ802" s="201"/>
      <c r="AR802" s="201"/>
      <c r="AS802" s="201"/>
      <c r="AT802" s="201"/>
    </row>
    <row r="803" spans="1:46" hidden="1">
      <c r="A803" s="95" t="str">
        <f>IF(FN_MC!Y806="","*",FN_MC!Y806)</f>
        <v>*</v>
      </c>
      <c r="B803" s="95" t="str">
        <f>IF(FN_MC!X806="","*",FN_MC!X806)</f>
        <v>*</v>
      </c>
      <c r="C803" s="95" t="str">
        <f>IF(FN_MC!Z806="","*",FN_MC!Z806)</f>
        <v>*</v>
      </c>
      <c r="D803" s="96" t="str">
        <f>IF(FN_MC!S806="","*",FN_MC!S806)</f>
        <v>*</v>
      </c>
      <c r="E803" s="96" t="str">
        <f>IF(FN_MC!T806="","*",FN_MC!T806)</f>
        <v>*</v>
      </c>
      <c r="F803" s="96" t="str">
        <f>IF(FN_MC!B806="","*",FN_MC!B806)</f>
        <v>*</v>
      </c>
      <c r="G803" s="96" t="str">
        <f>IF(FN_MC!D806="","*",FN_MC!D806)</f>
        <v>*</v>
      </c>
      <c r="H803" s="96" t="str">
        <f>IF(FN_MC!F806="","*",FN_MC!F806)</f>
        <v>*</v>
      </c>
      <c r="I803" s="96" t="str">
        <f>IF(FN_MC!H806="","*",FN_MC!H806)</f>
        <v>*</v>
      </c>
      <c r="J803" s="96" t="str">
        <f>IF(FN_MC!I806="","*",FN_MC!I806)</f>
        <v>*</v>
      </c>
      <c r="K803" s="96" t="str">
        <f>IF(FN_MC!M806="","*",FN_MC!M806)</f>
        <v>*</v>
      </c>
      <c r="L803" s="196" t="str">
        <f>IF(FN_MC!N806="","*",FN_MC!N806)</f>
        <v>*</v>
      </c>
      <c r="M803" s="97" t="str">
        <f>IF(FN_MC!J806="","*",FN_MC!J806)</f>
        <v>*</v>
      </c>
      <c r="N803" s="183" t="str">
        <f>IF(FN_MC!K806="","*",FN_MC!K806)</f>
        <v>*</v>
      </c>
      <c r="O803" s="183" t="str">
        <f>IF(FN_MC!L806="","*",FN_MC!L806)</f>
        <v>*</v>
      </c>
      <c r="P803" s="107" t="str">
        <f>IF(FN_MC!O806="","*",FN_MC!O806)</f>
        <v>*</v>
      </c>
      <c r="Q803" s="107" t="str">
        <f>IF(FN_MC!P806="","*",FN_MC!P806)</f>
        <v>*</v>
      </c>
      <c r="R803" s="96" t="str">
        <f>IF(FN_MC!Q806="","*",CONCATENATE(FN_MC!Q806," ",FN_MC!R806))</f>
        <v>*</v>
      </c>
      <c r="S803" s="96" t="str">
        <f>IF(FN_MC!V806="","*",FN_MC!V806)</f>
        <v>*</v>
      </c>
      <c r="T803" s="96" t="str">
        <f>IF(FN_MC!W806="","*",FN_MC!W806)</f>
        <v>*</v>
      </c>
      <c r="U803" s="98" t="str">
        <f ca="1">_xlfn.XLOOKUP(G803&amp;$U$3,BS_CONTROLE[CHAVE],BS_CONTROLE[Quantidade_11],"-")</f>
        <v>-</v>
      </c>
      <c r="V803" s="98" t="str">
        <f ca="1">_xlfn.XLOOKUP(G803&amp;$V$3,BS_CONTROLE[CHAVE],BS_CONTROLE[Quantidade_11],"-")</f>
        <v>-</v>
      </c>
      <c r="W803" s="98" t="str">
        <f ca="1">_xlfn.XLOOKUP(G803&amp;$W$3,BS_CONTROLE[CHAVE],BS_CONTROLE[Quantidade_11],"-")</f>
        <v>-</v>
      </c>
      <c r="X803" s="201"/>
      <c r="Y803" s="201"/>
      <c r="Z803" s="201"/>
      <c r="AA803" s="201"/>
      <c r="AB803" s="201"/>
      <c r="AC803" s="201"/>
      <c r="AD803" s="201"/>
      <c r="AE803" s="201"/>
      <c r="AF803" s="201"/>
      <c r="AG803" s="201"/>
      <c r="AH803" s="201"/>
      <c r="AI803" s="201"/>
      <c r="AJ803" s="201"/>
      <c r="AK803" s="201"/>
      <c r="AL803" s="201"/>
      <c r="AM803" s="201"/>
      <c r="AN803" s="201"/>
      <c r="AO803" s="201"/>
      <c r="AP803" s="201"/>
      <c r="AQ803" s="201"/>
      <c r="AR803" s="201"/>
      <c r="AS803" s="201"/>
      <c r="AT803" s="201"/>
    </row>
    <row r="804" spans="1:46" hidden="1">
      <c r="A804" s="95" t="str">
        <f>IF(FN_MC!Y807="","*",FN_MC!Y807)</f>
        <v>*</v>
      </c>
      <c r="B804" s="95" t="str">
        <f>IF(FN_MC!X807="","*",FN_MC!X807)</f>
        <v>*</v>
      </c>
      <c r="C804" s="95" t="str">
        <f>IF(FN_MC!Z807="","*",FN_MC!Z807)</f>
        <v>*</v>
      </c>
      <c r="D804" s="96" t="str">
        <f>IF(FN_MC!S807="","*",FN_MC!S807)</f>
        <v>*</v>
      </c>
      <c r="E804" s="96" t="str">
        <f>IF(FN_MC!T807="","*",FN_MC!T807)</f>
        <v>*</v>
      </c>
      <c r="F804" s="96" t="str">
        <f>IF(FN_MC!B807="","*",FN_MC!B807)</f>
        <v>*</v>
      </c>
      <c r="G804" s="96" t="str">
        <f>IF(FN_MC!D807="","*",FN_MC!D807)</f>
        <v>*</v>
      </c>
      <c r="H804" s="96" t="str">
        <f>IF(FN_MC!F807="","*",FN_MC!F807)</f>
        <v>*</v>
      </c>
      <c r="I804" s="96" t="str">
        <f>IF(FN_MC!H807="","*",FN_MC!H807)</f>
        <v>*</v>
      </c>
      <c r="J804" s="96" t="str">
        <f>IF(FN_MC!I807="","*",FN_MC!I807)</f>
        <v>*</v>
      </c>
      <c r="K804" s="96" t="str">
        <f>IF(FN_MC!M807="","*",FN_MC!M807)</f>
        <v>*</v>
      </c>
      <c r="L804" s="196" t="str">
        <f>IF(FN_MC!N807="","*",FN_MC!N807)</f>
        <v>*</v>
      </c>
      <c r="M804" s="97" t="str">
        <f>IF(FN_MC!J807="","*",FN_MC!J807)</f>
        <v>*</v>
      </c>
      <c r="N804" s="183" t="str">
        <f>IF(FN_MC!K807="","*",FN_MC!K807)</f>
        <v>*</v>
      </c>
      <c r="O804" s="183" t="str">
        <f>IF(FN_MC!L807="","*",FN_MC!L807)</f>
        <v>*</v>
      </c>
      <c r="P804" s="107" t="str">
        <f>IF(FN_MC!O807="","*",FN_MC!O807)</f>
        <v>*</v>
      </c>
      <c r="Q804" s="107" t="str">
        <f>IF(FN_MC!P807="","*",FN_MC!P807)</f>
        <v>*</v>
      </c>
      <c r="R804" s="96" t="str">
        <f>IF(FN_MC!Q807="","*",CONCATENATE(FN_MC!Q807," ",FN_MC!R807))</f>
        <v>*</v>
      </c>
      <c r="S804" s="96" t="str">
        <f>IF(FN_MC!V807="","*",FN_MC!V807)</f>
        <v>*</v>
      </c>
      <c r="T804" s="96" t="str">
        <f>IF(FN_MC!W807="","*",FN_MC!W807)</f>
        <v>*</v>
      </c>
      <c r="U804" s="98" t="str">
        <f ca="1">_xlfn.XLOOKUP(G804&amp;$U$3,BS_CONTROLE[CHAVE],BS_CONTROLE[Quantidade_11],"-")</f>
        <v>-</v>
      </c>
      <c r="V804" s="98" t="str">
        <f ca="1">_xlfn.XLOOKUP(G804&amp;$V$3,BS_CONTROLE[CHAVE],BS_CONTROLE[Quantidade_11],"-")</f>
        <v>-</v>
      </c>
      <c r="W804" s="98" t="str">
        <f ca="1">_xlfn.XLOOKUP(G804&amp;$W$3,BS_CONTROLE[CHAVE],BS_CONTROLE[Quantidade_11],"-")</f>
        <v>-</v>
      </c>
      <c r="X804" s="201"/>
      <c r="Y804" s="201"/>
      <c r="Z804" s="201"/>
      <c r="AA804" s="201"/>
      <c r="AB804" s="201"/>
      <c r="AC804" s="201"/>
      <c r="AD804" s="201"/>
      <c r="AE804" s="201"/>
      <c r="AF804" s="201"/>
      <c r="AG804" s="201"/>
      <c r="AH804" s="201"/>
      <c r="AI804" s="201"/>
      <c r="AJ804" s="201"/>
      <c r="AK804" s="201"/>
      <c r="AL804" s="201"/>
      <c r="AM804" s="201"/>
      <c r="AN804" s="201"/>
      <c r="AO804" s="201"/>
      <c r="AP804" s="201"/>
      <c r="AQ804" s="201"/>
      <c r="AR804" s="201"/>
      <c r="AS804" s="201"/>
      <c r="AT804" s="201"/>
    </row>
    <row r="805" spans="1:46" hidden="1">
      <c r="A805" s="95" t="str">
        <f>IF(FN_MC!Y808="","*",FN_MC!Y808)</f>
        <v>*</v>
      </c>
      <c r="B805" s="95" t="str">
        <f>IF(FN_MC!X808="","*",FN_MC!X808)</f>
        <v>*</v>
      </c>
      <c r="C805" s="95" t="str">
        <f>IF(FN_MC!Z808="","*",FN_MC!Z808)</f>
        <v>*</v>
      </c>
      <c r="D805" s="96" t="str">
        <f>IF(FN_MC!S808="","*",FN_MC!S808)</f>
        <v>*</v>
      </c>
      <c r="E805" s="96" t="str">
        <f>IF(FN_MC!T808="","*",FN_MC!T808)</f>
        <v>*</v>
      </c>
      <c r="F805" s="96" t="str">
        <f>IF(FN_MC!B808="","*",FN_MC!B808)</f>
        <v>*</v>
      </c>
      <c r="G805" s="96" t="str">
        <f>IF(FN_MC!D808="","*",FN_MC!D808)</f>
        <v>*</v>
      </c>
      <c r="H805" s="96" t="str">
        <f>IF(FN_MC!F808="","*",FN_MC!F808)</f>
        <v>*</v>
      </c>
      <c r="I805" s="96" t="str">
        <f>IF(FN_MC!H808="","*",FN_MC!H808)</f>
        <v>*</v>
      </c>
      <c r="J805" s="96" t="str">
        <f>IF(FN_MC!I808="","*",FN_MC!I808)</f>
        <v>*</v>
      </c>
      <c r="K805" s="96" t="str">
        <f>IF(FN_MC!M808="","*",FN_MC!M808)</f>
        <v>*</v>
      </c>
      <c r="L805" s="196" t="str">
        <f>IF(FN_MC!N808="","*",FN_MC!N808)</f>
        <v>*</v>
      </c>
      <c r="M805" s="97" t="str">
        <f>IF(FN_MC!J808="","*",FN_MC!J808)</f>
        <v>*</v>
      </c>
      <c r="N805" s="183" t="str">
        <f>IF(FN_MC!K808="","*",FN_MC!K808)</f>
        <v>*</v>
      </c>
      <c r="O805" s="183" t="str">
        <f>IF(FN_MC!L808="","*",FN_MC!L808)</f>
        <v>*</v>
      </c>
      <c r="P805" s="107" t="str">
        <f>IF(FN_MC!O808="","*",FN_MC!O808)</f>
        <v>*</v>
      </c>
      <c r="Q805" s="107" t="str">
        <f>IF(FN_MC!P808="","*",FN_MC!P808)</f>
        <v>*</v>
      </c>
      <c r="R805" s="96" t="str">
        <f>IF(FN_MC!Q808="","*",CONCATENATE(FN_MC!Q808," ",FN_MC!R808))</f>
        <v>*</v>
      </c>
      <c r="S805" s="96" t="str">
        <f>IF(FN_MC!V808="","*",FN_MC!V808)</f>
        <v>*</v>
      </c>
      <c r="T805" s="96" t="str">
        <f>IF(FN_MC!W808="","*",FN_MC!W808)</f>
        <v>*</v>
      </c>
      <c r="U805" s="98" t="str">
        <f ca="1">_xlfn.XLOOKUP(G805&amp;$U$3,BS_CONTROLE[CHAVE],BS_CONTROLE[Quantidade_11],"-")</f>
        <v>-</v>
      </c>
      <c r="V805" s="98" t="str">
        <f ca="1">_xlfn.XLOOKUP(G805&amp;$V$3,BS_CONTROLE[CHAVE],BS_CONTROLE[Quantidade_11],"-")</f>
        <v>-</v>
      </c>
      <c r="W805" s="98" t="str">
        <f ca="1">_xlfn.XLOOKUP(G805&amp;$W$3,BS_CONTROLE[CHAVE],BS_CONTROLE[Quantidade_11],"-")</f>
        <v>-</v>
      </c>
      <c r="X805" s="201"/>
      <c r="Y805" s="201"/>
      <c r="Z805" s="201"/>
      <c r="AA805" s="201"/>
      <c r="AB805" s="201"/>
      <c r="AC805" s="201"/>
      <c r="AD805" s="201"/>
      <c r="AE805" s="201"/>
      <c r="AF805" s="201"/>
      <c r="AG805" s="201"/>
      <c r="AH805" s="201"/>
      <c r="AI805" s="201"/>
      <c r="AJ805" s="201"/>
      <c r="AK805" s="201"/>
      <c r="AL805" s="201"/>
      <c r="AM805" s="201"/>
      <c r="AN805" s="201"/>
      <c r="AO805" s="201"/>
      <c r="AP805" s="201"/>
      <c r="AQ805" s="201"/>
      <c r="AR805" s="201"/>
      <c r="AS805" s="201"/>
      <c r="AT805" s="201"/>
    </row>
    <row r="806" spans="1:46" hidden="1">
      <c r="A806" s="95" t="str">
        <f>IF(FN_MC!Y809="","*",FN_MC!Y809)</f>
        <v>*</v>
      </c>
      <c r="B806" s="95" t="str">
        <f>IF(FN_MC!X809="","*",FN_MC!X809)</f>
        <v>*</v>
      </c>
      <c r="C806" s="95" t="str">
        <f>IF(FN_MC!Z809="","*",FN_MC!Z809)</f>
        <v>*</v>
      </c>
      <c r="D806" s="96" t="str">
        <f>IF(FN_MC!S809="","*",FN_MC!S809)</f>
        <v>*</v>
      </c>
      <c r="E806" s="96" t="str">
        <f>IF(FN_MC!T809="","*",FN_MC!T809)</f>
        <v>*</v>
      </c>
      <c r="F806" s="96" t="str">
        <f>IF(FN_MC!B809="","*",FN_MC!B809)</f>
        <v>*</v>
      </c>
      <c r="G806" s="96" t="str">
        <f>IF(FN_MC!D809="","*",FN_MC!D809)</f>
        <v>*</v>
      </c>
      <c r="H806" s="96" t="str">
        <f>IF(FN_MC!F809="","*",FN_MC!F809)</f>
        <v>*</v>
      </c>
      <c r="I806" s="96" t="str">
        <f>IF(FN_MC!H809="","*",FN_MC!H809)</f>
        <v>*</v>
      </c>
      <c r="J806" s="96" t="str">
        <f>IF(FN_MC!I809="","*",FN_MC!I809)</f>
        <v>*</v>
      </c>
      <c r="K806" s="96" t="str">
        <f>IF(FN_MC!M809="","*",FN_MC!M809)</f>
        <v>*</v>
      </c>
      <c r="L806" s="196" t="str">
        <f>IF(FN_MC!N809="","*",FN_MC!N809)</f>
        <v>*</v>
      </c>
      <c r="M806" s="97" t="str">
        <f>IF(FN_MC!J809="","*",FN_MC!J809)</f>
        <v>*</v>
      </c>
      <c r="N806" s="183" t="str">
        <f>IF(FN_MC!K809="","*",FN_MC!K809)</f>
        <v>*</v>
      </c>
      <c r="O806" s="183" t="str">
        <f>IF(FN_MC!L809="","*",FN_MC!L809)</f>
        <v>*</v>
      </c>
      <c r="P806" s="107" t="str">
        <f>IF(FN_MC!O809="","*",FN_MC!O809)</f>
        <v>*</v>
      </c>
      <c r="Q806" s="107" t="str">
        <f>IF(FN_MC!P809="","*",FN_MC!P809)</f>
        <v>*</v>
      </c>
      <c r="R806" s="96" t="str">
        <f>IF(FN_MC!Q809="","*",CONCATENATE(FN_MC!Q809," ",FN_MC!R809))</f>
        <v>*</v>
      </c>
      <c r="S806" s="96" t="str">
        <f>IF(FN_MC!V809="","*",FN_MC!V809)</f>
        <v>*</v>
      </c>
      <c r="T806" s="96" t="str">
        <f>IF(FN_MC!W809="","*",FN_MC!W809)</f>
        <v>*</v>
      </c>
      <c r="U806" s="98" t="str">
        <f ca="1">_xlfn.XLOOKUP(G806&amp;$U$3,BS_CONTROLE[CHAVE],BS_CONTROLE[Quantidade_11],"-")</f>
        <v>-</v>
      </c>
      <c r="V806" s="98" t="str">
        <f ca="1">_xlfn.XLOOKUP(G806&amp;$V$3,BS_CONTROLE[CHAVE],BS_CONTROLE[Quantidade_11],"-")</f>
        <v>-</v>
      </c>
      <c r="W806" s="98" t="str">
        <f ca="1">_xlfn.XLOOKUP(G806&amp;$W$3,BS_CONTROLE[CHAVE],BS_CONTROLE[Quantidade_11],"-")</f>
        <v>-</v>
      </c>
      <c r="X806" s="201"/>
      <c r="Y806" s="201"/>
      <c r="Z806" s="201"/>
      <c r="AA806" s="201"/>
      <c r="AB806" s="201"/>
      <c r="AC806" s="201"/>
      <c r="AD806" s="201"/>
      <c r="AE806" s="201"/>
      <c r="AF806" s="201"/>
      <c r="AG806" s="201"/>
      <c r="AH806" s="201"/>
      <c r="AI806" s="201"/>
      <c r="AJ806" s="201"/>
      <c r="AK806" s="201"/>
      <c r="AL806" s="201"/>
      <c r="AM806" s="201"/>
      <c r="AN806" s="201"/>
      <c r="AO806" s="201"/>
      <c r="AP806" s="201"/>
      <c r="AQ806" s="201"/>
      <c r="AR806" s="201"/>
      <c r="AS806" s="201"/>
      <c r="AT806" s="201"/>
    </row>
    <row r="807" spans="1:46" hidden="1">
      <c r="A807" s="95" t="str">
        <f>IF(FN_MC!Y810="","*",FN_MC!Y810)</f>
        <v>*</v>
      </c>
      <c r="B807" s="95" t="str">
        <f>IF(FN_MC!X810="","*",FN_MC!X810)</f>
        <v>*</v>
      </c>
      <c r="C807" s="95" t="str">
        <f>IF(FN_MC!Z810="","*",FN_MC!Z810)</f>
        <v>*</v>
      </c>
      <c r="D807" s="96" t="str">
        <f>IF(FN_MC!S810="","*",FN_MC!S810)</f>
        <v>*</v>
      </c>
      <c r="E807" s="96" t="str">
        <f>IF(FN_MC!T810="","*",FN_MC!T810)</f>
        <v>*</v>
      </c>
      <c r="F807" s="96" t="str">
        <f>IF(FN_MC!B810="","*",FN_MC!B810)</f>
        <v>*</v>
      </c>
      <c r="G807" s="96" t="str">
        <f>IF(FN_MC!D810="","*",FN_MC!D810)</f>
        <v>*</v>
      </c>
      <c r="H807" s="96" t="str">
        <f>IF(FN_MC!F810="","*",FN_MC!F810)</f>
        <v>*</v>
      </c>
      <c r="I807" s="96" t="str">
        <f>IF(FN_MC!H810="","*",FN_MC!H810)</f>
        <v>*</v>
      </c>
      <c r="J807" s="96" t="str">
        <f>IF(FN_MC!I810="","*",FN_MC!I810)</f>
        <v>*</v>
      </c>
      <c r="K807" s="96" t="str">
        <f>IF(FN_MC!M810="","*",FN_MC!M810)</f>
        <v>*</v>
      </c>
      <c r="L807" s="196" t="str">
        <f>IF(FN_MC!N810="","*",FN_MC!N810)</f>
        <v>*</v>
      </c>
      <c r="M807" s="97" t="str">
        <f>IF(FN_MC!J810="","*",FN_MC!J810)</f>
        <v>*</v>
      </c>
      <c r="N807" s="183" t="str">
        <f>IF(FN_MC!K810="","*",FN_MC!K810)</f>
        <v>*</v>
      </c>
      <c r="O807" s="183" t="str">
        <f>IF(FN_MC!L810="","*",FN_MC!L810)</f>
        <v>*</v>
      </c>
      <c r="P807" s="107" t="str">
        <f>IF(FN_MC!O810="","*",FN_MC!O810)</f>
        <v>*</v>
      </c>
      <c r="Q807" s="107" t="str">
        <f>IF(FN_MC!P810="","*",FN_MC!P810)</f>
        <v>*</v>
      </c>
      <c r="R807" s="96" t="str">
        <f>IF(FN_MC!Q810="","*",CONCATENATE(FN_MC!Q810," ",FN_MC!R810))</f>
        <v>*</v>
      </c>
      <c r="S807" s="96" t="str">
        <f>IF(FN_MC!V810="","*",FN_MC!V810)</f>
        <v>*</v>
      </c>
      <c r="T807" s="96" t="str">
        <f>IF(FN_MC!W810="","*",FN_MC!W810)</f>
        <v>*</v>
      </c>
      <c r="U807" s="98" t="str">
        <f ca="1">_xlfn.XLOOKUP(G807&amp;$U$3,BS_CONTROLE[CHAVE],BS_CONTROLE[Quantidade_11],"-")</f>
        <v>-</v>
      </c>
      <c r="V807" s="98" t="str">
        <f ca="1">_xlfn.XLOOKUP(G807&amp;$V$3,BS_CONTROLE[CHAVE],BS_CONTROLE[Quantidade_11],"-")</f>
        <v>-</v>
      </c>
      <c r="W807" s="98" t="str">
        <f ca="1">_xlfn.XLOOKUP(G807&amp;$W$3,BS_CONTROLE[CHAVE],BS_CONTROLE[Quantidade_11],"-")</f>
        <v>-</v>
      </c>
      <c r="X807" s="201"/>
      <c r="Y807" s="201"/>
      <c r="Z807" s="201"/>
      <c r="AA807" s="201"/>
      <c r="AB807" s="201"/>
      <c r="AC807" s="201"/>
      <c r="AD807" s="201"/>
      <c r="AE807" s="201"/>
      <c r="AF807" s="201"/>
      <c r="AG807" s="201"/>
      <c r="AH807" s="201"/>
      <c r="AI807" s="201"/>
      <c r="AJ807" s="201"/>
      <c r="AK807" s="201"/>
      <c r="AL807" s="201"/>
      <c r="AM807" s="201"/>
      <c r="AN807" s="201"/>
      <c r="AO807" s="201"/>
      <c r="AP807" s="201"/>
      <c r="AQ807" s="201"/>
      <c r="AR807" s="201"/>
      <c r="AS807" s="201"/>
      <c r="AT807" s="201"/>
    </row>
    <row r="808" spans="1:46" hidden="1">
      <c r="A808" s="95" t="str">
        <f>IF(FN_MC!Y811="","*",FN_MC!Y811)</f>
        <v>*</v>
      </c>
      <c r="B808" s="95" t="str">
        <f>IF(FN_MC!X811="","*",FN_MC!X811)</f>
        <v>*</v>
      </c>
      <c r="C808" s="95" t="str">
        <f>IF(FN_MC!Z811="","*",FN_MC!Z811)</f>
        <v>*</v>
      </c>
      <c r="D808" s="96" t="str">
        <f>IF(FN_MC!S811="","*",FN_MC!S811)</f>
        <v>*</v>
      </c>
      <c r="E808" s="96" t="str">
        <f>IF(FN_MC!T811="","*",FN_MC!T811)</f>
        <v>*</v>
      </c>
      <c r="F808" s="96" t="str">
        <f>IF(FN_MC!B811="","*",FN_MC!B811)</f>
        <v>*</v>
      </c>
      <c r="G808" s="96" t="str">
        <f>IF(FN_MC!D811="","*",FN_MC!D811)</f>
        <v>*</v>
      </c>
      <c r="H808" s="96" t="str">
        <f>IF(FN_MC!F811="","*",FN_MC!F811)</f>
        <v>*</v>
      </c>
      <c r="I808" s="96" t="str">
        <f>IF(FN_MC!H811="","*",FN_MC!H811)</f>
        <v>*</v>
      </c>
      <c r="J808" s="96" t="str">
        <f>IF(FN_MC!I811="","*",FN_MC!I811)</f>
        <v>*</v>
      </c>
      <c r="K808" s="96" t="str">
        <f>IF(FN_MC!M811="","*",FN_MC!M811)</f>
        <v>*</v>
      </c>
      <c r="L808" s="196" t="str">
        <f>IF(FN_MC!N811="","*",FN_MC!N811)</f>
        <v>*</v>
      </c>
      <c r="M808" s="97" t="str">
        <f>IF(FN_MC!J811="","*",FN_MC!J811)</f>
        <v>*</v>
      </c>
      <c r="N808" s="183" t="str">
        <f>IF(FN_MC!K811="","*",FN_MC!K811)</f>
        <v>*</v>
      </c>
      <c r="O808" s="183" t="str">
        <f>IF(FN_MC!L811="","*",FN_MC!L811)</f>
        <v>*</v>
      </c>
      <c r="P808" s="107" t="str">
        <f>IF(FN_MC!O811="","*",FN_MC!O811)</f>
        <v>*</v>
      </c>
      <c r="Q808" s="107" t="str">
        <f>IF(FN_MC!P811="","*",FN_MC!P811)</f>
        <v>*</v>
      </c>
      <c r="R808" s="96" t="str">
        <f>IF(FN_MC!Q811="","*",CONCATENATE(FN_MC!Q811," ",FN_MC!R811))</f>
        <v>*</v>
      </c>
      <c r="S808" s="96" t="str">
        <f>IF(FN_MC!V811="","*",FN_MC!V811)</f>
        <v>*</v>
      </c>
      <c r="T808" s="96" t="str">
        <f>IF(FN_MC!W811="","*",FN_MC!W811)</f>
        <v>*</v>
      </c>
      <c r="U808" s="98" t="str">
        <f ca="1">_xlfn.XLOOKUP(G808&amp;$U$3,BS_CONTROLE[CHAVE],BS_CONTROLE[Quantidade_11],"-")</f>
        <v>-</v>
      </c>
      <c r="V808" s="98" t="str">
        <f ca="1">_xlfn.XLOOKUP(G808&amp;$V$3,BS_CONTROLE[CHAVE],BS_CONTROLE[Quantidade_11],"-")</f>
        <v>-</v>
      </c>
      <c r="W808" s="98" t="str">
        <f ca="1">_xlfn.XLOOKUP(G808&amp;$W$3,BS_CONTROLE[CHAVE],BS_CONTROLE[Quantidade_11],"-")</f>
        <v>-</v>
      </c>
      <c r="X808" s="201"/>
      <c r="Y808" s="201"/>
      <c r="Z808" s="201"/>
      <c r="AA808" s="201"/>
      <c r="AB808" s="201"/>
      <c r="AC808" s="201"/>
      <c r="AD808" s="201"/>
      <c r="AE808" s="201"/>
      <c r="AF808" s="201"/>
      <c r="AG808" s="201"/>
      <c r="AH808" s="201"/>
      <c r="AI808" s="201"/>
      <c r="AJ808" s="201"/>
      <c r="AK808" s="201"/>
      <c r="AL808" s="201"/>
      <c r="AM808" s="201"/>
      <c r="AN808" s="201"/>
      <c r="AO808" s="201"/>
      <c r="AP808" s="201"/>
      <c r="AQ808" s="201"/>
      <c r="AR808" s="201"/>
      <c r="AS808" s="201"/>
      <c r="AT808" s="201"/>
    </row>
    <row r="809" spans="1:46" hidden="1">
      <c r="A809" s="95" t="str">
        <f>IF(FN_MC!Y812="","*",FN_MC!Y812)</f>
        <v>*</v>
      </c>
      <c r="B809" s="95" t="str">
        <f>IF(FN_MC!X812="","*",FN_MC!X812)</f>
        <v>*</v>
      </c>
      <c r="C809" s="95" t="str">
        <f>IF(FN_MC!Z812="","*",FN_MC!Z812)</f>
        <v>*</v>
      </c>
      <c r="D809" s="96" t="str">
        <f>IF(FN_MC!S812="","*",FN_MC!S812)</f>
        <v>*</v>
      </c>
      <c r="E809" s="96" t="str">
        <f>IF(FN_MC!T812="","*",FN_MC!T812)</f>
        <v>*</v>
      </c>
      <c r="F809" s="96" t="str">
        <f>IF(FN_MC!B812="","*",FN_MC!B812)</f>
        <v>*</v>
      </c>
      <c r="G809" s="96" t="str">
        <f>IF(FN_MC!D812="","*",FN_MC!D812)</f>
        <v>*</v>
      </c>
      <c r="H809" s="96" t="str">
        <f>IF(FN_MC!F812="","*",FN_MC!F812)</f>
        <v>*</v>
      </c>
      <c r="I809" s="96" t="str">
        <f>IF(FN_MC!H812="","*",FN_MC!H812)</f>
        <v>*</v>
      </c>
      <c r="J809" s="96" t="str">
        <f>IF(FN_MC!I812="","*",FN_MC!I812)</f>
        <v>*</v>
      </c>
      <c r="K809" s="96" t="str">
        <f>IF(FN_MC!M812="","*",FN_MC!M812)</f>
        <v>*</v>
      </c>
      <c r="L809" s="196" t="str">
        <f>IF(FN_MC!N812="","*",FN_MC!N812)</f>
        <v>*</v>
      </c>
      <c r="M809" s="97" t="str">
        <f>IF(FN_MC!J812="","*",FN_MC!J812)</f>
        <v>*</v>
      </c>
      <c r="N809" s="183" t="str">
        <f>IF(FN_MC!K812="","*",FN_MC!K812)</f>
        <v>*</v>
      </c>
      <c r="O809" s="183" t="str">
        <f>IF(FN_MC!L812="","*",FN_MC!L812)</f>
        <v>*</v>
      </c>
      <c r="P809" s="107" t="str">
        <f>IF(FN_MC!O812="","*",FN_MC!O812)</f>
        <v>*</v>
      </c>
      <c r="Q809" s="107" t="str">
        <f>IF(FN_MC!P812="","*",FN_MC!P812)</f>
        <v>*</v>
      </c>
      <c r="R809" s="96" t="str">
        <f>IF(FN_MC!Q812="","*",CONCATENATE(FN_MC!Q812," ",FN_MC!R812))</f>
        <v>*</v>
      </c>
      <c r="S809" s="96" t="str">
        <f>IF(FN_MC!V812="","*",FN_MC!V812)</f>
        <v>*</v>
      </c>
      <c r="T809" s="96" t="str">
        <f>IF(FN_MC!W812="","*",FN_MC!W812)</f>
        <v>*</v>
      </c>
      <c r="U809" s="98" t="str">
        <f ca="1">_xlfn.XLOOKUP(G809&amp;$U$3,BS_CONTROLE[CHAVE],BS_CONTROLE[Quantidade_11],"-")</f>
        <v>-</v>
      </c>
      <c r="V809" s="98" t="str">
        <f ca="1">_xlfn.XLOOKUP(G809&amp;$V$3,BS_CONTROLE[CHAVE],BS_CONTROLE[Quantidade_11],"-")</f>
        <v>-</v>
      </c>
      <c r="W809" s="98" t="str">
        <f ca="1">_xlfn.XLOOKUP(G809&amp;$W$3,BS_CONTROLE[CHAVE],BS_CONTROLE[Quantidade_11],"-")</f>
        <v>-</v>
      </c>
      <c r="X809" s="201"/>
      <c r="Y809" s="201"/>
      <c r="Z809" s="201"/>
      <c r="AA809" s="201"/>
      <c r="AB809" s="201"/>
      <c r="AC809" s="201"/>
      <c r="AD809" s="201"/>
      <c r="AE809" s="201"/>
      <c r="AF809" s="201"/>
      <c r="AG809" s="201"/>
      <c r="AH809" s="201"/>
      <c r="AI809" s="201"/>
      <c r="AJ809" s="201"/>
      <c r="AK809" s="201"/>
      <c r="AL809" s="201"/>
      <c r="AM809" s="201"/>
      <c r="AN809" s="201"/>
      <c r="AO809" s="201"/>
      <c r="AP809" s="201"/>
      <c r="AQ809" s="201"/>
      <c r="AR809" s="201"/>
      <c r="AS809" s="201"/>
      <c r="AT809" s="201"/>
    </row>
    <row r="810" spans="1:46" hidden="1">
      <c r="A810" s="95" t="str">
        <f>IF(FN_MC!Y813="","*",FN_MC!Y813)</f>
        <v>*</v>
      </c>
      <c r="B810" s="95" t="str">
        <f>IF(FN_MC!X813="","*",FN_MC!X813)</f>
        <v>*</v>
      </c>
      <c r="C810" s="95" t="str">
        <f>IF(FN_MC!Z813="","*",FN_MC!Z813)</f>
        <v>*</v>
      </c>
      <c r="D810" s="96" t="str">
        <f>IF(FN_MC!S813="","*",FN_MC!S813)</f>
        <v>*</v>
      </c>
      <c r="E810" s="96" t="str">
        <f>IF(FN_MC!T813="","*",FN_MC!T813)</f>
        <v>*</v>
      </c>
      <c r="F810" s="96" t="str">
        <f>IF(FN_MC!B813="","*",FN_MC!B813)</f>
        <v>*</v>
      </c>
      <c r="G810" s="96" t="str">
        <f>IF(FN_MC!D813="","*",FN_MC!D813)</f>
        <v>*</v>
      </c>
      <c r="H810" s="96" t="str">
        <f>IF(FN_MC!F813="","*",FN_MC!F813)</f>
        <v>*</v>
      </c>
      <c r="I810" s="96" t="str">
        <f>IF(FN_MC!H813="","*",FN_MC!H813)</f>
        <v>*</v>
      </c>
      <c r="J810" s="96" t="str">
        <f>IF(FN_MC!I813="","*",FN_MC!I813)</f>
        <v>*</v>
      </c>
      <c r="K810" s="96" t="str">
        <f>IF(FN_MC!M813="","*",FN_MC!M813)</f>
        <v>*</v>
      </c>
      <c r="L810" s="196" t="str">
        <f>IF(FN_MC!N813="","*",FN_MC!N813)</f>
        <v>*</v>
      </c>
      <c r="M810" s="97" t="str">
        <f>IF(FN_MC!J813="","*",FN_MC!J813)</f>
        <v>*</v>
      </c>
      <c r="N810" s="183" t="str">
        <f>IF(FN_MC!K813="","*",FN_MC!K813)</f>
        <v>*</v>
      </c>
      <c r="O810" s="183" t="str">
        <f>IF(FN_MC!L813="","*",FN_MC!L813)</f>
        <v>*</v>
      </c>
      <c r="P810" s="107" t="str">
        <f>IF(FN_MC!O813="","*",FN_MC!O813)</f>
        <v>*</v>
      </c>
      <c r="Q810" s="107" t="str">
        <f>IF(FN_MC!P813="","*",FN_MC!P813)</f>
        <v>*</v>
      </c>
      <c r="R810" s="96" t="str">
        <f>IF(FN_MC!Q813="","*",CONCATENATE(FN_MC!Q813," ",FN_MC!R813))</f>
        <v>*</v>
      </c>
      <c r="S810" s="96" t="str">
        <f>IF(FN_MC!V813="","*",FN_MC!V813)</f>
        <v>*</v>
      </c>
      <c r="T810" s="96" t="str">
        <f>IF(FN_MC!W813="","*",FN_MC!W813)</f>
        <v>*</v>
      </c>
      <c r="U810" s="98" t="str">
        <f ca="1">_xlfn.XLOOKUP(G810&amp;$U$3,BS_CONTROLE[CHAVE],BS_CONTROLE[Quantidade_11],"-")</f>
        <v>-</v>
      </c>
      <c r="V810" s="98" t="str">
        <f ca="1">_xlfn.XLOOKUP(G810&amp;$V$3,BS_CONTROLE[CHAVE],BS_CONTROLE[Quantidade_11],"-")</f>
        <v>-</v>
      </c>
      <c r="W810" s="98" t="str">
        <f ca="1">_xlfn.XLOOKUP(G810&amp;$W$3,BS_CONTROLE[CHAVE],BS_CONTROLE[Quantidade_11],"-")</f>
        <v>-</v>
      </c>
      <c r="X810" s="201"/>
      <c r="Y810" s="201"/>
      <c r="Z810" s="201"/>
      <c r="AA810" s="201"/>
      <c r="AB810" s="201"/>
      <c r="AC810" s="201"/>
      <c r="AD810" s="201"/>
      <c r="AE810" s="201"/>
      <c r="AF810" s="201"/>
      <c r="AG810" s="201"/>
      <c r="AH810" s="201"/>
      <c r="AI810" s="201"/>
      <c r="AJ810" s="201"/>
      <c r="AK810" s="201"/>
      <c r="AL810" s="201"/>
      <c r="AM810" s="201"/>
      <c r="AN810" s="201"/>
      <c r="AO810" s="201"/>
      <c r="AP810" s="201"/>
      <c r="AQ810" s="201"/>
      <c r="AR810" s="201"/>
      <c r="AS810" s="201"/>
      <c r="AT810" s="201"/>
    </row>
    <row r="811" spans="1:46" hidden="1">
      <c r="A811" s="95" t="str">
        <f>IF(FN_MC!Y814="","*",FN_MC!Y814)</f>
        <v>*</v>
      </c>
      <c r="B811" s="95" t="str">
        <f>IF(FN_MC!X814="","*",FN_MC!X814)</f>
        <v>*</v>
      </c>
      <c r="C811" s="95" t="str">
        <f>IF(FN_MC!Z814="","*",FN_MC!Z814)</f>
        <v>*</v>
      </c>
      <c r="D811" s="96" t="str">
        <f>IF(FN_MC!S814="","*",FN_MC!S814)</f>
        <v>*</v>
      </c>
      <c r="E811" s="96" t="str">
        <f>IF(FN_MC!T814="","*",FN_MC!T814)</f>
        <v>*</v>
      </c>
      <c r="F811" s="96" t="str">
        <f>IF(FN_MC!B814="","*",FN_MC!B814)</f>
        <v>*</v>
      </c>
      <c r="G811" s="96" t="str">
        <f>IF(FN_MC!D814="","*",FN_MC!D814)</f>
        <v>*</v>
      </c>
      <c r="H811" s="96" t="str">
        <f>IF(FN_MC!F814="","*",FN_MC!F814)</f>
        <v>*</v>
      </c>
      <c r="I811" s="96" t="str">
        <f>IF(FN_MC!H814="","*",FN_MC!H814)</f>
        <v>*</v>
      </c>
      <c r="J811" s="96" t="str">
        <f>IF(FN_MC!I814="","*",FN_MC!I814)</f>
        <v>*</v>
      </c>
      <c r="K811" s="96" t="str">
        <f>IF(FN_MC!M814="","*",FN_MC!M814)</f>
        <v>*</v>
      </c>
      <c r="L811" s="196" t="str">
        <f>IF(FN_MC!N814="","*",FN_MC!N814)</f>
        <v>*</v>
      </c>
      <c r="M811" s="97" t="str">
        <f>IF(FN_MC!J814="","*",FN_MC!J814)</f>
        <v>*</v>
      </c>
      <c r="N811" s="183" t="str">
        <f>IF(FN_MC!K814="","*",FN_MC!K814)</f>
        <v>*</v>
      </c>
      <c r="O811" s="183" t="str">
        <f>IF(FN_MC!L814="","*",FN_MC!L814)</f>
        <v>*</v>
      </c>
      <c r="P811" s="107" t="str">
        <f>IF(FN_MC!O814="","*",FN_MC!O814)</f>
        <v>*</v>
      </c>
      <c r="Q811" s="107" t="str">
        <f>IF(FN_MC!P814="","*",FN_MC!P814)</f>
        <v>*</v>
      </c>
      <c r="R811" s="96" t="str">
        <f>IF(FN_MC!Q814="","*",CONCATENATE(FN_MC!Q814," ",FN_MC!R814))</f>
        <v>*</v>
      </c>
      <c r="S811" s="96" t="str">
        <f>IF(FN_MC!V814="","*",FN_MC!V814)</f>
        <v>*</v>
      </c>
      <c r="T811" s="96" t="str">
        <f>IF(FN_MC!W814="","*",FN_MC!W814)</f>
        <v>*</v>
      </c>
      <c r="U811" s="98" t="str">
        <f ca="1">_xlfn.XLOOKUP(G811&amp;$U$3,BS_CONTROLE[CHAVE],BS_CONTROLE[Quantidade_11],"-")</f>
        <v>-</v>
      </c>
      <c r="V811" s="98" t="str">
        <f ca="1">_xlfn.XLOOKUP(G811&amp;$V$3,BS_CONTROLE[CHAVE],BS_CONTROLE[Quantidade_11],"-")</f>
        <v>-</v>
      </c>
      <c r="W811" s="98" t="str">
        <f ca="1">_xlfn.XLOOKUP(G811&amp;$W$3,BS_CONTROLE[CHAVE],BS_CONTROLE[Quantidade_11],"-")</f>
        <v>-</v>
      </c>
      <c r="X811" s="201"/>
      <c r="Y811" s="201"/>
      <c r="Z811" s="201"/>
      <c r="AA811" s="201"/>
      <c r="AB811" s="201"/>
      <c r="AC811" s="201"/>
      <c r="AD811" s="201"/>
      <c r="AE811" s="201"/>
      <c r="AF811" s="201"/>
      <c r="AG811" s="201"/>
      <c r="AH811" s="201"/>
      <c r="AI811" s="201"/>
      <c r="AJ811" s="201"/>
      <c r="AK811" s="201"/>
      <c r="AL811" s="201"/>
      <c r="AM811" s="201"/>
      <c r="AN811" s="201"/>
      <c r="AO811" s="201"/>
      <c r="AP811" s="201"/>
      <c r="AQ811" s="201"/>
      <c r="AR811" s="201"/>
      <c r="AS811" s="201"/>
      <c r="AT811" s="201"/>
    </row>
    <row r="812" spans="1:46" hidden="1">
      <c r="A812" s="95" t="str">
        <f>IF(FN_MC!Y815="","*",FN_MC!Y815)</f>
        <v>*</v>
      </c>
      <c r="B812" s="95" t="str">
        <f>IF(FN_MC!X815="","*",FN_MC!X815)</f>
        <v>*</v>
      </c>
      <c r="C812" s="95" t="str">
        <f>IF(FN_MC!Z815="","*",FN_MC!Z815)</f>
        <v>*</v>
      </c>
      <c r="D812" s="96" t="str">
        <f>IF(FN_MC!S815="","*",FN_MC!S815)</f>
        <v>*</v>
      </c>
      <c r="E812" s="96" t="str">
        <f>IF(FN_MC!T815="","*",FN_MC!T815)</f>
        <v>*</v>
      </c>
      <c r="F812" s="96" t="str">
        <f>IF(FN_MC!B815="","*",FN_MC!B815)</f>
        <v>*</v>
      </c>
      <c r="G812" s="96" t="str">
        <f>IF(FN_MC!D815="","*",FN_MC!D815)</f>
        <v>*</v>
      </c>
      <c r="H812" s="96" t="str">
        <f>IF(FN_MC!F815="","*",FN_MC!F815)</f>
        <v>*</v>
      </c>
      <c r="I812" s="96" t="str">
        <f>IF(FN_MC!H815="","*",FN_MC!H815)</f>
        <v>*</v>
      </c>
      <c r="J812" s="96" t="str">
        <f>IF(FN_MC!I815="","*",FN_MC!I815)</f>
        <v>*</v>
      </c>
      <c r="K812" s="96" t="str">
        <f>IF(FN_MC!M815="","*",FN_MC!M815)</f>
        <v>*</v>
      </c>
      <c r="L812" s="196" t="str">
        <f>IF(FN_MC!N815="","*",FN_MC!N815)</f>
        <v>*</v>
      </c>
      <c r="M812" s="97" t="str">
        <f>IF(FN_MC!J815="","*",FN_MC!J815)</f>
        <v>*</v>
      </c>
      <c r="N812" s="183" t="str">
        <f>IF(FN_MC!K815="","*",FN_MC!K815)</f>
        <v>*</v>
      </c>
      <c r="O812" s="183" t="str">
        <f>IF(FN_MC!L815="","*",FN_MC!L815)</f>
        <v>*</v>
      </c>
      <c r="P812" s="107" t="str">
        <f>IF(FN_MC!O815="","*",FN_MC!O815)</f>
        <v>*</v>
      </c>
      <c r="Q812" s="107" t="str">
        <f>IF(FN_MC!P815="","*",FN_MC!P815)</f>
        <v>*</v>
      </c>
      <c r="R812" s="96" t="str">
        <f>IF(FN_MC!Q815="","*",CONCATENATE(FN_MC!Q815," ",FN_MC!R815))</f>
        <v>*</v>
      </c>
      <c r="S812" s="96" t="str">
        <f>IF(FN_MC!V815="","*",FN_MC!V815)</f>
        <v>*</v>
      </c>
      <c r="T812" s="96" t="str">
        <f>IF(FN_MC!W815="","*",FN_MC!W815)</f>
        <v>*</v>
      </c>
      <c r="U812" s="98" t="str">
        <f ca="1">_xlfn.XLOOKUP(G812&amp;$U$3,BS_CONTROLE[CHAVE],BS_CONTROLE[Quantidade_11],"-")</f>
        <v>-</v>
      </c>
      <c r="V812" s="98" t="str">
        <f ca="1">_xlfn.XLOOKUP(G812&amp;$V$3,BS_CONTROLE[CHAVE],BS_CONTROLE[Quantidade_11],"-")</f>
        <v>-</v>
      </c>
      <c r="W812" s="98" t="str">
        <f ca="1">_xlfn.XLOOKUP(G812&amp;$W$3,BS_CONTROLE[CHAVE],BS_CONTROLE[Quantidade_11],"-")</f>
        <v>-</v>
      </c>
      <c r="X812" s="201"/>
      <c r="Y812" s="201"/>
      <c r="Z812" s="201"/>
      <c r="AA812" s="201"/>
      <c r="AB812" s="201"/>
      <c r="AC812" s="201"/>
      <c r="AD812" s="201"/>
      <c r="AE812" s="201"/>
      <c r="AF812" s="201"/>
      <c r="AG812" s="201"/>
      <c r="AH812" s="201"/>
      <c r="AI812" s="201"/>
      <c r="AJ812" s="201"/>
      <c r="AK812" s="201"/>
      <c r="AL812" s="201"/>
      <c r="AM812" s="201"/>
      <c r="AN812" s="201"/>
      <c r="AO812" s="201"/>
      <c r="AP812" s="201"/>
      <c r="AQ812" s="201"/>
      <c r="AR812" s="201"/>
      <c r="AS812" s="201"/>
      <c r="AT812" s="201"/>
    </row>
    <row r="813" spans="1:46" hidden="1">
      <c r="A813" s="95" t="str">
        <f>IF(FN_MC!Y816="","*",FN_MC!Y816)</f>
        <v>*</v>
      </c>
      <c r="B813" s="95" t="str">
        <f>IF(FN_MC!X816="","*",FN_MC!X816)</f>
        <v>*</v>
      </c>
      <c r="C813" s="95" t="str">
        <f>IF(FN_MC!Z816="","*",FN_MC!Z816)</f>
        <v>*</v>
      </c>
      <c r="D813" s="96" t="str">
        <f>IF(FN_MC!S816="","*",FN_MC!S816)</f>
        <v>*</v>
      </c>
      <c r="E813" s="96" t="str">
        <f>IF(FN_MC!T816="","*",FN_MC!T816)</f>
        <v>*</v>
      </c>
      <c r="F813" s="96" t="str">
        <f>IF(FN_MC!B816="","*",FN_MC!B816)</f>
        <v>*</v>
      </c>
      <c r="G813" s="96" t="str">
        <f>IF(FN_MC!D816="","*",FN_MC!D816)</f>
        <v>*</v>
      </c>
      <c r="H813" s="96" t="str">
        <f>IF(FN_MC!F816="","*",FN_MC!F816)</f>
        <v>*</v>
      </c>
      <c r="I813" s="96" t="str">
        <f>IF(FN_MC!H816="","*",FN_MC!H816)</f>
        <v>*</v>
      </c>
      <c r="J813" s="96" t="str">
        <f>IF(FN_MC!I816="","*",FN_MC!I816)</f>
        <v>*</v>
      </c>
      <c r="K813" s="96" t="str">
        <f>IF(FN_MC!M816="","*",FN_MC!M816)</f>
        <v>*</v>
      </c>
      <c r="L813" s="196" t="str">
        <f>IF(FN_MC!N816="","*",FN_MC!N816)</f>
        <v>*</v>
      </c>
      <c r="M813" s="97" t="str">
        <f>IF(FN_MC!J816="","*",FN_MC!J816)</f>
        <v>*</v>
      </c>
      <c r="N813" s="183" t="str">
        <f>IF(FN_MC!K816="","*",FN_MC!K816)</f>
        <v>*</v>
      </c>
      <c r="O813" s="183" t="str">
        <f>IF(FN_MC!L816="","*",FN_MC!L816)</f>
        <v>*</v>
      </c>
      <c r="P813" s="107" t="str">
        <f>IF(FN_MC!O816="","*",FN_MC!O816)</f>
        <v>*</v>
      </c>
      <c r="Q813" s="107" t="str">
        <f>IF(FN_MC!P816="","*",FN_MC!P816)</f>
        <v>*</v>
      </c>
      <c r="R813" s="96" t="str">
        <f>IF(FN_MC!Q816="","*",CONCATENATE(FN_MC!Q816," ",FN_MC!R816))</f>
        <v>*</v>
      </c>
      <c r="S813" s="96" t="str">
        <f>IF(FN_MC!V816="","*",FN_MC!V816)</f>
        <v>*</v>
      </c>
      <c r="T813" s="96" t="str">
        <f>IF(FN_MC!W816="","*",FN_MC!W816)</f>
        <v>*</v>
      </c>
      <c r="U813" s="98" t="str">
        <f ca="1">_xlfn.XLOOKUP(G813&amp;$U$3,BS_CONTROLE[CHAVE],BS_CONTROLE[Quantidade_11],"-")</f>
        <v>-</v>
      </c>
      <c r="V813" s="98" t="str">
        <f ca="1">_xlfn.XLOOKUP(G813&amp;$V$3,BS_CONTROLE[CHAVE],BS_CONTROLE[Quantidade_11],"-")</f>
        <v>-</v>
      </c>
      <c r="W813" s="98" t="str">
        <f ca="1">_xlfn.XLOOKUP(G813&amp;$W$3,BS_CONTROLE[CHAVE],BS_CONTROLE[Quantidade_11],"-")</f>
        <v>-</v>
      </c>
      <c r="X813" s="201"/>
      <c r="Y813" s="201"/>
      <c r="Z813" s="201"/>
      <c r="AA813" s="201"/>
      <c r="AB813" s="201"/>
      <c r="AC813" s="201"/>
      <c r="AD813" s="201"/>
      <c r="AE813" s="201"/>
      <c r="AF813" s="201"/>
      <c r="AG813" s="201"/>
      <c r="AH813" s="201"/>
      <c r="AI813" s="201"/>
      <c r="AJ813" s="201"/>
      <c r="AK813" s="201"/>
      <c r="AL813" s="201"/>
      <c r="AM813" s="201"/>
      <c r="AN813" s="201"/>
      <c r="AO813" s="201"/>
      <c r="AP813" s="201"/>
      <c r="AQ813" s="201"/>
      <c r="AR813" s="201"/>
      <c r="AS813" s="201"/>
      <c r="AT813" s="201"/>
    </row>
    <row r="814" spans="1:46" hidden="1">
      <c r="A814" s="95" t="str">
        <f>IF(FN_MC!Y817="","*",FN_MC!Y817)</f>
        <v>*</v>
      </c>
      <c r="B814" s="95" t="str">
        <f>IF(FN_MC!X817="","*",FN_MC!X817)</f>
        <v>*</v>
      </c>
      <c r="C814" s="95" t="str">
        <f>IF(FN_MC!Z817="","*",FN_MC!Z817)</f>
        <v>*</v>
      </c>
      <c r="D814" s="96" t="str">
        <f>IF(FN_MC!S817="","*",FN_MC!S817)</f>
        <v>*</v>
      </c>
      <c r="E814" s="96" t="str">
        <f>IF(FN_MC!T817="","*",FN_MC!T817)</f>
        <v>*</v>
      </c>
      <c r="F814" s="96" t="str">
        <f>IF(FN_MC!B817="","*",FN_MC!B817)</f>
        <v>*</v>
      </c>
      <c r="G814" s="96" t="str">
        <f>IF(FN_MC!D817="","*",FN_MC!D817)</f>
        <v>*</v>
      </c>
      <c r="H814" s="96" t="str">
        <f>IF(FN_MC!F817="","*",FN_MC!F817)</f>
        <v>*</v>
      </c>
      <c r="I814" s="96" t="str">
        <f>IF(FN_MC!H817="","*",FN_MC!H817)</f>
        <v>*</v>
      </c>
      <c r="J814" s="96" t="str">
        <f>IF(FN_MC!I817="","*",FN_MC!I817)</f>
        <v>*</v>
      </c>
      <c r="K814" s="96" t="str">
        <f>IF(FN_MC!M817="","*",FN_MC!M817)</f>
        <v>*</v>
      </c>
      <c r="L814" s="196" t="str">
        <f>IF(FN_MC!N817="","*",FN_MC!N817)</f>
        <v>*</v>
      </c>
      <c r="M814" s="97" t="str">
        <f>IF(FN_MC!J817="","*",FN_MC!J817)</f>
        <v>*</v>
      </c>
      <c r="N814" s="183" t="str">
        <f>IF(FN_MC!K817="","*",FN_MC!K817)</f>
        <v>*</v>
      </c>
      <c r="O814" s="183" t="str">
        <f>IF(FN_MC!L817="","*",FN_MC!L817)</f>
        <v>*</v>
      </c>
      <c r="P814" s="107" t="str">
        <f>IF(FN_MC!O817="","*",FN_MC!O817)</f>
        <v>*</v>
      </c>
      <c r="Q814" s="107" t="str">
        <f>IF(FN_MC!P817="","*",FN_MC!P817)</f>
        <v>*</v>
      </c>
      <c r="R814" s="96" t="str">
        <f>IF(FN_MC!Q817="","*",CONCATENATE(FN_MC!Q817," ",FN_MC!R817))</f>
        <v>*</v>
      </c>
      <c r="S814" s="96" t="str">
        <f>IF(FN_MC!V817="","*",FN_MC!V817)</f>
        <v>*</v>
      </c>
      <c r="T814" s="96" t="str">
        <f>IF(FN_MC!W817="","*",FN_MC!W817)</f>
        <v>*</v>
      </c>
      <c r="U814" s="98" t="str">
        <f ca="1">_xlfn.XLOOKUP(G814&amp;$U$3,BS_CONTROLE[CHAVE],BS_CONTROLE[Quantidade_11],"-")</f>
        <v>-</v>
      </c>
      <c r="V814" s="98" t="str">
        <f ca="1">_xlfn.XLOOKUP(G814&amp;$V$3,BS_CONTROLE[CHAVE],BS_CONTROLE[Quantidade_11],"-")</f>
        <v>-</v>
      </c>
      <c r="W814" s="98" t="str">
        <f ca="1">_xlfn.XLOOKUP(G814&amp;$W$3,BS_CONTROLE[CHAVE],BS_CONTROLE[Quantidade_11],"-")</f>
        <v>-</v>
      </c>
      <c r="X814" s="201"/>
      <c r="Y814" s="201"/>
      <c r="Z814" s="201"/>
      <c r="AA814" s="201"/>
      <c r="AB814" s="201"/>
      <c r="AC814" s="201"/>
      <c r="AD814" s="201"/>
      <c r="AE814" s="201"/>
      <c r="AF814" s="201"/>
      <c r="AG814" s="201"/>
      <c r="AH814" s="201"/>
      <c r="AI814" s="201"/>
      <c r="AJ814" s="201"/>
      <c r="AK814" s="201"/>
      <c r="AL814" s="201"/>
      <c r="AM814" s="201"/>
      <c r="AN814" s="201"/>
      <c r="AO814" s="201"/>
      <c r="AP814" s="201"/>
      <c r="AQ814" s="201"/>
      <c r="AR814" s="201"/>
      <c r="AS814" s="201"/>
      <c r="AT814" s="201"/>
    </row>
    <row r="815" spans="1:46" hidden="1">
      <c r="A815" s="95" t="str">
        <f>IF(FN_MC!Y818="","*",FN_MC!Y818)</f>
        <v>*</v>
      </c>
      <c r="B815" s="95" t="str">
        <f>IF(FN_MC!X818="","*",FN_MC!X818)</f>
        <v>*</v>
      </c>
      <c r="C815" s="95" t="str">
        <f>IF(FN_MC!Z818="","*",FN_MC!Z818)</f>
        <v>*</v>
      </c>
      <c r="D815" s="96" t="str">
        <f>IF(FN_MC!S818="","*",FN_MC!S818)</f>
        <v>*</v>
      </c>
      <c r="E815" s="96" t="str">
        <f>IF(FN_MC!T818="","*",FN_MC!T818)</f>
        <v>*</v>
      </c>
      <c r="F815" s="96" t="str">
        <f>IF(FN_MC!B818="","*",FN_MC!B818)</f>
        <v>*</v>
      </c>
      <c r="G815" s="96" t="str">
        <f>IF(FN_MC!D818="","*",FN_MC!D818)</f>
        <v>*</v>
      </c>
      <c r="H815" s="96" t="str">
        <f>IF(FN_MC!F818="","*",FN_MC!F818)</f>
        <v>*</v>
      </c>
      <c r="I815" s="96" t="str">
        <f>IF(FN_MC!H818="","*",FN_MC!H818)</f>
        <v>*</v>
      </c>
      <c r="J815" s="96" t="str">
        <f>IF(FN_MC!I818="","*",FN_MC!I818)</f>
        <v>*</v>
      </c>
      <c r="K815" s="96" t="str">
        <f>IF(FN_MC!M818="","*",FN_MC!M818)</f>
        <v>*</v>
      </c>
      <c r="L815" s="196" t="str">
        <f>IF(FN_MC!N818="","*",FN_MC!N818)</f>
        <v>*</v>
      </c>
      <c r="M815" s="97" t="str">
        <f>IF(FN_MC!J818="","*",FN_MC!J818)</f>
        <v>*</v>
      </c>
      <c r="N815" s="183" t="str">
        <f>IF(FN_MC!K818="","*",FN_MC!K818)</f>
        <v>*</v>
      </c>
      <c r="O815" s="183" t="str">
        <f>IF(FN_MC!L818="","*",FN_MC!L818)</f>
        <v>*</v>
      </c>
      <c r="P815" s="107" t="str">
        <f>IF(FN_MC!O818="","*",FN_MC!O818)</f>
        <v>*</v>
      </c>
      <c r="Q815" s="107" t="str">
        <f>IF(FN_MC!P818="","*",FN_MC!P818)</f>
        <v>*</v>
      </c>
      <c r="R815" s="96" t="str">
        <f>IF(FN_MC!Q818="","*",CONCATENATE(FN_MC!Q818," ",FN_MC!R818))</f>
        <v>*</v>
      </c>
      <c r="S815" s="96" t="str">
        <f>IF(FN_MC!V818="","*",FN_MC!V818)</f>
        <v>*</v>
      </c>
      <c r="T815" s="96" t="str">
        <f>IF(FN_MC!W818="","*",FN_MC!W818)</f>
        <v>*</v>
      </c>
      <c r="U815" s="98" t="str">
        <f ca="1">_xlfn.XLOOKUP(G815&amp;$U$3,BS_CONTROLE[CHAVE],BS_CONTROLE[Quantidade_11],"-")</f>
        <v>-</v>
      </c>
      <c r="V815" s="98" t="str">
        <f ca="1">_xlfn.XLOOKUP(G815&amp;$V$3,BS_CONTROLE[CHAVE],BS_CONTROLE[Quantidade_11],"-")</f>
        <v>-</v>
      </c>
      <c r="W815" s="98" t="str">
        <f ca="1">_xlfn.XLOOKUP(G815&amp;$W$3,BS_CONTROLE[CHAVE],BS_CONTROLE[Quantidade_11],"-")</f>
        <v>-</v>
      </c>
      <c r="X815" s="201"/>
      <c r="Y815" s="201"/>
      <c r="Z815" s="201"/>
      <c r="AA815" s="201"/>
      <c r="AB815" s="201"/>
      <c r="AC815" s="201"/>
      <c r="AD815" s="201"/>
      <c r="AE815" s="201"/>
      <c r="AF815" s="201"/>
      <c r="AG815" s="201"/>
      <c r="AH815" s="201"/>
      <c r="AI815" s="201"/>
      <c r="AJ815" s="201"/>
      <c r="AK815" s="201"/>
      <c r="AL815" s="201"/>
      <c r="AM815" s="201"/>
      <c r="AN815" s="201"/>
      <c r="AO815" s="201"/>
      <c r="AP815" s="201"/>
      <c r="AQ815" s="201"/>
      <c r="AR815" s="201"/>
      <c r="AS815" s="201"/>
      <c r="AT815" s="201"/>
    </row>
    <row r="816" spans="1:46" hidden="1">
      <c r="A816" s="95" t="str">
        <f>IF(FN_MC!Y819="","*",FN_MC!Y819)</f>
        <v>*</v>
      </c>
      <c r="B816" s="95" t="str">
        <f>IF(FN_MC!X819="","*",FN_MC!X819)</f>
        <v>*</v>
      </c>
      <c r="C816" s="95" t="str">
        <f>IF(FN_MC!Z819="","*",FN_MC!Z819)</f>
        <v>*</v>
      </c>
      <c r="D816" s="96" t="str">
        <f>IF(FN_MC!S819="","*",FN_MC!S819)</f>
        <v>*</v>
      </c>
      <c r="E816" s="96" t="str">
        <f>IF(FN_MC!T819="","*",FN_MC!T819)</f>
        <v>*</v>
      </c>
      <c r="F816" s="96" t="str">
        <f>IF(FN_MC!B819="","*",FN_MC!B819)</f>
        <v>*</v>
      </c>
      <c r="G816" s="96" t="str">
        <f>IF(FN_MC!D819="","*",FN_MC!D819)</f>
        <v>*</v>
      </c>
      <c r="H816" s="96" t="str">
        <f>IF(FN_MC!F819="","*",FN_MC!F819)</f>
        <v>*</v>
      </c>
      <c r="I816" s="96" t="str">
        <f>IF(FN_MC!H819="","*",FN_MC!H819)</f>
        <v>*</v>
      </c>
      <c r="J816" s="96" t="str">
        <f>IF(FN_MC!I819="","*",FN_MC!I819)</f>
        <v>*</v>
      </c>
      <c r="K816" s="96" t="str">
        <f>IF(FN_MC!M819="","*",FN_MC!M819)</f>
        <v>*</v>
      </c>
      <c r="L816" s="196" t="str">
        <f>IF(FN_MC!N819="","*",FN_MC!N819)</f>
        <v>*</v>
      </c>
      <c r="M816" s="97" t="str">
        <f>IF(FN_MC!J819="","*",FN_MC!J819)</f>
        <v>*</v>
      </c>
      <c r="N816" s="183" t="str">
        <f>IF(FN_MC!K819="","*",FN_MC!K819)</f>
        <v>*</v>
      </c>
      <c r="O816" s="183" t="str">
        <f>IF(FN_MC!L819="","*",FN_MC!L819)</f>
        <v>*</v>
      </c>
      <c r="P816" s="107" t="str">
        <f>IF(FN_MC!O819="","*",FN_MC!O819)</f>
        <v>*</v>
      </c>
      <c r="Q816" s="107" t="str">
        <f>IF(FN_MC!P819="","*",FN_MC!P819)</f>
        <v>*</v>
      </c>
      <c r="R816" s="96" t="str">
        <f>IF(FN_MC!Q819="","*",CONCATENATE(FN_MC!Q819," ",FN_MC!R819))</f>
        <v>*</v>
      </c>
      <c r="S816" s="96" t="str">
        <f>IF(FN_MC!V819="","*",FN_MC!V819)</f>
        <v>*</v>
      </c>
      <c r="T816" s="96" t="str">
        <f>IF(FN_MC!W819="","*",FN_MC!W819)</f>
        <v>*</v>
      </c>
      <c r="U816" s="98" t="str">
        <f ca="1">_xlfn.XLOOKUP(G816&amp;$U$3,BS_CONTROLE[CHAVE],BS_CONTROLE[Quantidade_11],"-")</f>
        <v>-</v>
      </c>
      <c r="V816" s="98" t="str">
        <f ca="1">_xlfn.XLOOKUP(G816&amp;$V$3,BS_CONTROLE[CHAVE],BS_CONTROLE[Quantidade_11],"-")</f>
        <v>-</v>
      </c>
      <c r="W816" s="98" t="str">
        <f ca="1">_xlfn.XLOOKUP(G816&amp;$W$3,BS_CONTROLE[CHAVE],BS_CONTROLE[Quantidade_11],"-")</f>
        <v>-</v>
      </c>
      <c r="X816" s="201"/>
      <c r="Y816" s="201"/>
      <c r="Z816" s="201"/>
      <c r="AA816" s="201"/>
      <c r="AB816" s="201"/>
      <c r="AC816" s="201"/>
      <c r="AD816" s="201"/>
      <c r="AE816" s="201"/>
      <c r="AF816" s="201"/>
      <c r="AG816" s="201"/>
      <c r="AH816" s="201"/>
      <c r="AI816" s="201"/>
      <c r="AJ816" s="201"/>
      <c r="AK816" s="201"/>
      <c r="AL816" s="201"/>
      <c r="AM816" s="201"/>
      <c r="AN816" s="201"/>
      <c r="AO816" s="201"/>
      <c r="AP816" s="201"/>
      <c r="AQ816" s="201"/>
      <c r="AR816" s="201"/>
      <c r="AS816" s="201"/>
      <c r="AT816" s="201"/>
    </row>
    <row r="817" spans="1:46" hidden="1">
      <c r="A817" s="95" t="str">
        <f>IF(FN_MC!Y820="","*",FN_MC!Y820)</f>
        <v>*</v>
      </c>
      <c r="B817" s="95" t="str">
        <f>IF(FN_MC!X820="","*",FN_MC!X820)</f>
        <v>*</v>
      </c>
      <c r="C817" s="95" t="str">
        <f>IF(FN_MC!Z820="","*",FN_MC!Z820)</f>
        <v>*</v>
      </c>
      <c r="D817" s="96" t="str">
        <f>IF(FN_MC!S820="","*",FN_MC!S820)</f>
        <v>*</v>
      </c>
      <c r="E817" s="96" t="str">
        <f>IF(FN_MC!T820="","*",FN_MC!T820)</f>
        <v>*</v>
      </c>
      <c r="F817" s="96" t="str">
        <f>IF(FN_MC!B820="","*",FN_MC!B820)</f>
        <v>*</v>
      </c>
      <c r="G817" s="96" t="str">
        <f>IF(FN_MC!D820="","*",FN_MC!D820)</f>
        <v>*</v>
      </c>
      <c r="H817" s="96" t="str">
        <f>IF(FN_MC!F820="","*",FN_MC!F820)</f>
        <v>*</v>
      </c>
      <c r="I817" s="96" t="str">
        <f>IF(FN_MC!H820="","*",FN_MC!H820)</f>
        <v>*</v>
      </c>
      <c r="J817" s="96" t="str">
        <f>IF(FN_MC!I820="","*",FN_MC!I820)</f>
        <v>*</v>
      </c>
      <c r="K817" s="96" t="str">
        <f>IF(FN_MC!M820="","*",FN_MC!M820)</f>
        <v>*</v>
      </c>
      <c r="L817" s="196" t="str">
        <f>IF(FN_MC!N820="","*",FN_MC!N820)</f>
        <v>*</v>
      </c>
      <c r="M817" s="97" t="str">
        <f>IF(FN_MC!J820="","*",FN_MC!J820)</f>
        <v>*</v>
      </c>
      <c r="N817" s="183" t="str">
        <f>IF(FN_MC!K820="","*",FN_MC!K820)</f>
        <v>*</v>
      </c>
      <c r="O817" s="183" t="str">
        <f>IF(FN_MC!L820="","*",FN_MC!L820)</f>
        <v>*</v>
      </c>
      <c r="P817" s="107" t="str">
        <f>IF(FN_MC!O820="","*",FN_MC!O820)</f>
        <v>*</v>
      </c>
      <c r="Q817" s="107" t="str">
        <f>IF(FN_MC!P820="","*",FN_MC!P820)</f>
        <v>*</v>
      </c>
      <c r="R817" s="96" t="str">
        <f>IF(FN_MC!Q820="","*",CONCATENATE(FN_MC!Q820," ",FN_MC!R820))</f>
        <v>*</v>
      </c>
      <c r="S817" s="96" t="str">
        <f>IF(FN_MC!V820="","*",FN_MC!V820)</f>
        <v>*</v>
      </c>
      <c r="T817" s="96" t="str">
        <f>IF(FN_MC!W820="","*",FN_MC!W820)</f>
        <v>*</v>
      </c>
      <c r="U817" s="98" t="str">
        <f ca="1">_xlfn.XLOOKUP(G817&amp;$U$3,BS_CONTROLE[CHAVE],BS_CONTROLE[Quantidade_11],"-")</f>
        <v>-</v>
      </c>
      <c r="V817" s="98" t="str">
        <f ca="1">_xlfn.XLOOKUP(G817&amp;$V$3,BS_CONTROLE[CHAVE],BS_CONTROLE[Quantidade_11],"-")</f>
        <v>-</v>
      </c>
      <c r="W817" s="98" t="str">
        <f ca="1">_xlfn.XLOOKUP(G817&amp;$W$3,BS_CONTROLE[CHAVE],BS_CONTROLE[Quantidade_11],"-")</f>
        <v>-</v>
      </c>
      <c r="X817" s="201"/>
      <c r="Y817" s="201"/>
      <c r="Z817" s="201"/>
      <c r="AA817" s="201"/>
      <c r="AB817" s="201"/>
      <c r="AC817" s="201"/>
      <c r="AD817" s="201"/>
      <c r="AE817" s="201"/>
      <c r="AF817" s="201"/>
      <c r="AG817" s="201"/>
      <c r="AH817" s="201"/>
      <c r="AI817" s="201"/>
      <c r="AJ817" s="201"/>
      <c r="AK817" s="201"/>
      <c r="AL817" s="201"/>
      <c r="AM817" s="201"/>
      <c r="AN817" s="201"/>
      <c r="AO817" s="201"/>
      <c r="AP817" s="201"/>
      <c r="AQ817" s="201"/>
      <c r="AR817" s="201"/>
      <c r="AS817" s="201"/>
      <c r="AT817" s="201"/>
    </row>
    <row r="818" spans="1:46" hidden="1">
      <c r="A818" s="95" t="str">
        <f>IF(FN_MC!Y821="","*",FN_MC!Y821)</f>
        <v>*</v>
      </c>
      <c r="B818" s="95" t="str">
        <f>IF(FN_MC!X821="","*",FN_MC!X821)</f>
        <v>*</v>
      </c>
      <c r="C818" s="95" t="str">
        <f>IF(FN_MC!Z821="","*",FN_MC!Z821)</f>
        <v>*</v>
      </c>
      <c r="D818" s="96" t="str">
        <f>IF(FN_MC!S821="","*",FN_MC!S821)</f>
        <v>*</v>
      </c>
      <c r="E818" s="96" t="str">
        <f>IF(FN_MC!T821="","*",FN_MC!T821)</f>
        <v>*</v>
      </c>
      <c r="F818" s="96" t="str">
        <f>IF(FN_MC!B821="","*",FN_MC!B821)</f>
        <v>*</v>
      </c>
      <c r="G818" s="96" t="str">
        <f>IF(FN_MC!D821="","*",FN_MC!D821)</f>
        <v>*</v>
      </c>
      <c r="H818" s="96" t="str">
        <f>IF(FN_MC!F821="","*",FN_MC!F821)</f>
        <v>*</v>
      </c>
      <c r="I818" s="96" t="str">
        <f>IF(FN_MC!H821="","*",FN_MC!H821)</f>
        <v>*</v>
      </c>
      <c r="J818" s="96" t="str">
        <f>IF(FN_MC!I821="","*",FN_MC!I821)</f>
        <v>*</v>
      </c>
      <c r="K818" s="96" t="str">
        <f>IF(FN_MC!M821="","*",FN_MC!M821)</f>
        <v>*</v>
      </c>
      <c r="L818" s="196" t="str">
        <f>IF(FN_MC!N821="","*",FN_MC!N821)</f>
        <v>*</v>
      </c>
      <c r="M818" s="97" t="str">
        <f>IF(FN_MC!J821="","*",FN_MC!J821)</f>
        <v>*</v>
      </c>
      <c r="N818" s="183" t="str">
        <f>IF(FN_MC!K821="","*",FN_MC!K821)</f>
        <v>*</v>
      </c>
      <c r="O818" s="183" t="str">
        <f>IF(FN_MC!L821="","*",FN_MC!L821)</f>
        <v>*</v>
      </c>
      <c r="P818" s="107" t="str">
        <f>IF(FN_MC!O821="","*",FN_MC!O821)</f>
        <v>*</v>
      </c>
      <c r="Q818" s="107" t="str">
        <f>IF(FN_MC!P821="","*",FN_MC!P821)</f>
        <v>*</v>
      </c>
      <c r="R818" s="96" t="str">
        <f>IF(FN_MC!Q821="","*",CONCATENATE(FN_MC!Q821," ",FN_MC!R821))</f>
        <v>*</v>
      </c>
      <c r="S818" s="96" t="str">
        <f>IF(FN_MC!V821="","*",FN_MC!V821)</f>
        <v>*</v>
      </c>
      <c r="T818" s="96" t="str">
        <f>IF(FN_MC!W821="","*",FN_MC!W821)</f>
        <v>*</v>
      </c>
      <c r="U818" s="98" t="str">
        <f ca="1">_xlfn.XLOOKUP(G818&amp;$U$3,BS_CONTROLE[CHAVE],BS_CONTROLE[Quantidade_11],"-")</f>
        <v>-</v>
      </c>
      <c r="V818" s="98" t="str">
        <f ca="1">_xlfn.XLOOKUP(G818&amp;$V$3,BS_CONTROLE[CHAVE],BS_CONTROLE[Quantidade_11],"-")</f>
        <v>-</v>
      </c>
      <c r="W818" s="98" t="str">
        <f ca="1">_xlfn.XLOOKUP(G818&amp;$W$3,BS_CONTROLE[CHAVE],BS_CONTROLE[Quantidade_11],"-")</f>
        <v>-</v>
      </c>
      <c r="X818" s="201"/>
      <c r="Y818" s="201"/>
      <c r="Z818" s="201"/>
      <c r="AA818" s="201"/>
      <c r="AB818" s="201"/>
      <c r="AC818" s="201"/>
      <c r="AD818" s="201"/>
      <c r="AE818" s="201"/>
      <c r="AF818" s="201"/>
      <c r="AG818" s="201"/>
      <c r="AH818" s="201"/>
      <c r="AI818" s="201"/>
      <c r="AJ818" s="201"/>
      <c r="AK818" s="201"/>
      <c r="AL818" s="201"/>
      <c r="AM818" s="201"/>
      <c r="AN818" s="201"/>
      <c r="AO818" s="201"/>
      <c r="AP818" s="201"/>
      <c r="AQ818" s="201"/>
      <c r="AR818" s="201"/>
      <c r="AS818" s="201"/>
      <c r="AT818" s="201"/>
    </row>
    <row r="819" spans="1:46" hidden="1">
      <c r="A819" s="95" t="str">
        <f>IF(FN_MC!Y822="","*",FN_MC!Y822)</f>
        <v>*</v>
      </c>
      <c r="B819" s="95" t="str">
        <f>IF(FN_MC!X822="","*",FN_MC!X822)</f>
        <v>*</v>
      </c>
      <c r="C819" s="95" t="str">
        <f>IF(FN_MC!Z822="","*",FN_MC!Z822)</f>
        <v>*</v>
      </c>
      <c r="D819" s="96" t="str">
        <f>IF(FN_MC!S822="","*",FN_MC!S822)</f>
        <v>*</v>
      </c>
      <c r="E819" s="96" t="str">
        <f>IF(FN_MC!T822="","*",FN_MC!T822)</f>
        <v>*</v>
      </c>
      <c r="F819" s="96" t="str">
        <f>IF(FN_MC!B822="","*",FN_MC!B822)</f>
        <v>*</v>
      </c>
      <c r="G819" s="96" t="str">
        <f>IF(FN_MC!D822="","*",FN_MC!D822)</f>
        <v>*</v>
      </c>
      <c r="H819" s="96" t="str">
        <f>IF(FN_MC!F822="","*",FN_MC!F822)</f>
        <v>*</v>
      </c>
      <c r="I819" s="96" t="str">
        <f>IF(FN_MC!H822="","*",FN_MC!H822)</f>
        <v>*</v>
      </c>
      <c r="J819" s="96" t="str">
        <f>IF(FN_MC!I822="","*",FN_MC!I822)</f>
        <v>*</v>
      </c>
      <c r="K819" s="96" t="str">
        <f>IF(FN_MC!M822="","*",FN_MC!M822)</f>
        <v>*</v>
      </c>
      <c r="L819" s="196" t="str">
        <f>IF(FN_MC!N822="","*",FN_MC!N822)</f>
        <v>*</v>
      </c>
      <c r="M819" s="97" t="str">
        <f>IF(FN_MC!J822="","*",FN_MC!J822)</f>
        <v>*</v>
      </c>
      <c r="N819" s="183" t="str">
        <f>IF(FN_MC!K822="","*",FN_MC!K822)</f>
        <v>*</v>
      </c>
      <c r="O819" s="183" t="str">
        <f>IF(FN_MC!L822="","*",FN_MC!L822)</f>
        <v>*</v>
      </c>
      <c r="P819" s="107" t="str">
        <f>IF(FN_MC!O822="","*",FN_MC!O822)</f>
        <v>*</v>
      </c>
      <c r="Q819" s="107" t="str">
        <f>IF(FN_MC!P822="","*",FN_MC!P822)</f>
        <v>*</v>
      </c>
      <c r="R819" s="96" t="str">
        <f>IF(FN_MC!Q822="","*",CONCATENATE(FN_MC!Q822," ",FN_MC!R822))</f>
        <v>*</v>
      </c>
      <c r="S819" s="96" t="str">
        <f>IF(FN_MC!V822="","*",FN_MC!V822)</f>
        <v>*</v>
      </c>
      <c r="T819" s="96" t="str">
        <f>IF(FN_MC!W822="","*",FN_MC!W822)</f>
        <v>*</v>
      </c>
      <c r="U819" s="98" t="str">
        <f ca="1">_xlfn.XLOOKUP(G819&amp;$U$3,BS_CONTROLE[CHAVE],BS_CONTROLE[Quantidade_11],"-")</f>
        <v>-</v>
      </c>
      <c r="V819" s="98" t="str">
        <f ca="1">_xlfn.XLOOKUP(G819&amp;$V$3,BS_CONTROLE[CHAVE],BS_CONTROLE[Quantidade_11],"-")</f>
        <v>-</v>
      </c>
      <c r="W819" s="98" t="str">
        <f ca="1">_xlfn.XLOOKUP(G819&amp;$W$3,BS_CONTROLE[CHAVE],BS_CONTROLE[Quantidade_11],"-")</f>
        <v>-</v>
      </c>
      <c r="X819" s="201"/>
      <c r="Y819" s="201"/>
      <c r="Z819" s="201"/>
      <c r="AA819" s="201"/>
      <c r="AB819" s="201"/>
      <c r="AC819" s="201"/>
      <c r="AD819" s="201"/>
      <c r="AE819" s="201"/>
      <c r="AF819" s="201"/>
      <c r="AG819" s="201"/>
      <c r="AH819" s="201"/>
      <c r="AI819" s="201"/>
      <c r="AJ819" s="201"/>
      <c r="AK819" s="201"/>
      <c r="AL819" s="201"/>
      <c r="AM819" s="201"/>
      <c r="AN819" s="201"/>
      <c r="AO819" s="201"/>
      <c r="AP819" s="201"/>
      <c r="AQ819" s="201"/>
      <c r="AR819" s="201"/>
      <c r="AS819" s="201"/>
      <c r="AT819" s="201"/>
    </row>
    <row r="820" spans="1:46" hidden="1">
      <c r="A820" s="95" t="str">
        <f>IF(FN_MC!Y823="","*",FN_MC!Y823)</f>
        <v>*</v>
      </c>
      <c r="B820" s="95" t="str">
        <f>IF(FN_MC!X823="","*",FN_MC!X823)</f>
        <v>*</v>
      </c>
      <c r="C820" s="95" t="str">
        <f>IF(FN_MC!Z823="","*",FN_MC!Z823)</f>
        <v>*</v>
      </c>
      <c r="D820" s="96" t="str">
        <f>IF(FN_MC!S823="","*",FN_MC!S823)</f>
        <v>*</v>
      </c>
      <c r="E820" s="96" t="str">
        <f>IF(FN_MC!T823="","*",FN_MC!T823)</f>
        <v>*</v>
      </c>
      <c r="F820" s="96" t="str">
        <f>IF(FN_MC!B823="","*",FN_MC!B823)</f>
        <v>*</v>
      </c>
      <c r="G820" s="96" t="str">
        <f>IF(FN_MC!D823="","*",FN_MC!D823)</f>
        <v>*</v>
      </c>
      <c r="H820" s="96" t="str">
        <f>IF(FN_MC!F823="","*",FN_MC!F823)</f>
        <v>*</v>
      </c>
      <c r="I820" s="96" t="str">
        <f>IF(FN_MC!H823="","*",FN_MC!H823)</f>
        <v>*</v>
      </c>
      <c r="J820" s="96" t="str">
        <f>IF(FN_MC!I823="","*",FN_MC!I823)</f>
        <v>*</v>
      </c>
      <c r="K820" s="96" t="str">
        <f>IF(FN_MC!M823="","*",FN_MC!M823)</f>
        <v>*</v>
      </c>
      <c r="L820" s="196" t="str">
        <f>IF(FN_MC!N823="","*",FN_MC!N823)</f>
        <v>*</v>
      </c>
      <c r="M820" s="97" t="str">
        <f>IF(FN_MC!J823="","*",FN_MC!J823)</f>
        <v>*</v>
      </c>
      <c r="N820" s="183" t="str">
        <f>IF(FN_MC!K823="","*",FN_MC!K823)</f>
        <v>*</v>
      </c>
      <c r="O820" s="183" t="str">
        <f>IF(FN_MC!L823="","*",FN_MC!L823)</f>
        <v>*</v>
      </c>
      <c r="P820" s="107" t="str">
        <f>IF(FN_MC!O823="","*",FN_MC!O823)</f>
        <v>*</v>
      </c>
      <c r="Q820" s="107" t="str">
        <f>IF(FN_MC!P823="","*",FN_MC!P823)</f>
        <v>*</v>
      </c>
      <c r="R820" s="96" t="str">
        <f>IF(FN_MC!Q823="","*",CONCATENATE(FN_MC!Q823," ",FN_MC!R823))</f>
        <v>*</v>
      </c>
      <c r="S820" s="96" t="str">
        <f>IF(FN_MC!V823="","*",FN_MC!V823)</f>
        <v>*</v>
      </c>
      <c r="T820" s="96" t="str">
        <f>IF(FN_MC!W823="","*",FN_MC!W823)</f>
        <v>*</v>
      </c>
      <c r="U820" s="98" t="str">
        <f ca="1">_xlfn.XLOOKUP(G820&amp;$U$3,BS_CONTROLE[CHAVE],BS_CONTROLE[Quantidade_11],"-")</f>
        <v>-</v>
      </c>
      <c r="V820" s="98" t="str">
        <f ca="1">_xlfn.XLOOKUP(G820&amp;$V$3,BS_CONTROLE[CHAVE],BS_CONTROLE[Quantidade_11],"-")</f>
        <v>-</v>
      </c>
      <c r="W820" s="98" t="str">
        <f ca="1">_xlfn.XLOOKUP(G820&amp;$W$3,BS_CONTROLE[CHAVE],BS_CONTROLE[Quantidade_11],"-")</f>
        <v>-</v>
      </c>
      <c r="X820" s="201"/>
      <c r="Y820" s="201"/>
      <c r="Z820" s="201"/>
      <c r="AA820" s="201"/>
      <c r="AB820" s="201"/>
      <c r="AC820" s="201"/>
      <c r="AD820" s="201"/>
      <c r="AE820" s="201"/>
      <c r="AF820" s="201"/>
      <c r="AG820" s="201"/>
      <c r="AH820" s="201"/>
      <c r="AI820" s="201"/>
      <c r="AJ820" s="201"/>
      <c r="AK820" s="201"/>
      <c r="AL820" s="201"/>
      <c r="AM820" s="201"/>
      <c r="AN820" s="201"/>
      <c r="AO820" s="201"/>
      <c r="AP820" s="201"/>
      <c r="AQ820" s="201"/>
      <c r="AR820" s="201"/>
      <c r="AS820" s="201"/>
      <c r="AT820" s="201"/>
    </row>
    <row r="821" spans="1:46" hidden="1">
      <c r="A821" s="95" t="str">
        <f>IF(FN_MC!Y824="","*",FN_MC!Y824)</f>
        <v>*</v>
      </c>
      <c r="B821" s="95" t="str">
        <f>IF(FN_MC!X824="","*",FN_MC!X824)</f>
        <v>*</v>
      </c>
      <c r="C821" s="95" t="str">
        <f>IF(FN_MC!Z824="","*",FN_MC!Z824)</f>
        <v>*</v>
      </c>
      <c r="D821" s="96" t="str">
        <f>IF(FN_MC!S824="","*",FN_MC!S824)</f>
        <v>*</v>
      </c>
      <c r="E821" s="96" t="str">
        <f>IF(FN_MC!T824="","*",FN_MC!T824)</f>
        <v>*</v>
      </c>
      <c r="F821" s="96" t="str">
        <f>IF(FN_MC!B824="","*",FN_MC!B824)</f>
        <v>*</v>
      </c>
      <c r="G821" s="96" t="str">
        <f>IF(FN_MC!D824="","*",FN_MC!D824)</f>
        <v>*</v>
      </c>
      <c r="H821" s="96" t="str">
        <f>IF(FN_MC!F824="","*",FN_MC!F824)</f>
        <v>*</v>
      </c>
      <c r="I821" s="96" t="str">
        <f>IF(FN_MC!H824="","*",FN_MC!H824)</f>
        <v>*</v>
      </c>
      <c r="J821" s="96" t="str">
        <f>IF(FN_MC!I824="","*",FN_MC!I824)</f>
        <v>*</v>
      </c>
      <c r="K821" s="96" t="str">
        <f>IF(FN_MC!M824="","*",FN_MC!M824)</f>
        <v>*</v>
      </c>
      <c r="L821" s="196" t="str">
        <f>IF(FN_MC!N824="","*",FN_MC!N824)</f>
        <v>*</v>
      </c>
      <c r="M821" s="97" t="str">
        <f>IF(FN_MC!J824="","*",FN_MC!J824)</f>
        <v>*</v>
      </c>
      <c r="N821" s="183" t="str">
        <f>IF(FN_MC!K824="","*",FN_MC!K824)</f>
        <v>*</v>
      </c>
      <c r="O821" s="183" t="str">
        <f>IF(FN_MC!L824="","*",FN_MC!L824)</f>
        <v>*</v>
      </c>
      <c r="P821" s="107" t="str">
        <f>IF(FN_MC!O824="","*",FN_MC!O824)</f>
        <v>*</v>
      </c>
      <c r="Q821" s="107" t="str">
        <f>IF(FN_MC!P824="","*",FN_MC!P824)</f>
        <v>*</v>
      </c>
      <c r="R821" s="96" t="str">
        <f>IF(FN_MC!Q824="","*",CONCATENATE(FN_MC!Q824," ",FN_MC!R824))</f>
        <v>*</v>
      </c>
      <c r="S821" s="96" t="str">
        <f>IF(FN_MC!V824="","*",FN_MC!V824)</f>
        <v>*</v>
      </c>
      <c r="T821" s="96" t="str">
        <f>IF(FN_MC!W824="","*",FN_MC!W824)</f>
        <v>*</v>
      </c>
      <c r="U821" s="98" t="str">
        <f ca="1">_xlfn.XLOOKUP(G821&amp;$U$3,BS_CONTROLE[CHAVE],BS_CONTROLE[Quantidade_11],"-")</f>
        <v>-</v>
      </c>
      <c r="V821" s="98" t="str">
        <f ca="1">_xlfn.XLOOKUP(G821&amp;$V$3,BS_CONTROLE[CHAVE],BS_CONTROLE[Quantidade_11],"-")</f>
        <v>-</v>
      </c>
      <c r="W821" s="98" t="str">
        <f ca="1">_xlfn.XLOOKUP(G821&amp;$W$3,BS_CONTROLE[CHAVE],BS_CONTROLE[Quantidade_11],"-")</f>
        <v>-</v>
      </c>
      <c r="X821" s="201"/>
      <c r="Y821" s="201"/>
      <c r="Z821" s="201"/>
      <c r="AA821" s="201"/>
      <c r="AB821" s="201"/>
      <c r="AC821" s="201"/>
      <c r="AD821" s="201"/>
      <c r="AE821" s="201"/>
      <c r="AF821" s="201"/>
      <c r="AG821" s="201"/>
      <c r="AH821" s="201"/>
      <c r="AI821" s="201"/>
      <c r="AJ821" s="201"/>
      <c r="AK821" s="201"/>
      <c r="AL821" s="201"/>
      <c r="AM821" s="201"/>
      <c r="AN821" s="201"/>
      <c r="AO821" s="201"/>
      <c r="AP821" s="201"/>
      <c r="AQ821" s="201"/>
      <c r="AR821" s="201"/>
      <c r="AS821" s="201"/>
      <c r="AT821" s="201"/>
    </row>
    <row r="822" spans="1:46" hidden="1">
      <c r="A822" s="95" t="str">
        <f>IF(FN_MC!Y825="","*",FN_MC!Y825)</f>
        <v>*</v>
      </c>
      <c r="B822" s="95" t="str">
        <f>IF(FN_MC!X825="","*",FN_MC!X825)</f>
        <v>*</v>
      </c>
      <c r="C822" s="95" t="str">
        <f>IF(FN_MC!Z825="","*",FN_MC!Z825)</f>
        <v>*</v>
      </c>
      <c r="D822" s="96" t="str">
        <f>IF(FN_MC!S825="","*",FN_MC!S825)</f>
        <v>*</v>
      </c>
      <c r="E822" s="96" t="str">
        <f>IF(FN_MC!T825="","*",FN_MC!T825)</f>
        <v>*</v>
      </c>
      <c r="F822" s="96" t="str">
        <f>IF(FN_MC!B825="","*",FN_MC!B825)</f>
        <v>*</v>
      </c>
      <c r="G822" s="96" t="str">
        <f>IF(FN_MC!D825="","*",FN_MC!D825)</f>
        <v>*</v>
      </c>
      <c r="H822" s="96" t="str">
        <f>IF(FN_MC!F825="","*",FN_MC!F825)</f>
        <v>*</v>
      </c>
      <c r="I822" s="96" t="str">
        <f>IF(FN_MC!H825="","*",FN_MC!H825)</f>
        <v>*</v>
      </c>
      <c r="J822" s="96" t="str">
        <f>IF(FN_MC!I825="","*",FN_MC!I825)</f>
        <v>*</v>
      </c>
      <c r="K822" s="96" t="str">
        <f>IF(FN_MC!M825="","*",FN_MC!M825)</f>
        <v>*</v>
      </c>
      <c r="L822" s="196" t="str">
        <f>IF(FN_MC!N825="","*",FN_MC!N825)</f>
        <v>*</v>
      </c>
      <c r="M822" s="97" t="str">
        <f>IF(FN_MC!J825="","*",FN_MC!J825)</f>
        <v>*</v>
      </c>
      <c r="N822" s="183" t="str">
        <f>IF(FN_MC!K825="","*",FN_MC!K825)</f>
        <v>*</v>
      </c>
      <c r="O822" s="183" t="str">
        <f>IF(FN_MC!L825="","*",FN_MC!L825)</f>
        <v>*</v>
      </c>
      <c r="P822" s="107" t="str">
        <f>IF(FN_MC!O825="","*",FN_MC!O825)</f>
        <v>*</v>
      </c>
      <c r="Q822" s="107" t="str">
        <f>IF(FN_MC!P825="","*",FN_MC!P825)</f>
        <v>*</v>
      </c>
      <c r="R822" s="96" t="str">
        <f>IF(FN_MC!Q825="","*",CONCATENATE(FN_MC!Q825," ",FN_MC!R825))</f>
        <v>*</v>
      </c>
      <c r="S822" s="96" t="str">
        <f>IF(FN_MC!V825="","*",FN_MC!V825)</f>
        <v>*</v>
      </c>
      <c r="T822" s="96" t="str">
        <f>IF(FN_MC!W825="","*",FN_MC!W825)</f>
        <v>*</v>
      </c>
      <c r="U822" s="98" t="str">
        <f ca="1">_xlfn.XLOOKUP(G822&amp;$U$3,BS_CONTROLE[CHAVE],BS_CONTROLE[Quantidade_11],"-")</f>
        <v>-</v>
      </c>
      <c r="V822" s="98" t="str">
        <f ca="1">_xlfn.XLOOKUP(G822&amp;$V$3,BS_CONTROLE[CHAVE],BS_CONTROLE[Quantidade_11],"-")</f>
        <v>-</v>
      </c>
      <c r="W822" s="98" t="str">
        <f ca="1">_xlfn.XLOOKUP(G822&amp;$W$3,BS_CONTROLE[CHAVE],BS_CONTROLE[Quantidade_11],"-")</f>
        <v>-</v>
      </c>
      <c r="X822" s="201"/>
      <c r="Y822" s="201"/>
      <c r="Z822" s="201"/>
      <c r="AA822" s="201"/>
      <c r="AB822" s="201"/>
      <c r="AC822" s="201"/>
      <c r="AD822" s="201"/>
      <c r="AE822" s="201"/>
      <c r="AF822" s="201"/>
      <c r="AG822" s="201"/>
      <c r="AH822" s="201"/>
      <c r="AI822" s="201"/>
      <c r="AJ822" s="201"/>
      <c r="AK822" s="201"/>
      <c r="AL822" s="201"/>
      <c r="AM822" s="201"/>
      <c r="AN822" s="201"/>
      <c r="AO822" s="201"/>
      <c r="AP822" s="201"/>
      <c r="AQ822" s="201"/>
      <c r="AR822" s="201"/>
      <c r="AS822" s="201"/>
      <c r="AT822" s="201"/>
    </row>
    <row r="823" spans="1:46" hidden="1">
      <c r="A823" s="95" t="str">
        <f>IF(FN_MC!Y826="","*",FN_MC!Y826)</f>
        <v>*</v>
      </c>
      <c r="B823" s="95" t="str">
        <f>IF(FN_MC!X826="","*",FN_MC!X826)</f>
        <v>*</v>
      </c>
      <c r="C823" s="95" t="str">
        <f>IF(FN_MC!Z826="","*",FN_MC!Z826)</f>
        <v>*</v>
      </c>
      <c r="D823" s="96" t="str">
        <f>IF(FN_MC!S826="","*",FN_MC!S826)</f>
        <v>*</v>
      </c>
      <c r="E823" s="96" t="str">
        <f>IF(FN_MC!T826="","*",FN_MC!T826)</f>
        <v>*</v>
      </c>
      <c r="F823" s="96" t="str">
        <f>IF(FN_MC!B826="","*",FN_MC!B826)</f>
        <v>*</v>
      </c>
      <c r="G823" s="96" t="str">
        <f>IF(FN_MC!D826="","*",FN_MC!D826)</f>
        <v>*</v>
      </c>
      <c r="H823" s="96" t="str">
        <f>IF(FN_MC!F826="","*",FN_MC!F826)</f>
        <v>*</v>
      </c>
      <c r="I823" s="96" t="str">
        <f>IF(FN_MC!H826="","*",FN_MC!H826)</f>
        <v>*</v>
      </c>
      <c r="J823" s="96" t="str">
        <f>IF(FN_MC!I826="","*",FN_MC!I826)</f>
        <v>*</v>
      </c>
      <c r="K823" s="96" t="str">
        <f>IF(FN_MC!M826="","*",FN_MC!M826)</f>
        <v>*</v>
      </c>
      <c r="L823" s="196" t="str">
        <f>IF(FN_MC!N826="","*",FN_MC!N826)</f>
        <v>*</v>
      </c>
      <c r="M823" s="97" t="str">
        <f>IF(FN_MC!J826="","*",FN_MC!J826)</f>
        <v>*</v>
      </c>
      <c r="N823" s="183" t="str">
        <f>IF(FN_MC!K826="","*",FN_MC!K826)</f>
        <v>*</v>
      </c>
      <c r="O823" s="183" t="str">
        <f>IF(FN_MC!L826="","*",FN_MC!L826)</f>
        <v>*</v>
      </c>
      <c r="P823" s="107" t="str">
        <f>IF(FN_MC!O826="","*",FN_MC!O826)</f>
        <v>*</v>
      </c>
      <c r="Q823" s="107" t="str">
        <f>IF(FN_MC!P826="","*",FN_MC!P826)</f>
        <v>*</v>
      </c>
      <c r="R823" s="96" t="str">
        <f>IF(FN_MC!Q826="","*",CONCATENATE(FN_MC!Q826," ",FN_MC!R826))</f>
        <v>*</v>
      </c>
      <c r="S823" s="96" t="str">
        <f>IF(FN_MC!V826="","*",FN_MC!V826)</f>
        <v>*</v>
      </c>
      <c r="T823" s="96" t="str">
        <f>IF(FN_MC!W826="","*",FN_MC!W826)</f>
        <v>*</v>
      </c>
      <c r="U823" s="98" t="str">
        <f ca="1">_xlfn.XLOOKUP(G823&amp;$U$3,BS_CONTROLE[CHAVE],BS_CONTROLE[Quantidade_11],"-")</f>
        <v>-</v>
      </c>
      <c r="V823" s="98" t="str">
        <f ca="1">_xlfn.XLOOKUP(G823&amp;$V$3,BS_CONTROLE[CHAVE],BS_CONTROLE[Quantidade_11],"-")</f>
        <v>-</v>
      </c>
      <c r="W823" s="98" t="str">
        <f ca="1">_xlfn.XLOOKUP(G823&amp;$W$3,BS_CONTROLE[CHAVE],BS_CONTROLE[Quantidade_11],"-")</f>
        <v>-</v>
      </c>
      <c r="X823" s="201"/>
      <c r="Y823" s="201"/>
      <c r="Z823" s="201"/>
      <c r="AA823" s="201"/>
      <c r="AB823" s="201"/>
      <c r="AC823" s="201"/>
      <c r="AD823" s="201"/>
      <c r="AE823" s="201"/>
      <c r="AF823" s="201"/>
      <c r="AG823" s="201"/>
      <c r="AH823" s="201"/>
      <c r="AI823" s="201"/>
      <c r="AJ823" s="201"/>
      <c r="AK823" s="201"/>
      <c r="AL823" s="201"/>
      <c r="AM823" s="201"/>
      <c r="AN823" s="201"/>
      <c r="AO823" s="201"/>
      <c r="AP823" s="201"/>
      <c r="AQ823" s="201"/>
      <c r="AR823" s="201"/>
      <c r="AS823" s="201"/>
      <c r="AT823" s="201"/>
    </row>
    <row r="824" spans="1:46" hidden="1">
      <c r="A824" s="95" t="str">
        <f>IF(FN_MC!Y827="","*",FN_MC!Y827)</f>
        <v>*</v>
      </c>
      <c r="B824" s="95" t="str">
        <f>IF(FN_MC!X827="","*",FN_MC!X827)</f>
        <v>*</v>
      </c>
      <c r="C824" s="95" t="str">
        <f>IF(FN_MC!Z827="","*",FN_MC!Z827)</f>
        <v>*</v>
      </c>
      <c r="D824" s="96" t="str">
        <f>IF(FN_MC!S827="","*",FN_MC!S827)</f>
        <v>*</v>
      </c>
      <c r="E824" s="96" t="str">
        <f>IF(FN_MC!T827="","*",FN_MC!T827)</f>
        <v>*</v>
      </c>
      <c r="F824" s="96" t="str">
        <f>IF(FN_MC!B827="","*",FN_MC!B827)</f>
        <v>*</v>
      </c>
      <c r="G824" s="96" t="str">
        <f>IF(FN_MC!D827="","*",FN_MC!D827)</f>
        <v>*</v>
      </c>
      <c r="H824" s="96" t="str">
        <f>IF(FN_MC!F827="","*",FN_MC!F827)</f>
        <v>*</v>
      </c>
      <c r="I824" s="96" t="str">
        <f>IF(FN_MC!H827="","*",FN_MC!H827)</f>
        <v>*</v>
      </c>
      <c r="J824" s="96" t="str">
        <f>IF(FN_MC!I827="","*",FN_MC!I827)</f>
        <v>*</v>
      </c>
      <c r="K824" s="96" t="str">
        <f>IF(FN_MC!M827="","*",FN_MC!M827)</f>
        <v>*</v>
      </c>
      <c r="L824" s="196" t="str">
        <f>IF(FN_MC!N827="","*",FN_MC!N827)</f>
        <v>*</v>
      </c>
      <c r="M824" s="97" t="str">
        <f>IF(FN_MC!J827="","*",FN_MC!J827)</f>
        <v>*</v>
      </c>
      <c r="N824" s="183" t="str">
        <f>IF(FN_MC!K827="","*",FN_MC!K827)</f>
        <v>*</v>
      </c>
      <c r="O824" s="183" t="str">
        <f>IF(FN_MC!L827="","*",FN_MC!L827)</f>
        <v>*</v>
      </c>
      <c r="P824" s="107" t="str">
        <f>IF(FN_MC!O827="","*",FN_MC!O827)</f>
        <v>*</v>
      </c>
      <c r="Q824" s="107" t="str">
        <f>IF(FN_MC!P827="","*",FN_MC!P827)</f>
        <v>*</v>
      </c>
      <c r="R824" s="96" t="str">
        <f>IF(FN_MC!Q827="","*",CONCATENATE(FN_MC!Q827," ",FN_MC!R827))</f>
        <v>*</v>
      </c>
      <c r="S824" s="96" t="str">
        <f>IF(FN_MC!V827="","*",FN_MC!V827)</f>
        <v>*</v>
      </c>
      <c r="T824" s="96" t="str">
        <f>IF(FN_MC!W827="","*",FN_MC!W827)</f>
        <v>*</v>
      </c>
      <c r="U824" s="98" t="str">
        <f ca="1">_xlfn.XLOOKUP(G824&amp;$U$3,BS_CONTROLE[CHAVE],BS_CONTROLE[Quantidade_11],"-")</f>
        <v>-</v>
      </c>
      <c r="V824" s="98" t="str">
        <f ca="1">_xlfn.XLOOKUP(G824&amp;$V$3,BS_CONTROLE[CHAVE],BS_CONTROLE[Quantidade_11],"-")</f>
        <v>-</v>
      </c>
      <c r="W824" s="98" t="str">
        <f ca="1">_xlfn.XLOOKUP(G824&amp;$W$3,BS_CONTROLE[CHAVE],BS_CONTROLE[Quantidade_11],"-")</f>
        <v>-</v>
      </c>
      <c r="X824" s="201"/>
      <c r="Y824" s="201"/>
      <c r="Z824" s="201"/>
      <c r="AA824" s="201"/>
      <c r="AB824" s="201"/>
      <c r="AC824" s="201"/>
      <c r="AD824" s="201"/>
      <c r="AE824" s="201"/>
      <c r="AF824" s="201"/>
      <c r="AG824" s="201"/>
      <c r="AH824" s="201"/>
      <c r="AI824" s="201"/>
      <c r="AJ824" s="201"/>
      <c r="AK824" s="201"/>
      <c r="AL824" s="201"/>
      <c r="AM824" s="201"/>
      <c r="AN824" s="201"/>
      <c r="AO824" s="201"/>
      <c r="AP824" s="201"/>
      <c r="AQ824" s="201"/>
      <c r="AR824" s="201"/>
      <c r="AS824" s="201"/>
      <c r="AT824" s="201"/>
    </row>
    <row r="825" spans="1:46" hidden="1">
      <c r="A825" s="95" t="str">
        <f>IF(FN_MC!Y828="","*",FN_MC!Y828)</f>
        <v>*</v>
      </c>
      <c r="B825" s="95" t="str">
        <f>IF(FN_MC!X828="","*",FN_MC!X828)</f>
        <v>*</v>
      </c>
      <c r="C825" s="95" t="str">
        <f>IF(FN_MC!Z828="","*",FN_MC!Z828)</f>
        <v>*</v>
      </c>
      <c r="D825" s="96" t="str">
        <f>IF(FN_MC!S828="","*",FN_MC!S828)</f>
        <v>*</v>
      </c>
      <c r="E825" s="96" t="str">
        <f>IF(FN_MC!T828="","*",FN_MC!T828)</f>
        <v>*</v>
      </c>
      <c r="F825" s="96" t="str">
        <f>IF(FN_MC!B828="","*",FN_MC!B828)</f>
        <v>*</v>
      </c>
      <c r="G825" s="96" t="str">
        <f>IF(FN_MC!D828="","*",FN_MC!D828)</f>
        <v>*</v>
      </c>
      <c r="H825" s="96" t="str">
        <f>IF(FN_MC!F828="","*",FN_MC!F828)</f>
        <v>*</v>
      </c>
      <c r="I825" s="96" t="str">
        <f>IF(FN_MC!H828="","*",FN_MC!H828)</f>
        <v>*</v>
      </c>
      <c r="J825" s="96" t="str">
        <f>IF(FN_MC!I828="","*",FN_MC!I828)</f>
        <v>*</v>
      </c>
      <c r="K825" s="96" t="str">
        <f>IF(FN_MC!M828="","*",FN_MC!M828)</f>
        <v>*</v>
      </c>
      <c r="L825" s="196" t="str">
        <f>IF(FN_MC!N828="","*",FN_MC!N828)</f>
        <v>*</v>
      </c>
      <c r="M825" s="97" t="str">
        <f>IF(FN_MC!J828="","*",FN_MC!J828)</f>
        <v>*</v>
      </c>
      <c r="N825" s="183" t="str">
        <f>IF(FN_MC!K828="","*",FN_MC!K828)</f>
        <v>*</v>
      </c>
      <c r="O825" s="183" t="str">
        <f>IF(FN_MC!L828="","*",FN_MC!L828)</f>
        <v>*</v>
      </c>
      <c r="P825" s="107" t="str">
        <f>IF(FN_MC!O828="","*",FN_MC!O828)</f>
        <v>*</v>
      </c>
      <c r="Q825" s="107" t="str">
        <f>IF(FN_MC!P828="","*",FN_MC!P828)</f>
        <v>*</v>
      </c>
      <c r="R825" s="96" t="str">
        <f>IF(FN_MC!Q828="","*",CONCATENATE(FN_MC!Q828," ",FN_MC!R828))</f>
        <v>*</v>
      </c>
      <c r="S825" s="96" t="str">
        <f>IF(FN_MC!V828="","*",FN_MC!V828)</f>
        <v>*</v>
      </c>
      <c r="T825" s="96" t="str">
        <f>IF(FN_MC!W828="","*",FN_MC!W828)</f>
        <v>*</v>
      </c>
      <c r="U825" s="98" t="str">
        <f ca="1">_xlfn.XLOOKUP(G825&amp;$U$3,BS_CONTROLE[CHAVE],BS_CONTROLE[Quantidade_11],"-")</f>
        <v>-</v>
      </c>
      <c r="V825" s="98" t="str">
        <f ca="1">_xlfn.XLOOKUP(G825&amp;$V$3,BS_CONTROLE[CHAVE],BS_CONTROLE[Quantidade_11],"-")</f>
        <v>-</v>
      </c>
      <c r="W825" s="98" t="str">
        <f ca="1">_xlfn.XLOOKUP(G825&amp;$W$3,BS_CONTROLE[CHAVE],BS_CONTROLE[Quantidade_11],"-")</f>
        <v>-</v>
      </c>
      <c r="X825" s="201"/>
      <c r="Y825" s="201"/>
      <c r="Z825" s="201"/>
      <c r="AA825" s="201"/>
      <c r="AB825" s="201"/>
      <c r="AC825" s="201"/>
      <c r="AD825" s="201"/>
      <c r="AE825" s="201"/>
      <c r="AF825" s="201"/>
      <c r="AG825" s="201"/>
      <c r="AH825" s="201"/>
      <c r="AI825" s="201"/>
      <c r="AJ825" s="201"/>
      <c r="AK825" s="201"/>
      <c r="AL825" s="201"/>
      <c r="AM825" s="201"/>
      <c r="AN825" s="201"/>
      <c r="AO825" s="201"/>
      <c r="AP825" s="201"/>
      <c r="AQ825" s="201"/>
      <c r="AR825" s="201"/>
      <c r="AS825" s="201"/>
      <c r="AT825" s="201"/>
    </row>
    <row r="826" spans="1:46" hidden="1">
      <c r="A826" s="95" t="str">
        <f>IF(FN_MC!Y829="","*",FN_MC!Y829)</f>
        <v>*</v>
      </c>
      <c r="B826" s="95" t="str">
        <f>IF(FN_MC!X829="","*",FN_MC!X829)</f>
        <v>*</v>
      </c>
      <c r="C826" s="95" t="str">
        <f>IF(FN_MC!Z829="","*",FN_MC!Z829)</f>
        <v>*</v>
      </c>
      <c r="D826" s="96" t="str">
        <f>IF(FN_MC!S829="","*",FN_MC!S829)</f>
        <v>*</v>
      </c>
      <c r="E826" s="96" t="str">
        <f>IF(FN_MC!T829="","*",FN_MC!T829)</f>
        <v>*</v>
      </c>
      <c r="F826" s="96" t="str">
        <f>IF(FN_MC!B829="","*",FN_MC!B829)</f>
        <v>*</v>
      </c>
      <c r="G826" s="96" t="str">
        <f>IF(FN_MC!D829="","*",FN_MC!D829)</f>
        <v>*</v>
      </c>
      <c r="H826" s="96" t="str">
        <f>IF(FN_MC!F829="","*",FN_MC!F829)</f>
        <v>*</v>
      </c>
      <c r="I826" s="96" t="str">
        <f>IF(FN_MC!H829="","*",FN_MC!H829)</f>
        <v>*</v>
      </c>
      <c r="J826" s="96" t="str">
        <f>IF(FN_MC!I829="","*",FN_MC!I829)</f>
        <v>*</v>
      </c>
      <c r="K826" s="96" t="str">
        <f>IF(FN_MC!M829="","*",FN_MC!M829)</f>
        <v>*</v>
      </c>
      <c r="L826" s="196" t="str">
        <f>IF(FN_MC!N829="","*",FN_MC!N829)</f>
        <v>*</v>
      </c>
      <c r="M826" s="97" t="str">
        <f>IF(FN_MC!J829="","*",FN_MC!J829)</f>
        <v>*</v>
      </c>
      <c r="N826" s="183" t="str">
        <f>IF(FN_MC!K829="","*",FN_MC!K829)</f>
        <v>*</v>
      </c>
      <c r="O826" s="183" t="str">
        <f>IF(FN_MC!L829="","*",FN_MC!L829)</f>
        <v>*</v>
      </c>
      <c r="P826" s="107" t="str">
        <f>IF(FN_MC!O829="","*",FN_MC!O829)</f>
        <v>*</v>
      </c>
      <c r="Q826" s="107" t="str">
        <f>IF(FN_MC!P829="","*",FN_MC!P829)</f>
        <v>*</v>
      </c>
      <c r="R826" s="96" t="str">
        <f>IF(FN_MC!Q829="","*",CONCATENATE(FN_MC!Q829," ",FN_MC!R829))</f>
        <v>*</v>
      </c>
      <c r="S826" s="96" t="str">
        <f>IF(FN_MC!V829="","*",FN_MC!V829)</f>
        <v>*</v>
      </c>
      <c r="T826" s="96" t="str">
        <f>IF(FN_MC!W829="","*",FN_MC!W829)</f>
        <v>*</v>
      </c>
      <c r="U826" s="98" t="str">
        <f ca="1">_xlfn.XLOOKUP(G826&amp;$U$3,BS_CONTROLE[CHAVE],BS_CONTROLE[Quantidade_11],"-")</f>
        <v>-</v>
      </c>
      <c r="V826" s="98" t="str">
        <f ca="1">_xlfn.XLOOKUP(G826&amp;$V$3,BS_CONTROLE[CHAVE],BS_CONTROLE[Quantidade_11],"-")</f>
        <v>-</v>
      </c>
      <c r="W826" s="98" t="str">
        <f ca="1">_xlfn.XLOOKUP(G826&amp;$W$3,BS_CONTROLE[CHAVE],BS_CONTROLE[Quantidade_11],"-")</f>
        <v>-</v>
      </c>
      <c r="X826" s="201"/>
      <c r="Y826" s="201"/>
      <c r="Z826" s="201"/>
      <c r="AA826" s="201"/>
      <c r="AB826" s="201"/>
      <c r="AC826" s="201"/>
      <c r="AD826" s="201"/>
      <c r="AE826" s="201"/>
      <c r="AF826" s="201"/>
      <c r="AG826" s="201"/>
      <c r="AH826" s="201"/>
      <c r="AI826" s="201"/>
      <c r="AJ826" s="201"/>
      <c r="AK826" s="201"/>
      <c r="AL826" s="201"/>
      <c r="AM826" s="201"/>
      <c r="AN826" s="201"/>
      <c r="AO826" s="201"/>
      <c r="AP826" s="201"/>
      <c r="AQ826" s="201"/>
      <c r="AR826" s="201"/>
      <c r="AS826" s="201"/>
      <c r="AT826" s="201"/>
    </row>
    <row r="827" spans="1:46" hidden="1">
      <c r="A827" s="95" t="str">
        <f>IF(FN_MC!Y830="","*",FN_MC!Y830)</f>
        <v>*</v>
      </c>
      <c r="B827" s="95" t="str">
        <f>IF(FN_MC!X830="","*",FN_MC!X830)</f>
        <v>*</v>
      </c>
      <c r="C827" s="95" t="str">
        <f>IF(FN_MC!Z830="","*",FN_MC!Z830)</f>
        <v>*</v>
      </c>
      <c r="D827" s="96" t="str">
        <f>IF(FN_MC!S830="","*",FN_MC!S830)</f>
        <v>*</v>
      </c>
      <c r="E827" s="96" t="str">
        <f>IF(FN_MC!T830="","*",FN_MC!T830)</f>
        <v>*</v>
      </c>
      <c r="F827" s="96" t="str">
        <f>IF(FN_MC!B830="","*",FN_MC!B830)</f>
        <v>*</v>
      </c>
      <c r="G827" s="96" t="str">
        <f>IF(FN_MC!D830="","*",FN_MC!D830)</f>
        <v>*</v>
      </c>
      <c r="H827" s="96" t="str">
        <f>IF(FN_MC!F830="","*",FN_MC!F830)</f>
        <v>*</v>
      </c>
      <c r="I827" s="96" t="str">
        <f>IF(FN_MC!H830="","*",FN_MC!H830)</f>
        <v>*</v>
      </c>
      <c r="J827" s="96" t="str">
        <f>IF(FN_MC!I830="","*",FN_MC!I830)</f>
        <v>*</v>
      </c>
      <c r="K827" s="96" t="str">
        <f>IF(FN_MC!M830="","*",FN_MC!M830)</f>
        <v>*</v>
      </c>
      <c r="L827" s="196" t="str">
        <f>IF(FN_MC!N830="","*",FN_MC!N830)</f>
        <v>*</v>
      </c>
      <c r="M827" s="97" t="str">
        <f>IF(FN_MC!J830="","*",FN_MC!J830)</f>
        <v>*</v>
      </c>
      <c r="N827" s="183" t="str">
        <f>IF(FN_MC!K830="","*",FN_MC!K830)</f>
        <v>*</v>
      </c>
      <c r="O827" s="183" t="str">
        <f>IF(FN_MC!L830="","*",FN_MC!L830)</f>
        <v>*</v>
      </c>
      <c r="P827" s="107" t="str">
        <f>IF(FN_MC!O830="","*",FN_MC!O830)</f>
        <v>*</v>
      </c>
      <c r="Q827" s="107" t="str">
        <f>IF(FN_MC!P830="","*",FN_MC!P830)</f>
        <v>*</v>
      </c>
      <c r="R827" s="96" t="str">
        <f>IF(FN_MC!Q830="","*",CONCATENATE(FN_MC!Q830," ",FN_MC!R830))</f>
        <v>*</v>
      </c>
      <c r="S827" s="96" t="str">
        <f>IF(FN_MC!V830="","*",FN_MC!V830)</f>
        <v>*</v>
      </c>
      <c r="T827" s="96" t="str">
        <f>IF(FN_MC!W830="","*",FN_MC!W830)</f>
        <v>*</v>
      </c>
      <c r="U827" s="98" t="str">
        <f ca="1">_xlfn.XLOOKUP(G827&amp;$U$3,BS_CONTROLE[CHAVE],BS_CONTROLE[Quantidade_11],"-")</f>
        <v>-</v>
      </c>
      <c r="V827" s="98" t="str">
        <f ca="1">_xlfn.XLOOKUP(G827&amp;$V$3,BS_CONTROLE[CHAVE],BS_CONTROLE[Quantidade_11],"-")</f>
        <v>-</v>
      </c>
      <c r="W827" s="98" t="str">
        <f ca="1">_xlfn.XLOOKUP(G827&amp;$W$3,BS_CONTROLE[CHAVE],BS_CONTROLE[Quantidade_11],"-")</f>
        <v>-</v>
      </c>
      <c r="X827" s="201"/>
      <c r="Y827" s="201"/>
      <c r="Z827" s="201"/>
      <c r="AA827" s="201"/>
      <c r="AB827" s="201"/>
      <c r="AC827" s="201"/>
      <c r="AD827" s="201"/>
      <c r="AE827" s="201"/>
      <c r="AF827" s="201"/>
      <c r="AG827" s="201"/>
      <c r="AH827" s="201"/>
      <c r="AI827" s="201"/>
      <c r="AJ827" s="201"/>
      <c r="AK827" s="201"/>
      <c r="AL827" s="201"/>
      <c r="AM827" s="201"/>
      <c r="AN827" s="201"/>
      <c r="AO827" s="201"/>
      <c r="AP827" s="201"/>
      <c r="AQ827" s="201"/>
      <c r="AR827" s="201"/>
      <c r="AS827" s="201"/>
      <c r="AT827" s="201"/>
    </row>
    <row r="828" spans="1:46" hidden="1">
      <c r="A828" s="95" t="str">
        <f>IF(FN_MC!Y831="","*",FN_MC!Y831)</f>
        <v>*</v>
      </c>
      <c r="B828" s="95" t="str">
        <f>IF(FN_MC!X831="","*",FN_MC!X831)</f>
        <v>*</v>
      </c>
      <c r="C828" s="95" t="str">
        <f>IF(FN_MC!Z831="","*",FN_MC!Z831)</f>
        <v>*</v>
      </c>
      <c r="D828" s="96" t="str">
        <f>IF(FN_MC!S831="","*",FN_MC!S831)</f>
        <v>*</v>
      </c>
      <c r="E828" s="96" t="str">
        <f>IF(FN_MC!T831="","*",FN_MC!T831)</f>
        <v>*</v>
      </c>
      <c r="F828" s="96" t="str">
        <f>IF(FN_MC!B831="","*",FN_MC!B831)</f>
        <v>*</v>
      </c>
      <c r="G828" s="96" t="str">
        <f>IF(FN_MC!D831="","*",FN_MC!D831)</f>
        <v>*</v>
      </c>
      <c r="H828" s="96" t="str">
        <f>IF(FN_MC!F831="","*",FN_MC!F831)</f>
        <v>*</v>
      </c>
      <c r="I828" s="96" t="str">
        <f>IF(FN_MC!H831="","*",FN_MC!H831)</f>
        <v>*</v>
      </c>
      <c r="J828" s="96" t="str">
        <f>IF(FN_MC!I831="","*",FN_MC!I831)</f>
        <v>*</v>
      </c>
      <c r="K828" s="96" t="str">
        <f>IF(FN_MC!M831="","*",FN_MC!M831)</f>
        <v>*</v>
      </c>
      <c r="L828" s="196" t="str">
        <f>IF(FN_MC!N831="","*",FN_MC!N831)</f>
        <v>*</v>
      </c>
      <c r="M828" s="97" t="str">
        <f>IF(FN_MC!J831="","*",FN_MC!J831)</f>
        <v>*</v>
      </c>
      <c r="N828" s="183" t="str">
        <f>IF(FN_MC!K831="","*",FN_MC!K831)</f>
        <v>*</v>
      </c>
      <c r="O828" s="183" t="str">
        <f>IF(FN_MC!L831="","*",FN_MC!L831)</f>
        <v>*</v>
      </c>
      <c r="P828" s="107" t="str">
        <f>IF(FN_MC!O831="","*",FN_MC!O831)</f>
        <v>*</v>
      </c>
      <c r="Q828" s="107" t="str">
        <f>IF(FN_MC!P831="","*",FN_MC!P831)</f>
        <v>*</v>
      </c>
      <c r="R828" s="96" t="str">
        <f>IF(FN_MC!Q831="","*",CONCATENATE(FN_MC!Q831," ",FN_MC!R831))</f>
        <v>*</v>
      </c>
      <c r="S828" s="96" t="str">
        <f>IF(FN_MC!V831="","*",FN_MC!V831)</f>
        <v>*</v>
      </c>
      <c r="T828" s="96" t="str">
        <f>IF(FN_MC!W831="","*",FN_MC!W831)</f>
        <v>*</v>
      </c>
      <c r="U828" s="98" t="str">
        <f ca="1">_xlfn.XLOOKUP(G828&amp;$U$3,BS_CONTROLE[CHAVE],BS_CONTROLE[Quantidade_11],"-")</f>
        <v>-</v>
      </c>
      <c r="V828" s="98" t="str">
        <f ca="1">_xlfn.XLOOKUP(G828&amp;$V$3,BS_CONTROLE[CHAVE],BS_CONTROLE[Quantidade_11],"-")</f>
        <v>-</v>
      </c>
      <c r="W828" s="98" t="str">
        <f ca="1">_xlfn.XLOOKUP(G828&amp;$W$3,BS_CONTROLE[CHAVE],BS_CONTROLE[Quantidade_11],"-")</f>
        <v>-</v>
      </c>
      <c r="X828" s="201"/>
      <c r="Y828" s="201"/>
      <c r="Z828" s="201"/>
      <c r="AA828" s="201"/>
      <c r="AB828" s="201"/>
      <c r="AC828" s="201"/>
      <c r="AD828" s="201"/>
      <c r="AE828" s="201"/>
      <c r="AF828" s="201"/>
      <c r="AG828" s="201"/>
      <c r="AH828" s="201"/>
      <c r="AI828" s="201"/>
      <c r="AJ828" s="201"/>
      <c r="AK828" s="201"/>
      <c r="AL828" s="201"/>
      <c r="AM828" s="201"/>
      <c r="AN828" s="201"/>
      <c r="AO828" s="201"/>
      <c r="AP828" s="201"/>
      <c r="AQ828" s="201"/>
      <c r="AR828" s="201"/>
      <c r="AS828" s="201"/>
      <c r="AT828" s="201"/>
    </row>
    <row r="829" spans="1:46" hidden="1">
      <c r="A829" s="95" t="str">
        <f>IF(FN_MC!Y832="","*",FN_MC!Y832)</f>
        <v>*</v>
      </c>
      <c r="B829" s="95" t="str">
        <f>IF(FN_MC!X832="","*",FN_MC!X832)</f>
        <v>*</v>
      </c>
      <c r="C829" s="95" t="str">
        <f>IF(FN_MC!Z832="","*",FN_MC!Z832)</f>
        <v>*</v>
      </c>
      <c r="D829" s="96" t="str">
        <f>IF(FN_MC!S832="","*",FN_MC!S832)</f>
        <v>*</v>
      </c>
      <c r="E829" s="96" t="str">
        <f>IF(FN_MC!T832="","*",FN_MC!T832)</f>
        <v>*</v>
      </c>
      <c r="F829" s="96" t="str">
        <f>IF(FN_MC!B832="","*",FN_MC!B832)</f>
        <v>*</v>
      </c>
      <c r="G829" s="96" t="str">
        <f>IF(FN_MC!D832="","*",FN_MC!D832)</f>
        <v>*</v>
      </c>
      <c r="H829" s="96" t="str">
        <f>IF(FN_MC!F832="","*",FN_MC!F832)</f>
        <v>*</v>
      </c>
      <c r="I829" s="96" t="str">
        <f>IF(FN_MC!H832="","*",FN_MC!H832)</f>
        <v>*</v>
      </c>
      <c r="J829" s="96" t="str">
        <f>IF(FN_MC!I832="","*",FN_MC!I832)</f>
        <v>*</v>
      </c>
      <c r="K829" s="96" t="str">
        <f>IF(FN_MC!M832="","*",FN_MC!M832)</f>
        <v>*</v>
      </c>
      <c r="L829" s="196" t="str">
        <f>IF(FN_MC!N832="","*",FN_MC!N832)</f>
        <v>*</v>
      </c>
      <c r="M829" s="97" t="str">
        <f>IF(FN_MC!J832="","*",FN_MC!J832)</f>
        <v>*</v>
      </c>
      <c r="N829" s="183" t="str">
        <f>IF(FN_MC!K832="","*",FN_MC!K832)</f>
        <v>*</v>
      </c>
      <c r="O829" s="183" t="str">
        <f>IF(FN_MC!L832="","*",FN_MC!L832)</f>
        <v>*</v>
      </c>
      <c r="P829" s="107" t="str">
        <f>IF(FN_MC!O832="","*",FN_MC!O832)</f>
        <v>*</v>
      </c>
      <c r="Q829" s="107" t="str">
        <f>IF(FN_MC!P832="","*",FN_MC!P832)</f>
        <v>*</v>
      </c>
      <c r="R829" s="96" t="str">
        <f>IF(FN_MC!Q832="","*",CONCATENATE(FN_MC!Q832," ",FN_MC!R832))</f>
        <v>*</v>
      </c>
      <c r="S829" s="96" t="str">
        <f>IF(FN_MC!V832="","*",FN_MC!V832)</f>
        <v>*</v>
      </c>
      <c r="T829" s="96" t="str">
        <f>IF(FN_MC!W832="","*",FN_MC!W832)</f>
        <v>*</v>
      </c>
      <c r="U829" s="98" t="str">
        <f ca="1">_xlfn.XLOOKUP(G829&amp;$U$3,BS_CONTROLE[CHAVE],BS_CONTROLE[Quantidade_11],"-")</f>
        <v>-</v>
      </c>
      <c r="V829" s="98" t="str">
        <f ca="1">_xlfn.XLOOKUP(G829&amp;$V$3,BS_CONTROLE[CHAVE],BS_CONTROLE[Quantidade_11],"-")</f>
        <v>-</v>
      </c>
      <c r="W829" s="98" t="str">
        <f ca="1">_xlfn.XLOOKUP(G829&amp;$W$3,BS_CONTROLE[CHAVE],BS_CONTROLE[Quantidade_11],"-")</f>
        <v>-</v>
      </c>
      <c r="X829" s="201"/>
      <c r="Y829" s="201"/>
      <c r="Z829" s="201"/>
      <c r="AA829" s="201"/>
      <c r="AB829" s="201"/>
      <c r="AC829" s="201"/>
      <c r="AD829" s="201"/>
      <c r="AE829" s="201"/>
      <c r="AF829" s="201"/>
      <c r="AG829" s="201"/>
      <c r="AH829" s="201"/>
      <c r="AI829" s="201"/>
      <c r="AJ829" s="201"/>
      <c r="AK829" s="201"/>
      <c r="AL829" s="201"/>
      <c r="AM829" s="201"/>
      <c r="AN829" s="201"/>
      <c r="AO829" s="201"/>
      <c r="AP829" s="201"/>
      <c r="AQ829" s="201"/>
      <c r="AR829" s="201"/>
      <c r="AS829" s="201"/>
      <c r="AT829" s="201"/>
    </row>
    <row r="830" spans="1:46" hidden="1">
      <c r="A830" s="95" t="str">
        <f>IF(FN_MC!Y833="","*",FN_MC!Y833)</f>
        <v>*</v>
      </c>
      <c r="B830" s="95" t="str">
        <f>IF(FN_MC!X833="","*",FN_MC!X833)</f>
        <v>*</v>
      </c>
      <c r="C830" s="95" t="str">
        <f>IF(FN_MC!Z833="","*",FN_MC!Z833)</f>
        <v>*</v>
      </c>
      <c r="D830" s="96" t="str">
        <f>IF(FN_MC!S833="","*",FN_MC!S833)</f>
        <v>*</v>
      </c>
      <c r="E830" s="96" t="str">
        <f>IF(FN_MC!T833="","*",FN_MC!T833)</f>
        <v>*</v>
      </c>
      <c r="F830" s="96" t="str">
        <f>IF(FN_MC!B833="","*",FN_MC!B833)</f>
        <v>*</v>
      </c>
      <c r="G830" s="96" t="str">
        <f>IF(FN_MC!D833="","*",FN_MC!D833)</f>
        <v>*</v>
      </c>
      <c r="H830" s="96" t="str">
        <f>IF(FN_MC!F833="","*",FN_MC!F833)</f>
        <v>*</v>
      </c>
      <c r="I830" s="96" t="str">
        <f>IF(FN_MC!H833="","*",FN_MC!H833)</f>
        <v>*</v>
      </c>
      <c r="J830" s="96" t="str">
        <f>IF(FN_MC!I833="","*",FN_MC!I833)</f>
        <v>*</v>
      </c>
      <c r="K830" s="96" t="str">
        <f>IF(FN_MC!M833="","*",FN_MC!M833)</f>
        <v>*</v>
      </c>
      <c r="L830" s="196" t="str">
        <f>IF(FN_MC!N833="","*",FN_MC!N833)</f>
        <v>*</v>
      </c>
      <c r="M830" s="97" t="str">
        <f>IF(FN_MC!J833="","*",FN_MC!J833)</f>
        <v>*</v>
      </c>
      <c r="N830" s="183" t="str">
        <f>IF(FN_MC!K833="","*",FN_MC!K833)</f>
        <v>*</v>
      </c>
      <c r="O830" s="183" t="str">
        <f>IF(FN_MC!L833="","*",FN_MC!L833)</f>
        <v>*</v>
      </c>
      <c r="P830" s="107" t="str">
        <f>IF(FN_MC!O833="","*",FN_MC!O833)</f>
        <v>*</v>
      </c>
      <c r="Q830" s="107" t="str">
        <f>IF(FN_MC!P833="","*",FN_MC!P833)</f>
        <v>*</v>
      </c>
      <c r="R830" s="96" t="str">
        <f>IF(FN_MC!Q833="","*",CONCATENATE(FN_MC!Q833," ",FN_MC!R833))</f>
        <v>*</v>
      </c>
      <c r="S830" s="96" t="str">
        <f>IF(FN_MC!V833="","*",FN_MC!V833)</f>
        <v>*</v>
      </c>
      <c r="T830" s="96" t="str">
        <f>IF(FN_MC!W833="","*",FN_MC!W833)</f>
        <v>*</v>
      </c>
      <c r="U830" s="98" t="str">
        <f ca="1">_xlfn.XLOOKUP(G830&amp;$U$3,BS_CONTROLE[CHAVE],BS_CONTROLE[Quantidade_11],"-")</f>
        <v>-</v>
      </c>
      <c r="V830" s="98" t="str">
        <f ca="1">_xlfn.XLOOKUP(G830&amp;$V$3,BS_CONTROLE[CHAVE],BS_CONTROLE[Quantidade_11],"-")</f>
        <v>-</v>
      </c>
      <c r="W830" s="98" t="str">
        <f ca="1">_xlfn.XLOOKUP(G830&amp;$W$3,BS_CONTROLE[CHAVE],BS_CONTROLE[Quantidade_11],"-")</f>
        <v>-</v>
      </c>
      <c r="X830" s="201"/>
      <c r="Y830" s="201"/>
      <c r="Z830" s="201"/>
      <c r="AA830" s="201"/>
      <c r="AB830" s="201"/>
      <c r="AC830" s="201"/>
      <c r="AD830" s="201"/>
      <c r="AE830" s="201"/>
      <c r="AF830" s="201"/>
      <c r="AG830" s="201"/>
      <c r="AH830" s="201"/>
      <c r="AI830" s="201"/>
      <c r="AJ830" s="201"/>
      <c r="AK830" s="201"/>
      <c r="AL830" s="201"/>
      <c r="AM830" s="201"/>
      <c r="AN830" s="201"/>
      <c r="AO830" s="201"/>
      <c r="AP830" s="201"/>
      <c r="AQ830" s="201"/>
      <c r="AR830" s="201"/>
      <c r="AS830" s="201"/>
      <c r="AT830" s="201"/>
    </row>
    <row r="831" spans="1:46" hidden="1">
      <c r="A831" s="95" t="str">
        <f>IF(FN_MC!Y834="","*",FN_MC!Y834)</f>
        <v>*</v>
      </c>
      <c r="B831" s="95" t="str">
        <f>IF(FN_MC!X834="","*",FN_MC!X834)</f>
        <v>*</v>
      </c>
      <c r="C831" s="95" t="str">
        <f>IF(FN_MC!Z834="","*",FN_MC!Z834)</f>
        <v>*</v>
      </c>
      <c r="D831" s="96" t="str">
        <f>IF(FN_MC!S834="","*",FN_MC!S834)</f>
        <v>*</v>
      </c>
      <c r="E831" s="96" t="str">
        <f>IF(FN_MC!T834="","*",FN_MC!T834)</f>
        <v>*</v>
      </c>
      <c r="F831" s="96" t="str">
        <f>IF(FN_MC!B834="","*",FN_MC!B834)</f>
        <v>*</v>
      </c>
      <c r="G831" s="96" t="str">
        <f>IF(FN_MC!D834="","*",FN_MC!D834)</f>
        <v>*</v>
      </c>
      <c r="H831" s="96" t="str">
        <f>IF(FN_MC!F834="","*",FN_MC!F834)</f>
        <v>*</v>
      </c>
      <c r="I831" s="96" t="str">
        <f>IF(FN_MC!H834="","*",FN_MC!H834)</f>
        <v>*</v>
      </c>
      <c r="J831" s="96" t="str">
        <f>IF(FN_MC!I834="","*",FN_MC!I834)</f>
        <v>*</v>
      </c>
      <c r="K831" s="96" t="str">
        <f>IF(FN_MC!M834="","*",FN_MC!M834)</f>
        <v>*</v>
      </c>
      <c r="L831" s="196" t="str">
        <f>IF(FN_MC!N834="","*",FN_MC!N834)</f>
        <v>*</v>
      </c>
      <c r="M831" s="97" t="str">
        <f>IF(FN_MC!J834="","*",FN_MC!J834)</f>
        <v>*</v>
      </c>
      <c r="N831" s="183" t="str">
        <f>IF(FN_MC!K834="","*",FN_MC!K834)</f>
        <v>*</v>
      </c>
      <c r="O831" s="183" t="str">
        <f>IF(FN_MC!L834="","*",FN_MC!L834)</f>
        <v>*</v>
      </c>
      <c r="P831" s="107" t="str">
        <f>IF(FN_MC!O834="","*",FN_MC!O834)</f>
        <v>*</v>
      </c>
      <c r="Q831" s="107" t="str">
        <f>IF(FN_MC!P834="","*",FN_MC!P834)</f>
        <v>*</v>
      </c>
      <c r="R831" s="96" t="str">
        <f>IF(FN_MC!Q834="","*",CONCATENATE(FN_MC!Q834," ",FN_MC!R834))</f>
        <v>*</v>
      </c>
      <c r="S831" s="96" t="str">
        <f>IF(FN_MC!V834="","*",FN_MC!V834)</f>
        <v>*</v>
      </c>
      <c r="T831" s="96" t="str">
        <f>IF(FN_MC!W834="","*",FN_MC!W834)</f>
        <v>*</v>
      </c>
      <c r="U831" s="98" t="str">
        <f ca="1">_xlfn.XLOOKUP(G831&amp;$U$3,BS_CONTROLE[CHAVE],BS_CONTROLE[Quantidade_11],"-")</f>
        <v>-</v>
      </c>
      <c r="V831" s="98" t="str">
        <f ca="1">_xlfn.XLOOKUP(G831&amp;$V$3,BS_CONTROLE[CHAVE],BS_CONTROLE[Quantidade_11],"-")</f>
        <v>-</v>
      </c>
      <c r="W831" s="98" t="str">
        <f ca="1">_xlfn.XLOOKUP(G831&amp;$W$3,BS_CONTROLE[CHAVE],BS_CONTROLE[Quantidade_11],"-")</f>
        <v>-</v>
      </c>
      <c r="X831" s="201"/>
      <c r="Y831" s="201"/>
      <c r="Z831" s="201"/>
      <c r="AA831" s="201"/>
      <c r="AB831" s="201"/>
      <c r="AC831" s="201"/>
      <c r="AD831" s="201"/>
      <c r="AE831" s="201"/>
      <c r="AF831" s="201"/>
      <c r="AG831" s="201"/>
      <c r="AH831" s="201"/>
      <c r="AI831" s="201"/>
      <c r="AJ831" s="201"/>
      <c r="AK831" s="201"/>
      <c r="AL831" s="201"/>
      <c r="AM831" s="201"/>
      <c r="AN831" s="201"/>
      <c r="AO831" s="201"/>
      <c r="AP831" s="201"/>
      <c r="AQ831" s="201"/>
      <c r="AR831" s="201"/>
      <c r="AS831" s="201"/>
      <c r="AT831" s="201"/>
    </row>
    <row r="832" spans="1:46" hidden="1">
      <c r="A832" s="95" t="str">
        <f>IF(FN_MC!Y835="","*",FN_MC!Y835)</f>
        <v>*</v>
      </c>
      <c r="B832" s="95" t="str">
        <f>IF(FN_MC!X835="","*",FN_MC!X835)</f>
        <v>*</v>
      </c>
      <c r="C832" s="95" t="str">
        <f>IF(FN_MC!Z835="","*",FN_MC!Z835)</f>
        <v>*</v>
      </c>
      <c r="D832" s="96" t="str">
        <f>IF(FN_MC!S835="","*",FN_MC!S835)</f>
        <v>*</v>
      </c>
      <c r="E832" s="96" t="str">
        <f>IF(FN_MC!T835="","*",FN_MC!T835)</f>
        <v>*</v>
      </c>
      <c r="F832" s="96" t="str">
        <f>IF(FN_MC!B835="","*",FN_MC!B835)</f>
        <v>*</v>
      </c>
      <c r="G832" s="96" t="str">
        <f>IF(FN_MC!D835="","*",FN_MC!D835)</f>
        <v>*</v>
      </c>
      <c r="H832" s="96" t="str">
        <f>IF(FN_MC!F835="","*",FN_MC!F835)</f>
        <v>*</v>
      </c>
      <c r="I832" s="96" t="str">
        <f>IF(FN_MC!H835="","*",FN_MC!H835)</f>
        <v>*</v>
      </c>
      <c r="J832" s="96" t="str">
        <f>IF(FN_MC!I835="","*",FN_MC!I835)</f>
        <v>*</v>
      </c>
      <c r="K832" s="96" t="str">
        <f>IF(FN_MC!M835="","*",FN_MC!M835)</f>
        <v>*</v>
      </c>
      <c r="L832" s="196" t="str">
        <f>IF(FN_MC!N835="","*",FN_MC!N835)</f>
        <v>*</v>
      </c>
      <c r="M832" s="97" t="str">
        <f>IF(FN_MC!J835="","*",FN_MC!J835)</f>
        <v>*</v>
      </c>
      <c r="N832" s="183" t="str">
        <f>IF(FN_MC!K835="","*",FN_MC!K835)</f>
        <v>*</v>
      </c>
      <c r="O832" s="183" t="str">
        <f>IF(FN_MC!L835="","*",FN_MC!L835)</f>
        <v>*</v>
      </c>
      <c r="P832" s="107" t="str">
        <f>IF(FN_MC!O835="","*",FN_MC!O835)</f>
        <v>*</v>
      </c>
      <c r="Q832" s="107" t="str">
        <f>IF(FN_MC!P835="","*",FN_MC!P835)</f>
        <v>*</v>
      </c>
      <c r="R832" s="96" t="str">
        <f>IF(FN_MC!Q835="","*",CONCATENATE(FN_MC!Q835," ",FN_MC!R835))</f>
        <v>*</v>
      </c>
      <c r="S832" s="96" t="str">
        <f>IF(FN_MC!V835="","*",FN_MC!V835)</f>
        <v>*</v>
      </c>
      <c r="T832" s="96" t="str">
        <f>IF(FN_MC!W835="","*",FN_MC!W835)</f>
        <v>*</v>
      </c>
      <c r="U832" s="98" t="str">
        <f ca="1">_xlfn.XLOOKUP(G832&amp;$U$3,BS_CONTROLE[CHAVE],BS_CONTROLE[Quantidade_11],"-")</f>
        <v>-</v>
      </c>
      <c r="V832" s="98" t="str">
        <f ca="1">_xlfn.XLOOKUP(G832&amp;$V$3,BS_CONTROLE[CHAVE],BS_CONTROLE[Quantidade_11],"-")</f>
        <v>-</v>
      </c>
      <c r="W832" s="98" t="str">
        <f ca="1">_xlfn.XLOOKUP(G832&amp;$W$3,BS_CONTROLE[CHAVE],BS_CONTROLE[Quantidade_11],"-")</f>
        <v>-</v>
      </c>
      <c r="X832" s="201"/>
      <c r="Y832" s="201"/>
      <c r="Z832" s="201"/>
      <c r="AA832" s="201"/>
      <c r="AB832" s="201"/>
      <c r="AC832" s="201"/>
      <c r="AD832" s="201"/>
      <c r="AE832" s="201"/>
      <c r="AF832" s="201"/>
      <c r="AG832" s="201"/>
      <c r="AH832" s="201"/>
      <c r="AI832" s="201"/>
      <c r="AJ832" s="201"/>
      <c r="AK832" s="201"/>
      <c r="AL832" s="201"/>
      <c r="AM832" s="201"/>
      <c r="AN832" s="201"/>
      <c r="AO832" s="201"/>
      <c r="AP832" s="201"/>
      <c r="AQ832" s="201"/>
      <c r="AR832" s="201"/>
      <c r="AS832" s="201"/>
      <c r="AT832" s="201"/>
    </row>
    <row r="833" spans="1:46" hidden="1">
      <c r="A833" s="95" t="str">
        <f>IF(FN_MC!Y836="","*",FN_MC!Y836)</f>
        <v>*</v>
      </c>
      <c r="B833" s="95" t="str">
        <f>IF(FN_MC!X836="","*",FN_MC!X836)</f>
        <v>*</v>
      </c>
      <c r="C833" s="95" t="str">
        <f>IF(FN_MC!Z836="","*",FN_MC!Z836)</f>
        <v>*</v>
      </c>
      <c r="D833" s="96" t="str">
        <f>IF(FN_MC!S836="","*",FN_MC!S836)</f>
        <v>*</v>
      </c>
      <c r="E833" s="96" t="str">
        <f>IF(FN_MC!T836="","*",FN_MC!T836)</f>
        <v>*</v>
      </c>
      <c r="F833" s="96" t="str">
        <f>IF(FN_MC!B836="","*",FN_MC!B836)</f>
        <v>*</v>
      </c>
      <c r="G833" s="96" t="str">
        <f>IF(FN_MC!D836="","*",FN_MC!D836)</f>
        <v>*</v>
      </c>
      <c r="H833" s="96" t="str">
        <f>IF(FN_MC!F836="","*",FN_MC!F836)</f>
        <v>*</v>
      </c>
      <c r="I833" s="96" t="str">
        <f>IF(FN_MC!H836="","*",FN_MC!H836)</f>
        <v>*</v>
      </c>
      <c r="J833" s="96" t="str">
        <f>IF(FN_MC!I836="","*",FN_MC!I836)</f>
        <v>*</v>
      </c>
      <c r="K833" s="96" t="str">
        <f>IF(FN_MC!M836="","*",FN_MC!M836)</f>
        <v>*</v>
      </c>
      <c r="L833" s="196" t="str">
        <f>IF(FN_MC!N836="","*",FN_MC!N836)</f>
        <v>*</v>
      </c>
      <c r="M833" s="97" t="str">
        <f>IF(FN_MC!J836="","*",FN_MC!J836)</f>
        <v>*</v>
      </c>
      <c r="N833" s="183" t="str">
        <f>IF(FN_MC!K836="","*",FN_MC!K836)</f>
        <v>*</v>
      </c>
      <c r="O833" s="183" t="str">
        <f>IF(FN_MC!L836="","*",FN_MC!L836)</f>
        <v>*</v>
      </c>
      <c r="P833" s="107" t="str">
        <f>IF(FN_MC!O836="","*",FN_MC!O836)</f>
        <v>*</v>
      </c>
      <c r="Q833" s="107" t="str">
        <f>IF(FN_MC!P836="","*",FN_MC!P836)</f>
        <v>*</v>
      </c>
      <c r="R833" s="96" t="str">
        <f>IF(FN_MC!Q836="","*",CONCATENATE(FN_MC!Q836," ",FN_MC!R836))</f>
        <v>*</v>
      </c>
      <c r="S833" s="96" t="str">
        <f>IF(FN_MC!V836="","*",FN_MC!V836)</f>
        <v>*</v>
      </c>
      <c r="T833" s="96" t="str">
        <f>IF(FN_MC!W836="","*",FN_MC!W836)</f>
        <v>*</v>
      </c>
      <c r="U833" s="98" t="str">
        <f ca="1">_xlfn.XLOOKUP(G833&amp;$U$3,BS_CONTROLE[CHAVE],BS_CONTROLE[Quantidade_11],"-")</f>
        <v>-</v>
      </c>
      <c r="V833" s="98" t="str">
        <f ca="1">_xlfn.XLOOKUP(G833&amp;$V$3,BS_CONTROLE[CHAVE],BS_CONTROLE[Quantidade_11],"-")</f>
        <v>-</v>
      </c>
      <c r="W833" s="98" t="str">
        <f ca="1">_xlfn.XLOOKUP(G833&amp;$W$3,BS_CONTROLE[CHAVE],BS_CONTROLE[Quantidade_11],"-")</f>
        <v>-</v>
      </c>
      <c r="X833" s="201"/>
      <c r="Y833" s="201"/>
      <c r="Z833" s="201"/>
      <c r="AA833" s="201"/>
      <c r="AB833" s="201"/>
      <c r="AC833" s="201"/>
      <c r="AD833" s="201"/>
      <c r="AE833" s="201"/>
      <c r="AF833" s="201"/>
      <c r="AG833" s="201"/>
      <c r="AH833" s="201"/>
      <c r="AI833" s="201"/>
      <c r="AJ833" s="201"/>
      <c r="AK833" s="201"/>
      <c r="AL833" s="201"/>
      <c r="AM833" s="201"/>
      <c r="AN833" s="201"/>
      <c r="AO833" s="201"/>
      <c r="AP833" s="201"/>
      <c r="AQ833" s="201"/>
      <c r="AR833" s="201"/>
      <c r="AS833" s="201"/>
      <c r="AT833" s="201"/>
    </row>
    <row r="834" spans="1:46" hidden="1">
      <c r="A834" s="95" t="str">
        <f>IF(FN_MC!Y837="","*",FN_MC!Y837)</f>
        <v>*</v>
      </c>
      <c r="B834" s="95" t="str">
        <f>IF(FN_MC!X837="","*",FN_MC!X837)</f>
        <v>*</v>
      </c>
      <c r="C834" s="95" t="str">
        <f>IF(FN_MC!Z837="","*",FN_MC!Z837)</f>
        <v>*</v>
      </c>
      <c r="D834" s="96" t="str">
        <f>IF(FN_MC!S837="","*",FN_MC!S837)</f>
        <v>*</v>
      </c>
      <c r="E834" s="96" t="str">
        <f>IF(FN_MC!T837="","*",FN_MC!T837)</f>
        <v>*</v>
      </c>
      <c r="F834" s="96" t="str">
        <f>IF(FN_MC!B837="","*",FN_MC!B837)</f>
        <v>*</v>
      </c>
      <c r="G834" s="96" t="str">
        <f>IF(FN_MC!D837="","*",FN_MC!D837)</f>
        <v>*</v>
      </c>
      <c r="H834" s="96" t="str">
        <f>IF(FN_MC!F837="","*",FN_MC!F837)</f>
        <v>*</v>
      </c>
      <c r="I834" s="96" t="str">
        <f>IF(FN_MC!H837="","*",FN_MC!H837)</f>
        <v>*</v>
      </c>
      <c r="J834" s="96" t="str">
        <f>IF(FN_MC!I837="","*",FN_MC!I837)</f>
        <v>*</v>
      </c>
      <c r="K834" s="96" t="str">
        <f>IF(FN_MC!M837="","*",FN_MC!M837)</f>
        <v>*</v>
      </c>
      <c r="L834" s="196" t="str">
        <f>IF(FN_MC!N837="","*",FN_MC!N837)</f>
        <v>*</v>
      </c>
      <c r="M834" s="97" t="str">
        <f>IF(FN_MC!J837="","*",FN_MC!J837)</f>
        <v>*</v>
      </c>
      <c r="N834" s="183" t="str">
        <f>IF(FN_MC!K837="","*",FN_MC!K837)</f>
        <v>*</v>
      </c>
      <c r="O834" s="183" t="str">
        <f>IF(FN_MC!L837="","*",FN_MC!L837)</f>
        <v>*</v>
      </c>
      <c r="P834" s="107" t="str">
        <f>IF(FN_MC!O837="","*",FN_MC!O837)</f>
        <v>*</v>
      </c>
      <c r="Q834" s="107" t="str">
        <f>IF(FN_MC!P837="","*",FN_MC!P837)</f>
        <v>*</v>
      </c>
      <c r="R834" s="96" t="str">
        <f>IF(FN_MC!Q837="","*",CONCATENATE(FN_MC!Q837," ",FN_MC!R837))</f>
        <v>*</v>
      </c>
      <c r="S834" s="96" t="str">
        <f>IF(FN_MC!V837="","*",FN_MC!V837)</f>
        <v>*</v>
      </c>
      <c r="T834" s="96" t="str">
        <f>IF(FN_MC!W837="","*",FN_MC!W837)</f>
        <v>*</v>
      </c>
      <c r="U834" s="98" t="str">
        <f ca="1">_xlfn.XLOOKUP(G834&amp;$U$3,BS_CONTROLE[CHAVE],BS_CONTROLE[Quantidade_11],"-")</f>
        <v>-</v>
      </c>
      <c r="V834" s="98" t="str">
        <f ca="1">_xlfn.XLOOKUP(G834&amp;$V$3,BS_CONTROLE[CHAVE],BS_CONTROLE[Quantidade_11],"-")</f>
        <v>-</v>
      </c>
      <c r="W834" s="98" t="str">
        <f ca="1">_xlfn.XLOOKUP(G834&amp;$W$3,BS_CONTROLE[CHAVE],BS_CONTROLE[Quantidade_11],"-")</f>
        <v>-</v>
      </c>
      <c r="X834" s="201"/>
      <c r="Y834" s="201"/>
      <c r="Z834" s="201"/>
      <c r="AA834" s="201"/>
      <c r="AB834" s="201"/>
      <c r="AC834" s="201"/>
      <c r="AD834" s="201"/>
      <c r="AE834" s="201"/>
      <c r="AF834" s="201"/>
      <c r="AG834" s="201"/>
      <c r="AH834" s="201"/>
      <c r="AI834" s="201"/>
      <c r="AJ834" s="201"/>
      <c r="AK834" s="201"/>
      <c r="AL834" s="201"/>
      <c r="AM834" s="201"/>
      <c r="AN834" s="201"/>
      <c r="AO834" s="201"/>
      <c r="AP834" s="201"/>
      <c r="AQ834" s="201"/>
      <c r="AR834" s="201"/>
      <c r="AS834" s="201"/>
      <c r="AT834" s="201"/>
    </row>
    <row r="835" spans="1:46" hidden="1">
      <c r="A835" s="95" t="str">
        <f>IF(FN_MC!Y838="","*",FN_MC!Y838)</f>
        <v>*</v>
      </c>
      <c r="B835" s="95" t="str">
        <f>IF(FN_MC!X838="","*",FN_MC!X838)</f>
        <v>*</v>
      </c>
      <c r="C835" s="95" t="str">
        <f>IF(FN_MC!Z838="","*",FN_MC!Z838)</f>
        <v>*</v>
      </c>
      <c r="D835" s="96" t="str">
        <f>IF(FN_MC!S838="","*",FN_MC!S838)</f>
        <v>*</v>
      </c>
      <c r="E835" s="96" t="str">
        <f>IF(FN_MC!T838="","*",FN_MC!T838)</f>
        <v>*</v>
      </c>
      <c r="F835" s="96" t="str">
        <f>IF(FN_MC!B838="","*",FN_MC!B838)</f>
        <v>*</v>
      </c>
      <c r="G835" s="96" t="str">
        <f>IF(FN_MC!D838="","*",FN_MC!D838)</f>
        <v>*</v>
      </c>
      <c r="H835" s="96" t="str">
        <f>IF(FN_MC!F838="","*",FN_MC!F838)</f>
        <v>*</v>
      </c>
      <c r="I835" s="96" t="str">
        <f>IF(FN_MC!H838="","*",FN_MC!H838)</f>
        <v>*</v>
      </c>
      <c r="J835" s="96" t="str">
        <f>IF(FN_MC!I838="","*",FN_MC!I838)</f>
        <v>*</v>
      </c>
      <c r="K835" s="96" t="str">
        <f>IF(FN_MC!M838="","*",FN_MC!M838)</f>
        <v>*</v>
      </c>
      <c r="L835" s="196" t="str">
        <f>IF(FN_MC!N838="","*",FN_MC!N838)</f>
        <v>*</v>
      </c>
      <c r="M835" s="97" t="str">
        <f>IF(FN_MC!J838="","*",FN_MC!J838)</f>
        <v>*</v>
      </c>
      <c r="N835" s="183" t="str">
        <f>IF(FN_MC!K838="","*",FN_MC!K838)</f>
        <v>*</v>
      </c>
      <c r="O835" s="183" t="str">
        <f>IF(FN_MC!L838="","*",FN_MC!L838)</f>
        <v>*</v>
      </c>
      <c r="P835" s="107" t="str">
        <f>IF(FN_MC!O838="","*",FN_MC!O838)</f>
        <v>*</v>
      </c>
      <c r="Q835" s="107" t="str">
        <f>IF(FN_MC!P838="","*",FN_MC!P838)</f>
        <v>*</v>
      </c>
      <c r="R835" s="96" t="str">
        <f>IF(FN_MC!Q838="","*",CONCATENATE(FN_MC!Q838," ",FN_MC!R838))</f>
        <v>*</v>
      </c>
      <c r="S835" s="96" t="str">
        <f>IF(FN_MC!V838="","*",FN_MC!V838)</f>
        <v>*</v>
      </c>
      <c r="T835" s="96" t="str">
        <f>IF(FN_MC!W838="","*",FN_MC!W838)</f>
        <v>*</v>
      </c>
      <c r="U835" s="98" t="str">
        <f ca="1">_xlfn.XLOOKUP(G835&amp;$U$3,BS_CONTROLE[CHAVE],BS_CONTROLE[Quantidade_11],"-")</f>
        <v>-</v>
      </c>
      <c r="V835" s="98" t="str">
        <f ca="1">_xlfn.XLOOKUP(G835&amp;$V$3,BS_CONTROLE[CHAVE],BS_CONTROLE[Quantidade_11],"-")</f>
        <v>-</v>
      </c>
      <c r="W835" s="98" t="str">
        <f ca="1">_xlfn.XLOOKUP(G835&amp;$W$3,BS_CONTROLE[CHAVE],BS_CONTROLE[Quantidade_11],"-")</f>
        <v>-</v>
      </c>
      <c r="X835" s="201"/>
      <c r="Y835" s="201"/>
      <c r="Z835" s="201"/>
      <c r="AA835" s="201"/>
      <c r="AB835" s="201"/>
      <c r="AC835" s="201"/>
      <c r="AD835" s="201"/>
      <c r="AE835" s="201"/>
      <c r="AF835" s="201"/>
      <c r="AG835" s="201"/>
      <c r="AH835" s="201"/>
      <c r="AI835" s="201"/>
      <c r="AJ835" s="201"/>
      <c r="AK835" s="201"/>
      <c r="AL835" s="201"/>
      <c r="AM835" s="201"/>
      <c r="AN835" s="201"/>
      <c r="AO835" s="201"/>
      <c r="AP835" s="201"/>
      <c r="AQ835" s="201"/>
      <c r="AR835" s="201"/>
      <c r="AS835" s="201"/>
      <c r="AT835" s="201"/>
    </row>
    <row r="836" spans="1:46" hidden="1">
      <c r="A836" s="95" t="str">
        <f>IF(FN_MC!Y839="","*",FN_MC!Y839)</f>
        <v>*</v>
      </c>
      <c r="B836" s="95" t="str">
        <f>IF(FN_MC!X839="","*",FN_MC!X839)</f>
        <v>*</v>
      </c>
      <c r="C836" s="95" t="str">
        <f>IF(FN_MC!Z839="","*",FN_MC!Z839)</f>
        <v>*</v>
      </c>
      <c r="D836" s="96" t="str">
        <f>IF(FN_MC!S839="","*",FN_MC!S839)</f>
        <v>*</v>
      </c>
      <c r="E836" s="96" t="str">
        <f>IF(FN_MC!T839="","*",FN_MC!T839)</f>
        <v>*</v>
      </c>
      <c r="F836" s="96" t="str">
        <f>IF(FN_MC!B839="","*",FN_MC!B839)</f>
        <v>*</v>
      </c>
      <c r="G836" s="96" t="str">
        <f>IF(FN_MC!D839="","*",FN_MC!D839)</f>
        <v>*</v>
      </c>
      <c r="H836" s="96" t="str">
        <f>IF(FN_MC!F839="","*",FN_MC!F839)</f>
        <v>*</v>
      </c>
      <c r="I836" s="96" t="str">
        <f>IF(FN_MC!H839="","*",FN_MC!H839)</f>
        <v>*</v>
      </c>
      <c r="J836" s="96" t="str">
        <f>IF(FN_MC!I839="","*",FN_MC!I839)</f>
        <v>*</v>
      </c>
      <c r="K836" s="96" t="str">
        <f>IF(FN_MC!M839="","*",FN_MC!M839)</f>
        <v>*</v>
      </c>
      <c r="L836" s="196" t="str">
        <f>IF(FN_MC!N839="","*",FN_MC!N839)</f>
        <v>*</v>
      </c>
      <c r="M836" s="97" t="str">
        <f>IF(FN_MC!J839="","*",FN_MC!J839)</f>
        <v>*</v>
      </c>
      <c r="N836" s="183" t="str">
        <f>IF(FN_MC!K839="","*",FN_MC!K839)</f>
        <v>*</v>
      </c>
      <c r="O836" s="183" t="str">
        <f>IF(FN_MC!L839="","*",FN_MC!L839)</f>
        <v>*</v>
      </c>
      <c r="P836" s="107" t="str">
        <f>IF(FN_MC!O839="","*",FN_MC!O839)</f>
        <v>*</v>
      </c>
      <c r="Q836" s="107" t="str">
        <f>IF(FN_MC!P839="","*",FN_MC!P839)</f>
        <v>*</v>
      </c>
      <c r="R836" s="96" t="str">
        <f>IF(FN_MC!Q839="","*",CONCATENATE(FN_MC!Q839," ",FN_MC!R839))</f>
        <v>*</v>
      </c>
      <c r="S836" s="96" t="str">
        <f>IF(FN_MC!V839="","*",FN_MC!V839)</f>
        <v>*</v>
      </c>
      <c r="T836" s="96" t="str">
        <f>IF(FN_MC!W839="","*",FN_MC!W839)</f>
        <v>*</v>
      </c>
      <c r="U836" s="98" t="str">
        <f ca="1">_xlfn.XLOOKUP(G836&amp;$U$3,BS_CONTROLE[CHAVE],BS_CONTROLE[Quantidade_11],"-")</f>
        <v>-</v>
      </c>
      <c r="V836" s="98" t="str">
        <f ca="1">_xlfn.XLOOKUP(G836&amp;$V$3,BS_CONTROLE[CHAVE],BS_CONTROLE[Quantidade_11],"-")</f>
        <v>-</v>
      </c>
      <c r="W836" s="98" t="str">
        <f ca="1">_xlfn.XLOOKUP(G836&amp;$W$3,BS_CONTROLE[CHAVE],BS_CONTROLE[Quantidade_11],"-")</f>
        <v>-</v>
      </c>
      <c r="X836" s="201"/>
      <c r="Y836" s="201"/>
      <c r="Z836" s="201"/>
      <c r="AA836" s="201"/>
      <c r="AB836" s="201"/>
      <c r="AC836" s="201"/>
      <c r="AD836" s="201"/>
      <c r="AE836" s="201"/>
      <c r="AF836" s="201"/>
      <c r="AG836" s="201"/>
      <c r="AH836" s="201"/>
      <c r="AI836" s="201"/>
      <c r="AJ836" s="201"/>
      <c r="AK836" s="201"/>
      <c r="AL836" s="201"/>
      <c r="AM836" s="201"/>
      <c r="AN836" s="201"/>
      <c r="AO836" s="201"/>
      <c r="AP836" s="201"/>
      <c r="AQ836" s="201"/>
      <c r="AR836" s="201"/>
      <c r="AS836" s="201"/>
      <c r="AT836" s="201"/>
    </row>
    <row r="837" spans="1:46" hidden="1">
      <c r="A837" s="95" t="str">
        <f>IF(FN_MC!Y840="","*",FN_MC!Y840)</f>
        <v>*</v>
      </c>
      <c r="B837" s="95" t="str">
        <f>IF(FN_MC!X840="","*",FN_MC!X840)</f>
        <v>*</v>
      </c>
      <c r="C837" s="95" t="str">
        <f>IF(FN_MC!Z840="","*",FN_MC!Z840)</f>
        <v>*</v>
      </c>
      <c r="D837" s="96" t="str">
        <f>IF(FN_MC!S840="","*",FN_MC!S840)</f>
        <v>*</v>
      </c>
      <c r="E837" s="96" t="str">
        <f>IF(FN_MC!T840="","*",FN_MC!T840)</f>
        <v>*</v>
      </c>
      <c r="F837" s="96" t="str">
        <f>IF(FN_MC!B840="","*",FN_MC!B840)</f>
        <v>*</v>
      </c>
      <c r="G837" s="96" t="str">
        <f>IF(FN_MC!D840="","*",FN_MC!D840)</f>
        <v>*</v>
      </c>
      <c r="H837" s="96" t="str">
        <f>IF(FN_MC!F840="","*",FN_MC!F840)</f>
        <v>*</v>
      </c>
      <c r="I837" s="96" t="str">
        <f>IF(FN_MC!H840="","*",FN_MC!H840)</f>
        <v>*</v>
      </c>
      <c r="J837" s="96" t="str">
        <f>IF(FN_MC!I840="","*",FN_MC!I840)</f>
        <v>*</v>
      </c>
      <c r="K837" s="96" t="str">
        <f>IF(FN_MC!M840="","*",FN_MC!M840)</f>
        <v>*</v>
      </c>
      <c r="L837" s="196" t="str">
        <f>IF(FN_MC!N840="","*",FN_MC!N840)</f>
        <v>*</v>
      </c>
      <c r="M837" s="97" t="str">
        <f>IF(FN_MC!J840="","*",FN_MC!J840)</f>
        <v>*</v>
      </c>
      <c r="N837" s="183" t="str">
        <f>IF(FN_MC!K840="","*",FN_MC!K840)</f>
        <v>*</v>
      </c>
      <c r="O837" s="183" t="str">
        <f>IF(FN_MC!L840="","*",FN_MC!L840)</f>
        <v>*</v>
      </c>
      <c r="P837" s="107" t="str">
        <f>IF(FN_MC!O840="","*",FN_MC!O840)</f>
        <v>*</v>
      </c>
      <c r="Q837" s="107" t="str">
        <f>IF(FN_MC!P840="","*",FN_MC!P840)</f>
        <v>*</v>
      </c>
      <c r="R837" s="96" t="str">
        <f>IF(FN_MC!Q840="","*",CONCATENATE(FN_MC!Q840," ",FN_MC!R840))</f>
        <v>*</v>
      </c>
      <c r="S837" s="96" t="str">
        <f>IF(FN_MC!V840="","*",FN_MC!V840)</f>
        <v>*</v>
      </c>
      <c r="T837" s="96" t="str">
        <f>IF(FN_MC!W840="","*",FN_MC!W840)</f>
        <v>*</v>
      </c>
      <c r="U837" s="98" t="str">
        <f ca="1">_xlfn.XLOOKUP(G837&amp;$U$3,BS_CONTROLE[CHAVE],BS_CONTROLE[Quantidade_11],"-")</f>
        <v>-</v>
      </c>
      <c r="V837" s="98" t="str">
        <f ca="1">_xlfn.XLOOKUP(G837&amp;$V$3,BS_CONTROLE[CHAVE],BS_CONTROLE[Quantidade_11],"-")</f>
        <v>-</v>
      </c>
      <c r="W837" s="98" t="str">
        <f ca="1">_xlfn.XLOOKUP(G837&amp;$W$3,BS_CONTROLE[CHAVE],BS_CONTROLE[Quantidade_11],"-")</f>
        <v>-</v>
      </c>
      <c r="X837" s="201"/>
      <c r="Y837" s="201"/>
      <c r="Z837" s="201"/>
      <c r="AA837" s="201"/>
      <c r="AB837" s="201"/>
      <c r="AC837" s="201"/>
      <c r="AD837" s="201"/>
      <c r="AE837" s="201"/>
      <c r="AF837" s="201"/>
      <c r="AG837" s="201"/>
      <c r="AH837" s="201"/>
      <c r="AI837" s="201"/>
      <c r="AJ837" s="201"/>
      <c r="AK837" s="201"/>
      <c r="AL837" s="201"/>
      <c r="AM837" s="201"/>
      <c r="AN837" s="201"/>
      <c r="AO837" s="201"/>
      <c r="AP837" s="201"/>
      <c r="AQ837" s="201"/>
      <c r="AR837" s="201"/>
      <c r="AS837" s="201"/>
      <c r="AT837" s="201"/>
    </row>
    <row r="838" spans="1:46" hidden="1">
      <c r="A838" s="95" t="str">
        <f>IF(FN_MC!Y841="","*",FN_MC!Y841)</f>
        <v>*</v>
      </c>
      <c r="B838" s="95" t="str">
        <f>IF(FN_MC!X841="","*",FN_MC!X841)</f>
        <v>*</v>
      </c>
      <c r="C838" s="95" t="str">
        <f>IF(FN_MC!Z841="","*",FN_MC!Z841)</f>
        <v>*</v>
      </c>
      <c r="D838" s="96" t="str">
        <f>IF(FN_MC!S841="","*",FN_MC!S841)</f>
        <v>*</v>
      </c>
      <c r="E838" s="96" t="str">
        <f>IF(FN_MC!T841="","*",FN_MC!T841)</f>
        <v>*</v>
      </c>
      <c r="F838" s="96" t="str">
        <f>IF(FN_MC!B841="","*",FN_MC!B841)</f>
        <v>*</v>
      </c>
      <c r="G838" s="96" t="str">
        <f>IF(FN_MC!D841="","*",FN_MC!D841)</f>
        <v>*</v>
      </c>
      <c r="H838" s="96" t="str">
        <f>IF(FN_MC!F841="","*",FN_MC!F841)</f>
        <v>*</v>
      </c>
      <c r="I838" s="96" t="str">
        <f>IF(FN_MC!H841="","*",FN_MC!H841)</f>
        <v>*</v>
      </c>
      <c r="J838" s="96" t="str">
        <f>IF(FN_MC!I841="","*",FN_MC!I841)</f>
        <v>*</v>
      </c>
      <c r="K838" s="96" t="str">
        <f>IF(FN_MC!M841="","*",FN_MC!M841)</f>
        <v>*</v>
      </c>
      <c r="L838" s="196" t="str">
        <f>IF(FN_MC!N841="","*",FN_MC!N841)</f>
        <v>*</v>
      </c>
      <c r="M838" s="97" t="str">
        <f>IF(FN_MC!J841="","*",FN_MC!J841)</f>
        <v>*</v>
      </c>
      <c r="N838" s="183" t="str">
        <f>IF(FN_MC!K841="","*",FN_MC!K841)</f>
        <v>*</v>
      </c>
      <c r="O838" s="183" t="str">
        <f>IF(FN_MC!L841="","*",FN_MC!L841)</f>
        <v>*</v>
      </c>
      <c r="P838" s="107" t="str">
        <f>IF(FN_MC!O841="","*",FN_MC!O841)</f>
        <v>*</v>
      </c>
      <c r="Q838" s="107" t="str">
        <f>IF(FN_MC!P841="","*",FN_MC!P841)</f>
        <v>*</v>
      </c>
      <c r="R838" s="96" t="str">
        <f>IF(FN_MC!Q841="","*",CONCATENATE(FN_MC!Q841," ",FN_MC!R841))</f>
        <v>*</v>
      </c>
      <c r="S838" s="96" t="str">
        <f>IF(FN_MC!V841="","*",FN_MC!V841)</f>
        <v>*</v>
      </c>
      <c r="T838" s="96" t="str">
        <f>IF(FN_MC!W841="","*",FN_MC!W841)</f>
        <v>*</v>
      </c>
      <c r="U838" s="98" t="str">
        <f ca="1">_xlfn.XLOOKUP(G838&amp;$U$3,BS_CONTROLE[CHAVE],BS_CONTROLE[Quantidade_11],"-")</f>
        <v>-</v>
      </c>
      <c r="V838" s="98" t="str">
        <f ca="1">_xlfn.XLOOKUP(G838&amp;$V$3,BS_CONTROLE[CHAVE],BS_CONTROLE[Quantidade_11],"-")</f>
        <v>-</v>
      </c>
      <c r="W838" s="98" t="str">
        <f ca="1">_xlfn.XLOOKUP(G838&amp;$W$3,BS_CONTROLE[CHAVE],BS_CONTROLE[Quantidade_11],"-")</f>
        <v>-</v>
      </c>
      <c r="X838" s="201"/>
      <c r="Y838" s="201"/>
      <c r="Z838" s="201"/>
      <c r="AA838" s="201"/>
      <c r="AB838" s="201"/>
      <c r="AC838" s="201"/>
      <c r="AD838" s="201"/>
      <c r="AE838" s="201"/>
      <c r="AF838" s="201"/>
      <c r="AG838" s="201"/>
      <c r="AH838" s="201"/>
      <c r="AI838" s="201"/>
      <c r="AJ838" s="201"/>
      <c r="AK838" s="201"/>
      <c r="AL838" s="201"/>
      <c r="AM838" s="201"/>
      <c r="AN838" s="201"/>
      <c r="AO838" s="201"/>
      <c r="AP838" s="201"/>
      <c r="AQ838" s="201"/>
      <c r="AR838" s="201"/>
      <c r="AS838" s="201"/>
      <c r="AT838" s="201"/>
    </row>
    <row r="839" spans="1:46" hidden="1">
      <c r="A839" s="95" t="str">
        <f>IF(FN_MC!Y842="","*",FN_MC!Y842)</f>
        <v>*</v>
      </c>
      <c r="B839" s="95" t="str">
        <f>IF(FN_MC!X842="","*",FN_MC!X842)</f>
        <v>*</v>
      </c>
      <c r="C839" s="95" t="str">
        <f>IF(FN_MC!Z842="","*",FN_MC!Z842)</f>
        <v>*</v>
      </c>
      <c r="D839" s="96" t="str">
        <f>IF(FN_MC!S842="","*",FN_MC!S842)</f>
        <v>*</v>
      </c>
      <c r="E839" s="96" t="str">
        <f>IF(FN_MC!T842="","*",FN_MC!T842)</f>
        <v>*</v>
      </c>
      <c r="F839" s="96" t="str">
        <f>IF(FN_MC!B842="","*",FN_MC!B842)</f>
        <v>*</v>
      </c>
      <c r="G839" s="96" t="str">
        <f>IF(FN_MC!D842="","*",FN_MC!D842)</f>
        <v>*</v>
      </c>
      <c r="H839" s="96" t="str">
        <f>IF(FN_MC!F842="","*",FN_MC!F842)</f>
        <v>*</v>
      </c>
      <c r="I839" s="96" t="str">
        <f>IF(FN_MC!H842="","*",FN_MC!H842)</f>
        <v>*</v>
      </c>
      <c r="J839" s="96" t="str">
        <f>IF(FN_MC!I842="","*",FN_MC!I842)</f>
        <v>*</v>
      </c>
      <c r="K839" s="96" t="str">
        <f>IF(FN_MC!M842="","*",FN_MC!M842)</f>
        <v>*</v>
      </c>
      <c r="L839" s="196" t="str">
        <f>IF(FN_MC!N842="","*",FN_MC!N842)</f>
        <v>*</v>
      </c>
      <c r="M839" s="97" t="str">
        <f>IF(FN_MC!J842="","*",FN_MC!J842)</f>
        <v>*</v>
      </c>
      <c r="N839" s="183" t="str">
        <f>IF(FN_MC!K842="","*",FN_MC!K842)</f>
        <v>*</v>
      </c>
      <c r="O839" s="183" t="str">
        <f>IF(FN_MC!L842="","*",FN_MC!L842)</f>
        <v>*</v>
      </c>
      <c r="P839" s="107" t="str">
        <f>IF(FN_MC!O842="","*",FN_MC!O842)</f>
        <v>*</v>
      </c>
      <c r="Q839" s="107" t="str">
        <f>IF(FN_MC!P842="","*",FN_MC!P842)</f>
        <v>*</v>
      </c>
      <c r="R839" s="96" t="str">
        <f>IF(FN_MC!Q842="","*",CONCATENATE(FN_MC!Q842," ",FN_MC!R842))</f>
        <v>*</v>
      </c>
      <c r="S839" s="96" t="str">
        <f>IF(FN_MC!V842="","*",FN_MC!V842)</f>
        <v>*</v>
      </c>
      <c r="T839" s="96" t="str">
        <f>IF(FN_MC!W842="","*",FN_MC!W842)</f>
        <v>*</v>
      </c>
      <c r="U839" s="98" t="str">
        <f ca="1">_xlfn.XLOOKUP(G839&amp;$U$3,BS_CONTROLE[CHAVE],BS_CONTROLE[Quantidade_11],"-")</f>
        <v>-</v>
      </c>
      <c r="V839" s="98" t="str">
        <f ca="1">_xlfn.XLOOKUP(G839&amp;$V$3,BS_CONTROLE[CHAVE],BS_CONTROLE[Quantidade_11],"-")</f>
        <v>-</v>
      </c>
      <c r="W839" s="98" t="str">
        <f ca="1">_xlfn.XLOOKUP(G839&amp;$W$3,BS_CONTROLE[CHAVE],BS_CONTROLE[Quantidade_11],"-")</f>
        <v>-</v>
      </c>
      <c r="X839" s="201"/>
      <c r="Y839" s="201"/>
      <c r="Z839" s="201"/>
      <c r="AA839" s="201"/>
      <c r="AB839" s="201"/>
      <c r="AC839" s="201"/>
      <c r="AD839" s="201"/>
      <c r="AE839" s="201"/>
      <c r="AF839" s="201"/>
      <c r="AG839" s="201"/>
      <c r="AH839" s="201"/>
      <c r="AI839" s="201"/>
      <c r="AJ839" s="201"/>
      <c r="AK839" s="201"/>
      <c r="AL839" s="201"/>
      <c r="AM839" s="201"/>
      <c r="AN839" s="201"/>
      <c r="AO839" s="201"/>
      <c r="AP839" s="201"/>
      <c r="AQ839" s="201"/>
      <c r="AR839" s="201"/>
      <c r="AS839" s="201"/>
      <c r="AT839" s="201"/>
    </row>
    <row r="840" spans="1:46" hidden="1">
      <c r="A840" s="95" t="str">
        <f>IF(FN_MC!Y843="","*",FN_MC!Y843)</f>
        <v>*</v>
      </c>
      <c r="B840" s="95" t="str">
        <f>IF(FN_MC!X843="","*",FN_MC!X843)</f>
        <v>*</v>
      </c>
      <c r="C840" s="95" t="str">
        <f>IF(FN_MC!Z843="","*",FN_MC!Z843)</f>
        <v>*</v>
      </c>
      <c r="D840" s="96" t="str">
        <f>IF(FN_MC!S843="","*",FN_MC!S843)</f>
        <v>*</v>
      </c>
      <c r="E840" s="96" t="str">
        <f>IF(FN_MC!T843="","*",FN_MC!T843)</f>
        <v>*</v>
      </c>
      <c r="F840" s="96" t="str">
        <f>IF(FN_MC!B843="","*",FN_MC!B843)</f>
        <v>*</v>
      </c>
      <c r="G840" s="96" t="str">
        <f>IF(FN_MC!D843="","*",FN_MC!D843)</f>
        <v>*</v>
      </c>
      <c r="H840" s="96" t="str">
        <f>IF(FN_MC!F843="","*",FN_MC!F843)</f>
        <v>*</v>
      </c>
      <c r="I840" s="96" t="str">
        <f>IF(FN_MC!H843="","*",FN_MC!H843)</f>
        <v>*</v>
      </c>
      <c r="J840" s="96" t="str">
        <f>IF(FN_MC!I843="","*",FN_MC!I843)</f>
        <v>*</v>
      </c>
      <c r="K840" s="96" t="str">
        <f>IF(FN_MC!M843="","*",FN_MC!M843)</f>
        <v>*</v>
      </c>
      <c r="L840" s="196" t="str">
        <f>IF(FN_MC!N843="","*",FN_MC!N843)</f>
        <v>*</v>
      </c>
      <c r="M840" s="97" t="str">
        <f>IF(FN_MC!J843="","*",FN_MC!J843)</f>
        <v>*</v>
      </c>
      <c r="N840" s="183" t="str">
        <f>IF(FN_MC!K843="","*",FN_MC!K843)</f>
        <v>*</v>
      </c>
      <c r="O840" s="183" t="str">
        <f>IF(FN_MC!L843="","*",FN_MC!L843)</f>
        <v>*</v>
      </c>
      <c r="P840" s="107" t="str">
        <f>IF(FN_MC!O843="","*",FN_MC!O843)</f>
        <v>*</v>
      </c>
      <c r="Q840" s="107" t="str">
        <f>IF(FN_MC!P843="","*",FN_MC!P843)</f>
        <v>*</v>
      </c>
      <c r="R840" s="96" t="str">
        <f>IF(FN_MC!Q843="","*",CONCATENATE(FN_MC!Q843," ",FN_MC!R843))</f>
        <v>*</v>
      </c>
      <c r="S840" s="96" t="str">
        <f>IF(FN_MC!V843="","*",FN_MC!V843)</f>
        <v>*</v>
      </c>
      <c r="T840" s="96" t="str">
        <f>IF(FN_MC!W843="","*",FN_MC!W843)</f>
        <v>*</v>
      </c>
      <c r="U840" s="98" t="str">
        <f ca="1">_xlfn.XLOOKUP(G840&amp;$U$3,BS_CONTROLE[CHAVE],BS_CONTROLE[Quantidade_11],"-")</f>
        <v>-</v>
      </c>
      <c r="V840" s="98" t="str">
        <f ca="1">_xlfn.XLOOKUP(G840&amp;$V$3,BS_CONTROLE[CHAVE],BS_CONTROLE[Quantidade_11],"-")</f>
        <v>-</v>
      </c>
      <c r="W840" s="98" t="str">
        <f ca="1">_xlfn.XLOOKUP(G840&amp;$W$3,BS_CONTROLE[CHAVE],BS_CONTROLE[Quantidade_11],"-")</f>
        <v>-</v>
      </c>
      <c r="X840" s="201"/>
      <c r="Y840" s="201"/>
      <c r="Z840" s="201"/>
      <c r="AA840" s="201"/>
      <c r="AB840" s="201"/>
      <c r="AC840" s="201"/>
      <c r="AD840" s="201"/>
      <c r="AE840" s="201"/>
      <c r="AF840" s="201"/>
      <c r="AG840" s="201"/>
      <c r="AH840" s="201"/>
      <c r="AI840" s="201"/>
      <c r="AJ840" s="201"/>
      <c r="AK840" s="201"/>
      <c r="AL840" s="201"/>
      <c r="AM840" s="201"/>
      <c r="AN840" s="201"/>
      <c r="AO840" s="201"/>
      <c r="AP840" s="201"/>
      <c r="AQ840" s="201"/>
      <c r="AR840" s="201"/>
      <c r="AS840" s="201"/>
      <c r="AT840" s="201"/>
    </row>
    <row r="841" spans="1:46" hidden="1">
      <c r="A841" s="95" t="str">
        <f>IF(FN_MC!Y844="","*",FN_MC!Y844)</f>
        <v>*</v>
      </c>
      <c r="B841" s="95" t="str">
        <f>IF(FN_MC!X844="","*",FN_MC!X844)</f>
        <v>*</v>
      </c>
      <c r="C841" s="95" t="str">
        <f>IF(FN_MC!Z844="","*",FN_MC!Z844)</f>
        <v>*</v>
      </c>
      <c r="D841" s="96" t="str">
        <f>IF(FN_MC!S844="","*",FN_MC!S844)</f>
        <v>*</v>
      </c>
      <c r="E841" s="96" t="str">
        <f>IF(FN_MC!T844="","*",FN_MC!T844)</f>
        <v>*</v>
      </c>
      <c r="F841" s="96" t="str">
        <f>IF(FN_MC!B844="","*",FN_MC!B844)</f>
        <v>*</v>
      </c>
      <c r="G841" s="96" t="str">
        <f>IF(FN_MC!D844="","*",FN_MC!D844)</f>
        <v>*</v>
      </c>
      <c r="H841" s="96" t="str">
        <f>IF(FN_MC!F844="","*",FN_MC!F844)</f>
        <v>*</v>
      </c>
      <c r="I841" s="96" t="str">
        <f>IF(FN_MC!H844="","*",FN_MC!H844)</f>
        <v>*</v>
      </c>
      <c r="J841" s="96" t="str">
        <f>IF(FN_MC!I844="","*",FN_MC!I844)</f>
        <v>*</v>
      </c>
      <c r="K841" s="96" t="str">
        <f>IF(FN_MC!M844="","*",FN_MC!M844)</f>
        <v>*</v>
      </c>
      <c r="L841" s="196" t="str">
        <f>IF(FN_MC!N844="","*",FN_MC!N844)</f>
        <v>*</v>
      </c>
      <c r="M841" s="97" t="str">
        <f>IF(FN_MC!J844="","*",FN_MC!J844)</f>
        <v>*</v>
      </c>
      <c r="N841" s="183" t="str">
        <f>IF(FN_MC!K844="","*",FN_MC!K844)</f>
        <v>*</v>
      </c>
      <c r="O841" s="183" t="str">
        <f>IF(FN_MC!L844="","*",FN_MC!L844)</f>
        <v>*</v>
      </c>
      <c r="P841" s="107" t="str">
        <f>IF(FN_MC!O844="","*",FN_MC!O844)</f>
        <v>*</v>
      </c>
      <c r="Q841" s="107" t="str">
        <f>IF(FN_MC!P844="","*",FN_MC!P844)</f>
        <v>*</v>
      </c>
      <c r="R841" s="96" t="str">
        <f>IF(FN_MC!Q844="","*",CONCATENATE(FN_MC!Q844," ",FN_MC!R844))</f>
        <v>*</v>
      </c>
      <c r="S841" s="96" t="str">
        <f>IF(FN_MC!V844="","*",FN_MC!V844)</f>
        <v>*</v>
      </c>
      <c r="T841" s="96" t="str">
        <f>IF(FN_MC!W844="","*",FN_MC!W844)</f>
        <v>*</v>
      </c>
      <c r="U841" s="98" t="str">
        <f ca="1">_xlfn.XLOOKUP(G841&amp;$U$3,BS_CONTROLE[CHAVE],BS_CONTROLE[Quantidade_11],"-")</f>
        <v>-</v>
      </c>
      <c r="V841" s="98" t="str">
        <f ca="1">_xlfn.XLOOKUP(G841&amp;$V$3,BS_CONTROLE[CHAVE],BS_CONTROLE[Quantidade_11],"-")</f>
        <v>-</v>
      </c>
      <c r="W841" s="98" t="str">
        <f ca="1">_xlfn.XLOOKUP(G841&amp;$W$3,BS_CONTROLE[CHAVE],BS_CONTROLE[Quantidade_11],"-")</f>
        <v>-</v>
      </c>
      <c r="X841" s="201"/>
      <c r="Y841" s="201"/>
      <c r="Z841" s="201"/>
      <c r="AA841" s="201"/>
      <c r="AB841" s="201"/>
      <c r="AC841" s="201"/>
      <c r="AD841" s="201"/>
      <c r="AE841" s="201"/>
      <c r="AF841" s="201"/>
      <c r="AG841" s="201"/>
      <c r="AH841" s="201"/>
      <c r="AI841" s="201"/>
      <c r="AJ841" s="201"/>
      <c r="AK841" s="201"/>
      <c r="AL841" s="201"/>
      <c r="AM841" s="201"/>
      <c r="AN841" s="201"/>
      <c r="AO841" s="201"/>
      <c r="AP841" s="201"/>
      <c r="AQ841" s="201"/>
      <c r="AR841" s="201"/>
      <c r="AS841" s="201"/>
      <c r="AT841" s="201"/>
    </row>
    <row r="842" spans="1:46" hidden="1">
      <c r="A842" s="95" t="str">
        <f>IF(FN_MC!Y845="","*",FN_MC!Y845)</f>
        <v>*</v>
      </c>
      <c r="B842" s="95" t="str">
        <f>IF(FN_MC!X845="","*",FN_MC!X845)</f>
        <v>*</v>
      </c>
      <c r="C842" s="95" t="str">
        <f>IF(FN_MC!Z845="","*",FN_MC!Z845)</f>
        <v>*</v>
      </c>
      <c r="D842" s="96" t="str">
        <f>IF(FN_MC!S845="","*",FN_MC!S845)</f>
        <v>*</v>
      </c>
      <c r="E842" s="96" t="str">
        <f>IF(FN_MC!T845="","*",FN_MC!T845)</f>
        <v>*</v>
      </c>
      <c r="F842" s="96" t="str">
        <f>IF(FN_MC!B845="","*",FN_MC!B845)</f>
        <v>*</v>
      </c>
      <c r="G842" s="96" t="str">
        <f>IF(FN_MC!D845="","*",FN_MC!D845)</f>
        <v>*</v>
      </c>
      <c r="H842" s="96" t="str">
        <f>IF(FN_MC!F845="","*",FN_MC!F845)</f>
        <v>*</v>
      </c>
      <c r="I842" s="96" t="str">
        <f>IF(FN_MC!H845="","*",FN_MC!H845)</f>
        <v>*</v>
      </c>
      <c r="J842" s="96" t="str">
        <f>IF(FN_MC!I845="","*",FN_MC!I845)</f>
        <v>*</v>
      </c>
      <c r="K842" s="96" t="str">
        <f>IF(FN_MC!M845="","*",FN_MC!M845)</f>
        <v>*</v>
      </c>
      <c r="L842" s="196" t="str">
        <f>IF(FN_MC!N845="","*",FN_MC!N845)</f>
        <v>*</v>
      </c>
      <c r="M842" s="97" t="str">
        <f>IF(FN_MC!J845="","*",FN_MC!J845)</f>
        <v>*</v>
      </c>
      <c r="N842" s="183" t="str">
        <f>IF(FN_MC!K845="","*",FN_MC!K845)</f>
        <v>*</v>
      </c>
      <c r="O842" s="183" t="str">
        <f>IF(FN_MC!L845="","*",FN_MC!L845)</f>
        <v>*</v>
      </c>
      <c r="P842" s="107" t="str">
        <f>IF(FN_MC!O845="","*",FN_MC!O845)</f>
        <v>*</v>
      </c>
      <c r="Q842" s="107" t="str">
        <f>IF(FN_MC!P845="","*",FN_MC!P845)</f>
        <v>*</v>
      </c>
      <c r="R842" s="96" t="str">
        <f>IF(FN_MC!Q845="","*",CONCATENATE(FN_MC!Q845," ",FN_MC!R845))</f>
        <v>*</v>
      </c>
      <c r="S842" s="96" t="str">
        <f>IF(FN_MC!V845="","*",FN_MC!V845)</f>
        <v>*</v>
      </c>
      <c r="T842" s="96" t="str">
        <f>IF(FN_MC!W845="","*",FN_MC!W845)</f>
        <v>*</v>
      </c>
      <c r="U842" s="98" t="str">
        <f ca="1">_xlfn.XLOOKUP(G842&amp;$U$3,BS_CONTROLE[CHAVE],BS_CONTROLE[Quantidade_11],"-")</f>
        <v>-</v>
      </c>
      <c r="V842" s="98" t="str">
        <f ca="1">_xlfn.XLOOKUP(G842&amp;$V$3,BS_CONTROLE[CHAVE],BS_CONTROLE[Quantidade_11],"-")</f>
        <v>-</v>
      </c>
      <c r="W842" s="98" t="str">
        <f ca="1">_xlfn.XLOOKUP(G842&amp;$W$3,BS_CONTROLE[CHAVE],BS_CONTROLE[Quantidade_11],"-")</f>
        <v>-</v>
      </c>
      <c r="X842" s="201"/>
      <c r="Y842" s="201"/>
      <c r="Z842" s="201"/>
      <c r="AA842" s="201"/>
      <c r="AB842" s="201"/>
      <c r="AC842" s="201"/>
      <c r="AD842" s="201"/>
      <c r="AE842" s="201"/>
      <c r="AF842" s="201"/>
      <c r="AG842" s="201"/>
      <c r="AH842" s="201"/>
      <c r="AI842" s="201"/>
      <c r="AJ842" s="201"/>
      <c r="AK842" s="201"/>
      <c r="AL842" s="201"/>
      <c r="AM842" s="201"/>
      <c r="AN842" s="201"/>
      <c r="AO842" s="201"/>
      <c r="AP842" s="201"/>
      <c r="AQ842" s="201"/>
      <c r="AR842" s="201"/>
      <c r="AS842" s="201"/>
      <c r="AT842" s="201"/>
    </row>
    <row r="843" spans="1:46" hidden="1">
      <c r="A843" s="95" t="str">
        <f>IF(FN_MC!Y846="","*",FN_MC!Y846)</f>
        <v>*</v>
      </c>
      <c r="B843" s="95" t="str">
        <f>IF(FN_MC!X846="","*",FN_MC!X846)</f>
        <v>*</v>
      </c>
      <c r="C843" s="95" t="str">
        <f>IF(FN_MC!Z846="","*",FN_MC!Z846)</f>
        <v>*</v>
      </c>
      <c r="D843" s="96" t="str">
        <f>IF(FN_MC!S846="","*",FN_MC!S846)</f>
        <v>*</v>
      </c>
      <c r="E843" s="96" t="str">
        <f>IF(FN_MC!T846="","*",FN_MC!T846)</f>
        <v>*</v>
      </c>
      <c r="F843" s="96" t="str">
        <f>IF(FN_MC!B846="","*",FN_MC!B846)</f>
        <v>*</v>
      </c>
      <c r="G843" s="96" t="str">
        <f>IF(FN_MC!D846="","*",FN_MC!D846)</f>
        <v>*</v>
      </c>
      <c r="H843" s="96" t="str">
        <f>IF(FN_MC!F846="","*",FN_MC!F846)</f>
        <v>*</v>
      </c>
      <c r="I843" s="96" t="str">
        <f>IF(FN_MC!H846="","*",FN_MC!H846)</f>
        <v>*</v>
      </c>
      <c r="J843" s="96" t="str">
        <f>IF(FN_MC!I846="","*",FN_MC!I846)</f>
        <v>*</v>
      </c>
      <c r="K843" s="96" t="str">
        <f>IF(FN_MC!M846="","*",FN_MC!M846)</f>
        <v>*</v>
      </c>
      <c r="L843" s="196" t="str">
        <f>IF(FN_MC!N846="","*",FN_MC!N846)</f>
        <v>*</v>
      </c>
      <c r="M843" s="97" t="str">
        <f>IF(FN_MC!J846="","*",FN_MC!J846)</f>
        <v>*</v>
      </c>
      <c r="N843" s="183" t="str">
        <f>IF(FN_MC!K846="","*",FN_MC!K846)</f>
        <v>*</v>
      </c>
      <c r="O843" s="183" t="str">
        <f>IF(FN_MC!L846="","*",FN_MC!L846)</f>
        <v>*</v>
      </c>
      <c r="P843" s="107" t="str">
        <f>IF(FN_MC!O846="","*",FN_MC!O846)</f>
        <v>*</v>
      </c>
      <c r="Q843" s="107" t="str">
        <f>IF(FN_MC!P846="","*",FN_MC!P846)</f>
        <v>*</v>
      </c>
      <c r="R843" s="96" t="str">
        <f>IF(FN_MC!Q846="","*",CONCATENATE(FN_MC!Q846," ",FN_MC!R846))</f>
        <v>*</v>
      </c>
      <c r="S843" s="96" t="str">
        <f>IF(FN_MC!V846="","*",FN_MC!V846)</f>
        <v>*</v>
      </c>
      <c r="T843" s="96" t="str">
        <f>IF(FN_MC!W846="","*",FN_MC!W846)</f>
        <v>*</v>
      </c>
      <c r="U843" s="98" t="str">
        <f ca="1">_xlfn.XLOOKUP(G843&amp;$U$3,BS_CONTROLE[CHAVE],BS_CONTROLE[Quantidade_11],"-")</f>
        <v>-</v>
      </c>
      <c r="V843" s="98" t="str">
        <f ca="1">_xlfn.XLOOKUP(G843&amp;$V$3,BS_CONTROLE[CHAVE],BS_CONTROLE[Quantidade_11],"-")</f>
        <v>-</v>
      </c>
      <c r="W843" s="98" t="str">
        <f ca="1">_xlfn.XLOOKUP(G843&amp;$W$3,BS_CONTROLE[CHAVE],BS_CONTROLE[Quantidade_11],"-")</f>
        <v>-</v>
      </c>
      <c r="X843" s="201"/>
      <c r="Y843" s="201"/>
      <c r="Z843" s="201"/>
      <c r="AA843" s="201"/>
      <c r="AB843" s="201"/>
      <c r="AC843" s="201"/>
      <c r="AD843" s="201"/>
      <c r="AE843" s="201"/>
      <c r="AF843" s="201"/>
      <c r="AG843" s="201"/>
      <c r="AH843" s="201"/>
      <c r="AI843" s="201"/>
      <c r="AJ843" s="201"/>
      <c r="AK843" s="201"/>
      <c r="AL843" s="201"/>
      <c r="AM843" s="201"/>
      <c r="AN843" s="201"/>
      <c r="AO843" s="201"/>
      <c r="AP843" s="201"/>
      <c r="AQ843" s="201"/>
      <c r="AR843" s="201"/>
      <c r="AS843" s="201"/>
      <c r="AT843" s="201"/>
    </row>
    <row r="844" spans="1:46" hidden="1">
      <c r="A844" s="95" t="str">
        <f>IF(FN_MC!Y847="","*",FN_MC!Y847)</f>
        <v>*</v>
      </c>
      <c r="B844" s="95" t="str">
        <f>IF(FN_MC!X847="","*",FN_MC!X847)</f>
        <v>*</v>
      </c>
      <c r="C844" s="95" t="str">
        <f>IF(FN_MC!Z847="","*",FN_MC!Z847)</f>
        <v>*</v>
      </c>
      <c r="D844" s="96" t="str">
        <f>IF(FN_MC!S847="","*",FN_MC!S847)</f>
        <v>*</v>
      </c>
      <c r="E844" s="96" t="str">
        <f>IF(FN_MC!T847="","*",FN_MC!T847)</f>
        <v>*</v>
      </c>
      <c r="F844" s="96" t="str">
        <f>IF(FN_MC!B847="","*",FN_MC!B847)</f>
        <v>*</v>
      </c>
      <c r="G844" s="96" t="str">
        <f>IF(FN_MC!D847="","*",FN_MC!D847)</f>
        <v>*</v>
      </c>
      <c r="H844" s="96" t="str">
        <f>IF(FN_MC!F847="","*",FN_MC!F847)</f>
        <v>*</v>
      </c>
      <c r="I844" s="96" t="str">
        <f>IF(FN_MC!H847="","*",FN_MC!H847)</f>
        <v>*</v>
      </c>
      <c r="J844" s="96" t="str">
        <f>IF(FN_MC!I847="","*",FN_MC!I847)</f>
        <v>*</v>
      </c>
      <c r="K844" s="96" t="str">
        <f>IF(FN_MC!M847="","*",FN_MC!M847)</f>
        <v>*</v>
      </c>
      <c r="L844" s="196" t="str">
        <f>IF(FN_MC!N847="","*",FN_MC!N847)</f>
        <v>*</v>
      </c>
      <c r="M844" s="97" t="str">
        <f>IF(FN_MC!J847="","*",FN_MC!J847)</f>
        <v>*</v>
      </c>
      <c r="N844" s="183" t="str">
        <f>IF(FN_MC!K847="","*",FN_MC!K847)</f>
        <v>*</v>
      </c>
      <c r="O844" s="183" t="str">
        <f>IF(FN_MC!L847="","*",FN_MC!L847)</f>
        <v>*</v>
      </c>
      <c r="P844" s="107" t="str">
        <f>IF(FN_MC!O847="","*",FN_MC!O847)</f>
        <v>*</v>
      </c>
      <c r="Q844" s="107" t="str">
        <f>IF(FN_MC!P847="","*",FN_MC!P847)</f>
        <v>*</v>
      </c>
      <c r="R844" s="96" t="str">
        <f>IF(FN_MC!Q847="","*",CONCATENATE(FN_MC!Q847," ",FN_MC!R847))</f>
        <v>*</v>
      </c>
      <c r="S844" s="96" t="str">
        <f>IF(FN_MC!V847="","*",FN_MC!V847)</f>
        <v>*</v>
      </c>
      <c r="T844" s="96" t="str">
        <f>IF(FN_MC!W847="","*",FN_MC!W847)</f>
        <v>*</v>
      </c>
      <c r="U844" s="98" t="str">
        <f ca="1">_xlfn.XLOOKUP(G844&amp;$U$3,BS_CONTROLE[CHAVE],BS_CONTROLE[Quantidade_11],"-")</f>
        <v>-</v>
      </c>
      <c r="V844" s="98" t="str">
        <f ca="1">_xlfn.XLOOKUP(G844&amp;$V$3,BS_CONTROLE[CHAVE],BS_CONTROLE[Quantidade_11],"-")</f>
        <v>-</v>
      </c>
      <c r="W844" s="98" t="str">
        <f ca="1">_xlfn.XLOOKUP(G844&amp;$W$3,BS_CONTROLE[CHAVE],BS_CONTROLE[Quantidade_11],"-")</f>
        <v>-</v>
      </c>
      <c r="X844" s="201"/>
      <c r="Y844" s="201"/>
      <c r="Z844" s="201"/>
      <c r="AA844" s="201"/>
      <c r="AB844" s="201"/>
      <c r="AC844" s="201"/>
      <c r="AD844" s="201"/>
      <c r="AE844" s="201"/>
      <c r="AF844" s="201"/>
      <c r="AG844" s="201"/>
      <c r="AH844" s="201"/>
      <c r="AI844" s="201"/>
      <c r="AJ844" s="201"/>
      <c r="AK844" s="201"/>
      <c r="AL844" s="201"/>
      <c r="AM844" s="201"/>
      <c r="AN844" s="201"/>
      <c r="AO844" s="201"/>
      <c r="AP844" s="201"/>
      <c r="AQ844" s="201"/>
      <c r="AR844" s="201"/>
      <c r="AS844" s="201"/>
      <c r="AT844" s="201"/>
    </row>
    <row r="845" spans="1:46" hidden="1">
      <c r="A845" s="95" t="str">
        <f>IF(FN_MC!Y848="","*",FN_MC!Y848)</f>
        <v>*</v>
      </c>
      <c r="B845" s="95" t="str">
        <f>IF(FN_MC!X848="","*",FN_MC!X848)</f>
        <v>*</v>
      </c>
      <c r="C845" s="95" t="str">
        <f>IF(FN_MC!Z848="","*",FN_MC!Z848)</f>
        <v>*</v>
      </c>
      <c r="D845" s="96" t="str">
        <f>IF(FN_MC!S848="","*",FN_MC!S848)</f>
        <v>*</v>
      </c>
      <c r="E845" s="96" t="str">
        <f>IF(FN_MC!T848="","*",FN_MC!T848)</f>
        <v>*</v>
      </c>
      <c r="F845" s="96" t="str">
        <f>IF(FN_MC!B848="","*",FN_MC!B848)</f>
        <v>*</v>
      </c>
      <c r="G845" s="96" t="str">
        <f>IF(FN_MC!D848="","*",FN_MC!D848)</f>
        <v>*</v>
      </c>
      <c r="H845" s="96" t="str">
        <f>IF(FN_MC!F848="","*",FN_MC!F848)</f>
        <v>*</v>
      </c>
      <c r="I845" s="96" t="str">
        <f>IF(FN_MC!H848="","*",FN_MC!H848)</f>
        <v>*</v>
      </c>
      <c r="J845" s="96" t="str">
        <f>IF(FN_MC!I848="","*",FN_MC!I848)</f>
        <v>*</v>
      </c>
      <c r="K845" s="96" t="str">
        <f>IF(FN_MC!M848="","*",FN_MC!M848)</f>
        <v>*</v>
      </c>
      <c r="L845" s="196" t="str">
        <f>IF(FN_MC!N848="","*",FN_MC!N848)</f>
        <v>*</v>
      </c>
      <c r="M845" s="97" t="str">
        <f>IF(FN_MC!J848="","*",FN_MC!J848)</f>
        <v>*</v>
      </c>
      <c r="N845" s="183" t="str">
        <f>IF(FN_MC!K848="","*",FN_MC!K848)</f>
        <v>*</v>
      </c>
      <c r="O845" s="183" t="str">
        <f>IF(FN_MC!L848="","*",FN_MC!L848)</f>
        <v>*</v>
      </c>
      <c r="P845" s="107" t="str">
        <f>IF(FN_MC!O848="","*",FN_MC!O848)</f>
        <v>*</v>
      </c>
      <c r="Q845" s="107" t="str">
        <f>IF(FN_MC!P848="","*",FN_MC!P848)</f>
        <v>*</v>
      </c>
      <c r="R845" s="96" t="str">
        <f>IF(FN_MC!Q848="","*",CONCATENATE(FN_MC!Q848," ",FN_MC!R848))</f>
        <v>*</v>
      </c>
      <c r="S845" s="96" t="str">
        <f>IF(FN_MC!V848="","*",FN_MC!V848)</f>
        <v>*</v>
      </c>
      <c r="T845" s="96" t="str">
        <f>IF(FN_MC!W848="","*",FN_MC!W848)</f>
        <v>*</v>
      </c>
      <c r="U845" s="98" t="str">
        <f ca="1">_xlfn.XLOOKUP(G845&amp;$U$3,BS_CONTROLE[CHAVE],BS_CONTROLE[Quantidade_11],"-")</f>
        <v>-</v>
      </c>
      <c r="V845" s="98" t="str">
        <f ca="1">_xlfn.XLOOKUP(G845&amp;$V$3,BS_CONTROLE[CHAVE],BS_CONTROLE[Quantidade_11],"-")</f>
        <v>-</v>
      </c>
      <c r="W845" s="98" t="str">
        <f ca="1">_xlfn.XLOOKUP(G845&amp;$W$3,BS_CONTROLE[CHAVE],BS_CONTROLE[Quantidade_11],"-")</f>
        <v>-</v>
      </c>
      <c r="X845" s="201"/>
      <c r="Y845" s="201"/>
      <c r="Z845" s="201"/>
      <c r="AA845" s="201"/>
      <c r="AB845" s="201"/>
      <c r="AC845" s="201"/>
      <c r="AD845" s="201"/>
      <c r="AE845" s="201"/>
      <c r="AF845" s="201"/>
      <c r="AG845" s="201"/>
      <c r="AH845" s="201"/>
      <c r="AI845" s="201"/>
      <c r="AJ845" s="201"/>
      <c r="AK845" s="201"/>
      <c r="AL845" s="201"/>
      <c r="AM845" s="201"/>
      <c r="AN845" s="201"/>
      <c r="AO845" s="201"/>
      <c r="AP845" s="201"/>
      <c r="AQ845" s="201"/>
      <c r="AR845" s="201"/>
      <c r="AS845" s="201"/>
      <c r="AT845" s="201"/>
    </row>
    <row r="846" spans="1:46" hidden="1">
      <c r="A846" s="95" t="str">
        <f>IF(FN_MC!Y849="","*",FN_MC!Y849)</f>
        <v>*</v>
      </c>
      <c r="B846" s="95" t="str">
        <f>IF(FN_MC!X849="","*",FN_MC!X849)</f>
        <v>*</v>
      </c>
      <c r="C846" s="95" t="str">
        <f>IF(FN_MC!Z849="","*",FN_MC!Z849)</f>
        <v>*</v>
      </c>
      <c r="D846" s="96" t="str">
        <f>IF(FN_MC!S849="","*",FN_MC!S849)</f>
        <v>*</v>
      </c>
      <c r="E846" s="96" t="str">
        <f>IF(FN_MC!T849="","*",FN_MC!T849)</f>
        <v>*</v>
      </c>
      <c r="F846" s="96" t="str">
        <f>IF(FN_MC!B849="","*",FN_MC!B849)</f>
        <v>*</v>
      </c>
      <c r="G846" s="96" t="str">
        <f>IF(FN_MC!D849="","*",FN_MC!D849)</f>
        <v>*</v>
      </c>
      <c r="H846" s="96" t="str">
        <f>IF(FN_MC!F849="","*",FN_MC!F849)</f>
        <v>*</v>
      </c>
      <c r="I846" s="96" t="str">
        <f>IF(FN_MC!H849="","*",FN_MC!H849)</f>
        <v>*</v>
      </c>
      <c r="J846" s="96" t="str">
        <f>IF(FN_MC!I849="","*",FN_MC!I849)</f>
        <v>*</v>
      </c>
      <c r="K846" s="96" t="str">
        <f>IF(FN_MC!M849="","*",FN_MC!M849)</f>
        <v>*</v>
      </c>
      <c r="L846" s="196" t="str">
        <f>IF(FN_MC!N849="","*",FN_MC!N849)</f>
        <v>*</v>
      </c>
      <c r="M846" s="97" t="str">
        <f>IF(FN_MC!J849="","*",FN_MC!J849)</f>
        <v>*</v>
      </c>
      <c r="N846" s="183" t="str">
        <f>IF(FN_MC!K849="","*",FN_MC!K849)</f>
        <v>*</v>
      </c>
      <c r="O846" s="183" t="str">
        <f>IF(FN_MC!L849="","*",FN_MC!L849)</f>
        <v>*</v>
      </c>
      <c r="P846" s="107" t="str">
        <f>IF(FN_MC!O849="","*",FN_MC!O849)</f>
        <v>*</v>
      </c>
      <c r="Q846" s="107" t="str">
        <f>IF(FN_MC!P849="","*",FN_MC!P849)</f>
        <v>*</v>
      </c>
      <c r="R846" s="96" t="str">
        <f>IF(FN_MC!Q849="","*",CONCATENATE(FN_MC!Q849," ",FN_MC!R849))</f>
        <v>*</v>
      </c>
      <c r="S846" s="96" t="str">
        <f>IF(FN_MC!V849="","*",FN_MC!V849)</f>
        <v>*</v>
      </c>
      <c r="T846" s="96" t="str">
        <f>IF(FN_MC!W849="","*",FN_MC!W849)</f>
        <v>*</v>
      </c>
      <c r="U846" s="98" t="str">
        <f ca="1">_xlfn.XLOOKUP(G846&amp;$U$3,BS_CONTROLE[CHAVE],BS_CONTROLE[Quantidade_11],"-")</f>
        <v>-</v>
      </c>
      <c r="V846" s="98" t="str">
        <f ca="1">_xlfn.XLOOKUP(G846&amp;$V$3,BS_CONTROLE[CHAVE],BS_CONTROLE[Quantidade_11],"-")</f>
        <v>-</v>
      </c>
      <c r="W846" s="98" t="str">
        <f ca="1">_xlfn.XLOOKUP(G846&amp;$W$3,BS_CONTROLE[CHAVE],BS_CONTROLE[Quantidade_11],"-")</f>
        <v>-</v>
      </c>
      <c r="X846" s="201"/>
      <c r="Y846" s="201"/>
      <c r="Z846" s="201"/>
      <c r="AA846" s="201"/>
      <c r="AB846" s="201"/>
      <c r="AC846" s="201"/>
      <c r="AD846" s="201"/>
      <c r="AE846" s="201"/>
      <c r="AF846" s="201"/>
      <c r="AG846" s="201"/>
      <c r="AH846" s="201"/>
      <c r="AI846" s="201"/>
      <c r="AJ846" s="201"/>
      <c r="AK846" s="201"/>
      <c r="AL846" s="201"/>
      <c r="AM846" s="201"/>
      <c r="AN846" s="201"/>
      <c r="AO846" s="201"/>
      <c r="AP846" s="201"/>
      <c r="AQ846" s="201"/>
      <c r="AR846" s="201"/>
      <c r="AS846" s="201"/>
      <c r="AT846" s="201"/>
    </row>
    <row r="847" spans="1:46" hidden="1">
      <c r="A847" s="95" t="str">
        <f>IF(FN_MC!Y850="","*",FN_MC!Y850)</f>
        <v>*</v>
      </c>
      <c r="B847" s="95" t="str">
        <f>IF(FN_MC!X850="","*",FN_MC!X850)</f>
        <v>*</v>
      </c>
      <c r="C847" s="95" t="str">
        <f>IF(FN_MC!Z850="","*",FN_MC!Z850)</f>
        <v>*</v>
      </c>
      <c r="D847" s="96" t="str">
        <f>IF(FN_MC!S850="","*",FN_MC!S850)</f>
        <v>*</v>
      </c>
      <c r="E847" s="96" t="str">
        <f>IF(FN_MC!T850="","*",FN_MC!T850)</f>
        <v>*</v>
      </c>
      <c r="F847" s="96" t="str">
        <f>IF(FN_MC!B850="","*",FN_MC!B850)</f>
        <v>*</v>
      </c>
      <c r="G847" s="96" t="str">
        <f>IF(FN_MC!D850="","*",FN_MC!D850)</f>
        <v>*</v>
      </c>
      <c r="H847" s="96" t="str">
        <f>IF(FN_MC!F850="","*",FN_MC!F850)</f>
        <v>*</v>
      </c>
      <c r="I847" s="96" t="str">
        <f>IF(FN_MC!H850="","*",FN_MC!H850)</f>
        <v>*</v>
      </c>
      <c r="J847" s="96" t="str">
        <f>IF(FN_MC!I850="","*",FN_MC!I850)</f>
        <v>*</v>
      </c>
      <c r="K847" s="96" t="str">
        <f>IF(FN_MC!M850="","*",FN_MC!M850)</f>
        <v>*</v>
      </c>
      <c r="L847" s="196" t="str">
        <f>IF(FN_MC!N850="","*",FN_MC!N850)</f>
        <v>*</v>
      </c>
      <c r="M847" s="97" t="str">
        <f>IF(FN_MC!J850="","*",FN_MC!J850)</f>
        <v>*</v>
      </c>
      <c r="N847" s="183" t="str">
        <f>IF(FN_MC!K850="","*",FN_MC!K850)</f>
        <v>*</v>
      </c>
      <c r="O847" s="183" t="str">
        <f>IF(FN_MC!L850="","*",FN_MC!L850)</f>
        <v>*</v>
      </c>
      <c r="P847" s="107" t="str">
        <f>IF(FN_MC!O850="","*",FN_MC!O850)</f>
        <v>*</v>
      </c>
      <c r="Q847" s="107" t="str">
        <f>IF(FN_MC!P850="","*",FN_MC!P850)</f>
        <v>*</v>
      </c>
      <c r="R847" s="96" t="str">
        <f>IF(FN_MC!Q850="","*",CONCATENATE(FN_MC!Q850," ",FN_MC!R850))</f>
        <v>*</v>
      </c>
      <c r="S847" s="96" t="str">
        <f>IF(FN_MC!V850="","*",FN_MC!V850)</f>
        <v>*</v>
      </c>
      <c r="T847" s="96" t="str">
        <f>IF(FN_MC!W850="","*",FN_MC!W850)</f>
        <v>*</v>
      </c>
      <c r="U847" s="98" t="str">
        <f ca="1">_xlfn.XLOOKUP(G847&amp;$U$3,BS_CONTROLE[CHAVE],BS_CONTROLE[Quantidade_11],"-")</f>
        <v>-</v>
      </c>
      <c r="V847" s="98" t="str">
        <f ca="1">_xlfn.XLOOKUP(G847&amp;$V$3,BS_CONTROLE[CHAVE],BS_CONTROLE[Quantidade_11],"-")</f>
        <v>-</v>
      </c>
      <c r="W847" s="98" t="str">
        <f ca="1">_xlfn.XLOOKUP(G847&amp;$W$3,BS_CONTROLE[CHAVE],BS_CONTROLE[Quantidade_11],"-")</f>
        <v>-</v>
      </c>
      <c r="X847" s="201"/>
      <c r="Y847" s="201"/>
      <c r="Z847" s="201"/>
      <c r="AA847" s="201"/>
      <c r="AB847" s="201"/>
      <c r="AC847" s="201"/>
      <c r="AD847" s="201"/>
      <c r="AE847" s="201"/>
      <c r="AF847" s="201"/>
      <c r="AG847" s="201"/>
      <c r="AH847" s="201"/>
      <c r="AI847" s="201"/>
      <c r="AJ847" s="201"/>
      <c r="AK847" s="201"/>
      <c r="AL847" s="201"/>
      <c r="AM847" s="201"/>
      <c r="AN847" s="201"/>
      <c r="AO847" s="201"/>
      <c r="AP847" s="201"/>
      <c r="AQ847" s="201"/>
      <c r="AR847" s="201"/>
      <c r="AS847" s="201"/>
      <c r="AT847" s="201"/>
    </row>
    <row r="848" spans="1:46" hidden="1">
      <c r="A848" s="95" t="str">
        <f>IF(FN_MC!Y851="","*",FN_MC!Y851)</f>
        <v>*</v>
      </c>
      <c r="B848" s="95" t="str">
        <f>IF(FN_MC!X851="","*",FN_MC!X851)</f>
        <v>*</v>
      </c>
      <c r="C848" s="95" t="str">
        <f>IF(FN_MC!Z851="","*",FN_MC!Z851)</f>
        <v>*</v>
      </c>
      <c r="D848" s="96" t="str">
        <f>IF(FN_MC!S851="","*",FN_MC!S851)</f>
        <v>*</v>
      </c>
      <c r="E848" s="96" t="str">
        <f>IF(FN_MC!T851="","*",FN_MC!T851)</f>
        <v>*</v>
      </c>
      <c r="F848" s="96" t="str">
        <f>IF(FN_MC!B851="","*",FN_MC!B851)</f>
        <v>*</v>
      </c>
      <c r="G848" s="96" t="str">
        <f>IF(FN_MC!D851="","*",FN_MC!D851)</f>
        <v>*</v>
      </c>
      <c r="H848" s="96" t="str">
        <f>IF(FN_MC!F851="","*",FN_MC!F851)</f>
        <v>*</v>
      </c>
      <c r="I848" s="96" t="str">
        <f>IF(FN_MC!H851="","*",FN_MC!H851)</f>
        <v>*</v>
      </c>
      <c r="J848" s="96" t="str">
        <f>IF(FN_MC!I851="","*",FN_MC!I851)</f>
        <v>*</v>
      </c>
      <c r="K848" s="96" t="str">
        <f>IF(FN_MC!M851="","*",FN_MC!M851)</f>
        <v>*</v>
      </c>
      <c r="L848" s="196" t="str">
        <f>IF(FN_MC!N851="","*",FN_MC!N851)</f>
        <v>*</v>
      </c>
      <c r="M848" s="97" t="str">
        <f>IF(FN_MC!J851="","*",FN_MC!J851)</f>
        <v>*</v>
      </c>
      <c r="N848" s="183" t="str">
        <f>IF(FN_MC!K851="","*",FN_MC!K851)</f>
        <v>*</v>
      </c>
      <c r="O848" s="183" t="str">
        <f>IF(FN_MC!L851="","*",FN_MC!L851)</f>
        <v>*</v>
      </c>
      <c r="P848" s="107" t="str">
        <f>IF(FN_MC!O851="","*",FN_MC!O851)</f>
        <v>*</v>
      </c>
      <c r="Q848" s="107" t="str">
        <f>IF(FN_MC!P851="","*",FN_MC!P851)</f>
        <v>*</v>
      </c>
      <c r="R848" s="96" t="str">
        <f>IF(FN_MC!Q851="","*",CONCATENATE(FN_MC!Q851," ",FN_MC!R851))</f>
        <v>*</v>
      </c>
      <c r="S848" s="96" t="str">
        <f>IF(FN_MC!V851="","*",FN_MC!V851)</f>
        <v>*</v>
      </c>
      <c r="T848" s="96" t="str">
        <f>IF(FN_MC!W851="","*",FN_MC!W851)</f>
        <v>*</v>
      </c>
      <c r="U848" s="98" t="str">
        <f ca="1">_xlfn.XLOOKUP(G848&amp;$U$3,BS_CONTROLE[CHAVE],BS_CONTROLE[Quantidade_11],"-")</f>
        <v>-</v>
      </c>
      <c r="V848" s="98" t="str">
        <f ca="1">_xlfn.XLOOKUP(G848&amp;$V$3,BS_CONTROLE[CHAVE],BS_CONTROLE[Quantidade_11],"-")</f>
        <v>-</v>
      </c>
      <c r="W848" s="98" t="str">
        <f ca="1">_xlfn.XLOOKUP(G848&amp;$W$3,BS_CONTROLE[CHAVE],BS_CONTROLE[Quantidade_11],"-")</f>
        <v>-</v>
      </c>
      <c r="X848" s="201"/>
      <c r="Y848" s="201"/>
      <c r="Z848" s="201"/>
      <c r="AA848" s="201"/>
      <c r="AB848" s="201"/>
      <c r="AC848" s="201"/>
      <c r="AD848" s="201"/>
      <c r="AE848" s="201"/>
      <c r="AF848" s="201"/>
      <c r="AG848" s="201"/>
      <c r="AH848" s="201"/>
      <c r="AI848" s="201"/>
      <c r="AJ848" s="201"/>
      <c r="AK848" s="201"/>
      <c r="AL848" s="201"/>
      <c r="AM848" s="201"/>
      <c r="AN848" s="201"/>
      <c r="AO848" s="201"/>
      <c r="AP848" s="201"/>
      <c r="AQ848" s="201"/>
      <c r="AR848" s="201"/>
      <c r="AS848" s="201"/>
      <c r="AT848" s="201"/>
    </row>
    <row r="849" spans="1:46" hidden="1">
      <c r="A849" s="95" t="str">
        <f>IF(FN_MC!Y852="","*",FN_MC!Y852)</f>
        <v>*</v>
      </c>
      <c r="B849" s="95" t="str">
        <f>IF(FN_MC!X852="","*",FN_MC!X852)</f>
        <v>*</v>
      </c>
      <c r="C849" s="95" t="str">
        <f>IF(FN_MC!Z852="","*",FN_MC!Z852)</f>
        <v>*</v>
      </c>
      <c r="D849" s="96" t="str">
        <f>IF(FN_MC!S852="","*",FN_MC!S852)</f>
        <v>*</v>
      </c>
      <c r="E849" s="96" t="str">
        <f>IF(FN_MC!T852="","*",FN_MC!T852)</f>
        <v>*</v>
      </c>
      <c r="F849" s="96" t="str">
        <f>IF(FN_MC!B852="","*",FN_MC!B852)</f>
        <v>*</v>
      </c>
      <c r="G849" s="96" t="str">
        <f>IF(FN_MC!D852="","*",FN_MC!D852)</f>
        <v>*</v>
      </c>
      <c r="H849" s="96" t="str">
        <f>IF(FN_MC!F852="","*",FN_MC!F852)</f>
        <v>*</v>
      </c>
      <c r="I849" s="96" t="str">
        <f>IF(FN_MC!H852="","*",FN_MC!H852)</f>
        <v>*</v>
      </c>
      <c r="J849" s="96" t="str">
        <f>IF(FN_MC!I852="","*",FN_MC!I852)</f>
        <v>*</v>
      </c>
      <c r="K849" s="96" t="str">
        <f>IF(FN_MC!M852="","*",FN_MC!M852)</f>
        <v>*</v>
      </c>
      <c r="L849" s="196" t="str">
        <f>IF(FN_MC!N852="","*",FN_MC!N852)</f>
        <v>*</v>
      </c>
      <c r="M849" s="97" t="str">
        <f>IF(FN_MC!J852="","*",FN_MC!J852)</f>
        <v>*</v>
      </c>
      <c r="N849" s="183" t="str">
        <f>IF(FN_MC!K852="","*",FN_MC!K852)</f>
        <v>*</v>
      </c>
      <c r="O849" s="183" t="str">
        <f>IF(FN_MC!L852="","*",FN_MC!L852)</f>
        <v>*</v>
      </c>
      <c r="P849" s="107" t="str">
        <f>IF(FN_MC!O852="","*",FN_MC!O852)</f>
        <v>*</v>
      </c>
      <c r="Q849" s="107" t="str">
        <f>IF(FN_MC!P852="","*",FN_MC!P852)</f>
        <v>*</v>
      </c>
      <c r="R849" s="96" t="str">
        <f>IF(FN_MC!Q852="","*",CONCATENATE(FN_MC!Q852," ",FN_MC!R852))</f>
        <v>*</v>
      </c>
      <c r="S849" s="96" t="str">
        <f>IF(FN_MC!V852="","*",FN_MC!V852)</f>
        <v>*</v>
      </c>
      <c r="T849" s="96" t="str">
        <f>IF(FN_MC!W852="","*",FN_MC!W852)</f>
        <v>*</v>
      </c>
      <c r="U849" s="98" t="str">
        <f ca="1">_xlfn.XLOOKUP(G849&amp;$U$3,BS_CONTROLE[CHAVE],BS_CONTROLE[Quantidade_11],"-")</f>
        <v>-</v>
      </c>
      <c r="V849" s="98" t="str">
        <f ca="1">_xlfn.XLOOKUP(G849&amp;$V$3,BS_CONTROLE[CHAVE],BS_CONTROLE[Quantidade_11],"-")</f>
        <v>-</v>
      </c>
      <c r="W849" s="98" t="str">
        <f ca="1">_xlfn.XLOOKUP(G849&amp;$W$3,BS_CONTROLE[CHAVE],BS_CONTROLE[Quantidade_11],"-")</f>
        <v>-</v>
      </c>
      <c r="X849" s="201"/>
      <c r="Y849" s="201"/>
      <c r="Z849" s="201"/>
      <c r="AA849" s="201"/>
      <c r="AB849" s="201"/>
      <c r="AC849" s="201"/>
      <c r="AD849" s="201"/>
      <c r="AE849" s="201"/>
      <c r="AF849" s="201"/>
      <c r="AG849" s="201"/>
      <c r="AH849" s="201"/>
      <c r="AI849" s="201"/>
      <c r="AJ849" s="201"/>
      <c r="AK849" s="201"/>
      <c r="AL849" s="201"/>
      <c r="AM849" s="201"/>
      <c r="AN849" s="201"/>
      <c r="AO849" s="201"/>
      <c r="AP849" s="201"/>
      <c r="AQ849" s="201"/>
      <c r="AR849" s="201"/>
      <c r="AS849" s="201"/>
      <c r="AT849" s="201"/>
    </row>
    <row r="850" spans="1:46" hidden="1">
      <c r="A850" s="95" t="str">
        <f>IF(FN_MC!Y853="","*",FN_MC!Y853)</f>
        <v>*</v>
      </c>
      <c r="B850" s="95" t="str">
        <f>IF(FN_MC!X853="","*",FN_MC!X853)</f>
        <v>*</v>
      </c>
      <c r="C850" s="95" t="str">
        <f>IF(FN_MC!Z853="","*",FN_MC!Z853)</f>
        <v>*</v>
      </c>
      <c r="D850" s="96" t="str">
        <f>IF(FN_MC!S853="","*",FN_MC!S853)</f>
        <v>*</v>
      </c>
      <c r="E850" s="96" t="str">
        <f>IF(FN_MC!T853="","*",FN_MC!T853)</f>
        <v>*</v>
      </c>
      <c r="F850" s="96" t="str">
        <f>IF(FN_MC!B853="","*",FN_MC!B853)</f>
        <v>*</v>
      </c>
      <c r="G850" s="96" t="str">
        <f>IF(FN_MC!D853="","*",FN_MC!D853)</f>
        <v>*</v>
      </c>
      <c r="H850" s="96" t="str">
        <f>IF(FN_MC!F853="","*",FN_MC!F853)</f>
        <v>*</v>
      </c>
      <c r="I850" s="96" t="str">
        <f>IF(FN_MC!H853="","*",FN_MC!H853)</f>
        <v>*</v>
      </c>
      <c r="J850" s="96" t="str">
        <f>IF(FN_MC!I853="","*",FN_MC!I853)</f>
        <v>*</v>
      </c>
      <c r="K850" s="96" t="str">
        <f>IF(FN_MC!M853="","*",FN_MC!M853)</f>
        <v>*</v>
      </c>
      <c r="L850" s="196" t="str">
        <f>IF(FN_MC!N853="","*",FN_MC!N853)</f>
        <v>*</v>
      </c>
      <c r="M850" s="97" t="str">
        <f>IF(FN_MC!J853="","*",FN_MC!J853)</f>
        <v>*</v>
      </c>
      <c r="N850" s="183" t="str">
        <f>IF(FN_MC!K853="","*",FN_MC!K853)</f>
        <v>*</v>
      </c>
      <c r="O850" s="183" t="str">
        <f>IF(FN_MC!L853="","*",FN_MC!L853)</f>
        <v>*</v>
      </c>
      <c r="P850" s="107" t="str">
        <f>IF(FN_MC!O853="","*",FN_MC!O853)</f>
        <v>*</v>
      </c>
      <c r="Q850" s="107" t="str">
        <f>IF(FN_MC!P853="","*",FN_MC!P853)</f>
        <v>*</v>
      </c>
      <c r="R850" s="96" t="str">
        <f>IF(FN_MC!Q853="","*",CONCATENATE(FN_MC!Q853," ",FN_MC!R853))</f>
        <v>*</v>
      </c>
      <c r="S850" s="96" t="str">
        <f>IF(FN_MC!V853="","*",FN_MC!V853)</f>
        <v>*</v>
      </c>
      <c r="T850" s="96" t="str">
        <f>IF(FN_MC!W853="","*",FN_MC!W853)</f>
        <v>*</v>
      </c>
      <c r="U850" s="98" t="str">
        <f ca="1">_xlfn.XLOOKUP(G850&amp;$U$3,BS_CONTROLE[CHAVE],BS_CONTROLE[Quantidade_11],"-")</f>
        <v>-</v>
      </c>
      <c r="V850" s="98" t="str">
        <f ca="1">_xlfn.XLOOKUP(G850&amp;$V$3,BS_CONTROLE[CHAVE],BS_CONTROLE[Quantidade_11],"-")</f>
        <v>-</v>
      </c>
      <c r="W850" s="98" t="str">
        <f ca="1">_xlfn.XLOOKUP(G850&amp;$W$3,BS_CONTROLE[CHAVE],BS_CONTROLE[Quantidade_11],"-")</f>
        <v>-</v>
      </c>
      <c r="X850" s="201"/>
      <c r="Y850" s="201"/>
      <c r="Z850" s="201"/>
      <c r="AA850" s="201"/>
      <c r="AB850" s="201"/>
      <c r="AC850" s="201"/>
      <c r="AD850" s="201"/>
      <c r="AE850" s="201"/>
      <c r="AF850" s="201"/>
      <c r="AG850" s="201"/>
      <c r="AH850" s="201"/>
      <c r="AI850" s="201"/>
      <c r="AJ850" s="201"/>
      <c r="AK850" s="201"/>
      <c r="AL850" s="201"/>
      <c r="AM850" s="201"/>
      <c r="AN850" s="201"/>
      <c r="AO850" s="201"/>
      <c r="AP850" s="201"/>
      <c r="AQ850" s="201"/>
      <c r="AR850" s="201"/>
      <c r="AS850" s="201"/>
      <c r="AT850" s="201"/>
    </row>
    <row r="851" spans="1:46" hidden="1">
      <c r="A851" s="95" t="str">
        <f>IF(FN_MC!Y854="","*",FN_MC!Y854)</f>
        <v>*</v>
      </c>
      <c r="B851" s="95" t="str">
        <f>IF(FN_MC!X854="","*",FN_MC!X854)</f>
        <v>*</v>
      </c>
      <c r="C851" s="95" t="str">
        <f>IF(FN_MC!Z854="","*",FN_MC!Z854)</f>
        <v>*</v>
      </c>
      <c r="D851" s="96" t="str">
        <f>IF(FN_MC!S854="","*",FN_MC!S854)</f>
        <v>*</v>
      </c>
      <c r="E851" s="96" t="str">
        <f>IF(FN_MC!T854="","*",FN_MC!T854)</f>
        <v>*</v>
      </c>
      <c r="F851" s="96" t="str">
        <f>IF(FN_MC!B854="","*",FN_MC!B854)</f>
        <v>*</v>
      </c>
      <c r="G851" s="96" t="str">
        <f>IF(FN_MC!D854="","*",FN_MC!D854)</f>
        <v>*</v>
      </c>
      <c r="H851" s="96" t="str">
        <f>IF(FN_MC!F854="","*",FN_MC!F854)</f>
        <v>*</v>
      </c>
      <c r="I851" s="96" t="str">
        <f>IF(FN_MC!H854="","*",FN_MC!H854)</f>
        <v>*</v>
      </c>
      <c r="J851" s="96" t="str">
        <f>IF(FN_MC!I854="","*",FN_MC!I854)</f>
        <v>*</v>
      </c>
      <c r="K851" s="96" t="str">
        <f>IF(FN_MC!M854="","*",FN_MC!M854)</f>
        <v>*</v>
      </c>
      <c r="L851" s="196" t="str">
        <f>IF(FN_MC!N854="","*",FN_MC!N854)</f>
        <v>*</v>
      </c>
      <c r="M851" s="97" t="str">
        <f>IF(FN_MC!J854="","*",FN_MC!J854)</f>
        <v>*</v>
      </c>
      <c r="N851" s="183" t="str">
        <f>IF(FN_MC!K854="","*",FN_MC!K854)</f>
        <v>*</v>
      </c>
      <c r="O851" s="183" t="str">
        <f>IF(FN_MC!L854="","*",FN_MC!L854)</f>
        <v>*</v>
      </c>
      <c r="P851" s="107" t="str">
        <f>IF(FN_MC!O854="","*",FN_MC!O854)</f>
        <v>*</v>
      </c>
      <c r="Q851" s="107" t="str">
        <f>IF(FN_MC!P854="","*",FN_MC!P854)</f>
        <v>*</v>
      </c>
      <c r="R851" s="96" t="str">
        <f>IF(FN_MC!Q854="","*",CONCATENATE(FN_MC!Q854," ",FN_MC!R854))</f>
        <v>*</v>
      </c>
      <c r="S851" s="96" t="str">
        <f>IF(FN_MC!V854="","*",FN_MC!V854)</f>
        <v>*</v>
      </c>
      <c r="T851" s="96" t="str">
        <f>IF(FN_MC!W854="","*",FN_MC!W854)</f>
        <v>*</v>
      </c>
      <c r="U851" s="98" t="str">
        <f ca="1">_xlfn.XLOOKUP(G851&amp;$U$3,BS_CONTROLE[CHAVE],BS_CONTROLE[Quantidade_11],"-")</f>
        <v>-</v>
      </c>
      <c r="V851" s="98" t="str">
        <f ca="1">_xlfn.XLOOKUP(G851&amp;$V$3,BS_CONTROLE[CHAVE],BS_CONTROLE[Quantidade_11],"-")</f>
        <v>-</v>
      </c>
      <c r="W851" s="98" t="str">
        <f ca="1">_xlfn.XLOOKUP(G851&amp;$W$3,BS_CONTROLE[CHAVE],BS_CONTROLE[Quantidade_11],"-")</f>
        <v>-</v>
      </c>
      <c r="X851" s="201"/>
      <c r="Y851" s="201"/>
      <c r="Z851" s="201"/>
      <c r="AA851" s="201"/>
      <c r="AB851" s="201"/>
      <c r="AC851" s="201"/>
      <c r="AD851" s="201"/>
      <c r="AE851" s="201"/>
      <c r="AF851" s="201"/>
      <c r="AG851" s="201"/>
      <c r="AH851" s="201"/>
      <c r="AI851" s="201"/>
      <c r="AJ851" s="201"/>
      <c r="AK851" s="201"/>
      <c r="AL851" s="201"/>
      <c r="AM851" s="201"/>
      <c r="AN851" s="201"/>
      <c r="AO851" s="201"/>
      <c r="AP851" s="201"/>
      <c r="AQ851" s="201"/>
      <c r="AR851" s="201"/>
      <c r="AS851" s="201"/>
      <c r="AT851" s="201"/>
    </row>
    <row r="852" spans="1:46" hidden="1">
      <c r="A852" s="95" t="str">
        <f>IF(FN_MC!Y855="","*",FN_MC!Y855)</f>
        <v>*</v>
      </c>
      <c r="B852" s="95" t="str">
        <f>IF(FN_MC!X855="","*",FN_MC!X855)</f>
        <v>*</v>
      </c>
      <c r="C852" s="95" t="str">
        <f>IF(FN_MC!Z855="","*",FN_MC!Z855)</f>
        <v>*</v>
      </c>
      <c r="D852" s="96" t="str">
        <f>IF(FN_MC!S855="","*",FN_MC!S855)</f>
        <v>*</v>
      </c>
      <c r="E852" s="96" t="str">
        <f>IF(FN_MC!T855="","*",FN_MC!T855)</f>
        <v>*</v>
      </c>
      <c r="F852" s="96" t="str">
        <f>IF(FN_MC!B855="","*",FN_MC!B855)</f>
        <v>*</v>
      </c>
      <c r="G852" s="96" t="str">
        <f>IF(FN_MC!D855="","*",FN_MC!D855)</f>
        <v>*</v>
      </c>
      <c r="H852" s="96" t="str">
        <f>IF(FN_MC!F855="","*",FN_MC!F855)</f>
        <v>*</v>
      </c>
      <c r="I852" s="96" t="str">
        <f>IF(FN_MC!H855="","*",FN_MC!H855)</f>
        <v>*</v>
      </c>
      <c r="J852" s="96" t="str">
        <f>IF(FN_MC!I855="","*",FN_MC!I855)</f>
        <v>*</v>
      </c>
      <c r="K852" s="96" t="str">
        <f>IF(FN_MC!M855="","*",FN_MC!M855)</f>
        <v>*</v>
      </c>
      <c r="L852" s="196" t="str">
        <f>IF(FN_MC!N855="","*",FN_MC!N855)</f>
        <v>*</v>
      </c>
      <c r="M852" s="97" t="str">
        <f>IF(FN_MC!J855="","*",FN_MC!J855)</f>
        <v>*</v>
      </c>
      <c r="N852" s="183" t="str">
        <f>IF(FN_MC!K855="","*",FN_MC!K855)</f>
        <v>*</v>
      </c>
      <c r="O852" s="183" t="str">
        <f>IF(FN_MC!L855="","*",FN_MC!L855)</f>
        <v>*</v>
      </c>
      <c r="P852" s="107" t="str">
        <f>IF(FN_MC!O855="","*",FN_MC!O855)</f>
        <v>*</v>
      </c>
      <c r="Q852" s="107" t="str">
        <f>IF(FN_MC!P855="","*",FN_MC!P855)</f>
        <v>*</v>
      </c>
      <c r="R852" s="96" t="str">
        <f>IF(FN_MC!Q855="","*",CONCATENATE(FN_MC!Q855," ",FN_MC!R855))</f>
        <v>*</v>
      </c>
      <c r="S852" s="96" t="str">
        <f>IF(FN_MC!V855="","*",FN_MC!V855)</f>
        <v>*</v>
      </c>
      <c r="T852" s="96" t="str">
        <f>IF(FN_MC!W855="","*",FN_MC!W855)</f>
        <v>*</v>
      </c>
      <c r="U852" s="98" t="str">
        <f ca="1">_xlfn.XLOOKUP(G852&amp;$U$3,BS_CONTROLE[CHAVE],BS_CONTROLE[Quantidade_11],"-")</f>
        <v>-</v>
      </c>
      <c r="V852" s="98" t="str">
        <f ca="1">_xlfn.XLOOKUP(G852&amp;$V$3,BS_CONTROLE[CHAVE],BS_CONTROLE[Quantidade_11],"-")</f>
        <v>-</v>
      </c>
      <c r="W852" s="98" t="str">
        <f ca="1">_xlfn.XLOOKUP(G852&amp;$W$3,BS_CONTROLE[CHAVE],BS_CONTROLE[Quantidade_11],"-")</f>
        <v>-</v>
      </c>
      <c r="X852" s="201"/>
      <c r="Y852" s="201"/>
      <c r="Z852" s="201"/>
      <c r="AA852" s="201"/>
      <c r="AB852" s="201"/>
      <c r="AC852" s="201"/>
      <c r="AD852" s="201"/>
      <c r="AE852" s="201"/>
      <c r="AF852" s="201"/>
      <c r="AG852" s="201"/>
      <c r="AH852" s="201"/>
      <c r="AI852" s="201"/>
      <c r="AJ852" s="201"/>
      <c r="AK852" s="201"/>
      <c r="AL852" s="201"/>
      <c r="AM852" s="201"/>
      <c r="AN852" s="201"/>
      <c r="AO852" s="201"/>
      <c r="AP852" s="201"/>
      <c r="AQ852" s="201"/>
      <c r="AR852" s="201"/>
      <c r="AS852" s="201"/>
      <c r="AT852" s="201"/>
    </row>
    <row r="853" spans="1:46" hidden="1">
      <c r="A853" s="95" t="str">
        <f>IF(FN_MC!Y856="","*",FN_MC!Y856)</f>
        <v>*</v>
      </c>
      <c r="B853" s="95" t="str">
        <f>IF(FN_MC!X856="","*",FN_MC!X856)</f>
        <v>*</v>
      </c>
      <c r="C853" s="95" t="str">
        <f>IF(FN_MC!Z856="","*",FN_MC!Z856)</f>
        <v>*</v>
      </c>
      <c r="D853" s="96" t="str">
        <f>IF(FN_MC!S856="","*",FN_MC!S856)</f>
        <v>*</v>
      </c>
      <c r="E853" s="96" t="str">
        <f>IF(FN_MC!T856="","*",FN_MC!T856)</f>
        <v>*</v>
      </c>
      <c r="F853" s="96" t="str">
        <f>IF(FN_MC!B856="","*",FN_MC!B856)</f>
        <v>*</v>
      </c>
      <c r="G853" s="96" t="str">
        <f>IF(FN_MC!D856="","*",FN_MC!D856)</f>
        <v>*</v>
      </c>
      <c r="H853" s="96" t="str">
        <f>IF(FN_MC!F856="","*",FN_MC!F856)</f>
        <v>*</v>
      </c>
      <c r="I853" s="96" t="str">
        <f>IF(FN_MC!H856="","*",FN_MC!H856)</f>
        <v>*</v>
      </c>
      <c r="J853" s="96" t="str">
        <f>IF(FN_MC!I856="","*",FN_MC!I856)</f>
        <v>*</v>
      </c>
      <c r="K853" s="96" t="str">
        <f>IF(FN_MC!M856="","*",FN_MC!M856)</f>
        <v>*</v>
      </c>
      <c r="L853" s="196" t="str">
        <f>IF(FN_MC!N856="","*",FN_MC!N856)</f>
        <v>*</v>
      </c>
      <c r="M853" s="97" t="str">
        <f>IF(FN_MC!J856="","*",FN_MC!J856)</f>
        <v>*</v>
      </c>
      <c r="N853" s="183" t="str">
        <f>IF(FN_MC!K856="","*",FN_MC!K856)</f>
        <v>*</v>
      </c>
      <c r="O853" s="183" t="str">
        <f>IF(FN_MC!L856="","*",FN_MC!L856)</f>
        <v>*</v>
      </c>
      <c r="P853" s="107" t="str">
        <f>IF(FN_MC!O856="","*",FN_MC!O856)</f>
        <v>*</v>
      </c>
      <c r="Q853" s="107" t="str">
        <f>IF(FN_MC!P856="","*",FN_MC!P856)</f>
        <v>*</v>
      </c>
      <c r="R853" s="96" t="str">
        <f>IF(FN_MC!Q856="","*",CONCATENATE(FN_MC!Q856," ",FN_MC!R856))</f>
        <v>*</v>
      </c>
      <c r="S853" s="96" t="str">
        <f>IF(FN_MC!V856="","*",FN_MC!V856)</f>
        <v>*</v>
      </c>
      <c r="T853" s="96" t="str">
        <f>IF(FN_MC!W856="","*",FN_MC!W856)</f>
        <v>*</v>
      </c>
      <c r="U853" s="98" t="str">
        <f ca="1">_xlfn.XLOOKUP(G853&amp;$U$3,BS_CONTROLE[CHAVE],BS_CONTROLE[Quantidade_11],"-")</f>
        <v>-</v>
      </c>
      <c r="V853" s="98" t="str">
        <f ca="1">_xlfn.XLOOKUP(G853&amp;$V$3,BS_CONTROLE[CHAVE],BS_CONTROLE[Quantidade_11],"-")</f>
        <v>-</v>
      </c>
      <c r="W853" s="98" t="str">
        <f ca="1">_xlfn.XLOOKUP(G853&amp;$W$3,BS_CONTROLE[CHAVE],BS_CONTROLE[Quantidade_11],"-")</f>
        <v>-</v>
      </c>
      <c r="X853" s="201"/>
      <c r="Y853" s="201"/>
      <c r="Z853" s="201"/>
      <c r="AA853" s="201"/>
      <c r="AB853" s="201"/>
      <c r="AC853" s="201"/>
      <c r="AD853" s="201"/>
      <c r="AE853" s="201"/>
      <c r="AF853" s="201"/>
      <c r="AG853" s="201"/>
      <c r="AH853" s="201"/>
      <c r="AI853" s="201"/>
      <c r="AJ853" s="201"/>
      <c r="AK853" s="201"/>
      <c r="AL853" s="201"/>
      <c r="AM853" s="201"/>
      <c r="AN853" s="201"/>
      <c r="AO853" s="201"/>
      <c r="AP853" s="201"/>
      <c r="AQ853" s="201"/>
      <c r="AR853" s="201"/>
      <c r="AS853" s="201"/>
      <c r="AT853" s="201"/>
    </row>
    <row r="854" spans="1:46" hidden="1">
      <c r="A854" s="95" t="str">
        <f>IF(FN_MC!Y857="","*",FN_MC!Y857)</f>
        <v>*</v>
      </c>
      <c r="B854" s="95" t="str">
        <f>IF(FN_MC!X857="","*",FN_MC!X857)</f>
        <v>*</v>
      </c>
      <c r="C854" s="95" t="str">
        <f>IF(FN_MC!Z857="","*",FN_MC!Z857)</f>
        <v>*</v>
      </c>
      <c r="D854" s="96" t="str">
        <f>IF(FN_MC!S857="","*",FN_MC!S857)</f>
        <v>*</v>
      </c>
      <c r="E854" s="96" t="str">
        <f>IF(FN_MC!T857="","*",FN_MC!T857)</f>
        <v>*</v>
      </c>
      <c r="F854" s="96" t="str">
        <f>IF(FN_MC!B857="","*",FN_MC!B857)</f>
        <v>*</v>
      </c>
      <c r="G854" s="96" t="str">
        <f>IF(FN_MC!D857="","*",FN_MC!D857)</f>
        <v>*</v>
      </c>
      <c r="H854" s="96" t="str">
        <f>IF(FN_MC!F857="","*",FN_MC!F857)</f>
        <v>*</v>
      </c>
      <c r="I854" s="96" t="str">
        <f>IF(FN_MC!H857="","*",FN_MC!H857)</f>
        <v>*</v>
      </c>
      <c r="J854" s="96" t="str">
        <f>IF(FN_MC!I857="","*",FN_MC!I857)</f>
        <v>*</v>
      </c>
      <c r="K854" s="96" t="str">
        <f>IF(FN_MC!M857="","*",FN_MC!M857)</f>
        <v>*</v>
      </c>
      <c r="L854" s="196" t="str">
        <f>IF(FN_MC!N857="","*",FN_MC!N857)</f>
        <v>*</v>
      </c>
      <c r="M854" s="97" t="str">
        <f>IF(FN_MC!J857="","*",FN_MC!J857)</f>
        <v>*</v>
      </c>
      <c r="N854" s="183" t="str">
        <f>IF(FN_MC!K857="","*",FN_MC!K857)</f>
        <v>*</v>
      </c>
      <c r="O854" s="183" t="str">
        <f>IF(FN_MC!L857="","*",FN_MC!L857)</f>
        <v>*</v>
      </c>
      <c r="P854" s="107" t="str">
        <f>IF(FN_MC!O857="","*",FN_MC!O857)</f>
        <v>*</v>
      </c>
      <c r="Q854" s="107" t="str">
        <f>IF(FN_MC!P857="","*",FN_MC!P857)</f>
        <v>*</v>
      </c>
      <c r="R854" s="96" t="str">
        <f>IF(FN_MC!Q857="","*",CONCATENATE(FN_MC!Q857," ",FN_MC!R857))</f>
        <v>*</v>
      </c>
      <c r="S854" s="96" t="str">
        <f>IF(FN_MC!V857="","*",FN_MC!V857)</f>
        <v>*</v>
      </c>
      <c r="T854" s="96" t="str">
        <f>IF(FN_MC!W857="","*",FN_MC!W857)</f>
        <v>*</v>
      </c>
      <c r="U854" s="98" t="str">
        <f ca="1">_xlfn.XLOOKUP(G854&amp;$U$3,BS_CONTROLE[CHAVE],BS_CONTROLE[Quantidade_11],"-")</f>
        <v>-</v>
      </c>
      <c r="V854" s="98" t="str">
        <f ca="1">_xlfn.XLOOKUP(G854&amp;$V$3,BS_CONTROLE[CHAVE],BS_CONTROLE[Quantidade_11],"-")</f>
        <v>-</v>
      </c>
      <c r="W854" s="98" t="str">
        <f ca="1">_xlfn.XLOOKUP(G854&amp;$W$3,BS_CONTROLE[CHAVE],BS_CONTROLE[Quantidade_11],"-")</f>
        <v>-</v>
      </c>
      <c r="X854" s="201"/>
      <c r="Y854" s="201"/>
      <c r="Z854" s="201"/>
      <c r="AA854" s="201"/>
      <c r="AB854" s="201"/>
      <c r="AC854" s="201"/>
      <c r="AD854" s="201"/>
      <c r="AE854" s="201"/>
      <c r="AF854" s="201"/>
      <c r="AG854" s="201"/>
      <c r="AH854" s="201"/>
      <c r="AI854" s="201"/>
      <c r="AJ854" s="201"/>
      <c r="AK854" s="201"/>
      <c r="AL854" s="201"/>
      <c r="AM854" s="201"/>
      <c r="AN854" s="201"/>
      <c r="AO854" s="201"/>
      <c r="AP854" s="201"/>
      <c r="AQ854" s="201"/>
      <c r="AR854" s="201"/>
      <c r="AS854" s="201"/>
      <c r="AT854" s="201"/>
    </row>
    <row r="855" spans="1:46" hidden="1">
      <c r="A855" s="95" t="str">
        <f>IF(FN_MC!Y858="","*",FN_MC!Y858)</f>
        <v>*</v>
      </c>
      <c r="B855" s="95" t="str">
        <f>IF(FN_MC!X858="","*",FN_MC!X858)</f>
        <v>*</v>
      </c>
      <c r="C855" s="95" t="str">
        <f>IF(FN_MC!Z858="","*",FN_MC!Z858)</f>
        <v>*</v>
      </c>
      <c r="D855" s="96" t="str">
        <f>IF(FN_MC!S858="","*",FN_MC!S858)</f>
        <v>*</v>
      </c>
      <c r="E855" s="96" t="str">
        <f>IF(FN_MC!T858="","*",FN_MC!T858)</f>
        <v>*</v>
      </c>
      <c r="F855" s="96" t="str">
        <f>IF(FN_MC!B858="","*",FN_MC!B858)</f>
        <v>*</v>
      </c>
      <c r="G855" s="96" t="str">
        <f>IF(FN_MC!D858="","*",FN_MC!D858)</f>
        <v>*</v>
      </c>
      <c r="H855" s="96" t="str">
        <f>IF(FN_MC!F858="","*",FN_MC!F858)</f>
        <v>*</v>
      </c>
      <c r="I855" s="96" t="str">
        <f>IF(FN_MC!H858="","*",FN_MC!H858)</f>
        <v>*</v>
      </c>
      <c r="J855" s="96" t="str">
        <f>IF(FN_MC!I858="","*",FN_MC!I858)</f>
        <v>*</v>
      </c>
      <c r="K855" s="96" t="str">
        <f>IF(FN_MC!M858="","*",FN_MC!M858)</f>
        <v>*</v>
      </c>
      <c r="L855" s="196" t="str">
        <f>IF(FN_MC!N858="","*",FN_MC!N858)</f>
        <v>*</v>
      </c>
      <c r="M855" s="97" t="str">
        <f>IF(FN_MC!J858="","*",FN_MC!J858)</f>
        <v>*</v>
      </c>
      <c r="N855" s="183" t="str">
        <f>IF(FN_MC!K858="","*",FN_MC!K858)</f>
        <v>*</v>
      </c>
      <c r="O855" s="183" t="str">
        <f>IF(FN_MC!L858="","*",FN_MC!L858)</f>
        <v>*</v>
      </c>
      <c r="P855" s="107" t="str">
        <f>IF(FN_MC!O858="","*",FN_MC!O858)</f>
        <v>*</v>
      </c>
      <c r="Q855" s="107" t="str">
        <f>IF(FN_MC!P858="","*",FN_MC!P858)</f>
        <v>*</v>
      </c>
      <c r="R855" s="96" t="str">
        <f>IF(FN_MC!Q858="","*",CONCATENATE(FN_MC!Q858," ",FN_MC!R858))</f>
        <v>*</v>
      </c>
      <c r="S855" s="96" t="str">
        <f>IF(FN_MC!V858="","*",FN_MC!V858)</f>
        <v>*</v>
      </c>
      <c r="T855" s="96" t="str">
        <f>IF(FN_MC!W858="","*",FN_MC!W858)</f>
        <v>*</v>
      </c>
      <c r="U855" s="98" t="str">
        <f ca="1">_xlfn.XLOOKUP(G855&amp;$U$3,BS_CONTROLE[CHAVE],BS_CONTROLE[Quantidade_11],"-")</f>
        <v>-</v>
      </c>
      <c r="V855" s="98" t="str">
        <f ca="1">_xlfn.XLOOKUP(G855&amp;$V$3,BS_CONTROLE[CHAVE],BS_CONTROLE[Quantidade_11],"-")</f>
        <v>-</v>
      </c>
      <c r="W855" s="98" t="str">
        <f ca="1">_xlfn.XLOOKUP(G855&amp;$W$3,BS_CONTROLE[CHAVE],BS_CONTROLE[Quantidade_11],"-")</f>
        <v>-</v>
      </c>
      <c r="X855" s="201"/>
      <c r="Y855" s="201"/>
      <c r="Z855" s="201"/>
      <c r="AA855" s="201"/>
      <c r="AB855" s="201"/>
      <c r="AC855" s="201"/>
      <c r="AD855" s="201"/>
      <c r="AE855" s="201"/>
      <c r="AF855" s="201"/>
      <c r="AG855" s="201"/>
      <c r="AH855" s="201"/>
      <c r="AI855" s="201"/>
      <c r="AJ855" s="201"/>
      <c r="AK855" s="201"/>
      <c r="AL855" s="201"/>
      <c r="AM855" s="201"/>
      <c r="AN855" s="201"/>
      <c r="AO855" s="201"/>
      <c r="AP855" s="201"/>
      <c r="AQ855" s="201"/>
      <c r="AR855" s="201"/>
      <c r="AS855" s="201"/>
      <c r="AT855" s="201"/>
    </row>
    <row r="856" spans="1:46" hidden="1">
      <c r="A856" s="95" t="str">
        <f>IF(FN_MC!Y859="","*",FN_MC!Y859)</f>
        <v>*</v>
      </c>
      <c r="B856" s="95" t="str">
        <f>IF(FN_MC!X859="","*",FN_MC!X859)</f>
        <v>*</v>
      </c>
      <c r="C856" s="95" t="str">
        <f>IF(FN_MC!Z859="","*",FN_MC!Z859)</f>
        <v>*</v>
      </c>
      <c r="D856" s="96" t="str">
        <f>IF(FN_MC!S859="","*",FN_MC!S859)</f>
        <v>*</v>
      </c>
      <c r="E856" s="96" t="str">
        <f>IF(FN_MC!T859="","*",FN_MC!T859)</f>
        <v>*</v>
      </c>
      <c r="F856" s="96" t="str">
        <f>IF(FN_MC!B859="","*",FN_MC!B859)</f>
        <v>*</v>
      </c>
      <c r="G856" s="96" t="str">
        <f>IF(FN_MC!D859="","*",FN_MC!D859)</f>
        <v>*</v>
      </c>
      <c r="H856" s="96" t="str">
        <f>IF(FN_MC!F859="","*",FN_MC!F859)</f>
        <v>*</v>
      </c>
      <c r="I856" s="96" t="str">
        <f>IF(FN_MC!H859="","*",FN_MC!H859)</f>
        <v>*</v>
      </c>
      <c r="J856" s="96" t="str">
        <f>IF(FN_MC!I859="","*",FN_MC!I859)</f>
        <v>*</v>
      </c>
      <c r="K856" s="96" t="str">
        <f>IF(FN_MC!M859="","*",FN_MC!M859)</f>
        <v>*</v>
      </c>
      <c r="L856" s="196" t="str">
        <f>IF(FN_MC!N859="","*",FN_MC!N859)</f>
        <v>*</v>
      </c>
      <c r="M856" s="97" t="str">
        <f>IF(FN_MC!J859="","*",FN_MC!J859)</f>
        <v>*</v>
      </c>
      <c r="N856" s="183" t="str">
        <f>IF(FN_MC!K859="","*",FN_MC!K859)</f>
        <v>*</v>
      </c>
      <c r="O856" s="183" t="str">
        <f>IF(FN_MC!L859="","*",FN_MC!L859)</f>
        <v>*</v>
      </c>
      <c r="P856" s="107" t="str">
        <f>IF(FN_MC!O859="","*",FN_MC!O859)</f>
        <v>*</v>
      </c>
      <c r="Q856" s="107" t="str">
        <f>IF(FN_MC!P859="","*",FN_MC!P859)</f>
        <v>*</v>
      </c>
      <c r="R856" s="96" t="str">
        <f>IF(FN_MC!Q859="","*",CONCATENATE(FN_MC!Q859," ",FN_MC!R859))</f>
        <v>*</v>
      </c>
      <c r="S856" s="96" t="str">
        <f>IF(FN_MC!V859="","*",FN_MC!V859)</f>
        <v>*</v>
      </c>
      <c r="T856" s="96" t="str">
        <f>IF(FN_MC!W859="","*",FN_MC!W859)</f>
        <v>*</v>
      </c>
      <c r="U856" s="98" t="str">
        <f ca="1">_xlfn.XLOOKUP(G856&amp;$U$3,BS_CONTROLE[CHAVE],BS_CONTROLE[Quantidade_11],"-")</f>
        <v>-</v>
      </c>
      <c r="V856" s="98" t="str">
        <f ca="1">_xlfn.XLOOKUP(G856&amp;$V$3,BS_CONTROLE[CHAVE],BS_CONTROLE[Quantidade_11],"-")</f>
        <v>-</v>
      </c>
      <c r="W856" s="98" t="str">
        <f ca="1">_xlfn.XLOOKUP(G856&amp;$W$3,BS_CONTROLE[CHAVE],BS_CONTROLE[Quantidade_11],"-")</f>
        <v>-</v>
      </c>
      <c r="X856" s="201"/>
      <c r="Y856" s="201"/>
      <c r="Z856" s="201"/>
      <c r="AA856" s="201"/>
      <c r="AB856" s="201"/>
      <c r="AC856" s="201"/>
      <c r="AD856" s="201"/>
      <c r="AE856" s="201"/>
      <c r="AF856" s="201"/>
      <c r="AG856" s="201"/>
      <c r="AH856" s="201"/>
      <c r="AI856" s="201"/>
      <c r="AJ856" s="201"/>
      <c r="AK856" s="201"/>
      <c r="AL856" s="201"/>
      <c r="AM856" s="201"/>
      <c r="AN856" s="201"/>
      <c r="AO856" s="201"/>
      <c r="AP856" s="201"/>
      <c r="AQ856" s="201"/>
      <c r="AR856" s="201"/>
      <c r="AS856" s="201"/>
      <c r="AT856" s="201"/>
    </row>
    <row r="857" spans="1:46" hidden="1">
      <c r="A857" s="95" t="str">
        <f>IF(FN_MC!Y860="","*",FN_MC!Y860)</f>
        <v>*</v>
      </c>
      <c r="B857" s="95" t="str">
        <f>IF(FN_MC!X860="","*",FN_MC!X860)</f>
        <v>*</v>
      </c>
      <c r="C857" s="95" t="str">
        <f>IF(FN_MC!Z860="","*",FN_MC!Z860)</f>
        <v>*</v>
      </c>
      <c r="D857" s="96" t="str">
        <f>IF(FN_MC!S860="","*",FN_MC!S860)</f>
        <v>*</v>
      </c>
      <c r="E857" s="96" t="str">
        <f>IF(FN_MC!T860="","*",FN_MC!T860)</f>
        <v>*</v>
      </c>
      <c r="F857" s="96" t="str">
        <f>IF(FN_MC!B860="","*",FN_MC!B860)</f>
        <v>*</v>
      </c>
      <c r="G857" s="96" t="str">
        <f>IF(FN_MC!D860="","*",FN_MC!D860)</f>
        <v>*</v>
      </c>
      <c r="H857" s="96" t="str">
        <f>IF(FN_MC!F860="","*",FN_MC!F860)</f>
        <v>*</v>
      </c>
      <c r="I857" s="96" t="str">
        <f>IF(FN_MC!H860="","*",FN_MC!H860)</f>
        <v>*</v>
      </c>
      <c r="J857" s="96" t="str">
        <f>IF(FN_MC!I860="","*",FN_MC!I860)</f>
        <v>*</v>
      </c>
      <c r="K857" s="96" t="str">
        <f>IF(FN_MC!M860="","*",FN_MC!M860)</f>
        <v>*</v>
      </c>
      <c r="L857" s="196" t="str">
        <f>IF(FN_MC!N860="","*",FN_MC!N860)</f>
        <v>*</v>
      </c>
      <c r="M857" s="97" t="str">
        <f>IF(FN_MC!J860="","*",FN_MC!J860)</f>
        <v>*</v>
      </c>
      <c r="N857" s="183" t="str">
        <f>IF(FN_MC!K860="","*",FN_MC!K860)</f>
        <v>*</v>
      </c>
      <c r="O857" s="183" t="str">
        <f>IF(FN_MC!L860="","*",FN_MC!L860)</f>
        <v>*</v>
      </c>
      <c r="P857" s="107" t="str">
        <f>IF(FN_MC!O860="","*",FN_MC!O860)</f>
        <v>*</v>
      </c>
      <c r="Q857" s="107" t="str">
        <f>IF(FN_MC!P860="","*",FN_MC!P860)</f>
        <v>*</v>
      </c>
      <c r="R857" s="96" t="str">
        <f>IF(FN_MC!Q860="","*",CONCATENATE(FN_MC!Q860," ",FN_MC!R860))</f>
        <v>*</v>
      </c>
      <c r="S857" s="96" t="str">
        <f>IF(FN_MC!V860="","*",FN_MC!V860)</f>
        <v>*</v>
      </c>
      <c r="T857" s="96" t="str">
        <f>IF(FN_MC!W860="","*",FN_MC!W860)</f>
        <v>*</v>
      </c>
      <c r="U857" s="98" t="str">
        <f ca="1">_xlfn.XLOOKUP(G857&amp;$U$3,BS_CONTROLE[CHAVE],BS_CONTROLE[Quantidade_11],"-")</f>
        <v>-</v>
      </c>
      <c r="V857" s="98" t="str">
        <f ca="1">_xlfn.XLOOKUP(G857&amp;$V$3,BS_CONTROLE[CHAVE],BS_CONTROLE[Quantidade_11],"-")</f>
        <v>-</v>
      </c>
      <c r="W857" s="98" t="str">
        <f ca="1">_xlfn.XLOOKUP(G857&amp;$W$3,BS_CONTROLE[CHAVE],BS_CONTROLE[Quantidade_11],"-")</f>
        <v>-</v>
      </c>
      <c r="X857" s="201"/>
      <c r="Y857" s="201"/>
      <c r="Z857" s="201"/>
      <c r="AA857" s="201"/>
      <c r="AB857" s="201"/>
      <c r="AC857" s="201"/>
      <c r="AD857" s="201"/>
      <c r="AE857" s="201"/>
      <c r="AF857" s="201"/>
      <c r="AG857" s="201"/>
      <c r="AH857" s="201"/>
      <c r="AI857" s="201"/>
      <c r="AJ857" s="201"/>
      <c r="AK857" s="201"/>
      <c r="AL857" s="201"/>
      <c r="AM857" s="201"/>
      <c r="AN857" s="201"/>
      <c r="AO857" s="201"/>
      <c r="AP857" s="201"/>
      <c r="AQ857" s="201"/>
      <c r="AR857" s="201"/>
      <c r="AS857" s="201"/>
      <c r="AT857" s="201"/>
    </row>
    <row r="858" spans="1:46" hidden="1">
      <c r="A858" s="95" t="str">
        <f>IF(FN_MC!Y861="","*",FN_MC!Y861)</f>
        <v>*</v>
      </c>
      <c r="B858" s="95" t="str">
        <f>IF(FN_MC!X861="","*",FN_MC!X861)</f>
        <v>*</v>
      </c>
      <c r="C858" s="95" t="str">
        <f>IF(FN_MC!Z861="","*",FN_MC!Z861)</f>
        <v>*</v>
      </c>
      <c r="D858" s="96" t="str">
        <f>IF(FN_MC!S861="","*",FN_MC!S861)</f>
        <v>*</v>
      </c>
      <c r="E858" s="96" t="str">
        <f>IF(FN_MC!T861="","*",FN_MC!T861)</f>
        <v>*</v>
      </c>
      <c r="F858" s="96" t="str">
        <f>IF(FN_MC!B861="","*",FN_MC!B861)</f>
        <v>*</v>
      </c>
      <c r="G858" s="96" t="str">
        <f>IF(FN_MC!D861="","*",FN_MC!D861)</f>
        <v>*</v>
      </c>
      <c r="H858" s="96" t="str">
        <f>IF(FN_MC!F861="","*",FN_MC!F861)</f>
        <v>*</v>
      </c>
      <c r="I858" s="96" t="str">
        <f>IF(FN_MC!H861="","*",FN_MC!H861)</f>
        <v>*</v>
      </c>
      <c r="J858" s="96" t="str">
        <f>IF(FN_MC!I861="","*",FN_MC!I861)</f>
        <v>*</v>
      </c>
      <c r="K858" s="96" t="str">
        <f>IF(FN_MC!M861="","*",FN_MC!M861)</f>
        <v>*</v>
      </c>
      <c r="L858" s="196" t="str">
        <f>IF(FN_MC!N861="","*",FN_MC!N861)</f>
        <v>*</v>
      </c>
      <c r="M858" s="97" t="str">
        <f>IF(FN_MC!J861="","*",FN_MC!J861)</f>
        <v>*</v>
      </c>
      <c r="N858" s="183" t="str">
        <f>IF(FN_MC!K861="","*",FN_MC!K861)</f>
        <v>*</v>
      </c>
      <c r="O858" s="183" t="str">
        <f>IF(FN_MC!L861="","*",FN_MC!L861)</f>
        <v>*</v>
      </c>
      <c r="P858" s="107" t="str">
        <f>IF(FN_MC!O861="","*",FN_MC!O861)</f>
        <v>*</v>
      </c>
      <c r="Q858" s="107" t="str">
        <f>IF(FN_MC!P861="","*",FN_MC!P861)</f>
        <v>*</v>
      </c>
      <c r="R858" s="96" t="str">
        <f>IF(FN_MC!Q861="","*",CONCATENATE(FN_MC!Q861," ",FN_MC!R861))</f>
        <v>*</v>
      </c>
      <c r="S858" s="96" t="str">
        <f>IF(FN_MC!V861="","*",FN_MC!V861)</f>
        <v>*</v>
      </c>
      <c r="T858" s="96" t="str">
        <f>IF(FN_MC!W861="","*",FN_MC!W861)</f>
        <v>*</v>
      </c>
      <c r="U858" s="98" t="str">
        <f ca="1">_xlfn.XLOOKUP(G858&amp;$U$3,BS_CONTROLE[CHAVE],BS_CONTROLE[Quantidade_11],"-")</f>
        <v>-</v>
      </c>
      <c r="V858" s="98" t="str">
        <f ca="1">_xlfn.XLOOKUP(G858&amp;$V$3,BS_CONTROLE[CHAVE],BS_CONTROLE[Quantidade_11],"-")</f>
        <v>-</v>
      </c>
      <c r="W858" s="98" t="str">
        <f ca="1">_xlfn.XLOOKUP(G858&amp;$W$3,BS_CONTROLE[CHAVE],BS_CONTROLE[Quantidade_11],"-")</f>
        <v>-</v>
      </c>
      <c r="X858" s="201"/>
      <c r="Y858" s="201"/>
      <c r="Z858" s="201"/>
      <c r="AA858" s="201"/>
      <c r="AB858" s="201"/>
      <c r="AC858" s="201"/>
      <c r="AD858" s="201"/>
      <c r="AE858" s="201"/>
      <c r="AF858" s="201"/>
      <c r="AG858" s="201"/>
      <c r="AH858" s="201"/>
      <c r="AI858" s="201"/>
      <c r="AJ858" s="201"/>
      <c r="AK858" s="201"/>
      <c r="AL858" s="201"/>
      <c r="AM858" s="201"/>
      <c r="AN858" s="201"/>
      <c r="AO858" s="201"/>
      <c r="AP858" s="201"/>
      <c r="AQ858" s="201"/>
      <c r="AR858" s="201"/>
      <c r="AS858" s="201"/>
      <c r="AT858" s="201"/>
    </row>
    <row r="859" spans="1:46" hidden="1">
      <c r="A859" s="95" t="str">
        <f>IF(FN_MC!Y862="","*",FN_MC!Y862)</f>
        <v>*</v>
      </c>
      <c r="B859" s="95" t="str">
        <f>IF(FN_MC!X862="","*",FN_MC!X862)</f>
        <v>*</v>
      </c>
      <c r="C859" s="95" t="str">
        <f>IF(FN_MC!Z862="","*",FN_MC!Z862)</f>
        <v>*</v>
      </c>
      <c r="D859" s="96" t="str">
        <f>IF(FN_MC!S862="","*",FN_MC!S862)</f>
        <v>*</v>
      </c>
      <c r="E859" s="96" t="str">
        <f>IF(FN_MC!T862="","*",FN_MC!T862)</f>
        <v>*</v>
      </c>
      <c r="F859" s="96" t="str">
        <f>IF(FN_MC!B862="","*",FN_MC!B862)</f>
        <v>*</v>
      </c>
      <c r="G859" s="96" t="str">
        <f>IF(FN_MC!D862="","*",FN_MC!D862)</f>
        <v>*</v>
      </c>
      <c r="H859" s="96" t="str">
        <f>IF(FN_MC!F862="","*",FN_MC!F862)</f>
        <v>*</v>
      </c>
      <c r="I859" s="96" t="str">
        <f>IF(FN_MC!H862="","*",FN_MC!H862)</f>
        <v>*</v>
      </c>
      <c r="J859" s="96" t="str">
        <f>IF(FN_MC!I862="","*",FN_MC!I862)</f>
        <v>*</v>
      </c>
      <c r="K859" s="96" t="str">
        <f>IF(FN_MC!M862="","*",FN_MC!M862)</f>
        <v>*</v>
      </c>
      <c r="L859" s="196" t="str">
        <f>IF(FN_MC!N862="","*",FN_MC!N862)</f>
        <v>*</v>
      </c>
      <c r="M859" s="97" t="str">
        <f>IF(FN_MC!J862="","*",FN_MC!J862)</f>
        <v>*</v>
      </c>
      <c r="N859" s="183" t="str">
        <f>IF(FN_MC!K862="","*",FN_MC!K862)</f>
        <v>*</v>
      </c>
      <c r="O859" s="183" t="str">
        <f>IF(FN_MC!L862="","*",FN_MC!L862)</f>
        <v>*</v>
      </c>
      <c r="P859" s="107" t="str">
        <f>IF(FN_MC!O862="","*",FN_MC!O862)</f>
        <v>*</v>
      </c>
      <c r="Q859" s="107" t="str">
        <f>IF(FN_MC!P862="","*",FN_MC!P862)</f>
        <v>*</v>
      </c>
      <c r="R859" s="96" t="str">
        <f>IF(FN_MC!Q862="","*",CONCATENATE(FN_MC!Q862," ",FN_MC!R862))</f>
        <v>*</v>
      </c>
      <c r="S859" s="96" t="str">
        <f>IF(FN_MC!V862="","*",FN_MC!V862)</f>
        <v>*</v>
      </c>
      <c r="T859" s="96" t="str">
        <f>IF(FN_MC!W862="","*",FN_MC!W862)</f>
        <v>*</v>
      </c>
      <c r="U859" s="98" t="str">
        <f ca="1">_xlfn.XLOOKUP(G859&amp;$U$3,BS_CONTROLE[CHAVE],BS_CONTROLE[Quantidade_11],"-")</f>
        <v>-</v>
      </c>
      <c r="V859" s="98" t="str">
        <f ca="1">_xlfn.XLOOKUP(G859&amp;$V$3,BS_CONTROLE[CHAVE],BS_CONTROLE[Quantidade_11],"-")</f>
        <v>-</v>
      </c>
      <c r="W859" s="98" t="str">
        <f ca="1">_xlfn.XLOOKUP(G859&amp;$W$3,BS_CONTROLE[CHAVE],BS_CONTROLE[Quantidade_11],"-")</f>
        <v>-</v>
      </c>
      <c r="X859" s="201"/>
      <c r="Y859" s="201"/>
      <c r="Z859" s="201"/>
      <c r="AA859" s="201"/>
      <c r="AB859" s="201"/>
      <c r="AC859" s="201"/>
      <c r="AD859" s="201"/>
      <c r="AE859" s="201"/>
      <c r="AF859" s="201"/>
      <c r="AG859" s="201"/>
      <c r="AH859" s="201"/>
      <c r="AI859" s="201"/>
      <c r="AJ859" s="201"/>
      <c r="AK859" s="201"/>
      <c r="AL859" s="201"/>
      <c r="AM859" s="201"/>
      <c r="AN859" s="201"/>
      <c r="AO859" s="201"/>
      <c r="AP859" s="201"/>
      <c r="AQ859" s="201"/>
      <c r="AR859" s="201"/>
      <c r="AS859" s="201"/>
      <c r="AT859" s="201"/>
    </row>
    <row r="860" spans="1:46" hidden="1">
      <c r="A860" s="95" t="str">
        <f>IF(FN_MC!Y863="","*",FN_MC!Y863)</f>
        <v>*</v>
      </c>
      <c r="B860" s="95" t="str">
        <f>IF(FN_MC!X863="","*",FN_MC!X863)</f>
        <v>*</v>
      </c>
      <c r="C860" s="95" t="str">
        <f>IF(FN_MC!Z863="","*",FN_MC!Z863)</f>
        <v>*</v>
      </c>
      <c r="D860" s="96" t="str">
        <f>IF(FN_MC!S863="","*",FN_MC!S863)</f>
        <v>*</v>
      </c>
      <c r="E860" s="96" t="str">
        <f>IF(FN_MC!T863="","*",FN_MC!T863)</f>
        <v>*</v>
      </c>
      <c r="F860" s="96" t="str">
        <f>IF(FN_MC!B863="","*",FN_MC!B863)</f>
        <v>*</v>
      </c>
      <c r="G860" s="96" t="str">
        <f>IF(FN_MC!D863="","*",FN_MC!D863)</f>
        <v>*</v>
      </c>
      <c r="H860" s="96" t="str">
        <f>IF(FN_MC!F863="","*",FN_MC!F863)</f>
        <v>*</v>
      </c>
      <c r="I860" s="96" t="str">
        <f>IF(FN_MC!H863="","*",FN_MC!H863)</f>
        <v>*</v>
      </c>
      <c r="J860" s="96" t="str">
        <f>IF(FN_MC!I863="","*",FN_MC!I863)</f>
        <v>*</v>
      </c>
      <c r="K860" s="96" t="str">
        <f>IF(FN_MC!M863="","*",FN_MC!M863)</f>
        <v>*</v>
      </c>
      <c r="L860" s="196" t="str">
        <f>IF(FN_MC!N863="","*",FN_MC!N863)</f>
        <v>*</v>
      </c>
      <c r="M860" s="97" t="str">
        <f>IF(FN_MC!J863="","*",FN_MC!J863)</f>
        <v>*</v>
      </c>
      <c r="N860" s="183" t="str">
        <f>IF(FN_MC!K863="","*",FN_MC!K863)</f>
        <v>*</v>
      </c>
      <c r="O860" s="183" t="str">
        <f>IF(FN_MC!L863="","*",FN_MC!L863)</f>
        <v>*</v>
      </c>
      <c r="P860" s="107" t="str">
        <f>IF(FN_MC!O863="","*",FN_MC!O863)</f>
        <v>*</v>
      </c>
      <c r="Q860" s="107" t="str">
        <f>IF(FN_MC!P863="","*",FN_MC!P863)</f>
        <v>*</v>
      </c>
      <c r="R860" s="96" t="str">
        <f>IF(FN_MC!Q863="","*",CONCATENATE(FN_MC!Q863," ",FN_MC!R863))</f>
        <v>*</v>
      </c>
      <c r="S860" s="96" t="str">
        <f>IF(FN_MC!V863="","*",FN_MC!V863)</f>
        <v>*</v>
      </c>
      <c r="T860" s="96" t="str">
        <f>IF(FN_MC!W863="","*",FN_MC!W863)</f>
        <v>*</v>
      </c>
      <c r="U860" s="98" t="str">
        <f ca="1">_xlfn.XLOOKUP(G860&amp;$U$3,BS_CONTROLE[CHAVE],BS_CONTROLE[Quantidade_11],"-")</f>
        <v>-</v>
      </c>
      <c r="V860" s="98" t="str">
        <f ca="1">_xlfn.XLOOKUP(G860&amp;$V$3,BS_CONTROLE[CHAVE],BS_CONTROLE[Quantidade_11],"-")</f>
        <v>-</v>
      </c>
      <c r="W860" s="98" t="str">
        <f ca="1">_xlfn.XLOOKUP(G860&amp;$W$3,BS_CONTROLE[CHAVE],BS_CONTROLE[Quantidade_11],"-")</f>
        <v>-</v>
      </c>
      <c r="X860" s="201"/>
      <c r="Y860" s="201"/>
      <c r="Z860" s="201"/>
      <c r="AA860" s="201"/>
      <c r="AB860" s="201"/>
      <c r="AC860" s="201"/>
      <c r="AD860" s="201"/>
      <c r="AE860" s="201"/>
      <c r="AF860" s="201"/>
      <c r="AG860" s="201"/>
      <c r="AH860" s="201"/>
      <c r="AI860" s="201"/>
      <c r="AJ860" s="201"/>
      <c r="AK860" s="201"/>
      <c r="AL860" s="201"/>
      <c r="AM860" s="201"/>
      <c r="AN860" s="201"/>
      <c r="AO860" s="201"/>
      <c r="AP860" s="201"/>
      <c r="AQ860" s="201"/>
      <c r="AR860" s="201"/>
      <c r="AS860" s="201"/>
      <c r="AT860" s="201"/>
    </row>
    <row r="861" spans="1:46" hidden="1">
      <c r="A861" s="95" t="str">
        <f>IF(FN_MC!Y864="","*",FN_MC!Y864)</f>
        <v>*</v>
      </c>
      <c r="B861" s="95" t="str">
        <f>IF(FN_MC!X864="","*",FN_MC!X864)</f>
        <v>*</v>
      </c>
      <c r="C861" s="95" t="str">
        <f>IF(FN_MC!Z864="","*",FN_MC!Z864)</f>
        <v>*</v>
      </c>
      <c r="D861" s="96" t="str">
        <f>IF(FN_MC!S864="","*",FN_MC!S864)</f>
        <v>*</v>
      </c>
      <c r="E861" s="96" t="str">
        <f>IF(FN_MC!T864="","*",FN_MC!T864)</f>
        <v>*</v>
      </c>
      <c r="F861" s="96" t="str">
        <f>IF(FN_MC!B864="","*",FN_MC!B864)</f>
        <v>*</v>
      </c>
      <c r="G861" s="96" t="str">
        <f>IF(FN_MC!D864="","*",FN_MC!D864)</f>
        <v>*</v>
      </c>
      <c r="H861" s="96" t="str">
        <f>IF(FN_MC!F864="","*",FN_MC!F864)</f>
        <v>*</v>
      </c>
      <c r="I861" s="96" t="str">
        <f>IF(FN_MC!H864="","*",FN_MC!H864)</f>
        <v>*</v>
      </c>
      <c r="J861" s="96" t="str">
        <f>IF(FN_MC!I864="","*",FN_MC!I864)</f>
        <v>*</v>
      </c>
      <c r="K861" s="96" t="str">
        <f>IF(FN_MC!M864="","*",FN_MC!M864)</f>
        <v>*</v>
      </c>
      <c r="L861" s="196" t="str">
        <f>IF(FN_MC!N864="","*",FN_MC!N864)</f>
        <v>*</v>
      </c>
      <c r="M861" s="97" t="str">
        <f>IF(FN_MC!J864="","*",FN_MC!J864)</f>
        <v>*</v>
      </c>
      <c r="N861" s="183" t="str">
        <f>IF(FN_MC!K864="","*",FN_MC!K864)</f>
        <v>*</v>
      </c>
      <c r="O861" s="183" t="str">
        <f>IF(FN_MC!L864="","*",FN_MC!L864)</f>
        <v>*</v>
      </c>
      <c r="P861" s="107" t="str">
        <f>IF(FN_MC!O864="","*",FN_MC!O864)</f>
        <v>*</v>
      </c>
      <c r="Q861" s="107" t="str">
        <f>IF(FN_MC!P864="","*",FN_MC!P864)</f>
        <v>*</v>
      </c>
      <c r="R861" s="96" t="str">
        <f>IF(FN_MC!Q864="","*",CONCATENATE(FN_MC!Q864," ",FN_MC!R864))</f>
        <v>*</v>
      </c>
      <c r="S861" s="96" t="str">
        <f>IF(FN_MC!V864="","*",FN_MC!V864)</f>
        <v>*</v>
      </c>
      <c r="T861" s="96" t="str">
        <f>IF(FN_MC!W864="","*",FN_MC!W864)</f>
        <v>*</v>
      </c>
      <c r="U861" s="98" t="str">
        <f ca="1">_xlfn.XLOOKUP(G861&amp;$U$3,BS_CONTROLE[CHAVE],BS_CONTROLE[Quantidade_11],"-")</f>
        <v>-</v>
      </c>
      <c r="V861" s="98" t="str">
        <f ca="1">_xlfn.XLOOKUP(G861&amp;$V$3,BS_CONTROLE[CHAVE],BS_CONTROLE[Quantidade_11],"-")</f>
        <v>-</v>
      </c>
      <c r="W861" s="98" t="str">
        <f ca="1">_xlfn.XLOOKUP(G861&amp;$W$3,BS_CONTROLE[CHAVE],BS_CONTROLE[Quantidade_11],"-")</f>
        <v>-</v>
      </c>
      <c r="X861" s="201"/>
      <c r="Y861" s="201"/>
      <c r="Z861" s="201"/>
      <c r="AA861" s="201"/>
      <c r="AB861" s="201"/>
      <c r="AC861" s="201"/>
      <c r="AD861" s="201"/>
      <c r="AE861" s="201"/>
      <c r="AF861" s="201"/>
      <c r="AG861" s="201"/>
      <c r="AH861" s="201"/>
      <c r="AI861" s="201"/>
      <c r="AJ861" s="201"/>
      <c r="AK861" s="201"/>
      <c r="AL861" s="201"/>
      <c r="AM861" s="201"/>
      <c r="AN861" s="201"/>
      <c r="AO861" s="201"/>
      <c r="AP861" s="201"/>
      <c r="AQ861" s="201"/>
      <c r="AR861" s="201"/>
      <c r="AS861" s="201"/>
      <c r="AT861" s="201"/>
    </row>
    <row r="862" spans="1:46" hidden="1">
      <c r="A862" s="95" t="str">
        <f>IF(FN_MC!Y865="","*",FN_MC!Y865)</f>
        <v>*</v>
      </c>
      <c r="B862" s="95" t="str">
        <f>IF(FN_MC!X865="","*",FN_MC!X865)</f>
        <v>*</v>
      </c>
      <c r="C862" s="95" t="str">
        <f>IF(FN_MC!Z865="","*",FN_MC!Z865)</f>
        <v>*</v>
      </c>
      <c r="D862" s="96" t="str">
        <f>IF(FN_MC!S865="","*",FN_MC!S865)</f>
        <v>*</v>
      </c>
      <c r="E862" s="96" t="str">
        <f>IF(FN_MC!T865="","*",FN_MC!T865)</f>
        <v>*</v>
      </c>
      <c r="F862" s="96" t="str">
        <f>IF(FN_MC!B865="","*",FN_MC!B865)</f>
        <v>*</v>
      </c>
      <c r="G862" s="96" t="str">
        <f>IF(FN_MC!D865="","*",FN_MC!D865)</f>
        <v>*</v>
      </c>
      <c r="H862" s="96" t="str">
        <f>IF(FN_MC!F865="","*",FN_MC!F865)</f>
        <v>*</v>
      </c>
      <c r="I862" s="96" t="str">
        <f>IF(FN_MC!H865="","*",FN_MC!H865)</f>
        <v>*</v>
      </c>
      <c r="J862" s="96" t="str">
        <f>IF(FN_MC!I865="","*",FN_MC!I865)</f>
        <v>*</v>
      </c>
      <c r="K862" s="96" t="str">
        <f>IF(FN_MC!M865="","*",FN_MC!M865)</f>
        <v>*</v>
      </c>
      <c r="L862" s="196" t="str">
        <f>IF(FN_MC!N865="","*",FN_MC!N865)</f>
        <v>*</v>
      </c>
      <c r="M862" s="97" t="str">
        <f>IF(FN_MC!J865="","*",FN_MC!J865)</f>
        <v>*</v>
      </c>
      <c r="N862" s="183" t="str">
        <f>IF(FN_MC!K865="","*",FN_MC!K865)</f>
        <v>*</v>
      </c>
      <c r="O862" s="183" t="str">
        <f>IF(FN_MC!L865="","*",FN_MC!L865)</f>
        <v>*</v>
      </c>
      <c r="P862" s="107" t="str">
        <f>IF(FN_MC!O865="","*",FN_MC!O865)</f>
        <v>*</v>
      </c>
      <c r="Q862" s="107" t="str">
        <f>IF(FN_MC!P865="","*",FN_MC!P865)</f>
        <v>*</v>
      </c>
      <c r="R862" s="96" t="str">
        <f>IF(FN_MC!Q865="","*",CONCATENATE(FN_MC!Q865," ",FN_MC!R865))</f>
        <v>*</v>
      </c>
      <c r="S862" s="96" t="str">
        <f>IF(FN_MC!V865="","*",FN_MC!V865)</f>
        <v>*</v>
      </c>
      <c r="T862" s="96" t="str">
        <f>IF(FN_MC!W865="","*",FN_MC!W865)</f>
        <v>*</v>
      </c>
      <c r="U862" s="98" t="str">
        <f ca="1">_xlfn.XLOOKUP(G862&amp;$U$3,BS_CONTROLE[CHAVE],BS_CONTROLE[Quantidade_11],"-")</f>
        <v>-</v>
      </c>
      <c r="V862" s="98" t="str">
        <f ca="1">_xlfn.XLOOKUP(G862&amp;$V$3,BS_CONTROLE[CHAVE],BS_CONTROLE[Quantidade_11],"-")</f>
        <v>-</v>
      </c>
      <c r="W862" s="98" t="str">
        <f ca="1">_xlfn.XLOOKUP(G862&amp;$W$3,BS_CONTROLE[CHAVE],BS_CONTROLE[Quantidade_11],"-")</f>
        <v>-</v>
      </c>
      <c r="X862" s="201"/>
      <c r="Y862" s="201"/>
      <c r="Z862" s="201"/>
      <c r="AA862" s="201"/>
      <c r="AB862" s="201"/>
      <c r="AC862" s="201"/>
      <c r="AD862" s="201"/>
      <c r="AE862" s="201"/>
      <c r="AF862" s="201"/>
      <c r="AG862" s="201"/>
      <c r="AH862" s="201"/>
      <c r="AI862" s="201"/>
      <c r="AJ862" s="201"/>
      <c r="AK862" s="201"/>
      <c r="AL862" s="201"/>
      <c r="AM862" s="201"/>
      <c r="AN862" s="201"/>
      <c r="AO862" s="201"/>
      <c r="AP862" s="201"/>
      <c r="AQ862" s="201"/>
      <c r="AR862" s="201"/>
      <c r="AS862" s="201"/>
      <c r="AT862" s="201"/>
    </row>
    <row r="863" spans="1:46" hidden="1">
      <c r="A863" s="95" t="str">
        <f>IF(FN_MC!Y866="","*",FN_MC!Y866)</f>
        <v>*</v>
      </c>
      <c r="B863" s="95" t="str">
        <f>IF(FN_MC!X866="","*",FN_MC!X866)</f>
        <v>*</v>
      </c>
      <c r="C863" s="95" t="str">
        <f>IF(FN_MC!Z866="","*",FN_MC!Z866)</f>
        <v>*</v>
      </c>
      <c r="D863" s="96" t="str">
        <f>IF(FN_MC!S866="","*",FN_MC!S866)</f>
        <v>*</v>
      </c>
      <c r="E863" s="96" t="str">
        <f>IF(FN_MC!T866="","*",FN_MC!T866)</f>
        <v>*</v>
      </c>
      <c r="F863" s="96" t="str">
        <f>IF(FN_MC!B866="","*",FN_MC!B866)</f>
        <v>*</v>
      </c>
      <c r="G863" s="96" t="str">
        <f>IF(FN_MC!D866="","*",FN_MC!D866)</f>
        <v>*</v>
      </c>
      <c r="H863" s="96" t="str">
        <f>IF(FN_MC!F866="","*",FN_MC!F866)</f>
        <v>*</v>
      </c>
      <c r="I863" s="96" t="str">
        <f>IF(FN_MC!H866="","*",FN_MC!H866)</f>
        <v>*</v>
      </c>
      <c r="J863" s="96" t="str">
        <f>IF(FN_MC!I866="","*",FN_MC!I866)</f>
        <v>*</v>
      </c>
      <c r="K863" s="96" t="str">
        <f>IF(FN_MC!M866="","*",FN_MC!M866)</f>
        <v>*</v>
      </c>
      <c r="L863" s="196" t="str">
        <f>IF(FN_MC!N866="","*",FN_MC!N866)</f>
        <v>*</v>
      </c>
      <c r="M863" s="97" t="str">
        <f>IF(FN_MC!J866="","*",FN_MC!J866)</f>
        <v>*</v>
      </c>
      <c r="N863" s="183" t="str">
        <f>IF(FN_MC!K866="","*",FN_MC!K866)</f>
        <v>*</v>
      </c>
      <c r="O863" s="183" t="str">
        <f>IF(FN_MC!L866="","*",FN_MC!L866)</f>
        <v>*</v>
      </c>
      <c r="P863" s="107" t="str">
        <f>IF(FN_MC!O866="","*",FN_MC!O866)</f>
        <v>*</v>
      </c>
      <c r="Q863" s="107" t="str">
        <f>IF(FN_MC!P866="","*",FN_MC!P866)</f>
        <v>*</v>
      </c>
      <c r="R863" s="96" t="str">
        <f>IF(FN_MC!Q866="","*",CONCATENATE(FN_MC!Q866," ",FN_MC!R866))</f>
        <v>*</v>
      </c>
      <c r="S863" s="96" t="str">
        <f>IF(FN_MC!V866="","*",FN_MC!V866)</f>
        <v>*</v>
      </c>
      <c r="T863" s="96" t="str">
        <f>IF(FN_MC!W866="","*",FN_MC!W866)</f>
        <v>*</v>
      </c>
      <c r="U863" s="98" t="str">
        <f ca="1">_xlfn.XLOOKUP(G863&amp;$U$3,BS_CONTROLE[CHAVE],BS_CONTROLE[Quantidade_11],"-")</f>
        <v>-</v>
      </c>
      <c r="V863" s="98" t="str">
        <f ca="1">_xlfn.XLOOKUP(G863&amp;$V$3,BS_CONTROLE[CHAVE],BS_CONTROLE[Quantidade_11],"-")</f>
        <v>-</v>
      </c>
      <c r="W863" s="98" t="str">
        <f ca="1">_xlfn.XLOOKUP(G863&amp;$W$3,BS_CONTROLE[CHAVE],BS_CONTROLE[Quantidade_11],"-")</f>
        <v>-</v>
      </c>
      <c r="X863" s="201"/>
      <c r="Y863" s="201"/>
      <c r="Z863" s="201"/>
      <c r="AA863" s="201"/>
      <c r="AB863" s="201"/>
      <c r="AC863" s="201"/>
      <c r="AD863" s="201"/>
      <c r="AE863" s="201"/>
      <c r="AF863" s="201"/>
      <c r="AG863" s="201"/>
      <c r="AH863" s="201"/>
      <c r="AI863" s="201"/>
      <c r="AJ863" s="201"/>
      <c r="AK863" s="201"/>
      <c r="AL863" s="201"/>
      <c r="AM863" s="201"/>
      <c r="AN863" s="201"/>
      <c r="AO863" s="201"/>
      <c r="AP863" s="201"/>
      <c r="AQ863" s="201"/>
      <c r="AR863" s="201"/>
      <c r="AS863" s="201"/>
      <c r="AT863" s="201"/>
    </row>
    <row r="864" spans="1:46" hidden="1">
      <c r="A864" s="95" t="str">
        <f>IF(FN_MC!Y867="","*",FN_MC!Y867)</f>
        <v>*</v>
      </c>
      <c r="B864" s="95" t="str">
        <f>IF(FN_MC!X867="","*",FN_MC!X867)</f>
        <v>*</v>
      </c>
      <c r="C864" s="95" t="str">
        <f>IF(FN_MC!Z867="","*",FN_MC!Z867)</f>
        <v>*</v>
      </c>
      <c r="D864" s="96" t="str">
        <f>IF(FN_MC!S867="","*",FN_MC!S867)</f>
        <v>*</v>
      </c>
      <c r="E864" s="96" t="str">
        <f>IF(FN_MC!T867="","*",FN_MC!T867)</f>
        <v>*</v>
      </c>
      <c r="F864" s="96" t="str">
        <f>IF(FN_MC!B867="","*",FN_MC!B867)</f>
        <v>*</v>
      </c>
      <c r="G864" s="96" t="str">
        <f>IF(FN_MC!D867="","*",FN_MC!D867)</f>
        <v>*</v>
      </c>
      <c r="H864" s="96" t="str">
        <f>IF(FN_MC!F867="","*",FN_MC!F867)</f>
        <v>*</v>
      </c>
      <c r="I864" s="96" t="str">
        <f>IF(FN_MC!H867="","*",FN_MC!H867)</f>
        <v>*</v>
      </c>
      <c r="J864" s="96" t="str">
        <f>IF(FN_MC!I867="","*",FN_MC!I867)</f>
        <v>*</v>
      </c>
      <c r="K864" s="96" t="str">
        <f>IF(FN_MC!M867="","*",FN_MC!M867)</f>
        <v>*</v>
      </c>
      <c r="L864" s="196" t="str">
        <f>IF(FN_MC!N867="","*",FN_MC!N867)</f>
        <v>*</v>
      </c>
      <c r="M864" s="97" t="str">
        <f>IF(FN_MC!J867="","*",FN_MC!J867)</f>
        <v>*</v>
      </c>
      <c r="N864" s="183" t="str">
        <f>IF(FN_MC!K867="","*",FN_MC!K867)</f>
        <v>*</v>
      </c>
      <c r="O864" s="183" t="str">
        <f>IF(FN_MC!L867="","*",FN_MC!L867)</f>
        <v>*</v>
      </c>
      <c r="P864" s="107" t="str">
        <f>IF(FN_MC!O867="","*",FN_MC!O867)</f>
        <v>*</v>
      </c>
      <c r="Q864" s="107" t="str">
        <f>IF(FN_MC!P867="","*",FN_MC!P867)</f>
        <v>*</v>
      </c>
      <c r="R864" s="96" t="str">
        <f>IF(FN_MC!Q867="","*",CONCATENATE(FN_MC!Q867," ",FN_MC!R867))</f>
        <v>*</v>
      </c>
      <c r="S864" s="96" t="str">
        <f>IF(FN_MC!V867="","*",FN_MC!V867)</f>
        <v>*</v>
      </c>
      <c r="T864" s="96" t="str">
        <f>IF(FN_MC!W867="","*",FN_MC!W867)</f>
        <v>*</v>
      </c>
      <c r="U864" s="98" t="str">
        <f ca="1">_xlfn.XLOOKUP(G864&amp;$U$3,BS_CONTROLE[CHAVE],BS_CONTROLE[Quantidade_11],"-")</f>
        <v>-</v>
      </c>
      <c r="V864" s="98" t="str">
        <f ca="1">_xlfn.XLOOKUP(G864&amp;$V$3,BS_CONTROLE[CHAVE],BS_CONTROLE[Quantidade_11],"-")</f>
        <v>-</v>
      </c>
      <c r="W864" s="98" t="str">
        <f ca="1">_xlfn.XLOOKUP(G864&amp;$W$3,BS_CONTROLE[CHAVE],BS_CONTROLE[Quantidade_11],"-")</f>
        <v>-</v>
      </c>
      <c r="X864" s="201"/>
      <c r="Y864" s="201"/>
      <c r="Z864" s="201"/>
      <c r="AA864" s="201"/>
      <c r="AB864" s="201"/>
      <c r="AC864" s="201"/>
      <c r="AD864" s="201"/>
      <c r="AE864" s="201"/>
      <c r="AF864" s="201"/>
      <c r="AG864" s="201"/>
      <c r="AH864" s="201"/>
      <c r="AI864" s="201"/>
      <c r="AJ864" s="201"/>
      <c r="AK864" s="201"/>
      <c r="AL864" s="201"/>
      <c r="AM864" s="201"/>
      <c r="AN864" s="201"/>
      <c r="AO864" s="201"/>
      <c r="AP864" s="201"/>
      <c r="AQ864" s="201"/>
      <c r="AR864" s="201"/>
      <c r="AS864" s="201"/>
      <c r="AT864" s="201"/>
    </row>
    <row r="865" spans="1:46" hidden="1">
      <c r="A865" s="95" t="str">
        <f>IF(FN_MC!Y868="","*",FN_MC!Y868)</f>
        <v>*</v>
      </c>
      <c r="B865" s="95" t="str">
        <f>IF(FN_MC!X868="","*",FN_MC!X868)</f>
        <v>*</v>
      </c>
      <c r="C865" s="95" t="str">
        <f>IF(FN_MC!Z868="","*",FN_MC!Z868)</f>
        <v>*</v>
      </c>
      <c r="D865" s="96" t="str">
        <f>IF(FN_MC!S868="","*",FN_MC!S868)</f>
        <v>*</v>
      </c>
      <c r="E865" s="96" t="str">
        <f>IF(FN_MC!T868="","*",FN_MC!T868)</f>
        <v>*</v>
      </c>
      <c r="F865" s="96" t="str">
        <f>IF(FN_MC!B868="","*",FN_MC!B868)</f>
        <v>*</v>
      </c>
      <c r="G865" s="96" t="str">
        <f>IF(FN_MC!D868="","*",FN_MC!D868)</f>
        <v>*</v>
      </c>
      <c r="H865" s="96" t="str">
        <f>IF(FN_MC!F868="","*",FN_MC!F868)</f>
        <v>*</v>
      </c>
      <c r="I865" s="96" t="str">
        <f>IF(FN_MC!H868="","*",FN_MC!H868)</f>
        <v>*</v>
      </c>
      <c r="J865" s="96" t="str">
        <f>IF(FN_MC!I868="","*",FN_MC!I868)</f>
        <v>*</v>
      </c>
      <c r="K865" s="96" t="str">
        <f>IF(FN_MC!M868="","*",FN_MC!M868)</f>
        <v>*</v>
      </c>
      <c r="L865" s="196" t="str">
        <f>IF(FN_MC!N868="","*",FN_MC!N868)</f>
        <v>*</v>
      </c>
      <c r="M865" s="97" t="str">
        <f>IF(FN_MC!J868="","*",FN_MC!J868)</f>
        <v>*</v>
      </c>
      <c r="N865" s="183" t="str">
        <f>IF(FN_MC!K868="","*",FN_MC!K868)</f>
        <v>*</v>
      </c>
      <c r="O865" s="183" t="str">
        <f>IF(FN_MC!L868="","*",FN_MC!L868)</f>
        <v>*</v>
      </c>
      <c r="P865" s="107" t="str">
        <f>IF(FN_MC!O868="","*",FN_MC!O868)</f>
        <v>*</v>
      </c>
      <c r="Q865" s="107" t="str">
        <f>IF(FN_MC!P868="","*",FN_MC!P868)</f>
        <v>*</v>
      </c>
      <c r="R865" s="96" t="str">
        <f>IF(FN_MC!Q868="","*",CONCATENATE(FN_MC!Q868," ",FN_MC!R868))</f>
        <v>*</v>
      </c>
      <c r="S865" s="96" t="str">
        <f>IF(FN_MC!V868="","*",FN_MC!V868)</f>
        <v>*</v>
      </c>
      <c r="T865" s="96" t="str">
        <f>IF(FN_MC!W868="","*",FN_MC!W868)</f>
        <v>*</v>
      </c>
      <c r="U865" s="98" t="str">
        <f ca="1">_xlfn.XLOOKUP(G865&amp;$U$3,BS_CONTROLE[CHAVE],BS_CONTROLE[Quantidade_11],"-")</f>
        <v>-</v>
      </c>
      <c r="V865" s="98" t="str">
        <f ca="1">_xlfn.XLOOKUP(G865&amp;$V$3,BS_CONTROLE[CHAVE],BS_CONTROLE[Quantidade_11],"-")</f>
        <v>-</v>
      </c>
      <c r="W865" s="98" t="str">
        <f ca="1">_xlfn.XLOOKUP(G865&amp;$W$3,BS_CONTROLE[CHAVE],BS_CONTROLE[Quantidade_11],"-")</f>
        <v>-</v>
      </c>
      <c r="X865" s="201"/>
      <c r="Y865" s="201"/>
      <c r="Z865" s="201"/>
      <c r="AA865" s="201"/>
      <c r="AB865" s="201"/>
      <c r="AC865" s="201"/>
      <c r="AD865" s="201"/>
      <c r="AE865" s="201"/>
      <c r="AF865" s="201"/>
      <c r="AG865" s="201"/>
      <c r="AH865" s="201"/>
      <c r="AI865" s="201"/>
      <c r="AJ865" s="201"/>
      <c r="AK865" s="201"/>
      <c r="AL865" s="201"/>
      <c r="AM865" s="201"/>
      <c r="AN865" s="201"/>
      <c r="AO865" s="201"/>
      <c r="AP865" s="201"/>
      <c r="AQ865" s="201"/>
      <c r="AR865" s="201"/>
      <c r="AS865" s="201"/>
      <c r="AT865" s="201"/>
    </row>
    <row r="866" spans="1:46" hidden="1">
      <c r="A866" s="95" t="str">
        <f>IF(FN_MC!Y869="","*",FN_MC!Y869)</f>
        <v>*</v>
      </c>
      <c r="B866" s="95" t="str">
        <f>IF(FN_MC!X869="","*",FN_MC!X869)</f>
        <v>*</v>
      </c>
      <c r="C866" s="95" t="str">
        <f>IF(FN_MC!Z869="","*",FN_MC!Z869)</f>
        <v>*</v>
      </c>
      <c r="D866" s="96" t="str">
        <f>IF(FN_MC!S869="","*",FN_MC!S869)</f>
        <v>*</v>
      </c>
      <c r="E866" s="96" t="str">
        <f>IF(FN_MC!T869="","*",FN_MC!T869)</f>
        <v>*</v>
      </c>
      <c r="F866" s="96" t="str">
        <f>IF(FN_MC!B869="","*",FN_MC!B869)</f>
        <v>*</v>
      </c>
      <c r="G866" s="96" t="str">
        <f>IF(FN_MC!D869="","*",FN_MC!D869)</f>
        <v>*</v>
      </c>
      <c r="H866" s="96" t="str">
        <f>IF(FN_MC!F869="","*",FN_MC!F869)</f>
        <v>*</v>
      </c>
      <c r="I866" s="96" t="str">
        <f>IF(FN_MC!H869="","*",FN_MC!H869)</f>
        <v>*</v>
      </c>
      <c r="J866" s="96" t="str">
        <f>IF(FN_MC!I869="","*",FN_MC!I869)</f>
        <v>*</v>
      </c>
      <c r="K866" s="96" t="str">
        <f>IF(FN_MC!M869="","*",FN_MC!M869)</f>
        <v>*</v>
      </c>
      <c r="L866" s="196" t="str">
        <f>IF(FN_MC!N869="","*",FN_MC!N869)</f>
        <v>*</v>
      </c>
      <c r="M866" s="97" t="str">
        <f>IF(FN_MC!J869="","*",FN_MC!J869)</f>
        <v>*</v>
      </c>
      <c r="N866" s="183" t="str">
        <f>IF(FN_MC!K869="","*",FN_MC!K869)</f>
        <v>*</v>
      </c>
      <c r="O866" s="183" t="str">
        <f>IF(FN_MC!L869="","*",FN_MC!L869)</f>
        <v>*</v>
      </c>
      <c r="P866" s="107" t="str">
        <f>IF(FN_MC!O869="","*",FN_MC!O869)</f>
        <v>*</v>
      </c>
      <c r="Q866" s="107" t="str">
        <f>IF(FN_MC!P869="","*",FN_MC!P869)</f>
        <v>*</v>
      </c>
      <c r="R866" s="96" t="str">
        <f>IF(FN_MC!Q869="","*",CONCATENATE(FN_MC!Q869," ",FN_MC!R869))</f>
        <v>*</v>
      </c>
      <c r="S866" s="96" t="str">
        <f>IF(FN_MC!V869="","*",FN_MC!V869)</f>
        <v>*</v>
      </c>
      <c r="T866" s="96" t="str">
        <f>IF(FN_MC!W869="","*",FN_MC!W869)</f>
        <v>*</v>
      </c>
      <c r="U866" s="98" t="str">
        <f ca="1">_xlfn.XLOOKUP(G866&amp;$U$3,BS_CONTROLE[CHAVE],BS_CONTROLE[Quantidade_11],"-")</f>
        <v>-</v>
      </c>
      <c r="V866" s="98" t="str">
        <f ca="1">_xlfn.XLOOKUP(G866&amp;$V$3,BS_CONTROLE[CHAVE],BS_CONTROLE[Quantidade_11],"-")</f>
        <v>-</v>
      </c>
      <c r="W866" s="98" t="str">
        <f ca="1">_xlfn.XLOOKUP(G866&amp;$W$3,BS_CONTROLE[CHAVE],BS_CONTROLE[Quantidade_11],"-")</f>
        <v>-</v>
      </c>
      <c r="X866" s="201"/>
      <c r="Y866" s="201"/>
      <c r="Z866" s="201"/>
      <c r="AA866" s="201"/>
      <c r="AB866" s="201"/>
      <c r="AC866" s="201"/>
      <c r="AD866" s="201"/>
      <c r="AE866" s="201"/>
      <c r="AF866" s="201"/>
      <c r="AG866" s="201"/>
      <c r="AH866" s="201"/>
      <c r="AI866" s="201"/>
      <c r="AJ866" s="201"/>
      <c r="AK866" s="201"/>
      <c r="AL866" s="201"/>
      <c r="AM866" s="201"/>
      <c r="AN866" s="201"/>
      <c r="AO866" s="201"/>
      <c r="AP866" s="201"/>
      <c r="AQ866" s="201"/>
      <c r="AR866" s="201"/>
      <c r="AS866" s="201"/>
      <c r="AT866" s="201"/>
    </row>
    <row r="867" spans="1:46" hidden="1">
      <c r="A867" s="95" t="str">
        <f>IF(FN_MC!Y870="","*",FN_MC!Y870)</f>
        <v>*</v>
      </c>
      <c r="B867" s="95" t="str">
        <f>IF(FN_MC!X870="","*",FN_MC!X870)</f>
        <v>*</v>
      </c>
      <c r="C867" s="95" t="str">
        <f>IF(FN_MC!Z870="","*",FN_MC!Z870)</f>
        <v>*</v>
      </c>
      <c r="D867" s="96" t="str">
        <f>IF(FN_MC!S870="","*",FN_MC!S870)</f>
        <v>*</v>
      </c>
      <c r="E867" s="96" t="str">
        <f>IF(FN_MC!T870="","*",FN_MC!T870)</f>
        <v>*</v>
      </c>
      <c r="F867" s="96" t="str">
        <f>IF(FN_MC!B870="","*",FN_MC!B870)</f>
        <v>*</v>
      </c>
      <c r="G867" s="96" t="str">
        <f>IF(FN_MC!D870="","*",FN_MC!D870)</f>
        <v>*</v>
      </c>
      <c r="H867" s="96" t="str">
        <f>IF(FN_MC!F870="","*",FN_MC!F870)</f>
        <v>*</v>
      </c>
      <c r="I867" s="96" t="str">
        <f>IF(FN_MC!H870="","*",FN_MC!H870)</f>
        <v>*</v>
      </c>
      <c r="J867" s="96" t="str">
        <f>IF(FN_MC!I870="","*",FN_MC!I870)</f>
        <v>*</v>
      </c>
      <c r="K867" s="96" t="str">
        <f>IF(FN_MC!M870="","*",FN_MC!M870)</f>
        <v>*</v>
      </c>
      <c r="L867" s="196" t="str">
        <f>IF(FN_MC!N870="","*",FN_MC!N870)</f>
        <v>*</v>
      </c>
      <c r="M867" s="97" t="str">
        <f>IF(FN_MC!J870="","*",FN_MC!J870)</f>
        <v>*</v>
      </c>
      <c r="N867" s="183" t="str">
        <f>IF(FN_MC!K870="","*",FN_MC!K870)</f>
        <v>*</v>
      </c>
      <c r="O867" s="183" t="str">
        <f>IF(FN_MC!L870="","*",FN_MC!L870)</f>
        <v>*</v>
      </c>
      <c r="P867" s="107" t="str">
        <f>IF(FN_MC!O870="","*",FN_MC!O870)</f>
        <v>*</v>
      </c>
      <c r="Q867" s="107" t="str">
        <f>IF(FN_MC!P870="","*",FN_MC!P870)</f>
        <v>*</v>
      </c>
      <c r="R867" s="96" t="str">
        <f>IF(FN_MC!Q870="","*",CONCATENATE(FN_MC!Q870," ",FN_MC!R870))</f>
        <v>*</v>
      </c>
      <c r="S867" s="96" t="str">
        <f>IF(FN_MC!V870="","*",FN_MC!V870)</f>
        <v>*</v>
      </c>
      <c r="T867" s="96" t="str">
        <f>IF(FN_MC!W870="","*",FN_MC!W870)</f>
        <v>*</v>
      </c>
      <c r="U867" s="98" t="str">
        <f ca="1">_xlfn.XLOOKUP(G867&amp;$U$3,BS_CONTROLE[CHAVE],BS_CONTROLE[Quantidade_11],"-")</f>
        <v>-</v>
      </c>
      <c r="V867" s="98" t="str">
        <f ca="1">_xlfn.XLOOKUP(G867&amp;$V$3,BS_CONTROLE[CHAVE],BS_CONTROLE[Quantidade_11],"-")</f>
        <v>-</v>
      </c>
      <c r="W867" s="98" t="str">
        <f ca="1">_xlfn.XLOOKUP(G867&amp;$W$3,BS_CONTROLE[CHAVE],BS_CONTROLE[Quantidade_11],"-")</f>
        <v>-</v>
      </c>
      <c r="X867" s="201"/>
      <c r="Y867" s="201"/>
      <c r="Z867" s="201"/>
      <c r="AA867" s="201"/>
      <c r="AB867" s="201"/>
      <c r="AC867" s="201"/>
      <c r="AD867" s="201"/>
      <c r="AE867" s="201"/>
      <c r="AF867" s="201"/>
      <c r="AG867" s="201"/>
      <c r="AH867" s="201"/>
      <c r="AI867" s="201"/>
      <c r="AJ867" s="201"/>
      <c r="AK867" s="201"/>
      <c r="AL867" s="201"/>
      <c r="AM867" s="201"/>
      <c r="AN867" s="201"/>
      <c r="AO867" s="201"/>
      <c r="AP867" s="201"/>
      <c r="AQ867" s="201"/>
      <c r="AR867" s="201"/>
      <c r="AS867" s="201"/>
      <c r="AT867" s="201"/>
    </row>
    <row r="868" spans="1:46" hidden="1">
      <c r="A868" s="95" t="str">
        <f>IF(FN_MC!Y871="","*",FN_MC!Y871)</f>
        <v>*</v>
      </c>
      <c r="B868" s="95" t="str">
        <f>IF(FN_MC!X871="","*",FN_MC!X871)</f>
        <v>*</v>
      </c>
      <c r="C868" s="95" t="str">
        <f>IF(FN_MC!Z871="","*",FN_MC!Z871)</f>
        <v>*</v>
      </c>
      <c r="D868" s="96" t="str">
        <f>IF(FN_MC!S871="","*",FN_MC!S871)</f>
        <v>*</v>
      </c>
      <c r="E868" s="96" t="str">
        <f>IF(FN_MC!T871="","*",FN_MC!T871)</f>
        <v>*</v>
      </c>
      <c r="F868" s="96" t="str">
        <f>IF(FN_MC!B871="","*",FN_MC!B871)</f>
        <v>*</v>
      </c>
      <c r="G868" s="96" t="str">
        <f>IF(FN_MC!D871="","*",FN_MC!D871)</f>
        <v>*</v>
      </c>
      <c r="H868" s="96" t="str">
        <f>IF(FN_MC!F871="","*",FN_MC!F871)</f>
        <v>*</v>
      </c>
      <c r="I868" s="96" t="str">
        <f>IF(FN_MC!H871="","*",FN_MC!H871)</f>
        <v>*</v>
      </c>
      <c r="J868" s="96" t="str">
        <f>IF(FN_MC!I871="","*",FN_MC!I871)</f>
        <v>*</v>
      </c>
      <c r="K868" s="96" t="str">
        <f>IF(FN_MC!M871="","*",FN_MC!M871)</f>
        <v>*</v>
      </c>
      <c r="L868" s="196" t="str">
        <f>IF(FN_MC!N871="","*",FN_MC!N871)</f>
        <v>*</v>
      </c>
      <c r="M868" s="97" t="str">
        <f>IF(FN_MC!J871="","*",FN_MC!J871)</f>
        <v>*</v>
      </c>
      <c r="N868" s="183" t="str">
        <f>IF(FN_MC!K871="","*",FN_MC!K871)</f>
        <v>*</v>
      </c>
      <c r="O868" s="183" t="str">
        <f>IF(FN_MC!L871="","*",FN_MC!L871)</f>
        <v>*</v>
      </c>
      <c r="P868" s="107" t="str">
        <f>IF(FN_MC!O871="","*",FN_MC!O871)</f>
        <v>*</v>
      </c>
      <c r="Q868" s="107" t="str">
        <f>IF(FN_MC!P871="","*",FN_MC!P871)</f>
        <v>*</v>
      </c>
      <c r="R868" s="96" t="str">
        <f>IF(FN_MC!Q871="","*",CONCATENATE(FN_MC!Q871," ",FN_MC!R871))</f>
        <v>*</v>
      </c>
      <c r="S868" s="96" t="str">
        <f>IF(FN_MC!V871="","*",FN_MC!V871)</f>
        <v>*</v>
      </c>
      <c r="T868" s="96" t="str">
        <f>IF(FN_MC!W871="","*",FN_MC!W871)</f>
        <v>*</v>
      </c>
      <c r="U868" s="98" t="str">
        <f ca="1">_xlfn.XLOOKUP(G868&amp;$U$3,BS_CONTROLE[CHAVE],BS_CONTROLE[Quantidade_11],"-")</f>
        <v>-</v>
      </c>
      <c r="V868" s="98" t="str">
        <f ca="1">_xlfn.XLOOKUP(G868&amp;$V$3,BS_CONTROLE[CHAVE],BS_CONTROLE[Quantidade_11],"-")</f>
        <v>-</v>
      </c>
      <c r="W868" s="98" t="str">
        <f ca="1">_xlfn.XLOOKUP(G868&amp;$W$3,BS_CONTROLE[CHAVE],BS_CONTROLE[Quantidade_11],"-")</f>
        <v>-</v>
      </c>
      <c r="X868" s="201"/>
      <c r="Y868" s="201"/>
      <c r="Z868" s="201"/>
      <c r="AA868" s="201"/>
      <c r="AB868" s="201"/>
      <c r="AC868" s="201"/>
      <c r="AD868" s="201"/>
      <c r="AE868" s="201"/>
      <c r="AF868" s="201"/>
      <c r="AG868" s="201"/>
      <c r="AH868" s="201"/>
      <c r="AI868" s="201"/>
      <c r="AJ868" s="201"/>
      <c r="AK868" s="201"/>
      <c r="AL868" s="201"/>
      <c r="AM868" s="201"/>
      <c r="AN868" s="201"/>
      <c r="AO868" s="201"/>
      <c r="AP868" s="201"/>
      <c r="AQ868" s="201"/>
      <c r="AR868" s="201"/>
      <c r="AS868" s="201"/>
      <c r="AT868" s="201"/>
    </row>
    <row r="869" spans="1:46" hidden="1">
      <c r="A869" s="95" t="str">
        <f>IF(FN_MC!Y872="","*",FN_MC!Y872)</f>
        <v>*</v>
      </c>
      <c r="B869" s="95" t="str">
        <f>IF(FN_MC!X872="","*",FN_MC!X872)</f>
        <v>*</v>
      </c>
      <c r="C869" s="95" t="str">
        <f>IF(FN_MC!Z872="","*",FN_MC!Z872)</f>
        <v>*</v>
      </c>
      <c r="D869" s="96" t="str">
        <f>IF(FN_MC!S872="","*",FN_MC!S872)</f>
        <v>*</v>
      </c>
      <c r="E869" s="96" t="str">
        <f>IF(FN_MC!T872="","*",FN_MC!T872)</f>
        <v>*</v>
      </c>
      <c r="F869" s="96" t="str">
        <f>IF(FN_MC!B872="","*",FN_MC!B872)</f>
        <v>*</v>
      </c>
      <c r="G869" s="96" t="str">
        <f>IF(FN_MC!D872="","*",FN_MC!D872)</f>
        <v>*</v>
      </c>
      <c r="H869" s="96" t="str">
        <f>IF(FN_MC!F872="","*",FN_MC!F872)</f>
        <v>*</v>
      </c>
      <c r="I869" s="96" t="str">
        <f>IF(FN_MC!H872="","*",FN_MC!H872)</f>
        <v>*</v>
      </c>
      <c r="J869" s="96" t="str">
        <f>IF(FN_MC!I872="","*",FN_MC!I872)</f>
        <v>*</v>
      </c>
      <c r="K869" s="96" t="str">
        <f>IF(FN_MC!M872="","*",FN_MC!M872)</f>
        <v>*</v>
      </c>
      <c r="L869" s="196" t="str">
        <f>IF(FN_MC!N872="","*",FN_MC!N872)</f>
        <v>*</v>
      </c>
      <c r="M869" s="97" t="str">
        <f>IF(FN_MC!J872="","*",FN_MC!J872)</f>
        <v>*</v>
      </c>
      <c r="N869" s="183" t="str">
        <f>IF(FN_MC!K872="","*",FN_MC!K872)</f>
        <v>*</v>
      </c>
      <c r="O869" s="183" t="str">
        <f>IF(FN_MC!L872="","*",FN_MC!L872)</f>
        <v>*</v>
      </c>
      <c r="P869" s="107" t="str">
        <f>IF(FN_MC!O872="","*",FN_MC!O872)</f>
        <v>*</v>
      </c>
      <c r="Q869" s="107" t="str">
        <f>IF(FN_MC!P872="","*",FN_MC!P872)</f>
        <v>*</v>
      </c>
      <c r="R869" s="96" t="str">
        <f>IF(FN_MC!Q872="","*",CONCATENATE(FN_MC!Q872," ",FN_MC!R872))</f>
        <v>*</v>
      </c>
      <c r="S869" s="96" t="str">
        <f>IF(FN_MC!V872="","*",FN_MC!V872)</f>
        <v>*</v>
      </c>
      <c r="T869" s="96" t="str">
        <f>IF(FN_MC!W872="","*",FN_MC!W872)</f>
        <v>*</v>
      </c>
      <c r="U869" s="98" t="str">
        <f ca="1">_xlfn.XLOOKUP(G869&amp;$U$3,BS_CONTROLE[CHAVE],BS_CONTROLE[Quantidade_11],"-")</f>
        <v>-</v>
      </c>
      <c r="V869" s="98" t="str">
        <f ca="1">_xlfn.XLOOKUP(G869&amp;$V$3,BS_CONTROLE[CHAVE],BS_CONTROLE[Quantidade_11],"-")</f>
        <v>-</v>
      </c>
      <c r="W869" s="98" t="str">
        <f ca="1">_xlfn.XLOOKUP(G869&amp;$W$3,BS_CONTROLE[CHAVE],BS_CONTROLE[Quantidade_11],"-")</f>
        <v>-</v>
      </c>
      <c r="X869" s="201"/>
      <c r="Y869" s="201"/>
      <c r="Z869" s="201"/>
      <c r="AA869" s="201"/>
      <c r="AB869" s="201"/>
      <c r="AC869" s="201"/>
      <c r="AD869" s="201"/>
      <c r="AE869" s="201"/>
      <c r="AF869" s="201"/>
      <c r="AG869" s="201"/>
      <c r="AH869" s="201"/>
      <c r="AI869" s="201"/>
      <c r="AJ869" s="201"/>
      <c r="AK869" s="201"/>
      <c r="AL869" s="201"/>
      <c r="AM869" s="201"/>
      <c r="AN869" s="201"/>
      <c r="AO869" s="201"/>
      <c r="AP869" s="201"/>
      <c r="AQ869" s="201"/>
      <c r="AR869" s="201"/>
      <c r="AS869" s="201"/>
      <c r="AT869" s="201"/>
    </row>
    <row r="870" spans="1:46" hidden="1">
      <c r="A870" s="95" t="str">
        <f>IF(FN_MC!Y873="","*",FN_MC!Y873)</f>
        <v>*</v>
      </c>
      <c r="B870" s="95" t="str">
        <f>IF(FN_MC!X873="","*",FN_MC!X873)</f>
        <v>*</v>
      </c>
      <c r="C870" s="95" t="str">
        <f>IF(FN_MC!Z873="","*",FN_MC!Z873)</f>
        <v>*</v>
      </c>
      <c r="D870" s="96" t="str">
        <f>IF(FN_MC!S873="","*",FN_MC!S873)</f>
        <v>*</v>
      </c>
      <c r="E870" s="96" t="str">
        <f>IF(FN_MC!T873="","*",FN_MC!T873)</f>
        <v>*</v>
      </c>
      <c r="F870" s="96" t="str">
        <f>IF(FN_MC!B873="","*",FN_MC!B873)</f>
        <v>*</v>
      </c>
      <c r="G870" s="96" t="str">
        <f>IF(FN_MC!D873="","*",FN_MC!D873)</f>
        <v>*</v>
      </c>
      <c r="H870" s="96" t="str">
        <f>IF(FN_MC!F873="","*",FN_MC!F873)</f>
        <v>*</v>
      </c>
      <c r="I870" s="96" t="str">
        <f>IF(FN_MC!H873="","*",FN_MC!H873)</f>
        <v>*</v>
      </c>
      <c r="J870" s="96" t="str">
        <f>IF(FN_MC!I873="","*",FN_MC!I873)</f>
        <v>*</v>
      </c>
      <c r="K870" s="96" t="str">
        <f>IF(FN_MC!M873="","*",FN_MC!M873)</f>
        <v>*</v>
      </c>
      <c r="L870" s="196" t="str">
        <f>IF(FN_MC!N873="","*",FN_MC!N873)</f>
        <v>*</v>
      </c>
      <c r="M870" s="97" t="str">
        <f>IF(FN_MC!J873="","*",FN_MC!J873)</f>
        <v>*</v>
      </c>
      <c r="N870" s="183" t="str">
        <f>IF(FN_MC!K873="","*",FN_MC!K873)</f>
        <v>*</v>
      </c>
      <c r="O870" s="183" t="str">
        <f>IF(FN_MC!L873="","*",FN_MC!L873)</f>
        <v>*</v>
      </c>
      <c r="P870" s="107" t="str">
        <f>IF(FN_MC!O873="","*",FN_MC!O873)</f>
        <v>*</v>
      </c>
      <c r="Q870" s="107" t="str">
        <f>IF(FN_MC!P873="","*",FN_MC!P873)</f>
        <v>*</v>
      </c>
      <c r="R870" s="96" t="str">
        <f>IF(FN_MC!Q873="","*",CONCATENATE(FN_MC!Q873," ",FN_MC!R873))</f>
        <v>*</v>
      </c>
      <c r="S870" s="96" t="str">
        <f>IF(FN_MC!V873="","*",FN_MC!V873)</f>
        <v>*</v>
      </c>
      <c r="T870" s="96" t="str">
        <f>IF(FN_MC!W873="","*",FN_MC!W873)</f>
        <v>*</v>
      </c>
      <c r="U870" s="98" t="str">
        <f ca="1">_xlfn.XLOOKUP(G870&amp;$U$3,BS_CONTROLE[CHAVE],BS_CONTROLE[Quantidade_11],"-")</f>
        <v>-</v>
      </c>
      <c r="V870" s="98" t="str">
        <f ca="1">_xlfn.XLOOKUP(G870&amp;$V$3,BS_CONTROLE[CHAVE],BS_CONTROLE[Quantidade_11],"-")</f>
        <v>-</v>
      </c>
      <c r="W870" s="98" t="str">
        <f ca="1">_xlfn.XLOOKUP(G870&amp;$W$3,BS_CONTROLE[CHAVE],BS_CONTROLE[Quantidade_11],"-")</f>
        <v>-</v>
      </c>
      <c r="X870" s="201"/>
      <c r="Y870" s="201"/>
      <c r="Z870" s="201"/>
      <c r="AA870" s="201"/>
      <c r="AB870" s="201"/>
      <c r="AC870" s="201"/>
      <c r="AD870" s="201"/>
      <c r="AE870" s="201"/>
      <c r="AF870" s="201"/>
      <c r="AG870" s="201"/>
      <c r="AH870" s="201"/>
      <c r="AI870" s="201"/>
      <c r="AJ870" s="201"/>
      <c r="AK870" s="201"/>
      <c r="AL870" s="201"/>
      <c r="AM870" s="201"/>
      <c r="AN870" s="201"/>
      <c r="AO870" s="201"/>
      <c r="AP870" s="201"/>
      <c r="AQ870" s="201"/>
      <c r="AR870" s="201"/>
      <c r="AS870" s="201"/>
      <c r="AT870" s="201"/>
    </row>
    <row r="871" spans="1:46" hidden="1">
      <c r="A871" s="95" t="str">
        <f>IF(FN_MC!Y874="","*",FN_MC!Y874)</f>
        <v>*</v>
      </c>
      <c r="B871" s="95" t="str">
        <f>IF(FN_MC!X874="","*",FN_MC!X874)</f>
        <v>*</v>
      </c>
      <c r="C871" s="95" t="str">
        <f>IF(FN_MC!Z874="","*",FN_MC!Z874)</f>
        <v>*</v>
      </c>
      <c r="D871" s="96" t="str">
        <f>IF(FN_MC!S874="","*",FN_MC!S874)</f>
        <v>*</v>
      </c>
      <c r="E871" s="96" t="str">
        <f>IF(FN_MC!T874="","*",FN_MC!T874)</f>
        <v>*</v>
      </c>
      <c r="F871" s="96" t="str">
        <f>IF(FN_MC!B874="","*",FN_MC!B874)</f>
        <v>*</v>
      </c>
      <c r="G871" s="96" t="str">
        <f>IF(FN_MC!D874="","*",FN_MC!D874)</f>
        <v>*</v>
      </c>
      <c r="H871" s="96" t="str">
        <f>IF(FN_MC!F874="","*",FN_MC!F874)</f>
        <v>*</v>
      </c>
      <c r="I871" s="96" t="str">
        <f>IF(FN_MC!H874="","*",FN_MC!H874)</f>
        <v>*</v>
      </c>
      <c r="J871" s="96" t="str">
        <f>IF(FN_MC!I874="","*",FN_MC!I874)</f>
        <v>*</v>
      </c>
      <c r="K871" s="96" t="str">
        <f>IF(FN_MC!M874="","*",FN_MC!M874)</f>
        <v>*</v>
      </c>
      <c r="L871" s="196" t="str">
        <f>IF(FN_MC!N874="","*",FN_MC!N874)</f>
        <v>*</v>
      </c>
      <c r="M871" s="97" t="str">
        <f>IF(FN_MC!J874="","*",FN_MC!J874)</f>
        <v>*</v>
      </c>
      <c r="N871" s="183" t="str">
        <f>IF(FN_MC!K874="","*",FN_MC!K874)</f>
        <v>*</v>
      </c>
      <c r="O871" s="183" t="str">
        <f>IF(FN_MC!L874="","*",FN_MC!L874)</f>
        <v>*</v>
      </c>
      <c r="P871" s="107" t="str">
        <f>IF(FN_MC!O874="","*",FN_MC!O874)</f>
        <v>*</v>
      </c>
      <c r="Q871" s="107" t="str">
        <f>IF(FN_MC!P874="","*",FN_MC!P874)</f>
        <v>*</v>
      </c>
      <c r="R871" s="96" t="str">
        <f>IF(FN_MC!Q874="","*",CONCATENATE(FN_MC!Q874," ",FN_MC!R874))</f>
        <v>*</v>
      </c>
      <c r="S871" s="96" t="str">
        <f>IF(FN_MC!V874="","*",FN_MC!V874)</f>
        <v>*</v>
      </c>
      <c r="T871" s="96" t="str">
        <f>IF(FN_MC!W874="","*",FN_MC!W874)</f>
        <v>*</v>
      </c>
      <c r="U871" s="98" t="str">
        <f ca="1">_xlfn.XLOOKUP(G871&amp;$U$3,BS_CONTROLE[CHAVE],BS_CONTROLE[Quantidade_11],"-")</f>
        <v>-</v>
      </c>
      <c r="V871" s="98" t="str">
        <f ca="1">_xlfn.XLOOKUP(G871&amp;$V$3,BS_CONTROLE[CHAVE],BS_CONTROLE[Quantidade_11],"-")</f>
        <v>-</v>
      </c>
      <c r="W871" s="98" t="str">
        <f ca="1">_xlfn.XLOOKUP(G871&amp;$W$3,BS_CONTROLE[CHAVE],BS_CONTROLE[Quantidade_11],"-")</f>
        <v>-</v>
      </c>
      <c r="X871" s="201"/>
      <c r="Y871" s="201"/>
      <c r="Z871" s="201"/>
      <c r="AA871" s="201"/>
      <c r="AB871" s="201"/>
      <c r="AC871" s="201"/>
      <c r="AD871" s="201"/>
      <c r="AE871" s="201"/>
      <c r="AF871" s="201"/>
      <c r="AG871" s="201"/>
      <c r="AH871" s="201"/>
      <c r="AI871" s="201"/>
      <c r="AJ871" s="201"/>
      <c r="AK871" s="201"/>
      <c r="AL871" s="201"/>
      <c r="AM871" s="201"/>
      <c r="AN871" s="201"/>
      <c r="AO871" s="201"/>
      <c r="AP871" s="201"/>
      <c r="AQ871" s="201"/>
      <c r="AR871" s="201"/>
      <c r="AS871" s="201"/>
      <c r="AT871" s="201"/>
    </row>
    <row r="872" spans="1:46" hidden="1">
      <c r="A872" s="95" t="str">
        <f>IF(FN_MC!Y875="","*",FN_MC!Y875)</f>
        <v>*</v>
      </c>
      <c r="B872" s="95" t="str">
        <f>IF(FN_MC!X875="","*",FN_MC!X875)</f>
        <v>*</v>
      </c>
      <c r="C872" s="95" t="str">
        <f>IF(FN_MC!Z875="","*",FN_MC!Z875)</f>
        <v>*</v>
      </c>
      <c r="D872" s="96" t="str">
        <f>IF(FN_MC!S875="","*",FN_MC!S875)</f>
        <v>*</v>
      </c>
      <c r="E872" s="96" t="str">
        <f>IF(FN_MC!T875="","*",FN_MC!T875)</f>
        <v>*</v>
      </c>
      <c r="F872" s="96" t="str">
        <f>IF(FN_MC!B875="","*",FN_MC!B875)</f>
        <v>*</v>
      </c>
      <c r="G872" s="96" t="str">
        <f>IF(FN_MC!D875="","*",FN_MC!D875)</f>
        <v>*</v>
      </c>
      <c r="H872" s="96" t="str">
        <f>IF(FN_MC!F875="","*",FN_MC!F875)</f>
        <v>*</v>
      </c>
      <c r="I872" s="96" t="str">
        <f>IF(FN_MC!H875="","*",FN_MC!H875)</f>
        <v>*</v>
      </c>
      <c r="J872" s="96" t="str">
        <f>IF(FN_MC!I875="","*",FN_MC!I875)</f>
        <v>*</v>
      </c>
      <c r="K872" s="96" t="str">
        <f>IF(FN_MC!M875="","*",FN_MC!M875)</f>
        <v>*</v>
      </c>
      <c r="L872" s="196" t="str">
        <f>IF(FN_MC!N875="","*",FN_MC!N875)</f>
        <v>*</v>
      </c>
      <c r="M872" s="97" t="str">
        <f>IF(FN_MC!J875="","*",FN_MC!J875)</f>
        <v>*</v>
      </c>
      <c r="N872" s="183" t="str">
        <f>IF(FN_MC!K875="","*",FN_MC!K875)</f>
        <v>*</v>
      </c>
      <c r="O872" s="183" t="str">
        <f>IF(FN_MC!L875="","*",FN_MC!L875)</f>
        <v>*</v>
      </c>
      <c r="P872" s="107" t="str">
        <f>IF(FN_MC!O875="","*",FN_MC!O875)</f>
        <v>*</v>
      </c>
      <c r="Q872" s="107" t="str">
        <f>IF(FN_MC!P875="","*",FN_MC!P875)</f>
        <v>*</v>
      </c>
      <c r="R872" s="96" t="str">
        <f>IF(FN_MC!Q875="","*",CONCATENATE(FN_MC!Q875," ",FN_MC!R875))</f>
        <v>*</v>
      </c>
      <c r="S872" s="96" t="str">
        <f>IF(FN_MC!V875="","*",FN_MC!V875)</f>
        <v>*</v>
      </c>
      <c r="T872" s="96" t="str">
        <f>IF(FN_MC!W875="","*",FN_MC!W875)</f>
        <v>*</v>
      </c>
      <c r="U872" s="98" t="str">
        <f ca="1">_xlfn.XLOOKUP(G872&amp;$U$3,BS_CONTROLE[CHAVE],BS_CONTROLE[Quantidade_11],"-")</f>
        <v>-</v>
      </c>
      <c r="V872" s="98" t="str">
        <f ca="1">_xlfn.XLOOKUP(G872&amp;$V$3,BS_CONTROLE[CHAVE],BS_CONTROLE[Quantidade_11],"-")</f>
        <v>-</v>
      </c>
      <c r="W872" s="98" t="str">
        <f ca="1">_xlfn.XLOOKUP(G872&amp;$W$3,BS_CONTROLE[CHAVE],BS_CONTROLE[Quantidade_11],"-")</f>
        <v>-</v>
      </c>
      <c r="X872" s="201"/>
      <c r="Y872" s="201"/>
      <c r="Z872" s="201"/>
      <c r="AA872" s="201"/>
      <c r="AB872" s="201"/>
      <c r="AC872" s="201"/>
      <c r="AD872" s="201"/>
      <c r="AE872" s="201"/>
      <c r="AF872" s="201"/>
      <c r="AG872" s="201"/>
      <c r="AH872" s="201"/>
      <c r="AI872" s="201"/>
      <c r="AJ872" s="201"/>
      <c r="AK872" s="201"/>
      <c r="AL872" s="201"/>
      <c r="AM872" s="201"/>
      <c r="AN872" s="201"/>
      <c r="AO872" s="201"/>
      <c r="AP872" s="201"/>
      <c r="AQ872" s="201"/>
      <c r="AR872" s="201"/>
      <c r="AS872" s="201"/>
      <c r="AT872" s="201"/>
    </row>
    <row r="873" spans="1:46" hidden="1">
      <c r="A873" s="95" t="str">
        <f>IF(FN_MC!Y876="","*",FN_MC!Y876)</f>
        <v>*</v>
      </c>
      <c r="B873" s="95" t="str">
        <f>IF(FN_MC!X876="","*",FN_MC!X876)</f>
        <v>*</v>
      </c>
      <c r="C873" s="95" t="str">
        <f>IF(FN_MC!Z876="","*",FN_MC!Z876)</f>
        <v>*</v>
      </c>
      <c r="D873" s="96" t="str">
        <f>IF(FN_MC!S876="","*",FN_MC!S876)</f>
        <v>*</v>
      </c>
      <c r="E873" s="96" t="str">
        <f>IF(FN_MC!T876="","*",FN_MC!T876)</f>
        <v>*</v>
      </c>
      <c r="F873" s="96" t="str">
        <f>IF(FN_MC!B876="","*",FN_MC!B876)</f>
        <v>*</v>
      </c>
      <c r="G873" s="96" t="str">
        <f>IF(FN_MC!D876="","*",FN_MC!D876)</f>
        <v>*</v>
      </c>
      <c r="H873" s="96" t="str">
        <f>IF(FN_MC!F876="","*",FN_MC!F876)</f>
        <v>*</v>
      </c>
      <c r="I873" s="96" t="str">
        <f>IF(FN_MC!H876="","*",FN_MC!H876)</f>
        <v>*</v>
      </c>
      <c r="J873" s="96" t="str">
        <f>IF(FN_MC!I876="","*",FN_MC!I876)</f>
        <v>*</v>
      </c>
      <c r="K873" s="96" t="str">
        <f>IF(FN_MC!M876="","*",FN_MC!M876)</f>
        <v>*</v>
      </c>
      <c r="L873" s="196" t="str">
        <f>IF(FN_MC!N876="","*",FN_MC!N876)</f>
        <v>*</v>
      </c>
      <c r="M873" s="97" t="str">
        <f>IF(FN_MC!J876="","*",FN_MC!J876)</f>
        <v>*</v>
      </c>
      <c r="N873" s="183" t="str">
        <f>IF(FN_MC!K876="","*",FN_MC!K876)</f>
        <v>*</v>
      </c>
      <c r="O873" s="183" t="str">
        <f>IF(FN_MC!L876="","*",FN_MC!L876)</f>
        <v>*</v>
      </c>
      <c r="P873" s="107" t="str">
        <f>IF(FN_MC!O876="","*",FN_MC!O876)</f>
        <v>*</v>
      </c>
      <c r="Q873" s="107" t="str">
        <f>IF(FN_MC!P876="","*",FN_MC!P876)</f>
        <v>*</v>
      </c>
      <c r="R873" s="96" t="str">
        <f>IF(FN_MC!Q876="","*",CONCATENATE(FN_MC!Q876," ",FN_MC!R876))</f>
        <v>*</v>
      </c>
      <c r="S873" s="96" t="str">
        <f>IF(FN_MC!V876="","*",FN_MC!V876)</f>
        <v>*</v>
      </c>
      <c r="T873" s="96" t="str">
        <f>IF(FN_MC!W876="","*",FN_MC!W876)</f>
        <v>*</v>
      </c>
      <c r="U873" s="98" t="str">
        <f ca="1">_xlfn.XLOOKUP(G873&amp;$U$3,BS_CONTROLE[CHAVE],BS_CONTROLE[Quantidade_11],"-")</f>
        <v>-</v>
      </c>
      <c r="V873" s="98" t="str">
        <f ca="1">_xlfn.XLOOKUP(G873&amp;$V$3,BS_CONTROLE[CHAVE],BS_CONTROLE[Quantidade_11],"-")</f>
        <v>-</v>
      </c>
      <c r="W873" s="98" t="str">
        <f ca="1">_xlfn.XLOOKUP(G873&amp;$W$3,BS_CONTROLE[CHAVE],BS_CONTROLE[Quantidade_11],"-")</f>
        <v>-</v>
      </c>
      <c r="X873" s="201"/>
      <c r="Y873" s="201"/>
      <c r="Z873" s="201"/>
      <c r="AA873" s="201"/>
      <c r="AB873" s="201"/>
      <c r="AC873" s="201"/>
      <c r="AD873" s="201"/>
      <c r="AE873" s="201"/>
      <c r="AF873" s="201"/>
      <c r="AG873" s="201"/>
      <c r="AH873" s="201"/>
      <c r="AI873" s="201"/>
      <c r="AJ873" s="201"/>
      <c r="AK873" s="201"/>
      <c r="AL873" s="201"/>
      <c r="AM873" s="201"/>
      <c r="AN873" s="201"/>
      <c r="AO873" s="201"/>
      <c r="AP873" s="201"/>
      <c r="AQ873" s="201"/>
      <c r="AR873" s="201"/>
      <c r="AS873" s="201"/>
      <c r="AT873" s="201"/>
    </row>
    <row r="874" spans="1:46" hidden="1">
      <c r="A874" s="95" t="str">
        <f>IF(FN_MC!Y877="","*",FN_MC!Y877)</f>
        <v>*</v>
      </c>
      <c r="B874" s="95" t="str">
        <f>IF(FN_MC!X877="","*",FN_MC!X877)</f>
        <v>*</v>
      </c>
      <c r="C874" s="95" t="str">
        <f>IF(FN_MC!Z877="","*",FN_MC!Z877)</f>
        <v>*</v>
      </c>
      <c r="D874" s="96" t="str">
        <f>IF(FN_MC!S877="","*",FN_MC!S877)</f>
        <v>*</v>
      </c>
      <c r="E874" s="96" t="str">
        <f>IF(FN_MC!T877="","*",FN_MC!T877)</f>
        <v>*</v>
      </c>
      <c r="F874" s="96" t="str">
        <f>IF(FN_MC!B877="","*",FN_MC!B877)</f>
        <v>*</v>
      </c>
      <c r="G874" s="96" t="str">
        <f>IF(FN_MC!D877="","*",FN_MC!D877)</f>
        <v>*</v>
      </c>
      <c r="H874" s="96" t="str">
        <f>IF(FN_MC!F877="","*",FN_MC!F877)</f>
        <v>*</v>
      </c>
      <c r="I874" s="96" t="str">
        <f>IF(FN_MC!H877="","*",FN_MC!H877)</f>
        <v>*</v>
      </c>
      <c r="J874" s="96" t="str">
        <f>IF(FN_MC!I877="","*",FN_MC!I877)</f>
        <v>*</v>
      </c>
      <c r="K874" s="96" t="str">
        <f>IF(FN_MC!M877="","*",FN_MC!M877)</f>
        <v>*</v>
      </c>
      <c r="L874" s="196" t="str">
        <f>IF(FN_MC!N877="","*",FN_MC!N877)</f>
        <v>*</v>
      </c>
      <c r="M874" s="97" t="str">
        <f>IF(FN_MC!J877="","*",FN_MC!J877)</f>
        <v>*</v>
      </c>
      <c r="N874" s="183" t="str">
        <f>IF(FN_MC!K877="","*",FN_MC!K877)</f>
        <v>*</v>
      </c>
      <c r="O874" s="183" t="str">
        <f>IF(FN_MC!L877="","*",FN_MC!L877)</f>
        <v>*</v>
      </c>
      <c r="P874" s="107" t="str">
        <f>IF(FN_MC!O877="","*",FN_MC!O877)</f>
        <v>*</v>
      </c>
      <c r="Q874" s="107" t="str">
        <f>IF(FN_MC!P877="","*",FN_MC!P877)</f>
        <v>*</v>
      </c>
      <c r="R874" s="96" t="str">
        <f>IF(FN_MC!Q877="","*",CONCATENATE(FN_MC!Q877," ",FN_MC!R877))</f>
        <v>*</v>
      </c>
      <c r="S874" s="96" t="str">
        <f>IF(FN_MC!V877="","*",FN_MC!V877)</f>
        <v>*</v>
      </c>
      <c r="T874" s="96" t="str">
        <f>IF(FN_MC!W877="","*",FN_MC!W877)</f>
        <v>*</v>
      </c>
      <c r="U874" s="98" t="str">
        <f ca="1">_xlfn.XLOOKUP(G874&amp;$U$3,BS_CONTROLE[CHAVE],BS_CONTROLE[Quantidade_11],"-")</f>
        <v>-</v>
      </c>
      <c r="V874" s="98" t="str">
        <f ca="1">_xlfn.XLOOKUP(G874&amp;$V$3,BS_CONTROLE[CHAVE],BS_CONTROLE[Quantidade_11],"-")</f>
        <v>-</v>
      </c>
      <c r="W874" s="98" t="str">
        <f ca="1">_xlfn.XLOOKUP(G874&amp;$W$3,BS_CONTROLE[CHAVE],BS_CONTROLE[Quantidade_11],"-")</f>
        <v>-</v>
      </c>
      <c r="X874" s="201"/>
      <c r="Y874" s="201"/>
      <c r="Z874" s="201"/>
      <c r="AA874" s="201"/>
      <c r="AB874" s="201"/>
      <c r="AC874" s="201"/>
      <c r="AD874" s="201"/>
      <c r="AE874" s="201"/>
      <c r="AF874" s="201"/>
      <c r="AG874" s="201"/>
      <c r="AH874" s="201"/>
      <c r="AI874" s="201"/>
      <c r="AJ874" s="201"/>
      <c r="AK874" s="201"/>
      <c r="AL874" s="201"/>
      <c r="AM874" s="201"/>
      <c r="AN874" s="201"/>
      <c r="AO874" s="201"/>
      <c r="AP874" s="201"/>
      <c r="AQ874" s="201"/>
      <c r="AR874" s="201"/>
      <c r="AS874" s="201"/>
      <c r="AT874" s="201"/>
    </row>
    <row r="875" spans="1:46" hidden="1">
      <c r="A875" s="95" t="str">
        <f>IF(FN_MC!Y878="","*",FN_MC!Y878)</f>
        <v>*</v>
      </c>
      <c r="B875" s="95" t="str">
        <f>IF(FN_MC!X878="","*",FN_MC!X878)</f>
        <v>*</v>
      </c>
      <c r="C875" s="95" t="str">
        <f>IF(FN_MC!Z878="","*",FN_MC!Z878)</f>
        <v>*</v>
      </c>
      <c r="D875" s="96" t="str">
        <f>IF(FN_MC!S878="","*",FN_MC!S878)</f>
        <v>*</v>
      </c>
      <c r="E875" s="96" t="str">
        <f>IF(FN_MC!T878="","*",FN_MC!T878)</f>
        <v>*</v>
      </c>
      <c r="F875" s="96" t="str">
        <f>IF(FN_MC!B878="","*",FN_MC!B878)</f>
        <v>*</v>
      </c>
      <c r="G875" s="96" t="str">
        <f>IF(FN_MC!D878="","*",FN_MC!D878)</f>
        <v>*</v>
      </c>
      <c r="H875" s="96" t="str">
        <f>IF(FN_MC!F878="","*",FN_MC!F878)</f>
        <v>*</v>
      </c>
      <c r="I875" s="96" t="str">
        <f>IF(FN_MC!H878="","*",FN_MC!H878)</f>
        <v>*</v>
      </c>
      <c r="J875" s="96" t="str">
        <f>IF(FN_MC!I878="","*",FN_MC!I878)</f>
        <v>*</v>
      </c>
      <c r="K875" s="96" t="str">
        <f>IF(FN_MC!M878="","*",FN_MC!M878)</f>
        <v>*</v>
      </c>
      <c r="L875" s="196" t="str">
        <f>IF(FN_MC!N878="","*",FN_MC!N878)</f>
        <v>*</v>
      </c>
      <c r="M875" s="97" t="str">
        <f>IF(FN_MC!J878="","*",FN_MC!J878)</f>
        <v>*</v>
      </c>
      <c r="N875" s="183" t="str">
        <f>IF(FN_MC!K878="","*",FN_MC!K878)</f>
        <v>*</v>
      </c>
      <c r="O875" s="183" t="str">
        <f>IF(FN_MC!L878="","*",FN_MC!L878)</f>
        <v>*</v>
      </c>
      <c r="P875" s="107" t="str">
        <f>IF(FN_MC!O878="","*",FN_MC!O878)</f>
        <v>*</v>
      </c>
      <c r="Q875" s="107" t="str">
        <f>IF(FN_MC!P878="","*",FN_MC!P878)</f>
        <v>*</v>
      </c>
      <c r="R875" s="96" t="str">
        <f>IF(FN_MC!Q878="","*",CONCATENATE(FN_MC!Q878," ",FN_MC!R878))</f>
        <v>*</v>
      </c>
      <c r="S875" s="96" t="str">
        <f>IF(FN_MC!V878="","*",FN_MC!V878)</f>
        <v>*</v>
      </c>
      <c r="T875" s="96" t="str">
        <f>IF(FN_MC!W878="","*",FN_MC!W878)</f>
        <v>*</v>
      </c>
      <c r="U875" s="98" t="str">
        <f ca="1">_xlfn.XLOOKUP(G875&amp;$U$3,BS_CONTROLE[CHAVE],BS_CONTROLE[Quantidade_11],"-")</f>
        <v>-</v>
      </c>
      <c r="V875" s="98" t="str">
        <f ca="1">_xlfn.XLOOKUP(G875&amp;$V$3,BS_CONTROLE[CHAVE],BS_CONTROLE[Quantidade_11],"-")</f>
        <v>-</v>
      </c>
      <c r="W875" s="98" t="str">
        <f ca="1">_xlfn.XLOOKUP(G875&amp;$W$3,BS_CONTROLE[CHAVE],BS_CONTROLE[Quantidade_11],"-")</f>
        <v>-</v>
      </c>
      <c r="X875" s="201"/>
      <c r="Y875" s="201"/>
      <c r="Z875" s="201"/>
      <c r="AA875" s="201"/>
      <c r="AB875" s="201"/>
      <c r="AC875" s="201"/>
      <c r="AD875" s="201"/>
      <c r="AE875" s="201"/>
      <c r="AF875" s="201"/>
      <c r="AG875" s="201"/>
      <c r="AH875" s="201"/>
      <c r="AI875" s="201"/>
      <c r="AJ875" s="201"/>
      <c r="AK875" s="201"/>
      <c r="AL875" s="201"/>
      <c r="AM875" s="201"/>
      <c r="AN875" s="201"/>
      <c r="AO875" s="201"/>
      <c r="AP875" s="201"/>
      <c r="AQ875" s="201"/>
      <c r="AR875" s="201"/>
      <c r="AS875" s="201"/>
      <c r="AT875" s="201"/>
    </row>
    <row r="876" spans="1:46" hidden="1">
      <c r="A876" s="95" t="str">
        <f>IF(FN_MC!Y879="","*",FN_MC!Y879)</f>
        <v>*</v>
      </c>
      <c r="B876" s="95" t="str">
        <f>IF(FN_MC!X879="","*",FN_MC!X879)</f>
        <v>*</v>
      </c>
      <c r="C876" s="95" t="str">
        <f>IF(FN_MC!Z879="","*",FN_MC!Z879)</f>
        <v>*</v>
      </c>
      <c r="D876" s="96" t="str">
        <f>IF(FN_MC!S879="","*",FN_MC!S879)</f>
        <v>*</v>
      </c>
      <c r="E876" s="96" t="str">
        <f>IF(FN_MC!T879="","*",FN_MC!T879)</f>
        <v>*</v>
      </c>
      <c r="F876" s="96" t="str">
        <f>IF(FN_MC!B879="","*",FN_MC!B879)</f>
        <v>*</v>
      </c>
      <c r="G876" s="96" t="str">
        <f>IF(FN_MC!D879="","*",FN_MC!D879)</f>
        <v>*</v>
      </c>
      <c r="H876" s="96" t="str">
        <f>IF(FN_MC!F879="","*",FN_MC!F879)</f>
        <v>*</v>
      </c>
      <c r="I876" s="96" t="str">
        <f>IF(FN_MC!H879="","*",FN_MC!H879)</f>
        <v>*</v>
      </c>
      <c r="J876" s="96" t="str">
        <f>IF(FN_MC!I879="","*",FN_MC!I879)</f>
        <v>*</v>
      </c>
      <c r="K876" s="96" t="str">
        <f>IF(FN_MC!M879="","*",FN_MC!M879)</f>
        <v>*</v>
      </c>
      <c r="L876" s="196" t="str">
        <f>IF(FN_MC!N879="","*",FN_MC!N879)</f>
        <v>*</v>
      </c>
      <c r="M876" s="97" t="str">
        <f>IF(FN_MC!J879="","*",FN_MC!J879)</f>
        <v>*</v>
      </c>
      <c r="N876" s="183" t="str">
        <f>IF(FN_MC!K879="","*",FN_MC!K879)</f>
        <v>*</v>
      </c>
      <c r="O876" s="183" t="str">
        <f>IF(FN_MC!L879="","*",FN_MC!L879)</f>
        <v>*</v>
      </c>
      <c r="P876" s="107" t="str">
        <f>IF(FN_MC!O879="","*",FN_MC!O879)</f>
        <v>*</v>
      </c>
      <c r="Q876" s="107" t="str">
        <f>IF(FN_MC!P879="","*",FN_MC!P879)</f>
        <v>*</v>
      </c>
      <c r="R876" s="96" t="str">
        <f>IF(FN_MC!Q879="","*",CONCATENATE(FN_MC!Q879," ",FN_MC!R879))</f>
        <v>*</v>
      </c>
      <c r="S876" s="96" t="str">
        <f>IF(FN_MC!V879="","*",FN_MC!V879)</f>
        <v>*</v>
      </c>
      <c r="T876" s="96" t="str">
        <f>IF(FN_MC!W879="","*",FN_MC!W879)</f>
        <v>*</v>
      </c>
      <c r="U876" s="98" t="str">
        <f ca="1">_xlfn.XLOOKUP(G876&amp;$U$3,BS_CONTROLE[CHAVE],BS_CONTROLE[Quantidade_11],"-")</f>
        <v>-</v>
      </c>
      <c r="V876" s="98" t="str">
        <f ca="1">_xlfn.XLOOKUP(G876&amp;$V$3,BS_CONTROLE[CHAVE],BS_CONTROLE[Quantidade_11],"-")</f>
        <v>-</v>
      </c>
      <c r="W876" s="98" t="str">
        <f ca="1">_xlfn.XLOOKUP(G876&amp;$W$3,BS_CONTROLE[CHAVE],BS_CONTROLE[Quantidade_11],"-")</f>
        <v>-</v>
      </c>
      <c r="X876" s="201"/>
      <c r="Y876" s="201"/>
      <c r="Z876" s="201"/>
      <c r="AA876" s="201"/>
      <c r="AB876" s="201"/>
      <c r="AC876" s="201"/>
      <c r="AD876" s="201"/>
      <c r="AE876" s="201"/>
      <c r="AF876" s="201"/>
      <c r="AG876" s="201"/>
      <c r="AH876" s="201"/>
      <c r="AI876" s="201"/>
      <c r="AJ876" s="201"/>
      <c r="AK876" s="201"/>
      <c r="AL876" s="201"/>
      <c r="AM876" s="201"/>
      <c r="AN876" s="201"/>
      <c r="AO876" s="201"/>
      <c r="AP876" s="201"/>
      <c r="AQ876" s="201"/>
      <c r="AR876" s="201"/>
      <c r="AS876" s="201"/>
      <c r="AT876" s="201"/>
    </row>
    <row r="877" spans="1:46" hidden="1">
      <c r="A877" s="95" t="str">
        <f>IF(FN_MC!Y880="","*",FN_MC!Y880)</f>
        <v>*</v>
      </c>
      <c r="B877" s="95" t="str">
        <f>IF(FN_MC!X880="","*",FN_MC!X880)</f>
        <v>*</v>
      </c>
      <c r="C877" s="95" t="str">
        <f>IF(FN_MC!Z880="","*",FN_MC!Z880)</f>
        <v>*</v>
      </c>
      <c r="D877" s="96" t="str">
        <f>IF(FN_MC!S880="","*",FN_MC!S880)</f>
        <v>*</v>
      </c>
      <c r="E877" s="96" t="str">
        <f>IF(FN_MC!T880="","*",FN_MC!T880)</f>
        <v>*</v>
      </c>
      <c r="F877" s="96" t="str">
        <f>IF(FN_MC!B880="","*",FN_MC!B880)</f>
        <v>*</v>
      </c>
      <c r="G877" s="96" t="str">
        <f>IF(FN_MC!D880="","*",FN_MC!D880)</f>
        <v>*</v>
      </c>
      <c r="H877" s="96" t="str">
        <f>IF(FN_MC!F880="","*",FN_MC!F880)</f>
        <v>*</v>
      </c>
      <c r="I877" s="96" t="str">
        <f>IF(FN_MC!H880="","*",FN_MC!H880)</f>
        <v>*</v>
      </c>
      <c r="J877" s="96" t="str">
        <f>IF(FN_MC!I880="","*",FN_MC!I880)</f>
        <v>*</v>
      </c>
      <c r="K877" s="96" t="str">
        <f>IF(FN_MC!M880="","*",FN_MC!M880)</f>
        <v>*</v>
      </c>
      <c r="L877" s="196" t="str">
        <f>IF(FN_MC!N880="","*",FN_MC!N880)</f>
        <v>*</v>
      </c>
      <c r="M877" s="97" t="str">
        <f>IF(FN_MC!J880="","*",FN_MC!J880)</f>
        <v>*</v>
      </c>
      <c r="N877" s="183" t="str">
        <f>IF(FN_MC!K880="","*",FN_MC!K880)</f>
        <v>*</v>
      </c>
      <c r="O877" s="183" t="str">
        <f>IF(FN_MC!L880="","*",FN_MC!L880)</f>
        <v>*</v>
      </c>
      <c r="P877" s="107" t="str">
        <f>IF(FN_MC!O880="","*",FN_MC!O880)</f>
        <v>*</v>
      </c>
      <c r="Q877" s="107" t="str">
        <f>IF(FN_MC!P880="","*",FN_MC!P880)</f>
        <v>*</v>
      </c>
      <c r="R877" s="96" t="str">
        <f>IF(FN_MC!Q880="","*",CONCATENATE(FN_MC!Q880," ",FN_MC!R880))</f>
        <v>*</v>
      </c>
      <c r="S877" s="96" t="str">
        <f>IF(FN_MC!V880="","*",FN_MC!V880)</f>
        <v>*</v>
      </c>
      <c r="T877" s="96" t="str">
        <f>IF(FN_MC!W880="","*",FN_MC!W880)</f>
        <v>*</v>
      </c>
      <c r="U877" s="98" t="str">
        <f ca="1">_xlfn.XLOOKUP(G877&amp;$U$3,BS_CONTROLE[CHAVE],BS_CONTROLE[Quantidade_11],"-")</f>
        <v>-</v>
      </c>
      <c r="V877" s="98" t="str">
        <f ca="1">_xlfn.XLOOKUP(G877&amp;$V$3,BS_CONTROLE[CHAVE],BS_CONTROLE[Quantidade_11],"-")</f>
        <v>-</v>
      </c>
      <c r="W877" s="98" t="str">
        <f ca="1">_xlfn.XLOOKUP(G877&amp;$W$3,BS_CONTROLE[CHAVE],BS_CONTROLE[Quantidade_11],"-")</f>
        <v>-</v>
      </c>
      <c r="X877" s="201"/>
      <c r="Y877" s="201"/>
      <c r="Z877" s="201"/>
      <c r="AA877" s="201"/>
      <c r="AB877" s="201"/>
      <c r="AC877" s="201"/>
      <c r="AD877" s="201"/>
      <c r="AE877" s="201"/>
      <c r="AF877" s="201"/>
      <c r="AG877" s="201"/>
      <c r="AH877" s="201"/>
      <c r="AI877" s="201"/>
      <c r="AJ877" s="201"/>
      <c r="AK877" s="201"/>
      <c r="AL877" s="201"/>
      <c r="AM877" s="201"/>
      <c r="AN877" s="201"/>
      <c r="AO877" s="201"/>
      <c r="AP877" s="201"/>
      <c r="AQ877" s="201"/>
      <c r="AR877" s="201"/>
      <c r="AS877" s="201"/>
      <c r="AT877" s="201"/>
    </row>
    <row r="878" spans="1:46" hidden="1">
      <c r="A878" s="95" t="str">
        <f>IF(FN_MC!Y881="","*",FN_MC!Y881)</f>
        <v>*</v>
      </c>
      <c r="B878" s="95" t="str">
        <f>IF(FN_MC!X881="","*",FN_MC!X881)</f>
        <v>*</v>
      </c>
      <c r="C878" s="95" t="str">
        <f>IF(FN_MC!Z881="","*",FN_MC!Z881)</f>
        <v>*</v>
      </c>
      <c r="D878" s="96" t="str">
        <f>IF(FN_MC!S881="","*",FN_MC!S881)</f>
        <v>*</v>
      </c>
      <c r="E878" s="96" t="str">
        <f>IF(FN_MC!T881="","*",FN_MC!T881)</f>
        <v>*</v>
      </c>
      <c r="F878" s="96" t="str">
        <f>IF(FN_MC!B881="","*",FN_MC!B881)</f>
        <v>*</v>
      </c>
      <c r="G878" s="96" t="str">
        <f>IF(FN_MC!D881="","*",FN_MC!D881)</f>
        <v>*</v>
      </c>
      <c r="H878" s="96" t="str">
        <f>IF(FN_MC!F881="","*",FN_MC!F881)</f>
        <v>*</v>
      </c>
      <c r="I878" s="96" t="str">
        <f>IF(FN_MC!H881="","*",FN_MC!H881)</f>
        <v>*</v>
      </c>
      <c r="J878" s="96" t="str">
        <f>IF(FN_MC!I881="","*",FN_MC!I881)</f>
        <v>*</v>
      </c>
      <c r="K878" s="96" t="str">
        <f>IF(FN_MC!M881="","*",FN_MC!M881)</f>
        <v>*</v>
      </c>
      <c r="L878" s="196" t="str">
        <f>IF(FN_MC!N881="","*",FN_MC!N881)</f>
        <v>*</v>
      </c>
      <c r="M878" s="97" t="str">
        <f>IF(FN_MC!J881="","*",FN_MC!J881)</f>
        <v>*</v>
      </c>
      <c r="N878" s="183" t="str">
        <f>IF(FN_MC!K881="","*",FN_MC!K881)</f>
        <v>*</v>
      </c>
      <c r="O878" s="183" t="str">
        <f>IF(FN_MC!L881="","*",FN_MC!L881)</f>
        <v>*</v>
      </c>
      <c r="P878" s="107" t="str">
        <f>IF(FN_MC!O881="","*",FN_MC!O881)</f>
        <v>*</v>
      </c>
      <c r="Q878" s="107" t="str">
        <f>IF(FN_MC!P881="","*",FN_MC!P881)</f>
        <v>*</v>
      </c>
      <c r="R878" s="96" t="str">
        <f>IF(FN_MC!Q881="","*",CONCATENATE(FN_MC!Q881," ",FN_MC!R881))</f>
        <v>*</v>
      </c>
      <c r="S878" s="96" t="str">
        <f>IF(FN_MC!V881="","*",FN_MC!V881)</f>
        <v>*</v>
      </c>
      <c r="T878" s="96" t="str">
        <f>IF(FN_MC!W881="","*",FN_MC!W881)</f>
        <v>*</v>
      </c>
      <c r="U878" s="98" t="str">
        <f ca="1">_xlfn.XLOOKUP(G878&amp;$U$3,BS_CONTROLE[CHAVE],BS_CONTROLE[Quantidade_11],"-")</f>
        <v>-</v>
      </c>
      <c r="V878" s="98" t="str">
        <f ca="1">_xlfn.XLOOKUP(G878&amp;$V$3,BS_CONTROLE[CHAVE],BS_CONTROLE[Quantidade_11],"-")</f>
        <v>-</v>
      </c>
      <c r="W878" s="98" t="str">
        <f ca="1">_xlfn.XLOOKUP(G878&amp;$W$3,BS_CONTROLE[CHAVE],BS_CONTROLE[Quantidade_11],"-")</f>
        <v>-</v>
      </c>
      <c r="X878" s="201"/>
      <c r="Y878" s="201"/>
      <c r="Z878" s="201"/>
      <c r="AA878" s="201"/>
      <c r="AB878" s="201"/>
      <c r="AC878" s="201"/>
      <c r="AD878" s="201"/>
      <c r="AE878" s="201"/>
      <c r="AF878" s="201"/>
      <c r="AG878" s="201"/>
      <c r="AH878" s="201"/>
      <c r="AI878" s="201"/>
      <c r="AJ878" s="201"/>
      <c r="AK878" s="201"/>
      <c r="AL878" s="201"/>
      <c r="AM878" s="201"/>
      <c r="AN878" s="201"/>
      <c r="AO878" s="201"/>
      <c r="AP878" s="201"/>
      <c r="AQ878" s="201"/>
      <c r="AR878" s="201"/>
      <c r="AS878" s="201"/>
      <c r="AT878" s="201"/>
    </row>
    <row r="879" spans="1:46" hidden="1">
      <c r="A879" s="95" t="str">
        <f>IF(FN_MC!Y882="","*",FN_MC!Y882)</f>
        <v>*</v>
      </c>
      <c r="B879" s="95" t="str">
        <f>IF(FN_MC!X882="","*",FN_MC!X882)</f>
        <v>*</v>
      </c>
      <c r="C879" s="95" t="str">
        <f>IF(FN_MC!Z882="","*",FN_MC!Z882)</f>
        <v>*</v>
      </c>
      <c r="D879" s="96" t="str">
        <f>IF(FN_MC!S882="","*",FN_MC!S882)</f>
        <v>*</v>
      </c>
      <c r="E879" s="96" t="str">
        <f>IF(FN_MC!T882="","*",FN_MC!T882)</f>
        <v>*</v>
      </c>
      <c r="F879" s="96" t="str">
        <f>IF(FN_MC!B882="","*",FN_MC!B882)</f>
        <v>*</v>
      </c>
      <c r="G879" s="96" t="str">
        <f>IF(FN_MC!D882="","*",FN_MC!D882)</f>
        <v>*</v>
      </c>
      <c r="H879" s="96" t="str">
        <f>IF(FN_MC!F882="","*",FN_MC!F882)</f>
        <v>*</v>
      </c>
      <c r="I879" s="96" t="str">
        <f>IF(FN_MC!H882="","*",FN_MC!H882)</f>
        <v>*</v>
      </c>
      <c r="J879" s="96" t="str">
        <f>IF(FN_MC!I882="","*",FN_MC!I882)</f>
        <v>*</v>
      </c>
      <c r="K879" s="96" t="str">
        <f>IF(FN_MC!M882="","*",FN_MC!M882)</f>
        <v>*</v>
      </c>
      <c r="L879" s="196" t="str">
        <f>IF(FN_MC!N882="","*",FN_MC!N882)</f>
        <v>*</v>
      </c>
      <c r="M879" s="97" t="str">
        <f>IF(FN_MC!J882="","*",FN_MC!J882)</f>
        <v>*</v>
      </c>
      <c r="N879" s="183" t="str">
        <f>IF(FN_MC!K882="","*",FN_MC!K882)</f>
        <v>*</v>
      </c>
      <c r="O879" s="183" t="str">
        <f>IF(FN_MC!L882="","*",FN_MC!L882)</f>
        <v>*</v>
      </c>
      <c r="P879" s="107" t="str">
        <f>IF(FN_MC!O882="","*",FN_MC!O882)</f>
        <v>*</v>
      </c>
      <c r="Q879" s="107" t="str">
        <f>IF(FN_MC!P882="","*",FN_MC!P882)</f>
        <v>*</v>
      </c>
      <c r="R879" s="96" t="str">
        <f>IF(FN_MC!Q882="","*",CONCATENATE(FN_MC!Q882," ",FN_MC!R882))</f>
        <v>*</v>
      </c>
      <c r="S879" s="96" t="str">
        <f>IF(FN_MC!V882="","*",FN_MC!V882)</f>
        <v>*</v>
      </c>
      <c r="T879" s="96" t="str">
        <f>IF(FN_MC!W882="","*",FN_MC!W882)</f>
        <v>*</v>
      </c>
      <c r="U879" s="98" t="str">
        <f ca="1">_xlfn.XLOOKUP(G879&amp;$U$3,BS_CONTROLE[CHAVE],BS_CONTROLE[Quantidade_11],"-")</f>
        <v>-</v>
      </c>
      <c r="V879" s="98" t="str">
        <f ca="1">_xlfn.XLOOKUP(G879&amp;$V$3,BS_CONTROLE[CHAVE],BS_CONTROLE[Quantidade_11],"-")</f>
        <v>-</v>
      </c>
      <c r="W879" s="98" t="str">
        <f ca="1">_xlfn.XLOOKUP(G879&amp;$W$3,BS_CONTROLE[CHAVE],BS_CONTROLE[Quantidade_11],"-")</f>
        <v>-</v>
      </c>
      <c r="X879" s="201"/>
      <c r="Y879" s="201"/>
      <c r="Z879" s="201"/>
      <c r="AA879" s="201"/>
      <c r="AB879" s="201"/>
      <c r="AC879" s="201"/>
      <c r="AD879" s="201"/>
      <c r="AE879" s="201"/>
      <c r="AF879" s="201"/>
      <c r="AG879" s="201"/>
      <c r="AH879" s="201"/>
      <c r="AI879" s="201"/>
      <c r="AJ879" s="201"/>
      <c r="AK879" s="201"/>
      <c r="AL879" s="201"/>
      <c r="AM879" s="201"/>
      <c r="AN879" s="201"/>
      <c r="AO879" s="201"/>
      <c r="AP879" s="201"/>
      <c r="AQ879" s="201"/>
      <c r="AR879" s="201"/>
      <c r="AS879" s="201"/>
      <c r="AT879" s="201"/>
    </row>
    <row r="880" spans="1:46" hidden="1">
      <c r="A880" s="95" t="str">
        <f>IF(FN_MC!Y883="","*",FN_MC!Y883)</f>
        <v>*</v>
      </c>
      <c r="B880" s="95" t="str">
        <f>IF(FN_MC!X883="","*",FN_MC!X883)</f>
        <v>*</v>
      </c>
      <c r="C880" s="95" t="str">
        <f>IF(FN_MC!Z883="","*",FN_MC!Z883)</f>
        <v>*</v>
      </c>
      <c r="D880" s="96" t="str">
        <f>IF(FN_MC!S883="","*",FN_MC!S883)</f>
        <v>*</v>
      </c>
      <c r="E880" s="96" t="str">
        <f>IF(FN_MC!T883="","*",FN_MC!T883)</f>
        <v>*</v>
      </c>
      <c r="F880" s="96" t="str">
        <f>IF(FN_MC!B883="","*",FN_MC!B883)</f>
        <v>*</v>
      </c>
      <c r="G880" s="96" t="str">
        <f>IF(FN_MC!D883="","*",FN_MC!D883)</f>
        <v>*</v>
      </c>
      <c r="H880" s="96" t="str">
        <f>IF(FN_MC!F883="","*",FN_MC!F883)</f>
        <v>*</v>
      </c>
      <c r="I880" s="96" t="str">
        <f>IF(FN_MC!H883="","*",FN_MC!H883)</f>
        <v>*</v>
      </c>
      <c r="J880" s="96" t="str">
        <f>IF(FN_MC!I883="","*",FN_MC!I883)</f>
        <v>*</v>
      </c>
      <c r="K880" s="96" t="str">
        <f>IF(FN_MC!M883="","*",FN_MC!M883)</f>
        <v>*</v>
      </c>
      <c r="L880" s="196" t="str">
        <f>IF(FN_MC!N883="","*",FN_MC!N883)</f>
        <v>*</v>
      </c>
      <c r="M880" s="97" t="str">
        <f>IF(FN_MC!J883="","*",FN_MC!J883)</f>
        <v>*</v>
      </c>
      <c r="N880" s="183" t="str">
        <f>IF(FN_MC!K883="","*",FN_MC!K883)</f>
        <v>*</v>
      </c>
      <c r="O880" s="183" t="str">
        <f>IF(FN_MC!L883="","*",FN_MC!L883)</f>
        <v>*</v>
      </c>
      <c r="P880" s="107" t="str">
        <f>IF(FN_MC!O883="","*",FN_MC!O883)</f>
        <v>*</v>
      </c>
      <c r="Q880" s="107" t="str">
        <f>IF(FN_MC!P883="","*",FN_MC!P883)</f>
        <v>*</v>
      </c>
      <c r="R880" s="96" t="str">
        <f>IF(FN_MC!Q883="","*",CONCATENATE(FN_MC!Q883," ",FN_MC!R883))</f>
        <v>*</v>
      </c>
      <c r="S880" s="96" t="str">
        <f>IF(FN_MC!V883="","*",FN_MC!V883)</f>
        <v>*</v>
      </c>
      <c r="T880" s="96" t="str">
        <f>IF(FN_MC!W883="","*",FN_MC!W883)</f>
        <v>*</v>
      </c>
      <c r="U880" s="98" t="str">
        <f ca="1">_xlfn.XLOOKUP(G880&amp;$U$3,BS_CONTROLE[CHAVE],BS_CONTROLE[Quantidade_11],"-")</f>
        <v>-</v>
      </c>
      <c r="V880" s="98" t="str">
        <f ca="1">_xlfn.XLOOKUP(G880&amp;$V$3,BS_CONTROLE[CHAVE],BS_CONTROLE[Quantidade_11],"-")</f>
        <v>-</v>
      </c>
      <c r="W880" s="98" t="str">
        <f ca="1">_xlfn.XLOOKUP(G880&amp;$W$3,BS_CONTROLE[CHAVE],BS_CONTROLE[Quantidade_11],"-")</f>
        <v>-</v>
      </c>
      <c r="X880" s="201"/>
      <c r="Y880" s="201"/>
      <c r="Z880" s="201"/>
      <c r="AA880" s="201"/>
      <c r="AB880" s="201"/>
      <c r="AC880" s="201"/>
      <c r="AD880" s="201"/>
      <c r="AE880" s="201"/>
      <c r="AF880" s="201"/>
      <c r="AG880" s="201"/>
      <c r="AH880" s="201"/>
      <c r="AI880" s="201"/>
      <c r="AJ880" s="201"/>
      <c r="AK880" s="201"/>
      <c r="AL880" s="201"/>
      <c r="AM880" s="201"/>
      <c r="AN880" s="201"/>
      <c r="AO880" s="201"/>
      <c r="AP880" s="201"/>
      <c r="AQ880" s="201"/>
      <c r="AR880" s="201"/>
      <c r="AS880" s="201"/>
      <c r="AT880" s="201"/>
    </row>
    <row r="881" spans="1:46" hidden="1">
      <c r="A881" s="95" t="str">
        <f>IF(FN_MC!Y884="","*",FN_MC!Y884)</f>
        <v>*</v>
      </c>
      <c r="B881" s="95" t="str">
        <f>IF(FN_MC!X884="","*",FN_MC!X884)</f>
        <v>*</v>
      </c>
      <c r="C881" s="95" t="str">
        <f>IF(FN_MC!Z884="","*",FN_MC!Z884)</f>
        <v>*</v>
      </c>
      <c r="D881" s="96" t="str">
        <f>IF(FN_MC!S884="","*",FN_MC!S884)</f>
        <v>*</v>
      </c>
      <c r="E881" s="96" t="str">
        <f>IF(FN_MC!T884="","*",FN_MC!T884)</f>
        <v>*</v>
      </c>
      <c r="F881" s="96" t="str">
        <f>IF(FN_MC!B884="","*",FN_MC!B884)</f>
        <v>*</v>
      </c>
      <c r="G881" s="96" t="str">
        <f>IF(FN_MC!D884="","*",FN_MC!D884)</f>
        <v>*</v>
      </c>
      <c r="H881" s="96" t="str">
        <f>IF(FN_MC!F884="","*",FN_MC!F884)</f>
        <v>*</v>
      </c>
      <c r="I881" s="96" t="str">
        <f>IF(FN_MC!H884="","*",FN_MC!H884)</f>
        <v>*</v>
      </c>
      <c r="J881" s="96" t="str">
        <f>IF(FN_MC!I884="","*",FN_MC!I884)</f>
        <v>*</v>
      </c>
      <c r="K881" s="96" t="str">
        <f>IF(FN_MC!M884="","*",FN_MC!M884)</f>
        <v>*</v>
      </c>
      <c r="L881" s="196" t="str">
        <f>IF(FN_MC!N884="","*",FN_MC!N884)</f>
        <v>*</v>
      </c>
      <c r="M881" s="97" t="str">
        <f>IF(FN_MC!J884="","*",FN_MC!J884)</f>
        <v>*</v>
      </c>
      <c r="N881" s="183" t="str">
        <f>IF(FN_MC!K884="","*",FN_MC!K884)</f>
        <v>*</v>
      </c>
      <c r="O881" s="183" t="str">
        <f>IF(FN_MC!L884="","*",FN_MC!L884)</f>
        <v>*</v>
      </c>
      <c r="P881" s="107" t="str">
        <f>IF(FN_MC!O884="","*",FN_MC!O884)</f>
        <v>*</v>
      </c>
      <c r="Q881" s="107" t="str">
        <f>IF(FN_MC!P884="","*",FN_MC!P884)</f>
        <v>*</v>
      </c>
      <c r="R881" s="96" t="str">
        <f>IF(FN_MC!Q884="","*",CONCATENATE(FN_MC!Q884," ",FN_MC!R884))</f>
        <v>*</v>
      </c>
      <c r="S881" s="96" t="str">
        <f>IF(FN_MC!V884="","*",FN_MC!V884)</f>
        <v>*</v>
      </c>
      <c r="T881" s="96" t="str">
        <f>IF(FN_MC!W884="","*",FN_MC!W884)</f>
        <v>*</v>
      </c>
      <c r="U881" s="98" t="str">
        <f ca="1">_xlfn.XLOOKUP(G881&amp;$U$3,BS_CONTROLE[CHAVE],BS_CONTROLE[Quantidade_11],"-")</f>
        <v>-</v>
      </c>
      <c r="V881" s="98" t="str">
        <f ca="1">_xlfn.XLOOKUP(G881&amp;$V$3,BS_CONTROLE[CHAVE],BS_CONTROLE[Quantidade_11],"-")</f>
        <v>-</v>
      </c>
      <c r="W881" s="98" t="str">
        <f ca="1">_xlfn.XLOOKUP(G881&amp;$W$3,BS_CONTROLE[CHAVE],BS_CONTROLE[Quantidade_11],"-")</f>
        <v>-</v>
      </c>
      <c r="X881" s="201"/>
      <c r="Y881" s="201"/>
      <c r="Z881" s="201"/>
      <c r="AA881" s="201"/>
      <c r="AB881" s="201"/>
      <c r="AC881" s="201"/>
      <c r="AD881" s="201"/>
      <c r="AE881" s="201"/>
      <c r="AF881" s="201"/>
      <c r="AG881" s="201"/>
      <c r="AH881" s="201"/>
      <c r="AI881" s="201"/>
      <c r="AJ881" s="201"/>
      <c r="AK881" s="201"/>
      <c r="AL881" s="201"/>
      <c r="AM881" s="201"/>
      <c r="AN881" s="201"/>
      <c r="AO881" s="201"/>
      <c r="AP881" s="201"/>
      <c r="AQ881" s="201"/>
      <c r="AR881" s="201"/>
      <c r="AS881" s="201"/>
      <c r="AT881" s="201"/>
    </row>
    <row r="882" spans="1:46" hidden="1">
      <c r="A882" s="95" t="str">
        <f>IF(FN_MC!Y885="","*",FN_MC!Y885)</f>
        <v>*</v>
      </c>
      <c r="B882" s="95" t="str">
        <f>IF(FN_MC!X885="","*",FN_MC!X885)</f>
        <v>*</v>
      </c>
      <c r="C882" s="95" t="str">
        <f>IF(FN_MC!Z885="","*",FN_MC!Z885)</f>
        <v>*</v>
      </c>
      <c r="D882" s="96" t="str">
        <f>IF(FN_MC!S885="","*",FN_MC!S885)</f>
        <v>*</v>
      </c>
      <c r="E882" s="96" t="str">
        <f>IF(FN_MC!T885="","*",FN_MC!T885)</f>
        <v>*</v>
      </c>
      <c r="F882" s="96" t="str">
        <f>IF(FN_MC!B885="","*",FN_MC!B885)</f>
        <v>*</v>
      </c>
      <c r="G882" s="96" t="str">
        <f>IF(FN_MC!D885="","*",FN_MC!D885)</f>
        <v>*</v>
      </c>
      <c r="H882" s="96" t="str">
        <f>IF(FN_MC!F885="","*",FN_MC!F885)</f>
        <v>*</v>
      </c>
      <c r="I882" s="96" t="str">
        <f>IF(FN_MC!H885="","*",FN_MC!H885)</f>
        <v>*</v>
      </c>
      <c r="J882" s="96" t="str">
        <f>IF(FN_MC!I885="","*",FN_MC!I885)</f>
        <v>*</v>
      </c>
      <c r="K882" s="96" t="str">
        <f>IF(FN_MC!M885="","*",FN_MC!M885)</f>
        <v>*</v>
      </c>
      <c r="L882" s="196" t="str">
        <f>IF(FN_MC!N885="","*",FN_MC!N885)</f>
        <v>*</v>
      </c>
      <c r="M882" s="97" t="str">
        <f>IF(FN_MC!J885="","*",FN_MC!J885)</f>
        <v>*</v>
      </c>
      <c r="N882" s="183" t="str">
        <f>IF(FN_MC!K885="","*",FN_MC!K885)</f>
        <v>*</v>
      </c>
      <c r="O882" s="183" t="str">
        <f>IF(FN_MC!L885="","*",FN_MC!L885)</f>
        <v>*</v>
      </c>
      <c r="P882" s="107" t="str">
        <f>IF(FN_MC!O885="","*",FN_MC!O885)</f>
        <v>*</v>
      </c>
      <c r="Q882" s="107" t="str">
        <f>IF(FN_MC!P885="","*",FN_MC!P885)</f>
        <v>*</v>
      </c>
      <c r="R882" s="96" t="str">
        <f>IF(FN_MC!Q885="","*",CONCATENATE(FN_MC!Q885," ",FN_MC!R885))</f>
        <v>*</v>
      </c>
      <c r="S882" s="96" t="str">
        <f>IF(FN_MC!V885="","*",FN_MC!V885)</f>
        <v>*</v>
      </c>
      <c r="T882" s="96" t="str">
        <f>IF(FN_MC!W885="","*",FN_MC!W885)</f>
        <v>*</v>
      </c>
      <c r="U882" s="98" t="str">
        <f ca="1">_xlfn.XLOOKUP(G882&amp;$U$3,BS_CONTROLE[CHAVE],BS_CONTROLE[Quantidade_11],"-")</f>
        <v>-</v>
      </c>
      <c r="V882" s="98" t="str">
        <f ca="1">_xlfn.XLOOKUP(G882&amp;$V$3,BS_CONTROLE[CHAVE],BS_CONTROLE[Quantidade_11],"-")</f>
        <v>-</v>
      </c>
      <c r="W882" s="98" t="str">
        <f ca="1">_xlfn.XLOOKUP(G882&amp;$W$3,BS_CONTROLE[CHAVE],BS_CONTROLE[Quantidade_11],"-")</f>
        <v>-</v>
      </c>
      <c r="X882" s="201"/>
      <c r="Y882" s="201"/>
      <c r="Z882" s="201"/>
      <c r="AA882" s="201"/>
      <c r="AB882" s="201"/>
      <c r="AC882" s="201"/>
      <c r="AD882" s="201"/>
      <c r="AE882" s="201"/>
      <c r="AF882" s="201"/>
      <c r="AG882" s="201"/>
      <c r="AH882" s="201"/>
      <c r="AI882" s="201"/>
      <c r="AJ882" s="201"/>
      <c r="AK882" s="201"/>
      <c r="AL882" s="201"/>
      <c r="AM882" s="201"/>
      <c r="AN882" s="201"/>
      <c r="AO882" s="201"/>
      <c r="AP882" s="201"/>
      <c r="AQ882" s="201"/>
      <c r="AR882" s="201"/>
      <c r="AS882" s="201"/>
      <c r="AT882" s="201"/>
    </row>
    <row r="883" spans="1:46" hidden="1">
      <c r="A883" s="95" t="str">
        <f>IF(FN_MC!Y886="","*",FN_MC!Y886)</f>
        <v>*</v>
      </c>
      <c r="B883" s="95" t="str">
        <f>IF(FN_MC!X886="","*",FN_MC!X886)</f>
        <v>*</v>
      </c>
      <c r="C883" s="95" t="str">
        <f>IF(FN_MC!Z886="","*",FN_MC!Z886)</f>
        <v>*</v>
      </c>
      <c r="D883" s="96" t="str">
        <f>IF(FN_MC!S886="","*",FN_MC!S886)</f>
        <v>*</v>
      </c>
      <c r="E883" s="96" t="str">
        <f>IF(FN_MC!T886="","*",FN_MC!T886)</f>
        <v>*</v>
      </c>
      <c r="F883" s="96" t="str">
        <f>IF(FN_MC!B886="","*",FN_MC!B886)</f>
        <v>*</v>
      </c>
      <c r="G883" s="96" t="str">
        <f>IF(FN_MC!D886="","*",FN_MC!D886)</f>
        <v>*</v>
      </c>
      <c r="H883" s="96" t="str">
        <f>IF(FN_MC!F886="","*",FN_MC!F886)</f>
        <v>*</v>
      </c>
      <c r="I883" s="96" t="str">
        <f>IF(FN_MC!H886="","*",FN_MC!H886)</f>
        <v>*</v>
      </c>
      <c r="J883" s="96" t="str">
        <f>IF(FN_MC!I886="","*",FN_MC!I886)</f>
        <v>*</v>
      </c>
      <c r="K883" s="96" t="str">
        <f>IF(FN_MC!M886="","*",FN_MC!M886)</f>
        <v>*</v>
      </c>
      <c r="L883" s="196" t="str">
        <f>IF(FN_MC!N886="","*",FN_MC!N886)</f>
        <v>*</v>
      </c>
      <c r="M883" s="97" t="str">
        <f>IF(FN_MC!J886="","*",FN_MC!J886)</f>
        <v>*</v>
      </c>
      <c r="N883" s="183" t="str">
        <f>IF(FN_MC!K886="","*",FN_MC!K886)</f>
        <v>*</v>
      </c>
      <c r="O883" s="183" t="str">
        <f>IF(FN_MC!L886="","*",FN_MC!L886)</f>
        <v>*</v>
      </c>
      <c r="P883" s="107" t="str">
        <f>IF(FN_MC!O886="","*",FN_MC!O886)</f>
        <v>*</v>
      </c>
      <c r="Q883" s="107" t="str">
        <f>IF(FN_MC!P886="","*",FN_MC!P886)</f>
        <v>*</v>
      </c>
      <c r="R883" s="96" t="str">
        <f>IF(FN_MC!Q886="","*",CONCATENATE(FN_MC!Q886," ",FN_MC!R886))</f>
        <v>*</v>
      </c>
      <c r="S883" s="96" t="str">
        <f>IF(FN_MC!V886="","*",FN_MC!V886)</f>
        <v>*</v>
      </c>
      <c r="T883" s="96" t="str">
        <f>IF(FN_MC!W886="","*",FN_MC!W886)</f>
        <v>*</v>
      </c>
      <c r="U883" s="98" t="str">
        <f ca="1">_xlfn.XLOOKUP(G883&amp;$U$3,BS_CONTROLE[CHAVE],BS_CONTROLE[Quantidade_11],"-")</f>
        <v>-</v>
      </c>
      <c r="V883" s="98" t="str">
        <f ca="1">_xlfn.XLOOKUP(G883&amp;$V$3,BS_CONTROLE[CHAVE],BS_CONTROLE[Quantidade_11],"-")</f>
        <v>-</v>
      </c>
      <c r="W883" s="98" t="str">
        <f ca="1">_xlfn.XLOOKUP(G883&amp;$W$3,BS_CONTROLE[CHAVE],BS_CONTROLE[Quantidade_11],"-")</f>
        <v>-</v>
      </c>
      <c r="X883" s="201"/>
      <c r="Y883" s="201"/>
      <c r="Z883" s="201"/>
      <c r="AA883" s="201"/>
      <c r="AB883" s="201"/>
      <c r="AC883" s="201"/>
      <c r="AD883" s="201"/>
      <c r="AE883" s="201"/>
      <c r="AF883" s="201"/>
      <c r="AG883" s="201"/>
      <c r="AH883" s="201"/>
      <c r="AI883" s="201"/>
      <c r="AJ883" s="201"/>
      <c r="AK883" s="201"/>
      <c r="AL883" s="201"/>
      <c r="AM883" s="201"/>
      <c r="AN883" s="201"/>
      <c r="AO883" s="201"/>
      <c r="AP883" s="201"/>
      <c r="AQ883" s="201"/>
      <c r="AR883" s="201"/>
      <c r="AS883" s="201"/>
      <c r="AT883" s="201"/>
    </row>
    <row r="884" spans="1:46" hidden="1">
      <c r="A884" s="95" t="str">
        <f>IF(FN_MC!Y887="","*",FN_MC!Y887)</f>
        <v>*</v>
      </c>
      <c r="B884" s="95" t="str">
        <f>IF(FN_MC!X887="","*",FN_MC!X887)</f>
        <v>*</v>
      </c>
      <c r="C884" s="95" t="str">
        <f>IF(FN_MC!Z887="","*",FN_MC!Z887)</f>
        <v>*</v>
      </c>
      <c r="D884" s="96" t="str">
        <f>IF(FN_MC!S887="","*",FN_MC!S887)</f>
        <v>*</v>
      </c>
      <c r="E884" s="96" t="str">
        <f>IF(FN_MC!T887="","*",FN_MC!T887)</f>
        <v>*</v>
      </c>
      <c r="F884" s="96" t="str">
        <f>IF(FN_MC!B887="","*",FN_MC!B887)</f>
        <v>*</v>
      </c>
      <c r="G884" s="96" t="str">
        <f>IF(FN_MC!D887="","*",FN_MC!D887)</f>
        <v>*</v>
      </c>
      <c r="H884" s="96" t="str">
        <f>IF(FN_MC!F887="","*",FN_MC!F887)</f>
        <v>*</v>
      </c>
      <c r="I884" s="96" t="str">
        <f>IF(FN_MC!H887="","*",FN_MC!H887)</f>
        <v>*</v>
      </c>
      <c r="J884" s="96" t="str">
        <f>IF(FN_MC!I887="","*",FN_MC!I887)</f>
        <v>*</v>
      </c>
      <c r="K884" s="96" t="str">
        <f>IF(FN_MC!M887="","*",FN_MC!M887)</f>
        <v>*</v>
      </c>
      <c r="L884" s="196" t="str">
        <f>IF(FN_MC!N887="","*",FN_MC!N887)</f>
        <v>*</v>
      </c>
      <c r="M884" s="97" t="str">
        <f>IF(FN_MC!J887="","*",FN_MC!J887)</f>
        <v>*</v>
      </c>
      <c r="N884" s="183" t="str">
        <f>IF(FN_MC!K887="","*",FN_MC!K887)</f>
        <v>*</v>
      </c>
      <c r="O884" s="183" t="str">
        <f>IF(FN_MC!L887="","*",FN_MC!L887)</f>
        <v>*</v>
      </c>
      <c r="P884" s="107" t="str">
        <f>IF(FN_MC!O887="","*",FN_MC!O887)</f>
        <v>*</v>
      </c>
      <c r="Q884" s="107" t="str">
        <f>IF(FN_MC!P887="","*",FN_MC!P887)</f>
        <v>*</v>
      </c>
      <c r="R884" s="96" t="str">
        <f>IF(FN_MC!Q887="","*",CONCATENATE(FN_MC!Q887," ",FN_MC!R887))</f>
        <v>*</v>
      </c>
      <c r="S884" s="96" t="str">
        <f>IF(FN_MC!V887="","*",FN_MC!V887)</f>
        <v>*</v>
      </c>
      <c r="T884" s="96" t="str">
        <f>IF(FN_MC!W887="","*",FN_MC!W887)</f>
        <v>*</v>
      </c>
      <c r="U884" s="98" t="str">
        <f ca="1">_xlfn.XLOOKUP(G884&amp;$U$3,BS_CONTROLE[CHAVE],BS_CONTROLE[Quantidade_11],"-")</f>
        <v>-</v>
      </c>
      <c r="V884" s="98" t="str">
        <f ca="1">_xlfn.XLOOKUP(G884&amp;$V$3,BS_CONTROLE[CHAVE],BS_CONTROLE[Quantidade_11],"-")</f>
        <v>-</v>
      </c>
      <c r="W884" s="98" t="str">
        <f ca="1">_xlfn.XLOOKUP(G884&amp;$W$3,BS_CONTROLE[CHAVE],BS_CONTROLE[Quantidade_11],"-")</f>
        <v>-</v>
      </c>
      <c r="X884" s="201"/>
      <c r="Y884" s="201"/>
      <c r="Z884" s="201"/>
      <c r="AA884" s="201"/>
      <c r="AB884" s="201"/>
      <c r="AC884" s="201"/>
      <c r="AD884" s="201"/>
      <c r="AE884" s="201"/>
      <c r="AF884" s="201"/>
      <c r="AG884" s="201"/>
      <c r="AH884" s="201"/>
      <c r="AI884" s="201"/>
      <c r="AJ884" s="201"/>
      <c r="AK884" s="201"/>
      <c r="AL884" s="201"/>
      <c r="AM884" s="201"/>
      <c r="AN884" s="201"/>
      <c r="AO884" s="201"/>
      <c r="AP884" s="201"/>
      <c r="AQ884" s="201"/>
      <c r="AR884" s="201"/>
      <c r="AS884" s="201"/>
      <c r="AT884" s="201"/>
    </row>
    <row r="885" spans="1:46" hidden="1">
      <c r="A885" s="95" t="str">
        <f>IF(FN_MC!Y888="","*",FN_MC!Y888)</f>
        <v>*</v>
      </c>
      <c r="B885" s="95" t="str">
        <f>IF(FN_MC!X888="","*",FN_MC!X888)</f>
        <v>*</v>
      </c>
      <c r="C885" s="95" t="str">
        <f>IF(FN_MC!Z888="","*",FN_MC!Z888)</f>
        <v>*</v>
      </c>
      <c r="D885" s="96" t="str">
        <f>IF(FN_MC!S888="","*",FN_MC!S888)</f>
        <v>*</v>
      </c>
      <c r="E885" s="96" t="str">
        <f>IF(FN_MC!T888="","*",FN_MC!T888)</f>
        <v>*</v>
      </c>
      <c r="F885" s="96" t="str">
        <f>IF(FN_MC!B888="","*",FN_MC!B888)</f>
        <v>*</v>
      </c>
      <c r="G885" s="96" t="str">
        <f>IF(FN_MC!D888="","*",FN_MC!D888)</f>
        <v>*</v>
      </c>
      <c r="H885" s="96" t="str">
        <f>IF(FN_MC!F888="","*",FN_MC!F888)</f>
        <v>*</v>
      </c>
      <c r="I885" s="96" t="str">
        <f>IF(FN_MC!H888="","*",FN_MC!H888)</f>
        <v>*</v>
      </c>
      <c r="J885" s="96" t="str">
        <f>IF(FN_MC!I888="","*",FN_MC!I888)</f>
        <v>*</v>
      </c>
      <c r="K885" s="96" t="str">
        <f>IF(FN_MC!M888="","*",FN_MC!M888)</f>
        <v>*</v>
      </c>
      <c r="L885" s="196" t="str">
        <f>IF(FN_MC!N888="","*",FN_MC!N888)</f>
        <v>*</v>
      </c>
      <c r="M885" s="97" t="str">
        <f>IF(FN_MC!J888="","*",FN_MC!J888)</f>
        <v>*</v>
      </c>
      <c r="N885" s="183" t="str">
        <f>IF(FN_MC!K888="","*",FN_MC!K888)</f>
        <v>*</v>
      </c>
      <c r="O885" s="183" t="str">
        <f>IF(FN_MC!L888="","*",FN_MC!L888)</f>
        <v>*</v>
      </c>
      <c r="P885" s="107" t="str">
        <f>IF(FN_MC!O888="","*",FN_MC!O888)</f>
        <v>*</v>
      </c>
      <c r="Q885" s="107" t="str">
        <f>IF(FN_MC!P888="","*",FN_MC!P888)</f>
        <v>*</v>
      </c>
      <c r="R885" s="96" t="str">
        <f>IF(FN_MC!Q888="","*",CONCATENATE(FN_MC!Q888," ",FN_MC!R888))</f>
        <v>*</v>
      </c>
      <c r="S885" s="96" t="str">
        <f>IF(FN_MC!V888="","*",FN_MC!V888)</f>
        <v>*</v>
      </c>
      <c r="T885" s="96" t="str">
        <f>IF(FN_MC!W888="","*",FN_MC!W888)</f>
        <v>*</v>
      </c>
      <c r="U885" s="98" t="str">
        <f ca="1">_xlfn.XLOOKUP(G885&amp;$U$3,BS_CONTROLE[CHAVE],BS_CONTROLE[Quantidade_11],"-")</f>
        <v>-</v>
      </c>
      <c r="V885" s="98" t="str">
        <f ca="1">_xlfn.XLOOKUP(G885&amp;$V$3,BS_CONTROLE[CHAVE],BS_CONTROLE[Quantidade_11],"-")</f>
        <v>-</v>
      </c>
      <c r="W885" s="98" t="str">
        <f ca="1">_xlfn.XLOOKUP(G885&amp;$W$3,BS_CONTROLE[CHAVE],BS_CONTROLE[Quantidade_11],"-")</f>
        <v>-</v>
      </c>
      <c r="X885" s="201"/>
      <c r="Y885" s="201"/>
      <c r="Z885" s="201"/>
      <c r="AA885" s="201"/>
      <c r="AB885" s="201"/>
      <c r="AC885" s="201"/>
      <c r="AD885" s="201"/>
      <c r="AE885" s="201"/>
      <c r="AF885" s="201"/>
      <c r="AG885" s="201"/>
      <c r="AH885" s="201"/>
      <c r="AI885" s="201"/>
      <c r="AJ885" s="201"/>
      <c r="AK885" s="201"/>
      <c r="AL885" s="201"/>
      <c r="AM885" s="201"/>
      <c r="AN885" s="201"/>
      <c r="AO885" s="201"/>
      <c r="AP885" s="201"/>
      <c r="AQ885" s="201"/>
      <c r="AR885" s="201"/>
      <c r="AS885" s="201"/>
      <c r="AT885" s="201"/>
    </row>
    <row r="886" spans="1:46" hidden="1">
      <c r="A886" s="95" t="str">
        <f>IF(FN_MC!Y889="","*",FN_MC!Y889)</f>
        <v>*</v>
      </c>
      <c r="B886" s="95" t="str">
        <f>IF(FN_MC!X889="","*",FN_MC!X889)</f>
        <v>*</v>
      </c>
      <c r="C886" s="95" t="str">
        <f>IF(FN_MC!Z889="","*",FN_MC!Z889)</f>
        <v>*</v>
      </c>
      <c r="D886" s="96" t="str">
        <f>IF(FN_MC!S889="","*",FN_MC!S889)</f>
        <v>*</v>
      </c>
      <c r="E886" s="96" t="str">
        <f>IF(FN_MC!T889="","*",FN_MC!T889)</f>
        <v>*</v>
      </c>
      <c r="F886" s="96" t="str">
        <f>IF(FN_MC!B889="","*",FN_MC!B889)</f>
        <v>*</v>
      </c>
      <c r="G886" s="96" t="str">
        <f>IF(FN_MC!D889="","*",FN_MC!D889)</f>
        <v>*</v>
      </c>
      <c r="H886" s="96" t="str">
        <f>IF(FN_MC!F889="","*",FN_MC!F889)</f>
        <v>*</v>
      </c>
      <c r="I886" s="96" t="str">
        <f>IF(FN_MC!H889="","*",FN_MC!H889)</f>
        <v>*</v>
      </c>
      <c r="J886" s="96" t="str">
        <f>IF(FN_MC!I889="","*",FN_MC!I889)</f>
        <v>*</v>
      </c>
      <c r="K886" s="96" t="str">
        <f>IF(FN_MC!M889="","*",FN_MC!M889)</f>
        <v>*</v>
      </c>
      <c r="L886" s="196" t="str">
        <f>IF(FN_MC!N889="","*",FN_MC!N889)</f>
        <v>*</v>
      </c>
      <c r="M886" s="97" t="str">
        <f>IF(FN_MC!J889="","*",FN_MC!J889)</f>
        <v>*</v>
      </c>
      <c r="N886" s="183" t="str">
        <f>IF(FN_MC!K889="","*",FN_MC!K889)</f>
        <v>*</v>
      </c>
      <c r="O886" s="183" t="str">
        <f>IF(FN_MC!L889="","*",FN_MC!L889)</f>
        <v>*</v>
      </c>
      <c r="P886" s="107" t="str">
        <f>IF(FN_MC!O889="","*",FN_MC!O889)</f>
        <v>*</v>
      </c>
      <c r="Q886" s="107" t="str">
        <f>IF(FN_MC!P889="","*",FN_MC!P889)</f>
        <v>*</v>
      </c>
      <c r="R886" s="96" t="str">
        <f>IF(FN_MC!Q889="","*",CONCATENATE(FN_MC!Q889," ",FN_MC!R889))</f>
        <v>*</v>
      </c>
      <c r="S886" s="96" t="str">
        <f>IF(FN_MC!V889="","*",FN_MC!V889)</f>
        <v>*</v>
      </c>
      <c r="T886" s="96" t="str">
        <f>IF(FN_MC!W889="","*",FN_MC!W889)</f>
        <v>*</v>
      </c>
      <c r="U886" s="98" t="str">
        <f ca="1">_xlfn.XLOOKUP(G886&amp;$U$3,BS_CONTROLE[CHAVE],BS_CONTROLE[Quantidade_11],"-")</f>
        <v>-</v>
      </c>
      <c r="V886" s="98" t="str">
        <f ca="1">_xlfn.XLOOKUP(G886&amp;$V$3,BS_CONTROLE[CHAVE],BS_CONTROLE[Quantidade_11],"-")</f>
        <v>-</v>
      </c>
      <c r="W886" s="98" t="str">
        <f ca="1">_xlfn.XLOOKUP(G886&amp;$W$3,BS_CONTROLE[CHAVE],BS_CONTROLE[Quantidade_11],"-")</f>
        <v>-</v>
      </c>
      <c r="X886" s="201"/>
      <c r="Y886" s="201"/>
      <c r="Z886" s="201"/>
      <c r="AA886" s="201"/>
      <c r="AB886" s="201"/>
      <c r="AC886" s="201"/>
      <c r="AD886" s="201"/>
      <c r="AE886" s="201"/>
      <c r="AF886" s="201"/>
      <c r="AG886" s="201"/>
      <c r="AH886" s="201"/>
      <c r="AI886" s="201"/>
      <c r="AJ886" s="201"/>
      <c r="AK886" s="201"/>
      <c r="AL886" s="201"/>
      <c r="AM886" s="201"/>
      <c r="AN886" s="201"/>
      <c r="AO886" s="201"/>
      <c r="AP886" s="201"/>
      <c r="AQ886" s="201"/>
      <c r="AR886" s="201"/>
      <c r="AS886" s="201"/>
      <c r="AT886" s="201"/>
    </row>
    <row r="887" spans="1:46" hidden="1">
      <c r="A887" s="95" t="str">
        <f>IF(FN_MC!Y890="","*",FN_MC!Y890)</f>
        <v>*</v>
      </c>
      <c r="B887" s="95" t="str">
        <f>IF(FN_MC!X890="","*",FN_MC!X890)</f>
        <v>*</v>
      </c>
      <c r="C887" s="95" t="str">
        <f>IF(FN_MC!Z890="","*",FN_MC!Z890)</f>
        <v>*</v>
      </c>
      <c r="D887" s="96" t="str">
        <f>IF(FN_MC!S890="","*",FN_MC!S890)</f>
        <v>*</v>
      </c>
      <c r="E887" s="96" t="str">
        <f>IF(FN_MC!T890="","*",FN_MC!T890)</f>
        <v>*</v>
      </c>
      <c r="F887" s="96" t="str">
        <f>IF(FN_MC!B890="","*",FN_MC!B890)</f>
        <v>*</v>
      </c>
      <c r="G887" s="96" t="str">
        <f>IF(FN_MC!D890="","*",FN_MC!D890)</f>
        <v>*</v>
      </c>
      <c r="H887" s="96" t="str">
        <f>IF(FN_MC!F890="","*",FN_MC!F890)</f>
        <v>*</v>
      </c>
      <c r="I887" s="96" t="str">
        <f>IF(FN_MC!H890="","*",FN_MC!H890)</f>
        <v>*</v>
      </c>
      <c r="J887" s="96" t="str">
        <f>IF(FN_MC!I890="","*",FN_MC!I890)</f>
        <v>*</v>
      </c>
      <c r="K887" s="96" t="str">
        <f>IF(FN_MC!M890="","*",FN_MC!M890)</f>
        <v>*</v>
      </c>
      <c r="L887" s="196" t="str">
        <f>IF(FN_MC!N890="","*",FN_MC!N890)</f>
        <v>*</v>
      </c>
      <c r="M887" s="97" t="str">
        <f>IF(FN_MC!J890="","*",FN_MC!J890)</f>
        <v>*</v>
      </c>
      <c r="N887" s="183" t="str">
        <f>IF(FN_MC!K890="","*",FN_MC!K890)</f>
        <v>*</v>
      </c>
      <c r="O887" s="183" t="str">
        <f>IF(FN_MC!L890="","*",FN_MC!L890)</f>
        <v>*</v>
      </c>
      <c r="P887" s="107" t="str">
        <f>IF(FN_MC!O890="","*",FN_MC!O890)</f>
        <v>*</v>
      </c>
      <c r="Q887" s="107" t="str">
        <f>IF(FN_MC!P890="","*",FN_MC!P890)</f>
        <v>*</v>
      </c>
      <c r="R887" s="96" t="str">
        <f>IF(FN_MC!Q890="","*",CONCATENATE(FN_MC!Q890," ",FN_MC!R890))</f>
        <v>*</v>
      </c>
      <c r="S887" s="96" t="str">
        <f>IF(FN_MC!V890="","*",FN_MC!V890)</f>
        <v>*</v>
      </c>
      <c r="T887" s="96" t="str">
        <f>IF(FN_MC!W890="","*",FN_MC!W890)</f>
        <v>*</v>
      </c>
      <c r="U887" s="98" t="str">
        <f ca="1">_xlfn.XLOOKUP(G887&amp;$U$3,BS_CONTROLE[CHAVE],BS_CONTROLE[Quantidade_11],"-")</f>
        <v>-</v>
      </c>
      <c r="V887" s="98" t="str">
        <f ca="1">_xlfn.XLOOKUP(G887&amp;$V$3,BS_CONTROLE[CHAVE],BS_CONTROLE[Quantidade_11],"-")</f>
        <v>-</v>
      </c>
      <c r="W887" s="98" t="str">
        <f ca="1">_xlfn.XLOOKUP(G887&amp;$W$3,BS_CONTROLE[CHAVE],BS_CONTROLE[Quantidade_11],"-")</f>
        <v>-</v>
      </c>
      <c r="X887" s="201"/>
      <c r="Y887" s="201"/>
      <c r="Z887" s="201"/>
      <c r="AA887" s="201"/>
      <c r="AB887" s="201"/>
      <c r="AC887" s="201"/>
      <c r="AD887" s="201"/>
      <c r="AE887" s="201"/>
      <c r="AF887" s="201"/>
      <c r="AG887" s="201"/>
      <c r="AH887" s="201"/>
      <c r="AI887" s="201"/>
      <c r="AJ887" s="201"/>
      <c r="AK887" s="201"/>
      <c r="AL887" s="201"/>
      <c r="AM887" s="201"/>
      <c r="AN887" s="201"/>
      <c r="AO887" s="201"/>
      <c r="AP887" s="201"/>
      <c r="AQ887" s="201"/>
      <c r="AR887" s="201"/>
      <c r="AS887" s="201"/>
      <c r="AT887" s="201"/>
    </row>
    <row r="888" spans="1:46" hidden="1">
      <c r="A888" s="95" t="str">
        <f>IF(FN_MC!Y891="","*",FN_MC!Y891)</f>
        <v>*</v>
      </c>
      <c r="B888" s="95" t="str">
        <f>IF(FN_MC!X891="","*",FN_MC!X891)</f>
        <v>*</v>
      </c>
      <c r="C888" s="95" t="str">
        <f>IF(FN_MC!Z891="","*",FN_MC!Z891)</f>
        <v>*</v>
      </c>
      <c r="D888" s="96" t="str">
        <f>IF(FN_MC!S891="","*",FN_MC!S891)</f>
        <v>*</v>
      </c>
      <c r="E888" s="96" t="str">
        <f>IF(FN_MC!T891="","*",FN_MC!T891)</f>
        <v>*</v>
      </c>
      <c r="F888" s="96" t="str">
        <f>IF(FN_MC!B891="","*",FN_MC!B891)</f>
        <v>*</v>
      </c>
      <c r="G888" s="96" t="str">
        <f>IF(FN_MC!D891="","*",FN_MC!D891)</f>
        <v>*</v>
      </c>
      <c r="H888" s="96" t="str">
        <f>IF(FN_MC!F891="","*",FN_MC!F891)</f>
        <v>*</v>
      </c>
      <c r="I888" s="96" t="str">
        <f>IF(FN_MC!H891="","*",FN_MC!H891)</f>
        <v>*</v>
      </c>
      <c r="J888" s="96" t="str">
        <f>IF(FN_MC!I891="","*",FN_MC!I891)</f>
        <v>*</v>
      </c>
      <c r="K888" s="96" t="str">
        <f>IF(FN_MC!M891="","*",FN_MC!M891)</f>
        <v>*</v>
      </c>
      <c r="L888" s="196" t="str">
        <f>IF(FN_MC!N891="","*",FN_MC!N891)</f>
        <v>*</v>
      </c>
      <c r="M888" s="97" t="str">
        <f>IF(FN_MC!J891="","*",FN_MC!J891)</f>
        <v>*</v>
      </c>
      <c r="N888" s="183" t="str">
        <f>IF(FN_MC!K891="","*",FN_MC!K891)</f>
        <v>*</v>
      </c>
      <c r="O888" s="183" t="str">
        <f>IF(FN_MC!L891="","*",FN_MC!L891)</f>
        <v>*</v>
      </c>
      <c r="P888" s="107" t="str">
        <f>IF(FN_MC!O891="","*",FN_MC!O891)</f>
        <v>*</v>
      </c>
      <c r="Q888" s="107" t="str">
        <f>IF(FN_MC!P891="","*",FN_MC!P891)</f>
        <v>*</v>
      </c>
      <c r="R888" s="96" t="str">
        <f>IF(FN_MC!Q891="","*",CONCATENATE(FN_MC!Q891," ",FN_MC!R891))</f>
        <v>*</v>
      </c>
      <c r="S888" s="96" t="str">
        <f>IF(FN_MC!V891="","*",FN_MC!V891)</f>
        <v>*</v>
      </c>
      <c r="T888" s="96" t="str">
        <f>IF(FN_MC!W891="","*",FN_MC!W891)</f>
        <v>*</v>
      </c>
      <c r="U888" s="98" t="str">
        <f ca="1">_xlfn.XLOOKUP(G888&amp;$U$3,BS_CONTROLE[CHAVE],BS_CONTROLE[Quantidade_11],"-")</f>
        <v>-</v>
      </c>
      <c r="V888" s="98" t="str">
        <f ca="1">_xlfn.XLOOKUP(G888&amp;$V$3,BS_CONTROLE[CHAVE],BS_CONTROLE[Quantidade_11],"-")</f>
        <v>-</v>
      </c>
      <c r="W888" s="98" t="str">
        <f ca="1">_xlfn.XLOOKUP(G888&amp;$W$3,BS_CONTROLE[CHAVE],BS_CONTROLE[Quantidade_11],"-")</f>
        <v>-</v>
      </c>
      <c r="X888" s="201"/>
      <c r="Y888" s="201"/>
      <c r="Z888" s="201"/>
      <c r="AA888" s="201"/>
      <c r="AB888" s="201"/>
      <c r="AC888" s="201"/>
      <c r="AD888" s="201"/>
      <c r="AE888" s="201"/>
      <c r="AF888" s="201"/>
      <c r="AG888" s="201"/>
      <c r="AH888" s="201"/>
      <c r="AI888" s="201"/>
      <c r="AJ888" s="201"/>
      <c r="AK888" s="201"/>
      <c r="AL888" s="201"/>
      <c r="AM888" s="201"/>
      <c r="AN888" s="201"/>
      <c r="AO888" s="201"/>
      <c r="AP888" s="201"/>
      <c r="AQ888" s="201"/>
      <c r="AR888" s="201"/>
      <c r="AS888" s="201"/>
      <c r="AT888" s="201"/>
    </row>
    <row r="889" spans="1:46" hidden="1">
      <c r="A889" s="95" t="str">
        <f>IF(FN_MC!Y892="","*",FN_MC!Y892)</f>
        <v>*</v>
      </c>
      <c r="B889" s="95" t="str">
        <f>IF(FN_MC!X892="","*",FN_MC!X892)</f>
        <v>*</v>
      </c>
      <c r="C889" s="95" t="str">
        <f>IF(FN_MC!Z892="","*",FN_MC!Z892)</f>
        <v>*</v>
      </c>
      <c r="D889" s="96" t="str">
        <f>IF(FN_MC!S892="","*",FN_MC!S892)</f>
        <v>*</v>
      </c>
      <c r="E889" s="96" t="str">
        <f>IF(FN_MC!T892="","*",FN_MC!T892)</f>
        <v>*</v>
      </c>
      <c r="F889" s="96" t="str">
        <f>IF(FN_MC!B892="","*",FN_MC!B892)</f>
        <v>*</v>
      </c>
      <c r="G889" s="96" t="str">
        <f>IF(FN_MC!D892="","*",FN_MC!D892)</f>
        <v>*</v>
      </c>
      <c r="H889" s="96" t="str">
        <f>IF(FN_MC!F892="","*",FN_MC!F892)</f>
        <v>*</v>
      </c>
      <c r="I889" s="96" t="str">
        <f>IF(FN_MC!H892="","*",FN_MC!H892)</f>
        <v>*</v>
      </c>
      <c r="J889" s="96" t="str">
        <f>IF(FN_MC!I892="","*",FN_MC!I892)</f>
        <v>*</v>
      </c>
      <c r="K889" s="96" t="str">
        <f>IF(FN_MC!M892="","*",FN_MC!M892)</f>
        <v>*</v>
      </c>
      <c r="L889" s="196" t="str">
        <f>IF(FN_MC!N892="","*",FN_MC!N892)</f>
        <v>*</v>
      </c>
      <c r="M889" s="97" t="str">
        <f>IF(FN_MC!J892="","*",FN_MC!J892)</f>
        <v>*</v>
      </c>
      <c r="N889" s="183" t="str">
        <f>IF(FN_MC!K892="","*",FN_MC!K892)</f>
        <v>*</v>
      </c>
      <c r="O889" s="183" t="str">
        <f>IF(FN_MC!L892="","*",FN_MC!L892)</f>
        <v>*</v>
      </c>
      <c r="P889" s="107" t="str">
        <f>IF(FN_MC!O892="","*",FN_MC!O892)</f>
        <v>*</v>
      </c>
      <c r="Q889" s="107" t="str">
        <f>IF(FN_MC!P892="","*",FN_MC!P892)</f>
        <v>*</v>
      </c>
      <c r="R889" s="96" t="str">
        <f>IF(FN_MC!Q892="","*",CONCATENATE(FN_MC!Q892," ",FN_MC!R892))</f>
        <v>*</v>
      </c>
      <c r="S889" s="96" t="str">
        <f>IF(FN_MC!V892="","*",FN_MC!V892)</f>
        <v>*</v>
      </c>
      <c r="T889" s="96" t="str">
        <f>IF(FN_MC!W892="","*",FN_MC!W892)</f>
        <v>*</v>
      </c>
      <c r="U889" s="98" t="str">
        <f ca="1">_xlfn.XLOOKUP(G889&amp;$U$3,BS_CONTROLE[CHAVE],BS_CONTROLE[Quantidade_11],"-")</f>
        <v>-</v>
      </c>
      <c r="V889" s="98" t="str">
        <f ca="1">_xlfn.XLOOKUP(G889&amp;$V$3,BS_CONTROLE[CHAVE],BS_CONTROLE[Quantidade_11],"-")</f>
        <v>-</v>
      </c>
      <c r="W889" s="98" t="str">
        <f ca="1">_xlfn.XLOOKUP(G889&amp;$W$3,BS_CONTROLE[CHAVE],BS_CONTROLE[Quantidade_11],"-")</f>
        <v>-</v>
      </c>
      <c r="X889" s="201"/>
      <c r="Y889" s="201"/>
      <c r="Z889" s="201"/>
      <c r="AA889" s="201"/>
      <c r="AB889" s="201"/>
      <c r="AC889" s="201"/>
      <c r="AD889" s="201"/>
      <c r="AE889" s="201"/>
      <c r="AF889" s="201"/>
      <c r="AG889" s="201"/>
      <c r="AH889" s="201"/>
      <c r="AI889" s="201"/>
      <c r="AJ889" s="201"/>
      <c r="AK889" s="201"/>
      <c r="AL889" s="201"/>
      <c r="AM889" s="201"/>
      <c r="AN889" s="201"/>
      <c r="AO889" s="201"/>
      <c r="AP889" s="201"/>
      <c r="AQ889" s="201"/>
      <c r="AR889" s="201"/>
      <c r="AS889" s="201"/>
      <c r="AT889" s="201"/>
    </row>
    <row r="890" spans="1:46" hidden="1">
      <c r="A890" s="95" t="str">
        <f>IF(FN_MC!Y893="","*",FN_MC!Y893)</f>
        <v>*</v>
      </c>
      <c r="B890" s="95" t="str">
        <f>IF(FN_MC!X893="","*",FN_MC!X893)</f>
        <v>*</v>
      </c>
      <c r="C890" s="95" t="str">
        <f>IF(FN_MC!Z893="","*",FN_MC!Z893)</f>
        <v>*</v>
      </c>
      <c r="D890" s="96" t="str">
        <f>IF(FN_MC!S893="","*",FN_MC!S893)</f>
        <v>*</v>
      </c>
      <c r="E890" s="96" t="str">
        <f>IF(FN_MC!T893="","*",FN_MC!T893)</f>
        <v>*</v>
      </c>
      <c r="F890" s="96" t="str">
        <f>IF(FN_MC!B893="","*",FN_MC!B893)</f>
        <v>*</v>
      </c>
      <c r="G890" s="96" t="str">
        <f>IF(FN_MC!D893="","*",FN_MC!D893)</f>
        <v>*</v>
      </c>
      <c r="H890" s="96" t="str">
        <f>IF(FN_MC!F893="","*",FN_MC!F893)</f>
        <v>*</v>
      </c>
      <c r="I890" s="96" t="str">
        <f>IF(FN_MC!H893="","*",FN_MC!H893)</f>
        <v>*</v>
      </c>
      <c r="J890" s="96" t="str">
        <f>IF(FN_MC!I893="","*",FN_MC!I893)</f>
        <v>*</v>
      </c>
      <c r="K890" s="96" t="str">
        <f>IF(FN_MC!M893="","*",FN_MC!M893)</f>
        <v>*</v>
      </c>
      <c r="L890" s="196" t="str">
        <f>IF(FN_MC!N893="","*",FN_MC!N893)</f>
        <v>*</v>
      </c>
      <c r="M890" s="97" t="str">
        <f>IF(FN_MC!J893="","*",FN_MC!J893)</f>
        <v>*</v>
      </c>
      <c r="N890" s="183" t="str">
        <f>IF(FN_MC!K893="","*",FN_MC!K893)</f>
        <v>*</v>
      </c>
      <c r="O890" s="183" t="str">
        <f>IF(FN_MC!L893="","*",FN_MC!L893)</f>
        <v>*</v>
      </c>
      <c r="P890" s="107" t="str">
        <f>IF(FN_MC!O893="","*",FN_MC!O893)</f>
        <v>*</v>
      </c>
      <c r="Q890" s="107" t="str">
        <f>IF(FN_MC!P893="","*",FN_MC!P893)</f>
        <v>*</v>
      </c>
      <c r="R890" s="96" t="str">
        <f>IF(FN_MC!Q893="","*",CONCATENATE(FN_MC!Q893," ",FN_MC!R893))</f>
        <v>*</v>
      </c>
      <c r="S890" s="96" t="str">
        <f>IF(FN_MC!V893="","*",FN_MC!V893)</f>
        <v>*</v>
      </c>
      <c r="T890" s="96" t="str">
        <f>IF(FN_MC!W893="","*",FN_MC!W893)</f>
        <v>*</v>
      </c>
      <c r="U890" s="98" t="str">
        <f ca="1">_xlfn.XLOOKUP(G890&amp;$U$3,BS_CONTROLE[CHAVE],BS_CONTROLE[Quantidade_11],"-")</f>
        <v>-</v>
      </c>
      <c r="V890" s="98" t="str">
        <f ca="1">_xlfn.XLOOKUP(G890&amp;$V$3,BS_CONTROLE[CHAVE],BS_CONTROLE[Quantidade_11],"-")</f>
        <v>-</v>
      </c>
      <c r="W890" s="98" t="str">
        <f ca="1">_xlfn.XLOOKUP(G890&amp;$W$3,BS_CONTROLE[CHAVE],BS_CONTROLE[Quantidade_11],"-")</f>
        <v>-</v>
      </c>
      <c r="X890" s="201"/>
      <c r="Y890" s="201"/>
      <c r="Z890" s="201"/>
      <c r="AA890" s="201"/>
      <c r="AB890" s="201"/>
      <c r="AC890" s="201"/>
      <c r="AD890" s="201"/>
      <c r="AE890" s="201"/>
      <c r="AF890" s="201"/>
      <c r="AG890" s="201"/>
      <c r="AH890" s="201"/>
      <c r="AI890" s="201"/>
      <c r="AJ890" s="201"/>
      <c r="AK890" s="201"/>
      <c r="AL890" s="201"/>
      <c r="AM890" s="201"/>
      <c r="AN890" s="201"/>
      <c r="AO890" s="201"/>
      <c r="AP890" s="201"/>
      <c r="AQ890" s="201"/>
      <c r="AR890" s="201"/>
      <c r="AS890" s="201"/>
      <c r="AT890" s="201"/>
    </row>
    <row r="891" spans="1:46" hidden="1">
      <c r="A891" s="95" t="str">
        <f>IF(FN_MC!Y894="","*",FN_MC!Y894)</f>
        <v>*</v>
      </c>
      <c r="B891" s="95" t="str">
        <f>IF(FN_MC!X894="","*",FN_MC!X894)</f>
        <v>*</v>
      </c>
      <c r="C891" s="95" t="str">
        <f>IF(FN_MC!Z894="","*",FN_MC!Z894)</f>
        <v>*</v>
      </c>
      <c r="D891" s="96" t="str">
        <f>IF(FN_MC!S894="","*",FN_MC!S894)</f>
        <v>*</v>
      </c>
      <c r="E891" s="96" t="str">
        <f>IF(FN_MC!T894="","*",FN_MC!T894)</f>
        <v>*</v>
      </c>
      <c r="F891" s="96" t="str">
        <f>IF(FN_MC!B894="","*",FN_MC!B894)</f>
        <v>*</v>
      </c>
      <c r="G891" s="96" t="str">
        <f>IF(FN_MC!D894="","*",FN_MC!D894)</f>
        <v>*</v>
      </c>
      <c r="H891" s="96" t="str">
        <f>IF(FN_MC!F894="","*",FN_MC!F894)</f>
        <v>*</v>
      </c>
      <c r="I891" s="96" t="str">
        <f>IF(FN_MC!H894="","*",FN_MC!H894)</f>
        <v>*</v>
      </c>
      <c r="J891" s="96" t="str">
        <f>IF(FN_MC!I894="","*",FN_MC!I894)</f>
        <v>*</v>
      </c>
      <c r="K891" s="96" t="str">
        <f>IF(FN_MC!M894="","*",FN_MC!M894)</f>
        <v>*</v>
      </c>
      <c r="L891" s="196" t="str">
        <f>IF(FN_MC!N894="","*",FN_MC!N894)</f>
        <v>*</v>
      </c>
      <c r="M891" s="97" t="str">
        <f>IF(FN_MC!J894="","*",FN_MC!J894)</f>
        <v>*</v>
      </c>
      <c r="N891" s="183" t="str">
        <f>IF(FN_MC!K894="","*",FN_MC!K894)</f>
        <v>*</v>
      </c>
      <c r="O891" s="183" t="str">
        <f>IF(FN_MC!L894="","*",FN_MC!L894)</f>
        <v>*</v>
      </c>
      <c r="P891" s="107" t="str">
        <f>IF(FN_MC!O894="","*",FN_MC!O894)</f>
        <v>*</v>
      </c>
      <c r="Q891" s="107" t="str">
        <f>IF(FN_MC!P894="","*",FN_MC!P894)</f>
        <v>*</v>
      </c>
      <c r="R891" s="96" t="str">
        <f>IF(FN_MC!Q894="","*",CONCATENATE(FN_MC!Q894," ",FN_MC!R894))</f>
        <v>*</v>
      </c>
      <c r="S891" s="96" t="str">
        <f>IF(FN_MC!V894="","*",FN_MC!V894)</f>
        <v>*</v>
      </c>
      <c r="T891" s="96" t="str">
        <f>IF(FN_MC!W894="","*",FN_MC!W894)</f>
        <v>*</v>
      </c>
      <c r="U891" s="98" t="str">
        <f ca="1">_xlfn.XLOOKUP(G891&amp;$U$3,BS_CONTROLE[CHAVE],BS_CONTROLE[Quantidade_11],"-")</f>
        <v>-</v>
      </c>
      <c r="V891" s="98" t="str">
        <f ca="1">_xlfn.XLOOKUP(G891&amp;$V$3,BS_CONTROLE[CHAVE],BS_CONTROLE[Quantidade_11],"-")</f>
        <v>-</v>
      </c>
      <c r="W891" s="98" t="str">
        <f ca="1">_xlfn.XLOOKUP(G891&amp;$W$3,BS_CONTROLE[CHAVE],BS_CONTROLE[Quantidade_11],"-")</f>
        <v>-</v>
      </c>
      <c r="X891" s="201"/>
      <c r="Y891" s="201"/>
      <c r="Z891" s="201"/>
      <c r="AA891" s="201"/>
      <c r="AB891" s="201"/>
      <c r="AC891" s="201"/>
      <c r="AD891" s="201"/>
      <c r="AE891" s="201"/>
      <c r="AF891" s="201"/>
      <c r="AG891" s="201"/>
      <c r="AH891" s="201"/>
      <c r="AI891" s="201"/>
      <c r="AJ891" s="201"/>
      <c r="AK891" s="201"/>
      <c r="AL891" s="201"/>
      <c r="AM891" s="201"/>
      <c r="AN891" s="201"/>
      <c r="AO891" s="201"/>
      <c r="AP891" s="201"/>
      <c r="AQ891" s="201"/>
      <c r="AR891" s="201"/>
      <c r="AS891" s="201"/>
      <c r="AT891" s="201"/>
    </row>
    <row r="892" spans="1:46" hidden="1">
      <c r="A892" s="95" t="str">
        <f>IF(FN_MC!Y895="","*",FN_MC!Y895)</f>
        <v>*</v>
      </c>
      <c r="B892" s="95" t="str">
        <f>IF(FN_MC!X895="","*",FN_MC!X895)</f>
        <v>*</v>
      </c>
      <c r="C892" s="95" t="str">
        <f>IF(FN_MC!Z895="","*",FN_MC!Z895)</f>
        <v>*</v>
      </c>
      <c r="D892" s="96" t="str">
        <f>IF(FN_MC!S895="","*",FN_MC!S895)</f>
        <v>*</v>
      </c>
      <c r="E892" s="96" t="str">
        <f>IF(FN_MC!T895="","*",FN_MC!T895)</f>
        <v>*</v>
      </c>
      <c r="F892" s="96" t="str">
        <f>IF(FN_MC!B895="","*",FN_MC!B895)</f>
        <v>*</v>
      </c>
      <c r="G892" s="96" t="str">
        <f>IF(FN_MC!D895="","*",FN_MC!D895)</f>
        <v>*</v>
      </c>
      <c r="H892" s="96" t="str">
        <f>IF(FN_MC!F895="","*",FN_MC!F895)</f>
        <v>*</v>
      </c>
      <c r="I892" s="96" t="str">
        <f>IF(FN_MC!H895="","*",FN_MC!H895)</f>
        <v>*</v>
      </c>
      <c r="J892" s="96" t="str">
        <f>IF(FN_MC!I895="","*",FN_MC!I895)</f>
        <v>*</v>
      </c>
      <c r="K892" s="96" t="str">
        <f>IF(FN_MC!M895="","*",FN_MC!M895)</f>
        <v>*</v>
      </c>
      <c r="L892" s="196" t="str">
        <f>IF(FN_MC!N895="","*",FN_MC!N895)</f>
        <v>*</v>
      </c>
      <c r="M892" s="97" t="str">
        <f>IF(FN_MC!J895="","*",FN_MC!J895)</f>
        <v>*</v>
      </c>
      <c r="N892" s="183" t="str">
        <f>IF(FN_MC!K895="","*",FN_MC!K895)</f>
        <v>*</v>
      </c>
      <c r="O892" s="183" t="str">
        <f>IF(FN_MC!L895="","*",FN_MC!L895)</f>
        <v>*</v>
      </c>
      <c r="P892" s="107" t="str">
        <f>IF(FN_MC!O895="","*",FN_MC!O895)</f>
        <v>*</v>
      </c>
      <c r="Q892" s="107" t="str">
        <f>IF(FN_MC!P895="","*",FN_MC!P895)</f>
        <v>*</v>
      </c>
      <c r="R892" s="96" t="str">
        <f>IF(FN_MC!Q895="","*",CONCATENATE(FN_MC!Q895," ",FN_MC!R895))</f>
        <v>*</v>
      </c>
      <c r="S892" s="96" t="str">
        <f>IF(FN_MC!V895="","*",FN_MC!V895)</f>
        <v>*</v>
      </c>
      <c r="T892" s="96" t="str">
        <f>IF(FN_MC!W895="","*",FN_MC!W895)</f>
        <v>*</v>
      </c>
      <c r="U892" s="98" t="str">
        <f ca="1">_xlfn.XLOOKUP(G892&amp;$U$3,BS_CONTROLE[CHAVE],BS_CONTROLE[Quantidade_11],"-")</f>
        <v>-</v>
      </c>
      <c r="V892" s="98" t="str">
        <f ca="1">_xlfn.XLOOKUP(G892&amp;$V$3,BS_CONTROLE[CHAVE],BS_CONTROLE[Quantidade_11],"-")</f>
        <v>-</v>
      </c>
      <c r="W892" s="98" t="str">
        <f ca="1">_xlfn.XLOOKUP(G892&amp;$W$3,BS_CONTROLE[CHAVE],BS_CONTROLE[Quantidade_11],"-")</f>
        <v>-</v>
      </c>
      <c r="X892" s="201"/>
      <c r="Y892" s="201"/>
      <c r="Z892" s="201"/>
      <c r="AA892" s="201"/>
      <c r="AB892" s="201"/>
      <c r="AC892" s="201"/>
      <c r="AD892" s="201"/>
      <c r="AE892" s="201"/>
      <c r="AF892" s="201"/>
      <c r="AG892" s="201"/>
      <c r="AH892" s="201"/>
      <c r="AI892" s="201"/>
      <c r="AJ892" s="201"/>
      <c r="AK892" s="201"/>
      <c r="AL892" s="201"/>
      <c r="AM892" s="201"/>
      <c r="AN892" s="201"/>
      <c r="AO892" s="201"/>
      <c r="AP892" s="201"/>
      <c r="AQ892" s="201"/>
      <c r="AR892" s="201"/>
      <c r="AS892" s="201"/>
      <c r="AT892" s="201"/>
    </row>
    <row r="893" spans="1:46" hidden="1">
      <c r="A893" s="95" t="str">
        <f>IF(FN_MC!Y896="","*",FN_MC!Y896)</f>
        <v>*</v>
      </c>
      <c r="B893" s="95" t="str">
        <f>IF(FN_MC!X896="","*",FN_MC!X896)</f>
        <v>*</v>
      </c>
      <c r="C893" s="95" t="str">
        <f>IF(FN_MC!Z896="","*",FN_MC!Z896)</f>
        <v>*</v>
      </c>
      <c r="D893" s="96" t="str">
        <f>IF(FN_MC!S896="","*",FN_MC!S896)</f>
        <v>*</v>
      </c>
      <c r="E893" s="96" t="str">
        <f>IF(FN_MC!T896="","*",FN_MC!T896)</f>
        <v>*</v>
      </c>
      <c r="F893" s="96" t="str">
        <f>IF(FN_MC!B896="","*",FN_MC!B896)</f>
        <v>*</v>
      </c>
      <c r="G893" s="96" t="str">
        <f>IF(FN_MC!D896="","*",FN_MC!D896)</f>
        <v>*</v>
      </c>
      <c r="H893" s="96" t="str">
        <f>IF(FN_MC!F896="","*",FN_MC!F896)</f>
        <v>*</v>
      </c>
      <c r="I893" s="96" t="str">
        <f>IF(FN_MC!H896="","*",FN_MC!H896)</f>
        <v>*</v>
      </c>
      <c r="J893" s="96" t="str">
        <f>IF(FN_MC!I896="","*",FN_MC!I896)</f>
        <v>*</v>
      </c>
      <c r="K893" s="96" t="str">
        <f>IF(FN_MC!M896="","*",FN_MC!M896)</f>
        <v>*</v>
      </c>
      <c r="L893" s="196" t="str">
        <f>IF(FN_MC!N896="","*",FN_MC!N896)</f>
        <v>*</v>
      </c>
      <c r="M893" s="97" t="str">
        <f>IF(FN_MC!J896="","*",FN_MC!J896)</f>
        <v>*</v>
      </c>
      <c r="N893" s="183" t="str">
        <f>IF(FN_MC!K896="","*",FN_MC!K896)</f>
        <v>*</v>
      </c>
      <c r="O893" s="183" t="str">
        <f>IF(FN_MC!L896="","*",FN_MC!L896)</f>
        <v>*</v>
      </c>
      <c r="P893" s="107" t="str">
        <f>IF(FN_MC!O896="","*",FN_MC!O896)</f>
        <v>*</v>
      </c>
      <c r="Q893" s="107" t="str">
        <f>IF(FN_MC!P896="","*",FN_MC!P896)</f>
        <v>*</v>
      </c>
      <c r="R893" s="96" t="str">
        <f>IF(FN_MC!Q896="","*",CONCATENATE(FN_MC!Q896," ",FN_MC!R896))</f>
        <v>*</v>
      </c>
      <c r="S893" s="96" t="str">
        <f>IF(FN_MC!V896="","*",FN_MC!V896)</f>
        <v>*</v>
      </c>
      <c r="T893" s="96" t="str">
        <f>IF(FN_MC!W896="","*",FN_MC!W896)</f>
        <v>*</v>
      </c>
      <c r="U893" s="98" t="str">
        <f ca="1">_xlfn.XLOOKUP(G893&amp;$U$3,BS_CONTROLE[CHAVE],BS_CONTROLE[Quantidade_11],"-")</f>
        <v>-</v>
      </c>
      <c r="V893" s="98" t="str">
        <f ca="1">_xlfn.XLOOKUP(G893&amp;$V$3,BS_CONTROLE[CHAVE],BS_CONTROLE[Quantidade_11],"-")</f>
        <v>-</v>
      </c>
      <c r="W893" s="98" t="str">
        <f ca="1">_xlfn.XLOOKUP(G893&amp;$W$3,BS_CONTROLE[CHAVE],BS_CONTROLE[Quantidade_11],"-")</f>
        <v>-</v>
      </c>
      <c r="X893" s="201"/>
      <c r="Y893" s="201"/>
      <c r="Z893" s="201"/>
      <c r="AA893" s="201"/>
      <c r="AB893" s="201"/>
      <c r="AC893" s="201"/>
      <c r="AD893" s="201"/>
      <c r="AE893" s="201"/>
      <c r="AF893" s="201"/>
      <c r="AG893" s="201"/>
      <c r="AH893" s="201"/>
      <c r="AI893" s="201"/>
      <c r="AJ893" s="201"/>
      <c r="AK893" s="201"/>
      <c r="AL893" s="201"/>
      <c r="AM893" s="201"/>
      <c r="AN893" s="201"/>
      <c r="AO893" s="201"/>
      <c r="AP893" s="201"/>
      <c r="AQ893" s="201"/>
      <c r="AR893" s="201"/>
      <c r="AS893" s="201"/>
      <c r="AT893" s="201"/>
    </row>
    <row r="894" spans="1:46" hidden="1">
      <c r="A894" s="95" t="str">
        <f>IF(FN_MC!Y897="","*",FN_MC!Y897)</f>
        <v>*</v>
      </c>
      <c r="B894" s="95" t="str">
        <f>IF(FN_MC!X897="","*",FN_MC!X897)</f>
        <v>*</v>
      </c>
      <c r="C894" s="95" t="str">
        <f>IF(FN_MC!Z897="","*",FN_MC!Z897)</f>
        <v>*</v>
      </c>
      <c r="D894" s="96" t="str">
        <f>IF(FN_MC!S897="","*",FN_MC!S897)</f>
        <v>*</v>
      </c>
      <c r="E894" s="96" t="str">
        <f>IF(FN_MC!T897="","*",FN_MC!T897)</f>
        <v>*</v>
      </c>
      <c r="F894" s="96" t="str">
        <f>IF(FN_MC!B897="","*",FN_MC!B897)</f>
        <v>*</v>
      </c>
      <c r="G894" s="96" t="str">
        <f>IF(FN_MC!D897="","*",FN_MC!D897)</f>
        <v>*</v>
      </c>
      <c r="H894" s="96" t="str">
        <f>IF(FN_MC!F897="","*",FN_MC!F897)</f>
        <v>*</v>
      </c>
      <c r="I894" s="96" t="str">
        <f>IF(FN_MC!H897="","*",FN_MC!H897)</f>
        <v>*</v>
      </c>
      <c r="J894" s="96" t="str">
        <f>IF(FN_MC!I897="","*",FN_MC!I897)</f>
        <v>*</v>
      </c>
      <c r="K894" s="96" t="str">
        <f>IF(FN_MC!M897="","*",FN_MC!M897)</f>
        <v>*</v>
      </c>
      <c r="L894" s="196" t="str">
        <f>IF(FN_MC!N897="","*",FN_MC!N897)</f>
        <v>*</v>
      </c>
      <c r="M894" s="97" t="str">
        <f>IF(FN_MC!J897="","*",FN_MC!J897)</f>
        <v>*</v>
      </c>
      <c r="N894" s="183" t="str">
        <f>IF(FN_MC!K897="","*",FN_MC!K897)</f>
        <v>*</v>
      </c>
      <c r="O894" s="183" t="str">
        <f>IF(FN_MC!L897="","*",FN_MC!L897)</f>
        <v>*</v>
      </c>
      <c r="P894" s="107" t="str">
        <f>IF(FN_MC!O897="","*",FN_MC!O897)</f>
        <v>*</v>
      </c>
      <c r="Q894" s="107" t="str">
        <f>IF(FN_MC!P897="","*",FN_MC!P897)</f>
        <v>*</v>
      </c>
      <c r="R894" s="96" t="str">
        <f>IF(FN_MC!Q897="","*",CONCATENATE(FN_MC!Q897," ",FN_MC!R897))</f>
        <v>*</v>
      </c>
      <c r="S894" s="96" t="str">
        <f>IF(FN_MC!V897="","*",FN_MC!V897)</f>
        <v>*</v>
      </c>
      <c r="T894" s="96" t="str">
        <f>IF(FN_MC!W897="","*",FN_MC!W897)</f>
        <v>*</v>
      </c>
      <c r="U894" s="98" t="str">
        <f ca="1">_xlfn.XLOOKUP(G894&amp;$U$3,BS_CONTROLE[CHAVE],BS_CONTROLE[Quantidade_11],"-")</f>
        <v>-</v>
      </c>
      <c r="V894" s="98" t="str">
        <f ca="1">_xlfn.XLOOKUP(G894&amp;$V$3,BS_CONTROLE[CHAVE],BS_CONTROLE[Quantidade_11],"-")</f>
        <v>-</v>
      </c>
      <c r="W894" s="98" t="str">
        <f ca="1">_xlfn.XLOOKUP(G894&amp;$W$3,BS_CONTROLE[CHAVE],BS_CONTROLE[Quantidade_11],"-")</f>
        <v>-</v>
      </c>
      <c r="X894" s="201"/>
      <c r="Y894" s="201"/>
      <c r="Z894" s="201"/>
      <c r="AA894" s="201"/>
      <c r="AB894" s="201"/>
      <c r="AC894" s="201"/>
      <c r="AD894" s="201"/>
      <c r="AE894" s="201"/>
      <c r="AF894" s="201"/>
      <c r="AG894" s="201"/>
      <c r="AH894" s="201"/>
      <c r="AI894" s="201"/>
      <c r="AJ894" s="201"/>
      <c r="AK894" s="201"/>
      <c r="AL894" s="201"/>
      <c r="AM894" s="201"/>
      <c r="AN894" s="201"/>
      <c r="AO894" s="201"/>
      <c r="AP894" s="201"/>
      <c r="AQ894" s="201"/>
      <c r="AR894" s="201"/>
      <c r="AS894" s="201"/>
      <c r="AT894" s="201"/>
    </row>
    <row r="895" spans="1:46" hidden="1">
      <c r="A895" s="95" t="str">
        <f>IF(FN_MC!Y898="","*",FN_MC!Y898)</f>
        <v>*</v>
      </c>
      <c r="B895" s="95" t="str">
        <f>IF(FN_MC!X898="","*",FN_MC!X898)</f>
        <v>*</v>
      </c>
      <c r="C895" s="95" t="str">
        <f>IF(FN_MC!Z898="","*",FN_MC!Z898)</f>
        <v>*</v>
      </c>
      <c r="D895" s="96" t="str">
        <f>IF(FN_MC!S898="","*",FN_MC!S898)</f>
        <v>*</v>
      </c>
      <c r="E895" s="96" t="str">
        <f>IF(FN_MC!T898="","*",FN_MC!T898)</f>
        <v>*</v>
      </c>
      <c r="F895" s="96" t="str">
        <f>IF(FN_MC!B898="","*",FN_MC!B898)</f>
        <v>*</v>
      </c>
      <c r="G895" s="96" t="str">
        <f>IF(FN_MC!D898="","*",FN_MC!D898)</f>
        <v>*</v>
      </c>
      <c r="H895" s="96" t="str">
        <f>IF(FN_MC!F898="","*",FN_MC!F898)</f>
        <v>*</v>
      </c>
      <c r="I895" s="96" t="str">
        <f>IF(FN_MC!H898="","*",FN_MC!H898)</f>
        <v>*</v>
      </c>
      <c r="J895" s="96" t="str">
        <f>IF(FN_MC!I898="","*",FN_MC!I898)</f>
        <v>*</v>
      </c>
      <c r="K895" s="96" t="str">
        <f>IF(FN_MC!M898="","*",FN_MC!M898)</f>
        <v>*</v>
      </c>
      <c r="L895" s="196" t="str">
        <f>IF(FN_MC!N898="","*",FN_MC!N898)</f>
        <v>*</v>
      </c>
      <c r="M895" s="97" t="str">
        <f>IF(FN_MC!J898="","*",FN_MC!J898)</f>
        <v>*</v>
      </c>
      <c r="N895" s="183" t="str">
        <f>IF(FN_MC!K898="","*",FN_MC!K898)</f>
        <v>*</v>
      </c>
      <c r="O895" s="183" t="str">
        <f>IF(FN_MC!L898="","*",FN_MC!L898)</f>
        <v>*</v>
      </c>
      <c r="P895" s="107" t="str">
        <f>IF(FN_MC!O898="","*",FN_MC!O898)</f>
        <v>*</v>
      </c>
      <c r="Q895" s="107" t="str">
        <f>IF(FN_MC!P898="","*",FN_MC!P898)</f>
        <v>*</v>
      </c>
      <c r="R895" s="96" t="str">
        <f>IF(FN_MC!Q898="","*",CONCATENATE(FN_MC!Q898," ",FN_MC!R898))</f>
        <v>*</v>
      </c>
      <c r="S895" s="96" t="str">
        <f>IF(FN_MC!V898="","*",FN_MC!V898)</f>
        <v>*</v>
      </c>
      <c r="T895" s="96" t="str">
        <f>IF(FN_MC!W898="","*",FN_MC!W898)</f>
        <v>*</v>
      </c>
      <c r="U895" s="98" t="str">
        <f ca="1">_xlfn.XLOOKUP(G895&amp;$U$3,BS_CONTROLE[CHAVE],BS_CONTROLE[Quantidade_11],"-")</f>
        <v>-</v>
      </c>
      <c r="V895" s="98" t="str">
        <f ca="1">_xlfn.XLOOKUP(G895&amp;$V$3,BS_CONTROLE[CHAVE],BS_CONTROLE[Quantidade_11],"-")</f>
        <v>-</v>
      </c>
      <c r="W895" s="98" t="str">
        <f ca="1">_xlfn.XLOOKUP(G895&amp;$W$3,BS_CONTROLE[CHAVE],BS_CONTROLE[Quantidade_11],"-")</f>
        <v>-</v>
      </c>
      <c r="X895" s="201"/>
      <c r="Y895" s="201"/>
      <c r="Z895" s="201"/>
      <c r="AA895" s="201"/>
      <c r="AB895" s="201"/>
      <c r="AC895" s="201"/>
      <c r="AD895" s="201"/>
      <c r="AE895" s="201"/>
      <c r="AF895" s="201"/>
      <c r="AG895" s="201"/>
      <c r="AH895" s="201"/>
      <c r="AI895" s="201"/>
      <c r="AJ895" s="201"/>
      <c r="AK895" s="201"/>
      <c r="AL895" s="201"/>
      <c r="AM895" s="201"/>
      <c r="AN895" s="201"/>
      <c r="AO895" s="201"/>
      <c r="AP895" s="201"/>
      <c r="AQ895" s="201"/>
      <c r="AR895" s="201"/>
      <c r="AS895" s="201"/>
      <c r="AT895" s="201"/>
    </row>
    <row r="896" spans="1:46" hidden="1">
      <c r="A896" s="95" t="str">
        <f>IF(FN_MC!Y899="","*",FN_MC!Y899)</f>
        <v>*</v>
      </c>
      <c r="B896" s="95" t="str">
        <f>IF(FN_MC!X899="","*",FN_MC!X899)</f>
        <v>*</v>
      </c>
      <c r="C896" s="95" t="str">
        <f>IF(FN_MC!Z899="","*",FN_MC!Z899)</f>
        <v>*</v>
      </c>
      <c r="D896" s="96" t="str">
        <f>IF(FN_MC!S899="","*",FN_MC!S899)</f>
        <v>*</v>
      </c>
      <c r="E896" s="96" t="str">
        <f>IF(FN_MC!T899="","*",FN_MC!T899)</f>
        <v>*</v>
      </c>
      <c r="F896" s="96" t="str">
        <f>IF(FN_MC!B899="","*",FN_MC!B899)</f>
        <v>*</v>
      </c>
      <c r="G896" s="96" t="str">
        <f>IF(FN_MC!D899="","*",FN_MC!D899)</f>
        <v>*</v>
      </c>
      <c r="H896" s="96" t="str">
        <f>IF(FN_MC!F899="","*",FN_MC!F899)</f>
        <v>*</v>
      </c>
      <c r="I896" s="96" t="str">
        <f>IF(FN_MC!H899="","*",FN_MC!H899)</f>
        <v>*</v>
      </c>
      <c r="J896" s="96" t="str">
        <f>IF(FN_MC!I899="","*",FN_MC!I899)</f>
        <v>*</v>
      </c>
      <c r="K896" s="96" t="str">
        <f>IF(FN_MC!M899="","*",FN_MC!M899)</f>
        <v>*</v>
      </c>
      <c r="L896" s="196" t="str">
        <f>IF(FN_MC!N899="","*",FN_MC!N899)</f>
        <v>*</v>
      </c>
      <c r="M896" s="97" t="str">
        <f>IF(FN_MC!J899="","*",FN_MC!J899)</f>
        <v>*</v>
      </c>
      <c r="N896" s="183" t="str">
        <f>IF(FN_MC!K899="","*",FN_MC!K899)</f>
        <v>*</v>
      </c>
      <c r="O896" s="183" t="str">
        <f>IF(FN_MC!L899="","*",FN_MC!L899)</f>
        <v>*</v>
      </c>
      <c r="P896" s="107" t="str">
        <f>IF(FN_MC!O899="","*",FN_MC!O899)</f>
        <v>*</v>
      </c>
      <c r="Q896" s="107" t="str">
        <f>IF(FN_MC!P899="","*",FN_MC!P899)</f>
        <v>*</v>
      </c>
      <c r="R896" s="96" t="str">
        <f>IF(FN_MC!Q899="","*",CONCATENATE(FN_MC!Q899," ",FN_MC!R899))</f>
        <v>*</v>
      </c>
      <c r="S896" s="96" t="str">
        <f>IF(FN_MC!V899="","*",FN_MC!V899)</f>
        <v>*</v>
      </c>
      <c r="T896" s="96" t="str">
        <f>IF(FN_MC!W899="","*",FN_MC!W899)</f>
        <v>*</v>
      </c>
      <c r="U896" s="98" t="str">
        <f ca="1">_xlfn.XLOOKUP(G896&amp;$U$3,BS_CONTROLE[CHAVE],BS_CONTROLE[Quantidade_11],"-")</f>
        <v>-</v>
      </c>
      <c r="V896" s="98" t="str">
        <f ca="1">_xlfn.XLOOKUP(G896&amp;$V$3,BS_CONTROLE[CHAVE],BS_CONTROLE[Quantidade_11],"-")</f>
        <v>-</v>
      </c>
      <c r="W896" s="98" t="str">
        <f ca="1">_xlfn.XLOOKUP(G896&amp;$W$3,BS_CONTROLE[CHAVE],BS_CONTROLE[Quantidade_11],"-")</f>
        <v>-</v>
      </c>
      <c r="X896" s="201"/>
      <c r="Y896" s="201"/>
      <c r="Z896" s="201"/>
      <c r="AA896" s="201"/>
      <c r="AB896" s="201"/>
      <c r="AC896" s="201"/>
      <c r="AD896" s="201"/>
      <c r="AE896" s="201"/>
      <c r="AF896" s="201"/>
      <c r="AG896" s="201"/>
      <c r="AH896" s="201"/>
      <c r="AI896" s="201"/>
      <c r="AJ896" s="201"/>
      <c r="AK896" s="201"/>
      <c r="AL896" s="201"/>
      <c r="AM896" s="201"/>
      <c r="AN896" s="201"/>
      <c r="AO896" s="201"/>
      <c r="AP896" s="201"/>
      <c r="AQ896" s="201"/>
      <c r="AR896" s="201"/>
      <c r="AS896" s="201"/>
      <c r="AT896" s="201"/>
    </row>
    <row r="897" spans="1:46" hidden="1">
      <c r="A897" s="95" t="str">
        <f>IF(FN_MC!Y900="","*",FN_MC!Y900)</f>
        <v>*</v>
      </c>
      <c r="B897" s="95" t="str">
        <f>IF(FN_MC!X900="","*",FN_MC!X900)</f>
        <v>*</v>
      </c>
      <c r="C897" s="95" t="str">
        <f>IF(FN_MC!Z900="","*",FN_MC!Z900)</f>
        <v>*</v>
      </c>
      <c r="D897" s="96" t="str">
        <f>IF(FN_MC!S900="","*",FN_MC!S900)</f>
        <v>*</v>
      </c>
      <c r="E897" s="96" t="str">
        <f>IF(FN_MC!T900="","*",FN_MC!T900)</f>
        <v>*</v>
      </c>
      <c r="F897" s="96" t="str">
        <f>IF(FN_MC!B900="","*",FN_MC!B900)</f>
        <v>*</v>
      </c>
      <c r="G897" s="96" t="str">
        <f>IF(FN_MC!D900="","*",FN_MC!D900)</f>
        <v>*</v>
      </c>
      <c r="H897" s="96" t="str">
        <f>IF(FN_MC!F900="","*",FN_MC!F900)</f>
        <v>*</v>
      </c>
      <c r="I897" s="96" t="str">
        <f>IF(FN_MC!H900="","*",FN_MC!H900)</f>
        <v>*</v>
      </c>
      <c r="J897" s="96" t="str">
        <f>IF(FN_MC!I900="","*",FN_MC!I900)</f>
        <v>*</v>
      </c>
      <c r="K897" s="96" t="str">
        <f>IF(FN_MC!M900="","*",FN_MC!M900)</f>
        <v>*</v>
      </c>
      <c r="L897" s="196" t="str">
        <f>IF(FN_MC!N900="","*",FN_MC!N900)</f>
        <v>*</v>
      </c>
      <c r="M897" s="97" t="str">
        <f>IF(FN_MC!J900="","*",FN_MC!J900)</f>
        <v>*</v>
      </c>
      <c r="N897" s="183" t="str">
        <f>IF(FN_MC!K900="","*",FN_MC!K900)</f>
        <v>*</v>
      </c>
      <c r="O897" s="183" t="str">
        <f>IF(FN_MC!L900="","*",FN_MC!L900)</f>
        <v>*</v>
      </c>
      <c r="P897" s="107" t="str">
        <f>IF(FN_MC!O900="","*",FN_MC!O900)</f>
        <v>*</v>
      </c>
      <c r="Q897" s="107" t="str">
        <f>IF(FN_MC!P900="","*",FN_MC!P900)</f>
        <v>*</v>
      </c>
      <c r="R897" s="96" t="str">
        <f>IF(FN_MC!Q900="","*",CONCATENATE(FN_MC!Q900," ",FN_MC!R900))</f>
        <v>*</v>
      </c>
      <c r="S897" s="96" t="str">
        <f>IF(FN_MC!V900="","*",FN_MC!V900)</f>
        <v>*</v>
      </c>
      <c r="T897" s="96" t="str">
        <f>IF(FN_MC!W900="","*",FN_MC!W900)</f>
        <v>*</v>
      </c>
      <c r="U897" s="98" t="str">
        <f ca="1">_xlfn.XLOOKUP(G897&amp;$U$3,BS_CONTROLE[CHAVE],BS_CONTROLE[Quantidade_11],"-")</f>
        <v>-</v>
      </c>
      <c r="V897" s="98" t="str">
        <f ca="1">_xlfn.XLOOKUP(G897&amp;$V$3,BS_CONTROLE[CHAVE],BS_CONTROLE[Quantidade_11],"-")</f>
        <v>-</v>
      </c>
      <c r="W897" s="98" t="str">
        <f ca="1">_xlfn.XLOOKUP(G897&amp;$W$3,BS_CONTROLE[CHAVE],BS_CONTROLE[Quantidade_11],"-")</f>
        <v>-</v>
      </c>
      <c r="X897" s="201"/>
      <c r="Y897" s="201"/>
      <c r="Z897" s="201"/>
      <c r="AA897" s="201"/>
      <c r="AB897" s="201"/>
      <c r="AC897" s="201"/>
      <c r="AD897" s="201"/>
      <c r="AE897" s="201"/>
      <c r="AF897" s="201"/>
      <c r="AG897" s="201"/>
      <c r="AH897" s="201"/>
      <c r="AI897" s="201"/>
      <c r="AJ897" s="201"/>
      <c r="AK897" s="201"/>
      <c r="AL897" s="201"/>
      <c r="AM897" s="201"/>
      <c r="AN897" s="201"/>
      <c r="AO897" s="201"/>
      <c r="AP897" s="201"/>
      <c r="AQ897" s="201"/>
      <c r="AR897" s="201"/>
      <c r="AS897" s="201"/>
      <c r="AT897" s="201"/>
    </row>
    <row r="898" spans="1:46" hidden="1">
      <c r="A898" s="95" t="str">
        <f>IF(FN_MC!Y901="","*",FN_MC!Y901)</f>
        <v>*</v>
      </c>
      <c r="B898" s="95" t="str">
        <f>IF(FN_MC!X901="","*",FN_MC!X901)</f>
        <v>*</v>
      </c>
      <c r="C898" s="95" t="str">
        <f>IF(FN_MC!Z901="","*",FN_MC!Z901)</f>
        <v>*</v>
      </c>
      <c r="D898" s="96" t="str">
        <f>IF(FN_MC!S901="","*",FN_MC!S901)</f>
        <v>*</v>
      </c>
      <c r="E898" s="96" t="str">
        <f>IF(FN_MC!T901="","*",FN_MC!T901)</f>
        <v>*</v>
      </c>
      <c r="F898" s="96" t="str">
        <f>IF(FN_MC!B901="","*",FN_MC!B901)</f>
        <v>*</v>
      </c>
      <c r="G898" s="96" t="str">
        <f>IF(FN_MC!D901="","*",FN_MC!D901)</f>
        <v>*</v>
      </c>
      <c r="H898" s="96" t="str">
        <f>IF(FN_MC!F901="","*",FN_MC!F901)</f>
        <v>*</v>
      </c>
      <c r="I898" s="96" t="str">
        <f>IF(FN_MC!H901="","*",FN_MC!H901)</f>
        <v>*</v>
      </c>
      <c r="J898" s="96" t="str">
        <f>IF(FN_MC!I901="","*",FN_MC!I901)</f>
        <v>*</v>
      </c>
      <c r="K898" s="96" t="str">
        <f>IF(FN_MC!M901="","*",FN_MC!M901)</f>
        <v>*</v>
      </c>
      <c r="L898" s="196" t="str">
        <f>IF(FN_MC!N901="","*",FN_MC!N901)</f>
        <v>*</v>
      </c>
      <c r="M898" s="97" t="str">
        <f>IF(FN_MC!J901="","*",FN_MC!J901)</f>
        <v>*</v>
      </c>
      <c r="N898" s="183" t="str">
        <f>IF(FN_MC!K901="","*",FN_MC!K901)</f>
        <v>*</v>
      </c>
      <c r="O898" s="183" t="str">
        <f>IF(FN_MC!L901="","*",FN_MC!L901)</f>
        <v>*</v>
      </c>
      <c r="P898" s="107" t="str">
        <f>IF(FN_MC!O901="","*",FN_MC!O901)</f>
        <v>*</v>
      </c>
      <c r="Q898" s="107" t="str">
        <f>IF(FN_MC!P901="","*",FN_MC!P901)</f>
        <v>*</v>
      </c>
      <c r="R898" s="96" t="str">
        <f>IF(FN_MC!Q901="","*",CONCATENATE(FN_MC!Q901," ",FN_MC!R901))</f>
        <v>*</v>
      </c>
      <c r="S898" s="96" t="str">
        <f>IF(FN_MC!V901="","*",FN_MC!V901)</f>
        <v>*</v>
      </c>
      <c r="T898" s="96" t="str">
        <f>IF(FN_MC!W901="","*",FN_MC!W901)</f>
        <v>*</v>
      </c>
      <c r="U898" s="98" t="str">
        <f ca="1">_xlfn.XLOOKUP(G898&amp;$U$3,BS_CONTROLE[CHAVE],BS_CONTROLE[Quantidade_11],"-")</f>
        <v>-</v>
      </c>
      <c r="V898" s="98" t="str">
        <f ca="1">_xlfn.XLOOKUP(G898&amp;$V$3,BS_CONTROLE[CHAVE],BS_CONTROLE[Quantidade_11],"-")</f>
        <v>-</v>
      </c>
      <c r="W898" s="98" t="str">
        <f ca="1">_xlfn.XLOOKUP(G898&amp;$W$3,BS_CONTROLE[CHAVE],BS_CONTROLE[Quantidade_11],"-")</f>
        <v>-</v>
      </c>
      <c r="X898" s="201"/>
      <c r="Y898" s="201"/>
      <c r="Z898" s="201"/>
      <c r="AA898" s="201"/>
      <c r="AB898" s="201"/>
      <c r="AC898" s="201"/>
      <c r="AD898" s="201"/>
      <c r="AE898" s="201"/>
      <c r="AF898" s="201"/>
      <c r="AG898" s="201"/>
      <c r="AH898" s="201"/>
      <c r="AI898" s="201"/>
      <c r="AJ898" s="201"/>
      <c r="AK898" s="201"/>
      <c r="AL898" s="201"/>
      <c r="AM898" s="201"/>
      <c r="AN898" s="201"/>
      <c r="AO898" s="201"/>
      <c r="AP898" s="201"/>
      <c r="AQ898" s="201"/>
      <c r="AR898" s="201"/>
      <c r="AS898" s="201"/>
      <c r="AT898" s="201"/>
    </row>
    <row r="899" spans="1:46" hidden="1">
      <c r="A899" s="95" t="str">
        <f>IF(FN_MC!Y902="","*",FN_MC!Y902)</f>
        <v>*</v>
      </c>
      <c r="B899" s="95" t="str">
        <f>IF(FN_MC!X902="","*",FN_MC!X902)</f>
        <v>*</v>
      </c>
      <c r="C899" s="95" t="str">
        <f>IF(FN_MC!Z902="","*",FN_MC!Z902)</f>
        <v>*</v>
      </c>
      <c r="D899" s="96" t="str">
        <f>IF(FN_MC!S902="","*",FN_MC!S902)</f>
        <v>*</v>
      </c>
      <c r="E899" s="96" t="str">
        <f>IF(FN_MC!T902="","*",FN_MC!T902)</f>
        <v>*</v>
      </c>
      <c r="F899" s="96" t="str">
        <f>IF(FN_MC!B902="","*",FN_MC!B902)</f>
        <v>*</v>
      </c>
      <c r="G899" s="96" t="str">
        <f>IF(FN_MC!D902="","*",FN_MC!D902)</f>
        <v>*</v>
      </c>
      <c r="H899" s="96" t="str">
        <f>IF(FN_MC!F902="","*",FN_MC!F902)</f>
        <v>*</v>
      </c>
      <c r="I899" s="96" t="str">
        <f>IF(FN_MC!H902="","*",FN_MC!H902)</f>
        <v>*</v>
      </c>
      <c r="J899" s="96" t="str">
        <f>IF(FN_MC!I902="","*",FN_MC!I902)</f>
        <v>*</v>
      </c>
      <c r="K899" s="96" t="str">
        <f>IF(FN_MC!M902="","*",FN_MC!M902)</f>
        <v>*</v>
      </c>
      <c r="L899" s="196" t="str">
        <f>IF(FN_MC!N902="","*",FN_MC!N902)</f>
        <v>*</v>
      </c>
      <c r="M899" s="97" t="str">
        <f>IF(FN_MC!J902="","*",FN_MC!J902)</f>
        <v>*</v>
      </c>
      <c r="N899" s="183" t="str">
        <f>IF(FN_MC!K902="","*",FN_MC!K902)</f>
        <v>*</v>
      </c>
      <c r="O899" s="183" t="str">
        <f>IF(FN_MC!L902="","*",FN_MC!L902)</f>
        <v>*</v>
      </c>
      <c r="P899" s="107" t="str">
        <f>IF(FN_MC!O902="","*",FN_MC!O902)</f>
        <v>*</v>
      </c>
      <c r="Q899" s="107" t="str">
        <f>IF(FN_MC!P902="","*",FN_MC!P902)</f>
        <v>*</v>
      </c>
      <c r="R899" s="96" t="str">
        <f>IF(FN_MC!Q902="","*",CONCATENATE(FN_MC!Q902," ",FN_MC!R902))</f>
        <v>*</v>
      </c>
      <c r="S899" s="96" t="str">
        <f>IF(FN_MC!V902="","*",FN_MC!V902)</f>
        <v>*</v>
      </c>
      <c r="T899" s="96" t="str">
        <f>IF(FN_MC!W902="","*",FN_MC!W902)</f>
        <v>*</v>
      </c>
      <c r="U899" s="98" t="str">
        <f ca="1">_xlfn.XLOOKUP(G899&amp;$U$3,BS_CONTROLE[CHAVE],BS_CONTROLE[Quantidade_11],"-")</f>
        <v>-</v>
      </c>
      <c r="V899" s="98" t="str">
        <f ca="1">_xlfn.XLOOKUP(G899&amp;$V$3,BS_CONTROLE[CHAVE],BS_CONTROLE[Quantidade_11],"-")</f>
        <v>-</v>
      </c>
      <c r="W899" s="98" t="str">
        <f ca="1">_xlfn.XLOOKUP(G899&amp;$W$3,BS_CONTROLE[CHAVE],BS_CONTROLE[Quantidade_11],"-")</f>
        <v>-</v>
      </c>
      <c r="X899" s="201"/>
      <c r="Y899" s="201"/>
      <c r="Z899" s="201"/>
      <c r="AA899" s="201"/>
      <c r="AB899" s="201"/>
      <c r="AC899" s="201"/>
      <c r="AD899" s="201"/>
      <c r="AE899" s="201"/>
      <c r="AF899" s="201"/>
      <c r="AG899" s="201"/>
      <c r="AH899" s="201"/>
      <c r="AI899" s="201"/>
      <c r="AJ899" s="201"/>
      <c r="AK899" s="201"/>
      <c r="AL899" s="201"/>
      <c r="AM899" s="201"/>
      <c r="AN899" s="201"/>
      <c r="AO899" s="201"/>
      <c r="AP899" s="201"/>
      <c r="AQ899" s="201"/>
      <c r="AR899" s="201"/>
      <c r="AS899" s="201"/>
      <c r="AT899" s="201"/>
    </row>
    <row r="900" spans="1:46" hidden="1">
      <c r="A900" s="95" t="str">
        <f>IF(FN_MC!Y903="","*",FN_MC!Y903)</f>
        <v>*</v>
      </c>
      <c r="B900" s="95" t="str">
        <f>IF(FN_MC!X903="","*",FN_MC!X903)</f>
        <v>*</v>
      </c>
      <c r="C900" s="95" t="str">
        <f>IF(FN_MC!Z903="","*",FN_MC!Z903)</f>
        <v>*</v>
      </c>
      <c r="D900" s="96" t="str">
        <f>IF(FN_MC!S903="","*",FN_MC!S903)</f>
        <v>*</v>
      </c>
      <c r="E900" s="96" t="str">
        <f>IF(FN_MC!T903="","*",FN_MC!T903)</f>
        <v>*</v>
      </c>
      <c r="F900" s="96" t="str">
        <f>IF(FN_MC!B903="","*",FN_MC!B903)</f>
        <v>*</v>
      </c>
      <c r="G900" s="96" t="str">
        <f>IF(FN_MC!D903="","*",FN_MC!D903)</f>
        <v>*</v>
      </c>
      <c r="H900" s="96" t="str">
        <f>IF(FN_MC!F903="","*",FN_MC!F903)</f>
        <v>*</v>
      </c>
      <c r="I900" s="96" t="str">
        <f>IF(FN_MC!H903="","*",FN_MC!H903)</f>
        <v>*</v>
      </c>
      <c r="J900" s="96" t="str">
        <f>IF(FN_MC!I903="","*",FN_MC!I903)</f>
        <v>*</v>
      </c>
      <c r="K900" s="96" t="str">
        <f>IF(FN_MC!M903="","*",FN_MC!M903)</f>
        <v>*</v>
      </c>
      <c r="L900" s="196" t="str">
        <f>IF(FN_MC!N903="","*",FN_MC!N903)</f>
        <v>*</v>
      </c>
      <c r="M900" s="97" t="str">
        <f>IF(FN_MC!J903="","*",FN_MC!J903)</f>
        <v>*</v>
      </c>
      <c r="N900" s="183" t="str">
        <f>IF(FN_MC!K903="","*",FN_MC!K903)</f>
        <v>*</v>
      </c>
      <c r="O900" s="183" t="str">
        <f>IF(FN_MC!L903="","*",FN_MC!L903)</f>
        <v>*</v>
      </c>
      <c r="P900" s="107" t="str">
        <f>IF(FN_MC!O903="","*",FN_MC!O903)</f>
        <v>*</v>
      </c>
      <c r="Q900" s="107" t="str">
        <f>IF(FN_MC!P903="","*",FN_MC!P903)</f>
        <v>*</v>
      </c>
      <c r="R900" s="96" t="str">
        <f>IF(FN_MC!Q903="","*",CONCATENATE(FN_MC!Q903," ",FN_MC!R903))</f>
        <v>*</v>
      </c>
      <c r="S900" s="96" t="str">
        <f>IF(FN_MC!V903="","*",FN_MC!V903)</f>
        <v>*</v>
      </c>
      <c r="T900" s="96" t="str">
        <f>IF(FN_MC!W903="","*",FN_MC!W903)</f>
        <v>*</v>
      </c>
      <c r="U900" s="98" t="str">
        <f ca="1">_xlfn.XLOOKUP(G900&amp;$U$3,BS_CONTROLE[CHAVE],BS_CONTROLE[Quantidade_11],"-")</f>
        <v>-</v>
      </c>
      <c r="V900" s="98" t="str">
        <f ca="1">_xlfn.XLOOKUP(G900&amp;$V$3,BS_CONTROLE[CHAVE],BS_CONTROLE[Quantidade_11],"-")</f>
        <v>-</v>
      </c>
      <c r="W900" s="98" t="str">
        <f ca="1">_xlfn.XLOOKUP(G900&amp;$W$3,BS_CONTROLE[CHAVE],BS_CONTROLE[Quantidade_11],"-")</f>
        <v>-</v>
      </c>
      <c r="X900" s="201"/>
      <c r="Y900" s="201"/>
      <c r="Z900" s="201"/>
      <c r="AA900" s="201"/>
      <c r="AB900" s="201"/>
      <c r="AC900" s="201"/>
      <c r="AD900" s="201"/>
      <c r="AE900" s="201"/>
      <c r="AF900" s="201"/>
      <c r="AG900" s="201"/>
      <c r="AH900" s="201"/>
      <c r="AI900" s="201"/>
      <c r="AJ900" s="201"/>
      <c r="AK900" s="201"/>
      <c r="AL900" s="201"/>
      <c r="AM900" s="201"/>
      <c r="AN900" s="201"/>
      <c r="AO900" s="201"/>
      <c r="AP900" s="201"/>
      <c r="AQ900" s="201"/>
      <c r="AR900" s="201"/>
      <c r="AS900" s="201"/>
      <c r="AT900" s="201"/>
    </row>
    <row r="901" spans="1:46" hidden="1">
      <c r="A901" s="95" t="str">
        <f>IF(FN_MC!Y904="","*",FN_MC!Y904)</f>
        <v>*</v>
      </c>
      <c r="B901" s="95" t="str">
        <f>IF(FN_MC!X904="","*",FN_MC!X904)</f>
        <v>*</v>
      </c>
      <c r="C901" s="95" t="str">
        <f>IF(FN_MC!Z904="","*",FN_MC!Z904)</f>
        <v>*</v>
      </c>
      <c r="D901" s="96" t="str">
        <f>IF(FN_MC!S904="","*",FN_MC!S904)</f>
        <v>*</v>
      </c>
      <c r="E901" s="96" t="str">
        <f>IF(FN_MC!T904="","*",FN_MC!T904)</f>
        <v>*</v>
      </c>
      <c r="F901" s="96" t="str">
        <f>IF(FN_MC!B904="","*",FN_MC!B904)</f>
        <v>*</v>
      </c>
      <c r="G901" s="96" t="str">
        <f>IF(FN_MC!D904="","*",FN_MC!D904)</f>
        <v>*</v>
      </c>
      <c r="H901" s="96" t="str">
        <f>IF(FN_MC!F904="","*",FN_MC!F904)</f>
        <v>*</v>
      </c>
      <c r="I901" s="96" t="str">
        <f>IF(FN_MC!H904="","*",FN_MC!H904)</f>
        <v>*</v>
      </c>
      <c r="J901" s="96" t="str">
        <f>IF(FN_MC!I904="","*",FN_MC!I904)</f>
        <v>*</v>
      </c>
      <c r="K901" s="96" t="str">
        <f>IF(FN_MC!M904="","*",FN_MC!M904)</f>
        <v>*</v>
      </c>
      <c r="L901" s="196" t="str">
        <f>IF(FN_MC!N904="","*",FN_MC!N904)</f>
        <v>*</v>
      </c>
      <c r="M901" s="97" t="str">
        <f>IF(FN_MC!J904="","*",FN_MC!J904)</f>
        <v>*</v>
      </c>
      <c r="N901" s="183" t="str">
        <f>IF(FN_MC!K904="","*",FN_MC!K904)</f>
        <v>*</v>
      </c>
      <c r="O901" s="183" t="str">
        <f>IF(FN_MC!L904="","*",FN_MC!L904)</f>
        <v>*</v>
      </c>
      <c r="P901" s="107" t="str">
        <f>IF(FN_MC!O904="","*",FN_MC!O904)</f>
        <v>*</v>
      </c>
      <c r="Q901" s="107" t="str">
        <f>IF(FN_MC!P904="","*",FN_MC!P904)</f>
        <v>*</v>
      </c>
      <c r="R901" s="96" t="str">
        <f>IF(FN_MC!Q904="","*",CONCATENATE(FN_MC!Q904," ",FN_MC!R904))</f>
        <v>*</v>
      </c>
      <c r="S901" s="96" t="str">
        <f>IF(FN_MC!V904="","*",FN_MC!V904)</f>
        <v>*</v>
      </c>
      <c r="T901" s="96" t="str">
        <f>IF(FN_MC!W904="","*",FN_MC!W904)</f>
        <v>*</v>
      </c>
      <c r="U901" s="98" t="str">
        <f ca="1">_xlfn.XLOOKUP(G901&amp;$U$3,BS_CONTROLE[CHAVE],BS_CONTROLE[Quantidade_11],"-")</f>
        <v>-</v>
      </c>
      <c r="V901" s="98" t="str">
        <f ca="1">_xlfn.XLOOKUP(G901&amp;$V$3,BS_CONTROLE[CHAVE],BS_CONTROLE[Quantidade_11],"-")</f>
        <v>-</v>
      </c>
      <c r="W901" s="98" t="str">
        <f ca="1">_xlfn.XLOOKUP(G901&amp;$W$3,BS_CONTROLE[CHAVE],BS_CONTROLE[Quantidade_11],"-")</f>
        <v>-</v>
      </c>
      <c r="X901" s="201"/>
      <c r="Y901" s="201"/>
      <c r="Z901" s="201"/>
      <c r="AA901" s="201"/>
      <c r="AB901" s="201"/>
      <c r="AC901" s="201"/>
      <c r="AD901" s="201"/>
      <c r="AE901" s="201"/>
      <c r="AF901" s="201"/>
      <c r="AG901" s="201"/>
      <c r="AH901" s="201"/>
      <c r="AI901" s="201"/>
      <c r="AJ901" s="201"/>
      <c r="AK901" s="201"/>
      <c r="AL901" s="201"/>
      <c r="AM901" s="201"/>
      <c r="AN901" s="201"/>
      <c r="AO901" s="201"/>
      <c r="AP901" s="201"/>
      <c r="AQ901" s="201"/>
      <c r="AR901" s="201"/>
      <c r="AS901" s="201"/>
      <c r="AT901" s="201"/>
    </row>
    <row r="902" spans="1:46" hidden="1">
      <c r="T902"/>
      <c r="U902" s="227" t="str">
        <f ca="1">_xlfn.XLOOKUP(G902&amp;$U$3,BS_CONTROLE[CHAVE],BS_CONTROLE[Quantidade_11],"-")</f>
        <v>-</v>
      </c>
    </row>
  </sheetData>
  <autoFilter ref="A3:AT902" xr:uid="{EDAA0C70-EBEE-4214-8066-7539E1905ACB}">
    <filterColumn colId="5">
      <filters>
        <dateGroupItem year="2026" month="2" day="12" dateTimeGrouping="day"/>
      </filters>
    </filterColumn>
  </autoFilter>
  <mergeCells count="3">
    <mergeCell ref="A2:C2"/>
    <mergeCell ref="P2:Q2"/>
    <mergeCell ref="U2:W2"/>
  </mergeCells>
  <conditionalFormatting sqref="A4:C901">
    <cfRule type="cellIs" dxfId="5" priority="5" operator="equal">
      <formula>"NÃO"</formula>
    </cfRule>
    <cfRule type="cellIs" dxfId="4" priority="6" operator="equal">
      <formula>"Contrato"</formula>
    </cfRule>
  </conditionalFormatting>
  <conditionalFormatting sqref="A2 A3:C901">
    <cfRule type="cellIs" dxfId="3" priority="4" operator="equal">
      <formula>"OPORTUNIDADE"</formula>
    </cfRule>
  </conditionalFormatting>
  <conditionalFormatting sqref="U2:W901 U902">
    <cfRule type="cellIs" dxfId="2" priority="1" operator="equal">
      <formula>"-"</formula>
    </cfRule>
    <cfRule type="cellIs" dxfId="1" priority="2" operator="notEqual">
      <formula>"OK"</formula>
    </cfRule>
    <cfRule type="cellIs" dxfId="0" priority="3" operator="equal">
      <formula>"OK"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E557F0-7F27-419F-B3AB-333E367EA60D}">
  <sheetPr>
    <tabColor rgb="FF92D050"/>
  </sheetPr>
  <dimension ref="B2:G11"/>
  <sheetViews>
    <sheetView workbookViewId="0">
      <selection activeCell="S14" sqref="S14"/>
    </sheetView>
  </sheetViews>
  <sheetFormatPr defaultRowHeight="15"/>
  <cols>
    <col min="2" max="2" width="21" customWidth="1"/>
    <col min="3" max="3" width="14.42578125" customWidth="1"/>
    <col min="4" max="4" width="19.7109375" customWidth="1"/>
    <col min="7" max="7" width="22.140625" customWidth="1"/>
  </cols>
  <sheetData>
    <row r="2" spans="2:7">
      <c r="B2" s="271" t="s">
        <v>1538</v>
      </c>
      <c r="C2" s="271"/>
      <c r="D2" s="271"/>
      <c r="E2" s="271"/>
      <c r="F2" s="271"/>
      <c r="G2" s="271"/>
    </row>
    <row r="3" spans="2:7">
      <c r="B3" s="272"/>
      <c r="C3" s="272"/>
      <c r="D3" s="272"/>
      <c r="E3" s="272"/>
      <c r="F3" s="272"/>
      <c r="G3" s="272"/>
    </row>
    <row r="4" spans="2:7" ht="40.5">
      <c r="B4" s="191" t="s">
        <v>1539</v>
      </c>
      <c r="C4" s="191" t="s">
        <v>1540</v>
      </c>
      <c r="D4" s="191" t="s">
        <v>1541</v>
      </c>
      <c r="E4" s="191" t="s">
        <v>1542</v>
      </c>
      <c r="F4" s="191" t="s">
        <v>366</v>
      </c>
      <c r="G4" s="191" t="s">
        <v>1543</v>
      </c>
    </row>
    <row r="5" spans="2:7">
      <c r="B5" s="192" t="s">
        <v>1544</v>
      </c>
      <c r="C5" s="192">
        <v>309525</v>
      </c>
      <c r="D5" s="192" t="s">
        <v>1545</v>
      </c>
      <c r="E5" s="192" t="s">
        <v>249</v>
      </c>
      <c r="F5" s="192" t="s">
        <v>1546</v>
      </c>
      <c r="G5" s="193">
        <v>46296</v>
      </c>
    </row>
    <row r="6" spans="2:7">
      <c r="B6" s="192" t="s">
        <v>1547</v>
      </c>
      <c r="C6" s="192">
        <v>257410</v>
      </c>
      <c r="D6" s="192" t="s">
        <v>1548</v>
      </c>
      <c r="E6" s="192" t="s">
        <v>249</v>
      </c>
      <c r="F6" s="192" t="s">
        <v>1546</v>
      </c>
      <c r="G6" s="193"/>
    </row>
    <row r="7" spans="2:7">
      <c r="B7" s="192" t="s">
        <v>1481</v>
      </c>
      <c r="C7" s="192">
        <v>256875</v>
      </c>
      <c r="D7" s="192" t="s">
        <v>1549</v>
      </c>
      <c r="E7" s="192" t="s">
        <v>249</v>
      </c>
      <c r="F7" s="192" t="s">
        <v>1546</v>
      </c>
      <c r="G7" s="193">
        <v>46296</v>
      </c>
    </row>
    <row r="8" spans="2:7">
      <c r="B8" s="192" t="s">
        <v>1550</v>
      </c>
      <c r="C8" s="192">
        <v>257278</v>
      </c>
      <c r="D8" s="192" t="s">
        <v>1551</v>
      </c>
      <c r="E8" s="192" t="s">
        <v>240</v>
      </c>
      <c r="F8" s="192" t="s">
        <v>1552</v>
      </c>
      <c r="G8" s="193">
        <v>46235</v>
      </c>
    </row>
    <row r="9" spans="2:7">
      <c r="B9" s="192" t="s">
        <v>1553</v>
      </c>
      <c r="C9" s="192">
        <v>261794</v>
      </c>
      <c r="D9" s="192" t="s">
        <v>1554</v>
      </c>
      <c r="E9" s="192" t="s">
        <v>240</v>
      </c>
      <c r="F9" s="192" t="s">
        <v>1552</v>
      </c>
      <c r="G9" s="193">
        <v>46082</v>
      </c>
    </row>
    <row r="10" spans="2:7">
      <c r="B10" s="192" t="s">
        <v>1555</v>
      </c>
      <c r="C10" s="192">
        <v>257033</v>
      </c>
      <c r="D10" s="192" t="s">
        <v>1556</v>
      </c>
      <c r="E10" s="192" t="s">
        <v>240</v>
      </c>
      <c r="F10" s="192" t="s">
        <v>480</v>
      </c>
      <c r="G10" s="192" t="s">
        <v>1557</v>
      </c>
    </row>
    <row r="11" spans="2:7">
      <c r="B11" s="192" t="s">
        <v>1558</v>
      </c>
      <c r="C11" s="192">
        <v>396578</v>
      </c>
      <c r="D11" s="192" t="s">
        <v>1559</v>
      </c>
      <c r="E11" s="192" t="s">
        <v>240</v>
      </c>
      <c r="F11" s="192" t="s">
        <v>480</v>
      </c>
      <c r="G11" s="192" t="s">
        <v>1557</v>
      </c>
    </row>
  </sheetData>
  <mergeCells count="1">
    <mergeCell ref="B2:G3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71F736-1B3F-4C3E-BB2A-156CCB8273DD}">
  <sheetPr>
    <tabColor rgb="FF0070C0"/>
  </sheetPr>
  <dimension ref="A1:Q950"/>
  <sheetViews>
    <sheetView showGridLines="0" topLeftCell="A875" workbookViewId="0">
      <selection activeCell="A950" sqref="A950"/>
    </sheetView>
  </sheetViews>
  <sheetFormatPr defaultColWidth="5.7109375" defaultRowHeight="15"/>
  <cols>
    <col min="1" max="1" width="7.85546875" style="77" bestFit="1" customWidth="1"/>
    <col min="2" max="2" width="15.140625" style="77" bestFit="1" customWidth="1"/>
    <col min="3" max="3" width="14.28515625" style="77" bestFit="1" customWidth="1"/>
    <col min="4" max="4" width="16.28515625" bestFit="1" customWidth="1"/>
    <col min="5" max="5" width="22" style="77" bestFit="1" customWidth="1"/>
    <col min="6" max="6" width="12.42578125" style="77" bestFit="1" customWidth="1"/>
    <col min="7" max="7" width="13.5703125" style="77" bestFit="1" customWidth="1"/>
    <col min="8" max="8" width="7.85546875" style="123" bestFit="1" customWidth="1"/>
    <col min="9" max="9" width="7.85546875" style="108" bestFit="1" customWidth="1"/>
    <col min="10" max="10" width="8.7109375" style="108" bestFit="1" customWidth="1"/>
    <col min="11" max="11" width="12.42578125" style="115" bestFit="1" customWidth="1"/>
    <col min="12" max="12" width="13.28515625" style="115" bestFit="1" customWidth="1"/>
    <col min="13" max="13" width="5.5703125" style="115" bestFit="1" customWidth="1"/>
    <col min="14" max="14" width="13.5703125" style="69" bestFit="1" customWidth="1"/>
    <col min="15" max="15" width="11.28515625" style="163" bestFit="1" customWidth="1"/>
    <col min="16" max="16" width="12.42578125" style="127" hidden="1" customWidth="1"/>
    <col min="17" max="17" width="75.140625" style="138" customWidth="1"/>
    <col min="18" max="18" width="5.7109375" bestFit="1" customWidth="1"/>
  </cols>
  <sheetData>
    <row r="1" spans="1:17">
      <c r="A1" s="75" t="s">
        <v>993</v>
      </c>
      <c r="B1" s="76"/>
      <c r="Q1" s="137"/>
    </row>
    <row r="2" spans="1:17">
      <c r="A2" s="136">
        <v>2</v>
      </c>
      <c r="B2" s="79"/>
    </row>
    <row r="3" spans="1:17">
      <c r="O3" s="164"/>
      <c r="P3" s="126"/>
    </row>
    <row r="4" spans="1:17" ht="15.75" customHeight="1">
      <c r="O4" s="164"/>
      <c r="P4" s="126"/>
    </row>
    <row r="5" spans="1:17" s="81" customFormat="1" ht="11.25" customHeight="1">
      <c r="A5"/>
      <c r="B5" s="80"/>
      <c r="C5" s="273" t="s">
        <v>1560</v>
      </c>
      <c r="D5" s="274"/>
      <c r="E5" s="274"/>
      <c r="F5" s="274"/>
      <c r="G5" s="274"/>
      <c r="H5" s="274"/>
      <c r="I5" s="274"/>
      <c r="J5" s="275"/>
      <c r="K5" s="276" t="s">
        <v>1561</v>
      </c>
      <c r="L5" s="277"/>
      <c r="M5" s="277"/>
      <c r="N5" s="277"/>
      <c r="O5" s="278" t="s">
        <v>1562</v>
      </c>
      <c r="P5" s="279"/>
      <c r="Q5" s="280"/>
    </row>
    <row r="6" spans="1:17" s="81" customFormat="1" ht="15.75" customHeight="1">
      <c r="A6" s="75" t="s">
        <v>1536</v>
      </c>
      <c r="B6" s="82" t="s">
        <v>1535</v>
      </c>
      <c r="C6" s="83" t="s">
        <v>1211</v>
      </c>
      <c r="D6" s="84" t="s">
        <v>1212</v>
      </c>
      <c r="E6" s="83" t="s">
        <v>1563</v>
      </c>
      <c r="F6" s="83" t="s">
        <v>1202</v>
      </c>
      <c r="G6" s="83" t="s">
        <v>1206</v>
      </c>
      <c r="H6" s="124" t="s">
        <v>29</v>
      </c>
      <c r="I6" s="109" t="s">
        <v>1207</v>
      </c>
      <c r="J6" s="109" t="s">
        <v>1208</v>
      </c>
      <c r="K6" s="116" t="s">
        <v>1202</v>
      </c>
      <c r="L6" s="116" t="s">
        <v>1564</v>
      </c>
      <c r="M6" s="116" t="s">
        <v>29</v>
      </c>
      <c r="N6" s="117" t="s">
        <v>1206</v>
      </c>
      <c r="O6" s="165" t="s">
        <v>1249</v>
      </c>
      <c r="P6" s="128"/>
      <c r="Q6" s="139" t="s">
        <v>1565</v>
      </c>
    </row>
    <row r="7" spans="1:17">
      <c r="A7" s="85" t="str">
        <f>IF(FN_MC!B6="","*",FN_MC!B6)</f>
        <v>*</v>
      </c>
      <c r="B7" s="86" t="str">
        <f>IF(FN_MC!X6="","*",FN_MC!X6)</f>
        <v>Oportunidade</v>
      </c>
      <c r="C7" s="87" t="str">
        <f>IF(FN_MC!S6="","*",FN_MC!S6)</f>
        <v>-</v>
      </c>
      <c r="D7" s="87" t="str">
        <f>IF(FN_MC!T6="","*",FN_MC!T6)</f>
        <v>-</v>
      </c>
      <c r="E7" s="87" t="str">
        <f>IF(FN_MC!D6="","*",FN_MC!D6)</f>
        <v>W70</v>
      </c>
      <c r="F7" s="87" t="str">
        <f>IF(FN_MC!H6="","*",FN_MC!H6)</f>
        <v>TGR2</v>
      </c>
      <c r="G7" s="87" t="str">
        <f>IF(FN_MC!M6="","*",FN_MC!M6)</f>
        <v>TGR-TIQ</v>
      </c>
      <c r="H7" s="125">
        <f>IF(FN_MC!K6="","*",FN_MC!K6)</f>
        <v>501</v>
      </c>
      <c r="I7" s="110">
        <f>IF(FN_MC!O6="","*",FN_MC!O6)</f>
        <v>0.375</v>
      </c>
      <c r="J7" s="110">
        <f>IF(FN_MC!P6="","*",FN_MC!P6)</f>
        <v>4.1666666666666664E-2</v>
      </c>
      <c r="K7" s="118" t="str">
        <f>IF(FN_MC!AK6="","*",FN_MC!AK6)</f>
        <v>TGR2</v>
      </c>
      <c r="L7" s="118" t="str">
        <f>IF(FN_MC!AM6="","*",FN_MC!AM6)</f>
        <v>TGR-TIQ</v>
      </c>
      <c r="M7" s="118">
        <f>IF(FN_MC!AP6="","*",FN_MC!AP6)</f>
        <v>501</v>
      </c>
      <c r="N7" s="118" t="str">
        <f>IF(FN_MC!AM6="","*",FN_MC!AM6)</f>
        <v>TGR-TIQ</v>
      </c>
      <c r="O7" s="136">
        <f>FN_MC!BH6</f>
        <v>0</v>
      </c>
      <c r="P7" s="78"/>
      <c r="Q7" s="120" t="str">
        <f>IF($A$2=1,IF(FN_MC!BJ6="","*",FN_MC!BJ6),IF(FN_MC!BK6="","*",FN_MC!BK6))</f>
        <v>*</v>
      </c>
    </row>
    <row r="8" spans="1:17">
      <c r="A8" s="85">
        <f>IF(FN_MC!B9="","*",FN_MC!B9)</f>
        <v>46055</v>
      </c>
      <c r="B8" s="86" t="str">
        <f>IF(FN_MC!X9="","*",FN_MC!X9)</f>
        <v>Oportunidade</v>
      </c>
      <c r="C8" s="87" t="str">
        <f>IF(FN_MC!S9="","*",FN_MC!S9)</f>
        <v>FERRONORTE</v>
      </c>
      <c r="D8" s="87" t="str">
        <f>IF(FN_MC!T9="","*",FN_MC!T9)</f>
        <v>TGR-TRO</v>
      </c>
      <c r="E8" s="87" t="str">
        <f>IF(FN_MC!D9="","*",FN_MC!D9)</f>
        <v>V86</v>
      </c>
      <c r="F8" s="87" t="str">
        <f>IF(FN_MC!H9="","*",FN_MC!H9)</f>
        <v>TSF</v>
      </c>
      <c r="G8" s="87" t="str">
        <f>IF(FN_MC!M9="","*",FN_MC!M9)</f>
        <v>TSF-TEX</v>
      </c>
      <c r="H8" s="125">
        <f>IF(FN_MC!K9="","*",FN_MC!K9)</f>
        <v>746.5</v>
      </c>
      <c r="I8" s="110">
        <f>IF(FN_MC!O9="","*",FN_MC!O9)</f>
        <v>0.41666666666666669</v>
      </c>
      <c r="J8" s="110">
        <f>IF(FN_MC!P9="","*",FN_MC!P9)</f>
        <v>8.3333333333333329E-2</v>
      </c>
      <c r="K8" s="118" t="str">
        <f>IF(FN_MC!AK9="","*",FN_MC!AK9)</f>
        <v>TSF</v>
      </c>
      <c r="L8" s="118" t="str">
        <f>IF(FN_MC!AM9="","*",FN_MC!AM9)</f>
        <v>TSF-TEX</v>
      </c>
      <c r="M8" s="118">
        <f>IF(FN_MC!AP9="","*",FN_MC!AP9)</f>
        <v>746.5</v>
      </c>
      <c r="N8" s="118" t="str">
        <f>IF(FN_MC!AM9="","*",FN_MC!AM9)</f>
        <v>TSF-TEX</v>
      </c>
      <c r="O8" s="136">
        <f>FN_MC!BH9</f>
        <v>0</v>
      </c>
      <c r="P8" s="78"/>
      <c r="Q8" s="120" t="str">
        <f>IF($A$2=1,IF(FN_MC!BJ9="","*",FN_MC!BJ9),IF(FN_MC!BK9="","*",FN_MC!BK9))</f>
        <v>MC1 09:29, autorizado 11:37, realizado somente viagem de medição/Sem oportunidade para socaria</v>
      </c>
    </row>
    <row r="9" spans="1:17">
      <c r="A9" s="85">
        <f>IF(FN_MC!B10="","*",FN_MC!B10)</f>
        <v>46055</v>
      </c>
      <c r="B9" s="86" t="str">
        <f>IF(FN_MC!X10="","*",FN_MC!X10)</f>
        <v>Oportunidade</v>
      </c>
      <c r="C9" s="87" t="str">
        <f>IF(FN_MC!S10="","*",FN_MC!S10)</f>
        <v>FERRONORTE</v>
      </c>
      <c r="D9" s="87" t="str">
        <f>IF(FN_MC!T10="","*",FN_MC!T10)</f>
        <v>TGR-TRO</v>
      </c>
      <c r="E9" s="87" t="str">
        <f>IF(FN_MC!D10="","*",FN_MC!D10)</f>
        <v>W70</v>
      </c>
      <c r="F9" s="87" t="str">
        <f>IF(FN_MC!H10="","*",FN_MC!H10)</f>
        <v>752RVD</v>
      </c>
      <c r="G9" s="87" t="str">
        <f>IF(FN_MC!M10="","*",FN_MC!M10)</f>
        <v>TAL-TSF</v>
      </c>
      <c r="H9" s="125">
        <f>IF(FN_MC!K10="","*",FN_MC!K10)</f>
        <v>700</v>
      </c>
      <c r="I9" s="110">
        <f>IF(FN_MC!O10="","*",FN_MC!O10)</f>
        <v>0.33333333333333331</v>
      </c>
      <c r="J9" s="110">
        <f>IF(FN_MC!P10="","*",FN_MC!P10)</f>
        <v>0.125</v>
      </c>
      <c r="K9" s="118" t="str">
        <f>IF(FN_MC!AK10="","*",FN_MC!AK10)</f>
        <v>752RVD</v>
      </c>
      <c r="L9" s="118" t="str">
        <f>IF(FN_MC!AM10="","*",FN_MC!AM10)</f>
        <v>TAL-TSF</v>
      </c>
      <c r="M9" s="118">
        <f>IF(FN_MC!AP10="","*",FN_MC!AP10)</f>
        <v>700</v>
      </c>
      <c r="N9" s="118" t="str">
        <f>IF(FN_MC!AM10="","*",FN_MC!AM10)</f>
        <v>TAL-TSF</v>
      </c>
      <c r="O9" s="136">
        <f>FN_MC!BH10</f>
        <v>0</v>
      </c>
      <c r="P9" s="78"/>
      <c r="Q9" s="120" t="str">
        <f>IF($A$2=1,IF(FN_MC!BJ10="","*",FN_MC!BJ10),IF(FN_MC!BK10="","*",FN_MC!BK10))</f>
        <v xml:space="preserve">Locomotiva 7632 não envia mensagem, MC1 14:42 aguarda autorização </v>
      </c>
    </row>
    <row r="10" spans="1:17">
      <c r="A10" s="85">
        <f>IF(FN_MC!B11="","*",FN_MC!B11)</f>
        <v>46055</v>
      </c>
      <c r="B10" s="86" t="str">
        <f>IF(FN_MC!X11="","*",FN_MC!X11)</f>
        <v>Oportunidade</v>
      </c>
      <c r="C10" s="87" t="str">
        <f>IF(FN_MC!S11="","*",FN_MC!S11)</f>
        <v>FERRONORTE</v>
      </c>
      <c r="D10" s="87" t="str">
        <f>IF(FN_MC!T11="","*",FN_MC!T11)</f>
        <v>TGR-TRO</v>
      </c>
      <c r="E10" s="87" t="str">
        <f>IF(FN_MC!D11="","*",FN_MC!D11)</f>
        <v>FRANCISCO (TF-19)</v>
      </c>
      <c r="F10" s="87" t="str">
        <f>IF(FN_MC!H11="","*",FN_MC!H11)</f>
        <v>TBSNORTE</v>
      </c>
      <c r="G10" s="87" t="str">
        <f>IF(FN_MC!M11="","*",FN_MC!M11)</f>
        <v>TBS-TAL</v>
      </c>
      <c r="H10" s="125">
        <f>IF(FN_MC!K11="","*",FN_MC!K11)</f>
        <v>662.31299999999999</v>
      </c>
      <c r="I10" s="110">
        <f>IF(FN_MC!O11="","*",FN_MC!O11)</f>
        <v>0.375</v>
      </c>
      <c r="J10" s="110">
        <f>IF(FN_MC!P11="","*",FN_MC!P11)</f>
        <v>0.125</v>
      </c>
      <c r="K10" s="118" t="str">
        <f>IF(FN_MC!AK11="","*",FN_MC!AK11)</f>
        <v>TBSNORTE</v>
      </c>
      <c r="L10" s="118" t="str">
        <f>IF(FN_MC!AM11="","*",FN_MC!AM11)</f>
        <v>TBS-TAL</v>
      </c>
      <c r="M10" s="118">
        <f>IF(FN_MC!AP11="","*",FN_MC!AP11)</f>
        <v>662.31299999999999</v>
      </c>
      <c r="N10" s="118" t="str">
        <f>IF(FN_MC!AM11="","*",FN_MC!AM11)</f>
        <v>TBS-TAL</v>
      </c>
      <c r="O10" s="136">
        <f>FN_MC!BH11</f>
        <v>0</v>
      </c>
      <c r="P10" s="78"/>
      <c r="Q10" s="120" t="str">
        <f>IF($A$2=1,IF(FN_MC!BJ11="","*",FN_MC!BJ11),IF(FN_MC!BK11="","*",FN_MC!BK11))</f>
        <v xml:space="preserve">Equipe pronta 10:52, sem oportunidade </v>
      </c>
    </row>
    <row r="11" spans="1:17">
      <c r="A11" s="85">
        <f>IF(FN_MC!B12="","*",FN_MC!B12)</f>
        <v>46055</v>
      </c>
      <c r="B11" s="86" t="str">
        <f>IF(FN_MC!X12="","*",FN_MC!X12)</f>
        <v>Oportunidade</v>
      </c>
      <c r="C11" s="87" t="str">
        <f>IF(FN_MC!S12="","*",FN_MC!S12)</f>
        <v>FERRONORTE</v>
      </c>
      <c r="D11" s="87" t="str">
        <f>IF(FN_MC!T12="","*",FN_MC!T12)</f>
        <v>TGR-TRO</v>
      </c>
      <c r="E11" s="87" t="str">
        <f>IF(FN_MC!D12="","*",FN_MC!D12)</f>
        <v>BRUNO (TF-525)</v>
      </c>
      <c r="F11" s="87" t="str">
        <f>IF(FN_MC!H12="","*",FN_MC!H12)</f>
        <v>539TRM</v>
      </c>
      <c r="G11" s="87" t="str">
        <f>IF(FN_MC!M12="","*",FN_MC!M12)</f>
        <v>TBE-TRM</v>
      </c>
      <c r="H11" s="125">
        <f>IF(FN_MC!K12="","*",FN_MC!K12)</f>
        <v>548.14499999999998</v>
      </c>
      <c r="I11" s="110">
        <f>IF(FN_MC!O12="","*",FN_MC!O12)</f>
        <v>0.375</v>
      </c>
      <c r="J11" s="110">
        <f>IF(FN_MC!P12="","*",FN_MC!P12)</f>
        <v>8.3333333333333329E-2</v>
      </c>
      <c r="K11" s="118" t="str">
        <f>IF(FN_MC!AK12="","*",FN_MC!AK12)</f>
        <v>539TRM</v>
      </c>
      <c r="L11" s="118" t="str">
        <f>IF(FN_MC!AM12="","*",FN_MC!AM12)</f>
        <v>TBE-TRM</v>
      </c>
      <c r="M11" s="118">
        <f>IF(FN_MC!AP12="","*",FN_MC!AP12)</f>
        <v>548.14499999999998</v>
      </c>
      <c r="N11" s="118" t="str">
        <f>IF(FN_MC!AM12="","*",FN_MC!AM12)</f>
        <v>TBE-TRM</v>
      </c>
      <c r="O11" s="136">
        <f>FN_MC!BH12</f>
        <v>0</v>
      </c>
      <c r="P11" s="78"/>
      <c r="Q11" s="120" t="str">
        <f>IF($A$2=1,IF(FN_MC!BJ12="","*",FN_MC!BJ12),IF(FN_MC!BK12="","*",FN_MC!BK12))</f>
        <v>Equipe no local, sem condições climáticas para atividade</v>
      </c>
    </row>
    <row r="12" spans="1:17">
      <c r="A12" s="85">
        <f>IF(FN_MC!B13="","*",FN_MC!B13)</f>
        <v>46055</v>
      </c>
      <c r="B12" s="86" t="str">
        <f>IF(FN_MC!X13="","*",FN_MC!X13)</f>
        <v>Contrato</v>
      </c>
      <c r="C12" s="87" t="str">
        <f>IF(FN_MC!S13="","*",FN_MC!S13)</f>
        <v>FERRONORTE</v>
      </c>
      <c r="D12" s="87" t="str">
        <f>IF(FN_MC!T13="","*",FN_MC!T13)</f>
        <v>TCS-TGR</v>
      </c>
      <c r="E12" s="87" t="str">
        <f>IF(FN_MC!D13="","*",FN_MC!D13)</f>
        <v>ELSON (TF-526)</v>
      </c>
      <c r="F12" s="87" t="str">
        <f>IF(FN_MC!H13="","*",FN_MC!H13)</f>
        <v>499TGR1</v>
      </c>
      <c r="G12" s="87" t="str">
        <f>IF(FN_MC!M13="","*",FN_MC!M13)</f>
        <v>TBR-TGR</v>
      </c>
      <c r="H12" s="125">
        <f>IF(FN_MC!K13="","*",FN_MC!K13)</f>
        <v>498.9</v>
      </c>
      <c r="I12" s="110">
        <f>IF(FN_MC!O13="","*",FN_MC!O13)</f>
        <v>0.41666666666666669</v>
      </c>
      <c r="J12" s="110">
        <f>IF(FN_MC!P13="","*",FN_MC!P13)</f>
        <v>0.125</v>
      </c>
      <c r="K12" s="118" t="str">
        <f>IF(FN_MC!AK13="","*",FN_MC!AK13)</f>
        <v>499TGR1</v>
      </c>
      <c r="L12" s="118" t="str">
        <f>IF(FN_MC!AM13="","*",FN_MC!AM13)</f>
        <v>TBR-TGR</v>
      </c>
      <c r="M12" s="118">
        <f>IF(FN_MC!AP13="","*",FN_MC!AP13)</f>
        <v>498.9</v>
      </c>
      <c r="N12" s="118" t="str">
        <f>IF(FN_MC!AM13="","*",FN_MC!AM13)</f>
        <v>TBR-TGR</v>
      </c>
      <c r="O12" s="136">
        <f>FN_MC!BH13</f>
        <v>0</v>
      </c>
      <c r="P12" s="78"/>
      <c r="Q12" s="120" t="str">
        <f>IF($A$2=1,IF(FN_MC!BJ13="","*",FN_MC!BJ13),IF(FN_MC!BK13="","*",FN_MC!BK13))</f>
        <v>Em intervalo 11:38, cancelado as 11:59 devido chuva no local</v>
      </c>
    </row>
    <row r="13" spans="1:17">
      <c r="A13" s="85">
        <f>IF(FN_MC!B14="","*",FN_MC!B14)</f>
        <v>46055</v>
      </c>
      <c r="B13" s="86" t="str">
        <f>IF(FN_MC!X14="","*",FN_MC!X14)</f>
        <v>Oportunidade</v>
      </c>
      <c r="C13" s="87" t="str">
        <f>IF(FN_MC!S14="","*",FN_MC!S14)</f>
        <v>FERRONORTE</v>
      </c>
      <c r="D13" s="87" t="str">
        <f>IF(FN_MC!T14="","*",FN_MC!T14)</f>
        <v>TCS-TGR</v>
      </c>
      <c r="E13" s="87" t="str">
        <f>IF(FN_MC!D14="","*",FN_MC!D14)</f>
        <v>E46</v>
      </c>
      <c r="F13" s="87" t="str">
        <f>IF(FN_MC!H14="","*",FN_MC!H14)</f>
        <v>TAG</v>
      </c>
      <c r="G13" s="87" t="str">
        <f>IF(FN_MC!M14="","*",FN_MC!M14)</f>
        <v>TCS-TRC</v>
      </c>
      <c r="H13" s="125">
        <f>IF(FN_MC!K14="","*",FN_MC!K14)</f>
        <v>291</v>
      </c>
      <c r="I13" s="110">
        <f>IF(FN_MC!O14="","*",FN_MC!O14)</f>
        <v>0.375</v>
      </c>
      <c r="J13" s="110">
        <f>IF(FN_MC!P14="","*",FN_MC!P14)</f>
        <v>4.1666666666666664E-2</v>
      </c>
      <c r="K13" s="118" t="str">
        <f>IF(FN_MC!AK14="","*",FN_MC!AK14)</f>
        <v>TAG</v>
      </c>
      <c r="L13" s="118" t="str">
        <f>IF(FN_MC!AM14="","*",FN_MC!AM14)</f>
        <v>TCS-TRC</v>
      </c>
      <c r="M13" s="118">
        <f>IF(FN_MC!AP14="","*",FN_MC!AP14)</f>
        <v>291</v>
      </c>
      <c r="N13" s="118" t="str">
        <f>IF(FN_MC!AM14="","*",FN_MC!AM14)</f>
        <v>TCS-TRC</v>
      </c>
      <c r="O13" s="136">
        <f>FN_MC!BH14</f>
        <v>0</v>
      </c>
      <c r="P13" s="78"/>
      <c r="Q13" s="120" t="str">
        <f>IF($A$2=1,IF(FN_MC!BJ14="","*",FN_MC!BJ14),IF(FN_MC!BK14="","*",FN_MC!BK14))</f>
        <v>Aguarda informação do pátio para acionar equipe, cancelado devido anomália do I71</v>
      </c>
    </row>
    <row r="14" spans="1:17">
      <c r="A14" s="85">
        <f>IF(FN_MC!B15="","*",FN_MC!B15)</f>
        <v>46055</v>
      </c>
      <c r="B14" s="86" t="str">
        <f>IF(FN_MC!X15="","*",FN_MC!X15)</f>
        <v>Contrato</v>
      </c>
      <c r="C14" s="87" t="str">
        <f>IF(FN_MC!S15="","*",FN_MC!S15)</f>
        <v>FERRONORTE</v>
      </c>
      <c r="D14" s="87" t="str">
        <f>IF(FN_MC!T15="","*",FN_MC!T15)</f>
        <v>TMI-TCS</v>
      </c>
      <c r="E14" s="87" t="str">
        <f>IF(FN_MC!D15="","*",FN_MC!D15)</f>
        <v>MARCOS (TF-520)</v>
      </c>
      <c r="F14" s="87" t="str">
        <f>IF(FN_MC!H15="","*",FN_MC!H15)</f>
        <v>TVI239</v>
      </c>
      <c r="G14" s="87" t="str">
        <f>IF(FN_MC!M15="","*",FN_MC!M15)</f>
        <v>TVI-TJA</v>
      </c>
      <c r="H14" s="125">
        <f>IF(FN_MC!K15="","*",FN_MC!K15)</f>
        <v>234.5</v>
      </c>
      <c r="I14" s="110">
        <f>IF(FN_MC!O15="","*",FN_MC!O15)</f>
        <v>0.375</v>
      </c>
      <c r="J14" s="110">
        <f>IF(FN_MC!P15="","*",FN_MC!P15)</f>
        <v>0.125</v>
      </c>
      <c r="K14" s="118" t="str">
        <f>IF(FN_MC!AK15="","*",FN_MC!AK15)</f>
        <v>TVI239</v>
      </c>
      <c r="L14" s="118" t="str">
        <f>IF(FN_MC!AM15="","*",FN_MC!AM15)</f>
        <v>TVI-TJA</v>
      </c>
      <c r="M14" s="118">
        <f>IF(FN_MC!AP15="","*",FN_MC!AP15)</f>
        <v>234.5</v>
      </c>
      <c r="N14" s="118" t="str">
        <f>IF(FN_MC!AM15="","*",FN_MC!AM15)</f>
        <v>TVI-TJA</v>
      </c>
      <c r="O14" s="136">
        <f>FN_MC!BH15</f>
        <v>2</v>
      </c>
      <c r="P14" s="78"/>
      <c r="Q14" s="120" t="str">
        <f>IF($A$2=1,IF(FN_MC!BJ15="","*",FN_MC!BJ15),IF(FN_MC!BK15="","*",FN_MC!BK15))</f>
        <v xml:space="preserve">Em intervalo 11:56 até 13:56, realizou 2 soldas </v>
      </c>
    </row>
    <row r="15" spans="1:17">
      <c r="A15" s="85">
        <f>IF(FN_MC!B16="","*",FN_MC!B16)</f>
        <v>46055</v>
      </c>
      <c r="B15" s="86" t="str">
        <f>IF(FN_MC!X16="","*",FN_MC!X16)</f>
        <v>Extra</v>
      </c>
      <c r="C15" s="87" t="str">
        <f>IF(FN_MC!S16="","*",FN_MC!S16)</f>
        <v>MALHA CENTRAL</v>
      </c>
      <c r="D15" s="87" t="str">
        <f>IF(FN_MC!T16="","*",FN_MC!T16)</f>
        <v>PPN-POV</v>
      </c>
      <c r="E15" s="87" t="str">
        <f>IF(FN_MC!D16="","*",FN_MC!D16)</f>
        <v>CARLOS NEVES (TP-521)</v>
      </c>
      <c r="F15" s="87" t="str">
        <f>IF(FN_MC!H16="","*",FN_MC!H16)</f>
        <v>-</v>
      </c>
      <c r="G15" s="87" t="str">
        <f>IF(FN_MC!M16="","*",FN_MC!M16)</f>
        <v>PJA-POV</v>
      </c>
      <c r="H15" s="125">
        <f>IF(FN_MC!K16="","*",FN_MC!K16)</f>
        <v>1494</v>
      </c>
      <c r="I15" s="110">
        <f>IF(FN_MC!O16="","*",FN_MC!O16)</f>
        <v>0.45833333333333331</v>
      </c>
      <c r="J15" s="110">
        <f>IF(FN_MC!P16="","*",FN_MC!P16)</f>
        <v>8.3333333333333329E-2</v>
      </c>
      <c r="K15" s="118" t="str">
        <f>IF(FN_MC!AK16="","*",FN_MC!AK16)</f>
        <v>-</v>
      </c>
      <c r="L15" s="118" t="str">
        <f>IF(FN_MC!AM16="","*",FN_MC!AM16)</f>
        <v>PJA-POV</v>
      </c>
      <c r="M15" s="118">
        <f>IF(FN_MC!AP16="","*",FN_MC!AP16)</f>
        <v>1494</v>
      </c>
      <c r="N15" s="118" t="str">
        <f>IF(FN_MC!AM16="","*",FN_MC!AM16)</f>
        <v>PJA-POV</v>
      </c>
      <c r="O15" s="136">
        <f>FN_MC!BH16</f>
        <v>2</v>
      </c>
      <c r="P15" s="78"/>
      <c r="Q15" s="120" t="str">
        <f>IF($A$2=1,IF(FN_MC!BJ16="","*",FN_MC!BJ16),IF(FN_MC!BK16="","*",FN_MC!BK16))</f>
        <v>Em intervalo 11:53, realizou a substituição de 8m de trilho</v>
      </c>
    </row>
    <row r="16" spans="1:17">
      <c r="A16" s="85">
        <f>IF(FN_MC!B17="","*",FN_MC!B17)</f>
        <v>46056</v>
      </c>
      <c r="B16" s="86" t="str">
        <f>IF(FN_MC!X17="","*",FN_MC!X17)</f>
        <v>Contrato</v>
      </c>
      <c r="C16" s="87" t="str">
        <f>IF(FN_MC!S17="","*",FN_MC!S17)</f>
        <v>FERRONORTE</v>
      </c>
      <c r="D16" s="87" t="str">
        <f>IF(FN_MC!T17="","*",FN_MC!T17)</f>
        <v>TGR-TRO</v>
      </c>
      <c r="E16" s="87" t="str">
        <f>IF(FN_MC!D17="","*",FN_MC!D17)</f>
        <v>V86</v>
      </c>
      <c r="F16" s="87" t="str">
        <f>IF(FN_MC!H17="","*",FN_MC!H17)</f>
        <v>TSF</v>
      </c>
      <c r="G16" s="87" t="str">
        <f>IF(FN_MC!M17="","*",FN_MC!M17)</f>
        <v>TSF-TEX</v>
      </c>
      <c r="H16" s="125">
        <f>IF(FN_MC!K17="","*",FN_MC!K17)</f>
        <v>723</v>
      </c>
      <c r="I16" s="110">
        <f>IF(FN_MC!O17="","*",FN_MC!O17)</f>
        <v>0.4375</v>
      </c>
      <c r="J16" s="110">
        <f>IF(FN_MC!P17="","*",FN_MC!P17)</f>
        <v>0.125</v>
      </c>
      <c r="K16" s="118" t="str">
        <f>IF(FN_MC!AK17="","*",FN_MC!AK17)</f>
        <v>TSF</v>
      </c>
      <c r="L16" s="118" t="str">
        <f>IF(FN_MC!AM17="","*",FN_MC!AM17)</f>
        <v>TSF-TEX</v>
      </c>
      <c r="M16" s="118">
        <f>IF(FN_MC!AP17="","*",FN_MC!AP17)</f>
        <v>723</v>
      </c>
      <c r="N16" s="118" t="str">
        <f>IF(FN_MC!AM17="","*",FN_MC!AM17)</f>
        <v>TSF-TEX</v>
      </c>
      <c r="O16" s="136">
        <f>FN_MC!BH17</f>
        <v>0</v>
      </c>
      <c r="P16" s="78"/>
      <c r="Q16" s="120" t="str">
        <f>IF($A$2=1,IF(FN_MC!BJ17="","*",FN_MC!BJ17),IF(FN_MC!BK17="","*",FN_MC!BK17))</f>
        <v xml:space="preserve">MC1 as 09:25 - MC1 negada </v>
      </c>
    </row>
    <row r="17" spans="1:17">
      <c r="A17" s="85">
        <f>IF(FN_MC!B18="","*",FN_MC!B18)</f>
        <v>46056</v>
      </c>
      <c r="B17" s="86" t="str">
        <f>IF(FN_MC!X18="","*",FN_MC!X18)</f>
        <v>Oportunidade</v>
      </c>
      <c r="C17" s="87" t="str">
        <f>IF(FN_MC!S18="","*",FN_MC!S18)</f>
        <v>FERRONORTE</v>
      </c>
      <c r="D17" s="87" t="str">
        <f>IF(FN_MC!T18="","*",FN_MC!T18)</f>
        <v>TGR-TRO</v>
      </c>
      <c r="E17" s="87" t="str">
        <f>IF(FN_MC!D18="","*",FN_MC!D18)</f>
        <v>W70</v>
      </c>
      <c r="F17" s="87" t="str">
        <f>IF(FN_MC!H18="","*",FN_MC!H18)</f>
        <v>752RVD</v>
      </c>
      <c r="G17" s="87" t="str">
        <f>IF(FN_MC!M18="","*",FN_MC!M18)</f>
        <v>TAL-TSF</v>
      </c>
      <c r="H17" s="125">
        <f>IF(FN_MC!K18="","*",FN_MC!K18)</f>
        <v>700</v>
      </c>
      <c r="I17" s="110">
        <f>IF(FN_MC!O18="","*",FN_MC!O18)</f>
        <v>0.41666666666666669</v>
      </c>
      <c r="J17" s="110">
        <f>IF(FN_MC!P18="","*",FN_MC!P18)</f>
        <v>0.125</v>
      </c>
      <c r="K17" s="118" t="str">
        <f>IF(FN_MC!AK18="","*",FN_MC!AK18)</f>
        <v>752RVD</v>
      </c>
      <c r="L17" s="118" t="str">
        <f>IF(FN_MC!AM18="","*",FN_MC!AM18)</f>
        <v>TAL-TSF</v>
      </c>
      <c r="M17" s="118">
        <f>IF(FN_MC!AP18="","*",FN_MC!AP18)</f>
        <v>700</v>
      </c>
      <c r="N17" s="118" t="str">
        <f>IF(FN_MC!AM18="","*",FN_MC!AM18)</f>
        <v>TAL-TSF</v>
      </c>
      <c r="O17" s="136">
        <f>FN_MC!BH18</f>
        <v>2</v>
      </c>
      <c r="P17" s="78"/>
      <c r="Q17" s="120" t="str">
        <f>IF($A$2=1,IF(FN_MC!BJ18="","*",FN_MC!BJ18),IF(FN_MC!BK18="","*",FN_MC!BK18))</f>
        <v>Licença as 11:10h - deslocando para TIQ</v>
      </c>
    </row>
    <row r="18" spans="1:17">
      <c r="A18" s="85">
        <f>IF(FN_MC!B19="","*",FN_MC!B19)</f>
        <v>46056</v>
      </c>
      <c r="B18" s="86" t="str">
        <f>IF(FN_MC!X19="","*",FN_MC!X19)</f>
        <v>Oportunidade</v>
      </c>
      <c r="C18" s="87" t="str">
        <f>IF(FN_MC!S19="","*",FN_MC!S19)</f>
        <v>FERRONORTE</v>
      </c>
      <c r="D18" s="87" t="str">
        <f>IF(FN_MC!T19="","*",FN_MC!T19)</f>
        <v>TGR-TRO</v>
      </c>
      <c r="E18" s="87" t="str">
        <f>IF(FN_MC!D19="","*",FN_MC!D19)</f>
        <v>FRANCISCO (TF-19)</v>
      </c>
      <c r="F18" s="87" t="str">
        <f>IF(FN_MC!H19="","*",FN_MC!H19)</f>
        <v>TBSNORTE</v>
      </c>
      <c r="G18" s="87" t="str">
        <f>IF(FN_MC!M19="","*",FN_MC!M19)</f>
        <v>TBS-S</v>
      </c>
      <c r="H18" s="125">
        <f>IF(FN_MC!K19="","*",FN_MC!K19)</f>
        <v>662.31299999999999</v>
      </c>
      <c r="I18" s="110">
        <f>IF(FN_MC!O19="","*",FN_MC!O19)</f>
        <v>0.375</v>
      </c>
      <c r="J18" s="110">
        <f>IF(FN_MC!P19="","*",FN_MC!P19)</f>
        <v>0.125</v>
      </c>
      <c r="K18" s="118" t="str">
        <f>IF(FN_MC!AK19="","*",FN_MC!AK19)</f>
        <v>TBSNORTE</v>
      </c>
      <c r="L18" s="118" t="str">
        <f>IF(FN_MC!AM19="","*",FN_MC!AM19)</f>
        <v>TBS-S</v>
      </c>
      <c r="M18" s="118">
        <f>IF(FN_MC!AP19="","*",FN_MC!AP19)</f>
        <v>662.31299999999999</v>
      </c>
      <c r="N18" s="118" t="str">
        <f>IF(FN_MC!AM19="","*",FN_MC!AM19)</f>
        <v>TBS-S</v>
      </c>
      <c r="O18" s="136">
        <f>FN_MC!BH19</f>
        <v>2</v>
      </c>
      <c r="P18" s="78"/>
      <c r="Q18" s="120" t="str">
        <f>IF($A$2=1,IF(FN_MC!BJ19="","*",FN_MC!BJ19),IF(FN_MC!BK19="","*",FN_MC!BK19))</f>
        <v>Intervalo das 12:10h as 14:10h</v>
      </c>
    </row>
    <row r="19" spans="1:17">
      <c r="A19" s="85">
        <f>IF(FN_MC!B20="","*",FN_MC!B20)</f>
        <v>46056</v>
      </c>
      <c r="B19" s="86" t="str">
        <f>IF(FN_MC!X20="","*",FN_MC!X20)</f>
        <v>Contrato</v>
      </c>
      <c r="C19" s="87" t="str">
        <f>IF(FN_MC!S20="","*",FN_MC!S20)</f>
        <v>FERRONORTE</v>
      </c>
      <c r="D19" s="87" t="str">
        <f>IF(FN_MC!T20="","*",FN_MC!T20)</f>
        <v>TGR-TRO</v>
      </c>
      <c r="E19" s="87" t="str">
        <f>IF(FN_MC!D20="","*",FN_MC!D20)</f>
        <v>BRUNO (TF-525)</v>
      </c>
      <c r="F19" s="87" t="str">
        <f>IF(FN_MC!H20="","*",FN_MC!H20)</f>
        <v>539TRM</v>
      </c>
      <c r="G19" s="87" t="str">
        <f>IF(FN_MC!M20="","*",FN_MC!M20)</f>
        <v>TBE-TRM</v>
      </c>
      <c r="H19" s="125">
        <f>IF(FN_MC!K20="","*",FN_MC!K20)</f>
        <v>548.14499999999998</v>
      </c>
      <c r="I19" s="110">
        <f>IF(FN_MC!O20="","*",FN_MC!O20)</f>
        <v>0.375</v>
      </c>
      <c r="J19" s="110">
        <f>IF(FN_MC!P20="","*",FN_MC!P20)</f>
        <v>0.125</v>
      </c>
      <c r="K19" s="118" t="str">
        <f>IF(FN_MC!AK20="","*",FN_MC!AK20)</f>
        <v>539TRM</v>
      </c>
      <c r="L19" s="118" t="str">
        <f>IF(FN_MC!AM20="","*",FN_MC!AM20)</f>
        <v>TBE-TRM</v>
      </c>
      <c r="M19" s="118">
        <f>IF(FN_MC!AP20="","*",FN_MC!AP20)</f>
        <v>548.14499999999998</v>
      </c>
      <c r="N19" s="118" t="str">
        <f>IF(FN_MC!AM20="","*",FN_MC!AM20)</f>
        <v>TBE-TRM</v>
      </c>
      <c r="O19" s="136">
        <f>FN_MC!BH20</f>
        <v>0</v>
      </c>
      <c r="P19" s="78"/>
      <c r="Q19" s="120" t="str">
        <f>IF($A$2=1,IF(FN_MC!BJ20="","*",FN_MC!BJ20),IF(FN_MC!BK20="","*",FN_MC!BK20))</f>
        <v>Previsão de faxa após o T77 - Sem temperatura</v>
      </c>
    </row>
    <row r="20" spans="1:17">
      <c r="A20" s="85">
        <f>IF(FN_MC!B21="","*",FN_MC!B21)</f>
        <v>46056</v>
      </c>
      <c r="B20" s="86" t="str">
        <f>IF(FN_MC!X21="","*",FN_MC!X21)</f>
        <v>Contrato</v>
      </c>
      <c r="C20" s="87" t="str">
        <f>IF(FN_MC!S21="","*",FN_MC!S21)</f>
        <v>FERRONORTE</v>
      </c>
      <c r="D20" s="87" t="str">
        <f>IF(FN_MC!T21="","*",FN_MC!T21)</f>
        <v>TCS-TGR</v>
      </c>
      <c r="E20" s="87" t="str">
        <f>IF(FN_MC!D21="","*",FN_MC!D21)</f>
        <v>ELSON (TF-526)</v>
      </c>
      <c r="F20" s="87" t="str">
        <f>IF(FN_MC!H21="","*",FN_MC!H21)</f>
        <v>499TGR1</v>
      </c>
      <c r="G20" s="87" t="str">
        <f>IF(FN_MC!M21="","*",FN_MC!M21)</f>
        <v>TBR-TGR</v>
      </c>
      <c r="H20" s="125">
        <f>IF(FN_MC!K21="","*",FN_MC!K21)</f>
        <v>498.9</v>
      </c>
      <c r="I20" s="110">
        <f>IF(FN_MC!O21="","*",FN_MC!O21)</f>
        <v>0.41666666666666669</v>
      </c>
      <c r="J20" s="110">
        <f>IF(FN_MC!P21="","*",FN_MC!P21)</f>
        <v>0.125</v>
      </c>
      <c r="K20" s="118" t="str">
        <f>IF(FN_MC!AK21="","*",FN_MC!AK21)</f>
        <v>499TGR1</v>
      </c>
      <c r="L20" s="118" t="str">
        <f>IF(FN_MC!AM21="","*",FN_MC!AM21)</f>
        <v>TBR-TGR</v>
      </c>
      <c r="M20" s="118">
        <f>IF(FN_MC!AP21="","*",FN_MC!AP21)</f>
        <v>498.9</v>
      </c>
      <c r="N20" s="118" t="str">
        <f>IF(FN_MC!AM21="","*",FN_MC!AM21)</f>
        <v>TBR-TGR</v>
      </c>
      <c r="O20" s="136">
        <f>FN_MC!BH21</f>
        <v>0</v>
      </c>
      <c r="P20" s="78"/>
      <c r="Q20" s="120" t="str">
        <f>IF($A$2=1,IF(FN_MC!BJ21="","*",FN_MC!BJ21),IF(FN_MC!BK21="","*",FN_MC!BK21))</f>
        <v>Após o I85 irá tentar oportunidade - chuva no local</v>
      </c>
    </row>
    <row r="21" spans="1:17">
      <c r="A21" s="85">
        <f>IF(FN_MC!B22="","*",FN_MC!B22)</f>
        <v>46056</v>
      </c>
      <c r="B21" s="86" t="str">
        <f>IF(FN_MC!X22="","*",FN_MC!X22)</f>
        <v>Oportunidade</v>
      </c>
      <c r="C21" s="87" t="str">
        <f>IF(FN_MC!S22="","*",FN_MC!S22)</f>
        <v>FERRONORTE</v>
      </c>
      <c r="D21" s="87" t="str">
        <f>IF(FN_MC!T22="","*",FN_MC!T22)</f>
        <v>TCS-TGR</v>
      </c>
      <c r="E21" s="87" t="str">
        <f>IF(FN_MC!D22="","*",FN_MC!D22)</f>
        <v>E46</v>
      </c>
      <c r="F21" s="87" t="str">
        <f>IF(FN_MC!H22="","*",FN_MC!H22)</f>
        <v>TAG</v>
      </c>
      <c r="G21" s="87" t="str">
        <f>IF(FN_MC!M22="","*",FN_MC!M22)</f>
        <v>TAG-TIN</v>
      </c>
      <c r="H21" s="125">
        <f>IF(FN_MC!K22="","*",FN_MC!K22)</f>
        <v>498.9</v>
      </c>
      <c r="I21" s="110">
        <f>IF(FN_MC!O22="","*",FN_MC!O22)</f>
        <v>0.33333333333333331</v>
      </c>
      <c r="J21" s="110">
        <f>IF(FN_MC!P22="","*",FN_MC!P22)</f>
        <v>4.1666666666666664E-2</v>
      </c>
      <c r="K21" s="118" t="str">
        <f>IF(FN_MC!AK22="","*",FN_MC!AK22)</f>
        <v>TAG</v>
      </c>
      <c r="L21" s="118" t="str">
        <f>IF(FN_MC!AM22="","*",FN_MC!AM22)</f>
        <v>TAG-TIN</v>
      </c>
      <c r="M21" s="118">
        <f>IF(FN_MC!AP22="","*",FN_MC!AP22)</f>
        <v>498.9</v>
      </c>
      <c r="N21" s="118" t="str">
        <f>IF(FN_MC!AM22="","*",FN_MC!AM22)</f>
        <v>TAG-TIN</v>
      </c>
      <c r="O21" s="136">
        <f>FN_MC!BH22</f>
        <v>0</v>
      </c>
      <c r="P21" s="78"/>
      <c r="Q21" s="120" t="str">
        <f>IF($A$2=1,IF(FN_MC!BJ22="","*",FN_MC!BJ22),IF(FN_MC!BK22="","*",FN_MC!BK22))</f>
        <v>Sem oportunidade</v>
      </c>
    </row>
    <row r="22" spans="1:17">
      <c r="A22" s="85">
        <f>IF(FN_MC!B23="","*",FN_MC!B23)</f>
        <v>46056</v>
      </c>
      <c r="B22" s="86" t="str">
        <f>IF(FN_MC!X23="","*",FN_MC!X23)</f>
        <v>Oportunidade</v>
      </c>
      <c r="C22" s="87" t="str">
        <f>IF(FN_MC!S23="","*",FN_MC!S23)</f>
        <v>FERRONORTE</v>
      </c>
      <c r="D22" s="87" t="str">
        <f>IF(FN_MC!T23="","*",FN_MC!T23)</f>
        <v>TMI-TCS</v>
      </c>
      <c r="E22" s="87" t="str">
        <f>IF(FN_MC!D23="","*",FN_MC!D23)</f>
        <v>MARCOS (TF-520)</v>
      </c>
      <c r="F22" s="87" t="str">
        <f>IF(FN_MC!H23="","*",FN_MC!H23)</f>
        <v>-</v>
      </c>
      <c r="G22" s="87" t="str">
        <f>IF(FN_MC!M23="","*",FN_MC!M23)</f>
        <v>TJA-TCS</v>
      </c>
      <c r="H22" s="125">
        <f>IF(FN_MC!K23="","*",FN_MC!K23)</f>
        <v>280.5</v>
      </c>
      <c r="I22" s="110">
        <f>IF(FN_MC!O23="","*",FN_MC!O23)</f>
        <v>0.375</v>
      </c>
      <c r="J22" s="110">
        <f>IF(FN_MC!P23="","*",FN_MC!P23)</f>
        <v>8.3333333333333329E-2</v>
      </c>
      <c r="K22" s="118" t="str">
        <f>IF(FN_MC!AK23="","*",FN_MC!AK23)</f>
        <v>-</v>
      </c>
      <c r="L22" s="118" t="str">
        <f>IF(FN_MC!AM23="","*",FN_MC!AM23)</f>
        <v>TJA-TCS</v>
      </c>
      <c r="M22" s="118">
        <f>IF(FN_MC!AP23="","*",FN_MC!AP23)</f>
        <v>280.5</v>
      </c>
      <c r="N22" s="118" t="str">
        <f>IF(FN_MC!AM23="","*",FN_MC!AM23)</f>
        <v>TJA-TCS</v>
      </c>
      <c r="O22" s="136">
        <f>FN_MC!BH23</f>
        <v>0</v>
      </c>
      <c r="P22" s="78"/>
      <c r="Q22" s="120" t="str">
        <f>IF($A$2=1,IF(FN_MC!BJ23="","*",FN_MC!BJ23),IF(FN_MC!BK23="","*",FN_MC!BK23))</f>
        <v>Pronto as 9h - verificando faixa com o CCO - sem oportunidade</v>
      </c>
    </row>
    <row r="23" spans="1:17">
      <c r="A23" s="85">
        <f>IF(FN_MC!B24="","*",FN_MC!B24)</f>
        <v>46056</v>
      </c>
      <c r="B23" s="86" t="str">
        <f>IF(FN_MC!X24="","*",FN_MC!X24)</f>
        <v>Contrato</v>
      </c>
      <c r="C23" s="87" t="str">
        <f>IF(FN_MC!S24="","*",FN_MC!S24)</f>
        <v>FERRONORTE</v>
      </c>
      <c r="D23" s="87" t="str">
        <f>IF(FN_MC!T24="","*",FN_MC!T24)</f>
        <v>TMI-TCS</v>
      </c>
      <c r="E23" s="87" t="str">
        <f>IF(FN_MC!D24="","*",FN_MC!D24)</f>
        <v>W50</v>
      </c>
      <c r="F23" s="87" t="str">
        <f>IF(FN_MC!H24="","*",FN_MC!H24)</f>
        <v>TCS2</v>
      </c>
      <c r="G23" s="87" t="str">
        <f>IF(FN_MC!M24="","*",FN_MC!M24)</f>
        <v>TVI-TJA</v>
      </c>
      <c r="H23" s="125">
        <f>IF(FN_MC!K24="","*",FN_MC!K24)</f>
        <v>245</v>
      </c>
      <c r="I23" s="110">
        <f>IF(FN_MC!O24="","*",FN_MC!O24)</f>
        <v>0.35416666666666669</v>
      </c>
      <c r="J23" s="110">
        <f>IF(FN_MC!P24="","*",FN_MC!P24)</f>
        <v>0.16666666666666666</v>
      </c>
      <c r="K23" s="118" t="str">
        <f>IF(FN_MC!AK24="","*",FN_MC!AK24)</f>
        <v>TCS2</v>
      </c>
      <c r="L23" s="118" t="str">
        <f>IF(FN_MC!AM24="","*",FN_MC!AM24)</f>
        <v>TVI-TJA</v>
      </c>
      <c r="M23" s="118">
        <f>IF(FN_MC!AP24="","*",FN_MC!AP24)</f>
        <v>245</v>
      </c>
      <c r="N23" s="118" t="str">
        <f>IF(FN_MC!AM24="","*",FN_MC!AM24)</f>
        <v>TVI-TJA</v>
      </c>
      <c r="O23" s="136">
        <f>FN_MC!BH24</f>
        <v>0</v>
      </c>
      <c r="P23" s="78"/>
      <c r="Q23" s="120" t="str">
        <f>IF($A$2=1,IF(FN_MC!BJ24="","*",FN_MC!BJ24),IF(FN_MC!BK24="","*",FN_MC!BK24))</f>
        <v>MC1 08:50, cancelado intervalo CCO</v>
      </c>
    </row>
    <row r="24" spans="1:17">
      <c r="A24" s="85">
        <f>IF(FN_MC!B25="","*",FN_MC!B25)</f>
        <v>46056</v>
      </c>
      <c r="B24" s="86" t="str">
        <f>IF(FN_MC!X25="","*",FN_MC!X25)</f>
        <v>Oportunidade</v>
      </c>
      <c r="C24" s="87" t="str">
        <f>IF(FN_MC!S25="","*",FN_MC!S25)</f>
        <v>MALHA CENTRAL</v>
      </c>
      <c r="D24" s="87" t="str">
        <f>IF(FN_MC!T25="","*",FN_MC!T25)</f>
        <v>RAMAL</v>
      </c>
      <c r="E24" s="87" t="str">
        <f>IF(FN_MC!D25="","*",FN_MC!D25)</f>
        <v>A88</v>
      </c>
      <c r="F24" s="87" t="str">
        <f>IF(FN_MC!H25="","*",FN_MC!H25)</f>
        <v>ZTR1</v>
      </c>
      <c r="G24" s="87" t="str">
        <f>IF(FN_MC!M25="","*",FN_MC!M25)</f>
        <v>ZTR-ZDK</v>
      </c>
      <c r="H24" s="125">
        <f>IF(FN_MC!K25="","*",FN_MC!K25)</f>
        <v>228</v>
      </c>
      <c r="I24" s="110">
        <f>IF(FN_MC!O25="","*",FN_MC!O25)</f>
        <v>0.375</v>
      </c>
      <c r="J24" s="110">
        <f>IF(FN_MC!P25="","*",FN_MC!P25)</f>
        <v>4.1666666666666664E-2</v>
      </c>
      <c r="K24" s="118" t="str">
        <f>IF(FN_MC!AK25="","*",FN_MC!AK25)</f>
        <v>ZTR1</v>
      </c>
      <c r="L24" s="118" t="str">
        <f>IF(FN_MC!AM25="","*",FN_MC!AM25)</f>
        <v>ZTR-ZDK</v>
      </c>
      <c r="M24" s="118">
        <f>IF(FN_MC!AP25="","*",FN_MC!AP25)</f>
        <v>228</v>
      </c>
      <c r="N24" s="118" t="str">
        <f>IF(FN_MC!AM25="","*",FN_MC!AM25)</f>
        <v>ZTR-ZDK</v>
      </c>
      <c r="O24" s="136">
        <f>FN_MC!BH25</f>
        <v>2</v>
      </c>
      <c r="P24" s="78"/>
      <c r="Q24" s="120" t="str">
        <f>IF($A$2=1,IF(FN_MC!BJ25="","*",FN_MC!BJ25),IF(FN_MC!BK25="","*",FN_MC!BK25))</f>
        <v xml:space="preserve">Licença as 11:37h - em inspeção </v>
      </c>
    </row>
    <row r="25" spans="1:17">
      <c r="A25" s="85">
        <f>IF(FN_MC!B26="","*",FN_MC!B26)</f>
        <v>46056</v>
      </c>
      <c r="B25" s="86" t="str">
        <f>IF(FN_MC!X26="","*",FN_MC!X26)</f>
        <v>Extra</v>
      </c>
      <c r="C25" s="87" t="str">
        <f>IF(FN_MC!S26="","*",FN_MC!S26)</f>
        <v>MALHA CENTRAL</v>
      </c>
      <c r="D25" s="87" t="str">
        <f>IF(FN_MC!T26="","*",FN_MC!T26)</f>
        <v>PRV-POV</v>
      </c>
      <c r="E25" s="87" t="str">
        <f>IF(FN_MC!D26="","*",FN_MC!D26)</f>
        <v>W94</v>
      </c>
      <c r="F25" s="87" t="str">
        <f>IF(FN_MC!H26="","*",FN_MC!H26)</f>
        <v>PIT</v>
      </c>
      <c r="G25" s="87" t="str">
        <f>IF(FN_MC!M26="","*",FN_MC!M26)</f>
        <v>PIT-POU</v>
      </c>
      <c r="H25" s="125">
        <f>IF(FN_MC!K26="","*",FN_MC!K26)</f>
        <v>2137</v>
      </c>
      <c r="I25" s="110">
        <f>IF(FN_MC!O26="","*",FN_MC!O26)</f>
        <v>0.375</v>
      </c>
      <c r="J25" s="110">
        <f>IF(FN_MC!P26="","*",FN_MC!P26)</f>
        <v>4.1666666666666664E-2</v>
      </c>
      <c r="K25" s="118" t="str">
        <f>IF(FN_MC!AK26="","*",FN_MC!AK26)</f>
        <v>PIT</v>
      </c>
      <c r="L25" s="118" t="str">
        <f>IF(FN_MC!AM26="","*",FN_MC!AM26)</f>
        <v>PIT-POU</v>
      </c>
      <c r="M25" s="118">
        <f>IF(FN_MC!AP26="","*",FN_MC!AP26)</f>
        <v>2137</v>
      </c>
      <c r="N25" s="118" t="str">
        <f>IF(FN_MC!AM26="","*",FN_MC!AM26)</f>
        <v>PIT-POU</v>
      </c>
      <c r="O25" s="136">
        <f>FN_MC!BH26</f>
        <v>2</v>
      </c>
      <c r="P25" s="78"/>
      <c r="Q25" s="120" t="str">
        <f>IF($A$2=1,IF(FN_MC!BJ26="","*",FN_MC!BJ26),IF(FN_MC!BK26="","*",FN_MC!BK26))</f>
        <v>Realizou descarga de 13 vgs de pedra</v>
      </c>
    </row>
    <row r="26" spans="1:17">
      <c r="A26" s="85">
        <f>IF(FN_MC!B27="","*",FN_MC!B27)</f>
        <v>46056</v>
      </c>
      <c r="B26" s="86" t="str">
        <f>IF(FN_MC!X27="","*",FN_MC!X27)</f>
        <v>Oportunidade</v>
      </c>
      <c r="C26" s="87" t="str">
        <f>IF(FN_MC!S27="","*",FN_MC!S27)</f>
        <v>MALHA CENTRAL</v>
      </c>
      <c r="D26" s="87" t="str">
        <f>IF(FN_MC!T27="","*",FN_MC!T27)</f>
        <v>POV-PRV</v>
      </c>
      <c r="E26" s="87" t="str">
        <f>IF(FN_MC!D27="","*",FN_MC!D27)</f>
        <v>A17</v>
      </c>
      <c r="F26" s="87" t="str">
        <f>IF(FN_MC!H27="","*",FN_MC!H27)</f>
        <v xml:space="preserve">PAS </v>
      </c>
      <c r="G26" s="87" t="str">
        <f>IF(FN_MC!M27="","*",FN_MC!M27)</f>
        <v>PAS-PTR</v>
      </c>
      <c r="H26" s="125">
        <f>IF(FN_MC!K27="","*",FN_MC!K27)</f>
        <v>50</v>
      </c>
      <c r="I26" s="110">
        <f>IF(FN_MC!O27="","*",FN_MC!O27)</f>
        <v>0.375</v>
      </c>
      <c r="J26" s="110">
        <f>IF(FN_MC!P27="","*",FN_MC!P27)</f>
        <v>4.1666666666666664E-2</v>
      </c>
      <c r="K26" s="118" t="str">
        <f>IF(FN_MC!AK27="","*",FN_MC!AK27)</f>
        <v xml:space="preserve">PAS </v>
      </c>
      <c r="L26" s="118" t="str">
        <f>IF(FN_MC!AM27="","*",FN_MC!AM27)</f>
        <v>PAS-PTR</v>
      </c>
      <c r="M26" s="118">
        <f>IF(FN_MC!AP27="","*",FN_MC!AP27)</f>
        <v>50</v>
      </c>
      <c r="N26" s="118" t="str">
        <f>IF(FN_MC!AM27="","*",FN_MC!AM27)</f>
        <v>PAS-PTR</v>
      </c>
      <c r="O26" s="136">
        <f>FN_MC!BH27</f>
        <v>2</v>
      </c>
      <c r="P26" s="78"/>
      <c r="Q26" s="120" t="str">
        <f>IF($A$2=1,IF(FN_MC!BJ27="","*",FN_MC!BJ27),IF(FN_MC!BK27="","*",FN_MC!BK27))</f>
        <v>Licença as 09:10h - em inspeção</v>
      </c>
    </row>
    <row r="27" spans="1:17">
      <c r="A27" s="85" t="str">
        <f>IF(FN_MC!B28="","*",FN_MC!B28)</f>
        <v>*</v>
      </c>
      <c r="B27" s="86" t="str">
        <f>IF(FN_MC!X28="","*",FN_MC!X28)</f>
        <v>*</v>
      </c>
      <c r="C27" s="87" t="str">
        <f>IF(FN_MC!S28="","*",FN_MC!S28)</f>
        <v>-</v>
      </c>
      <c r="D27" s="87" t="str">
        <f>IF(FN_MC!T28="","*",FN_MC!T28)</f>
        <v>-</v>
      </c>
      <c r="E27" s="87" t="str">
        <f>IF(FN_MC!D28="","*",FN_MC!D28)</f>
        <v>*</v>
      </c>
      <c r="F27" s="87" t="str">
        <f>IF(FN_MC!H28="","*",FN_MC!H28)</f>
        <v>*</v>
      </c>
      <c r="G27" s="87" t="str">
        <f>IF(FN_MC!M28="","*",FN_MC!M28)</f>
        <v>-</v>
      </c>
      <c r="H27" s="125" t="str">
        <f>IF(FN_MC!K28="","*",FN_MC!K28)</f>
        <v>*</v>
      </c>
      <c r="I27" s="110" t="str">
        <f>IF(FN_MC!O28="","*",FN_MC!O28)</f>
        <v>*</v>
      </c>
      <c r="J27" s="110" t="str">
        <f>IF(FN_MC!P28="","*",FN_MC!P28)</f>
        <v>*</v>
      </c>
      <c r="K27" s="118" t="str">
        <f>IF(FN_MC!AK28="","*",FN_MC!AK28)</f>
        <v>-</v>
      </c>
      <c r="L27" s="118" t="str">
        <f>IF(FN_MC!AM28="","*",FN_MC!AM28)</f>
        <v>-</v>
      </c>
      <c r="M27" s="118" t="str">
        <f>IF(FN_MC!AP28="","*",FN_MC!AP28)</f>
        <v>-</v>
      </c>
      <c r="N27" s="118" t="str">
        <f>IF(FN_MC!AM28="","*",FN_MC!AM28)</f>
        <v>-</v>
      </c>
      <c r="O27" s="136">
        <f>FN_MC!BH28</f>
        <v>0</v>
      </c>
      <c r="P27" s="78"/>
      <c r="Q27" s="120" t="str">
        <f>IF($A$2=1,IF(FN_MC!BJ28="","*",FN_MC!BJ28),IF(FN_MC!BK28="","*",FN_MC!BK28))</f>
        <v>*</v>
      </c>
    </row>
    <row r="28" spans="1:17">
      <c r="A28" s="85" t="str">
        <f>IF(FN_MC!B29="","*",FN_MC!B29)</f>
        <v>*</v>
      </c>
      <c r="B28" s="86" t="str">
        <f>IF(FN_MC!X29="","*",FN_MC!X29)</f>
        <v>*</v>
      </c>
      <c r="C28" s="87" t="str">
        <f>IF(FN_MC!S29="","*",FN_MC!S29)</f>
        <v>-</v>
      </c>
      <c r="D28" s="87" t="str">
        <f>IF(FN_MC!T29="","*",FN_MC!T29)</f>
        <v>-</v>
      </c>
      <c r="E28" s="87" t="str">
        <f>IF(FN_MC!D29="","*",FN_MC!D29)</f>
        <v>*</v>
      </c>
      <c r="F28" s="87" t="str">
        <f>IF(FN_MC!H29="","*",FN_MC!H29)</f>
        <v>*</v>
      </c>
      <c r="G28" s="87" t="str">
        <f>IF(FN_MC!M29="","*",FN_MC!M29)</f>
        <v>-</v>
      </c>
      <c r="H28" s="125" t="str">
        <f>IF(FN_MC!K29="","*",FN_MC!K29)</f>
        <v>*</v>
      </c>
      <c r="I28" s="110" t="str">
        <f>IF(FN_MC!O29="","*",FN_MC!O29)</f>
        <v>*</v>
      </c>
      <c r="J28" s="110" t="str">
        <f>IF(FN_MC!P29="","*",FN_MC!P29)</f>
        <v>*</v>
      </c>
      <c r="K28" s="118" t="str">
        <f>IF(FN_MC!AK29="","*",FN_MC!AK29)</f>
        <v>-</v>
      </c>
      <c r="L28" s="118" t="str">
        <f>IF(FN_MC!AM29="","*",FN_MC!AM29)</f>
        <v>-</v>
      </c>
      <c r="M28" s="118" t="str">
        <f>IF(FN_MC!AP29="","*",FN_MC!AP29)</f>
        <v>-</v>
      </c>
      <c r="N28" s="118" t="str">
        <f>IF(FN_MC!AM29="","*",FN_MC!AM29)</f>
        <v>-</v>
      </c>
      <c r="O28" s="136">
        <f>FN_MC!BH29</f>
        <v>0</v>
      </c>
      <c r="P28" s="78"/>
      <c r="Q28" s="120" t="str">
        <f>IF($A$2=1,IF(FN_MC!BJ29="","*",FN_MC!BJ29),IF(FN_MC!BK29="","*",FN_MC!BK29))</f>
        <v>*</v>
      </c>
    </row>
    <row r="29" spans="1:17">
      <c r="A29" s="85" t="str">
        <f>IF(FN_MC!B30="","*",FN_MC!B30)</f>
        <v>*</v>
      </c>
      <c r="B29" s="86" t="str">
        <f>IF(FN_MC!X30="","*",FN_MC!X30)</f>
        <v>Oportunidade</v>
      </c>
      <c r="C29" s="87" t="str">
        <f>IF(FN_MC!S30="","*",FN_MC!S30)</f>
        <v>FERRONORTE</v>
      </c>
      <c r="D29" s="87" t="str">
        <f>IF(FN_MC!T30="","*",FN_MC!T30)</f>
        <v>TGR-TRO</v>
      </c>
      <c r="E29" s="87" t="str">
        <f>IF(FN_MC!D30="","*",FN_MC!D30)</f>
        <v>V86</v>
      </c>
      <c r="F29" s="87" t="str">
        <f>IF(FN_MC!H30="","*",FN_MC!H30)</f>
        <v>TSF</v>
      </c>
      <c r="G29" s="87" t="str">
        <f>IF(FN_MC!M30="","*",FN_MC!M30)</f>
        <v>TSF-TRO</v>
      </c>
      <c r="H29" s="125">
        <f>IF(FN_MC!K30="","*",FN_MC!K30)</f>
        <v>723</v>
      </c>
      <c r="I29" s="110">
        <f>IF(FN_MC!O30="","*",FN_MC!O30)</f>
        <v>0.4375</v>
      </c>
      <c r="J29" s="110">
        <f>IF(FN_MC!P30="","*",FN_MC!P30)</f>
        <v>0.125</v>
      </c>
      <c r="K29" s="118" t="str">
        <f>IF(FN_MC!AK30="","*",FN_MC!AK30)</f>
        <v>TSF</v>
      </c>
      <c r="L29" s="118" t="str">
        <f>IF(FN_MC!AM30="","*",FN_MC!AM30)</f>
        <v>TSF-TRO</v>
      </c>
      <c r="M29" s="118">
        <f>IF(FN_MC!AP30="","*",FN_MC!AP30)</f>
        <v>723</v>
      </c>
      <c r="N29" s="118" t="str">
        <f>IF(FN_MC!AM30="","*",FN_MC!AM30)</f>
        <v>TSF-TRO</v>
      </c>
      <c r="O29" s="136">
        <f>FN_MC!BH30</f>
        <v>0</v>
      </c>
      <c r="P29" s="78"/>
      <c r="Q29" s="120" t="str">
        <f>IF($A$2=1,IF(FN_MC!BJ30="","*",FN_MC!BJ30),IF(FN_MC!BK30="","*",FN_MC!BK30))</f>
        <v>*</v>
      </c>
    </row>
    <row r="30" spans="1:17">
      <c r="A30" s="85" t="e">
        <f>IF(FN_MC!#REF!="","*",FN_MC!#REF!)</f>
        <v>#REF!</v>
      </c>
      <c r="B30" s="86" t="e">
        <f>IF(FN_MC!#REF!="","*",FN_MC!#REF!)</f>
        <v>#REF!</v>
      </c>
      <c r="C30" s="87" t="e">
        <f>IF(FN_MC!#REF!="","*",FN_MC!#REF!)</f>
        <v>#REF!</v>
      </c>
      <c r="D30" s="87" t="e">
        <f>IF(FN_MC!#REF!="","*",FN_MC!#REF!)</f>
        <v>#REF!</v>
      </c>
      <c r="E30" s="87" t="e">
        <f>IF(FN_MC!#REF!="","*",FN_MC!#REF!)</f>
        <v>#REF!</v>
      </c>
      <c r="F30" s="87" t="e">
        <f>IF(FN_MC!#REF!="","*",FN_MC!#REF!)</f>
        <v>#REF!</v>
      </c>
      <c r="G30" s="87" t="e">
        <f>IF(FN_MC!#REF!="","*",FN_MC!#REF!)</f>
        <v>#REF!</v>
      </c>
      <c r="H30" s="125" t="e">
        <f>IF(FN_MC!#REF!="","*",FN_MC!#REF!)</f>
        <v>#REF!</v>
      </c>
      <c r="I30" s="110" t="e">
        <f>IF(FN_MC!#REF!="","*",FN_MC!#REF!)</f>
        <v>#REF!</v>
      </c>
      <c r="J30" s="110" t="e">
        <f>IF(FN_MC!#REF!="","*",FN_MC!#REF!)</f>
        <v>#REF!</v>
      </c>
      <c r="K30" s="118" t="e">
        <f>IF(FN_MC!#REF!="","*",FN_MC!#REF!)</f>
        <v>#REF!</v>
      </c>
      <c r="L30" s="118" t="e">
        <f>IF(FN_MC!#REF!="","*",FN_MC!#REF!)</f>
        <v>#REF!</v>
      </c>
      <c r="M30" s="118" t="e">
        <f>IF(FN_MC!#REF!="","*",FN_MC!#REF!)</f>
        <v>#REF!</v>
      </c>
      <c r="N30" s="118" t="e">
        <f>IF(FN_MC!#REF!="","*",FN_MC!#REF!)</f>
        <v>#REF!</v>
      </c>
      <c r="O30" s="136" t="e">
        <f>FN_MC!#REF!</f>
        <v>#REF!</v>
      </c>
      <c r="P30" s="78"/>
      <c r="Q30" s="120" t="e">
        <f>IF($A$2=1,IF(FN_MC!#REF!="","*",FN_MC!#REF!),IF(FN_MC!#REF!="","*",FN_MC!#REF!))</f>
        <v>#REF!</v>
      </c>
    </row>
    <row r="31" spans="1:17">
      <c r="A31" s="85">
        <f>IF(FN_MC!B31="","*",FN_MC!B31)</f>
        <v>46057</v>
      </c>
      <c r="B31" s="86" t="str">
        <f>IF(FN_MC!X31="","*",FN_MC!X31)</f>
        <v>Oportunidade</v>
      </c>
      <c r="C31" s="87" t="str">
        <f>IF(FN_MC!S31="","*",FN_MC!S31)</f>
        <v>FERRONORTE</v>
      </c>
      <c r="D31" s="87" t="str">
        <f>IF(FN_MC!T31="","*",FN_MC!T31)</f>
        <v>TGR-TRO</v>
      </c>
      <c r="E31" s="87" t="str">
        <f>IF(FN_MC!D31="","*",FN_MC!D31)</f>
        <v>W70</v>
      </c>
      <c r="F31" s="87" t="str">
        <f>IF(FN_MC!H31="","*",FN_MC!H31)</f>
        <v>TIQ2</v>
      </c>
      <c r="G31" s="87" t="str">
        <f>IF(FN_MC!M31="","*",FN_MC!M31)</f>
        <v>TAL-TSF</v>
      </c>
      <c r="H31" s="125">
        <f>IF(FN_MC!K31="","*",FN_MC!K31)</f>
        <v>700</v>
      </c>
      <c r="I31" s="110">
        <f>IF(FN_MC!O31="","*",FN_MC!O31)</f>
        <v>0.41666666666666669</v>
      </c>
      <c r="J31" s="110">
        <f>IF(FN_MC!P31="","*",FN_MC!P31)</f>
        <v>0.125</v>
      </c>
      <c r="K31" s="118" t="str">
        <f>IF(FN_MC!AK31="","*",FN_MC!AK31)</f>
        <v>TIQ2</v>
      </c>
      <c r="L31" s="118" t="str">
        <f>IF(FN_MC!AM31="","*",FN_MC!AM31)</f>
        <v>TAL-TSF</v>
      </c>
      <c r="M31" s="118">
        <f>IF(FN_MC!AP31="","*",FN_MC!AP31)</f>
        <v>700</v>
      </c>
      <c r="N31" s="118" t="str">
        <f>IF(FN_MC!AM31="","*",FN_MC!AM31)</f>
        <v>TAL-TSF</v>
      </c>
      <c r="O31" s="136">
        <f>FN_MC!BH31</f>
        <v>2</v>
      </c>
      <c r="P31" s="78"/>
      <c r="Q31" s="120" t="str">
        <f>IF($A$2=1,IF(FN_MC!BJ31="","*",FN_MC!BJ31),IF(FN_MC!BK31="","*",FN_MC!BK31))</f>
        <v xml:space="preserve"> Licença 10:55h deslocando pro km de descarga - sem oportunidade de intervalo recolhe em TGR </v>
      </c>
    </row>
    <row r="32" spans="1:17">
      <c r="A32" s="85" t="e">
        <f>IF(FN_MC!#REF!="","*",FN_MC!#REF!)</f>
        <v>#REF!</v>
      </c>
      <c r="B32" s="86" t="e">
        <f>IF(FN_MC!#REF!="","*",FN_MC!#REF!)</f>
        <v>#REF!</v>
      </c>
      <c r="C32" s="87" t="e">
        <f>IF(FN_MC!#REF!="","*",FN_MC!#REF!)</f>
        <v>#REF!</v>
      </c>
      <c r="D32" s="87" t="e">
        <f>IF(FN_MC!#REF!="","*",FN_MC!#REF!)</f>
        <v>#REF!</v>
      </c>
      <c r="E32" s="87" t="e">
        <f>IF(FN_MC!#REF!="","*",FN_MC!#REF!)</f>
        <v>#REF!</v>
      </c>
      <c r="F32" s="87" t="e">
        <f>IF(FN_MC!#REF!="","*",FN_MC!#REF!)</f>
        <v>#REF!</v>
      </c>
      <c r="G32" s="87" t="e">
        <f>IF(FN_MC!#REF!="","*",FN_MC!#REF!)</f>
        <v>#REF!</v>
      </c>
      <c r="H32" s="125" t="e">
        <f>IF(FN_MC!#REF!="","*",FN_MC!#REF!)</f>
        <v>#REF!</v>
      </c>
      <c r="I32" s="110" t="e">
        <f>IF(FN_MC!#REF!="","*",FN_MC!#REF!)</f>
        <v>#REF!</v>
      </c>
      <c r="J32" s="110" t="e">
        <f>IF(FN_MC!#REF!="","*",FN_MC!#REF!)</f>
        <v>#REF!</v>
      </c>
      <c r="K32" s="118" t="e">
        <f>IF(FN_MC!#REF!="","*",FN_MC!#REF!)</f>
        <v>#REF!</v>
      </c>
      <c r="L32" s="118" t="e">
        <f>IF(FN_MC!#REF!="","*",FN_MC!#REF!)</f>
        <v>#REF!</v>
      </c>
      <c r="M32" s="118" t="e">
        <f>IF(FN_MC!#REF!="","*",FN_MC!#REF!)</f>
        <v>#REF!</v>
      </c>
      <c r="N32" s="118" t="e">
        <f>IF(FN_MC!#REF!="","*",FN_MC!#REF!)</f>
        <v>#REF!</v>
      </c>
      <c r="O32" s="136" t="e">
        <f>FN_MC!#REF!</f>
        <v>#REF!</v>
      </c>
      <c r="P32" s="78"/>
      <c r="Q32" s="120" t="e">
        <f>IF($A$2=1,IF(FN_MC!#REF!="","*",FN_MC!#REF!),IF(FN_MC!#REF!="","*",FN_MC!#REF!))</f>
        <v>#REF!</v>
      </c>
    </row>
    <row r="33" spans="1:17">
      <c r="A33" s="85">
        <f>IF(FN_MC!B32="","*",FN_MC!B32)</f>
        <v>46057</v>
      </c>
      <c r="B33" s="86" t="str">
        <f>IF(FN_MC!X32="","*",FN_MC!X32)</f>
        <v>Oportunidade</v>
      </c>
      <c r="C33" s="87" t="str">
        <f>IF(FN_MC!S32="","*",FN_MC!S32)</f>
        <v>FERRONORTE</v>
      </c>
      <c r="D33" s="87" t="str">
        <f>IF(FN_MC!T32="","*",FN_MC!T32)</f>
        <v>TGR-TRO</v>
      </c>
      <c r="E33" s="87" t="str">
        <f>IF(FN_MC!D32="","*",FN_MC!D32)</f>
        <v>BRUNO (TF-525)</v>
      </c>
      <c r="F33" s="87" t="str">
        <f>IF(FN_MC!H32="","*",FN_MC!H32)</f>
        <v>539TRM</v>
      </c>
      <c r="G33" s="87" t="str">
        <f>IF(FN_MC!M32="","*",FN_MC!M32)</f>
        <v>TBE-TRM</v>
      </c>
      <c r="H33" s="125">
        <f>IF(FN_MC!K32="","*",FN_MC!K32)</f>
        <v>548.14499999999998</v>
      </c>
      <c r="I33" s="110">
        <f>IF(FN_MC!O32="","*",FN_MC!O32)</f>
        <v>0.375</v>
      </c>
      <c r="J33" s="110">
        <f>IF(FN_MC!P32="","*",FN_MC!P32)</f>
        <v>0.125</v>
      </c>
      <c r="K33" s="118" t="str">
        <f>IF(FN_MC!AK32="","*",FN_MC!AK32)</f>
        <v>539TRM</v>
      </c>
      <c r="L33" s="118" t="str">
        <f>IF(FN_MC!AM32="","*",FN_MC!AM32)</f>
        <v>TBE-TRM</v>
      </c>
      <c r="M33" s="118">
        <f>IF(FN_MC!AP32="","*",FN_MC!AP32)</f>
        <v>548.14499999999998</v>
      </c>
      <c r="N33" s="118" t="str">
        <f>IF(FN_MC!AM32="","*",FN_MC!AM32)</f>
        <v>TBE-TRM</v>
      </c>
      <c r="O33" s="136">
        <f>FN_MC!BH32</f>
        <v>0</v>
      </c>
      <c r="P33" s="78"/>
      <c r="Q33" s="120" t="str">
        <f>IF($A$2=1,IF(FN_MC!BJ32="","*",FN_MC!BJ32),IF(FN_MC!BK32="","*",FN_MC!BK32))</f>
        <v>Sem oportunidade</v>
      </c>
    </row>
    <row r="34" spans="1:17">
      <c r="A34" s="85" t="e">
        <f>IF(FN_MC!#REF!="","*",FN_MC!#REF!)</f>
        <v>#REF!</v>
      </c>
      <c r="B34" s="86" t="e">
        <f>IF(FN_MC!#REF!="","*",FN_MC!#REF!)</f>
        <v>#REF!</v>
      </c>
      <c r="C34" s="87" t="e">
        <f>IF(FN_MC!#REF!="","*",FN_MC!#REF!)</f>
        <v>#REF!</v>
      </c>
      <c r="D34" s="87" t="e">
        <f>IF(FN_MC!#REF!="","*",FN_MC!#REF!)</f>
        <v>#REF!</v>
      </c>
      <c r="E34" s="87" t="e">
        <f>IF(FN_MC!#REF!="","*",FN_MC!#REF!)</f>
        <v>#REF!</v>
      </c>
      <c r="F34" s="87" t="e">
        <f>IF(FN_MC!#REF!="","*",FN_MC!#REF!)</f>
        <v>#REF!</v>
      </c>
      <c r="G34" s="87" t="e">
        <f>IF(FN_MC!#REF!="","*",FN_MC!#REF!)</f>
        <v>#REF!</v>
      </c>
      <c r="H34" s="125" t="e">
        <f>IF(FN_MC!#REF!="","*",FN_MC!#REF!)</f>
        <v>#REF!</v>
      </c>
      <c r="I34" s="110" t="e">
        <f>IF(FN_MC!#REF!="","*",FN_MC!#REF!)</f>
        <v>#REF!</v>
      </c>
      <c r="J34" s="110" t="e">
        <f>IF(FN_MC!#REF!="","*",FN_MC!#REF!)</f>
        <v>#REF!</v>
      </c>
      <c r="K34" s="118" t="e">
        <f>IF(FN_MC!#REF!="","*",FN_MC!#REF!)</f>
        <v>#REF!</v>
      </c>
      <c r="L34" s="118" t="e">
        <f>IF(FN_MC!#REF!="","*",FN_MC!#REF!)</f>
        <v>#REF!</v>
      </c>
      <c r="M34" s="118" t="e">
        <f>IF(FN_MC!#REF!="","*",FN_MC!#REF!)</f>
        <v>#REF!</v>
      </c>
      <c r="N34" s="118" t="e">
        <f>IF(FN_MC!#REF!="","*",FN_MC!#REF!)</f>
        <v>#REF!</v>
      </c>
      <c r="O34" s="136" t="e">
        <f>FN_MC!#REF!</f>
        <v>#REF!</v>
      </c>
      <c r="P34" s="78"/>
      <c r="Q34" s="120" t="e">
        <f>IF($A$2=1,IF(FN_MC!#REF!="","*",FN_MC!#REF!),IF(FN_MC!#REF!="","*",FN_MC!#REF!))</f>
        <v>#REF!</v>
      </c>
    </row>
    <row r="35" spans="1:17">
      <c r="A35" s="85">
        <f>IF(FN_MC!B33="","*",FN_MC!B33)</f>
        <v>46057</v>
      </c>
      <c r="B35" s="86" t="str">
        <f>IF(FN_MC!X33="","*",FN_MC!X33)</f>
        <v>Oportunidade</v>
      </c>
      <c r="C35" s="87" t="str">
        <f>IF(FN_MC!S33="","*",FN_MC!S33)</f>
        <v>FERRONORTE</v>
      </c>
      <c r="D35" s="87" t="str">
        <f>IF(FN_MC!T33="","*",FN_MC!T33)</f>
        <v>TGR-TRO</v>
      </c>
      <c r="E35" s="87" t="str">
        <f>IF(FN_MC!D33="","*",FN_MC!D33)</f>
        <v>E46</v>
      </c>
      <c r="F35" s="87" t="str">
        <f>IF(FN_MC!H33="","*",FN_MC!H33)</f>
        <v>TGR2</v>
      </c>
      <c r="G35" s="87" t="str">
        <f>IF(FN_MC!M33="","*",FN_MC!M33)</f>
        <v>TGR-TIN</v>
      </c>
      <c r="H35" s="125">
        <f>IF(FN_MC!K33="","*",FN_MC!K33)</f>
        <v>502</v>
      </c>
      <c r="I35" s="110">
        <f>IF(FN_MC!O33="","*",FN_MC!O33)</f>
        <v>0.41666666666666669</v>
      </c>
      <c r="J35" s="110">
        <f>IF(FN_MC!P33="","*",FN_MC!P33)</f>
        <v>4.1666666666666664E-2</v>
      </c>
      <c r="K35" s="118" t="str">
        <f>IF(FN_MC!AK33="","*",FN_MC!AK33)</f>
        <v>TGR2</v>
      </c>
      <c r="L35" s="118" t="str">
        <f>IF(FN_MC!AM33="","*",FN_MC!AM33)</f>
        <v>TGR-TIN</v>
      </c>
      <c r="M35" s="118">
        <f>IF(FN_MC!AP33="","*",FN_MC!AP33)</f>
        <v>502</v>
      </c>
      <c r="N35" s="118" t="str">
        <f>IF(FN_MC!AM33="","*",FN_MC!AM33)</f>
        <v>TGR-TIN</v>
      </c>
      <c r="O35" s="136">
        <f>FN_MC!BH33</f>
        <v>0</v>
      </c>
      <c r="P35" s="78"/>
      <c r="Q35" s="120" t="str">
        <f>IF($A$2=1,IF(FN_MC!BJ33="","*",FN_MC!BJ33),IF(FN_MC!BK33="","*",FN_MC!BK33))</f>
        <v>Aguardando atendimento da mecânica na loco 9414 - mecanica atuando na loco</v>
      </c>
    </row>
    <row r="36" spans="1:17">
      <c r="A36" s="85" t="e">
        <f>IF(FN_MC!#REF!="","*",FN_MC!#REF!)</f>
        <v>#REF!</v>
      </c>
      <c r="B36" s="86" t="e">
        <f>IF(FN_MC!#REF!="","*",FN_MC!#REF!)</f>
        <v>#REF!</v>
      </c>
      <c r="C36" s="87" t="e">
        <f>IF(FN_MC!#REF!="","*",FN_MC!#REF!)</f>
        <v>#REF!</v>
      </c>
      <c r="D36" s="87" t="e">
        <f>IF(FN_MC!#REF!="","*",FN_MC!#REF!)</f>
        <v>#REF!</v>
      </c>
      <c r="E36" s="87" t="e">
        <f>IF(FN_MC!#REF!="","*",FN_MC!#REF!)</f>
        <v>#REF!</v>
      </c>
      <c r="F36" s="87" t="e">
        <f>IF(FN_MC!#REF!="","*",FN_MC!#REF!)</f>
        <v>#REF!</v>
      </c>
      <c r="G36" s="87" t="e">
        <f>IF(FN_MC!#REF!="","*",FN_MC!#REF!)</f>
        <v>#REF!</v>
      </c>
      <c r="H36" s="125" t="e">
        <f>IF(FN_MC!#REF!="","*",FN_MC!#REF!)</f>
        <v>#REF!</v>
      </c>
      <c r="I36" s="110" t="e">
        <f>IF(FN_MC!#REF!="","*",FN_MC!#REF!)</f>
        <v>#REF!</v>
      </c>
      <c r="J36" s="110" t="e">
        <f>IF(FN_MC!#REF!="","*",FN_MC!#REF!)</f>
        <v>#REF!</v>
      </c>
      <c r="K36" s="118" t="e">
        <f>IF(FN_MC!#REF!="","*",FN_MC!#REF!)</f>
        <v>#REF!</v>
      </c>
      <c r="L36" s="118" t="e">
        <f>IF(FN_MC!#REF!="","*",FN_MC!#REF!)</f>
        <v>#REF!</v>
      </c>
      <c r="M36" s="118" t="e">
        <f>IF(FN_MC!#REF!="","*",FN_MC!#REF!)</f>
        <v>#REF!</v>
      </c>
      <c r="N36" s="118" t="e">
        <f>IF(FN_MC!#REF!="","*",FN_MC!#REF!)</f>
        <v>#REF!</v>
      </c>
      <c r="O36" s="136" t="e">
        <f>FN_MC!#REF!</f>
        <v>#REF!</v>
      </c>
      <c r="P36" s="78"/>
      <c r="Q36" s="120" t="e">
        <f>IF($A$2=1,IF(FN_MC!#REF!="","*",FN_MC!#REF!),IF(FN_MC!#REF!="","*",FN_MC!#REF!))</f>
        <v>#REF!</v>
      </c>
    </row>
    <row r="37" spans="1:17">
      <c r="A37" s="85">
        <f>IF(FN_MC!B34="","*",FN_MC!B34)</f>
        <v>46057</v>
      </c>
      <c r="B37" s="86" t="str">
        <f>IF(FN_MC!X34="","*",FN_MC!X34)</f>
        <v>Oportunidade</v>
      </c>
      <c r="C37" s="87" t="str">
        <f>IF(FN_MC!S34="","*",FN_MC!S34)</f>
        <v>FERRONORTE</v>
      </c>
      <c r="D37" s="87" t="str">
        <f>IF(FN_MC!T34="","*",FN_MC!T34)</f>
        <v>TCS-TGR</v>
      </c>
      <c r="E37" s="87" t="str">
        <f>IF(FN_MC!D34="","*",FN_MC!D34)</f>
        <v>ELSON (TF-526)</v>
      </c>
      <c r="F37" s="87" t="str">
        <f>IF(FN_MC!H34="","*",FN_MC!H34)</f>
        <v>499TGR1</v>
      </c>
      <c r="G37" s="87" t="str">
        <f>IF(FN_MC!M34="","*",FN_MC!M34)</f>
        <v>TBR-TGR</v>
      </c>
      <c r="H37" s="125">
        <f>IF(FN_MC!K34="","*",FN_MC!K34)</f>
        <v>498.9</v>
      </c>
      <c r="I37" s="110">
        <f>IF(FN_MC!O34="","*",FN_MC!O34)</f>
        <v>0.41666666666666669</v>
      </c>
      <c r="J37" s="110">
        <f>IF(FN_MC!P34="","*",FN_MC!P34)</f>
        <v>0.125</v>
      </c>
      <c r="K37" s="118" t="str">
        <f>IF(FN_MC!AK34="","*",FN_MC!AK34)</f>
        <v>499TGR1</v>
      </c>
      <c r="L37" s="118" t="str">
        <f>IF(FN_MC!AM34="","*",FN_MC!AM34)</f>
        <v>TBR-TGR</v>
      </c>
      <c r="M37" s="118">
        <f>IF(FN_MC!AP34="","*",FN_MC!AP34)</f>
        <v>498.9</v>
      </c>
      <c r="N37" s="118" t="str">
        <f>IF(FN_MC!AM34="","*",FN_MC!AM34)</f>
        <v>TBR-TGR</v>
      </c>
      <c r="O37" s="136">
        <f>FN_MC!BH34</f>
        <v>2</v>
      </c>
      <c r="P37" s="78"/>
      <c r="Q37" s="120" t="str">
        <f>IF($A$2=1,IF(FN_MC!BJ34="","*",FN_MC!BJ34),IF(FN_MC!BK34="","*",FN_MC!BK34))</f>
        <v>Intervalo das 12:38h as 14:38h</v>
      </c>
    </row>
    <row r="38" spans="1:17">
      <c r="A38" s="85">
        <f>IF(FN_MC!B35="","*",FN_MC!B35)</f>
        <v>46057</v>
      </c>
      <c r="B38" s="86" t="str">
        <f>IF(FN_MC!X35="","*",FN_MC!X35)</f>
        <v>Oportunidade</v>
      </c>
      <c r="C38" s="87" t="str">
        <f>IF(FN_MC!S35="","*",FN_MC!S35)</f>
        <v>FERRONORTE</v>
      </c>
      <c r="D38" s="87" t="str">
        <f>IF(FN_MC!T35="","*",FN_MC!T35)</f>
        <v>TMI-TCS</v>
      </c>
      <c r="E38" s="87" t="str">
        <f>IF(FN_MC!D35="","*",FN_MC!D35)</f>
        <v>MARCOS (TF-520)</v>
      </c>
      <c r="F38" s="87" t="str">
        <f>IF(FN_MC!H35="","*",FN_MC!H35)</f>
        <v>277TCS</v>
      </c>
      <c r="G38" s="87" t="str">
        <f>IF(FN_MC!M35="","*",FN_MC!M35)</f>
        <v>TJA-TCS</v>
      </c>
      <c r="H38" s="125">
        <f>IF(FN_MC!K35="","*",FN_MC!K35)</f>
        <v>280.5</v>
      </c>
      <c r="I38" s="110">
        <f>IF(FN_MC!O35="","*",FN_MC!O35)</f>
        <v>0.375</v>
      </c>
      <c r="J38" s="110">
        <f>IF(FN_MC!P35="","*",FN_MC!P35)</f>
        <v>0.125</v>
      </c>
      <c r="K38" s="118" t="str">
        <f>IF(FN_MC!AK35="","*",FN_MC!AK35)</f>
        <v>277TCS</v>
      </c>
      <c r="L38" s="118" t="str">
        <f>IF(FN_MC!AM35="","*",FN_MC!AM35)</f>
        <v>TJA-TCS</v>
      </c>
      <c r="M38" s="118">
        <f>IF(FN_MC!AP35="","*",FN_MC!AP35)</f>
        <v>280.5</v>
      </c>
      <c r="N38" s="118" t="str">
        <f>IF(FN_MC!AM35="","*",FN_MC!AM35)</f>
        <v>TJA-TCS</v>
      </c>
      <c r="O38" s="136">
        <f>FN_MC!BH35</f>
        <v>0</v>
      </c>
      <c r="P38" s="78"/>
      <c r="Q38" s="120" t="str">
        <f>IF($A$2=1,IF(FN_MC!BJ35="","*",FN_MC!BJ35),IF(FN_MC!BK35="","*",FN_MC!BK35))</f>
        <v xml:space="preserve">Pronto as 08:04h Aguardando melhorar clima no local </v>
      </c>
    </row>
    <row r="39" spans="1:17">
      <c r="A39" s="85" t="e">
        <f>IF(FN_MC!#REF!="","*",FN_MC!#REF!)</f>
        <v>#REF!</v>
      </c>
      <c r="B39" s="86" t="e">
        <f>IF(FN_MC!#REF!="","*",FN_MC!#REF!)</f>
        <v>#REF!</v>
      </c>
      <c r="C39" s="87" t="e">
        <f>IF(FN_MC!#REF!="","*",FN_MC!#REF!)</f>
        <v>#REF!</v>
      </c>
      <c r="D39" s="87" t="e">
        <f>IF(FN_MC!#REF!="","*",FN_MC!#REF!)</f>
        <v>#REF!</v>
      </c>
      <c r="E39" s="87" t="e">
        <f>IF(FN_MC!#REF!="","*",FN_MC!#REF!)</f>
        <v>#REF!</v>
      </c>
      <c r="F39" s="87" t="e">
        <f>IF(FN_MC!#REF!="","*",FN_MC!#REF!)</f>
        <v>#REF!</v>
      </c>
      <c r="G39" s="87" t="e">
        <f>IF(FN_MC!#REF!="","*",FN_MC!#REF!)</f>
        <v>#REF!</v>
      </c>
      <c r="H39" s="125" t="e">
        <f>IF(FN_MC!#REF!="","*",FN_MC!#REF!)</f>
        <v>#REF!</v>
      </c>
      <c r="I39" s="110" t="e">
        <f>IF(FN_MC!#REF!="","*",FN_MC!#REF!)</f>
        <v>#REF!</v>
      </c>
      <c r="J39" s="110" t="e">
        <f>IF(FN_MC!#REF!="","*",FN_MC!#REF!)</f>
        <v>#REF!</v>
      </c>
      <c r="K39" s="118" t="e">
        <f>IF(FN_MC!#REF!="","*",FN_MC!#REF!)</f>
        <v>#REF!</v>
      </c>
      <c r="L39" s="118" t="e">
        <f>IF(FN_MC!#REF!="","*",FN_MC!#REF!)</f>
        <v>#REF!</v>
      </c>
      <c r="M39" s="118" t="e">
        <f>IF(FN_MC!#REF!="","*",FN_MC!#REF!)</f>
        <v>#REF!</v>
      </c>
      <c r="N39" s="118" t="e">
        <f>IF(FN_MC!#REF!="","*",FN_MC!#REF!)</f>
        <v>#REF!</v>
      </c>
      <c r="O39" s="136" t="e">
        <f>FN_MC!#REF!</f>
        <v>#REF!</v>
      </c>
      <c r="P39" s="78"/>
      <c r="Q39" s="120" t="e">
        <f>IF($A$2=1,IF(FN_MC!#REF!="","*",FN_MC!#REF!),IF(FN_MC!#REF!="","*",FN_MC!#REF!))</f>
        <v>#REF!</v>
      </c>
    </row>
    <row r="40" spans="1:17">
      <c r="A40" s="85">
        <f>IF(FN_MC!B36="","*",FN_MC!B36)</f>
        <v>46057</v>
      </c>
      <c r="B40" s="86" t="str">
        <f>IF(FN_MC!X36="","*",FN_MC!X36)</f>
        <v>Oportunidade</v>
      </c>
      <c r="C40" s="87" t="str">
        <f>IF(FN_MC!S36="","*",FN_MC!S36)</f>
        <v>FERRONORTE</v>
      </c>
      <c r="D40" s="87" t="str">
        <f>IF(FN_MC!T36="","*",FN_MC!T36)</f>
        <v>TMI-TCS</v>
      </c>
      <c r="E40" s="87" t="str">
        <f>IF(FN_MC!D36="","*",FN_MC!D36)</f>
        <v>W50</v>
      </c>
      <c r="F40" s="87" t="str">
        <f>IF(FN_MC!H36="","*",FN_MC!H36)</f>
        <v>TCS2</v>
      </c>
      <c r="G40" s="87" t="str">
        <f>IF(FN_MC!M36="","*",FN_MC!M36)</f>
        <v>TVI-TJA</v>
      </c>
      <c r="H40" s="125">
        <f>IF(FN_MC!K36="","*",FN_MC!K36)</f>
        <v>245</v>
      </c>
      <c r="I40" s="110">
        <f>IF(FN_MC!O36="","*",FN_MC!O36)</f>
        <v>0.35416666666666669</v>
      </c>
      <c r="J40" s="110">
        <f>IF(FN_MC!P36="","*",FN_MC!P36)</f>
        <v>0.125</v>
      </c>
      <c r="K40" s="118" t="str">
        <f>IF(FN_MC!AK36="","*",FN_MC!AK36)</f>
        <v>TCS2</v>
      </c>
      <c r="L40" s="118" t="str">
        <f>IF(FN_MC!AM36="","*",FN_MC!AM36)</f>
        <v>TVI-TJA</v>
      </c>
      <c r="M40" s="118">
        <f>IF(FN_MC!AP36="","*",FN_MC!AP36)</f>
        <v>245</v>
      </c>
      <c r="N40" s="118" t="str">
        <f>IF(FN_MC!AM36="","*",FN_MC!AM36)</f>
        <v>TVI-TJA</v>
      </c>
      <c r="O40" s="136">
        <f>FN_MC!BH36</f>
        <v>2</v>
      </c>
      <c r="P40" s="78"/>
      <c r="Q40" s="120" t="str">
        <f>IF($A$2=1,IF(FN_MC!BJ36="","*",FN_MC!BJ36),IF(FN_MC!BK36="","*",FN_MC!BK36))</f>
        <v>Intervalo das 10:02h as 11:13h para recolha</v>
      </c>
    </row>
    <row r="41" spans="1:17">
      <c r="A41" s="85" t="e">
        <f>IF(FN_MC!#REF!="","*",FN_MC!#REF!)</f>
        <v>#REF!</v>
      </c>
      <c r="B41" s="86" t="e">
        <f>IF(FN_MC!#REF!="","*",FN_MC!#REF!)</f>
        <v>#REF!</v>
      </c>
      <c r="C41" s="87" t="e">
        <f>IF(FN_MC!#REF!="","*",FN_MC!#REF!)</f>
        <v>#REF!</v>
      </c>
      <c r="D41" s="87" t="e">
        <f>IF(FN_MC!#REF!="","*",FN_MC!#REF!)</f>
        <v>#REF!</v>
      </c>
      <c r="E41" s="87" t="e">
        <f>IF(FN_MC!#REF!="","*",FN_MC!#REF!)</f>
        <v>#REF!</v>
      </c>
      <c r="F41" s="87" t="e">
        <f>IF(FN_MC!#REF!="","*",FN_MC!#REF!)</f>
        <v>#REF!</v>
      </c>
      <c r="G41" s="87" t="e">
        <f>IF(FN_MC!#REF!="","*",FN_MC!#REF!)</f>
        <v>#REF!</v>
      </c>
      <c r="H41" s="125" t="e">
        <f>IF(FN_MC!#REF!="","*",FN_MC!#REF!)</f>
        <v>#REF!</v>
      </c>
      <c r="I41" s="110" t="e">
        <f>IF(FN_MC!#REF!="","*",FN_MC!#REF!)</f>
        <v>#REF!</v>
      </c>
      <c r="J41" s="110" t="e">
        <f>IF(FN_MC!#REF!="","*",FN_MC!#REF!)</f>
        <v>#REF!</v>
      </c>
      <c r="K41" s="118" t="e">
        <f>IF(FN_MC!#REF!="","*",FN_MC!#REF!)</f>
        <v>#REF!</v>
      </c>
      <c r="L41" s="118" t="e">
        <f>IF(FN_MC!#REF!="","*",FN_MC!#REF!)</f>
        <v>#REF!</v>
      </c>
      <c r="M41" s="118" t="e">
        <f>IF(FN_MC!#REF!="","*",FN_MC!#REF!)</f>
        <v>#REF!</v>
      </c>
      <c r="N41" s="118" t="e">
        <f>IF(FN_MC!#REF!="","*",FN_MC!#REF!)</f>
        <v>#REF!</v>
      </c>
      <c r="O41" s="136" t="e">
        <f>FN_MC!#REF!</f>
        <v>#REF!</v>
      </c>
      <c r="P41" s="78"/>
      <c r="Q41" s="120" t="e">
        <f>IF($A$2=1,IF(FN_MC!#REF!="","*",FN_MC!#REF!),IF(FN_MC!#REF!="","*",FN_MC!#REF!))</f>
        <v>#REF!</v>
      </c>
    </row>
    <row r="42" spans="1:17">
      <c r="A42" s="85" t="e">
        <f>IF(FN_MC!#REF!="","*",FN_MC!#REF!)</f>
        <v>#REF!</v>
      </c>
      <c r="B42" s="86" t="e">
        <f>IF(FN_MC!#REF!="","*",FN_MC!#REF!)</f>
        <v>#REF!</v>
      </c>
      <c r="C42" s="87" t="e">
        <f>IF(FN_MC!#REF!="","*",FN_MC!#REF!)</f>
        <v>#REF!</v>
      </c>
      <c r="D42" s="87" t="e">
        <f>IF(FN_MC!#REF!="","*",FN_MC!#REF!)</f>
        <v>#REF!</v>
      </c>
      <c r="E42" s="87" t="e">
        <f>IF(FN_MC!#REF!="","*",FN_MC!#REF!)</f>
        <v>#REF!</v>
      </c>
      <c r="F42" s="87" t="e">
        <f>IF(FN_MC!#REF!="","*",FN_MC!#REF!)</f>
        <v>#REF!</v>
      </c>
      <c r="G42" s="87" t="e">
        <f>IF(FN_MC!#REF!="","*",FN_MC!#REF!)</f>
        <v>#REF!</v>
      </c>
      <c r="H42" s="125" t="e">
        <f>IF(FN_MC!#REF!="","*",FN_MC!#REF!)</f>
        <v>#REF!</v>
      </c>
      <c r="I42" s="110" t="e">
        <f>IF(FN_MC!#REF!="","*",FN_MC!#REF!)</f>
        <v>#REF!</v>
      </c>
      <c r="J42" s="110" t="e">
        <f>IF(FN_MC!#REF!="","*",FN_MC!#REF!)</f>
        <v>#REF!</v>
      </c>
      <c r="K42" s="118" t="e">
        <f>IF(FN_MC!#REF!="","*",FN_MC!#REF!)</f>
        <v>#REF!</v>
      </c>
      <c r="L42" s="118" t="e">
        <f>IF(FN_MC!#REF!="","*",FN_MC!#REF!)</f>
        <v>#REF!</v>
      </c>
      <c r="M42" s="118" t="e">
        <f>IF(FN_MC!#REF!="","*",FN_MC!#REF!)</f>
        <v>#REF!</v>
      </c>
      <c r="N42" s="118" t="e">
        <f>IF(FN_MC!#REF!="","*",FN_MC!#REF!)</f>
        <v>#REF!</v>
      </c>
      <c r="O42" s="136" t="e">
        <f>FN_MC!#REF!</f>
        <v>#REF!</v>
      </c>
      <c r="P42" s="78"/>
      <c r="Q42" s="120" t="e">
        <f>IF($A$2=1,IF(FN_MC!#REF!="","*",FN_MC!#REF!),IF(FN_MC!#REF!="","*",FN_MC!#REF!))</f>
        <v>#REF!</v>
      </c>
    </row>
    <row r="43" spans="1:17">
      <c r="A43" s="85">
        <f>IF(FN_MC!B37="","*",FN_MC!B37)</f>
        <v>46057</v>
      </c>
      <c r="B43" s="86" t="str">
        <f>IF(FN_MC!X37="","*",FN_MC!X37)</f>
        <v>Oportunidade</v>
      </c>
      <c r="C43" s="87" t="str">
        <f>IF(FN_MC!S37="","*",FN_MC!S37)</f>
        <v>FERRONORTE</v>
      </c>
      <c r="D43" s="87" t="str">
        <f>IF(FN_MC!T37="","*",FN_MC!T37)</f>
        <v>TMI-TCS</v>
      </c>
      <c r="E43" s="87" t="str">
        <f>IF(FN_MC!D37="","*",FN_MC!D37)</f>
        <v>A60</v>
      </c>
      <c r="F43" s="87" t="str">
        <f>IF(FN_MC!H37="","*",FN_MC!H37)</f>
        <v>TMI</v>
      </c>
      <c r="G43" s="87" t="str">
        <f>IF(FN_MC!M37="","*",FN_MC!M37)</f>
        <v>TMI-TCS</v>
      </c>
      <c r="H43" s="125">
        <f>IF(FN_MC!K37="","*",FN_MC!K37)</f>
        <v>1</v>
      </c>
      <c r="I43" s="110">
        <f>IF(FN_MC!O37="","*",FN_MC!O37)</f>
        <v>0.375</v>
      </c>
      <c r="J43" s="110">
        <f>IF(FN_MC!P37="","*",FN_MC!P37)</f>
        <v>4.1666666666666664E-2</v>
      </c>
      <c r="K43" s="118" t="str">
        <f>IF(FN_MC!AK37="","*",FN_MC!AK37)</f>
        <v>TMI</v>
      </c>
      <c r="L43" s="118" t="str">
        <f>IF(FN_MC!AM37="","*",FN_MC!AM37)</f>
        <v>TMI-TCS</v>
      </c>
      <c r="M43" s="118">
        <f>IF(FN_MC!AP37="","*",FN_MC!AP37)</f>
        <v>1</v>
      </c>
      <c r="N43" s="118" t="str">
        <f>IF(FN_MC!AM37="","*",FN_MC!AM37)</f>
        <v>TMI-TCS</v>
      </c>
      <c r="O43" s="136">
        <f>FN_MC!BH37</f>
        <v>2</v>
      </c>
      <c r="P43" s="78"/>
      <c r="Q43" s="120" t="str">
        <f>IF($A$2=1,IF(FN_MC!BJ37="","*",FN_MC!BJ37),IF(FN_MC!BK37="","*",FN_MC!BK37))</f>
        <v>Licença as 09:17h - em inspeção</v>
      </c>
    </row>
    <row r="44" spans="1:17">
      <c r="A44" s="85">
        <f>IF(FN_MC!B38="","*",FN_MC!B38)</f>
        <v>46057</v>
      </c>
      <c r="B44" s="86" t="str">
        <f>IF(FN_MC!X38="","*",FN_MC!X38)</f>
        <v>Oportunidade</v>
      </c>
      <c r="C44" s="87" t="str">
        <f>IF(FN_MC!S38="","*",FN_MC!S38)</f>
        <v>MALHA CENTRAL</v>
      </c>
      <c r="D44" s="87" t="str">
        <f>IF(FN_MC!T38="","*",FN_MC!T38)</f>
        <v>PPN-POV</v>
      </c>
      <c r="E44" s="87" t="str">
        <f>IF(FN_MC!D38="","*",FN_MC!D38)</f>
        <v xml:space="preserve">TURMA FIXA VIA </v>
      </c>
      <c r="F44" s="87" t="str">
        <f>IF(FN_MC!H38="","*",FN_MC!H38)</f>
        <v>PJGPSI</v>
      </c>
      <c r="G44" s="87" t="str">
        <f>IF(FN_MC!M38="","*",FN_MC!M38)</f>
        <v>PSI-PJG</v>
      </c>
      <c r="H44" s="125">
        <f>IF(FN_MC!K38="","*",FN_MC!K38)</f>
        <v>1413.05</v>
      </c>
      <c r="I44" s="110">
        <f>IF(FN_MC!O38="","*",FN_MC!O38)</f>
        <v>0.41666666666666669</v>
      </c>
      <c r="J44" s="110">
        <f>IF(FN_MC!P38="","*",FN_MC!P38)</f>
        <v>8.3333333333333329E-2</v>
      </c>
      <c r="K44" s="118" t="str">
        <f>IF(FN_MC!AK38="","*",FN_MC!AK38)</f>
        <v>PJGPSI</v>
      </c>
      <c r="L44" s="118" t="str">
        <f>IF(FN_MC!AM38="","*",FN_MC!AM38)</f>
        <v>PSI-PJG</v>
      </c>
      <c r="M44" s="118">
        <f>IF(FN_MC!AP38="","*",FN_MC!AP38)</f>
        <v>1413.05</v>
      </c>
      <c r="N44" s="118" t="str">
        <f>IF(FN_MC!AM38="","*",FN_MC!AM38)</f>
        <v>PSI-PJG</v>
      </c>
      <c r="O44" s="136">
        <f>FN_MC!BH38</f>
        <v>2</v>
      </c>
      <c r="P44" s="78"/>
      <c r="Q44" s="120" t="str">
        <f>IF($A$2=1,IF(FN_MC!BJ38="","*",FN_MC!BJ38),IF(FN_MC!BK38="","*",FN_MC!BK38))</f>
        <v xml:space="preserve">Intervalo das 11:05 as 13:05h </v>
      </c>
    </row>
    <row r="45" spans="1:17">
      <c r="A45" s="85">
        <f>IF(FN_MC!B39="","*",FN_MC!B39)</f>
        <v>46057</v>
      </c>
      <c r="B45" s="86" t="str">
        <f>IF(FN_MC!X39="","*",FN_MC!X39)</f>
        <v>Oportunidade</v>
      </c>
      <c r="C45" s="87" t="str">
        <f>IF(FN_MC!S39="","*",FN_MC!S39)</f>
        <v>MALHA CENTRAL</v>
      </c>
      <c r="D45" s="87" t="str">
        <f>IF(FN_MC!T39="","*",FN_MC!T39)</f>
        <v>POV-PRV</v>
      </c>
      <c r="E45" s="87" t="str">
        <f>IF(FN_MC!D39="","*",FN_MC!D39)</f>
        <v>A71</v>
      </c>
      <c r="F45" s="87" t="str">
        <f>IF(FN_MC!H39="","*",FN_MC!H39)</f>
        <v>PTRPNV</v>
      </c>
      <c r="G45" s="87" t="str">
        <f>IF(FN_MC!M39="","*",FN_MC!M39)</f>
        <v>PNV-PTR</v>
      </c>
      <c r="H45" s="125">
        <f>IF(FN_MC!K39="","*",FN_MC!K39)</f>
        <v>1585.5</v>
      </c>
      <c r="I45" s="110">
        <f>IF(FN_MC!O39="","*",FN_MC!O39)</f>
        <v>0.375</v>
      </c>
      <c r="J45" s="110">
        <f>IF(FN_MC!P39="","*",FN_MC!P39)</f>
        <v>4.1666666666666664E-2</v>
      </c>
      <c r="K45" s="118" t="str">
        <f>IF(FN_MC!AK39="","*",FN_MC!AK39)</f>
        <v>PTRPNV</v>
      </c>
      <c r="L45" s="118" t="str">
        <f>IF(FN_MC!AM39="","*",FN_MC!AM39)</f>
        <v>PNV-PTR</v>
      </c>
      <c r="M45" s="118">
        <f>IF(FN_MC!AP39="","*",FN_MC!AP39)</f>
        <v>1585.5</v>
      </c>
      <c r="N45" s="118" t="str">
        <f>IF(FN_MC!AM39="","*",FN_MC!AM39)</f>
        <v>PNV-PTR</v>
      </c>
      <c r="O45" s="136">
        <f>FN_MC!BH39</f>
        <v>2</v>
      </c>
      <c r="P45" s="78"/>
      <c r="Q45" s="120" t="str">
        <f>IF($A$2=1,IF(FN_MC!BJ39="","*",FN_MC!BJ39),IF(FN_MC!BK39="","*",FN_MC!BK39))</f>
        <v>MC1 as 09:04h - Licença as 09:05h</v>
      </c>
    </row>
    <row r="46" spans="1:17">
      <c r="A46" s="85">
        <f>IF(FN_MC!B40="","*",FN_MC!B40)</f>
        <v>46057</v>
      </c>
      <c r="B46" s="86" t="str">
        <f>IF(FN_MC!X40="","*",FN_MC!X40)</f>
        <v>Oportunidade</v>
      </c>
      <c r="C46" s="87" t="str">
        <f>IF(FN_MC!S40="","*",FN_MC!S40)</f>
        <v>MALHA CENTRAL</v>
      </c>
      <c r="D46" s="87" t="str">
        <f>IF(FN_MC!T40="","*",FN_MC!T40)</f>
        <v>POV-PRV</v>
      </c>
      <c r="E46" s="87" t="str">
        <f>IF(FN_MC!D40="","*",FN_MC!D40)</f>
        <v>A17</v>
      </c>
      <c r="F46" s="87" t="str">
        <f>IF(FN_MC!H40="","*",FN_MC!H40)</f>
        <v>PPGPTR</v>
      </c>
      <c r="G46" s="87" t="str">
        <f>IF(FN_MC!M40="","*",FN_MC!M40)</f>
        <v>PTR-PPG</v>
      </c>
      <c r="H46" s="125">
        <f>IF(FN_MC!K40="","*",FN_MC!K40)</f>
        <v>1613</v>
      </c>
      <c r="I46" s="110">
        <f>IF(FN_MC!O40="","*",FN_MC!O40)</f>
        <v>0.375</v>
      </c>
      <c r="J46" s="110">
        <f>IF(FN_MC!P40="","*",FN_MC!P40)</f>
        <v>4.1666666666666664E-2</v>
      </c>
      <c r="K46" s="118" t="str">
        <f>IF(FN_MC!AK40="","*",FN_MC!AK40)</f>
        <v>PPGPTR</v>
      </c>
      <c r="L46" s="118" t="str">
        <f>IF(FN_MC!AM40="","*",FN_MC!AM40)</f>
        <v>PTR-PPG</v>
      </c>
      <c r="M46" s="118">
        <f>IF(FN_MC!AP40="","*",FN_MC!AP40)</f>
        <v>1613</v>
      </c>
      <c r="N46" s="118" t="str">
        <f>IF(FN_MC!AM40="","*",FN_MC!AM40)</f>
        <v>PTR-PPG</v>
      </c>
      <c r="O46" s="136">
        <f>FN_MC!BH40</f>
        <v>2</v>
      </c>
      <c r="P46" s="78"/>
      <c r="Q46" s="120" t="str">
        <f>IF($A$2=1,IF(FN_MC!BJ40="","*",FN_MC!BJ40),IF(FN_MC!BK40="","*",FN_MC!BK40))</f>
        <v>MC1 as 09:10h - Licença as 09:11h</v>
      </c>
    </row>
    <row r="47" spans="1:17">
      <c r="A47" s="85" t="str">
        <f>IF(FN_MC!B41="","*",FN_MC!B41)</f>
        <v>*</v>
      </c>
      <c r="B47" s="86" t="str">
        <f>IF(FN_MC!X41="","*",FN_MC!X41)</f>
        <v>*</v>
      </c>
      <c r="C47" s="87" t="str">
        <f>IF(FN_MC!S41="","*",FN_MC!S41)</f>
        <v>-</v>
      </c>
      <c r="D47" s="87" t="str">
        <f>IF(FN_MC!T41="","*",FN_MC!T41)</f>
        <v>-</v>
      </c>
      <c r="E47" s="87" t="str">
        <f>IF(FN_MC!D41="","*",FN_MC!D41)</f>
        <v>*</v>
      </c>
      <c r="F47" s="87" t="str">
        <f>IF(FN_MC!H41="","*",FN_MC!H41)</f>
        <v>*</v>
      </c>
      <c r="G47" s="87" t="str">
        <f>IF(FN_MC!M41="","*",FN_MC!M41)</f>
        <v>-</v>
      </c>
      <c r="H47" s="125" t="str">
        <f>IF(FN_MC!K41="","*",FN_MC!K41)</f>
        <v>*</v>
      </c>
      <c r="I47" s="110" t="str">
        <f>IF(FN_MC!O41="","*",FN_MC!O41)</f>
        <v>*</v>
      </c>
      <c r="J47" s="110" t="str">
        <f>IF(FN_MC!P41="","*",FN_MC!P41)</f>
        <v>*</v>
      </c>
      <c r="K47" s="118" t="str">
        <f>IF(FN_MC!AK41="","*",FN_MC!AK41)</f>
        <v>-</v>
      </c>
      <c r="L47" s="118" t="str">
        <f>IF(FN_MC!AM41="","*",FN_MC!AM41)</f>
        <v>-</v>
      </c>
      <c r="M47" s="118" t="str">
        <f>IF(FN_MC!AP41="","*",FN_MC!AP41)</f>
        <v>-</v>
      </c>
      <c r="N47" s="118" t="str">
        <f>IF(FN_MC!AM41="","*",FN_MC!AM41)</f>
        <v>-</v>
      </c>
      <c r="O47" s="136">
        <f>FN_MC!BH41</f>
        <v>0</v>
      </c>
      <c r="P47" s="78"/>
      <c r="Q47" s="120" t="str">
        <f>IF($A$2=1,IF(FN_MC!BJ41="","*",FN_MC!BJ41),IF(FN_MC!BK41="","*",FN_MC!BK41))</f>
        <v>*</v>
      </c>
    </row>
    <row r="48" spans="1:17">
      <c r="A48" s="85" t="str">
        <f>IF(FN_MC!B42="","*",FN_MC!B42)</f>
        <v>*</v>
      </c>
      <c r="B48" s="86" t="str">
        <f>IF(FN_MC!X42="","*",FN_MC!X42)</f>
        <v>*</v>
      </c>
      <c r="C48" s="87" t="str">
        <f>IF(FN_MC!S42="","*",FN_MC!S42)</f>
        <v>-</v>
      </c>
      <c r="D48" s="87" t="str">
        <f>IF(FN_MC!T42="","*",FN_MC!T42)</f>
        <v>-</v>
      </c>
      <c r="E48" s="87" t="str">
        <f>IF(FN_MC!D42="","*",FN_MC!D42)</f>
        <v>*</v>
      </c>
      <c r="F48" s="87" t="str">
        <f>IF(FN_MC!H42="","*",FN_MC!H42)</f>
        <v>*</v>
      </c>
      <c r="G48" s="87" t="str">
        <f>IF(FN_MC!M42="","*",FN_MC!M42)</f>
        <v>-</v>
      </c>
      <c r="H48" s="125" t="str">
        <f>IF(FN_MC!K42="","*",FN_MC!K42)</f>
        <v>*</v>
      </c>
      <c r="I48" s="110" t="str">
        <f>IF(FN_MC!O42="","*",FN_MC!O42)</f>
        <v>*</v>
      </c>
      <c r="J48" s="110" t="str">
        <f>IF(FN_MC!P42="","*",FN_MC!P42)</f>
        <v>*</v>
      </c>
      <c r="K48" s="118" t="str">
        <f>IF(FN_MC!AK42="","*",FN_MC!AK42)</f>
        <v>-</v>
      </c>
      <c r="L48" s="118" t="str">
        <f>IF(FN_MC!AM42="","*",FN_MC!AM42)</f>
        <v>-</v>
      </c>
      <c r="M48" s="118" t="str">
        <f>IF(FN_MC!AP42="","*",FN_MC!AP42)</f>
        <v>-</v>
      </c>
      <c r="N48" s="118" t="str">
        <f>IF(FN_MC!AM42="","*",FN_MC!AM42)</f>
        <v>-</v>
      </c>
      <c r="O48" s="136">
        <f>FN_MC!BH42</f>
        <v>0</v>
      </c>
      <c r="P48" s="78"/>
      <c r="Q48" s="120" t="str">
        <f>IF($A$2=1,IF(FN_MC!BJ42="","*",FN_MC!BJ42),IF(FN_MC!BK42="","*",FN_MC!BK42))</f>
        <v>*</v>
      </c>
    </row>
    <row r="49" spans="1:17">
      <c r="A49" s="85">
        <f>IF(FN_MC!B43="","*",FN_MC!B43)</f>
        <v>46058</v>
      </c>
      <c r="B49" s="86" t="str">
        <f>IF(FN_MC!X43="","*",FN_MC!X43)</f>
        <v>Oportunidade</v>
      </c>
      <c r="C49" s="87" t="str">
        <f>IF(FN_MC!S43="","*",FN_MC!S43)</f>
        <v>FERRONORTE</v>
      </c>
      <c r="D49" s="87" t="str">
        <f>IF(FN_MC!T43="","*",FN_MC!T43)</f>
        <v>TGR-TRO</v>
      </c>
      <c r="E49" s="87" t="str">
        <f>IF(FN_MC!D43="","*",FN_MC!D43)</f>
        <v>V86</v>
      </c>
      <c r="F49" s="87" t="str">
        <f>IF(FN_MC!H43="","*",FN_MC!H43)</f>
        <v>TSF</v>
      </c>
      <c r="G49" s="87" t="str">
        <f>IF(FN_MC!M43="","*",FN_MC!M43)</f>
        <v>TSF-TEX</v>
      </c>
      <c r="H49" s="125">
        <f>IF(FN_MC!K43="","*",FN_MC!K43)</f>
        <v>720.63800000000003</v>
      </c>
      <c r="I49" s="110">
        <f>IF(FN_MC!O43="","*",FN_MC!O43)</f>
        <v>0.4375</v>
      </c>
      <c r="J49" s="110">
        <f>IF(FN_MC!P43="","*",FN_MC!P43)</f>
        <v>0.125</v>
      </c>
      <c r="K49" s="118" t="str">
        <f>IF(FN_MC!AK43="","*",FN_MC!AK43)</f>
        <v>TSF</v>
      </c>
      <c r="L49" s="118" t="str">
        <f>IF(FN_MC!AM43="","*",FN_MC!AM43)</f>
        <v>TSF-TEX</v>
      </c>
      <c r="M49" s="118">
        <f>IF(FN_MC!AP43="","*",FN_MC!AP43)</f>
        <v>720.63800000000003</v>
      </c>
      <c r="N49" s="118" t="str">
        <f>IF(FN_MC!AM43="","*",FN_MC!AM43)</f>
        <v>TSF-TEX</v>
      </c>
      <c r="O49" s="136">
        <f>FN_MC!BH43</f>
        <v>0</v>
      </c>
      <c r="P49" s="78"/>
      <c r="Q49" s="120" t="str">
        <f>IF($A$2=1,IF(FN_MC!BJ43="","*",FN_MC!BJ43),IF(FN_MC!BK43="","*",FN_MC!BK43))</f>
        <v>Sem oportunidade devido circulação</v>
      </c>
    </row>
    <row r="50" spans="1:17">
      <c r="A50" s="85" t="e">
        <f>IF(FN_MC!#REF!="","*",FN_MC!#REF!)</f>
        <v>#REF!</v>
      </c>
      <c r="B50" s="86" t="e">
        <f>IF(FN_MC!#REF!="","*",FN_MC!#REF!)</f>
        <v>#REF!</v>
      </c>
      <c r="C50" s="87" t="e">
        <f>IF(FN_MC!#REF!="","*",FN_MC!#REF!)</f>
        <v>#REF!</v>
      </c>
      <c r="D50" s="87" t="e">
        <f>IF(FN_MC!#REF!="","*",FN_MC!#REF!)</f>
        <v>#REF!</v>
      </c>
      <c r="E50" s="87" t="e">
        <f>IF(FN_MC!#REF!="","*",FN_MC!#REF!)</f>
        <v>#REF!</v>
      </c>
      <c r="F50" s="87" t="e">
        <f>IF(FN_MC!#REF!="","*",FN_MC!#REF!)</f>
        <v>#REF!</v>
      </c>
      <c r="G50" s="87" t="e">
        <f>IF(FN_MC!#REF!="","*",FN_MC!#REF!)</f>
        <v>#REF!</v>
      </c>
      <c r="H50" s="125" t="e">
        <f>IF(FN_MC!#REF!="","*",FN_MC!#REF!)</f>
        <v>#REF!</v>
      </c>
      <c r="I50" s="110" t="e">
        <f>IF(FN_MC!#REF!="","*",FN_MC!#REF!)</f>
        <v>#REF!</v>
      </c>
      <c r="J50" s="110" t="e">
        <f>IF(FN_MC!#REF!="","*",FN_MC!#REF!)</f>
        <v>#REF!</v>
      </c>
      <c r="K50" s="118" t="e">
        <f>IF(FN_MC!#REF!="","*",FN_MC!#REF!)</f>
        <v>#REF!</v>
      </c>
      <c r="L50" s="118" t="e">
        <f>IF(FN_MC!#REF!="","*",FN_MC!#REF!)</f>
        <v>#REF!</v>
      </c>
      <c r="M50" s="118" t="e">
        <f>IF(FN_MC!#REF!="","*",FN_MC!#REF!)</f>
        <v>#REF!</v>
      </c>
      <c r="N50" s="118" t="e">
        <f>IF(FN_MC!#REF!="","*",FN_MC!#REF!)</f>
        <v>#REF!</v>
      </c>
      <c r="O50" s="136" t="e">
        <f>FN_MC!#REF!</f>
        <v>#REF!</v>
      </c>
      <c r="P50" s="78"/>
      <c r="Q50" s="120" t="e">
        <f>IF($A$2=1,IF(FN_MC!#REF!="","*",FN_MC!#REF!),IF(FN_MC!#REF!="","*",FN_MC!#REF!))</f>
        <v>#REF!</v>
      </c>
    </row>
    <row r="51" spans="1:17">
      <c r="A51" s="85">
        <f>IF(FN_MC!B44="","*",FN_MC!B44)</f>
        <v>46058</v>
      </c>
      <c r="B51" s="86" t="str">
        <f>IF(FN_MC!X44="","*",FN_MC!X44)</f>
        <v>Oportunidade</v>
      </c>
      <c r="C51" s="87" t="str">
        <f>IF(FN_MC!S44="","*",FN_MC!S44)</f>
        <v>FERRONORTE</v>
      </c>
      <c r="D51" s="87" t="str">
        <f>IF(FN_MC!T44="","*",FN_MC!T44)</f>
        <v>TGR-TRO</v>
      </c>
      <c r="E51" s="87" t="str">
        <f>IF(FN_MC!D44="","*",FN_MC!D44)</f>
        <v>BRUNO (TF-525)</v>
      </c>
      <c r="F51" s="87" t="str">
        <f>IF(FN_MC!H44="","*",FN_MC!H44)</f>
        <v>539TRM</v>
      </c>
      <c r="G51" s="87" t="str">
        <f>IF(FN_MC!M44="","*",FN_MC!M44)</f>
        <v>TBE-TRM</v>
      </c>
      <c r="H51" s="125">
        <f>IF(FN_MC!K44="","*",FN_MC!K44)</f>
        <v>548.14499999999998</v>
      </c>
      <c r="I51" s="110">
        <f>IF(FN_MC!O44="","*",FN_MC!O44)</f>
        <v>0.375</v>
      </c>
      <c r="J51" s="110">
        <f>IF(FN_MC!P44="","*",FN_MC!P44)</f>
        <v>0.125</v>
      </c>
      <c r="K51" s="118" t="str">
        <f>IF(FN_MC!AK44="","*",FN_MC!AK44)</f>
        <v>539TRM</v>
      </c>
      <c r="L51" s="118" t="str">
        <f>IF(FN_MC!AM44="","*",FN_MC!AM44)</f>
        <v>TBE-TRM</v>
      </c>
      <c r="M51" s="118">
        <f>IF(FN_MC!AP44="","*",FN_MC!AP44)</f>
        <v>548.14499999999998</v>
      </c>
      <c r="N51" s="118" t="str">
        <f>IF(FN_MC!AM44="","*",FN_MC!AM44)</f>
        <v>TBE-TRM</v>
      </c>
      <c r="O51" s="136">
        <f>FN_MC!BH44</f>
        <v>2</v>
      </c>
      <c r="P51" s="78"/>
      <c r="Q51" s="120" t="str">
        <f>IF($A$2=1,IF(FN_MC!BJ44="","*",FN_MC!BJ44),IF(FN_MC!BK44="","*",FN_MC!BK44))</f>
        <v>Intervalo das 08:52h as 10:52h</v>
      </c>
    </row>
    <row r="52" spans="1:17">
      <c r="A52" s="85">
        <f>IF(FN_MC!B45="","*",FN_MC!B45)</f>
        <v>46058</v>
      </c>
      <c r="B52" s="86" t="str">
        <f>IF(FN_MC!X45="","*",FN_MC!X45)</f>
        <v>Oportunidade</v>
      </c>
      <c r="C52" s="87" t="str">
        <f>IF(FN_MC!S45="","*",FN_MC!S45)</f>
        <v>FERRONORTE</v>
      </c>
      <c r="D52" s="87" t="str">
        <f>IF(FN_MC!T45="","*",FN_MC!T45)</f>
        <v>TGR-TRO</v>
      </c>
      <c r="E52" s="87" t="str">
        <f>IF(FN_MC!D45="","*",FN_MC!D45)</f>
        <v>W70</v>
      </c>
      <c r="F52" s="87" t="str">
        <f>IF(FN_MC!H45="","*",FN_MC!H45)</f>
        <v>TGR2</v>
      </c>
      <c r="G52" s="87" t="str">
        <f>IF(FN_MC!M45="","*",FN_MC!M45)</f>
        <v>TGR-RVD</v>
      </c>
      <c r="H52" s="125">
        <f>IF(FN_MC!K45="","*",FN_MC!K45)</f>
        <v>502</v>
      </c>
      <c r="I52" s="110">
        <f>IF(FN_MC!O45="","*",FN_MC!O45)</f>
        <v>0.45833333333333331</v>
      </c>
      <c r="J52" s="110">
        <f>IF(FN_MC!P45="","*",FN_MC!P45)</f>
        <v>4.1666666666666664E-2</v>
      </c>
      <c r="K52" s="118" t="str">
        <f>IF(FN_MC!AK45="","*",FN_MC!AK45)</f>
        <v>TGR2</v>
      </c>
      <c r="L52" s="118" t="str">
        <f>IF(FN_MC!AM45="","*",FN_MC!AM45)</f>
        <v>TGR-RVD</v>
      </c>
      <c r="M52" s="118">
        <f>IF(FN_MC!AP45="","*",FN_MC!AP45)</f>
        <v>502</v>
      </c>
      <c r="N52" s="118" t="str">
        <f>IF(FN_MC!AM45="","*",FN_MC!AM45)</f>
        <v>TGR-RVD</v>
      </c>
      <c r="O52" s="136">
        <f>FN_MC!BH45</f>
        <v>0</v>
      </c>
      <c r="P52" s="78"/>
      <c r="Q52" s="120" t="str">
        <f>IF($A$2=1,IF(FN_MC!BJ45="","*",FN_MC!BJ45),IF(FN_MC!BK45="","*",FN_MC!BK45))</f>
        <v>Sem oportunidade devido circulação</v>
      </c>
    </row>
    <row r="53" spans="1:17">
      <c r="A53" s="85">
        <f>IF(FN_MC!B46="","*",FN_MC!B46)</f>
        <v>46058</v>
      </c>
      <c r="B53" s="86" t="str">
        <f>IF(FN_MC!X46="","*",FN_MC!X46)</f>
        <v>Oportunidade</v>
      </c>
      <c r="C53" s="87" t="str">
        <f>IF(FN_MC!S46="","*",FN_MC!S46)</f>
        <v>FERRONORTE</v>
      </c>
      <c r="D53" s="87" t="str">
        <f>IF(FN_MC!T46="","*",FN_MC!T46)</f>
        <v>TGR-TRO</v>
      </c>
      <c r="E53" s="87" t="str">
        <f>IF(FN_MC!D46="","*",FN_MC!D46)</f>
        <v>E46</v>
      </c>
      <c r="F53" s="87" t="str">
        <f>IF(FN_MC!H46="","*",FN_MC!H46)</f>
        <v>TGR2</v>
      </c>
      <c r="G53" s="87" t="str">
        <f>IF(FN_MC!M46="","*",FN_MC!M46)</f>
        <v>TGR-TIN</v>
      </c>
      <c r="H53" s="125">
        <f>IF(FN_MC!K46="","*",FN_MC!K46)</f>
        <v>502</v>
      </c>
      <c r="I53" s="110">
        <f>IF(FN_MC!O46="","*",FN_MC!O46)</f>
        <v>0.41666666666666669</v>
      </c>
      <c r="J53" s="110">
        <f>IF(FN_MC!P46="","*",FN_MC!P46)</f>
        <v>4.1666666666666664E-2</v>
      </c>
      <c r="K53" s="118" t="str">
        <f>IF(FN_MC!AK46="","*",FN_MC!AK46)</f>
        <v>TGR2</v>
      </c>
      <c r="L53" s="118" t="str">
        <f>IF(FN_MC!AM46="","*",FN_MC!AM46)</f>
        <v>TGR-TIN</v>
      </c>
      <c r="M53" s="118">
        <f>IF(FN_MC!AP46="","*",FN_MC!AP46)</f>
        <v>502</v>
      </c>
      <c r="N53" s="118" t="str">
        <f>IF(FN_MC!AM46="","*",FN_MC!AM46)</f>
        <v>TGR-TIN</v>
      </c>
      <c r="O53" s="136">
        <f>FN_MC!BH46</f>
        <v>2</v>
      </c>
      <c r="P53" s="78"/>
      <c r="Q53" s="120" t="str">
        <f>IF($A$2=1,IF(FN_MC!BJ46="","*",FN_MC!BJ46),IF(FN_MC!BK46="","*",FN_MC!BK46))</f>
        <v>Realizou deslocamento</v>
      </c>
    </row>
    <row r="54" spans="1:17">
      <c r="A54" s="85" t="e">
        <f>IF(FN_MC!#REF!="","*",FN_MC!#REF!)</f>
        <v>#REF!</v>
      </c>
      <c r="B54" s="86" t="e">
        <f>IF(FN_MC!#REF!="","*",FN_MC!#REF!)</f>
        <v>#REF!</v>
      </c>
      <c r="C54" s="87" t="e">
        <f>IF(FN_MC!#REF!="","*",FN_MC!#REF!)</f>
        <v>#REF!</v>
      </c>
      <c r="D54" s="87" t="e">
        <f>IF(FN_MC!#REF!="","*",FN_MC!#REF!)</f>
        <v>#REF!</v>
      </c>
      <c r="E54" s="87" t="e">
        <f>IF(FN_MC!#REF!="","*",FN_MC!#REF!)</f>
        <v>#REF!</v>
      </c>
      <c r="F54" s="87" t="e">
        <f>IF(FN_MC!#REF!="","*",FN_MC!#REF!)</f>
        <v>#REF!</v>
      </c>
      <c r="G54" s="87" t="e">
        <f>IF(FN_MC!#REF!="","*",FN_MC!#REF!)</f>
        <v>#REF!</v>
      </c>
      <c r="H54" s="125" t="e">
        <f>IF(FN_MC!#REF!="","*",FN_MC!#REF!)</f>
        <v>#REF!</v>
      </c>
      <c r="I54" s="110" t="e">
        <f>IF(FN_MC!#REF!="","*",FN_MC!#REF!)</f>
        <v>#REF!</v>
      </c>
      <c r="J54" s="110" t="e">
        <f>IF(FN_MC!#REF!="","*",FN_MC!#REF!)</f>
        <v>#REF!</v>
      </c>
      <c r="K54" s="118" t="e">
        <f>IF(FN_MC!#REF!="","*",FN_MC!#REF!)</f>
        <v>#REF!</v>
      </c>
      <c r="L54" s="118" t="e">
        <f>IF(FN_MC!#REF!="","*",FN_MC!#REF!)</f>
        <v>#REF!</v>
      </c>
      <c r="M54" s="118" t="e">
        <f>IF(FN_MC!#REF!="","*",FN_MC!#REF!)</f>
        <v>#REF!</v>
      </c>
      <c r="N54" s="118" t="e">
        <f>IF(FN_MC!#REF!="","*",FN_MC!#REF!)</f>
        <v>#REF!</v>
      </c>
      <c r="O54" s="136" t="e">
        <f>FN_MC!#REF!</f>
        <v>#REF!</v>
      </c>
      <c r="P54" s="78"/>
      <c r="Q54" s="120" t="e">
        <f>IF($A$2=1,IF(FN_MC!#REF!="","*",FN_MC!#REF!),IF(FN_MC!#REF!="","*",FN_MC!#REF!))</f>
        <v>#REF!</v>
      </c>
    </row>
    <row r="55" spans="1:17">
      <c r="A55" s="85">
        <f>IF(FN_MC!B47="","*",FN_MC!B47)</f>
        <v>46058</v>
      </c>
      <c r="B55" s="86" t="str">
        <f>IF(FN_MC!X47="","*",FN_MC!X47)</f>
        <v>Oportunidade</v>
      </c>
      <c r="C55" s="87" t="str">
        <f>IF(FN_MC!S47="","*",FN_MC!S47)</f>
        <v>FERRONORTE</v>
      </c>
      <c r="D55" s="87" t="str">
        <f>IF(FN_MC!T47="","*",FN_MC!T47)</f>
        <v>TCS-TGR</v>
      </c>
      <c r="E55" s="87" t="str">
        <f>IF(FN_MC!D47="","*",FN_MC!D47)</f>
        <v>ELSON (TF-526)</v>
      </c>
      <c r="F55" s="87" t="str">
        <f>IF(FN_MC!H47="","*",FN_MC!H47)</f>
        <v>TPC440</v>
      </c>
      <c r="G55" s="87" t="str">
        <f>IF(FN_MC!M47="","*",FN_MC!M47)</f>
        <v>TPC-TVL</v>
      </c>
      <c r="H55" s="125">
        <f>IF(FN_MC!K47="","*",FN_MC!K47)</f>
        <v>430.26799999999997</v>
      </c>
      <c r="I55" s="110">
        <f>IF(FN_MC!O47="","*",FN_MC!O47)</f>
        <v>0.375</v>
      </c>
      <c r="J55" s="110">
        <f>IF(FN_MC!P47="","*",FN_MC!P47)</f>
        <v>8.3333333333333329E-2</v>
      </c>
      <c r="K55" s="118" t="str">
        <f>IF(FN_MC!AK47="","*",FN_MC!AK47)</f>
        <v>TPC440</v>
      </c>
      <c r="L55" s="118" t="str">
        <f>IF(FN_MC!AM47="","*",FN_MC!AM47)</f>
        <v>TPC-TVL</v>
      </c>
      <c r="M55" s="118">
        <f>IF(FN_MC!AP47="","*",FN_MC!AP47)</f>
        <v>430.26799999999997</v>
      </c>
      <c r="N55" s="118" t="str">
        <f>IF(FN_MC!AM47="","*",FN_MC!AM47)</f>
        <v>TPC-TVL</v>
      </c>
      <c r="O55" s="136">
        <f>FN_MC!BH47</f>
        <v>2</v>
      </c>
      <c r="P55" s="78"/>
      <c r="Q55" s="120" t="str">
        <f>IF($A$2=1,IF(FN_MC!BJ47="","*",FN_MC!BJ47),IF(FN_MC!BK47="","*",FN_MC!BK47))</f>
        <v>Equipe não solicitou devido condições climáticas</v>
      </c>
    </row>
    <row r="56" spans="1:17">
      <c r="A56" s="85" t="e">
        <f>IF(FN_MC!#REF!="","*",FN_MC!#REF!)</f>
        <v>#REF!</v>
      </c>
      <c r="B56" s="86" t="e">
        <f>IF(FN_MC!#REF!="","*",FN_MC!#REF!)</f>
        <v>#REF!</v>
      </c>
      <c r="C56" s="87" t="e">
        <f>IF(FN_MC!#REF!="","*",FN_MC!#REF!)</f>
        <v>#REF!</v>
      </c>
      <c r="D56" s="87" t="e">
        <f>IF(FN_MC!#REF!="","*",FN_MC!#REF!)</f>
        <v>#REF!</v>
      </c>
      <c r="E56" s="87" t="e">
        <f>IF(FN_MC!#REF!="","*",FN_MC!#REF!)</f>
        <v>#REF!</v>
      </c>
      <c r="F56" s="87" t="e">
        <f>IF(FN_MC!#REF!="","*",FN_MC!#REF!)</f>
        <v>#REF!</v>
      </c>
      <c r="G56" s="87" t="e">
        <f>IF(FN_MC!#REF!="","*",FN_MC!#REF!)</f>
        <v>#REF!</v>
      </c>
      <c r="H56" s="125" t="e">
        <f>IF(FN_MC!#REF!="","*",FN_MC!#REF!)</f>
        <v>#REF!</v>
      </c>
      <c r="I56" s="110" t="e">
        <f>IF(FN_MC!#REF!="","*",FN_MC!#REF!)</f>
        <v>#REF!</v>
      </c>
      <c r="J56" s="110" t="e">
        <f>IF(FN_MC!#REF!="","*",FN_MC!#REF!)</f>
        <v>#REF!</v>
      </c>
      <c r="K56" s="118" t="e">
        <f>IF(FN_MC!#REF!="","*",FN_MC!#REF!)</f>
        <v>#REF!</v>
      </c>
      <c r="L56" s="118" t="e">
        <f>IF(FN_MC!#REF!="","*",FN_MC!#REF!)</f>
        <v>#REF!</v>
      </c>
      <c r="M56" s="118" t="e">
        <f>IF(FN_MC!#REF!="","*",FN_MC!#REF!)</f>
        <v>#REF!</v>
      </c>
      <c r="N56" s="118" t="e">
        <f>IF(FN_MC!#REF!="","*",FN_MC!#REF!)</f>
        <v>#REF!</v>
      </c>
      <c r="O56" s="136" t="e">
        <f>FN_MC!#REF!</f>
        <v>#REF!</v>
      </c>
      <c r="P56" s="78"/>
      <c r="Q56" s="120" t="e">
        <f>IF($A$2=1,IF(FN_MC!#REF!="","*",FN_MC!#REF!),IF(FN_MC!#REF!="","*",FN_MC!#REF!))</f>
        <v>#REF!</v>
      </c>
    </row>
    <row r="57" spans="1:17">
      <c r="A57" s="85" t="e">
        <f>IF(FN_MC!#REF!="","*",FN_MC!#REF!)</f>
        <v>#REF!</v>
      </c>
      <c r="B57" s="86" t="e">
        <f>IF(FN_MC!#REF!="","*",FN_MC!#REF!)</f>
        <v>#REF!</v>
      </c>
      <c r="C57" s="87" t="e">
        <f>IF(FN_MC!#REF!="","*",FN_MC!#REF!)</f>
        <v>#REF!</v>
      </c>
      <c r="D57" s="87" t="e">
        <f>IF(FN_MC!#REF!="","*",FN_MC!#REF!)</f>
        <v>#REF!</v>
      </c>
      <c r="E57" s="87" t="e">
        <f>IF(FN_MC!#REF!="","*",FN_MC!#REF!)</f>
        <v>#REF!</v>
      </c>
      <c r="F57" s="87" t="e">
        <f>IF(FN_MC!#REF!="","*",FN_MC!#REF!)</f>
        <v>#REF!</v>
      </c>
      <c r="G57" s="87" t="e">
        <f>IF(FN_MC!#REF!="","*",FN_MC!#REF!)</f>
        <v>#REF!</v>
      </c>
      <c r="H57" s="125" t="e">
        <f>IF(FN_MC!#REF!="","*",FN_MC!#REF!)</f>
        <v>#REF!</v>
      </c>
      <c r="I57" s="110" t="e">
        <f>IF(FN_MC!#REF!="","*",FN_MC!#REF!)</f>
        <v>#REF!</v>
      </c>
      <c r="J57" s="110" t="e">
        <f>IF(FN_MC!#REF!="","*",FN_MC!#REF!)</f>
        <v>#REF!</v>
      </c>
      <c r="K57" s="118" t="e">
        <f>IF(FN_MC!#REF!="","*",FN_MC!#REF!)</f>
        <v>#REF!</v>
      </c>
      <c r="L57" s="118" t="e">
        <f>IF(FN_MC!#REF!="","*",FN_MC!#REF!)</f>
        <v>#REF!</v>
      </c>
      <c r="M57" s="118" t="e">
        <f>IF(FN_MC!#REF!="","*",FN_MC!#REF!)</f>
        <v>#REF!</v>
      </c>
      <c r="N57" s="118" t="e">
        <f>IF(FN_MC!#REF!="","*",FN_MC!#REF!)</f>
        <v>#REF!</v>
      </c>
      <c r="O57" s="136" t="e">
        <f>FN_MC!#REF!</f>
        <v>#REF!</v>
      </c>
      <c r="P57" s="78"/>
      <c r="Q57" s="120" t="e">
        <f>IF($A$2=1,IF(FN_MC!#REF!="","*",FN_MC!#REF!),IF(FN_MC!#REF!="","*",FN_MC!#REF!))</f>
        <v>#REF!</v>
      </c>
    </row>
    <row r="58" spans="1:17">
      <c r="A58" s="85">
        <f>IF(FN_MC!B48="","*",FN_MC!B48)</f>
        <v>46058</v>
      </c>
      <c r="B58" s="86" t="str">
        <f>IF(FN_MC!X48="","*",FN_MC!X48)</f>
        <v>Oportunidade</v>
      </c>
      <c r="C58" s="87" t="str">
        <f>IF(FN_MC!S48="","*",FN_MC!S48)</f>
        <v>FERRONORTE</v>
      </c>
      <c r="D58" s="87" t="str">
        <f>IF(FN_MC!T48="","*",FN_MC!T48)</f>
        <v>TMI-TCS</v>
      </c>
      <c r="E58" s="87" t="str">
        <f>IF(FN_MC!D48="","*",FN_MC!D48)</f>
        <v>MARCOS (TF-520)</v>
      </c>
      <c r="F58" s="87" t="str">
        <f>IF(FN_MC!H48="","*",FN_MC!H48)</f>
        <v>277TCS</v>
      </c>
      <c r="G58" s="87" t="str">
        <f>IF(FN_MC!M48="","*",FN_MC!M48)</f>
        <v>TJA-TCS</v>
      </c>
      <c r="H58" s="125">
        <f>IF(FN_MC!K48="","*",FN_MC!K48)</f>
        <v>280.5</v>
      </c>
      <c r="I58" s="110">
        <f>IF(FN_MC!O48="","*",FN_MC!O48)</f>
        <v>0.375</v>
      </c>
      <c r="J58" s="110">
        <f>IF(FN_MC!P48="","*",FN_MC!P48)</f>
        <v>0.125</v>
      </c>
      <c r="K58" s="118" t="str">
        <f>IF(FN_MC!AK48="","*",FN_MC!AK48)</f>
        <v>277TCS</v>
      </c>
      <c r="L58" s="118" t="str">
        <f>IF(FN_MC!AM48="","*",FN_MC!AM48)</f>
        <v>TJA-TCS</v>
      </c>
      <c r="M58" s="118">
        <f>IF(FN_MC!AP48="","*",FN_MC!AP48)</f>
        <v>280.5</v>
      </c>
      <c r="N58" s="118" t="str">
        <f>IF(FN_MC!AM48="","*",FN_MC!AM48)</f>
        <v>TJA-TCS</v>
      </c>
      <c r="O58" s="136">
        <f>FN_MC!BH48</f>
        <v>2</v>
      </c>
      <c r="P58" s="78"/>
      <c r="Q58" s="120" t="str">
        <f>IF($A$2=1,IF(FN_MC!BJ48="","*",FN_MC!BJ48),IF(FN_MC!BK48="","*",FN_MC!BK48))</f>
        <v>Pronto as 07:38h - sem oprotunidade de faixa</v>
      </c>
    </row>
    <row r="59" spans="1:17">
      <c r="A59" s="85" t="e">
        <f>IF(FN_MC!#REF!="","*",FN_MC!#REF!)</f>
        <v>#REF!</v>
      </c>
      <c r="B59" s="86" t="e">
        <f>IF(FN_MC!#REF!="","*",FN_MC!#REF!)</f>
        <v>#REF!</v>
      </c>
      <c r="C59" s="87" t="e">
        <f>IF(FN_MC!#REF!="","*",FN_MC!#REF!)</f>
        <v>#REF!</v>
      </c>
      <c r="D59" s="87" t="e">
        <f>IF(FN_MC!#REF!="","*",FN_MC!#REF!)</f>
        <v>#REF!</v>
      </c>
      <c r="E59" s="87" t="e">
        <f>IF(FN_MC!#REF!="","*",FN_MC!#REF!)</f>
        <v>#REF!</v>
      </c>
      <c r="F59" s="87" t="e">
        <f>IF(FN_MC!#REF!="","*",FN_MC!#REF!)</f>
        <v>#REF!</v>
      </c>
      <c r="G59" s="87" t="e">
        <f>IF(FN_MC!#REF!="","*",FN_MC!#REF!)</f>
        <v>#REF!</v>
      </c>
      <c r="H59" s="125" t="e">
        <f>IF(FN_MC!#REF!="","*",FN_MC!#REF!)</f>
        <v>#REF!</v>
      </c>
      <c r="I59" s="110" t="e">
        <f>IF(FN_MC!#REF!="","*",FN_MC!#REF!)</f>
        <v>#REF!</v>
      </c>
      <c r="J59" s="110" t="e">
        <f>IF(FN_MC!#REF!="","*",FN_MC!#REF!)</f>
        <v>#REF!</v>
      </c>
      <c r="K59" s="118" t="e">
        <f>IF(FN_MC!#REF!="","*",FN_MC!#REF!)</f>
        <v>#REF!</v>
      </c>
      <c r="L59" s="118" t="e">
        <f>IF(FN_MC!#REF!="","*",FN_MC!#REF!)</f>
        <v>#REF!</v>
      </c>
      <c r="M59" s="118" t="e">
        <f>IF(FN_MC!#REF!="","*",FN_MC!#REF!)</f>
        <v>#REF!</v>
      </c>
      <c r="N59" s="118" t="e">
        <f>IF(FN_MC!#REF!="","*",FN_MC!#REF!)</f>
        <v>#REF!</v>
      </c>
      <c r="O59" s="136" t="e">
        <f>FN_MC!#REF!</f>
        <v>#REF!</v>
      </c>
      <c r="P59" s="78"/>
      <c r="Q59" s="120" t="e">
        <f>IF($A$2=1,IF(FN_MC!#REF!="","*",FN_MC!#REF!),IF(FN_MC!#REF!="","*",FN_MC!#REF!))</f>
        <v>#REF!</v>
      </c>
    </row>
    <row r="60" spans="1:17">
      <c r="A60" s="85" t="e">
        <f>IF(FN_MC!#REF!="","*",FN_MC!#REF!)</f>
        <v>#REF!</v>
      </c>
      <c r="B60" s="86" t="e">
        <f>IF(FN_MC!#REF!="","*",FN_MC!#REF!)</f>
        <v>#REF!</v>
      </c>
      <c r="C60" s="87" t="e">
        <f>IF(FN_MC!#REF!="","*",FN_MC!#REF!)</f>
        <v>#REF!</v>
      </c>
      <c r="D60" s="87" t="e">
        <f>IF(FN_MC!#REF!="","*",FN_MC!#REF!)</f>
        <v>#REF!</v>
      </c>
      <c r="E60" s="87" t="e">
        <f>IF(FN_MC!#REF!="","*",FN_MC!#REF!)</f>
        <v>#REF!</v>
      </c>
      <c r="F60" s="87" t="e">
        <f>IF(FN_MC!#REF!="","*",FN_MC!#REF!)</f>
        <v>#REF!</v>
      </c>
      <c r="G60" s="87" t="e">
        <f>IF(FN_MC!#REF!="","*",FN_MC!#REF!)</f>
        <v>#REF!</v>
      </c>
      <c r="H60" s="125" t="e">
        <f>IF(FN_MC!#REF!="","*",FN_MC!#REF!)</f>
        <v>#REF!</v>
      </c>
      <c r="I60" s="110" t="e">
        <f>IF(FN_MC!#REF!="","*",FN_MC!#REF!)</f>
        <v>#REF!</v>
      </c>
      <c r="J60" s="110" t="e">
        <f>IF(FN_MC!#REF!="","*",FN_MC!#REF!)</f>
        <v>#REF!</v>
      </c>
      <c r="K60" s="118" t="e">
        <f>IF(FN_MC!#REF!="","*",FN_MC!#REF!)</f>
        <v>#REF!</v>
      </c>
      <c r="L60" s="118" t="e">
        <f>IF(FN_MC!#REF!="","*",FN_MC!#REF!)</f>
        <v>#REF!</v>
      </c>
      <c r="M60" s="118" t="e">
        <f>IF(FN_MC!#REF!="","*",FN_MC!#REF!)</f>
        <v>#REF!</v>
      </c>
      <c r="N60" s="118" t="e">
        <f>IF(FN_MC!#REF!="","*",FN_MC!#REF!)</f>
        <v>#REF!</v>
      </c>
      <c r="O60" s="136" t="e">
        <f>FN_MC!#REF!</f>
        <v>#REF!</v>
      </c>
      <c r="P60" s="78"/>
      <c r="Q60" s="120" t="e">
        <f>IF($A$2=1,IF(FN_MC!#REF!="","*",FN_MC!#REF!),IF(FN_MC!#REF!="","*",FN_MC!#REF!))</f>
        <v>#REF!</v>
      </c>
    </row>
    <row r="61" spans="1:17">
      <c r="A61" s="85">
        <f>IF(FN_MC!B49="","*",FN_MC!B49)</f>
        <v>46058</v>
      </c>
      <c r="B61" s="86" t="str">
        <f>IF(FN_MC!X49="","*",FN_MC!X49)</f>
        <v>Oportunidade</v>
      </c>
      <c r="C61" s="87" t="str">
        <f>IF(FN_MC!S49="","*",FN_MC!S49)</f>
        <v>FERRONORTE</v>
      </c>
      <c r="D61" s="87" t="str">
        <f>IF(FN_MC!T49="","*",FN_MC!T49)</f>
        <v>TMI-TCS</v>
      </c>
      <c r="E61" s="87" t="str">
        <f>IF(FN_MC!D49="","*",FN_MC!D49)</f>
        <v>W50</v>
      </c>
      <c r="F61" s="87" t="str">
        <f>IF(FN_MC!H49="","*",FN_MC!H49)</f>
        <v>TCS2</v>
      </c>
      <c r="G61" s="87" t="str">
        <f>IF(FN_MC!M49="","*",FN_MC!M49)</f>
        <v>TVI-TJA</v>
      </c>
      <c r="H61" s="125">
        <f>IF(FN_MC!K49="","*",FN_MC!K49)</f>
        <v>244.9</v>
      </c>
      <c r="I61" s="110">
        <f>IF(FN_MC!O49="","*",FN_MC!O49)</f>
        <v>0.35416666666666669</v>
      </c>
      <c r="J61" s="110">
        <f>IF(FN_MC!P49="","*",FN_MC!P49)</f>
        <v>0.125</v>
      </c>
      <c r="K61" s="118" t="str">
        <f>IF(FN_MC!AK49="","*",FN_MC!AK49)</f>
        <v>TCS2</v>
      </c>
      <c r="L61" s="118" t="str">
        <f>IF(FN_MC!AM49="","*",FN_MC!AM49)</f>
        <v>TVI-TJA</v>
      </c>
      <c r="M61" s="118">
        <f>IF(FN_MC!AP49="","*",FN_MC!AP49)</f>
        <v>244.9</v>
      </c>
      <c r="N61" s="118" t="str">
        <f>IF(FN_MC!AM49="","*",FN_MC!AM49)</f>
        <v>TVI-TJA</v>
      </c>
      <c r="O61" s="136">
        <f>FN_MC!BH49</f>
        <v>0</v>
      </c>
      <c r="P61" s="78"/>
      <c r="Q61" s="120" t="str">
        <f>IF($A$2=1,IF(FN_MC!BJ49="","*",FN_MC!BJ49),IF(FN_MC!BK49="","*",FN_MC!BK49))</f>
        <v>Sem oportunidade devido circulação</v>
      </c>
    </row>
    <row r="62" spans="1:17">
      <c r="A62" s="85" t="e">
        <f>IF(FN_MC!#REF!="","*",FN_MC!#REF!)</f>
        <v>#REF!</v>
      </c>
      <c r="B62" s="86" t="e">
        <f>IF(FN_MC!#REF!="","*",FN_MC!#REF!)</f>
        <v>#REF!</v>
      </c>
      <c r="C62" s="87" t="e">
        <f>IF(FN_MC!#REF!="","*",FN_MC!#REF!)</f>
        <v>#REF!</v>
      </c>
      <c r="D62" s="87" t="e">
        <f>IF(FN_MC!#REF!="","*",FN_MC!#REF!)</f>
        <v>#REF!</v>
      </c>
      <c r="E62" s="87" t="e">
        <f>IF(FN_MC!#REF!="","*",FN_MC!#REF!)</f>
        <v>#REF!</v>
      </c>
      <c r="F62" s="87" t="e">
        <f>IF(FN_MC!#REF!="","*",FN_MC!#REF!)</f>
        <v>#REF!</v>
      </c>
      <c r="G62" s="87" t="e">
        <f>IF(FN_MC!#REF!="","*",FN_MC!#REF!)</f>
        <v>#REF!</v>
      </c>
      <c r="H62" s="125" t="e">
        <f>IF(FN_MC!#REF!="","*",FN_MC!#REF!)</f>
        <v>#REF!</v>
      </c>
      <c r="I62" s="110" t="e">
        <f>IF(FN_MC!#REF!="","*",FN_MC!#REF!)</f>
        <v>#REF!</v>
      </c>
      <c r="J62" s="110" t="e">
        <f>IF(FN_MC!#REF!="","*",FN_MC!#REF!)</f>
        <v>#REF!</v>
      </c>
      <c r="K62" s="118" t="e">
        <f>IF(FN_MC!#REF!="","*",FN_MC!#REF!)</f>
        <v>#REF!</v>
      </c>
      <c r="L62" s="118" t="e">
        <f>IF(FN_MC!#REF!="","*",FN_MC!#REF!)</f>
        <v>#REF!</v>
      </c>
      <c r="M62" s="118" t="e">
        <f>IF(FN_MC!#REF!="","*",FN_MC!#REF!)</f>
        <v>#REF!</v>
      </c>
      <c r="N62" s="118" t="e">
        <f>IF(FN_MC!#REF!="","*",FN_MC!#REF!)</f>
        <v>#REF!</v>
      </c>
      <c r="O62" s="136" t="e">
        <f>FN_MC!#REF!</f>
        <v>#REF!</v>
      </c>
      <c r="P62" s="78"/>
      <c r="Q62" s="120" t="e">
        <f>IF($A$2=1,IF(FN_MC!#REF!="","*",FN_MC!#REF!),IF(FN_MC!#REF!="","*",FN_MC!#REF!))</f>
        <v>#REF!</v>
      </c>
    </row>
    <row r="63" spans="1:17">
      <c r="A63" s="85" t="e">
        <f>IF(FN_MC!#REF!="","*",FN_MC!#REF!)</f>
        <v>#REF!</v>
      </c>
      <c r="B63" s="86" t="e">
        <f>IF(FN_MC!#REF!="","*",FN_MC!#REF!)</f>
        <v>#REF!</v>
      </c>
      <c r="C63" s="87" t="e">
        <f>IF(FN_MC!#REF!="","*",FN_MC!#REF!)</f>
        <v>#REF!</v>
      </c>
      <c r="D63" s="87" t="e">
        <f>IF(FN_MC!#REF!="","*",FN_MC!#REF!)</f>
        <v>#REF!</v>
      </c>
      <c r="E63" s="87" t="e">
        <f>IF(FN_MC!#REF!="","*",FN_MC!#REF!)</f>
        <v>#REF!</v>
      </c>
      <c r="F63" s="87" t="e">
        <f>IF(FN_MC!#REF!="","*",FN_MC!#REF!)</f>
        <v>#REF!</v>
      </c>
      <c r="G63" s="87" t="e">
        <f>IF(FN_MC!#REF!="","*",FN_MC!#REF!)</f>
        <v>#REF!</v>
      </c>
      <c r="H63" s="125" t="e">
        <f>IF(FN_MC!#REF!="","*",FN_MC!#REF!)</f>
        <v>#REF!</v>
      </c>
      <c r="I63" s="110" t="e">
        <f>IF(FN_MC!#REF!="","*",FN_MC!#REF!)</f>
        <v>#REF!</v>
      </c>
      <c r="J63" s="110" t="e">
        <f>IF(FN_MC!#REF!="","*",FN_MC!#REF!)</f>
        <v>#REF!</v>
      </c>
      <c r="K63" s="118" t="e">
        <f>IF(FN_MC!#REF!="","*",FN_MC!#REF!)</f>
        <v>#REF!</v>
      </c>
      <c r="L63" s="118" t="e">
        <f>IF(FN_MC!#REF!="","*",FN_MC!#REF!)</f>
        <v>#REF!</v>
      </c>
      <c r="M63" s="118" t="e">
        <f>IF(FN_MC!#REF!="","*",FN_MC!#REF!)</f>
        <v>#REF!</v>
      </c>
      <c r="N63" s="118" t="e">
        <f>IF(FN_MC!#REF!="","*",FN_MC!#REF!)</f>
        <v>#REF!</v>
      </c>
      <c r="O63" s="136" t="e">
        <f>FN_MC!#REF!</f>
        <v>#REF!</v>
      </c>
      <c r="P63" s="78"/>
      <c r="Q63" s="120" t="e">
        <f>IF($A$2=1,IF(FN_MC!#REF!="","*",FN_MC!#REF!),IF(FN_MC!#REF!="","*",FN_MC!#REF!))</f>
        <v>#REF!</v>
      </c>
    </row>
    <row r="64" spans="1:17">
      <c r="A64" s="85">
        <f>IF(FN_MC!B50="","*",FN_MC!B50)</f>
        <v>46058</v>
      </c>
      <c r="B64" s="86" t="str">
        <f>IF(FN_MC!X50="","*",FN_MC!X50)</f>
        <v>Oportunidade</v>
      </c>
      <c r="C64" s="87" t="str">
        <f>IF(FN_MC!S50="","*",FN_MC!S50)</f>
        <v>FERRONORTE</v>
      </c>
      <c r="D64" s="87" t="str">
        <f>IF(FN_MC!T50="","*",FN_MC!T50)</f>
        <v>TMI-TCS</v>
      </c>
      <c r="E64" s="87" t="str">
        <f>IF(FN_MC!D50="","*",FN_MC!D50)</f>
        <v>A60</v>
      </c>
      <c r="F64" s="87" t="str">
        <f>IF(FN_MC!H50="","*",FN_MC!H50)</f>
        <v>TVI</v>
      </c>
      <c r="G64" s="87" t="str">
        <f>IF(FN_MC!M50="","*",FN_MC!M50)</f>
        <v>TVI-TGR</v>
      </c>
      <c r="H64" s="125">
        <f>IF(FN_MC!K50="","*",FN_MC!K50)</f>
        <v>226</v>
      </c>
      <c r="I64" s="110">
        <f>IF(FN_MC!O50="","*",FN_MC!O50)</f>
        <v>0.33333333333333331</v>
      </c>
      <c r="J64" s="110">
        <f>IF(FN_MC!P50="","*",FN_MC!P50)</f>
        <v>4.1666666666666664E-2</v>
      </c>
      <c r="K64" s="118" t="str">
        <f>IF(FN_MC!AK50="","*",FN_MC!AK50)</f>
        <v>TVI</v>
      </c>
      <c r="L64" s="118" t="str">
        <f>IF(FN_MC!AM50="","*",FN_MC!AM50)</f>
        <v>TVI-TGR</v>
      </c>
      <c r="M64" s="118">
        <f>IF(FN_MC!AP50="","*",FN_MC!AP50)</f>
        <v>226</v>
      </c>
      <c r="N64" s="118" t="str">
        <f>IF(FN_MC!AM50="","*",FN_MC!AM50)</f>
        <v>TVI-TGR</v>
      </c>
      <c r="O64" s="136">
        <f>FN_MC!BH50</f>
        <v>2</v>
      </c>
      <c r="P64" s="78"/>
      <c r="Q64" s="120" t="str">
        <f>IF($A$2=1,IF(FN_MC!BJ50="","*",FN_MC!BJ50),IF(FN_MC!BK50="","*",FN_MC!BK50))</f>
        <v>Realizado inspeção</v>
      </c>
    </row>
    <row r="65" spans="1:17">
      <c r="A65" s="85" t="e">
        <f>IF(FN_MC!#REF!="","*",FN_MC!#REF!)</f>
        <v>#REF!</v>
      </c>
      <c r="B65" s="86" t="e">
        <f>IF(FN_MC!#REF!="","*",FN_MC!#REF!)</f>
        <v>#REF!</v>
      </c>
      <c r="C65" s="87" t="e">
        <f>IF(FN_MC!#REF!="","*",FN_MC!#REF!)</f>
        <v>#REF!</v>
      </c>
      <c r="D65" s="87" t="e">
        <f>IF(FN_MC!#REF!="","*",FN_MC!#REF!)</f>
        <v>#REF!</v>
      </c>
      <c r="E65" s="87" t="e">
        <f>IF(FN_MC!#REF!="","*",FN_MC!#REF!)</f>
        <v>#REF!</v>
      </c>
      <c r="F65" s="87" t="e">
        <f>IF(FN_MC!#REF!="","*",FN_MC!#REF!)</f>
        <v>#REF!</v>
      </c>
      <c r="G65" s="87" t="e">
        <f>IF(FN_MC!#REF!="","*",FN_MC!#REF!)</f>
        <v>#REF!</v>
      </c>
      <c r="H65" s="125" t="e">
        <f>IF(FN_MC!#REF!="","*",FN_MC!#REF!)</f>
        <v>#REF!</v>
      </c>
      <c r="I65" s="110" t="e">
        <f>IF(FN_MC!#REF!="","*",FN_MC!#REF!)</f>
        <v>#REF!</v>
      </c>
      <c r="J65" s="110" t="e">
        <f>IF(FN_MC!#REF!="","*",FN_MC!#REF!)</f>
        <v>#REF!</v>
      </c>
      <c r="K65" s="118" t="e">
        <f>IF(FN_MC!#REF!="","*",FN_MC!#REF!)</f>
        <v>#REF!</v>
      </c>
      <c r="L65" s="118" t="e">
        <f>IF(FN_MC!#REF!="","*",FN_MC!#REF!)</f>
        <v>#REF!</v>
      </c>
      <c r="M65" s="118" t="e">
        <f>IF(FN_MC!#REF!="","*",FN_MC!#REF!)</f>
        <v>#REF!</v>
      </c>
      <c r="N65" s="118" t="e">
        <f>IF(FN_MC!#REF!="","*",FN_MC!#REF!)</f>
        <v>#REF!</v>
      </c>
      <c r="O65" s="136" t="e">
        <f>FN_MC!#REF!</f>
        <v>#REF!</v>
      </c>
      <c r="P65" s="78"/>
      <c r="Q65" s="120" t="e">
        <f>IF($A$2=1,IF(FN_MC!#REF!="","*",FN_MC!#REF!),IF(FN_MC!#REF!="","*",FN_MC!#REF!))</f>
        <v>#REF!</v>
      </c>
    </row>
    <row r="66" spans="1:17">
      <c r="A66" s="85">
        <f>IF(FN_MC!B51="","*",FN_MC!B51)</f>
        <v>46058</v>
      </c>
      <c r="B66" s="86" t="str">
        <f>IF(FN_MC!X51="","*",FN_MC!X51)</f>
        <v>Oportunidade</v>
      </c>
      <c r="C66" s="87" t="str">
        <f>IF(FN_MC!S51="","*",FN_MC!S51)</f>
        <v>MALHA CENTRAL</v>
      </c>
      <c r="D66" s="87" t="str">
        <f>IF(FN_MC!T51="","*",FN_MC!T51)</f>
        <v>RAMAL</v>
      </c>
      <c r="E66" s="87" t="str">
        <f>IF(FN_MC!D51="","*",FN_MC!D51)</f>
        <v>A88</v>
      </c>
      <c r="F66" s="87" t="str">
        <f>IF(FN_MC!H51="","*",FN_MC!H51)</f>
        <v>ZDK</v>
      </c>
      <c r="G66" s="87" t="str">
        <f>IF(FN_MC!M51="","*",FN_MC!M51)</f>
        <v>ZDK</v>
      </c>
      <c r="H66" s="125">
        <f>IF(FN_MC!K51="","*",FN_MC!K51)</f>
        <v>251.05</v>
      </c>
      <c r="I66" s="110">
        <f>IF(FN_MC!O51="","*",FN_MC!O51)</f>
        <v>0.375</v>
      </c>
      <c r="J66" s="110">
        <f>IF(FN_MC!P51="","*",FN_MC!P51)</f>
        <v>4.1666666666666664E-2</v>
      </c>
      <c r="K66" s="118" t="str">
        <f>IF(FN_MC!AK51="","*",FN_MC!AK51)</f>
        <v>ZDK</v>
      </c>
      <c r="L66" s="118" t="str">
        <f>IF(FN_MC!AM51="","*",FN_MC!AM51)</f>
        <v>ZDK</v>
      </c>
      <c r="M66" s="118">
        <f>IF(FN_MC!AP51="","*",FN_MC!AP51)</f>
        <v>251.05</v>
      </c>
      <c r="N66" s="118" t="str">
        <f>IF(FN_MC!AM51="","*",FN_MC!AM51)</f>
        <v>ZDK</v>
      </c>
      <c r="O66" s="136">
        <f>FN_MC!BH51</f>
        <v>2</v>
      </c>
      <c r="P66" s="78"/>
      <c r="Q66" s="120" t="str">
        <f>IF($A$2=1,IF(FN_MC!BJ51="","*",FN_MC!BJ51),IF(FN_MC!BK51="","*",FN_MC!BK51))</f>
        <v>Realizado inspeção</v>
      </c>
    </row>
    <row r="67" spans="1:17">
      <c r="A67" s="85" t="str">
        <f>IF(FN_MC!B52="","*",FN_MC!B52)</f>
        <v>*</v>
      </c>
      <c r="B67" s="86" t="str">
        <f>IF(FN_MC!X52="","*",FN_MC!X52)</f>
        <v>*</v>
      </c>
      <c r="C67" s="87" t="str">
        <f>IF(FN_MC!S52="","*",FN_MC!S52)</f>
        <v>-</v>
      </c>
      <c r="D67" s="87" t="str">
        <f>IF(FN_MC!T52="","*",FN_MC!T52)</f>
        <v>-</v>
      </c>
      <c r="E67" s="87" t="str">
        <f>IF(FN_MC!D52="","*",FN_MC!D52)</f>
        <v>*</v>
      </c>
      <c r="F67" s="87" t="str">
        <f>IF(FN_MC!H52="","*",FN_MC!H52)</f>
        <v>*</v>
      </c>
      <c r="G67" s="87" t="str">
        <f>IF(FN_MC!M52="","*",FN_MC!M52)</f>
        <v>-</v>
      </c>
      <c r="H67" s="125" t="str">
        <f>IF(FN_MC!K52="","*",FN_MC!K52)</f>
        <v>*</v>
      </c>
      <c r="I67" s="110" t="str">
        <f>IF(FN_MC!O52="","*",FN_MC!O52)</f>
        <v>*</v>
      </c>
      <c r="J67" s="110" t="str">
        <f>IF(FN_MC!P52="","*",FN_MC!P52)</f>
        <v>*</v>
      </c>
      <c r="K67" s="118" t="str">
        <f>IF(FN_MC!AK52="","*",FN_MC!AK52)</f>
        <v>-</v>
      </c>
      <c r="L67" s="118" t="str">
        <f>IF(FN_MC!AM52="","*",FN_MC!AM52)</f>
        <v>-</v>
      </c>
      <c r="M67" s="118" t="str">
        <f>IF(FN_MC!AP52="","*",FN_MC!AP52)</f>
        <v>-</v>
      </c>
      <c r="N67" s="118" t="str">
        <f>IF(FN_MC!AM52="","*",FN_MC!AM52)</f>
        <v>-</v>
      </c>
      <c r="O67" s="136">
        <f>FN_MC!BH52</f>
        <v>0</v>
      </c>
      <c r="P67" s="78"/>
      <c r="Q67" s="120" t="str">
        <f>IF($A$2=1,IF(FN_MC!BJ52="","*",FN_MC!BJ52),IF(FN_MC!BK52="","*",FN_MC!BK52))</f>
        <v>*</v>
      </c>
    </row>
    <row r="68" spans="1:17">
      <c r="A68" s="85" t="str">
        <f>IF(FN_MC!B53="","*",FN_MC!B53)</f>
        <v>*</v>
      </c>
      <c r="B68" s="86" t="str">
        <f>IF(FN_MC!X53="","*",FN_MC!X53)</f>
        <v>*</v>
      </c>
      <c r="C68" s="87" t="str">
        <f>IF(FN_MC!S53="","*",FN_MC!S53)</f>
        <v>-</v>
      </c>
      <c r="D68" s="87" t="str">
        <f>IF(FN_MC!T53="","*",FN_MC!T53)</f>
        <v>-</v>
      </c>
      <c r="E68" s="87" t="str">
        <f>IF(FN_MC!D53="","*",FN_MC!D53)</f>
        <v>*</v>
      </c>
      <c r="F68" s="87" t="str">
        <f>IF(FN_MC!H53="","*",FN_MC!H53)</f>
        <v>*</v>
      </c>
      <c r="G68" s="87" t="str">
        <f>IF(FN_MC!M53="","*",FN_MC!M53)</f>
        <v>-</v>
      </c>
      <c r="H68" s="125" t="str">
        <f>IF(FN_MC!K53="","*",FN_MC!K53)</f>
        <v>*</v>
      </c>
      <c r="I68" s="110" t="str">
        <f>IF(FN_MC!O53="","*",FN_MC!O53)</f>
        <v>*</v>
      </c>
      <c r="J68" s="110" t="str">
        <f>IF(FN_MC!P53="","*",FN_MC!P53)</f>
        <v>*</v>
      </c>
      <c r="K68" s="118" t="str">
        <f>IF(FN_MC!AK53="","*",FN_MC!AK53)</f>
        <v>-</v>
      </c>
      <c r="L68" s="118" t="str">
        <f>IF(FN_MC!AM53="","*",FN_MC!AM53)</f>
        <v>-</v>
      </c>
      <c r="M68" s="118" t="str">
        <f>IF(FN_MC!AP53="","*",FN_MC!AP53)</f>
        <v>-</v>
      </c>
      <c r="N68" s="118" t="str">
        <f>IF(FN_MC!AM53="","*",FN_MC!AM53)</f>
        <v>-</v>
      </c>
      <c r="O68" s="136">
        <f>FN_MC!BH53</f>
        <v>0</v>
      </c>
      <c r="P68" s="78"/>
      <c r="Q68" s="120" t="str">
        <f>IF($A$2=1,IF(FN_MC!BJ53="","*",FN_MC!BJ53),IF(FN_MC!BK53="","*",FN_MC!BK53))</f>
        <v>*</v>
      </c>
    </row>
    <row r="69" spans="1:17">
      <c r="A69" s="85" t="str">
        <f>IF(FN_MC!B54="","*",FN_MC!B54)</f>
        <v>*</v>
      </c>
      <c r="B69" s="86" t="str">
        <f>IF(FN_MC!X54="","*",FN_MC!X54)</f>
        <v>*</v>
      </c>
      <c r="C69" s="87" t="str">
        <f>IF(FN_MC!S54="","*",FN_MC!S54)</f>
        <v>-</v>
      </c>
      <c r="D69" s="87" t="str">
        <f>IF(FN_MC!T54="","*",FN_MC!T54)</f>
        <v>-</v>
      </c>
      <c r="E69" s="87" t="str">
        <f>IF(FN_MC!D54="","*",FN_MC!D54)</f>
        <v>*</v>
      </c>
      <c r="F69" s="87" t="str">
        <f>IF(FN_MC!H54="","*",FN_MC!H54)</f>
        <v>*</v>
      </c>
      <c r="G69" s="87" t="str">
        <f>IF(FN_MC!M54="","*",FN_MC!M54)</f>
        <v>-</v>
      </c>
      <c r="H69" s="125" t="str">
        <f>IF(FN_MC!K54="","*",FN_MC!K54)</f>
        <v>*</v>
      </c>
      <c r="I69" s="110" t="str">
        <f>IF(FN_MC!O54="","*",FN_MC!O54)</f>
        <v>*</v>
      </c>
      <c r="J69" s="110" t="str">
        <f>IF(FN_MC!P54="","*",FN_MC!P54)</f>
        <v>*</v>
      </c>
      <c r="K69" s="118" t="str">
        <f>IF(FN_MC!AK54="","*",FN_MC!AK54)</f>
        <v>-</v>
      </c>
      <c r="L69" s="118" t="str">
        <f>IF(FN_MC!AM54="","*",FN_MC!AM54)</f>
        <v>-</v>
      </c>
      <c r="M69" s="118" t="str">
        <f>IF(FN_MC!AP54="","*",FN_MC!AP54)</f>
        <v>-</v>
      </c>
      <c r="N69" s="118" t="str">
        <f>IF(FN_MC!AM54="","*",FN_MC!AM54)</f>
        <v>-</v>
      </c>
      <c r="O69" s="136">
        <f>FN_MC!BH54</f>
        <v>0</v>
      </c>
      <c r="P69" s="78"/>
      <c r="Q69" s="120" t="str">
        <f>IF($A$2=1,IF(FN_MC!BJ54="","*",FN_MC!BJ54),IF(FN_MC!BK54="","*",FN_MC!BK54))</f>
        <v>*</v>
      </c>
    </row>
    <row r="70" spans="1:17">
      <c r="A70" s="85">
        <f>IF(FN_MC!B55="","*",FN_MC!B55)</f>
        <v>46059</v>
      </c>
      <c r="B70" s="86" t="str">
        <f>IF(FN_MC!X55="","*",FN_MC!X55)</f>
        <v>Contrato</v>
      </c>
      <c r="C70" s="87" t="str">
        <f>IF(FN_MC!S55="","*",FN_MC!S55)</f>
        <v>FERRONORTE</v>
      </c>
      <c r="D70" s="87" t="str">
        <f>IF(FN_MC!T55="","*",FN_MC!T55)</f>
        <v>TGR-TRO</v>
      </c>
      <c r="E70" s="87" t="str">
        <f>IF(FN_MC!D55="","*",FN_MC!D55)</f>
        <v>V86</v>
      </c>
      <c r="F70" s="87" t="str">
        <f>IF(FN_MC!H55="","*",FN_MC!H55)</f>
        <v>TSF</v>
      </c>
      <c r="G70" s="87" t="str">
        <f>IF(FN_MC!M55="","*",FN_MC!M55)</f>
        <v>TAL-TSF</v>
      </c>
      <c r="H70" s="125">
        <f>IF(FN_MC!K55="","*",FN_MC!K55)</f>
        <v>710</v>
      </c>
      <c r="I70" s="110">
        <f>IF(FN_MC!O55="","*",FN_MC!O55)</f>
        <v>0.4375</v>
      </c>
      <c r="J70" s="110">
        <f>IF(FN_MC!P55="","*",FN_MC!P55)</f>
        <v>0.125</v>
      </c>
      <c r="K70" s="118" t="str">
        <f>IF(FN_MC!AK55="","*",FN_MC!AK55)</f>
        <v>TSF</v>
      </c>
      <c r="L70" s="118" t="str">
        <f>IF(FN_MC!AM55="","*",FN_MC!AM55)</f>
        <v>TAL-TSF</v>
      </c>
      <c r="M70" s="118">
        <f>IF(FN_MC!AP55="","*",FN_MC!AP55)</f>
        <v>710</v>
      </c>
      <c r="N70" s="118" t="str">
        <f>IF(FN_MC!AM55="","*",FN_MC!AM55)</f>
        <v>TAL-TSF</v>
      </c>
      <c r="O70" s="136">
        <f>FN_MC!BH55</f>
        <v>0</v>
      </c>
      <c r="P70" s="78"/>
      <c r="Q70" s="120" t="str">
        <f>IF($A$2=1,IF(FN_MC!BJ55="","*",FN_MC!BJ55),IF(FN_MC!BK55="","*",FN_MC!BK55))</f>
        <v>MC1 09:42, intervalo cancelado CCO</v>
      </c>
    </row>
    <row r="71" spans="1:17">
      <c r="A71" s="85" t="e">
        <f>IF(FN_MC!#REF!="","*",FN_MC!#REF!)</f>
        <v>#REF!</v>
      </c>
      <c r="B71" s="86" t="e">
        <f>IF(FN_MC!#REF!="","*",FN_MC!#REF!)</f>
        <v>#REF!</v>
      </c>
      <c r="C71" s="87" t="e">
        <f>IF(FN_MC!#REF!="","*",FN_MC!#REF!)</f>
        <v>#REF!</v>
      </c>
      <c r="D71" s="87" t="e">
        <f>IF(FN_MC!#REF!="","*",FN_MC!#REF!)</f>
        <v>#REF!</v>
      </c>
      <c r="E71" s="87" t="e">
        <f>IF(FN_MC!#REF!="","*",FN_MC!#REF!)</f>
        <v>#REF!</v>
      </c>
      <c r="F71" s="87" t="e">
        <f>IF(FN_MC!#REF!="","*",FN_MC!#REF!)</f>
        <v>#REF!</v>
      </c>
      <c r="G71" s="87" t="e">
        <f>IF(FN_MC!#REF!="","*",FN_MC!#REF!)</f>
        <v>#REF!</v>
      </c>
      <c r="H71" s="125" t="e">
        <f>IF(FN_MC!#REF!="","*",FN_MC!#REF!)</f>
        <v>#REF!</v>
      </c>
      <c r="I71" s="110" t="e">
        <f>IF(FN_MC!#REF!="","*",FN_MC!#REF!)</f>
        <v>#REF!</v>
      </c>
      <c r="J71" s="110" t="e">
        <f>IF(FN_MC!#REF!="","*",FN_MC!#REF!)</f>
        <v>#REF!</v>
      </c>
      <c r="K71" s="118" t="e">
        <f>IF(FN_MC!#REF!="","*",FN_MC!#REF!)</f>
        <v>#REF!</v>
      </c>
      <c r="L71" s="118" t="e">
        <f>IF(FN_MC!#REF!="","*",FN_MC!#REF!)</f>
        <v>#REF!</v>
      </c>
      <c r="M71" s="118" t="e">
        <f>IF(FN_MC!#REF!="","*",FN_MC!#REF!)</f>
        <v>#REF!</v>
      </c>
      <c r="N71" s="118" t="e">
        <f>IF(FN_MC!#REF!="","*",FN_MC!#REF!)</f>
        <v>#REF!</v>
      </c>
      <c r="O71" s="136" t="e">
        <f>FN_MC!#REF!</f>
        <v>#REF!</v>
      </c>
      <c r="P71" s="78"/>
      <c r="Q71" s="120" t="e">
        <f>IF($A$2=1,IF(FN_MC!#REF!="","*",FN_MC!#REF!),IF(FN_MC!#REF!="","*",FN_MC!#REF!))</f>
        <v>#REF!</v>
      </c>
    </row>
    <row r="72" spans="1:17">
      <c r="A72" s="85" t="e">
        <f>IF(FN_MC!#REF!="","*",FN_MC!#REF!)</f>
        <v>#REF!</v>
      </c>
      <c r="B72" s="86" t="e">
        <f>IF(FN_MC!#REF!="","*",FN_MC!#REF!)</f>
        <v>#REF!</v>
      </c>
      <c r="C72" s="87" t="e">
        <f>IF(FN_MC!#REF!="","*",FN_MC!#REF!)</f>
        <v>#REF!</v>
      </c>
      <c r="D72" s="87" t="e">
        <f>IF(FN_MC!#REF!="","*",FN_MC!#REF!)</f>
        <v>#REF!</v>
      </c>
      <c r="E72" s="87" t="e">
        <f>IF(FN_MC!#REF!="","*",FN_MC!#REF!)</f>
        <v>#REF!</v>
      </c>
      <c r="F72" s="87" t="e">
        <f>IF(FN_MC!#REF!="","*",FN_MC!#REF!)</f>
        <v>#REF!</v>
      </c>
      <c r="G72" s="87" t="e">
        <f>IF(FN_MC!#REF!="","*",FN_MC!#REF!)</f>
        <v>#REF!</v>
      </c>
      <c r="H72" s="125" t="e">
        <f>IF(FN_MC!#REF!="","*",FN_MC!#REF!)</f>
        <v>#REF!</v>
      </c>
      <c r="I72" s="110" t="e">
        <f>IF(FN_MC!#REF!="","*",FN_MC!#REF!)</f>
        <v>#REF!</v>
      </c>
      <c r="J72" s="110" t="e">
        <f>IF(FN_MC!#REF!="","*",FN_MC!#REF!)</f>
        <v>#REF!</v>
      </c>
      <c r="K72" s="118" t="e">
        <f>IF(FN_MC!#REF!="","*",FN_MC!#REF!)</f>
        <v>#REF!</v>
      </c>
      <c r="L72" s="118" t="e">
        <f>IF(FN_MC!#REF!="","*",FN_MC!#REF!)</f>
        <v>#REF!</v>
      </c>
      <c r="M72" s="118" t="e">
        <f>IF(FN_MC!#REF!="","*",FN_MC!#REF!)</f>
        <v>#REF!</v>
      </c>
      <c r="N72" s="118" t="e">
        <f>IF(FN_MC!#REF!="","*",FN_MC!#REF!)</f>
        <v>#REF!</v>
      </c>
      <c r="O72" s="136" t="e">
        <f>FN_MC!#REF!</f>
        <v>#REF!</v>
      </c>
      <c r="P72" s="78"/>
      <c r="Q72" s="120" t="e">
        <f>IF($A$2=1,IF(FN_MC!#REF!="","*",FN_MC!#REF!),IF(FN_MC!#REF!="","*",FN_MC!#REF!))</f>
        <v>#REF!</v>
      </c>
    </row>
    <row r="73" spans="1:17">
      <c r="A73" s="85">
        <f>IF(FN_MC!B56="","*",FN_MC!B56)</f>
        <v>46059</v>
      </c>
      <c r="B73" s="86" t="str">
        <f>IF(FN_MC!X56="","*",FN_MC!X56)</f>
        <v>Oportunidade</v>
      </c>
      <c r="C73" s="87" t="str">
        <f>IF(FN_MC!S56="","*",FN_MC!S56)</f>
        <v>FERRONORTE</v>
      </c>
      <c r="D73" s="87" t="str">
        <f>IF(FN_MC!T56="","*",FN_MC!T56)</f>
        <v>TGR-TRO</v>
      </c>
      <c r="E73" s="87" t="str">
        <f>IF(FN_MC!D56="","*",FN_MC!D56)</f>
        <v>W70</v>
      </c>
      <c r="F73" s="87" t="str">
        <f>IF(FN_MC!H56="","*",FN_MC!H56)</f>
        <v>TIQ2</v>
      </c>
      <c r="G73" s="87" t="str">
        <f>IF(FN_MC!M56="","*",FN_MC!M56)</f>
        <v>TAL-TSF</v>
      </c>
      <c r="H73" s="125">
        <f>IF(FN_MC!K56="","*",FN_MC!K56)</f>
        <v>700</v>
      </c>
      <c r="I73" s="110">
        <f>IF(FN_MC!O56="","*",FN_MC!O56)</f>
        <v>0.41666666666666669</v>
      </c>
      <c r="J73" s="110">
        <f>IF(FN_MC!P56="","*",FN_MC!P56)</f>
        <v>0.125</v>
      </c>
      <c r="K73" s="118" t="str">
        <f>IF(FN_MC!AK56="","*",FN_MC!AK56)</f>
        <v>TIQ2</v>
      </c>
      <c r="L73" s="118" t="str">
        <f>IF(FN_MC!AM56="","*",FN_MC!AM56)</f>
        <v>TAL-TSF</v>
      </c>
      <c r="M73" s="118">
        <f>IF(FN_MC!AP56="","*",FN_MC!AP56)</f>
        <v>700</v>
      </c>
      <c r="N73" s="118" t="str">
        <f>IF(FN_MC!AM56="","*",FN_MC!AM56)</f>
        <v>TAL-TSF</v>
      </c>
      <c r="O73" s="136">
        <f>FN_MC!BH56</f>
        <v>0</v>
      </c>
      <c r="P73" s="78"/>
      <c r="Q73" s="120" t="str">
        <f>IF($A$2=1,IF(FN_MC!BJ56="","*",FN_MC!BJ56),IF(FN_MC!BK56="","*",FN_MC!BK56))</f>
        <v xml:space="preserve">MC1 09:02, sem oportunidade </v>
      </c>
    </row>
    <row r="74" spans="1:17">
      <c r="A74" s="85" t="e">
        <f>IF(FN_MC!#REF!="","*",FN_MC!#REF!)</f>
        <v>#REF!</v>
      </c>
      <c r="B74" s="86" t="e">
        <f>IF(FN_MC!#REF!="","*",FN_MC!#REF!)</f>
        <v>#REF!</v>
      </c>
      <c r="C74" s="87" t="e">
        <f>IF(FN_MC!#REF!="","*",FN_MC!#REF!)</f>
        <v>#REF!</v>
      </c>
      <c r="D74" s="87" t="e">
        <f>IF(FN_MC!#REF!="","*",FN_MC!#REF!)</f>
        <v>#REF!</v>
      </c>
      <c r="E74" s="87" t="e">
        <f>IF(FN_MC!#REF!="","*",FN_MC!#REF!)</f>
        <v>#REF!</v>
      </c>
      <c r="F74" s="87" t="e">
        <f>IF(FN_MC!#REF!="","*",FN_MC!#REF!)</f>
        <v>#REF!</v>
      </c>
      <c r="G74" s="87" t="e">
        <f>IF(FN_MC!#REF!="","*",FN_MC!#REF!)</f>
        <v>#REF!</v>
      </c>
      <c r="H74" s="125" t="e">
        <f>IF(FN_MC!#REF!="","*",FN_MC!#REF!)</f>
        <v>#REF!</v>
      </c>
      <c r="I74" s="110" t="e">
        <f>IF(FN_MC!#REF!="","*",FN_MC!#REF!)</f>
        <v>#REF!</v>
      </c>
      <c r="J74" s="110" t="e">
        <f>IF(FN_MC!#REF!="","*",FN_MC!#REF!)</f>
        <v>#REF!</v>
      </c>
      <c r="K74" s="118" t="e">
        <f>IF(FN_MC!#REF!="","*",FN_MC!#REF!)</f>
        <v>#REF!</v>
      </c>
      <c r="L74" s="118" t="e">
        <f>IF(FN_MC!#REF!="","*",FN_MC!#REF!)</f>
        <v>#REF!</v>
      </c>
      <c r="M74" s="118" t="e">
        <f>IF(FN_MC!#REF!="","*",FN_MC!#REF!)</f>
        <v>#REF!</v>
      </c>
      <c r="N74" s="118" t="e">
        <f>IF(FN_MC!#REF!="","*",FN_MC!#REF!)</f>
        <v>#REF!</v>
      </c>
      <c r="O74" s="136" t="e">
        <f>FN_MC!#REF!</f>
        <v>#REF!</v>
      </c>
      <c r="P74" s="78"/>
      <c r="Q74" s="120" t="e">
        <f>IF($A$2=1,IF(FN_MC!#REF!="","*",FN_MC!#REF!),IF(FN_MC!#REF!="","*",FN_MC!#REF!))</f>
        <v>#REF!</v>
      </c>
    </row>
    <row r="75" spans="1:17">
      <c r="A75" s="85">
        <f>IF(FN_MC!B57="","*",FN_MC!B57)</f>
        <v>46059</v>
      </c>
      <c r="B75" s="86" t="str">
        <f>IF(FN_MC!X57="","*",FN_MC!X57)</f>
        <v>Contrato</v>
      </c>
      <c r="C75" s="87" t="str">
        <f>IF(FN_MC!S57="","*",FN_MC!S57)</f>
        <v>FERRONORTE</v>
      </c>
      <c r="D75" s="87" t="str">
        <f>IF(FN_MC!T57="","*",FN_MC!T57)</f>
        <v>TGR-TRO</v>
      </c>
      <c r="E75" s="87" t="str">
        <f>IF(FN_MC!D57="","*",FN_MC!D57)</f>
        <v>BRUNO (TF-525)</v>
      </c>
      <c r="F75" s="87" t="str">
        <f>IF(FN_MC!H57="","*",FN_MC!H57)</f>
        <v>539TRM</v>
      </c>
      <c r="G75" s="87" t="str">
        <f>IF(FN_MC!M57="","*",FN_MC!M57)</f>
        <v>TBE-TRM</v>
      </c>
      <c r="H75" s="125">
        <f>IF(FN_MC!K57="","*",FN_MC!K57)</f>
        <v>548.14499999999998</v>
      </c>
      <c r="I75" s="110">
        <f>IF(FN_MC!O57="","*",FN_MC!O57)</f>
        <v>0.375</v>
      </c>
      <c r="J75" s="110">
        <f>IF(FN_MC!P57="","*",FN_MC!P57)</f>
        <v>0.125</v>
      </c>
      <c r="K75" s="118" t="str">
        <f>IF(FN_MC!AK57="","*",FN_MC!AK57)</f>
        <v>539TRM</v>
      </c>
      <c r="L75" s="118" t="str">
        <f>IF(FN_MC!AM57="","*",FN_MC!AM57)</f>
        <v>TBE-TRM</v>
      </c>
      <c r="M75" s="118">
        <f>IF(FN_MC!AP57="","*",FN_MC!AP57)</f>
        <v>548.14499999999998</v>
      </c>
      <c r="N75" s="118" t="str">
        <f>IF(FN_MC!AM57="","*",FN_MC!AM57)</f>
        <v>TBE-TRM</v>
      </c>
      <c r="O75" s="136">
        <f>FN_MC!BH57</f>
        <v>2</v>
      </c>
      <c r="P75" s="78"/>
      <c r="Q75" s="120" t="str">
        <f>IF($A$2=1,IF(FN_MC!BJ57="","*",FN_MC!BJ57),IF(FN_MC!BK57="","*",FN_MC!BK57))</f>
        <v xml:space="preserve"> Intervalo das 08:09h as 09:29h, realizou 1 solda </v>
      </c>
    </row>
    <row r="76" spans="1:17">
      <c r="A76" s="85">
        <f>IF(FN_MC!B58="","*",FN_MC!B58)</f>
        <v>46059</v>
      </c>
      <c r="B76" s="86" t="str">
        <f>IF(FN_MC!X58="","*",FN_MC!X58)</f>
        <v>Oportunidade</v>
      </c>
      <c r="C76" s="87" t="str">
        <f>IF(FN_MC!S58="","*",FN_MC!S58)</f>
        <v>FERRONORTE</v>
      </c>
      <c r="D76" s="87" t="str">
        <f>IF(FN_MC!T58="","*",FN_MC!T58)</f>
        <v>TCS-TGR</v>
      </c>
      <c r="E76" s="87" t="str">
        <f>IF(FN_MC!D58="","*",FN_MC!D58)</f>
        <v>ELSON (TF-526)</v>
      </c>
      <c r="F76" s="87" t="str">
        <f>IF(FN_MC!H58="","*",FN_MC!H58)</f>
        <v>499TGR1</v>
      </c>
      <c r="G76" s="87" t="str">
        <f>IF(FN_MC!M58="","*",FN_MC!M58)</f>
        <v>TBR-TGR</v>
      </c>
      <c r="H76" s="125">
        <f>IF(FN_MC!K58="","*",FN_MC!K58)</f>
        <v>498.9</v>
      </c>
      <c r="I76" s="110">
        <f>IF(FN_MC!O58="","*",FN_MC!O58)</f>
        <v>0.41666666666666669</v>
      </c>
      <c r="J76" s="110">
        <f>IF(FN_MC!P58="","*",FN_MC!P58)</f>
        <v>8.3333333333333329E-2</v>
      </c>
      <c r="K76" s="118" t="str">
        <f>IF(FN_MC!AK58="","*",FN_MC!AK58)</f>
        <v>499TGR1</v>
      </c>
      <c r="L76" s="118" t="str">
        <f>IF(FN_MC!AM58="","*",FN_MC!AM58)</f>
        <v>TBR-TGR</v>
      </c>
      <c r="M76" s="118">
        <f>IF(FN_MC!AP58="","*",FN_MC!AP58)</f>
        <v>498.9</v>
      </c>
      <c r="N76" s="118" t="str">
        <f>IF(FN_MC!AM58="","*",FN_MC!AM58)</f>
        <v>TBR-TGR</v>
      </c>
      <c r="O76" s="136">
        <f>FN_MC!BH58</f>
        <v>0</v>
      </c>
      <c r="P76" s="78"/>
      <c r="Q76" s="120" t="str">
        <f>IF($A$2=1,IF(FN_MC!BJ58="","*",FN_MC!BJ58),IF(FN_MC!BK58="","*",FN_MC!BK58))</f>
        <v>Pronto as 9h - preivisão de faixa após D77 - Sem temperatura</v>
      </c>
    </row>
    <row r="77" spans="1:17">
      <c r="A77" s="85">
        <f>IF(FN_MC!B59="","*",FN_MC!B59)</f>
        <v>46059</v>
      </c>
      <c r="B77" s="86" t="str">
        <f>IF(FN_MC!X59="","*",FN_MC!X59)</f>
        <v>Oportunidade</v>
      </c>
      <c r="C77" s="87" t="str">
        <f>IF(FN_MC!S59="","*",FN_MC!S59)</f>
        <v>FERRONORTE</v>
      </c>
      <c r="D77" s="87" t="str">
        <f>IF(FN_MC!T59="","*",FN_MC!T59)</f>
        <v>TCS-TGR</v>
      </c>
      <c r="E77" s="87" t="str">
        <f>IF(FN_MC!D59="","*",FN_MC!D59)</f>
        <v>A60</v>
      </c>
      <c r="F77" s="87" t="str">
        <f>IF(FN_MC!H59="","*",FN_MC!H59)</f>
        <v>THE</v>
      </c>
      <c r="G77" s="87" t="str">
        <f>IF(FN_MC!M59="","*",FN_MC!M59)</f>
        <v>THE-TVI</v>
      </c>
      <c r="H77" s="125">
        <f>IF(FN_MC!K59="","*",FN_MC!K59)</f>
        <v>301</v>
      </c>
      <c r="I77" s="110">
        <f>IF(FN_MC!O59="","*",FN_MC!O59)</f>
        <v>0.33333333333333331</v>
      </c>
      <c r="J77" s="110">
        <f>IF(FN_MC!P59="","*",FN_MC!P59)</f>
        <v>4.1666666666666664E-2</v>
      </c>
      <c r="K77" s="118" t="str">
        <f>IF(FN_MC!AK59="","*",FN_MC!AK59)</f>
        <v>TCS</v>
      </c>
      <c r="L77" s="118" t="str">
        <f>IF(FN_MC!AM59="","*",FN_MC!AM59)</f>
        <v>THE-TVI</v>
      </c>
      <c r="M77" s="118">
        <f>IF(FN_MC!AP59="","*",FN_MC!AP59)</f>
        <v>301</v>
      </c>
      <c r="N77" s="118" t="str">
        <f>IF(FN_MC!AM59="","*",FN_MC!AM59)</f>
        <v>THE-TVI</v>
      </c>
      <c r="O77" s="136">
        <f>FN_MC!BH59</f>
        <v>2</v>
      </c>
      <c r="P77" s="78"/>
      <c r="Q77" s="120" t="str">
        <f>IF($A$2=1,IF(FN_MC!BJ59="","*",FN_MC!BJ59),IF(FN_MC!BK59="","*",FN_MC!BK59))</f>
        <v>MC1 as 08:44h - Licença as 08:46h - em inspeção</v>
      </c>
    </row>
    <row r="78" spans="1:17">
      <c r="A78" s="85">
        <f>IF(FN_MC!B60="","*",FN_MC!B60)</f>
        <v>46059</v>
      </c>
      <c r="B78" s="86" t="str">
        <f>IF(FN_MC!X60="","*",FN_MC!X60)</f>
        <v>Oportunidade</v>
      </c>
      <c r="C78" s="87" t="str">
        <f>IF(FN_MC!S60="","*",FN_MC!S60)</f>
        <v>FERRONORTE</v>
      </c>
      <c r="D78" s="87" t="str">
        <f>IF(FN_MC!T60="","*",FN_MC!T60)</f>
        <v>TMI-TCS</v>
      </c>
      <c r="E78" s="87" t="str">
        <f>IF(FN_MC!D60="","*",FN_MC!D60)</f>
        <v>MARCOS (TF-520)</v>
      </c>
      <c r="F78" s="87" t="str">
        <f>IF(FN_MC!H60="","*",FN_MC!H60)</f>
        <v>277TCS</v>
      </c>
      <c r="G78" s="87" t="str">
        <f>IF(FN_MC!M60="","*",FN_MC!M60)</f>
        <v>TJA-TCS</v>
      </c>
      <c r="H78" s="125">
        <f>IF(FN_MC!K60="","*",FN_MC!K60)</f>
        <v>278.88900000000001</v>
      </c>
      <c r="I78" s="110">
        <f>IF(FN_MC!O60="","*",FN_MC!O60)</f>
        <v>0.375</v>
      </c>
      <c r="J78" s="110">
        <f>IF(FN_MC!P60="","*",FN_MC!P60)</f>
        <v>0.125</v>
      </c>
      <c r="K78" s="118" t="str">
        <f>IF(FN_MC!AK60="","*",FN_MC!AK60)</f>
        <v>277TCS</v>
      </c>
      <c r="L78" s="118" t="str">
        <f>IF(FN_MC!AM60="","*",FN_MC!AM60)</f>
        <v>TJA-TCS</v>
      </c>
      <c r="M78" s="118">
        <f>IF(FN_MC!AP60="","*",FN_MC!AP60)</f>
        <v>278.88900000000001</v>
      </c>
      <c r="N78" s="118" t="str">
        <f>IF(FN_MC!AM60="","*",FN_MC!AM60)</f>
        <v>TJA-TCS</v>
      </c>
      <c r="O78" s="136">
        <f>FN_MC!BH60</f>
        <v>0</v>
      </c>
      <c r="P78" s="78"/>
      <c r="Q78" s="120" t="str">
        <f>IF($A$2=1,IF(FN_MC!BJ60="","*",FN_MC!BJ60),IF(FN_MC!BK60="","*",FN_MC!BK60))</f>
        <v xml:space="preserve">Pronto 8h, sem oportunidade </v>
      </c>
    </row>
    <row r="79" spans="1:17">
      <c r="A79" s="85" t="e">
        <f>IF(FN_MC!#REF!="","*",FN_MC!#REF!)</f>
        <v>#REF!</v>
      </c>
      <c r="B79" s="86" t="e">
        <f>IF(FN_MC!#REF!="","*",FN_MC!#REF!)</f>
        <v>#REF!</v>
      </c>
      <c r="C79" s="87" t="e">
        <f>IF(FN_MC!#REF!="","*",FN_MC!#REF!)</f>
        <v>#REF!</v>
      </c>
      <c r="D79" s="87" t="e">
        <f>IF(FN_MC!#REF!="","*",FN_MC!#REF!)</f>
        <v>#REF!</v>
      </c>
      <c r="E79" s="87" t="e">
        <f>IF(FN_MC!#REF!="","*",FN_MC!#REF!)</f>
        <v>#REF!</v>
      </c>
      <c r="F79" s="87" t="e">
        <f>IF(FN_MC!#REF!="","*",FN_MC!#REF!)</f>
        <v>#REF!</v>
      </c>
      <c r="G79" s="87" t="e">
        <f>IF(FN_MC!#REF!="","*",FN_MC!#REF!)</f>
        <v>#REF!</v>
      </c>
      <c r="H79" s="125" t="e">
        <f>IF(FN_MC!#REF!="","*",FN_MC!#REF!)</f>
        <v>#REF!</v>
      </c>
      <c r="I79" s="110" t="e">
        <f>IF(FN_MC!#REF!="","*",FN_MC!#REF!)</f>
        <v>#REF!</v>
      </c>
      <c r="J79" s="110" t="e">
        <f>IF(FN_MC!#REF!="","*",FN_MC!#REF!)</f>
        <v>#REF!</v>
      </c>
      <c r="K79" s="118" t="e">
        <f>IF(FN_MC!#REF!="","*",FN_MC!#REF!)</f>
        <v>#REF!</v>
      </c>
      <c r="L79" s="118" t="e">
        <f>IF(FN_MC!#REF!="","*",FN_MC!#REF!)</f>
        <v>#REF!</v>
      </c>
      <c r="M79" s="118" t="e">
        <f>IF(FN_MC!#REF!="","*",FN_MC!#REF!)</f>
        <v>#REF!</v>
      </c>
      <c r="N79" s="118" t="e">
        <f>IF(FN_MC!#REF!="","*",FN_MC!#REF!)</f>
        <v>#REF!</v>
      </c>
      <c r="O79" s="136" t="e">
        <f>FN_MC!#REF!</f>
        <v>#REF!</v>
      </c>
      <c r="P79" s="78"/>
      <c r="Q79" s="120" t="e">
        <f>IF($A$2=1,IF(FN_MC!#REF!="","*",FN_MC!#REF!),IF(FN_MC!#REF!="","*",FN_MC!#REF!))</f>
        <v>#REF!</v>
      </c>
    </row>
    <row r="80" spans="1:17">
      <c r="A80" s="85">
        <f>IF(FN_MC!B61="","*",FN_MC!B61)</f>
        <v>46059</v>
      </c>
      <c r="B80" s="86" t="str">
        <f>IF(FN_MC!X61="","*",FN_MC!X61)</f>
        <v>Contrato</v>
      </c>
      <c r="C80" s="87" t="str">
        <f>IF(FN_MC!S61="","*",FN_MC!S61)</f>
        <v>FERRONORTE</v>
      </c>
      <c r="D80" s="87" t="str">
        <f>IF(FN_MC!T61="","*",FN_MC!T61)</f>
        <v>TMI-TCS</v>
      </c>
      <c r="E80" s="87" t="str">
        <f>IF(FN_MC!D61="","*",FN_MC!D61)</f>
        <v>W50</v>
      </c>
      <c r="F80" s="87" t="str">
        <f>IF(FN_MC!H61="","*",FN_MC!H61)</f>
        <v>TCS2</v>
      </c>
      <c r="G80" s="87" t="str">
        <f>IF(FN_MC!M61="","*",FN_MC!M61)</f>
        <v>TVI-TJA</v>
      </c>
      <c r="H80" s="125">
        <f>IF(FN_MC!K61="","*",FN_MC!K61)</f>
        <v>244.9</v>
      </c>
      <c r="I80" s="110">
        <f>IF(FN_MC!O61="","*",FN_MC!O61)</f>
        <v>0.35416666666666669</v>
      </c>
      <c r="J80" s="110">
        <f>IF(FN_MC!P61="","*",FN_MC!P61)</f>
        <v>0.125</v>
      </c>
      <c r="K80" s="118" t="str">
        <f>IF(FN_MC!AK61="","*",FN_MC!AK61)</f>
        <v>TCS2</v>
      </c>
      <c r="L80" s="118" t="str">
        <f>IF(FN_MC!AM61="","*",FN_MC!AM61)</f>
        <v>TVI-TJA</v>
      </c>
      <c r="M80" s="118">
        <f>IF(FN_MC!AP61="","*",FN_MC!AP61)</f>
        <v>286.32</v>
      </c>
      <c r="N80" s="118" t="str">
        <f>IF(FN_MC!AM61="","*",FN_MC!AM61)</f>
        <v>TVI-TJA</v>
      </c>
      <c r="O80" s="136">
        <f>FN_MC!BH61</f>
        <v>2</v>
      </c>
      <c r="P80" s="78"/>
      <c r="Q80" s="120" t="str">
        <f>IF($A$2=1,IF(FN_MC!BJ61="","*",FN_MC!BJ61),IF(FN_MC!BK61="","*",FN_MC!BK61))</f>
        <v>Alteração de programação realizou descarga de barras curtas após retornou pro TCS</v>
      </c>
    </row>
    <row r="81" spans="1:17">
      <c r="A81" s="85" t="str">
        <f>IF(FN_MC!B62="","*",FN_MC!B62)</f>
        <v>*</v>
      </c>
      <c r="B81" s="86" t="str">
        <f>IF(FN_MC!X62="","*",FN_MC!X62)</f>
        <v>*</v>
      </c>
      <c r="C81" s="87" t="str">
        <f>IF(FN_MC!S62="","*",FN_MC!S62)</f>
        <v>FERRONORTE</v>
      </c>
      <c r="D81" s="87" t="str">
        <f>IF(FN_MC!T62="","*",FN_MC!T62)</f>
        <v>TMI-TCS</v>
      </c>
      <c r="E81" s="87" t="str">
        <f>IF(FN_MC!D62="","*",FN_MC!D62)</f>
        <v>E46</v>
      </c>
      <c r="F81" s="87" t="str">
        <f>IF(FN_MC!H62="","*",FN_MC!H62)</f>
        <v>TAPK35</v>
      </c>
      <c r="G81" s="87" t="str">
        <f>IF(FN_MC!M62="","*",FN_MC!M62)</f>
        <v>TAP-TLG</v>
      </c>
      <c r="H81" s="125">
        <f>IF(FN_MC!K62="","*",FN_MC!K62)</f>
        <v>26.818999999999999</v>
      </c>
      <c r="I81" s="110" t="str">
        <f>IF(FN_MC!O62="","*",FN_MC!O62)</f>
        <v>*</v>
      </c>
      <c r="J81" s="110" t="str">
        <f>IF(FN_MC!P62="","*",FN_MC!P62)</f>
        <v>*</v>
      </c>
      <c r="K81" s="118" t="str">
        <f>IF(FN_MC!AK62="","*",FN_MC!AK62)</f>
        <v>TAPK35</v>
      </c>
      <c r="L81" s="118" t="str">
        <f>IF(FN_MC!AM62="","*",FN_MC!AM62)</f>
        <v>TAP-TLG</v>
      </c>
      <c r="M81" s="118">
        <f>IF(FN_MC!AP62="","*",FN_MC!AP62)</f>
        <v>26.818999999999999</v>
      </c>
      <c r="N81" s="118" t="str">
        <f>IF(FN_MC!AM62="","*",FN_MC!AM62)</f>
        <v>TAP-TLG</v>
      </c>
      <c r="O81" s="136">
        <f>FN_MC!BH62</f>
        <v>0</v>
      </c>
      <c r="P81" s="78"/>
      <c r="Q81" s="120" t="str">
        <f>IF($A$2=1,IF(FN_MC!BJ62="","*",FN_MC!BJ62),IF(FN_MC!BK62="","*",FN_MC!BK62))</f>
        <v>*</v>
      </c>
    </row>
    <row r="82" spans="1:17">
      <c r="A82" s="85">
        <f>IF(FN_MC!B63="","*",FN_MC!B63)</f>
        <v>46059</v>
      </c>
      <c r="B82" s="86" t="str">
        <f>IF(FN_MC!X63="","*",FN_MC!X63)</f>
        <v>Oportunidade</v>
      </c>
      <c r="C82" s="87" t="str">
        <f>IF(FN_MC!S63="","*",FN_MC!S63)</f>
        <v>MALHA CENTRAL</v>
      </c>
      <c r="D82" s="87" t="str">
        <f>IF(FN_MC!T63="","*",FN_MC!T63)</f>
        <v>RAMAL</v>
      </c>
      <c r="E82" s="87" t="str">
        <f>IF(FN_MC!D63="","*",FN_MC!D63)</f>
        <v>A88</v>
      </c>
      <c r="F82" s="87" t="str">
        <f>IF(FN_MC!H63="","*",FN_MC!H63)</f>
        <v>ZJU</v>
      </c>
      <c r="G82" s="87" t="str">
        <f>IF(FN_MC!M63="","*",FN_MC!M63)</f>
        <v>ZJU-ZTP</v>
      </c>
      <c r="H82" s="125">
        <f>IF(FN_MC!K63="","*",FN_MC!K63)</f>
        <v>275</v>
      </c>
      <c r="I82" s="110">
        <f>IF(FN_MC!O63="","*",FN_MC!O63)</f>
        <v>0.375</v>
      </c>
      <c r="J82" s="110">
        <f>IF(FN_MC!P63="","*",FN_MC!P63)</f>
        <v>4.1666666666666664E-2</v>
      </c>
      <c r="K82" s="118" t="str">
        <f>IF(FN_MC!AK63="","*",FN_MC!AK63)</f>
        <v>ZJU</v>
      </c>
      <c r="L82" s="118" t="str">
        <f>IF(FN_MC!AM63="","*",FN_MC!AM63)</f>
        <v>ZJU-ZTP</v>
      </c>
      <c r="M82" s="118">
        <f>IF(FN_MC!AP63="","*",FN_MC!AP63)</f>
        <v>275</v>
      </c>
      <c r="N82" s="118" t="str">
        <f>IF(FN_MC!AM63="","*",FN_MC!AM63)</f>
        <v>ZJU-ZTP</v>
      </c>
      <c r="O82" s="136">
        <f>FN_MC!BH63</f>
        <v>2</v>
      </c>
      <c r="P82" s="78"/>
      <c r="Q82" s="120" t="str">
        <f>IF($A$2=1,IF(FN_MC!BJ63="","*",FN_MC!BJ63),IF(FN_MC!BK63="","*",FN_MC!BK63))</f>
        <v xml:space="preserve">MC1 10:58, autorizado 11:01 em inspeção </v>
      </c>
    </row>
    <row r="83" spans="1:17">
      <c r="A83" s="85" t="str">
        <f>IF(FN_MC!B64="","*",FN_MC!B64)</f>
        <v>*</v>
      </c>
      <c r="B83" s="86" t="str">
        <f>IF(FN_MC!X64="","*",FN_MC!X64)</f>
        <v>*</v>
      </c>
      <c r="C83" s="87" t="str">
        <f>IF(FN_MC!S64="","*",FN_MC!S64)</f>
        <v>-</v>
      </c>
      <c r="D83" s="87" t="str">
        <f>IF(FN_MC!T64="","*",FN_MC!T64)</f>
        <v>-</v>
      </c>
      <c r="E83" s="87" t="str">
        <f>IF(FN_MC!D64="","*",FN_MC!D64)</f>
        <v>*</v>
      </c>
      <c r="F83" s="87" t="str">
        <f>IF(FN_MC!H64="","*",FN_MC!H64)</f>
        <v>*</v>
      </c>
      <c r="G83" s="87" t="str">
        <f>IF(FN_MC!M64="","*",FN_MC!M64)</f>
        <v>-</v>
      </c>
      <c r="H83" s="125" t="str">
        <f>IF(FN_MC!K64="","*",FN_MC!K64)</f>
        <v>*</v>
      </c>
      <c r="I83" s="110" t="str">
        <f>IF(FN_MC!O64="","*",FN_MC!O64)</f>
        <v>*</v>
      </c>
      <c r="J83" s="110" t="str">
        <f>IF(FN_MC!P64="","*",FN_MC!P64)</f>
        <v>*</v>
      </c>
      <c r="K83" s="118" t="str">
        <f>IF(FN_MC!AK64="","*",FN_MC!AK64)</f>
        <v>-</v>
      </c>
      <c r="L83" s="118" t="str">
        <f>IF(FN_MC!AM64="","*",FN_MC!AM64)</f>
        <v>-</v>
      </c>
      <c r="M83" s="118" t="str">
        <f>IF(FN_MC!AP64="","*",FN_MC!AP64)</f>
        <v>-</v>
      </c>
      <c r="N83" s="118" t="str">
        <f>IF(FN_MC!AM64="","*",FN_MC!AM64)</f>
        <v>-</v>
      </c>
      <c r="O83" s="136">
        <f>FN_MC!BH64</f>
        <v>0</v>
      </c>
      <c r="P83" s="78"/>
      <c r="Q83" s="120" t="str">
        <f>IF($A$2=1,IF(FN_MC!BJ64="","*",FN_MC!BJ64),IF(FN_MC!BK64="","*",FN_MC!BK64))</f>
        <v>*</v>
      </c>
    </row>
    <row r="84" spans="1:17">
      <c r="A84" s="85" t="e">
        <f>IF(FN_MC!#REF!="","*",FN_MC!#REF!)</f>
        <v>#REF!</v>
      </c>
      <c r="B84" s="86" t="e">
        <f>IF(FN_MC!#REF!="","*",FN_MC!#REF!)</f>
        <v>#REF!</v>
      </c>
      <c r="C84" s="87" t="e">
        <f>IF(FN_MC!#REF!="","*",FN_MC!#REF!)</f>
        <v>#REF!</v>
      </c>
      <c r="D84" s="87" t="e">
        <f>IF(FN_MC!#REF!="","*",FN_MC!#REF!)</f>
        <v>#REF!</v>
      </c>
      <c r="E84" s="87" t="e">
        <f>IF(FN_MC!#REF!="","*",FN_MC!#REF!)</f>
        <v>#REF!</v>
      </c>
      <c r="F84" s="87" t="e">
        <f>IF(FN_MC!#REF!="","*",FN_MC!#REF!)</f>
        <v>#REF!</v>
      </c>
      <c r="G84" s="87" t="e">
        <f>IF(FN_MC!#REF!="","*",FN_MC!#REF!)</f>
        <v>#REF!</v>
      </c>
      <c r="H84" s="125" t="e">
        <f>IF(FN_MC!#REF!="","*",FN_MC!#REF!)</f>
        <v>#REF!</v>
      </c>
      <c r="I84" s="110" t="e">
        <f>IF(FN_MC!#REF!="","*",FN_MC!#REF!)</f>
        <v>#REF!</v>
      </c>
      <c r="J84" s="110" t="e">
        <f>IF(FN_MC!#REF!="","*",FN_MC!#REF!)</f>
        <v>#REF!</v>
      </c>
      <c r="K84" s="118" t="e">
        <f>IF(FN_MC!#REF!="","*",FN_MC!#REF!)</f>
        <v>#REF!</v>
      </c>
      <c r="L84" s="118" t="e">
        <f>IF(FN_MC!#REF!="","*",FN_MC!#REF!)</f>
        <v>#REF!</v>
      </c>
      <c r="M84" s="118" t="e">
        <f>IF(FN_MC!#REF!="","*",FN_MC!#REF!)</f>
        <v>#REF!</v>
      </c>
      <c r="N84" s="118" t="e">
        <f>IF(FN_MC!#REF!="","*",FN_MC!#REF!)</f>
        <v>#REF!</v>
      </c>
      <c r="O84" s="136" t="e">
        <f>FN_MC!#REF!</f>
        <v>#REF!</v>
      </c>
      <c r="P84" s="78"/>
      <c r="Q84" s="120" t="e">
        <f>IF($A$2=1,IF(FN_MC!#REF!="","*",FN_MC!#REF!),IF(FN_MC!#REF!="","*",FN_MC!#REF!))</f>
        <v>#REF!</v>
      </c>
    </row>
    <row r="85" spans="1:17">
      <c r="A85" s="85" t="e">
        <f>IF(FN_MC!#REF!="","*",FN_MC!#REF!)</f>
        <v>#REF!</v>
      </c>
      <c r="B85" s="86" t="e">
        <f>IF(FN_MC!#REF!="","*",FN_MC!#REF!)</f>
        <v>#REF!</v>
      </c>
      <c r="C85" s="87" t="e">
        <f>IF(FN_MC!#REF!="","*",FN_MC!#REF!)</f>
        <v>#REF!</v>
      </c>
      <c r="D85" s="87" t="e">
        <f>IF(FN_MC!#REF!="","*",FN_MC!#REF!)</f>
        <v>#REF!</v>
      </c>
      <c r="E85" s="87" t="e">
        <f>IF(FN_MC!#REF!="","*",FN_MC!#REF!)</f>
        <v>#REF!</v>
      </c>
      <c r="F85" s="87" t="e">
        <f>IF(FN_MC!#REF!="","*",FN_MC!#REF!)</f>
        <v>#REF!</v>
      </c>
      <c r="G85" s="87" t="e">
        <f>IF(FN_MC!#REF!="","*",FN_MC!#REF!)</f>
        <v>#REF!</v>
      </c>
      <c r="H85" s="125" t="e">
        <f>IF(FN_MC!#REF!="","*",FN_MC!#REF!)</f>
        <v>#REF!</v>
      </c>
      <c r="I85" s="110" t="e">
        <f>IF(FN_MC!#REF!="","*",FN_MC!#REF!)</f>
        <v>#REF!</v>
      </c>
      <c r="J85" s="110" t="e">
        <f>IF(FN_MC!#REF!="","*",FN_MC!#REF!)</f>
        <v>#REF!</v>
      </c>
      <c r="K85" s="118" t="e">
        <f>IF(FN_MC!#REF!="","*",FN_MC!#REF!)</f>
        <v>#REF!</v>
      </c>
      <c r="L85" s="118" t="e">
        <f>IF(FN_MC!#REF!="","*",FN_MC!#REF!)</f>
        <v>#REF!</v>
      </c>
      <c r="M85" s="118" t="e">
        <f>IF(FN_MC!#REF!="","*",FN_MC!#REF!)</f>
        <v>#REF!</v>
      </c>
      <c r="N85" s="118" t="e">
        <f>IF(FN_MC!#REF!="","*",FN_MC!#REF!)</f>
        <v>#REF!</v>
      </c>
      <c r="O85" s="136" t="e">
        <f>FN_MC!#REF!</f>
        <v>#REF!</v>
      </c>
      <c r="P85" s="78"/>
      <c r="Q85" s="120" t="e">
        <f>IF($A$2=1,IF(FN_MC!#REF!="","*",FN_MC!#REF!),IF(FN_MC!#REF!="","*",FN_MC!#REF!))</f>
        <v>#REF!</v>
      </c>
    </row>
    <row r="86" spans="1:17">
      <c r="A86" s="85" t="e">
        <f>IF(FN_MC!#REF!="","*",FN_MC!#REF!)</f>
        <v>#REF!</v>
      </c>
      <c r="B86" s="86" t="e">
        <f>IF(FN_MC!#REF!="","*",FN_MC!#REF!)</f>
        <v>#REF!</v>
      </c>
      <c r="C86" s="87" t="e">
        <f>IF(FN_MC!#REF!="","*",FN_MC!#REF!)</f>
        <v>#REF!</v>
      </c>
      <c r="D86" s="87" t="e">
        <f>IF(FN_MC!#REF!="","*",FN_MC!#REF!)</f>
        <v>#REF!</v>
      </c>
      <c r="E86" s="87" t="e">
        <f>IF(FN_MC!#REF!="","*",FN_MC!#REF!)</f>
        <v>#REF!</v>
      </c>
      <c r="F86" s="87" t="e">
        <f>IF(FN_MC!#REF!="","*",FN_MC!#REF!)</f>
        <v>#REF!</v>
      </c>
      <c r="G86" s="87" t="e">
        <f>IF(FN_MC!#REF!="","*",FN_MC!#REF!)</f>
        <v>#REF!</v>
      </c>
      <c r="H86" s="125" t="e">
        <f>IF(FN_MC!#REF!="","*",FN_MC!#REF!)</f>
        <v>#REF!</v>
      </c>
      <c r="I86" s="110" t="e">
        <f>IF(FN_MC!#REF!="","*",FN_MC!#REF!)</f>
        <v>#REF!</v>
      </c>
      <c r="J86" s="110" t="e">
        <f>IF(FN_MC!#REF!="","*",FN_MC!#REF!)</f>
        <v>#REF!</v>
      </c>
      <c r="K86" s="118" t="e">
        <f>IF(FN_MC!#REF!="","*",FN_MC!#REF!)</f>
        <v>#REF!</v>
      </c>
      <c r="L86" s="118" t="e">
        <f>IF(FN_MC!#REF!="","*",FN_MC!#REF!)</f>
        <v>#REF!</v>
      </c>
      <c r="M86" s="118" t="e">
        <f>IF(FN_MC!#REF!="","*",FN_MC!#REF!)</f>
        <v>#REF!</v>
      </c>
      <c r="N86" s="118" t="e">
        <f>IF(FN_MC!#REF!="","*",FN_MC!#REF!)</f>
        <v>#REF!</v>
      </c>
      <c r="O86" s="136" t="e">
        <f>FN_MC!#REF!</f>
        <v>#REF!</v>
      </c>
      <c r="P86" s="78"/>
      <c r="Q86" s="120" t="e">
        <f>IF($A$2=1,IF(FN_MC!#REF!="","*",FN_MC!#REF!),IF(FN_MC!#REF!="","*",FN_MC!#REF!))</f>
        <v>#REF!</v>
      </c>
    </row>
    <row r="87" spans="1:17">
      <c r="A87" s="85" t="e">
        <f>IF(FN_MC!#REF!="","*",FN_MC!#REF!)</f>
        <v>#REF!</v>
      </c>
      <c r="B87" s="86" t="e">
        <f>IF(FN_MC!#REF!="","*",FN_MC!#REF!)</f>
        <v>#REF!</v>
      </c>
      <c r="C87" s="87" t="e">
        <f>IF(FN_MC!#REF!="","*",FN_MC!#REF!)</f>
        <v>#REF!</v>
      </c>
      <c r="D87" s="87" t="e">
        <f>IF(FN_MC!#REF!="","*",FN_MC!#REF!)</f>
        <v>#REF!</v>
      </c>
      <c r="E87" s="87" t="e">
        <f>IF(FN_MC!#REF!="","*",FN_MC!#REF!)</f>
        <v>#REF!</v>
      </c>
      <c r="F87" s="87" t="e">
        <f>IF(FN_MC!#REF!="","*",FN_MC!#REF!)</f>
        <v>#REF!</v>
      </c>
      <c r="G87" s="87" t="e">
        <f>IF(FN_MC!#REF!="","*",FN_MC!#REF!)</f>
        <v>#REF!</v>
      </c>
      <c r="H87" s="125" t="e">
        <f>IF(FN_MC!#REF!="","*",FN_MC!#REF!)</f>
        <v>#REF!</v>
      </c>
      <c r="I87" s="110" t="e">
        <f>IF(FN_MC!#REF!="","*",FN_MC!#REF!)</f>
        <v>#REF!</v>
      </c>
      <c r="J87" s="110" t="e">
        <f>IF(FN_MC!#REF!="","*",FN_MC!#REF!)</f>
        <v>#REF!</v>
      </c>
      <c r="K87" s="118" t="e">
        <f>IF(FN_MC!#REF!="","*",FN_MC!#REF!)</f>
        <v>#REF!</v>
      </c>
      <c r="L87" s="118" t="e">
        <f>IF(FN_MC!#REF!="","*",FN_MC!#REF!)</f>
        <v>#REF!</v>
      </c>
      <c r="M87" s="118" t="e">
        <f>IF(FN_MC!#REF!="","*",FN_MC!#REF!)</f>
        <v>#REF!</v>
      </c>
      <c r="N87" s="118" t="e">
        <f>IF(FN_MC!#REF!="","*",FN_MC!#REF!)</f>
        <v>#REF!</v>
      </c>
      <c r="O87" s="136" t="e">
        <f>FN_MC!#REF!</f>
        <v>#REF!</v>
      </c>
      <c r="P87" s="78"/>
      <c r="Q87" s="120" t="e">
        <f>IF($A$2=1,IF(FN_MC!#REF!="","*",FN_MC!#REF!),IF(FN_MC!#REF!="","*",FN_MC!#REF!))</f>
        <v>#REF!</v>
      </c>
    </row>
    <row r="88" spans="1:17">
      <c r="A88" s="85">
        <f>IF(FN_MC!B65="","*",FN_MC!B65)</f>
        <v>46060</v>
      </c>
      <c r="B88" s="86" t="str">
        <f>IF(FN_MC!X65="","*",FN_MC!X65)</f>
        <v>Oportunidade</v>
      </c>
      <c r="C88" s="87" t="str">
        <f>IF(FN_MC!S65="","*",FN_MC!S65)</f>
        <v>FERRONORTE</v>
      </c>
      <c r="D88" s="87" t="str">
        <f>IF(FN_MC!T65="","*",FN_MC!T65)</f>
        <v>TGR-TRO</v>
      </c>
      <c r="E88" s="87" t="str">
        <f>IF(FN_MC!D65="","*",FN_MC!D65)</f>
        <v>V86</v>
      </c>
      <c r="F88" s="87" t="str">
        <f>IF(FN_MC!H65="","*",FN_MC!H65)</f>
        <v>TSF</v>
      </c>
      <c r="G88" s="87" t="str">
        <f>IF(FN_MC!M65="","*",FN_MC!M65)</f>
        <v>TAL-TSF</v>
      </c>
      <c r="H88" s="125">
        <f>IF(FN_MC!K65="","*",FN_MC!K65)</f>
        <v>710</v>
      </c>
      <c r="I88" s="110">
        <f>IF(FN_MC!O65="","*",FN_MC!O65)</f>
        <v>0.41666666666666669</v>
      </c>
      <c r="J88" s="110">
        <f>IF(FN_MC!P65="","*",FN_MC!P65)</f>
        <v>0.125</v>
      </c>
      <c r="K88" s="118" t="str">
        <f>IF(FN_MC!AK65="","*",FN_MC!AK65)</f>
        <v>TSF</v>
      </c>
      <c r="L88" s="118" t="str">
        <f>IF(FN_MC!AM65="","*",FN_MC!AM65)</f>
        <v>TAL-TSF</v>
      </c>
      <c r="M88" s="118">
        <f>IF(FN_MC!AP65="","*",FN_MC!AP65)</f>
        <v>710</v>
      </c>
      <c r="N88" s="118" t="str">
        <f>IF(FN_MC!AM65="","*",FN_MC!AM65)</f>
        <v>TAL-TSF</v>
      </c>
      <c r="O88" s="136">
        <f>FN_MC!BH65</f>
        <v>0</v>
      </c>
      <c r="P88" s="78"/>
      <c r="Q88" s="120" t="str">
        <f>IF($A$2=1,IF(FN_MC!BJ65="","*",FN_MC!BJ65),IF(FN_MC!BK65="","*",FN_MC!BK65))</f>
        <v xml:space="preserve">MC1 09:37, sem oportunidade </v>
      </c>
    </row>
    <row r="89" spans="1:17">
      <c r="A89" s="85">
        <f>IF(FN_MC!B66="","*",FN_MC!B66)</f>
        <v>46060</v>
      </c>
      <c r="B89" s="86" t="str">
        <f>IF(FN_MC!X66="","*",FN_MC!X66)</f>
        <v>Oportunidade</v>
      </c>
      <c r="C89" s="87" t="str">
        <f>IF(FN_MC!S66="","*",FN_MC!S66)</f>
        <v>FERRONORTE</v>
      </c>
      <c r="D89" s="87" t="str">
        <f>IF(FN_MC!T66="","*",FN_MC!T66)</f>
        <v>TGR-TRO</v>
      </c>
      <c r="E89" s="87" t="str">
        <f>IF(FN_MC!D66="","*",FN_MC!D66)</f>
        <v>BRUNO (TF-525)</v>
      </c>
      <c r="F89" s="87" t="str">
        <f>IF(FN_MC!H66="","*",FN_MC!H66)</f>
        <v>539TRM</v>
      </c>
      <c r="G89" s="87" t="str">
        <f>IF(FN_MC!M66="","*",FN_MC!M66)</f>
        <v>TRM</v>
      </c>
      <c r="H89" s="125">
        <f>IF(FN_MC!K66="","*",FN_MC!K66)</f>
        <v>548.16</v>
      </c>
      <c r="I89" s="110">
        <f>IF(FN_MC!O66="","*",FN_MC!O66)</f>
        <v>0.375</v>
      </c>
      <c r="J89" s="110">
        <f>IF(FN_MC!P66="","*",FN_MC!P66)</f>
        <v>8.3333333333333329E-2</v>
      </c>
      <c r="K89" s="118" t="str">
        <f>IF(FN_MC!AK66="","*",FN_MC!AK66)</f>
        <v>539TRM</v>
      </c>
      <c r="L89" s="118" t="str">
        <f>IF(FN_MC!AM66="","*",FN_MC!AM66)</f>
        <v>TRM</v>
      </c>
      <c r="M89" s="118">
        <f>IF(FN_MC!AP66="","*",FN_MC!AP66)</f>
        <v>548.16</v>
      </c>
      <c r="N89" s="118" t="str">
        <f>IF(FN_MC!AM66="","*",FN_MC!AM66)</f>
        <v>TRM</v>
      </c>
      <c r="O89" s="136">
        <f>FN_MC!BH66</f>
        <v>0</v>
      </c>
      <c r="P89" s="78"/>
      <c r="Q89" s="120" t="str">
        <f>IF($A$2=1,IF(FN_MC!BJ66="","*",FN_MC!BJ66),IF(FN_MC!BK66="","*",FN_MC!BK66))</f>
        <v xml:space="preserve">Equipe no local 7h, em intervalo 11:06 até 12:36, não conseguiu realizar a solda devido chuva </v>
      </c>
    </row>
    <row r="90" spans="1:17">
      <c r="A90" s="85" t="e">
        <f>IF(FN_MC!#REF!="","*",FN_MC!#REF!)</f>
        <v>#REF!</v>
      </c>
      <c r="B90" s="86" t="e">
        <f>IF(FN_MC!#REF!="","*",FN_MC!#REF!)</f>
        <v>#REF!</v>
      </c>
      <c r="C90" s="87" t="e">
        <f>IF(FN_MC!#REF!="","*",FN_MC!#REF!)</f>
        <v>#REF!</v>
      </c>
      <c r="D90" s="87" t="e">
        <f>IF(FN_MC!#REF!="","*",FN_MC!#REF!)</f>
        <v>#REF!</v>
      </c>
      <c r="E90" s="87" t="e">
        <f>IF(FN_MC!#REF!="","*",FN_MC!#REF!)</f>
        <v>#REF!</v>
      </c>
      <c r="F90" s="87" t="e">
        <f>IF(FN_MC!#REF!="","*",FN_MC!#REF!)</f>
        <v>#REF!</v>
      </c>
      <c r="G90" s="87" t="e">
        <f>IF(FN_MC!#REF!="","*",FN_MC!#REF!)</f>
        <v>#REF!</v>
      </c>
      <c r="H90" s="125" t="e">
        <f>IF(FN_MC!#REF!="","*",FN_MC!#REF!)</f>
        <v>#REF!</v>
      </c>
      <c r="I90" s="110" t="e">
        <f>IF(FN_MC!#REF!="","*",FN_MC!#REF!)</f>
        <v>#REF!</v>
      </c>
      <c r="J90" s="110" t="e">
        <f>IF(FN_MC!#REF!="","*",FN_MC!#REF!)</f>
        <v>#REF!</v>
      </c>
      <c r="K90" s="118" t="e">
        <f>IF(FN_MC!#REF!="","*",FN_MC!#REF!)</f>
        <v>#REF!</v>
      </c>
      <c r="L90" s="118" t="e">
        <f>IF(FN_MC!#REF!="","*",FN_MC!#REF!)</f>
        <v>#REF!</v>
      </c>
      <c r="M90" s="118" t="e">
        <f>IF(FN_MC!#REF!="","*",FN_MC!#REF!)</f>
        <v>#REF!</v>
      </c>
      <c r="N90" s="118" t="e">
        <f>IF(FN_MC!#REF!="","*",FN_MC!#REF!)</f>
        <v>#REF!</v>
      </c>
      <c r="O90" s="136" t="e">
        <f>FN_MC!#REF!</f>
        <v>#REF!</v>
      </c>
      <c r="P90" s="78"/>
      <c r="Q90" s="120" t="e">
        <f>IF($A$2=1,IF(FN_MC!#REF!="","*",FN_MC!#REF!),IF(FN_MC!#REF!="","*",FN_MC!#REF!))</f>
        <v>#REF!</v>
      </c>
    </row>
    <row r="91" spans="1:17">
      <c r="A91" s="85">
        <f>IF(FN_MC!B67="","*",FN_MC!B67)</f>
        <v>46060</v>
      </c>
      <c r="B91" s="86" t="str">
        <f>IF(FN_MC!X67="","*",FN_MC!X67)</f>
        <v>Oportunidade</v>
      </c>
      <c r="C91" s="87" t="str">
        <f>IF(FN_MC!S67="","*",FN_MC!S67)</f>
        <v>FERRONORTE</v>
      </c>
      <c r="D91" s="87" t="str">
        <f>IF(FN_MC!T67="","*",FN_MC!T67)</f>
        <v>TCS-TGR</v>
      </c>
      <c r="E91" s="87" t="str">
        <f>IF(FN_MC!D67="","*",FN_MC!D67)</f>
        <v>ELSON (TF-526)</v>
      </c>
      <c r="F91" s="87" t="str">
        <f>IF(FN_MC!H67="","*",FN_MC!H67)</f>
        <v>TPC440</v>
      </c>
      <c r="G91" s="87" t="str">
        <f>IF(FN_MC!M67="","*",FN_MC!M67)</f>
        <v>TPC-TVL</v>
      </c>
      <c r="H91" s="125">
        <f>IF(FN_MC!K67="","*",FN_MC!K67)</f>
        <v>430.26799999999997</v>
      </c>
      <c r="I91" s="110">
        <f>IF(FN_MC!O67="","*",FN_MC!O67)</f>
        <v>0.375</v>
      </c>
      <c r="J91" s="110">
        <f>IF(FN_MC!P67="","*",FN_MC!P67)</f>
        <v>8.3333333333333329E-2</v>
      </c>
      <c r="K91" s="118" t="str">
        <f>IF(FN_MC!AK67="","*",FN_MC!AK67)</f>
        <v>TPC440</v>
      </c>
      <c r="L91" s="118" t="str">
        <f>IF(FN_MC!AM67="","*",FN_MC!AM67)</f>
        <v>TPC-TVL</v>
      </c>
      <c r="M91" s="118">
        <f>IF(FN_MC!AP67="","*",FN_MC!AP67)</f>
        <v>430.26799999999997</v>
      </c>
      <c r="N91" s="118" t="str">
        <f>IF(FN_MC!AM67="","*",FN_MC!AM67)</f>
        <v>TPC-TVL</v>
      </c>
      <c r="O91" s="136">
        <f>FN_MC!BH67</f>
        <v>0</v>
      </c>
      <c r="P91" s="78"/>
      <c r="Q91" s="120" t="str">
        <f>IF($A$2=1,IF(FN_MC!BJ67="","*",FN_MC!BJ67),IF(FN_MC!BK67="","*",FN_MC!BK67))</f>
        <v xml:space="preserve">Eque no local, 07:21, sem oportunidade </v>
      </c>
    </row>
    <row r="92" spans="1:17">
      <c r="A92" s="85">
        <f>IF(FN_MC!B68="","*",FN_MC!B68)</f>
        <v>46060</v>
      </c>
      <c r="B92" s="86" t="str">
        <f>IF(FN_MC!X68="","*",FN_MC!X68)</f>
        <v>Oportunidade</v>
      </c>
      <c r="C92" s="87" t="str">
        <f>IF(FN_MC!S68="","*",FN_MC!S68)</f>
        <v>FERRONORTE</v>
      </c>
      <c r="D92" s="87" t="str">
        <f>IF(FN_MC!T68="","*",FN_MC!T68)</f>
        <v>TMI-TCS</v>
      </c>
      <c r="E92" s="87" t="str">
        <f>IF(FN_MC!D68="","*",FN_MC!D68)</f>
        <v>MARCOS (TF-520)</v>
      </c>
      <c r="F92" s="87" t="str">
        <f>IF(FN_MC!H68="","*",FN_MC!H68)</f>
        <v>277TCS</v>
      </c>
      <c r="G92" s="87" t="str">
        <f>IF(FN_MC!M68="","*",FN_MC!M68)</f>
        <v>TJA-TCS</v>
      </c>
      <c r="H92" s="125">
        <f>IF(FN_MC!K68="","*",FN_MC!K68)</f>
        <v>280.5</v>
      </c>
      <c r="I92" s="110">
        <f>IF(FN_MC!O68="","*",FN_MC!O68)</f>
        <v>0.375</v>
      </c>
      <c r="J92" s="110">
        <f>IF(FN_MC!P68="","*",FN_MC!P68)</f>
        <v>0.125</v>
      </c>
      <c r="K92" s="118" t="str">
        <f>IF(FN_MC!AK68="","*",FN_MC!AK68)</f>
        <v>277TCS</v>
      </c>
      <c r="L92" s="118" t="str">
        <f>IF(FN_MC!AM68="","*",FN_MC!AM68)</f>
        <v>TJA-TCS</v>
      </c>
      <c r="M92" s="118">
        <f>IF(FN_MC!AP68="","*",FN_MC!AP68)</f>
        <v>280.5</v>
      </c>
      <c r="N92" s="118" t="str">
        <f>IF(FN_MC!AM68="","*",FN_MC!AM68)</f>
        <v>TJA-TCS</v>
      </c>
      <c r="O92" s="136">
        <f>FN_MC!BH68</f>
        <v>0</v>
      </c>
      <c r="P92" s="78"/>
      <c r="Q92" s="120" t="str">
        <f>IF($A$2=1,IF(FN_MC!BJ68="","*",FN_MC!BJ68),IF(FN_MC!BK68="","*",FN_MC!BK68))</f>
        <v>Equipe pronta 07:20, sem oportunidade</v>
      </c>
    </row>
    <row r="93" spans="1:17">
      <c r="A93" s="85">
        <f>IF(FN_MC!B69="","*",FN_MC!B69)</f>
        <v>46060</v>
      </c>
      <c r="B93" s="86" t="str">
        <f>IF(FN_MC!X69="","*",FN_MC!X69)</f>
        <v>Extra</v>
      </c>
      <c r="C93" s="87" t="str">
        <f>IF(FN_MC!S69="","*",FN_MC!S69)</f>
        <v>FERRONORTE</v>
      </c>
      <c r="D93" s="87" t="str">
        <f>IF(FN_MC!T69="","*",FN_MC!T69)</f>
        <v>TMI-TCS</v>
      </c>
      <c r="E93" s="87" t="str">
        <f>IF(FN_MC!D69="","*",FN_MC!D69)</f>
        <v>V66</v>
      </c>
      <c r="F93" s="87" t="str">
        <f>IF(FN_MC!H69="","*",FN_MC!H69)</f>
        <v>TID</v>
      </c>
      <c r="G93" s="87" t="str">
        <f>IF(FN_MC!M69="","*",FN_MC!M69)</f>
        <v>TCE-TID</v>
      </c>
      <c r="H93" s="125">
        <f>IF(FN_MC!K69="","*",FN_MC!K69)</f>
        <v>174</v>
      </c>
      <c r="I93" s="110">
        <f>IF(FN_MC!O69="","*",FN_MC!O69)</f>
        <v>0.375</v>
      </c>
      <c r="J93" s="110">
        <f>IF(FN_MC!P69="","*",FN_MC!P69)</f>
        <v>4.1666666666666664E-2</v>
      </c>
      <c r="K93" s="118" t="str">
        <f>IF(FN_MC!AK69="","*",FN_MC!AK69)</f>
        <v>TID</v>
      </c>
      <c r="L93" s="118" t="str">
        <f>IF(FN_MC!AM69="","*",FN_MC!AM69)</f>
        <v>TCE-TID</v>
      </c>
      <c r="M93" s="118">
        <f>IF(FN_MC!AP69="","*",FN_MC!AP69)</f>
        <v>174</v>
      </c>
      <c r="N93" s="118" t="str">
        <f>IF(FN_MC!AM69="","*",FN_MC!AM69)</f>
        <v>TCE-TID</v>
      </c>
      <c r="O93" s="136">
        <f>FN_MC!BH69</f>
        <v>2</v>
      </c>
      <c r="P93" s="78"/>
      <c r="Q93" s="120" t="str">
        <f>IF($A$2=1,IF(FN_MC!BJ69="","*",FN_MC!BJ69),IF(FN_MC!BK69="","*",FN_MC!BK69))</f>
        <v>Em intervalo 14:57 até 16:03</v>
      </c>
    </row>
    <row r="94" spans="1:17">
      <c r="A94" s="85">
        <f>IF(FN_MC!B70="","*",FN_MC!B70)</f>
        <v>46061</v>
      </c>
      <c r="B94" s="86" t="str">
        <f>IF(FN_MC!X70="","*",FN_MC!X70)</f>
        <v>Oportunidade</v>
      </c>
      <c r="C94" s="87" t="str">
        <f>IF(FN_MC!S70="","*",FN_MC!S70)</f>
        <v>FERRONORTE</v>
      </c>
      <c r="D94" s="87" t="str">
        <f>IF(FN_MC!T70="","*",FN_MC!T70)</f>
        <v>TGR-TRO</v>
      </c>
      <c r="E94" s="87" t="str">
        <f>IF(FN_MC!D70="","*",FN_MC!D70)</f>
        <v>V86</v>
      </c>
      <c r="F94" s="87" t="str">
        <f>IF(FN_MC!H70="","*",FN_MC!H70)</f>
        <v>TSF</v>
      </c>
      <c r="G94" s="87" t="str">
        <f>IF(FN_MC!M70="","*",FN_MC!M70)</f>
        <v>TAL-TSF</v>
      </c>
      <c r="H94" s="125">
        <f>IF(FN_MC!K70="","*",FN_MC!K70)</f>
        <v>710</v>
      </c>
      <c r="I94" s="110">
        <f>IF(FN_MC!O70="","*",FN_MC!O70)</f>
        <v>0.41666666666666669</v>
      </c>
      <c r="J94" s="110">
        <f>IF(FN_MC!P70="","*",FN_MC!P70)</f>
        <v>0.125</v>
      </c>
      <c r="K94" s="118" t="str">
        <f>IF(FN_MC!AK70="","*",FN_MC!AK70)</f>
        <v>TSF</v>
      </c>
      <c r="L94" s="118" t="str">
        <f>IF(FN_MC!AM70="","*",FN_MC!AM70)</f>
        <v>TAL-TSF</v>
      </c>
      <c r="M94" s="118">
        <f>IF(FN_MC!AP70="","*",FN_MC!AP70)</f>
        <v>710</v>
      </c>
      <c r="N94" s="118" t="str">
        <f>IF(FN_MC!AM70="","*",FN_MC!AM70)</f>
        <v>TAL-TSF</v>
      </c>
      <c r="O94" s="136">
        <f>FN_MC!BH70</f>
        <v>0</v>
      </c>
      <c r="P94" s="78"/>
      <c r="Q94" s="120" t="str">
        <f>IF($A$2=1,IF(FN_MC!BJ70="","*",FN_MC!BJ70),IF(FN_MC!BK70="","*",FN_MC!BK70))</f>
        <v>MC1 10:30, sem oportunidade</v>
      </c>
    </row>
    <row r="95" spans="1:17">
      <c r="A95" s="85">
        <f>IF(FN_MC!B71="","*",FN_MC!B71)</f>
        <v>46061</v>
      </c>
      <c r="B95" s="86" t="str">
        <f>IF(FN_MC!X71="","*",FN_MC!X71)</f>
        <v>Extra</v>
      </c>
      <c r="C95" s="87" t="str">
        <f>IF(FN_MC!S71="","*",FN_MC!S71)</f>
        <v>FERRONORTE</v>
      </c>
      <c r="D95" s="87" t="str">
        <f>IF(FN_MC!T71="","*",FN_MC!T71)</f>
        <v>TMI-TCS</v>
      </c>
      <c r="E95" s="87" t="str">
        <f>IF(FN_MC!D71="","*",FN_MC!D71)</f>
        <v>V66</v>
      </c>
      <c r="F95" s="87" t="str">
        <f>IF(FN_MC!H71="","*",FN_MC!H71)</f>
        <v>TID</v>
      </c>
      <c r="G95" s="87" t="str">
        <f>IF(FN_MC!M71="","*",FN_MC!M71)</f>
        <v>TCE-TID</v>
      </c>
      <c r="H95" s="125">
        <f>IF(FN_MC!K71="","*",FN_MC!K71)</f>
        <v>173</v>
      </c>
      <c r="I95" s="110">
        <f>IF(FN_MC!O71="","*",FN_MC!O71)</f>
        <v>0.375</v>
      </c>
      <c r="J95" s="110">
        <f>IF(FN_MC!P71="","*",FN_MC!P71)</f>
        <v>6.25E-2</v>
      </c>
      <c r="K95" s="118" t="str">
        <f>IF(FN_MC!AK71="","*",FN_MC!AK71)</f>
        <v>TID</v>
      </c>
      <c r="L95" s="118" t="str">
        <f>IF(FN_MC!AM71="","*",FN_MC!AM71)</f>
        <v>TCE-TID</v>
      </c>
      <c r="M95" s="118">
        <f>IF(FN_MC!AP71="","*",FN_MC!AP71)</f>
        <v>173</v>
      </c>
      <c r="N95" s="118" t="str">
        <f>IF(FN_MC!AM71="","*",FN_MC!AM71)</f>
        <v>TCE-TID</v>
      </c>
      <c r="O95" s="136">
        <f>FN_MC!BH71</f>
        <v>2</v>
      </c>
      <c r="P95" s="78"/>
      <c r="Q95" s="120" t="str">
        <f>IF($A$2=1,IF(FN_MC!BJ71="","*",FN_MC!BJ71),IF(FN_MC!BK71="","*",FN_MC!BK71))</f>
        <v xml:space="preserve">MC1 10:34, oportunidade as 12h após I83, em intervalo 12:43 </v>
      </c>
    </row>
    <row r="96" spans="1:17">
      <c r="A96" s="85">
        <f>IF(FN_MC!B73="","*",FN_MC!B73)</f>
        <v>46062</v>
      </c>
      <c r="B96" s="86" t="str">
        <f>IF(FN_MC!X73="","*",FN_MC!X73)</f>
        <v>Oportunidade</v>
      </c>
      <c r="C96" s="87" t="str">
        <f>IF(FN_MC!S73="","*",FN_MC!S73)</f>
        <v>FERRONORTE</v>
      </c>
      <c r="D96" s="87" t="str">
        <f>IF(FN_MC!T73="","*",FN_MC!T73)</f>
        <v>TGR-TRO</v>
      </c>
      <c r="E96" s="87" t="str">
        <f>IF(FN_MC!D73="","*",FN_MC!D73)</f>
        <v>V86</v>
      </c>
      <c r="F96" s="87" t="str">
        <f>IF(FN_MC!H73="","*",FN_MC!H73)</f>
        <v>TSF</v>
      </c>
      <c r="G96" s="87" t="str">
        <f>IF(FN_MC!M73="","*",FN_MC!M73)</f>
        <v>TAL-TSF</v>
      </c>
      <c r="H96" s="125">
        <f>IF(FN_MC!K73="","*",FN_MC!K73)</f>
        <v>710</v>
      </c>
      <c r="I96" s="110">
        <f>IF(FN_MC!O73="","*",FN_MC!O73)</f>
        <v>0.45833333333333331</v>
      </c>
      <c r="J96" s="110">
        <f>IF(FN_MC!P73="","*",FN_MC!P73)</f>
        <v>0.125</v>
      </c>
      <c r="K96" s="118" t="str">
        <f>IF(FN_MC!AK73="","*",FN_MC!AK73)</f>
        <v>TSF</v>
      </c>
      <c r="L96" s="118" t="str">
        <f>IF(FN_MC!AM73="","*",FN_MC!AM73)</f>
        <v>TAL-TSF</v>
      </c>
      <c r="M96" s="118">
        <f>IF(FN_MC!AP73="","*",FN_MC!AP73)</f>
        <v>710</v>
      </c>
      <c r="N96" s="118" t="str">
        <f>IF(FN_MC!AM73="","*",FN_MC!AM73)</f>
        <v>TAL-TSF</v>
      </c>
      <c r="O96" s="136">
        <f>FN_MC!BH73</f>
        <v>0</v>
      </c>
      <c r="P96" s="78"/>
      <c r="Q96" s="120" t="str">
        <f>IF($A$2=1,IF(FN_MC!BJ73="","*",FN_MC!BJ73),IF(FN_MC!BK73="","*",FN_MC!BK73))</f>
        <v>MC1 as 09:14h - Sem oportunidade</v>
      </c>
    </row>
    <row r="97" spans="1:17">
      <c r="A97" s="85">
        <f>IF(FN_MC!B74="","*",FN_MC!B74)</f>
        <v>46062</v>
      </c>
      <c r="B97" s="86" t="str">
        <f>IF(FN_MC!X74="","*",FN_MC!X74)</f>
        <v>Oportunidade</v>
      </c>
      <c r="C97" s="87" t="str">
        <f>IF(FN_MC!S74="","*",FN_MC!S74)</f>
        <v>FERRONORTE</v>
      </c>
      <c r="D97" s="87" t="str">
        <f>IF(FN_MC!T74="","*",FN_MC!T74)</f>
        <v>TGR-TRO</v>
      </c>
      <c r="E97" s="87" t="str">
        <f>IF(FN_MC!D74="","*",FN_MC!D74)</f>
        <v>W70</v>
      </c>
      <c r="F97" s="87" t="str">
        <f>IF(FN_MC!H74="","*",FN_MC!H74)</f>
        <v>TIQ</v>
      </c>
      <c r="G97" s="87" t="str">
        <f>IF(FN_MC!M74="","*",FN_MC!M74)</f>
        <v>TAL-TSF</v>
      </c>
      <c r="H97" s="125">
        <f>IF(FN_MC!K74="","*",FN_MC!K74)</f>
        <v>704</v>
      </c>
      <c r="I97" s="110">
        <f>IF(FN_MC!O74="","*",FN_MC!O74)</f>
        <v>0.4375</v>
      </c>
      <c r="J97" s="110">
        <f>IF(FN_MC!P74="","*",FN_MC!P74)</f>
        <v>0.125</v>
      </c>
      <c r="K97" s="118" t="str">
        <f>IF(FN_MC!AK74="","*",FN_MC!AK74)</f>
        <v>TIQ</v>
      </c>
      <c r="L97" s="118" t="str">
        <f>IF(FN_MC!AM74="","*",FN_MC!AM74)</f>
        <v>TAL-TSF</v>
      </c>
      <c r="M97" s="118">
        <f>IF(FN_MC!AP74="","*",FN_MC!AP74)</f>
        <v>704</v>
      </c>
      <c r="N97" s="118" t="str">
        <f>IF(FN_MC!AM74="","*",FN_MC!AM74)</f>
        <v>TAL-TSF</v>
      </c>
      <c r="O97" s="136">
        <f>FN_MC!BH74</f>
        <v>0</v>
      </c>
      <c r="P97" s="78"/>
      <c r="Q97" s="120" t="str">
        <f>IF($A$2=1,IF(FN_MC!BJ74="","*",FN_MC!BJ74),IF(FN_MC!BK74="","*",FN_MC!BK74))</f>
        <v>Sem oportunidade</v>
      </c>
    </row>
    <row r="98" spans="1:17">
      <c r="A98" s="85">
        <f>IF(FN_MC!B75="","*",FN_MC!B75)</f>
        <v>46062</v>
      </c>
      <c r="B98" s="86" t="str">
        <f>IF(FN_MC!X75="","*",FN_MC!X75)</f>
        <v>Oportunidade</v>
      </c>
      <c r="C98" s="87" t="str">
        <f>IF(FN_MC!S75="","*",FN_MC!S75)</f>
        <v>FERRONORTE</v>
      </c>
      <c r="D98" s="87" t="str">
        <f>IF(FN_MC!T75="","*",FN_MC!T75)</f>
        <v>TGR-TRO</v>
      </c>
      <c r="E98" s="87" t="str">
        <f>IF(FN_MC!D75="","*",FN_MC!D75)</f>
        <v>BRUNO (TF-525)</v>
      </c>
      <c r="F98" s="87" t="str">
        <f>IF(FN_MC!H75="","*",FN_MC!H75)</f>
        <v>TRM</v>
      </c>
      <c r="G98" s="87" t="str">
        <f>IF(FN_MC!M75="","*",FN_MC!M75)</f>
        <v>TRM</v>
      </c>
      <c r="H98" s="125">
        <f>IF(FN_MC!K75="","*",FN_MC!K75)</f>
        <v>548.16</v>
      </c>
      <c r="I98" s="110">
        <f>IF(FN_MC!O75="","*",FN_MC!O75)</f>
        <v>0.375</v>
      </c>
      <c r="J98" s="110">
        <f>IF(FN_MC!P75="","*",FN_MC!P75)</f>
        <v>6.25E-2</v>
      </c>
      <c r="K98" s="118" t="str">
        <f>IF(FN_MC!AK75="","*",FN_MC!AK75)</f>
        <v>TRM</v>
      </c>
      <c r="L98" s="118" t="str">
        <f>IF(FN_MC!AM75="","*",FN_MC!AM75)</f>
        <v>TRM</v>
      </c>
      <c r="M98" s="118">
        <f>IF(FN_MC!AP75="","*",FN_MC!AP75)</f>
        <v>548.16</v>
      </c>
      <c r="N98" s="118" t="str">
        <f>IF(FN_MC!AM75="","*",FN_MC!AM75)</f>
        <v>TRM</v>
      </c>
      <c r="O98" s="136">
        <f>FN_MC!BH75</f>
        <v>0</v>
      </c>
      <c r="P98" s="78"/>
      <c r="Q98" s="120" t="str">
        <f>IF($A$2=1,IF(FN_MC!BJ75="","*",FN_MC!BJ75),IF(FN_MC!BK75="","*",FN_MC!BK75))</f>
        <v>Equipe pronta as 08:21h  mas com chuva no local</v>
      </c>
    </row>
    <row r="99" spans="1:17">
      <c r="A99" s="85">
        <f>IF(FN_MC!B76="","*",FN_MC!B76)</f>
        <v>46062</v>
      </c>
      <c r="B99" s="86" t="str">
        <f>IF(FN_MC!X76="","*",FN_MC!X76)</f>
        <v>Oportunidade</v>
      </c>
      <c r="C99" s="87" t="str">
        <f>IF(FN_MC!S76="","*",FN_MC!S76)</f>
        <v>FERRONORTE</v>
      </c>
      <c r="D99" s="87" t="str">
        <f>IF(FN_MC!T76="","*",FN_MC!T76)</f>
        <v>TCS-TGR</v>
      </c>
      <c r="E99" s="87" t="str">
        <f>IF(FN_MC!D76="","*",FN_MC!D76)</f>
        <v>ELSON (TF-526)</v>
      </c>
      <c r="F99" s="87" t="str">
        <f>IF(FN_MC!H76="","*",FN_MC!H76)</f>
        <v>-</v>
      </c>
      <c r="G99" s="87" t="str">
        <f>IF(FN_MC!M76="","*",FN_MC!M76)</f>
        <v>TPC-TVL</v>
      </c>
      <c r="H99" s="125">
        <f>IF(FN_MC!K76="","*",FN_MC!K76)</f>
        <v>430.26799999999997</v>
      </c>
      <c r="I99" s="110">
        <f>IF(FN_MC!O76="","*",FN_MC!O76)</f>
        <v>0.35416666666666669</v>
      </c>
      <c r="J99" s="110">
        <f>IF(FN_MC!P76="","*",FN_MC!P76)</f>
        <v>6.25E-2</v>
      </c>
      <c r="K99" s="118" t="str">
        <f>IF(FN_MC!AK76="","*",FN_MC!AK76)</f>
        <v>-</v>
      </c>
      <c r="L99" s="118" t="str">
        <f>IF(FN_MC!AM76="","*",FN_MC!AM76)</f>
        <v>TPC-TVL</v>
      </c>
      <c r="M99" s="118">
        <f>IF(FN_MC!AP76="","*",FN_MC!AP76)</f>
        <v>430.26799999999997</v>
      </c>
      <c r="N99" s="118" t="str">
        <f>IF(FN_MC!AM76="","*",FN_MC!AM76)</f>
        <v>TPC-TVL</v>
      </c>
      <c r="O99" s="136">
        <f>FN_MC!BH76</f>
        <v>0</v>
      </c>
      <c r="P99" s="78"/>
      <c r="Q99" s="120" t="str">
        <f>IF($A$2=1,IF(FN_MC!BJ76="","*",FN_MC!BJ76),IF(FN_MC!BK76="","*",FN_MC!BK76))</f>
        <v>Equipe pronta as 07:51h mas com chuva no local</v>
      </c>
    </row>
    <row r="100" spans="1:17">
      <c r="A100" s="85">
        <f>IF(FN_MC!B77="","*",FN_MC!B77)</f>
        <v>46062</v>
      </c>
      <c r="B100" s="86" t="str">
        <f>IF(FN_MC!X77="","*",FN_MC!X77)</f>
        <v>Oportunidade</v>
      </c>
      <c r="C100" s="87" t="str">
        <f>IF(FN_MC!S77="","*",FN_MC!S77)</f>
        <v>FERRONORTE</v>
      </c>
      <c r="D100" s="87" t="str">
        <f>IF(FN_MC!T77="","*",FN_MC!T77)</f>
        <v>TCS-TGR</v>
      </c>
      <c r="E100" s="87" t="str">
        <f>IF(FN_MC!D77="","*",FN_MC!D77)</f>
        <v>A60</v>
      </c>
      <c r="F100" s="87" t="str">
        <f>IF(FN_MC!H77="","*",FN_MC!H77)</f>
        <v>TCS291</v>
      </c>
      <c r="G100" s="87" t="str">
        <f>IF(FN_MC!M77="","*",FN_MC!M77)</f>
        <v>TCS-TRC</v>
      </c>
      <c r="H100" s="125">
        <f>IF(FN_MC!K77="","*",FN_MC!K77)</f>
        <v>291</v>
      </c>
      <c r="I100" s="110">
        <f>IF(FN_MC!O77="","*",FN_MC!O77)</f>
        <v>0.33333333333333331</v>
      </c>
      <c r="J100" s="110">
        <f>IF(FN_MC!P77="","*",FN_MC!P77)</f>
        <v>4.1666666666666664E-2</v>
      </c>
      <c r="K100" s="118" t="str">
        <f>IF(FN_MC!AK77="","*",FN_MC!AK77)</f>
        <v>TCS291</v>
      </c>
      <c r="L100" s="118" t="str">
        <f>IF(FN_MC!AM77="","*",FN_MC!AM77)</f>
        <v>TCS-TRC</v>
      </c>
      <c r="M100" s="118">
        <f>IF(FN_MC!AP77="","*",FN_MC!AP77)</f>
        <v>291</v>
      </c>
      <c r="N100" s="118" t="str">
        <f>IF(FN_MC!AM77="","*",FN_MC!AM77)</f>
        <v>TCS-TRC</v>
      </c>
      <c r="O100" s="136">
        <f>FN_MC!BH77</f>
        <v>2</v>
      </c>
      <c r="P100" s="78"/>
      <c r="Q100" s="120" t="str">
        <f>IF($A$2=1,IF(FN_MC!BJ77="","*",FN_MC!BJ77),IF(FN_MC!BK77="","*",FN_MC!BK77))</f>
        <v xml:space="preserve"> Licença as 11:15h - em inspeção</v>
      </c>
    </row>
    <row r="101" spans="1:17">
      <c r="A101" s="85">
        <f>IF(FN_MC!B78="","*",FN_MC!B78)</f>
        <v>46062</v>
      </c>
      <c r="B101" s="86" t="str">
        <f>IF(FN_MC!X78="","*",FN_MC!X78)</f>
        <v>Oportunidade</v>
      </c>
      <c r="C101" s="87" t="str">
        <f>IF(FN_MC!S78="","*",FN_MC!S78)</f>
        <v>FERRONORTE</v>
      </c>
      <c r="D101" s="87" t="str">
        <f>IF(FN_MC!T78="","*",FN_MC!T78)</f>
        <v>TMI-TCS</v>
      </c>
      <c r="E101" s="87" t="str">
        <f>IF(FN_MC!D78="","*",FN_MC!D78)</f>
        <v>MARCOS (TF-520)</v>
      </c>
      <c r="F101" s="87" t="str">
        <f>IF(FN_MC!H78="","*",FN_MC!H78)</f>
        <v>277TCS</v>
      </c>
      <c r="G101" s="87" t="str">
        <f>IF(FN_MC!M78="","*",FN_MC!M78)</f>
        <v>TJA-TCS</v>
      </c>
      <c r="H101" s="125">
        <f>IF(FN_MC!K78="","*",FN_MC!K78)</f>
        <v>280.5</v>
      </c>
      <c r="I101" s="110">
        <f>IF(FN_MC!O78="","*",FN_MC!O78)</f>
        <v>0.375</v>
      </c>
      <c r="J101" s="110">
        <f>IF(FN_MC!P78="","*",FN_MC!P78)</f>
        <v>8.3333333333333329E-2</v>
      </c>
      <c r="K101" s="118" t="str">
        <f>IF(FN_MC!AK78="","*",FN_MC!AK78)</f>
        <v>277TCS</v>
      </c>
      <c r="L101" s="118" t="str">
        <f>IF(FN_MC!AM78="","*",FN_MC!AM78)</f>
        <v>TJA-TCS</v>
      </c>
      <c r="M101" s="118">
        <f>IF(FN_MC!AP78="","*",FN_MC!AP78)</f>
        <v>280.5</v>
      </c>
      <c r="N101" s="118" t="str">
        <f>IF(FN_MC!AM78="","*",FN_MC!AM78)</f>
        <v>TJA-TCS</v>
      </c>
      <c r="O101" s="136">
        <f>FN_MC!BH78</f>
        <v>0</v>
      </c>
      <c r="P101" s="78"/>
      <c r="Q101" s="120" t="str">
        <f>IF($A$2=1,IF(FN_MC!BJ78="","*",FN_MC!BJ78),IF(FN_MC!BK78="","*",FN_MC!BK78))</f>
        <v>Equipe pronta as 08:21h  - previsão de faixa após I58 - Chuva no local</v>
      </c>
    </row>
    <row r="102" spans="1:17">
      <c r="A102" s="85">
        <f>IF(FN_MC!B79="","*",FN_MC!B79)</f>
        <v>46062</v>
      </c>
      <c r="B102" s="86" t="str">
        <f>IF(FN_MC!X79="","*",FN_MC!X79)</f>
        <v>Oportunidade</v>
      </c>
      <c r="C102" s="87" t="str">
        <f>IF(FN_MC!S79="","*",FN_MC!S79)</f>
        <v>FERRONORTE</v>
      </c>
      <c r="D102" s="87" t="str">
        <f>IF(FN_MC!T79="","*",FN_MC!T79)</f>
        <v>TMI-TCS</v>
      </c>
      <c r="E102" s="87" t="str">
        <f>IF(FN_MC!D79="","*",FN_MC!D79)</f>
        <v>W50</v>
      </c>
      <c r="F102" s="87" t="str">
        <f>IF(FN_MC!H79="","*",FN_MC!H79)</f>
        <v>TCS2</v>
      </c>
      <c r="G102" s="87" t="str">
        <f>IF(FN_MC!M79="","*",FN_MC!M79)</f>
        <v>TVI-TJA</v>
      </c>
      <c r="H102" s="125">
        <f>IF(FN_MC!K79="","*",FN_MC!K79)</f>
        <v>260</v>
      </c>
      <c r="I102" s="110">
        <f>IF(FN_MC!O79="","*",FN_MC!O79)</f>
        <v>0.45833333333333331</v>
      </c>
      <c r="J102" s="110">
        <f>IF(FN_MC!P79="","*",FN_MC!P79)</f>
        <v>8.3333333333333329E-2</v>
      </c>
      <c r="K102" s="118" t="str">
        <f>IF(FN_MC!AK79="","*",FN_MC!AK79)</f>
        <v>TCS2</v>
      </c>
      <c r="L102" s="118" t="str">
        <f>IF(FN_MC!AM79="","*",FN_MC!AM79)</f>
        <v>TVI-TJA</v>
      </c>
      <c r="M102" s="118">
        <f>IF(FN_MC!AP79="","*",FN_MC!AP79)</f>
        <v>260</v>
      </c>
      <c r="N102" s="118" t="str">
        <f>IF(FN_MC!AM79="","*",FN_MC!AM79)</f>
        <v>TVI-TJA</v>
      </c>
      <c r="O102" s="136">
        <f>FN_MC!BH79</f>
        <v>0</v>
      </c>
      <c r="P102" s="78"/>
      <c r="Q102" s="120" t="str">
        <f>IF($A$2=1,IF(FN_MC!BJ79="","*",FN_MC!BJ79),IF(FN_MC!BK79="","*",FN_MC!BK79))</f>
        <v>MC1 11:56h - Sem oportunidade</v>
      </c>
    </row>
    <row r="103" spans="1:17">
      <c r="A103" s="85" t="e">
        <f>IF(FN_MC!#REF!="","*",FN_MC!#REF!)</f>
        <v>#REF!</v>
      </c>
      <c r="B103" s="86" t="e">
        <f>IF(FN_MC!#REF!="","*",FN_MC!#REF!)</f>
        <v>#REF!</v>
      </c>
      <c r="C103" s="87" t="e">
        <f>IF(FN_MC!#REF!="","*",FN_MC!#REF!)</f>
        <v>#REF!</v>
      </c>
      <c r="D103" s="87" t="e">
        <f>IF(FN_MC!#REF!="","*",FN_MC!#REF!)</f>
        <v>#REF!</v>
      </c>
      <c r="E103" s="87" t="e">
        <f>IF(FN_MC!#REF!="","*",FN_MC!#REF!)</f>
        <v>#REF!</v>
      </c>
      <c r="F103" s="87" t="e">
        <f>IF(FN_MC!#REF!="","*",FN_MC!#REF!)</f>
        <v>#REF!</v>
      </c>
      <c r="G103" s="87" t="e">
        <f>IF(FN_MC!#REF!="","*",FN_MC!#REF!)</f>
        <v>#REF!</v>
      </c>
      <c r="H103" s="125" t="e">
        <f>IF(FN_MC!#REF!="","*",FN_MC!#REF!)</f>
        <v>#REF!</v>
      </c>
      <c r="I103" s="110" t="e">
        <f>IF(FN_MC!#REF!="","*",FN_MC!#REF!)</f>
        <v>#REF!</v>
      </c>
      <c r="J103" s="110" t="e">
        <f>IF(FN_MC!#REF!="","*",FN_MC!#REF!)</f>
        <v>#REF!</v>
      </c>
      <c r="K103" s="118" t="e">
        <f>IF(FN_MC!#REF!="","*",FN_MC!#REF!)</f>
        <v>#REF!</v>
      </c>
      <c r="L103" s="118" t="e">
        <f>IF(FN_MC!#REF!="","*",FN_MC!#REF!)</f>
        <v>#REF!</v>
      </c>
      <c r="M103" s="118" t="e">
        <f>IF(FN_MC!#REF!="","*",FN_MC!#REF!)</f>
        <v>#REF!</v>
      </c>
      <c r="N103" s="118" t="e">
        <f>IF(FN_MC!#REF!="","*",FN_MC!#REF!)</f>
        <v>#REF!</v>
      </c>
      <c r="O103" s="136" t="e">
        <f>FN_MC!#REF!</f>
        <v>#REF!</v>
      </c>
      <c r="P103" s="78"/>
      <c r="Q103" s="120" t="e">
        <f>IF($A$2=1,IF(FN_MC!#REF!="","*",FN_MC!#REF!),IF(FN_MC!#REF!="","*",FN_MC!#REF!))</f>
        <v>#REF!</v>
      </c>
    </row>
    <row r="104" spans="1:17">
      <c r="A104" s="85">
        <f>IF(FN_MC!B80="","*",FN_MC!B80)</f>
        <v>46062</v>
      </c>
      <c r="B104" s="86" t="str">
        <f>IF(FN_MC!X80="","*",FN_MC!X80)</f>
        <v>Oportunidade</v>
      </c>
      <c r="C104" s="87" t="str">
        <f>IF(FN_MC!S80="","*",FN_MC!S80)</f>
        <v>FERRONORTE</v>
      </c>
      <c r="D104" s="87" t="str">
        <f>IF(FN_MC!T80="","*",FN_MC!T80)</f>
        <v>TMI-TCS</v>
      </c>
      <c r="E104" s="87" t="str">
        <f>IF(FN_MC!D80="","*",FN_MC!D80)</f>
        <v>V66</v>
      </c>
      <c r="F104" s="87" t="str">
        <f>IF(FN_MC!H80="","*",FN_MC!H80)</f>
        <v>TID2</v>
      </c>
      <c r="G104" s="87" t="str">
        <f>IF(FN_MC!M80="","*",FN_MC!M80)</f>
        <v>TCE-TID</v>
      </c>
      <c r="H104" s="125">
        <f>IF(FN_MC!K80="","*",FN_MC!K80)</f>
        <v>172</v>
      </c>
      <c r="I104" s="110">
        <f>IF(FN_MC!O80="","*",FN_MC!O80)</f>
        <v>0.45833333333333331</v>
      </c>
      <c r="J104" s="110">
        <f>IF(FN_MC!P80="","*",FN_MC!P80)</f>
        <v>8.3333333333333329E-2</v>
      </c>
      <c r="K104" s="118" t="str">
        <f>IF(FN_MC!AK80="","*",FN_MC!AK80)</f>
        <v>TID2</v>
      </c>
      <c r="L104" s="118" t="str">
        <f>IF(FN_MC!AM80="","*",FN_MC!AM80)</f>
        <v>TCE-TID</v>
      </c>
      <c r="M104" s="118">
        <f>IF(FN_MC!AP80="","*",FN_MC!AP80)</f>
        <v>172</v>
      </c>
      <c r="N104" s="118" t="str">
        <f>IF(FN_MC!AM80="","*",FN_MC!AM80)</f>
        <v>TCE-TID</v>
      </c>
      <c r="O104" s="136">
        <f>FN_MC!BH80</f>
        <v>0</v>
      </c>
      <c r="P104" s="78"/>
      <c r="Q104" s="120" t="str">
        <f>IF($A$2=1,IF(FN_MC!BJ80="","*",FN_MC!BJ80),IF(FN_MC!BK80="","*",FN_MC!BK80))</f>
        <v>Cancelado devido atraso no deslocamento do operador</v>
      </c>
    </row>
    <row r="105" spans="1:17">
      <c r="A105" s="85">
        <f>IF(FN_MC!B81="","*",FN_MC!B81)</f>
        <v>46062</v>
      </c>
      <c r="B105" s="86" t="str">
        <f>IF(FN_MC!X81="","*",FN_MC!X81)</f>
        <v>Oportunidade</v>
      </c>
      <c r="C105" s="87" t="str">
        <f>IF(FN_MC!S81="","*",FN_MC!S81)</f>
        <v>FERRONORTE</v>
      </c>
      <c r="D105" s="87" t="str">
        <f>IF(FN_MC!T81="","*",FN_MC!T81)</f>
        <v>TMI-TCS</v>
      </c>
      <c r="E105" s="87" t="str">
        <f>IF(FN_MC!D81="","*",FN_MC!D81)</f>
        <v>ANISIO (TF-514)</v>
      </c>
      <c r="F105" s="87" t="str">
        <f>IF(FN_MC!H81="","*",FN_MC!H81)</f>
        <v>-</v>
      </c>
      <c r="G105" s="87" t="str">
        <f>IF(FN_MC!M81="","*",FN_MC!M81)</f>
        <v>TLG-TQI</v>
      </c>
      <c r="H105" s="125">
        <f>IF(FN_MC!K81="","*",FN_MC!K81)</f>
        <v>54.53</v>
      </c>
      <c r="I105" s="110">
        <f>IF(FN_MC!O81="","*",FN_MC!O81)</f>
        <v>0.41666666666666669</v>
      </c>
      <c r="J105" s="110">
        <f>IF(FN_MC!P81="","*",FN_MC!P81)</f>
        <v>4.1666666666666664E-2</v>
      </c>
      <c r="K105" s="118" t="str">
        <f>IF(FN_MC!AK81="","*",FN_MC!AK81)</f>
        <v>-</v>
      </c>
      <c r="L105" s="118" t="str">
        <f>IF(FN_MC!AM81="","*",FN_MC!AM81)</f>
        <v>TLG-TQI</v>
      </c>
      <c r="M105" s="118">
        <f>IF(FN_MC!AP81="","*",FN_MC!AP81)</f>
        <v>54.53</v>
      </c>
      <c r="N105" s="118" t="str">
        <f>IF(FN_MC!AM81="","*",FN_MC!AM81)</f>
        <v>TLG-TQI</v>
      </c>
      <c r="O105" s="136" t="e">
        <f>FN_MC!#REF!</f>
        <v>#REF!</v>
      </c>
      <c r="P105" s="78"/>
      <c r="Q105" s="120" t="str">
        <f>IF($A$2=1,IF(FN_MC!BH81="","*",FN_MC!BH81),IF(FN_MC!BK81="","*",FN_MC!BK81))</f>
        <v>Não solicitou intevalo</v>
      </c>
    </row>
    <row r="106" spans="1:17">
      <c r="A106" s="85">
        <f>IF(FN_MC!B82="","*",FN_MC!B82)</f>
        <v>46062</v>
      </c>
      <c r="B106" s="86" t="str">
        <f>IF(FN_MC!X82="","*",FN_MC!X82)</f>
        <v>Extra</v>
      </c>
      <c r="C106" s="87" t="str">
        <f>IF(FN_MC!S82="","*",FN_MC!S82)</f>
        <v>MALHA CENTRAL</v>
      </c>
      <c r="D106" s="87" t="str">
        <f>IF(FN_MC!T82="","*",FN_MC!T82)</f>
        <v>PPN-POV</v>
      </c>
      <c r="E106" s="87" t="str">
        <f>IF(FN_MC!D82="","*",FN_MC!D82)</f>
        <v>E14</v>
      </c>
      <c r="F106" s="87" t="str">
        <f>IF(FN_MC!H82="","*",FN_MC!H82)</f>
        <v>PPN1</v>
      </c>
      <c r="G106" s="87" t="str">
        <f>IF(FN_MC!M82="","*",FN_MC!M82)</f>
        <v>PPN</v>
      </c>
      <c r="H106" s="125">
        <f>IF(FN_MC!K82="","*",FN_MC!K82)</f>
        <v>721</v>
      </c>
      <c r="I106" s="110">
        <f>IF(FN_MC!O82="","*",FN_MC!O82)</f>
        <v>0.99930555555555556</v>
      </c>
      <c r="J106" s="110">
        <f>IF(FN_MC!P82="","*",FN_MC!P82)</f>
        <v>4.1666666666666664E-2</v>
      </c>
      <c r="K106" s="118" t="str">
        <f>IF(FN_MC!AK82="","*",FN_MC!AK82)</f>
        <v>PPN1</v>
      </c>
      <c r="L106" s="118" t="str">
        <f>IF(FN_MC!AM82="","*",FN_MC!AM82)</f>
        <v>PPN</v>
      </c>
      <c r="M106" s="118">
        <f>IF(FN_MC!AP82="","*",FN_MC!AP82)</f>
        <v>721</v>
      </c>
      <c r="N106" s="118" t="str">
        <f>IF(FN_MC!AM82="","*",FN_MC!AM82)</f>
        <v>PPN</v>
      </c>
      <c r="O106" s="136">
        <f>FN_MC!BH82</f>
        <v>2</v>
      </c>
      <c r="P106" s="78"/>
      <c r="Q106" s="120" t="str">
        <f>IF($A$2=1,IF(FN_MC!BJ82="","*",FN_MC!BJ82),IF(FN_MC!BK82="","*",FN_MC!BK82))</f>
        <v xml:space="preserve">Deslocamento ok </v>
      </c>
    </row>
    <row r="107" spans="1:17">
      <c r="A107" s="85">
        <f>IF(FN_MC!B83="","*",FN_MC!B83)</f>
        <v>46062</v>
      </c>
      <c r="B107" s="86" t="str">
        <f>IF(FN_MC!X83="","*",FN_MC!X83)</f>
        <v>Oportunidade</v>
      </c>
      <c r="C107" s="87" t="str">
        <f>IF(FN_MC!S83="","*",FN_MC!S83)</f>
        <v>MALHA CENTRAL</v>
      </c>
      <c r="D107" s="87" t="str">
        <f>IF(FN_MC!T83="","*",FN_MC!T83)</f>
        <v>PPN-POV</v>
      </c>
      <c r="E107" s="87" t="str">
        <f>IF(FN_MC!D83="","*",FN_MC!D83)</f>
        <v xml:space="preserve">TURMA FIXA VIA </v>
      </c>
      <c r="F107" s="87" t="str">
        <f>IF(FN_MC!H83="","*",FN_MC!H83)</f>
        <v>POVPJA</v>
      </c>
      <c r="G107" s="87" t="str">
        <f>IF(FN_MC!M83="","*",FN_MC!M83)</f>
        <v>PJA-POV</v>
      </c>
      <c r="H107" s="125">
        <f>IF(FN_MC!K83="","*",FN_MC!K83)</f>
        <v>1519.6</v>
      </c>
      <c r="I107" s="110">
        <f>IF(FN_MC!O83="","*",FN_MC!O83)</f>
        <v>0.52083333333333337</v>
      </c>
      <c r="J107" s="110">
        <f>IF(FN_MC!P83="","*",FN_MC!P83)</f>
        <v>8.3333333333333329E-2</v>
      </c>
      <c r="K107" s="118" t="str">
        <f>IF(FN_MC!AK83="","*",FN_MC!AK83)</f>
        <v>POVPJA</v>
      </c>
      <c r="L107" s="118" t="str">
        <f>IF(FN_MC!AM83="","*",FN_MC!AM83)</f>
        <v>PJA-POV</v>
      </c>
      <c r="M107" s="118">
        <f>IF(FN_MC!AP83="","*",FN_MC!AP83)</f>
        <v>1519.6</v>
      </c>
      <c r="N107" s="118" t="str">
        <f>IF(FN_MC!AM83="","*",FN_MC!AM83)</f>
        <v>PJA-POV</v>
      </c>
      <c r="O107" s="136">
        <f>FN_MC!BH83</f>
        <v>2</v>
      </c>
      <c r="P107" s="78"/>
      <c r="Q107" s="120" t="str">
        <f>IF($A$2=1,IF(FN_MC!BJ83="","*",FN_MC!BJ83),IF(FN_MC!BK83="","*",FN_MC!BK83))</f>
        <v>Intervalo das 12:32h as 14:33</v>
      </c>
    </row>
    <row r="108" spans="1:17">
      <c r="A108" s="85">
        <f>IF(FN_MC!B84="","*",FN_MC!B84)</f>
        <v>46063</v>
      </c>
      <c r="B108" s="86" t="str">
        <f>IF(FN_MC!X84="","*",FN_MC!X84)</f>
        <v>Contrato</v>
      </c>
      <c r="C108" s="87" t="str">
        <f>IF(FN_MC!S84="","*",FN_MC!S84)</f>
        <v>FERRONORTE</v>
      </c>
      <c r="D108" s="87" t="str">
        <f>IF(FN_MC!T84="","*",FN_MC!T84)</f>
        <v>TGR-TRO</v>
      </c>
      <c r="E108" s="87" t="str">
        <f>IF(FN_MC!D84="","*",FN_MC!D84)</f>
        <v>V86</v>
      </c>
      <c r="F108" s="87" t="str">
        <f>IF(FN_MC!H84="","*",FN_MC!H84)</f>
        <v>TSF</v>
      </c>
      <c r="G108" s="87" t="str">
        <f>IF(FN_MC!M84="","*",FN_MC!M84)</f>
        <v>TAL-TSF</v>
      </c>
      <c r="H108" s="125">
        <f>IF(FN_MC!K84="","*",FN_MC!K84)</f>
        <v>710.1</v>
      </c>
      <c r="I108" s="110">
        <f>IF(FN_MC!O84="","*",FN_MC!O84)</f>
        <v>0.4375</v>
      </c>
      <c r="J108" s="110">
        <f>IF(FN_MC!P84="","*",FN_MC!P84)</f>
        <v>0.125</v>
      </c>
      <c r="K108" s="118" t="str">
        <f>IF(FN_MC!AK84="","*",FN_MC!AK84)</f>
        <v>TSF</v>
      </c>
      <c r="L108" s="118" t="str">
        <f>IF(FN_MC!AM84="","*",FN_MC!AM84)</f>
        <v>TAL-TSF</v>
      </c>
      <c r="M108" s="118">
        <f>IF(FN_MC!AP84="","*",FN_MC!AP84)</f>
        <v>710.1</v>
      </c>
      <c r="N108" s="118" t="str">
        <f>IF(FN_MC!AM84="","*",FN_MC!AM84)</f>
        <v>TAL-TSF</v>
      </c>
      <c r="O108" s="136">
        <f>FN_MC!BH84</f>
        <v>2</v>
      </c>
      <c r="P108" s="78"/>
      <c r="Q108" s="120" t="str">
        <f>IF($A$2=1,IF(FN_MC!BJ84="","*",FN_MC!BJ84),IF(FN_MC!BK84="","*",FN_MC!BK84))</f>
        <v>MC1 09:27, autorizado 09:27, em intervalo 10:58 até 16:30</v>
      </c>
    </row>
    <row r="109" spans="1:17">
      <c r="A109" s="85">
        <f>IF(FN_MC!B85="","*",FN_MC!B85)</f>
        <v>46063</v>
      </c>
      <c r="B109" s="86" t="str">
        <f>IF(FN_MC!X85="","*",FN_MC!X85)</f>
        <v>Oportunidade</v>
      </c>
      <c r="C109" s="87" t="str">
        <f>IF(FN_MC!S85="","*",FN_MC!S85)</f>
        <v>FERRONORTE</v>
      </c>
      <c r="D109" s="87" t="str">
        <f>IF(FN_MC!T85="","*",FN_MC!T85)</f>
        <v>TGR-TRO</v>
      </c>
      <c r="E109" s="87" t="str">
        <f>IF(FN_MC!D85="","*",FN_MC!D85)</f>
        <v>W70</v>
      </c>
      <c r="F109" s="87" t="str">
        <f>IF(FN_MC!H85="","*",FN_MC!H85)</f>
        <v>TIQ</v>
      </c>
      <c r="G109" s="87" t="str">
        <f>IF(FN_MC!M85="","*",FN_MC!M85)</f>
        <v>TAL-TSF</v>
      </c>
      <c r="H109" s="125">
        <f>IF(FN_MC!K85="","*",FN_MC!K85)</f>
        <v>704</v>
      </c>
      <c r="I109" s="110">
        <f>IF(FN_MC!O85="","*",FN_MC!O85)</f>
        <v>0.375</v>
      </c>
      <c r="J109" s="110">
        <f>IF(FN_MC!P85="","*",FN_MC!P85)</f>
        <v>0.125</v>
      </c>
      <c r="K109" s="118" t="str">
        <f>IF(FN_MC!AK85="","*",FN_MC!AK85)</f>
        <v>TIQ</v>
      </c>
      <c r="L109" s="118" t="str">
        <f>IF(FN_MC!AM85="","*",FN_MC!AM85)</f>
        <v>TAL-TSF</v>
      </c>
      <c r="M109" s="118">
        <f>IF(FN_MC!AP85="","*",FN_MC!AP85)</f>
        <v>704</v>
      </c>
      <c r="N109" s="118" t="str">
        <f>IF(FN_MC!AM85="","*",FN_MC!AM85)</f>
        <v>TAL-TSF</v>
      </c>
      <c r="O109" s="136">
        <f>FN_MC!BH85</f>
        <v>2</v>
      </c>
      <c r="P109" s="78"/>
      <c r="Q109" s="120" t="str">
        <f>IF($A$2=1,IF(FN_MC!BJ85="","*",FN_MC!BJ85),IF(FN_MC!BK85="","*",FN_MC!BK85))</f>
        <v>MC1 07:54, aguarda autorização CCO, autorizado 11:46, em deslocamento para descarga, em intervalo 15:07</v>
      </c>
    </row>
    <row r="110" spans="1:17">
      <c r="A110" s="85" t="str">
        <f>IF(FN_MC!B86="","*",FN_MC!B86)</f>
        <v>*</v>
      </c>
      <c r="B110" s="86" t="str">
        <f>IF(FN_MC!X86="","*",FN_MC!X86)</f>
        <v>*</v>
      </c>
      <c r="C110" s="87" t="str">
        <f>IF(FN_MC!S86="","*",FN_MC!S86)</f>
        <v>-</v>
      </c>
      <c r="D110" s="87" t="str">
        <f>IF(FN_MC!T86="","*",FN_MC!T86)</f>
        <v>-</v>
      </c>
      <c r="E110" s="87" t="str">
        <f>IF(FN_MC!D86="","*",FN_MC!D86)</f>
        <v>*</v>
      </c>
      <c r="F110" s="87" t="str">
        <f>IF(FN_MC!H86="","*",FN_MC!H86)</f>
        <v>*</v>
      </c>
      <c r="G110" s="87" t="str">
        <f>IF(FN_MC!M86="","*",FN_MC!M86)</f>
        <v>-</v>
      </c>
      <c r="H110" s="125" t="str">
        <f>IF(FN_MC!K86="","*",FN_MC!K86)</f>
        <v>*</v>
      </c>
      <c r="I110" s="110" t="str">
        <f>IF(FN_MC!O86="","*",FN_MC!O86)</f>
        <v>*</v>
      </c>
      <c r="J110" s="110" t="str">
        <f>IF(FN_MC!P86="","*",FN_MC!P86)</f>
        <v>*</v>
      </c>
      <c r="K110" s="118" t="str">
        <f>IF(FN_MC!AK86="","*",FN_MC!AK86)</f>
        <v>-</v>
      </c>
      <c r="L110" s="118" t="str">
        <f>IF(FN_MC!AM86="","*",FN_MC!AM86)</f>
        <v>-</v>
      </c>
      <c r="M110" s="118" t="str">
        <f>IF(FN_MC!AP86="","*",FN_MC!AP86)</f>
        <v>-</v>
      </c>
      <c r="N110" s="118" t="str">
        <f>IF(FN_MC!AM86="","*",FN_MC!AM86)</f>
        <v>-</v>
      </c>
      <c r="O110" s="136">
        <f>FN_MC!BH86</f>
        <v>0</v>
      </c>
      <c r="P110" s="78"/>
      <c r="Q110" s="120" t="str">
        <f>IF($A$2=1,IF(FN_MC!BJ86="","*",FN_MC!BJ86),IF(FN_MC!BK86="","*",FN_MC!BK86))</f>
        <v>*</v>
      </c>
    </row>
    <row r="111" spans="1:17">
      <c r="A111" s="85">
        <f>IF(FN_MC!B87="","*",FN_MC!B87)</f>
        <v>46063</v>
      </c>
      <c r="B111" s="86" t="str">
        <f>IF(FN_MC!X87="","*",FN_MC!X87)</f>
        <v>Oportunidade</v>
      </c>
      <c r="C111" s="87" t="str">
        <f>IF(FN_MC!S87="","*",FN_MC!S87)</f>
        <v>FERRONORTE</v>
      </c>
      <c r="D111" s="87" t="str">
        <f>IF(FN_MC!T87="","*",FN_MC!T87)</f>
        <v>TGR-TRO</v>
      </c>
      <c r="E111" s="87" t="str">
        <f>IF(FN_MC!D87="","*",FN_MC!D87)</f>
        <v>BRUNO (TF-525)</v>
      </c>
      <c r="F111" s="87" t="str">
        <f>IF(FN_MC!H87="","*",FN_MC!H87)</f>
        <v>TRM</v>
      </c>
      <c r="G111" s="87" t="str">
        <f>IF(FN_MC!M87="","*",FN_MC!M87)</f>
        <v>TRM</v>
      </c>
      <c r="H111" s="125">
        <f>IF(FN_MC!K87="","*",FN_MC!K87)</f>
        <v>548.16</v>
      </c>
      <c r="I111" s="110">
        <f>IF(FN_MC!O87="","*",FN_MC!O87)</f>
        <v>0.375</v>
      </c>
      <c r="J111" s="110">
        <f>IF(FN_MC!P87="","*",FN_MC!P87)</f>
        <v>6.25E-2</v>
      </c>
      <c r="K111" s="118" t="str">
        <f>IF(FN_MC!AK87="","*",FN_MC!AK87)</f>
        <v>TRM</v>
      </c>
      <c r="L111" s="118" t="str">
        <f>IF(FN_MC!AM87="","*",FN_MC!AM87)</f>
        <v>TRM</v>
      </c>
      <c r="M111" s="118">
        <f>IF(FN_MC!AP87="","*",FN_MC!AP87)</f>
        <v>548.16</v>
      </c>
      <c r="N111" s="118" t="str">
        <f>IF(FN_MC!AM87="","*",FN_MC!AM87)</f>
        <v>TRM</v>
      </c>
      <c r="O111" s="136">
        <f>FN_MC!BH87</f>
        <v>0</v>
      </c>
      <c r="P111" s="78"/>
      <c r="Q111" s="120" t="str">
        <f>IF($A$2=1,IF(FN_MC!BJ87="","*",FN_MC!BJ87),IF(FN_MC!BK87="","*",FN_MC!BK87))</f>
        <v xml:space="preserve">Equipe no local as 7h, aguarda temperatura para solicitar intervalo - Chuva </v>
      </c>
    </row>
    <row r="112" spans="1:17">
      <c r="A112" s="85">
        <f>IF(FN_MC!B88="","*",FN_MC!B88)</f>
        <v>46063</v>
      </c>
      <c r="B112" s="86" t="str">
        <f>IF(FN_MC!X88="","*",FN_MC!X88)</f>
        <v>Contrato</v>
      </c>
      <c r="C112" s="87" t="str">
        <f>IF(FN_MC!S88="","*",FN_MC!S88)</f>
        <v>FERRONORTE</v>
      </c>
      <c r="D112" s="87" t="str">
        <f>IF(FN_MC!T88="","*",FN_MC!T88)</f>
        <v>TCS-TGR</v>
      </c>
      <c r="E112" s="87" t="str">
        <f>IF(FN_MC!D88="","*",FN_MC!D88)</f>
        <v>ELSON (TF-526)</v>
      </c>
      <c r="F112" s="87" t="str">
        <f>IF(FN_MC!H88="","*",FN_MC!H88)</f>
        <v>TPC440</v>
      </c>
      <c r="G112" s="87" t="str">
        <f>IF(FN_MC!M88="","*",FN_MC!M88)</f>
        <v>TPC-TVL</v>
      </c>
      <c r="H112" s="125">
        <f>IF(FN_MC!K88="","*",FN_MC!K88)</f>
        <v>430.26799999999997</v>
      </c>
      <c r="I112" s="110">
        <f>IF(FN_MC!O88="","*",FN_MC!O88)</f>
        <v>0.375</v>
      </c>
      <c r="J112" s="110">
        <f>IF(FN_MC!P88="","*",FN_MC!P88)</f>
        <v>0.125</v>
      </c>
      <c r="K112" s="118" t="str">
        <f>IF(FN_MC!AK88="","*",FN_MC!AK88)</f>
        <v>TPC440</v>
      </c>
      <c r="L112" s="118" t="str">
        <f>IF(FN_MC!AM88="","*",FN_MC!AM88)</f>
        <v>TPC-TVL</v>
      </c>
      <c r="M112" s="118">
        <f>IF(FN_MC!AP88="","*",FN_MC!AP88)</f>
        <v>430.26799999999997</v>
      </c>
      <c r="N112" s="118" t="str">
        <f>IF(FN_MC!AM88="","*",FN_MC!AM88)</f>
        <v>TPC-TVL</v>
      </c>
      <c r="O112" s="136">
        <f>FN_MC!BH88</f>
        <v>0</v>
      </c>
      <c r="P112" s="78"/>
      <c r="Q112" s="120" t="str">
        <f>IF($A$2=1,IF(FN_MC!BJ88="","*",FN_MC!BJ88),IF(FN_MC!BK88="","*",FN_MC!BK88))</f>
        <v xml:space="preserve">Equipe no local as 7h, aguarda temperatura para solicitar intervalo - Chuva </v>
      </c>
    </row>
    <row r="113" spans="1:17">
      <c r="A113" s="85" t="str">
        <f>IF(FN_MC!B89="","*",FN_MC!B89)</f>
        <v>*</v>
      </c>
      <c r="B113" s="86" t="str">
        <f>IF(FN_MC!X89="","*",FN_MC!X89)</f>
        <v>*</v>
      </c>
      <c r="C113" s="87" t="str">
        <f>IF(FN_MC!S89="","*",FN_MC!S89)</f>
        <v>-</v>
      </c>
      <c r="D113" s="87" t="str">
        <f>IF(FN_MC!T89="","*",FN_MC!T89)</f>
        <v>-</v>
      </c>
      <c r="E113" s="87" t="str">
        <f>IF(FN_MC!D89="","*",FN_MC!D89)</f>
        <v>*</v>
      </c>
      <c r="F113" s="87" t="str">
        <f>IF(FN_MC!H89="","*",FN_MC!H89)</f>
        <v>*</v>
      </c>
      <c r="G113" s="87" t="str">
        <f>IF(FN_MC!M89="","*",FN_MC!M89)</f>
        <v>-</v>
      </c>
      <c r="H113" s="125" t="str">
        <f>IF(FN_MC!K89="","*",FN_MC!K89)</f>
        <v>*</v>
      </c>
      <c r="I113" s="110" t="str">
        <f>IF(FN_MC!O89="","*",FN_MC!O89)</f>
        <v>*</v>
      </c>
      <c r="J113" s="110" t="str">
        <f>IF(FN_MC!P89="","*",FN_MC!P89)</f>
        <v>*</v>
      </c>
      <c r="K113" s="118" t="str">
        <f>IF(FN_MC!AK89="","*",FN_MC!AK89)</f>
        <v>-</v>
      </c>
      <c r="L113" s="118" t="str">
        <f>IF(FN_MC!AM89="","*",FN_MC!AM89)</f>
        <v>-</v>
      </c>
      <c r="M113" s="118" t="str">
        <f>IF(FN_MC!AP89="","*",FN_MC!AP89)</f>
        <v>-</v>
      </c>
      <c r="N113" s="118" t="str">
        <f>IF(FN_MC!AM89="","*",FN_MC!AM89)</f>
        <v>-</v>
      </c>
      <c r="O113" s="136">
        <f>FN_MC!BH89</f>
        <v>0</v>
      </c>
      <c r="P113" s="78"/>
      <c r="Q113" s="120" t="str">
        <f>IF($A$2=1,IF(FN_MC!BJ89="","*",FN_MC!BJ89),IF(FN_MC!BK89="","*",FN_MC!BK89))</f>
        <v>*</v>
      </c>
    </row>
    <row r="114" spans="1:17">
      <c r="A114" s="85" t="str">
        <f>IF(FN_MC!B90="","*",FN_MC!B90)</f>
        <v>*</v>
      </c>
      <c r="B114" s="86" t="str">
        <f>IF(FN_MC!X90="","*",FN_MC!X90)</f>
        <v>*</v>
      </c>
      <c r="C114" s="87" t="str">
        <f>IF(FN_MC!S90="","*",FN_MC!S90)</f>
        <v>-</v>
      </c>
      <c r="D114" s="87" t="str">
        <f>IF(FN_MC!T90="","*",FN_MC!T90)</f>
        <v>-</v>
      </c>
      <c r="E114" s="87" t="str">
        <f>IF(FN_MC!D90="","*",FN_MC!D90)</f>
        <v>*</v>
      </c>
      <c r="F114" s="87" t="str">
        <f>IF(FN_MC!H90="","*",FN_MC!H90)</f>
        <v>*</v>
      </c>
      <c r="G114" s="87" t="str">
        <f>IF(FN_MC!M90="","*",FN_MC!M90)</f>
        <v>-</v>
      </c>
      <c r="H114" s="125" t="str">
        <f>IF(FN_MC!K90="","*",FN_MC!K90)</f>
        <v>*</v>
      </c>
      <c r="I114" s="110" t="str">
        <f>IF(FN_MC!O90="","*",FN_MC!O90)</f>
        <v>*</v>
      </c>
      <c r="J114" s="110" t="str">
        <f>IF(FN_MC!P90="","*",FN_MC!P90)</f>
        <v>*</v>
      </c>
      <c r="K114" s="118" t="str">
        <f>IF(FN_MC!AK90="","*",FN_MC!AK90)</f>
        <v>-</v>
      </c>
      <c r="L114" s="118" t="str">
        <f>IF(FN_MC!AM90="","*",FN_MC!AM90)</f>
        <v>-</v>
      </c>
      <c r="M114" s="118" t="str">
        <f>IF(FN_MC!AP90="","*",FN_MC!AP90)</f>
        <v>-</v>
      </c>
      <c r="N114" s="118" t="str">
        <f>IF(FN_MC!AM90="","*",FN_MC!AM90)</f>
        <v>-</v>
      </c>
      <c r="O114" s="136">
        <f>FN_MC!BH90</f>
        <v>0</v>
      </c>
      <c r="P114" s="78"/>
      <c r="Q114" s="120" t="str">
        <f>IF($A$2=1,IF(FN_MC!BJ90="","*",FN_MC!BJ90),IF(FN_MC!BK90="","*",FN_MC!BK90))</f>
        <v>*</v>
      </c>
    </row>
    <row r="115" spans="1:17">
      <c r="A115" s="85" t="str">
        <f>IF(FN_MC!B91="","*",FN_MC!B91)</f>
        <v>*</v>
      </c>
      <c r="B115" s="86" t="str">
        <f>IF(FN_MC!X91="","*",FN_MC!X91)</f>
        <v>*</v>
      </c>
      <c r="C115" s="87" t="str">
        <f>IF(FN_MC!S91="","*",FN_MC!S91)</f>
        <v>-</v>
      </c>
      <c r="D115" s="87" t="str">
        <f>IF(FN_MC!T91="","*",FN_MC!T91)</f>
        <v>-</v>
      </c>
      <c r="E115" s="87" t="str">
        <f>IF(FN_MC!D91="","*",FN_MC!D91)</f>
        <v>*</v>
      </c>
      <c r="F115" s="87" t="str">
        <f>IF(FN_MC!H91="","*",FN_MC!H91)</f>
        <v>*</v>
      </c>
      <c r="G115" s="87" t="str">
        <f>IF(FN_MC!M91="","*",FN_MC!M91)</f>
        <v>-</v>
      </c>
      <c r="H115" s="125" t="str">
        <f>IF(FN_MC!K91="","*",FN_MC!K91)</f>
        <v>*</v>
      </c>
      <c r="I115" s="110" t="str">
        <f>IF(FN_MC!O91="","*",FN_MC!O91)</f>
        <v>*</v>
      </c>
      <c r="J115" s="110" t="str">
        <f>IF(FN_MC!P91="","*",FN_MC!P91)</f>
        <v>*</v>
      </c>
      <c r="K115" s="118" t="str">
        <f>IF(FN_MC!AK91="","*",FN_MC!AK91)</f>
        <v>-</v>
      </c>
      <c r="L115" s="118" t="str">
        <f>IF(FN_MC!AM91="","*",FN_MC!AM91)</f>
        <v>-</v>
      </c>
      <c r="M115" s="118" t="str">
        <f>IF(FN_MC!AP91="","*",FN_MC!AP91)</f>
        <v>-</v>
      </c>
      <c r="N115" s="118" t="str">
        <f>IF(FN_MC!AM91="","*",FN_MC!AM91)</f>
        <v>-</v>
      </c>
      <c r="O115" s="136">
        <f>FN_MC!BH91</f>
        <v>0</v>
      </c>
      <c r="P115" s="78"/>
      <c r="Q115" s="120" t="str">
        <f>IF($A$2=1,IF(FN_MC!BJ91="","*",FN_MC!BJ91),IF(FN_MC!BK91="","*",FN_MC!BK91))</f>
        <v>*</v>
      </c>
    </row>
    <row r="116" spans="1:17">
      <c r="A116" s="85">
        <f>IF(FN_MC!B92="","*",FN_MC!B92)</f>
        <v>46063</v>
      </c>
      <c r="B116" s="86" t="str">
        <f>IF(FN_MC!X92="","*",FN_MC!X92)</f>
        <v>Contrato</v>
      </c>
      <c r="C116" s="87" t="str">
        <f>IF(FN_MC!S92="","*",FN_MC!S92)</f>
        <v>FERRONORTE</v>
      </c>
      <c r="D116" s="87" t="str">
        <f>IF(FN_MC!T92="","*",FN_MC!T92)</f>
        <v>TMI-TCS</v>
      </c>
      <c r="E116" s="87" t="str">
        <f>IF(FN_MC!D92="","*",FN_MC!D92)</f>
        <v>W50</v>
      </c>
      <c r="F116" s="87" t="str">
        <f>IF(FN_MC!H92="","*",FN_MC!H92)</f>
        <v>TCS</v>
      </c>
      <c r="G116" s="87" t="str">
        <f>IF(FN_MC!M92="","*",FN_MC!M92)</f>
        <v>TVI-TJA</v>
      </c>
      <c r="H116" s="125">
        <f>IF(FN_MC!K92="","*",FN_MC!K92)</f>
        <v>260</v>
      </c>
      <c r="I116" s="110">
        <f>IF(FN_MC!O92="","*",FN_MC!O92)</f>
        <v>0.35416666666666669</v>
      </c>
      <c r="J116" s="110">
        <f>IF(FN_MC!P92="","*",FN_MC!P92)</f>
        <v>0.16666666666666666</v>
      </c>
      <c r="K116" s="118" t="str">
        <f>IF(FN_MC!AK92="","*",FN_MC!AK92)</f>
        <v>TCS</v>
      </c>
      <c r="L116" s="118" t="str">
        <f>IF(FN_MC!AM92="","*",FN_MC!AM92)</f>
        <v>TVI-TJA</v>
      </c>
      <c r="M116" s="118">
        <f>IF(FN_MC!AP92="","*",FN_MC!AP92)</f>
        <v>260</v>
      </c>
      <c r="N116" s="118" t="str">
        <f>IF(FN_MC!AM92="","*",FN_MC!AM92)</f>
        <v>TVI-TJA</v>
      </c>
      <c r="O116" s="136">
        <f>FN_MC!BH92</f>
        <v>2</v>
      </c>
      <c r="P116" s="78"/>
      <c r="Q116" s="120" t="str">
        <f>IF($A$2=1,IF(FN_MC!BJ92="","*",FN_MC!BJ92),IF(FN_MC!BK92="","*",FN_MC!BK92))</f>
        <v>MC1 07:56, autorizado 08:42, em intervalo 09:27 até 11:27</v>
      </c>
    </row>
    <row r="117" spans="1:17">
      <c r="A117" s="85" t="str">
        <f>IF(FN_MC!B93="","*",FN_MC!B93)</f>
        <v>*</v>
      </c>
      <c r="B117" s="86" t="str">
        <f>IF(FN_MC!X93="","*",FN_MC!X93)</f>
        <v>*</v>
      </c>
      <c r="C117" s="87" t="str">
        <f>IF(FN_MC!S93="","*",FN_MC!S93)</f>
        <v>-</v>
      </c>
      <c r="D117" s="87" t="str">
        <f>IF(FN_MC!T93="","*",FN_MC!T93)</f>
        <v>-</v>
      </c>
      <c r="E117" s="87" t="str">
        <f>IF(FN_MC!D93="","*",FN_MC!D93)</f>
        <v>*</v>
      </c>
      <c r="F117" s="87" t="str">
        <f>IF(FN_MC!H93="","*",FN_MC!H93)</f>
        <v>*</v>
      </c>
      <c r="G117" s="87" t="str">
        <f>IF(FN_MC!M93="","*",FN_MC!M93)</f>
        <v>-</v>
      </c>
      <c r="H117" s="125" t="str">
        <f>IF(FN_MC!K93="","*",FN_MC!K93)</f>
        <v>*</v>
      </c>
      <c r="I117" s="110" t="str">
        <f>IF(FN_MC!O93="","*",FN_MC!O93)</f>
        <v>*</v>
      </c>
      <c r="J117" s="110" t="str">
        <f>IF(FN_MC!P93="","*",FN_MC!P93)</f>
        <v>*</v>
      </c>
      <c r="K117" s="118" t="str">
        <f>IF(FN_MC!AK93="","*",FN_MC!AK93)</f>
        <v>-</v>
      </c>
      <c r="L117" s="118" t="str">
        <f>IF(FN_MC!AM93="","*",FN_MC!AM93)</f>
        <v>-</v>
      </c>
      <c r="M117" s="118" t="str">
        <f>IF(FN_MC!AP93="","*",FN_MC!AP93)</f>
        <v>-</v>
      </c>
      <c r="N117" s="118" t="str">
        <f>IF(FN_MC!AM93="","*",FN_MC!AM93)</f>
        <v>-</v>
      </c>
      <c r="O117" s="136">
        <f>FN_MC!BH93</f>
        <v>0</v>
      </c>
      <c r="P117" s="78"/>
      <c r="Q117" s="120" t="str">
        <f>IF($A$2=1,IF(FN_MC!BJ93="","*",FN_MC!BJ93),IF(FN_MC!BK93="","*",FN_MC!BK93))</f>
        <v>*</v>
      </c>
    </row>
    <row r="118" spans="1:17">
      <c r="A118" s="85">
        <f>IF(FN_MC!B94="","*",FN_MC!B94)</f>
        <v>46063</v>
      </c>
      <c r="B118" s="86" t="str">
        <f>IF(FN_MC!X94="","*",FN_MC!X94)</f>
        <v>Oportunidade</v>
      </c>
      <c r="C118" s="87" t="str">
        <f>IF(FN_MC!S94="","*",FN_MC!S94)</f>
        <v>FERRONORTE</v>
      </c>
      <c r="D118" s="87" t="str">
        <f>IF(FN_MC!T94="","*",FN_MC!T94)</f>
        <v>TMI-TCS</v>
      </c>
      <c r="E118" s="87" t="str">
        <f>IF(FN_MC!D94="","*",FN_MC!D94)</f>
        <v>V66</v>
      </c>
      <c r="F118" s="87" t="str">
        <f>IF(FN_MC!H94="","*",FN_MC!H94)</f>
        <v>TID2</v>
      </c>
      <c r="G118" s="87" t="str">
        <f>IF(FN_MC!M94="","*",FN_MC!M94)</f>
        <v>TCE-TID</v>
      </c>
      <c r="H118" s="125">
        <f>IF(FN_MC!K94="","*",FN_MC!K94)</f>
        <v>172</v>
      </c>
      <c r="I118" s="110">
        <f>IF(FN_MC!O94="","*",FN_MC!O94)</f>
        <v>0.39583333333333331</v>
      </c>
      <c r="J118" s="110">
        <f>IF(FN_MC!P94="","*",FN_MC!P94)</f>
        <v>6.25E-2</v>
      </c>
      <c r="K118" s="118" t="str">
        <f>IF(FN_MC!AK94="","*",FN_MC!AK94)</f>
        <v>TID2</v>
      </c>
      <c r="L118" s="118" t="str">
        <f>IF(FN_MC!AM94="","*",FN_MC!AM94)</f>
        <v>TCE-TID</v>
      </c>
      <c r="M118" s="118">
        <f>IF(FN_MC!AP94="","*",FN_MC!AP94)</f>
        <v>172</v>
      </c>
      <c r="N118" s="118" t="str">
        <f>IF(FN_MC!AM94="","*",FN_MC!AM94)</f>
        <v>TCE-TID</v>
      </c>
      <c r="O118" s="136">
        <f>FN_MC!BH94</f>
        <v>2</v>
      </c>
      <c r="P118" s="78"/>
      <c r="Q118" s="120" t="str">
        <f>IF($A$2=1,IF(FN_MC!BJ94="","*",FN_MC!BJ94),IF(FN_MC!BK94="","*",FN_MC!BK94))</f>
        <v>MC1 08:51, autorizado 09:27, em intervalo 09:27 até 10:59, realizou 1000m de varrição</v>
      </c>
    </row>
    <row r="119" spans="1:17">
      <c r="A119" s="85" t="str">
        <f>IF(FN_MC!B95="","*",FN_MC!B95)</f>
        <v>*</v>
      </c>
      <c r="B119" s="86" t="str">
        <f>IF(FN_MC!X95="","*",FN_MC!X95)</f>
        <v>*</v>
      </c>
      <c r="C119" s="87" t="str">
        <f>IF(FN_MC!S95="","*",FN_MC!S95)</f>
        <v>-</v>
      </c>
      <c r="D119" s="87" t="str">
        <f>IF(FN_MC!T95="","*",FN_MC!T95)</f>
        <v>-</v>
      </c>
      <c r="E119" s="87" t="str">
        <f>IF(FN_MC!D95="","*",FN_MC!D95)</f>
        <v>*</v>
      </c>
      <c r="F119" s="87" t="str">
        <f>IF(FN_MC!H95="","*",FN_MC!H95)</f>
        <v>*</v>
      </c>
      <c r="G119" s="87" t="str">
        <f>IF(FN_MC!M95="","*",FN_MC!M95)</f>
        <v>-</v>
      </c>
      <c r="H119" s="125" t="str">
        <f>IF(FN_MC!K95="","*",FN_MC!K95)</f>
        <v>*</v>
      </c>
      <c r="I119" s="110" t="str">
        <f>IF(FN_MC!O95="","*",FN_MC!O95)</f>
        <v>*</v>
      </c>
      <c r="J119" s="110" t="str">
        <f>IF(FN_MC!P95="","*",FN_MC!P95)</f>
        <v>*</v>
      </c>
      <c r="K119" s="118" t="str">
        <f>IF(FN_MC!AK95="","*",FN_MC!AK95)</f>
        <v>-</v>
      </c>
      <c r="L119" s="118" t="str">
        <f>IF(FN_MC!AM95="","*",FN_MC!AM95)</f>
        <v>-</v>
      </c>
      <c r="M119" s="118" t="str">
        <f>IF(FN_MC!AP95="","*",FN_MC!AP95)</f>
        <v>-</v>
      </c>
      <c r="N119" s="118" t="str">
        <f>IF(FN_MC!AM95="","*",FN_MC!AM95)</f>
        <v>-</v>
      </c>
      <c r="O119" s="136">
        <f>FN_MC!BH95</f>
        <v>0</v>
      </c>
      <c r="P119" s="78"/>
      <c r="Q119" s="120" t="str">
        <f>IF($A$2=1,IF(FN_MC!BJ95="","*",FN_MC!BJ95),IF(FN_MC!BK95="","*",FN_MC!BK95))</f>
        <v>*</v>
      </c>
    </row>
    <row r="120" spans="1:17">
      <c r="A120" s="85">
        <f>IF(FN_MC!B96="","*",FN_MC!B96)</f>
        <v>46063</v>
      </c>
      <c r="B120" s="86" t="str">
        <f>IF(FN_MC!X96="","*",FN_MC!X96)</f>
        <v>Oportunidade</v>
      </c>
      <c r="C120" s="87" t="str">
        <f>IF(FN_MC!S96="","*",FN_MC!S96)</f>
        <v>FERRONORTE</v>
      </c>
      <c r="D120" s="87" t="str">
        <f>IF(FN_MC!T96="","*",FN_MC!T96)</f>
        <v>TMI-TCS</v>
      </c>
      <c r="E120" s="87" t="str">
        <f>IF(FN_MC!D96="","*",FN_MC!D96)</f>
        <v>MARCOS (TF-520)</v>
      </c>
      <c r="F120" s="87" t="str">
        <f>IF(FN_MC!H96="","*",FN_MC!H96)</f>
        <v>K52TQI</v>
      </c>
      <c r="G120" s="87" t="str">
        <f>IF(FN_MC!M96="","*",FN_MC!M96)</f>
        <v>TLG-TQI</v>
      </c>
      <c r="H120" s="125">
        <f>IF(FN_MC!K96="","*",FN_MC!K96)</f>
        <v>54.53</v>
      </c>
      <c r="I120" s="110">
        <f>IF(FN_MC!O96="","*",FN_MC!O96)</f>
        <v>0.375</v>
      </c>
      <c r="J120" s="110">
        <f>IF(FN_MC!P96="","*",FN_MC!P96)</f>
        <v>0.125</v>
      </c>
      <c r="K120" s="118" t="str">
        <f>IF(FN_MC!AK96="","*",FN_MC!AK96)</f>
        <v>K52TQI</v>
      </c>
      <c r="L120" s="118" t="str">
        <f>IF(FN_MC!AM96="","*",FN_MC!AM96)</f>
        <v>TLG-TQI</v>
      </c>
      <c r="M120" s="118">
        <f>IF(FN_MC!AP96="","*",FN_MC!AP96)</f>
        <v>54.53</v>
      </c>
      <c r="N120" s="118" t="str">
        <f>IF(FN_MC!AM96="","*",FN_MC!AM96)</f>
        <v>TLG-TQI</v>
      </c>
      <c r="O120" s="136">
        <f>FN_MC!BH96</f>
        <v>0</v>
      </c>
      <c r="P120" s="78"/>
      <c r="Q120" s="120" t="str">
        <f>IF($A$2=1,IF(FN_MC!BJ96="","*",FN_MC!BJ96),IF(FN_MC!BK96="","*",FN_MC!BK96))</f>
        <v>Equipe no local as 7h, aguarda temperatura para solicitar intervalo - Chuva, equipe com temperatura 11:40, aguarda passagem E46, previsão 12:30, sem temperatura para atividade</v>
      </c>
    </row>
    <row r="121" spans="1:17">
      <c r="A121" s="85">
        <f>IF(FN_MC!B97="","*",FN_MC!B97)</f>
        <v>46063</v>
      </c>
      <c r="B121" s="86" t="str">
        <f>IF(FN_MC!X97="","*",FN_MC!X97)</f>
        <v>Oportunidade</v>
      </c>
      <c r="C121" s="87" t="str">
        <f>IF(FN_MC!S97="","*",FN_MC!S97)</f>
        <v>FERRONORTE</v>
      </c>
      <c r="D121" s="87" t="str">
        <f>IF(FN_MC!T97="","*",FN_MC!T97)</f>
        <v>TMI-TCS</v>
      </c>
      <c r="E121" s="87" t="str">
        <f>IF(FN_MC!D97="","*",FN_MC!D97)</f>
        <v>E46</v>
      </c>
      <c r="F121" s="87" t="str">
        <f>IF(FN_MC!H97="","*",FN_MC!H97)</f>
        <v>TIN</v>
      </c>
      <c r="G121" s="87" t="str">
        <f>IF(FN_MC!M97="","*",FN_MC!M97)</f>
        <v>TAP-TLG</v>
      </c>
      <c r="H121" s="125">
        <f>IF(FN_MC!K97="","*",FN_MC!K97)</f>
        <v>26.8</v>
      </c>
      <c r="I121" s="110">
        <f>IF(FN_MC!O97="","*",FN_MC!O97)</f>
        <v>0.41666666666666669</v>
      </c>
      <c r="J121" s="110">
        <f>IF(FN_MC!P97="","*",FN_MC!P97)</f>
        <v>4.1666666666666664E-2</v>
      </c>
      <c r="K121" s="118" t="str">
        <f>IF(FN_MC!AK97="","*",FN_MC!AK97)</f>
        <v>TIN</v>
      </c>
      <c r="L121" s="118" t="str">
        <f>IF(FN_MC!AM97="","*",FN_MC!AM97)</f>
        <v>TAP-TLG</v>
      </c>
      <c r="M121" s="118">
        <f>IF(FN_MC!AP97="","*",FN_MC!AP97)</f>
        <v>26.8</v>
      </c>
      <c r="N121" s="118" t="str">
        <f>IF(FN_MC!AM97="","*",FN_MC!AM97)</f>
        <v>TAP-TLG</v>
      </c>
      <c r="O121" s="136">
        <f>FN_MC!BH97</f>
        <v>2</v>
      </c>
      <c r="P121" s="78"/>
      <c r="Q121" s="120" t="str">
        <f>IF($A$2=1,IF(FN_MC!BJ97="","*",FN_MC!BJ97),IF(FN_MC!BK97="","*",FN_MC!BK97))</f>
        <v>MC1 09:52, autorizado 10:11, finalizou manobra 11:15, aguarda licença para descarga, em descarga 13:15 até 15:25</v>
      </c>
    </row>
    <row r="122" spans="1:17">
      <c r="A122" s="85">
        <f>IF(FN_MC!B98="","*",FN_MC!B98)</f>
        <v>46063</v>
      </c>
      <c r="B122" s="86" t="str">
        <f>IF(FN_MC!X98="","*",FN_MC!X98)</f>
        <v>Oportunidade</v>
      </c>
      <c r="C122" s="87" t="str">
        <f>IF(FN_MC!S98="","*",FN_MC!S98)</f>
        <v>FERRONORTE</v>
      </c>
      <c r="D122" s="87" t="str">
        <f>IF(FN_MC!T98="","*",FN_MC!T98)</f>
        <v>TMI-TCS</v>
      </c>
      <c r="E122" s="87" t="str">
        <f>IF(FN_MC!D98="","*",FN_MC!D98)</f>
        <v>A60</v>
      </c>
      <c r="F122" s="87" t="str">
        <f>IF(FN_MC!H98="","*",FN_MC!H98)</f>
        <v>TMI</v>
      </c>
      <c r="G122" s="87" t="str">
        <f>IF(FN_MC!M98="","*",FN_MC!M98)</f>
        <v>TMI-TRP</v>
      </c>
      <c r="H122" s="125">
        <f>IF(FN_MC!K98="","*",FN_MC!K98)</f>
        <v>1</v>
      </c>
      <c r="I122" s="110">
        <f>IF(FN_MC!O98="","*",FN_MC!O98)</f>
        <v>0.33333333333333331</v>
      </c>
      <c r="J122" s="110">
        <f>IF(FN_MC!P98="","*",FN_MC!P98)</f>
        <v>4.1666666666666664E-2</v>
      </c>
      <c r="K122" s="118" t="str">
        <f>IF(FN_MC!AK98="","*",FN_MC!AK98)</f>
        <v>TMI</v>
      </c>
      <c r="L122" s="118" t="str">
        <f>IF(FN_MC!AM98="","*",FN_MC!AM98)</f>
        <v>TMI-TRP</v>
      </c>
      <c r="M122" s="118">
        <f>IF(FN_MC!AP98="","*",FN_MC!AP98)</f>
        <v>1</v>
      </c>
      <c r="N122" s="118" t="str">
        <f>IF(FN_MC!AM98="","*",FN_MC!AM98)</f>
        <v>TMI-TRP</v>
      </c>
      <c r="O122" s="136">
        <f>FN_MC!BH98</f>
        <v>2</v>
      </c>
      <c r="P122" s="78"/>
      <c r="Q122" s="120" t="str">
        <f>IF($A$2=1,IF(FN_MC!BJ98="","*",FN_MC!BJ98),IF(FN_MC!BK98="","*",FN_MC!BK98))</f>
        <v xml:space="preserve">Ronda ok </v>
      </c>
    </row>
    <row r="123" spans="1:17">
      <c r="A123" s="85">
        <f>IF(FN_MC!B99="","*",FN_MC!B99)</f>
        <v>46063</v>
      </c>
      <c r="B123" s="86" t="str">
        <f>IF(FN_MC!X99="","*",FN_MC!X99)</f>
        <v>Extra</v>
      </c>
      <c r="C123" s="87" t="str">
        <f>IF(FN_MC!S99="","*",FN_MC!S99)</f>
        <v>MALHA CENTRAL</v>
      </c>
      <c r="D123" s="87" t="str">
        <f>IF(FN_MC!T99="","*",FN_MC!T99)</f>
        <v>PPN-POV</v>
      </c>
      <c r="E123" s="87" t="str">
        <f>IF(FN_MC!D99="","*",FN_MC!D99)</f>
        <v>CARLOS NEVES (TP-521)</v>
      </c>
      <c r="F123" s="87" t="str">
        <f>IF(FN_MC!H99="","*",FN_MC!H99)</f>
        <v>-</v>
      </c>
      <c r="G123" s="87" t="str">
        <f>IF(FN_MC!M99="","*",FN_MC!M99)</f>
        <v>PPO-PPP</v>
      </c>
      <c r="H123" s="125">
        <f>IF(FN_MC!K99="","*",FN_MC!K99)</f>
        <v>1142.5999999999999</v>
      </c>
      <c r="I123" s="110">
        <f>IF(FN_MC!O99="","*",FN_MC!O99)</f>
        <v>0.29166666666666669</v>
      </c>
      <c r="J123" s="110">
        <f>IF(FN_MC!P99="","*",FN_MC!P99)</f>
        <v>0.41666666666666669</v>
      </c>
      <c r="K123" s="118" t="str">
        <f>IF(FN_MC!AK99="","*",FN_MC!AK99)</f>
        <v>-</v>
      </c>
      <c r="L123" s="118" t="str">
        <f>IF(FN_MC!AM99="","*",FN_MC!AM99)</f>
        <v>PPO-PPP</v>
      </c>
      <c r="M123" s="118">
        <f>IF(FN_MC!AP99="","*",FN_MC!AP99)</f>
        <v>1142.5999999999999</v>
      </c>
      <c r="N123" s="118" t="str">
        <f>IF(FN_MC!AM99="","*",FN_MC!AM99)</f>
        <v>PPO-PPP</v>
      </c>
      <c r="O123" s="136">
        <f>FN_MC!BH99</f>
        <v>2</v>
      </c>
      <c r="P123" s="78"/>
      <c r="Q123" s="120" t="str">
        <f>IF($A$2=1,IF(FN_MC!BJ99="","*",FN_MC!BJ99),IF(FN_MC!BK99="","*",FN_MC!BK99))</f>
        <v>Equipe pronta 7h, em intervalo 07:35 até 17:35</v>
      </c>
    </row>
    <row r="124" spans="1:17">
      <c r="A124" s="85">
        <f>IF(FN_MC!B100="","*",FN_MC!B100)</f>
        <v>46063</v>
      </c>
      <c r="B124" s="86" t="str">
        <f>IF(FN_MC!X100="","*",FN_MC!X100)</f>
        <v>Extra</v>
      </c>
      <c r="C124" s="87" t="str">
        <f>IF(FN_MC!S100="","*",FN_MC!S100)</f>
        <v>MALHA CENTRAL</v>
      </c>
      <c r="D124" s="87" t="str">
        <f>IF(FN_MC!T100="","*",FN_MC!T100)</f>
        <v>PRV-POV</v>
      </c>
      <c r="E124" s="87" t="str">
        <f>IF(FN_MC!D100="","*",FN_MC!D100)</f>
        <v>W94</v>
      </c>
      <c r="F124" s="87" t="str">
        <f>IF(FN_MC!H100="","*",FN_MC!H100)</f>
        <v>PPR1</v>
      </c>
      <c r="G124" s="87" t="str">
        <f>IF(FN_MC!M100="","*",FN_MC!M100)</f>
        <v>PPR-PSS</v>
      </c>
      <c r="H124" s="125">
        <f>IF(FN_MC!K100="","*",FN_MC!K100)</f>
        <v>1996.3</v>
      </c>
      <c r="I124" s="110">
        <f>IF(FN_MC!O100="","*",FN_MC!O100)</f>
        <v>0.375</v>
      </c>
      <c r="J124" s="110">
        <f>IF(FN_MC!P100="","*",FN_MC!P100)</f>
        <v>8.3333333333333329E-2</v>
      </c>
      <c r="K124" s="118" t="str">
        <f>IF(FN_MC!AK100="","*",FN_MC!AK100)</f>
        <v>PPR1</v>
      </c>
      <c r="L124" s="118" t="str">
        <f>IF(FN_MC!AM100="","*",FN_MC!AM100)</f>
        <v>PPR-PSS</v>
      </c>
      <c r="M124" s="118">
        <f>IF(FN_MC!AP100="","*",FN_MC!AP100)</f>
        <v>1996.3</v>
      </c>
      <c r="N124" s="118" t="str">
        <f>IF(FN_MC!AM100="","*",FN_MC!AM100)</f>
        <v>PPR-PSS</v>
      </c>
      <c r="O124" s="136">
        <f>FN_MC!BH100</f>
        <v>2</v>
      </c>
      <c r="P124" s="78"/>
      <c r="Q124" s="120" t="str">
        <f>IF($A$2=1,IF(FN_MC!BJ100="","*",FN_MC!BJ100),IF(FN_MC!BK100="","*",FN_MC!BK100))</f>
        <v xml:space="preserve">MC1 10:47, autorizado 12:22, em carregamento 13:41, carregamento finalizado </v>
      </c>
    </row>
    <row r="125" spans="1:17">
      <c r="A125" s="85">
        <f>IF(FN_MC!B102="","*",FN_MC!B102)</f>
        <v>46064</v>
      </c>
      <c r="B125" s="86" t="str">
        <f>IF(FN_MC!X102="","*",FN_MC!X102)</f>
        <v>Contrato</v>
      </c>
      <c r="C125" s="87" t="str">
        <f>IF(FN_MC!S102="","*",FN_MC!S102)</f>
        <v>FERRONORTE</v>
      </c>
      <c r="D125" s="87" t="str">
        <f>IF(FN_MC!T102="","*",FN_MC!T102)</f>
        <v>TGR-TRO</v>
      </c>
      <c r="E125" s="87" t="str">
        <f>IF(FN_MC!D102="","*",FN_MC!D102)</f>
        <v>V86</v>
      </c>
      <c r="F125" s="87" t="str">
        <f>IF(FN_MC!H102="","*",FN_MC!H102)</f>
        <v>TSF1</v>
      </c>
      <c r="G125" s="87" t="str">
        <f>IF(FN_MC!M102="","*",FN_MC!M102)</f>
        <v>TBS-TAL</v>
      </c>
      <c r="H125" s="125">
        <f>IF(FN_MC!K102="","*",FN_MC!K102)</f>
        <v>665.9</v>
      </c>
      <c r="I125" s="110">
        <f>IF(FN_MC!O102="","*",FN_MC!O102)</f>
        <v>0.4375</v>
      </c>
      <c r="J125" s="110">
        <f>IF(FN_MC!P102="","*",FN_MC!P102)</f>
        <v>0.125</v>
      </c>
      <c r="K125" s="118" t="str">
        <f>IF(FN_MC!AK102="","*",FN_MC!AK102)</f>
        <v>TSF1</v>
      </c>
      <c r="L125" s="118" t="str">
        <f>IF(FN_MC!AM102="","*",FN_MC!AM102)</f>
        <v>TBS-TAL</v>
      </c>
      <c r="M125" s="118">
        <f>IF(FN_MC!AP102="","*",FN_MC!AP102)</f>
        <v>665.9</v>
      </c>
      <c r="N125" s="118" t="str">
        <f>IF(FN_MC!AM102="","*",FN_MC!AM102)</f>
        <v>TBS-TAL</v>
      </c>
      <c r="O125" s="136">
        <f>FN_MC!BH102</f>
        <v>0</v>
      </c>
      <c r="P125" s="78"/>
      <c r="Q125" s="120" t="str">
        <f>IF($A$2=1,IF(FN_MC!BJ102="","*",FN_MC!BJ102),IF(FN_MC!BK102="","*",FN_MC!BK102))</f>
        <v xml:space="preserve">MC1 as 09:58h  - cancelado pelo CCO </v>
      </c>
    </row>
    <row r="126" spans="1:17">
      <c r="A126" s="85">
        <f>IF(FN_MC!B103="","*",FN_MC!B103)</f>
        <v>46064</v>
      </c>
      <c r="B126" s="86" t="str">
        <f>IF(FN_MC!X103="","*",FN_MC!X103)</f>
        <v>Oportunidade</v>
      </c>
      <c r="C126" s="87" t="str">
        <f>IF(FN_MC!S103="","*",FN_MC!S103)</f>
        <v>FERRONORTE</v>
      </c>
      <c r="D126" s="87" t="str">
        <f>IF(FN_MC!T103="","*",FN_MC!T103)</f>
        <v>TGR-TRO</v>
      </c>
      <c r="E126" s="87" t="str">
        <f>IF(FN_MC!D103="","*",FN_MC!D103)</f>
        <v>FRANCISCO (TF-19)</v>
      </c>
      <c r="F126" s="87" t="str">
        <f>IF(FN_MC!H103="","*",FN_MC!H103)</f>
        <v>TEPPAT1</v>
      </c>
      <c r="G126" s="87" t="str">
        <f>IF(FN_MC!M103="","*",FN_MC!M103)</f>
        <v>TEP-TMJ</v>
      </c>
      <c r="H126" s="125">
        <f>IF(FN_MC!K103="","*",FN_MC!K103)</f>
        <v>565</v>
      </c>
      <c r="I126" s="110">
        <f>IF(FN_MC!O103="","*",FN_MC!O103)</f>
        <v>0.375</v>
      </c>
      <c r="J126" s="110">
        <f>IF(FN_MC!P103="","*",FN_MC!P103)</f>
        <v>4.1666666666666664E-2</v>
      </c>
      <c r="K126" s="118" t="str">
        <f>IF(FN_MC!AK103="","*",FN_MC!AK103)</f>
        <v>TEPPAT1</v>
      </c>
      <c r="L126" s="118" t="str">
        <f>IF(FN_MC!AM103="","*",FN_MC!AM103)</f>
        <v>TEP-TMJ</v>
      </c>
      <c r="M126" s="118">
        <f>IF(FN_MC!AP103="","*",FN_MC!AP103)</f>
        <v>565</v>
      </c>
      <c r="N126" s="118" t="str">
        <f>IF(FN_MC!AM103="","*",FN_MC!AM103)</f>
        <v>TEP-TMJ</v>
      </c>
      <c r="O126" s="136">
        <f>FN_MC!BH103</f>
        <v>2</v>
      </c>
      <c r="P126" s="78"/>
      <c r="Q126" s="120" t="str">
        <f>IF($A$2=1,IF(FN_MC!BJ103="","*",FN_MC!BJ103),IF(FN_MC!BK103="","*",FN_MC!BK103))</f>
        <v>Pronto as 11h - Intervalo das 11:50h as 12:50h</v>
      </c>
    </row>
    <row r="127" spans="1:17">
      <c r="A127" s="85">
        <f>IF(FN_MC!B104="","*",FN_MC!B104)</f>
        <v>46064</v>
      </c>
      <c r="B127" s="86" t="str">
        <f>IF(FN_MC!X104="","*",FN_MC!X104)</f>
        <v>Oportunidade</v>
      </c>
      <c r="C127" s="87" t="str">
        <f>IF(FN_MC!S104="","*",FN_MC!S104)</f>
        <v>FERRONORTE</v>
      </c>
      <c r="D127" s="87" t="str">
        <f>IF(FN_MC!T104="","*",FN_MC!T104)</f>
        <v>TGR-TRO</v>
      </c>
      <c r="E127" s="87" t="str">
        <f>IF(FN_MC!D104="","*",FN_MC!D104)</f>
        <v>BRUNO (TF-525)</v>
      </c>
      <c r="F127" s="87" t="str">
        <f>IF(FN_MC!H104="","*",FN_MC!H104)</f>
        <v>TRM</v>
      </c>
      <c r="G127" s="87" t="str">
        <f>IF(FN_MC!M104="","*",FN_MC!M104)</f>
        <v>TRM</v>
      </c>
      <c r="H127" s="125">
        <f>IF(FN_MC!K104="","*",FN_MC!K104)</f>
        <v>548.16</v>
      </c>
      <c r="I127" s="110">
        <f>IF(FN_MC!O104="","*",FN_MC!O104)</f>
        <v>0.33333333333333331</v>
      </c>
      <c r="J127" s="110">
        <f>IF(FN_MC!P104="","*",FN_MC!P104)</f>
        <v>5.5555555555555552E-2</v>
      </c>
      <c r="K127" s="118" t="str">
        <f>IF(FN_MC!AK104="","*",FN_MC!AK104)</f>
        <v>TRM</v>
      </c>
      <c r="L127" s="118" t="str">
        <f>IF(FN_MC!AM104="","*",FN_MC!AM104)</f>
        <v>TRM</v>
      </c>
      <c r="M127" s="118">
        <f>IF(FN_MC!AP104="","*",FN_MC!AP104)</f>
        <v>548.16</v>
      </c>
      <c r="N127" s="118" t="str">
        <f>IF(FN_MC!AM104="","*",FN_MC!AM104)</f>
        <v>TRM</v>
      </c>
      <c r="O127" s="136">
        <f>FN_MC!BH104</f>
        <v>2</v>
      </c>
      <c r="P127" s="78"/>
      <c r="Q127" s="120" t="str">
        <f>IF($A$2=1,IF(FN_MC!BJ104="","*",FN_MC!BJ104),IF(FN_MC!BK104="","*",FN_MC!BK104))</f>
        <v>Previsão de faixa após o I71 - Intervalo das 12:48h as 14:08</v>
      </c>
    </row>
    <row r="128" spans="1:17">
      <c r="A128" s="85">
        <f>IF(FN_MC!B105="","*",FN_MC!B105)</f>
        <v>46064</v>
      </c>
      <c r="B128" s="86" t="str">
        <f>IF(FN_MC!X105="","*",FN_MC!X105)</f>
        <v>Oportunidade</v>
      </c>
      <c r="C128" s="87" t="str">
        <f>IF(FN_MC!S105="","*",FN_MC!S105)</f>
        <v>FERRONORTE</v>
      </c>
      <c r="D128" s="87" t="str">
        <f>IF(FN_MC!T105="","*",FN_MC!T105)</f>
        <v>TGR-TRO</v>
      </c>
      <c r="E128" s="87" t="str">
        <f>IF(FN_MC!D105="","*",FN_MC!D105)</f>
        <v>W70</v>
      </c>
      <c r="F128" s="87" t="str">
        <f>IF(FN_MC!H105="","*",FN_MC!H105)</f>
        <v>TGR2</v>
      </c>
      <c r="G128" s="87" t="str">
        <f>IF(FN_MC!M105="","*",FN_MC!M105)</f>
        <v>TGR-TIQ</v>
      </c>
      <c r="H128" s="125">
        <f>IF(FN_MC!K105="","*",FN_MC!K105)</f>
        <v>502</v>
      </c>
      <c r="I128" s="110">
        <f>IF(FN_MC!O105="","*",FN_MC!O105)</f>
        <v>0.75</v>
      </c>
      <c r="J128" s="110">
        <f>IF(FN_MC!P105="","*",FN_MC!P105)</f>
        <v>4.1666666666666664E-2</v>
      </c>
      <c r="K128" s="118" t="str">
        <f>IF(FN_MC!AK105="","*",FN_MC!AK105)</f>
        <v>TGR2</v>
      </c>
      <c r="L128" s="118" t="str">
        <f>IF(FN_MC!AM105="","*",FN_MC!AM105)</f>
        <v>TGR-TIQ</v>
      </c>
      <c r="M128" s="118">
        <f>IF(FN_MC!AP105="","*",FN_MC!AP105)</f>
        <v>502</v>
      </c>
      <c r="N128" s="118" t="str">
        <f>IF(FN_MC!AM105="","*",FN_MC!AM105)</f>
        <v>TGR-TIQ</v>
      </c>
      <c r="O128" s="136">
        <f>FN_MC!BH105</f>
        <v>2</v>
      </c>
      <c r="P128" s="78"/>
      <c r="Q128" s="120" t="str">
        <f>IF($A$2=1,IF(FN_MC!BJ105="","*",FN_MC!BJ105),IF(FN_MC!BK105="","*",FN_MC!BK105))</f>
        <v>Em carregamento - Previsão de MC1 as 18h</v>
      </c>
    </row>
    <row r="129" spans="1:17">
      <c r="A129" s="85">
        <f>IF(FN_MC!B106="","*",FN_MC!B106)</f>
        <v>46064</v>
      </c>
      <c r="B129" s="86" t="str">
        <f>IF(FN_MC!X106="","*",FN_MC!X106)</f>
        <v>Contrato</v>
      </c>
      <c r="C129" s="87" t="str">
        <f>IF(FN_MC!S106="","*",FN_MC!S106)</f>
        <v>FERRONORTE</v>
      </c>
      <c r="D129" s="87" t="str">
        <f>IF(FN_MC!T106="","*",FN_MC!T106)</f>
        <v>TCS-TGR</v>
      </c>
      <c r="E129" s="87" t="str">
        <f>IF(FN_MC!D106="","*",FN_MC!D106)</f>
        <v>ELSON (TF-526)</v>
      </c>
      <c r="F129" s="87" t="str">
        <f>IF(FN_MC!H106="","*",FN_MC!H106)</f>
        <v>-</v>
      </c>
      <c r="G129" s="87" t="str">
        <f>IF(FN_MC!M106="","*",FN_MC!M106)</f>
        <v>TPC-TVL</v>
      </c>
      <c r="H129" s="125">
        <f>IF(FN_MC!K106="","*",FN_MC!K106)</f>
        <v>430.26799999999997</v>
      </c>
      <c r="I129" s="110">
        <f>IF(FN_MC!O106="","*",FN_MC!O106)</f>
        <v>0.375</v>
      </c>
      <c r="J129" s="110">
        <f>IF(FN_MC!P106="","*",FN_MC!P106)</f>
        <v>0.125</v>
      </c>
      <c r="K129" s="118" t="str">
        <f>IF(FN_MC!AK106="","*",FN_MC!AK106)</f>
        <v>-</v>
      </c>
      <c r="L129" s="118" t="str">
        <f>IF(FN_MC!AM106="","*",FN_MC!AM106)</f>
        <v>TPC-TVL</v>
      </c>
      <c r="M129" s="118">
        <f>IF(FN_MC!AP106="","*",FN_MC!AP106)</f>
        <v>430.26799999999997</v>
      </c>
      <c r="N129" s="118" t="str">
        <f>IF(FN_MC!AM106="","*",FN_MC!AM106)</f>
        <v>TPC-TVL</v>
      </c>
      <c r="O129" s="136">
        <f>FN_MC!BH106</f>
        <v>0</v>
      </c>
      <c r="P129" s="78"/>
      <c r="Q129" s="120" t="str">
        <f>IF($A$2=1,IF(FN_MC!BJ106="","*",FN_MC!BJ106),IF(FN_MC!BK106="","*",FN_MC!BK106))</f>
        <v>Chuva no local</v>
      </c>
    </row>
    <row r="130" spans="1:17">
      <c r="A130" s="85">
        <f>IF(FN_MC!B107="","*",FN_MC!B107)</f>
        <v>46064</v>
      </c>
      <c r="B130" s="86" t="str">
        <f>IF(FN_MC!X107="","*",FN_MC!X107)</f>
        <v>Contrato</v>
      </c>
      <c r="C130" s="87" t="str">
        <f>IF(FN_MC!S107="","*",FN_MC!S107)</f>
        <v>FERRONORTE</v>
      </c>
      <c r="D130" s="87" t="str">
        <f>IF(FN_MC!T107="","*",FN_MC!T107)</f>
        <v>TMI-TCS</v>
      </c>
      <c r="E130" s="87" t="str">
        <f>IF(FN_MC!D107="","*",FN_MC!D107)</f>
        <v>A60</v>
      </c>
      <c r="F130" s="87" t="str">
        <f>IF(FN_MC!H107="","*",FN_MC!H107)</f>
        <v>TCS291</v>
      </c>
      <c r="G130" s="87" t="str">
        <f>IF(FN_MC!M107="","*",FN_MC!M107)</f>
        <v>TCS-TGR</v>
      </c>
      <c r="H130" s="125">
        <f>IF(FN_MC!K107="","*",FN_MC!K107)</f>
        <v>290.74</v>
      </c>
      <c r="I130" s="110">
        <f>IF(FN_MC!O107="","*",FN_MC!O107)</f>
        <v>0.375</v>
      </c>
      <c r="J130" s="110">
        <f>IF(FN_MC!P107="","*",FN_MC!P107)</f>
        <v>4.1666666666666664E-2</v>
      </c>
      <c r="K130" s="118" t="str">
        <f>IF(FN_MC!AK107="","*",FN_MC!AK107)</f>
        <v>TCS291</v>
      </c>
      <c r="L130" s="118" t="str">
        <f>IF(FN_MC!AM107="","*",FN_MC!AM107)</f>
        <v>TCS-TGR</v>
      </c>
      <c r="M130" s="118">
        <f>IF(FN_MC!AP107="","*",FN_MC!AP107)</f>
        <v>290.74</v>
      </c>
      <c r="N130" s="118" t="str">
        <f>IF(FN_MC!AM107="","*",FN_MC!AM107)</f>
        <v>TCS-TGR</v>
      </c>
      <c r="O130" s="136">
        <f>FN_MC!BH107</f>
        <v>2</v>
      </c>
      <c r="P130" s="78"/>
      <c r="Q130" s="120" t="str">
        <f>IF($A$2=1,IF(FN_MC!BJ107="","*",FN_MC!BJ107),IF(FN_MC!BK107="","*",FN_MC!BK107))</f>
        <v>Licença as 09:16h</v>
      </c>
    </row>
    <row r="131" spans="1:17">
      <c r="A131" s="85">
        <f>IF(FN_MC!B109="","*",FN_MC!B109)</f>
        <v>46064</v>
      </c>
      <c r="B131" s="86" t="str">
        <f>IF(FN_MC!X109="","*",FN_MC!X109)</f>
        <v>Oportunidade</v>
      </c>
      <c r="C131" s="87" t="str">
        <f>IF(FN_MC!S109="","*",FN_MC!S109)</f>
        <v>FERRONORTE</v>
      </c>
      <c r="D131" s="87" t="str">
        <f>IF(FN_MC!T109="","*",FN_MC!T109)</f>
        <v>TMI-TCS</v>
      </c>
      <c r="E131" s="87" t="str">
        <f>IF(FN_MC!D109="","*",FN_MC!D109)</f>
        <v>W50</v>
      </c>
      <c r="F131" s="87" t="str">
        <f>IF(FN_MC!H109="","*",FN_MC!H109)</f>
        <v xml:space="preserve">TCS2 </v>
      </c>
      <c r="G131" s="87" t="str">
        <f>IF(FN_MC!M109="","*",FN_MC!M109)</f>
        <v>TVI-TJA</v>
      </c>
      <c r="H131" s="125">
        <f>IF(FN_MC!K109="","*",FN_MC!K109)</f>
        <v>250</v>
      </c>
      <c r="I131" s="110">
        <f>IF(FN_MC!O109="","*",FN_MC!O109)</f>
        <v>0.375</v>
      </c>
      <c r="J131" s="110">
        <f>IF(FN_MC!P109="","*",FN_MC!P109)</f>
        <v>8.3333333333333329E-2</v>
      </c>
      <c r="K131" s="118" t="str">
        <f>IF(FN_MC!AK109="","*",FN_MC!AK109)</f>
        <v xml:space="preserve">TCS2 </v>
      </c>
      <c r="L131" s="118" t="str">
        <f>IF(FN_MC!AM109="","*",FN_MC!AM109)</f>
        <v>TVI-TJA</v>
      </c>
      <c r="M131" s="118">
        <f>IF(FN_MC!AP109="","*",FN_MC!AP109)</f>
        <v>250</v>
      </c>
      <c r="N131" s="118" t="str">
        <f>IF(FN_MC!AM109="","*",FN_MC!AM109)</f>
        <v>TVI-TJA</v>
      </c>
      <c r="O131" s="136">
        <f>FN_MC!BH109</f>
        <v>0</v>
      </c>
      <c r="P131" s="78"/>
      <c r="Q131" s="120" t="str">
        <f>IF($A$2=1,IF(FN_MC!BJ109="","*",FN_MC!BJ109),IF(FN_MC!BK109="","*",FN_MC!BK109))</f>
        <v>Sem oportunidade de faixa</v>
      </c>
    </row>
    <row r="132" spans="1:17">
      <c r="A132" s="85">
        <f>IF(FN_MC!B110="","*",FN_MC!B110)</f>
        <v>46064</v>
      </c>
      <c r="B132" s="86" t="str">
        <f>IF(FN_MC!X110="","*",FN_MC!X110)</f>
        <v>Oportunidade</v>
      </c>
      <c r="C132" s="87" t="str">
        <f>IF(FN_MC!S110="","*",FN_MC!S110)</f>
        <v>FERRONORTE</v>
      </c>
      <c r="D132" s="87" t="str">
        <f>IF(FN_MC!T110="","*",FN_MC!T110)</f>
        <v>TMI-TCS</v>
      </c>
      <c r="E132" s="87" t="str">
        <f>IF(FN_MC!D110="","*",FN_MC!D110)</f>
        <v>MARCOS (TF-520)</v>
      </c>
      <c r="F132" s="87" t="str">
        <f>IF(FN_MC!H110="","*",FN_MC!H110)</f>
        <v>TAPK35</v>
      </c>
      <c r="G132" s="87" t="str">
        <f>IF(FN_MC!M110="","*",FN_MC!M110)</f>
        <v>TAP-TLG</v>
      </c>
      <c r="H132" s="125">
        <f>IF(FN_MC!K110="","*",FN_MC!K110)</f>
        <v>27.555</v>
      </c>
      <c r="I132" s="110">
        <f>IF(FN_MC!O110="","*",FN_MC!O110)</f>
        <v>0.375</v>
      </c>
      <c r="J132" s="110">
        <f>IF(FN_MC!P110="","*",FN_MC!P110)</f>
        <v>8.3333333333333329E-2</v>
      </c>
      <c r="K132" s="118" t="str">
        <f>IF(FN_MC!AK110="","*",FN_MC!AK110)</f>
        <v>TAPK35</v>
      </c>
      <c r="L132" s="118" t="str">
        <f>IF(FN_MC!AM110="","*",FN_MC!AM110)</f>
        <v>TAP-TLG</v>
      </c>
      <c r="M132" s="118">
        <f>IF(FN_MC!AP110="","*",FN_MC!AP110)</f>
        <v>27.555</v>
      </c>
      <c r="N132" s="118" t="str">
        <f>IF(FN_MC!AM110="","*",FN_MC!AM110)</f>
        <v>TAP-TLG</v>
      </c>
      <c r="O132" s="136">
        <f>FN_MC!BH110</f>
        <v>2</v>
      </c>
      <c r="P132" s="78"/>
      <c r="Q132" s="120" t="str">
        <f>IF($A$2=1,IF(FN_MC!BJ110="","*",FN_MC!BJ110),IF(FN_MC!BK110="","*",FN_MC!BK110))</f>
        <v>Previsão de faixa após I05- Intervalo das 12:3h as 14:33h</v>
      </c>
    </row>
    <row r="133" spans="1:17">
      <c r="A133" s="85">
        <f>IF(FN_MC!B111="","*",FN_MC!B111)</f>
        <v>46064</v>
      </c>
      <c r="B133" s="86" t="str">
        <f>IF(FN_MC!X111="","*",FN_MC!X111)</f>
        <v>Oportunidade</v>
      </c>
      <c r="C133" s="87" t="str">
        <f>IF(FN_MC!S111="","*",FN_MC!S111)</f>
        <v>FERRONORTE</v>
      </c>
      <c r="D133" s="87" t="str">
        <f>IF(FN_MC!T111="","*",FN_MC!T111)</f>
        <v>TMI-TCS</v>
      </c>
      <c r="E133" s="87" t="str">
        <f>IF(FN_MC!D111="","*",FN_MC!D111)</f>
        <v>ANISIO (TF-514)</v>
      </c>
      <c r="F133" s="87" t="str">
        <f>IF(FN_MC!H111="","*",FN_MC!H111)</f>
        <v>TAPK35</v>
      </c>
      <c r="G133" s="87" t="str">
        <f>IF(FN_MC!M111="","*",FN_MC!M111)</f>
        <v>TAP-TLG</v>
      </c>
      <c r="H133" s="125">
        <f>IF(FN_MC!K111="","*",FN_MC!K111)</f>
        <v>27.555</v>
      </c>
      <c r="I133" s="110">
        <f>IF(FN_MC!O111="","*",FN_MC!O111)</f>
        <v>0.375</v>
      </c>
      <c r="J133" s="110">
        <f>IF(FN_MC!P111="","*",FN_MC!P111)</f>
        <v>8.3333333333333329E-2</v>
      </c>
      <c r="K133" s="118" t="str">
        <f>IF(FN_MC!AK111="","*",FN_MC!AK111)</f>
        <v>TAPK35</v>
      </c>
      <c r="L133" s="118" t="str">
        <f>IF(FN_MC!AM111="","*",FN_MC!AM111)</f>
        <v>TAP-TLG</v>
      </c>
      <c r="M133" s="118">
        <f>IF(FN_MC!AP111="","*",FN_MC!AP111)</f>
        <v>27.555</v>
      </c>
      <c r="N133" s="118" t="str">
        <f>IF(FN_MC!AM111="","*",FN_MC!AM111)</f>
        <v>TAP-TLG</v>
      </c>
      <c r="O133" s="136">
        <f>FN_MC!BH111</f>
        <v>2</v>
      </c>
      <c r="P133" s="78"/>
      <c r="Q133" s="120" t="str">
        <f>IF($A$2=1,IF(FN_MC!BJ111="","*",FN_MC!BJ111),IF(FN_MC!BK111="","*",FN_MC!BK111))</f>
        <v>Previsão de faixa após I05- Intervalo das 12:3h as 14:33h</v>
      </c>
    </row>
    <row r="134" spans="1:17">
      <c r="A134" s="85">
        <f>IF(FN_MC!B112="","*",FN_MC!B112)</f>
        <v>46064</v>
      </c>
      <c r="B134" s="86" t="str">
        <f>IF(FN_MC!X112="","*",FN_MC!X112)</f>
        <v>Oportunidade</v>
      </c>
      <c r="C134" s="87" t="str">
        <f>IF(FN_MC!S112="","*",FN_MC!S112)</f>
        <v>MALHA CENTRAL</v>
      </c>
      <c r="D134" s="87" t="str">
        <f>IF(FN_MC!T112="","*",FN_MC!T112)</f>
        <v>PPN-POV</v>
      </c>
      <c r="E134" s="87" t="str">
        <f>IF(FN_MC!D112="","*",FN_MC!D112)</f>
        <v xml:space="preserve">TURMA FIXA VIA </v>
      </c>
      <c r="F134" s="87" t="str">
        <f>IF(FN_MC!H112="","*",FN_MC!H112)</f>
        <v>POVPJA</v>
      </c>
      <c r="G134" s="87" t="str">
        <f>IF(FN_MC!M112="","*",FN_MC!M112)</f>
        <v>PJA-POV</v>
      </c>
      <c r="H134" s="125">
        <f>IF(FN_MC!K112="","*",FN_MC!K112)</f>
        <v>1505.85</v>
      </c>
      <c r="I134" s="110">
        <f>IF(FN_MC!O112="","*",FN_MC!O112)</f>
        <v>0.41666666666666669</v>
      </c>
      <c r="J134" s="110">
        <f>IF(FN_MC!P112="","*",FN_MC!P112)</f>
        <v>8.3333333333333329E-2</v>
      </c>
      <c r="K134" s="118" t="str">
        <f>IF(FN_MC!AK112="","*",FN_MC!AK112)</f>
        <v>POVPJA</v>
      </c>
      <c r="L134" s="118" t="str">
        <f>IF(FN_MC!AM112="","*",FN_MC!AM112)</f>
        <v>PJA-POV</v>
      </c>
      <c r="M134" s="118">
        <f>IF(FN_MC!AP112="","*",FN_MC!AP112)</f>
        <v>1505.85</v>
      </c>
      <c r="N134" s="118" t="str">
        <f>IF(FN_MC!AM112="","*",FN_MC!AM112)</f>
        <v>PJA-POV</v>
      </c>
      <c r="O134" s="136">
        <f>FN_MC!BH112</f>
        <v>2</v>
      </c>
      <c r="P134" s="78"/>
      <c r="Q134" s="120" t="str">
        <f>IF($A$2=1,IF(FN_MC!BJ112="","*",FN_MC!BJ112),IF(FN_MC!BK112="","*",FN_MC!BK112))</f>
        <v>Intervalo das 11:04h as 13:05</v>
      </c>
    </row>
    <row r="135" spans="1:17">
      <c r="A135" s="85">
        <f>IF(FN_MC!B113="","*",FN_MC!B113)</f>
        <v>46064</v>
      </c>
      <c r="B135" s="86" t="str">
        <f>IF(FN_MC!X113="","*",FN_MC!X113)</f>
        <v>Oportunidade</v>
      </c>
      <c r="C135" s="87" t="str">
        <f>IF(FN_MC!S113="","*",FN_MC!S113)</f>
        <v>MALHA CENTRAL</v>
      </c>
      <c r="D135" s="87" t="str">
        <f>IF(FN_MC!T113="","*",FN_MC!T113)</f>
        <v>PPN-POV</v>
      </c>
      <c r="E135" s="87" t="str">
        <f>IF(FN_MC!D113="","*",FN_MC!D113)</f>
        <v>E14</v>
      </c>
      <c r="F135" s="87" t="str">
        <f>IF(FN_MC!H113="","*",FN_MC!H113)</f>
        <v>PPP</v>
      </c>
      <c r="G135" s="87" t="str">
        <f>IF(FN_MC!M113="","*",FN_MC!M113)</f>
        <v>PPO-PPP</v>
      </c>
      <c r="H135" s="125">
        <f>IF(FN_MC!K113="","*",FN_MC!K113)</f>
        <v>1142</v>
      </c>
      <c r="I135" s="110">
        <f>IF(FN_MC!O113="","*",FN_MC!O113)</f>
        <v>0.83333333333333337</v>
      </c>
      <c r="J135" s="110">
        <f>IF(FN_MC!P113="","*",FN_MC!P113)</f>
        <v>4.1666666666666664E-2</v>
      </c>
      <c r="K135" s="118" t="str">
        <f>IF(FN_MC!AK113="","*",FN_MC!AK113)</f>
        <v>PPP</v>
      </c>
      <c r="L135" s="118" t="str">
        <f>IF(FN_MC!AM113="","*",FN_MC!AM113)</f>
        <v>PPO-PPP</v>
      </c>
      <c r="M135" s="118">
        <f>IF(FN_MC!AP113="","*",FN_MC!AP113)</f>
        <v>1142</v>
      </c>
      <c r="N135" s="118" t="str">
        <f>IF(FN_MC!AM113="","*",FN_MC!AM113)</f>
        <v>PPO-PPP</v>
      </c>
      <c r="O135" s="136">
        <f>FN_MC!BH113</f>
        <v>0</v>
      </c>
      <c r="P135" s="78"/>
      <c r="Q135" s="120" t="str">
        <f>IF($A$2=1,IF(FN_MC!BJ113="","*",FN_MC!BJ113),IF(FN_MC!BK113="","*",FN_MC!BK113))</f>
        <v>Previsão de MC1 as 20h</v>
      </c>
    </row>
    <row r="136" spans="1:17">
      <c r="A136" s="85" t="str">
        <f>IF(FN_MC!B114="","*",FN_MC!B114)</f>
        <v>*</v>
      </c>
      <c r="B136" s="86" t="str">
        <f>IF(FN_MC!X114="","*",FN_MC!X114)</f>
        <v>*</v>
      </c>
      <c r="C136" s="87" t="str">
        <f>IF(FN_MC!S114="","*",FN_MC!S114)</f>
        <v>MALHA CENTRAL</v>
      </c>
      <c r="D136" s="87" t="str">
        <f>IF(FN_MC!T114="","*",FN_MC!T114)</f>
        <v>PPN-POV</v>
      </c>
      <c r="E136" s="87" t="str">
        <f>IF(FN_MC!D114="","*",FN_MC!D114)</f>
        <v>*</v>
      </c>
      <c r="F136" s="87" t="str">
        <f>IF(FN_MC!H114="","*",FN_MC!H114)</f>
        <v>*</v>
      </c>
      <c r="G136" s="87" t="str">
        <f>IF(FN_MC!M114="","*",FN_MC!M114)</f>
        <v>PPO-PPP</v>
      </c>
      <c r="H136" s="125">
        <f>IF(FN_MC!K114="","*",FN_MC!K114)</f>
        <v>1142.5</v>
      </c>
      <c r="I136" s="110">
        <f>IF(FN_MC!O114="","*",FN_MC!O114)</f>
        <v>10</v>
      </c>
      <c r="J136" s="110" t="str">
        <f>IF(FN_MC!P114="","*",FN_MC!P114)</f>
        <v>*</v>
      </c>
      <c r="K136" s="118" t="str">
        <f>IF(FN_MC!AK114="","*",FN_MC!AK114)</f>
        <v>-</v>
      </c>
      <c r="L136" s="118" t="str">
        <f>IF(FN_MC!AM114="","*",FN_MC!AM114)</f>
        <v>PPO-PPP</v>
      </c>
      <c r="M136" s="118">
        <f>IF(FN_MC!AP114="","*",FN_MC!AP114)</f>
        <v>1142.5</v>
      </c>
      <c r="N136" s="118" t="str">
        <f>IF(FN_MC!AM114="","*",FN_MC!AM114)</f>
        <v>PPO-PPP</v>
      </c>
      <c r="O136" s="136">
        <f>FN_MC!BH114</f>
        <v>0</v>
      </c>
      <c r="P136" s="78"/>
      <c r="Q136" s="120" t="str">
        <f>IF($A$2=1,IF(FN_MC!BJ114="","*",FN_MC!BJ114),IF(FN_MC!BK114="","*",FN_MC!BK114))</f>
        <v>*</v>
      </c>
    </row>
    <row r="137" spans="1:17">
      <c r="A137" s="85">
        <f>IF(FN_MC!B115="","*",FN_MC!B115)</f>
        <v>46065</v>
      </c>
      <c r="B137" s="86" t="str">
        <f>IF(FN_MC!X115="","*",FN_MC!X115)</f>
        <v>Oportunidade</v>
      </c>
      <c r="C137" s="87" t="str">
        <f>IF(FN_MC!S115="","*",FN_MC!S115)</f>
        <v>FERRONORTE</v>
      </c>
      <c r="D137" s="87" t="str">
        <f>IF(FN_MC!T115="","*",FN_MC!T115)</f>
        <v>TGR-TRO</v>
      </c>
      <c r="E137" s="87" t="str">
        <f>IF(FN_MC!D115="","*",FN_MC!D115)</f>
        <v>V86</v>
      </c>
      <c r="F137" s="87" t="str">
        <f>IF(FN_MC!H115="","*",FN_MC!H115)</f>
        <v>TSF1</v>
      </c>
      <c r="G137" s="87" t="str">
        <f>IF(FN_MC!M115="","*",FN_MC!M115)</f>
        <v>TBS-TAL</v>
      </c>
      <c r="H137" s="125">
        <f>IF(FN_MC!K115="","*",FN_MC!K115)</f>
        <v>665.9</v>
      </c>
      <c r="I137" s="110">
        <f>IF(FN_MC!O115="","*",FN_MC!O115)</f>
        <v>0.4375</v>
      </c>
      <c r="J137" s="110">
        <f>IF(FN_MC!P115="","*",FN_MC!P115)</f>
        <v>0.125</v>
      </c>
      <c r="K137" s="118" t="str">
        <f>IF(FN_MC!AK115="","*",FN_MC!AK115)</f>
        <v>TSF1</v>
      </c>
      <c r="L137" s="118" t="str">
        <f>IF(FN_MC!AM115="","*",FN_MC!AM115)</f>
        <v>TBS-TAL</v>
      </c>
      <c r="M137" s="118">
        <f>IF(FN_MC!AP115="","*",FN_MC!AP115)</f>
        <v>665.9</v>
      </c>
      <c r="N137" s="118" t="str">
        <f>IF(FN_MC!AM115="","*",FN_MC!AM115)</f>
        <v>TBS-TAL</v>
      </c>
      <c r="O137" s="136">
        <f>FN_MC!BH115</f>
        <v>0</v>
      </c>
      <c r="P137" s="78"/>
      <c r="Q137" s="120" t="str">
        <f>IF($A$2=1,IF(FN_MC!BJ115="","*",FN_MC!BJ115),IF(FN_MC!BK115="","*",FN_MC!BK115))</f>
        <v>Sem oportunidade para socaria</v>
      </c>
    </row>
    <row r="138" spans="1:17">
      <c r="A138" s="85">
        <f>IF(FN_MC!B116="","*",FN_MC!B116)</f>
        <v>46065</v>
      </c>
      <c r="B138" s="86" t="str">
        <f>IF(FN_MC!X116="","*",FN_MC!X116)</f>
        <v>Oportunidade</v>
      </c>
      <c r="C138" s="87" t="str">
        <f>IF(FN_MC!S116="","*",FN_MC!S116)</f>
        <v>FERRONORTE</v>
      </c>
      <c r="D138" s="87" t="str">
        <f>IF(FN_MC!T116="","*",FN_MC!T116)</f>
        <v>TGR-TRO</v>
      </c>
      <c r="E138" s="87" t="str">
        <f>IF(FN_MC!D116="","*",FN_MC!D116)</f>
        <v>W70</v>
      </c>
      <c r="F138" s="87" t="str">
        <f>IF(FN_MC!H116="","*",FN_MC!H116)</f>
        <v>TIQ</v>
      </c>
      <c r="G138" s="87" t="str">
        <f>IF(FN_MC!M116="","*",FN_MC!M116)</f>
        <v>TSA-TBS</v>
      </c>
      <c r="H138" s="125">
        <f>IF(FN_MC!K116="","*",FN_MC!K116)</f>
        <v>659</v>
      </c>
      <c r="I138" s="110">
        <f>IF(FN_MC!O116="","*",FN_MC!O116)</f>
        <v>0.41666666666666669</v>
      </c>
      <c r="J138" s="110">
        <f>IF(FN_MC!P116="","*",FN_MC!P116)</f>
        <v>8.3333333333333329E-2</v>
      </c>
      <c r="K138" s="118" t="str">
        <f>IF(FN_MC!AK116="","*",FN_MC!AK116)</f>
        <v>TIQ</v>
      </c>
      <c r="L138" s="118" t="str">
        <f>IF(FN_MC!AM116="","*",FN_MC!AM116)</f>
        <v>TSA-TBS</v>
      </c>
      <c r="M138" s="118">
        <f>IF(FN_MC!AP116="","*",FN_MC!AP116)</f>
        <v>659</v>
      </c>
      <c r="N138" s="118" t="str">
        <f>IF(FN_MC!AM116="","*",FN_MC!AM116)</f>
        <v>TSA-TBS</v>
      </c>
      <c r="O138" s="136">
        <f>FN_MC!BH116</f>
        <v>0</v>
      </c>
      <c r="P138" s="78"/>
      <c r="Q138" s="120" t="str">
        <f>IF($A$2=1,IF(FN_MC!BJ116="","*",FN_MC!BJ116),IF(FN_MC!BK116="","*",FN_MC!BK116))</f>
        <v xml:space="preserve">Sem oportunidade para descarga </v>
      </c>
    </row>
    <row r="139" spans="1:17">
      <c r="A139" s="85" t="str">
        <f>IF(FN_MC!B117="","*",FN_MC!B117)</f>
        <v>*</v>
      </c>
      <c r="B139" s="86" t="str">
        <f>IF(FN_MC!X117="","*",FN_MC!X117)</f>
        <v>*</v>
      </c>
      <c r="C139" s="87" t="str">
        <f>IF(FN_MC!S117="","*",FN_MC!S117)</f>
        <v>-</v>
      </c>
      <c r="D139" s="87" t="str">
        <f>IF(FN_MC!T117="","*",FN_MC!T117)</f>
        <v>-</v>
      </c>
      <c r="E139" s="87" t="str">
        <f>IF(FN_MC!D117="","*",FN_MC!D117)</f>
        <v>*</v>
      </c>
      <c r="F139" s="87" t="str">
        <f>IF(FN_MC!H117="","*",FN_MC!H117)</f>
        <v>*</v>
      </c>
      <c r="G139" s="87" t="str">
        <f>IF(FN_MC!M117="","*",FN_MC!M117)</f>
        <v>-</v>
      </c>
      <c r="H139" s="125" t="str">
        <f>IF(FN_MC!K117="","*",FN_MC!K117)</f>
        <v>*</v>
      </c>
      <c r="I139" s="110" t="str">
        <f>IF(FN_MC!O117="","*",FN_MC!O117)</f>
        <v>*</v>
      </c>
      <c r="J139" s="110" t="str">
        <f>IF(FN_MC!P117="","*",FN_MC!P117)</f>
        <v>*</v>
      </c>
      <c r="K139" s="118" t="str">
        <f>IF(FN_MC!AK117="","*",FN_MC!AK117)</f>
        <v>-</v>
      </c>
      <c r="L139" s="118" t="str">
        <f>IF(FN_MC!AM117="","*",FN_MC!AM117)</f>
        <v>-</v>
      </c>
      <c r="M139" s="118" t="str">
        <f>IF(FN_MC!AP117="","*",FN_MC!AP117)</f>
        <v>-</v>
      </c>
      <c r="N139" s="118" t="str">
        <f>IF(FN_MC!AM117="","*",FN_MC!AM117)</f>
        <v>-</v>
      </c>
      <c r="O139" s="136">
        <f>FN_MC!BH117</f>
        <v>0</v>
      </c>
      <c r="P139" s="78"/>
      <c r="Q139" s="120" t="str">
        <f>IF($A$2=1,IF(FN_MC!BJ117="","*",FN_MC!BJ117),IF(FN_MC!BK117="","*",FN_MC!BK117))</f>
        <v>*</v>
      </c>
    </row>
    <row r="140" spans="1:17">
      <c r="A140" s="85">
        <f>IF(FN_MC!B118="","*",FN_MC!B118)</f>
        <v>46065</v>
      </c>
      <c r="B140" s="86" t="str">
        <f>IF(FN_MC!X118="","*",FN_MC!X118)</f>
        <v>Oportunidade</v>
      </c>
      <c r="C140" s="87" t="str">
        <f>IF(FN_MC!S118="","*",FN_MC!S118)</f>
        <v>FERRONORTE</v>
      </c>
      <c r="D140" s="87" t="str">
        <f>IF(FN_MC!T118="","*",FN_MC!T118)</f>
        <v>TGR-TRO</v>
      </c>
      <c r="E140" s="87" t="str">
        <f>IF(FN_MC!D118="","*",FN_MC!D118)</f>
        <v>FERNANDO (TF-19)</v>
      </c>
      <c r="F140" s="87" t="str">
        <f>IF(FN_MC!H118="","*",FN_MC!H118)</f>
        <v>TBS671</v>
      </c>
      <c r="G140" s="87" t="str">
        <f>IF(FN_MC!M118="","*",FN_MC!M118)</f>
        <v>TBS-TAL</v>
      </c>
      <c r="H140" s="125">
        <f>IF(FN_MC!K118="","*",FN_MC!K118)</f>
        <v>662.65</v>
      </c>
      <c r="I140" s="110">
        <f>IF(FN_MC!O118="","*",FN_MC!O118)</f>
        <v>0.41666666666666669</v>
      </c>
      <c r="J140" s="110">
        <f>IF(FN_MC!P118="","*",FN_MC!P118)</f>
        <v>4.1666666666666664E-2</v>
      </c>
      <c r="K140" s="118" t="str">
        <f>IF(FN_MC!AK118="","*",FN_MC!AK118)</f>
        <v>TBS671</v>
      </c>
      <c r="L140" s="118" t="str">
        <f>IF(FN_MC!AM118="","*",FN_MC!AM118)</f>
        <v>TBS-TAL</v>
      </c>
      <c r="M140" s="118">
        <f>IF(FN_MC!AP118="","*",FN_MC!AP118)</f>
        <v>662.65</v>
      </c>
      <c r="N140" s="118" t="str">
        <f>IF(FN_MC!AM118="","*",FN_MC!AM118)</f>
        <v>TBS-TAL</v>
      </c>
      <c r="O140" s="136">
        <f>FN_MC!BH118</f>
        <v>0</v>
      </c>
      <c r="P140" s="78"/>
      <c r="Q140" s="120" t="str">
        <f>IF($A$2=1,IF(FN_MC!BJ118="","*",FN_MC!BJ118),IF(FN_MC!BK118="","*",FN_MC!BK118))</f>
        <v>*</v>
      </c>
    </row>
    <row r="141" spans="1:17">
      <c r="A141" s="85" t="str">
        <f>IF(FN_MC!B119="","*",FN_MC!B119)</f>
        <v>*</v>
      </c>
      <c r="B141" s="86" t="str">
        <f>IF(FN_MC!X119="","*",FN_MC!X119)</f>
        <v>*</v>
      </c>
      <c r="C141" s="87" t="str">
        <f>IF(FN_MC!S119="","*",FN_MC!S119)</f>
        <v>-</v>
      </c>
      <c r="D141" s="87" t="str">
        <f>IF(FN_MC!T119="","*",FN_MC!T119)</f>
        <v>-</v>
      </c>
      <c r="E141" s="87" t="str">
        <f>IF(FN_MC!D119="","*",FN_MC!D119)</f>
        <v>*</v>
      </c>
      <c r="F141" s="87" t="str">
        <f>IF(FN_MC!H119="","*",FN_MC!H119)</f>
        <v>*</v>
      </c>
      <c r="G141" s="87" t="str">
        <f>IF(FN_MC!M119="","*",FN_MC!M119)</f>
        <v>-</v>
      </c>
      <c r="H141" s="125" t="str">
        <f>IF(FN_MC!K119="","*",FN_MC!K119)</f>
        <v>*</v>
      </c>
      <c r="I141" s="110" t="str">
        <f>IF(FN_MC!O119="","*",FN_MC!O119)</f>
        <v>*</v>
      </c>
      <c r="J141" s="110" t="str">
        <f>IF(FN_MC!P119="","*",FN_MC!P119)</f>
        <v>*</v>
      </c>
      <c r="K141" s="118" t="str">
        <f>IF(FN_MC!AK119="","*",FN_MC!AK119)</f>
        <v>-</v>
      </c>
      <c r="L141" s="118" t="str">
        <f>IF(FN_MC!AM119="","*",FN_MC!AM119)</f>
        <v>-</v>
      </c>
      <c r="M141" s="118" t="str">
        <f>IF(FN_MC!AP119="","*",FN_MC!AP119)</f>
        <v>-</v>
      </c>
      <c r="N141" s="118" t="str">
        <f>IF(FN_MC!AM119="","*",FN_MC!AM119)</f>
        <v>-</v>
      </c>
      <c r="O141" s="136">
        <f>FN_MC!BH119</f>
        <v>0</v>
      </c>
      <c r="P141" s="78"/>
      <c r="Q141" s="120" t="str">
        <f>IF($A$2=1,IF(FN_MC!BJ119="","*",FN_MC!BJ119),IF(FN_MC!BK119="","*",FN_MC!BK119))</f>
        <v>*</v>
      </c>
    </row>
    <row r="142" spans="1:17">
      <c r="A142" s="85">
        <f>IF(FN_MC!B120="","*",FN_MC!B120)</f>
        <v>46065</v>
      </c>
      <c r="B142" s="86" t="str">
        <f>IF(FN_MC!X120="","*",FN_MC!X120)</f>
        <v>Oportunidade</v>
      </c>
      <c r="C142" s="87" t="str">
        <f>IF(FN_MC!S120="","*",FN_MC!S120)</f>
        <v>FERRONORTE</v>
      </c>
      <c r="D142" s="87" t="str">
        <f>IF(FN_MC!T120="","*",FN_MC!T120)</f>
        <v>TGR-TRO</v>
      </c>
      <c r="E142" s="87" t="str">
        <f>IF(FN_MC!D120="","*",FN_MC!D120)</f>
        <v>BRUNO (TF-525)</v>
      </c>
      <c r="F142" s="87" t="str">
        <f>IF(FN_MC!H120="","*",FN_MC!H120)</f>
        <v>TEPPAT1</v>
      </c>
      <c r="G142" s="87" t="str">
        <f>IF(FN_MC!M120="","*",FN_MC!M120)</f>
        <v>TEP-TMJ</v>
      </c>
      <c r="H142" s="125">
        <f>IF(FN_MC!K120="","*",FN_MC!K120)</f>
        <v>565.44100000000003</v>
      </c>
      <c r="I142" s="110">
        <f>IF(FN_MC!O120="","*",FN_MC!O120)</f>
        <v>0.41666666666666669</v>
      </c>
      <c r="J142" s="110">
        <f>IF(FN_MC!P120="","*",FN_MC!P120)</f>
        <v>6.25E-2</v>
      </c>
      <c r="K142" s="118" t="str">
        <f>IF(FN_MC!AK120="","*",FN_MC!AK120)</f>
        <v>TEPPAT1</v>
      </c>
      <c r="L142" s="118" t="str">
        <f>IF(FN_MC!AM120="","*",FN_MC!AM120)</f>
        <v>TEP-TMJ</v>
      </c>
      <c r="M142" s="118">
        <f>IF(FN_MC!AP120="","*",FN_MC!AP120)</f>
        <v>565.44100000000003</v>
      </c>
      <c r="N142" s="118" t="str">
        <f>IF(FN_MC!AM120="","*",FN_MC!AM120)</f>
        <v>TEP-TMJ</v>
      </c>
      <c r="O142" s="136">
        <f>FN_MC!BH120</f>
        <v>1</v>
      </c>
      <c r="P142" s="78"/>
      <c r="Q142" s="120" t="str">
        <f>IF($A$2=1,IF(FN_MC!BJ120="","*",FN_MC!BJ120),IF(FN_MC!BK120="","*",FN_MC!BK120))</f>
        <v>*</v>
      </c>
    </row>
    <row r="143" spans="1:17">
      <c r="A143" s="85" t="str">
        <f>IF(FN_MC!B121="","*",FN_MC!B121)</f>
        <v>*</v>
      </c>
      <c r="B143" s="86" t="str">
        <f>IF(FN_MC!X121="","*",FN_MC!X121)</f>
        <v>*</v>
      </c>
      <c r="C143" s="87" t="str">
        <f>IF(FN_MC!S121="","*",FN_MC!S121)</f>
        <v>-</v>
      </c>
      <c r="D143" s="87" t="str">
        <f>IF(FN_MC!T121="","*",FN_MC!T121)</f>
        <v>-</v>
      </c>
      <c r="E143" s="87" t="str">
        <f>IF(FN_MC!D121="","*",FN_MC!D121)</f>
        <v>*</v>
      </c>
      <c r="F143" s="87" t="str">
        <f>IF(FN_MC!H121="","*",FN_MC!H121)</f>
        <v>*</v>
      </c>
      <c r="G143" s="87" t="str">
        <f>IF(FN_MC!M121="","*",FN_MC!M121)</f>
        <v>-</v>
      </c>
      <c r="H143" s="125" t="str">
        <f>IF(FN_MC!K121="","*",FN_MC!K121)</f>
        <v>*</v>
      </c>
      <c r="I143" s="110" t="str">
        <f>IF(FN_MC!O121="","*",FN_MC!O121)</f>
        <v>*</v>
      </c>
      <c r="J143" s="110" t="str">
        <f>IF(FN_MC!P121="","*",FN_MC!P121)</f>
        <v>*</v>
      </c>
      <c r="K143" s="118" t="str">
        <f>IF(FN_MC!AK121="","*",FN_MC!AK121)</f>
        <v>-</v>
      </c>
      <c r="L143" s="118" t="str">
        <f>IF(FN_MC!AM121="","*",FN_MC!AM121)</f>
        <v>-</v>
      </c>
      <c r="M143" s="118" t="str">
        <f>IF(FN_MC!AP121="","*",FN_MC!AP121)</f>
        <v>-</v>
      </c>
      <c r="N143" s="118" t="str">
        <f>IF(FN_MC!AM121="","*",FN_MC!AM121)</f>
        <v>-</v>
      </c>
      <c r="O143" s="136">
        <f>FN_MC!BH121</f>
        <v>0</v>
      </c>
      <c r="P143" s="78"/>
      <c r="Q143" s="120" t="str">
        <f>IF($A$2=1,IF(FN_MC!BJ121="","*",FN_MC!BJ121),IF(FN_MC!BK121="","*",FN_MC!BK121))</f>
        <v>*</v>
      </c>
    </row>
    <row r="144" spans="1:17">
      <c r="A144" s="85">
        <f>IF(FN_MC!B122="","*",FN_MC!B122)</f>
        <v>46065</v>
      </c>
      <c r="B144" s="86" t="str">
        <f>IF(FN_MC!X122="","*",FN_MC!X122)</f>
        <v>Oportunidade</v>
      </c>
      <c r="C144" s="87" t="str">
        <f>IF(FN_MC!S122="","*",FN_MC!S122)</f>
        <v>FERRONORTE</v>
      </c>
      <c r="D144" s="87" t="str">
        <f>IF(FN_MC!T122="","*",FN_MC!T122)</f>
        <v>TMI-TCS</v>
      </c>
      <c r="E144" s="87" t="str">
        <f>IF(FN_MC!D122="","*",FN_MC!D122)</f>
        <v>W50</v>
      </c>
      <c r="F144" s="87" t="str">
        <f>IF(FN_MC!H122="","*",FN_MC!H122)</f>
        <v xml:space="preserve">TCS2 </v>
      </c>
      <c r="G144" s="87" t="str">
        <f>IF(FN_MC!M122="","*",FN_MC!M122)</f>
        <v>TVI-TJA</v>
      </c>
      <c r="H144" s="125">
        <f>IF(FN_MC!K122="","*",FN_MC!K122)</f>
        <v>250</v>
      </c>
      <c r="I144" s="110">
        <f>IF(FN_MC!O122="","*",FN_MC!O122)</f>
        <v>0.375</v>
      </c>
      <c r="J144" s="110">
        <f>IF(FN_MC!P122="","*",FN_MC!P122)</f>
        <v>8.3333333333333329E-2</v>
      </c>
      <c r="K144" s="118" t="str">
        <f>IF(FN_MC!AK122="","*",FN_MC!AK122)</f>
        <v xml:space="preserve">TCS2 </v>
      </c>
      <c r="L144" s="118" t="str">
        <f>IF(FN_MC!AM122="","*",FN_MC!AM122)</f>
        <v>TVI-TJA</v>
      </c>
      <c r="M144" s="118">
        <f>IF(FN_MC!AP122="","*",FN_MC!AP122)</f>
        <v>250</v>
      </c>
      <c r="N144" s="118" t="str">
        <f>IF(FN_MC!AM122="","*",FN_MC!AM122)</f>
        <v>TVI-TJA</v>
      </c>
      <c r="O144" s="136">
        <f>FN_MC!BH122</f>
        <v>0</v>
      </c>
      <c r="P144" s="78"/>
      <c r="Q144" s="120" t="str">
        <f>IF($A$2=1,IF(FN_MC!BJ122="","*",FN_MC!BJ122),IF(FN_MC!BK122="","*",FN_MC!BK122))</f>
        <v>*</v>
      </c>
    </row>
    <row r="145" spans="1:17">
      <c r="A145" s="85" t="str">
        <f>IF(FN_MC!B123="","*",FN_MC!B123)</f>
        <v>*</v>
      </c>
      <c r="B145" s="86" t="str">
        <f>IF(FN_MC!X123="","*",FN_MC!X123)</f>
        <v>*</v>
      </c>
      <c r="C145" s="87" t="str">
        <f>IF(FN_MC!S123="","*",FN_MC!S123)</f>
        <v>-</v>
      </c>
      <c r="D145" s="87" t="str">
        <f>IF(FN_MC!T123="","*",FN_MC!T123)</f>
        <v>-</v>
      </c>
      <c r="E145" s="87" t="str">
        <f>IF(FN_MC!D123="","*",FN_MC!D123)</f>
        <v>*</v>
      </c>
      <c r="F145" s="87" t="str">
        <f>IF(FN_MC!H123="","*",FN_MC!H123)</f>
        <v>*</v>
      </c>
      <c r="G145" s="87" t="str">
        <f>IF(FN_MC!M123="","*",FN_MC!M123)</f>
        <v>-</v>
      </c>
      <c r="H145" s="125" t="str">
        <f>IF(FN_MC!K123="","*",FN_MC!K123)</f>
        <v>*</v>
      </c>
      <c r="I145" s="110" t="str">
        <f>IF(FN_MC!O123="","*",FN_MC!O123)</f>
        <v>*</v>
      </c>
      <c r="J145" s="110" t="str">
        <f>IF(FN_MC!P123="","*",FN_MC!P123)</f>
        <v>*</v>
      </c>
      <c r="K145" s="118" t="str">
        <f>IF(FN_MC!AK123="","*",FN_MC!AK123)</f>
        <v>-</v>
      </c>
      <c r="L145" s="118" t="str">
        <f>IF(FN_MC!AM123="","*",FN_MC!AM123)</f>
        <v>-</v>
      </c>
      <c r="M145" s="118" t="str">
        <f>IF(FN_MC!AP123="","*",FN_MC!AP123)</f>
        <v>-</v>
      </c>
      <c r="N145" s="118" t="str">
        <f>IF(FN_MC!AM123="","*",FN_MC!AM123)</f>
        <v>-</v>
      </c>
      <c r="O145" s="136">
        <f>FN_MC!BH123</f>
        <v>0</v>
      </c>
      <c r="P145" s="78"/>
      <c r="Q145" s="120" t="str">
        <f>IF($A$2=1,IF(FN_MC!BJ123="","*",FN_MC!BJ123),IF(FN_MC!BK123="","*",FN_MC!BK123))</f>
        <v>*</v>
      </c>
    </row>
    <row r="146" spans="1:17">
      <c r="A146" s="85">
        <f>IF(FN_MC!B124="","*",FN_MC!B124)</f>
        <v>46065</v>
      </c>
      <c r="B146" s="86" t="str">
        <f>IF(FN_MC!X124="","*",FN_MC!X124)</f>
        <v>Oportunidade</v>
      </c>
      <c r="C146" s="87" t="str">
        <f>IF(FN_MC!S124="","*",FN_MC!S124)</f>
        <v>FERRONORTE</v>
      </c>
      <c r="D146" s="87" t="str">
        <f>IF(FN_MC!T124="","*",FN_MC!T124)</f>
        <v>TMI-TCS</v>
      </c>
      <c r="E146" s="87" t="str">
        <f>IF(FN_MC!D124="","*",FN_MC!D124)</f>
        <v>V66</v>
      </c>
      <c r="F146" s="87" t="str">
        <f>IF(FN_MC!H124="","*",FN_MC!H124)</f>
        <v>TID2</v>
      </c>
      <c r="G146" s="87" t="str">
        <f>IF(FN_MC!M124="","*",FN_MC!M124)</f>
        <v>TCE-TID</v>
      </c>
      <c r="H146" s="125">
        <f>IF(FN_MC!K124="","*",FN_MC!K124)</f>
        <v>173</v>
      </c>
      <c r="I146" s="110">
        <f>IF(FN_MC!O124="","*",FN_MC!O124)</f>
        <v>0.375</v>
      </c>
      <c r="J146" s="110">
        <f>IF(FN_MC!P124="","*",FN_MC!P124)</f>
        <v>8.3333333333333329E-2</v>
      </c>
      <c r="K146" s="118" t="str">
        <f>IF(FN_MC!AK124="","*",FN_MC!AK124)</f>
        <v>TID2</v>
      </c>
      <c r="L146" s="118" t="str">
        <f>IF(FN_MC!AM124="","*",FN_MC!AM124)</f>
        <v>TCE-TID</v>
      </c>
      <c r="M146" s="118">
        <f>IF(FN_MC!AP124="","*",FN_MC!AP124)</f>
        <v>173</v>
      </c>
      <c r="N146" s="118" t="str">
        <f>IF(FN_MC!AM124="","*",FN_MC!AM124)</f>
        <v>TCE-TID</v>
      </c>
      <c r="O146" s="136">
        <f>FN_MC!BH124</f>
        <v>0</v>
      </c>
      <c r="P146" s="78"/>
      <c r="Q146" s="120" t="str">
        <f>IF($A$2=1,IF(FN_MC!BJ124="","*",FN_MC!BJ124),IF(FN_MC!BK124="","*",FN_MC!BK124))</f>
        <v>*</v>
      </c>
    </row>
    <row r="147" spans="1:17">
      <c r="A147" s="85" t="str">
        <f>IF(FN_MC!B125="","*",FN_MC!B125)</f>
        <v>*</v>
      </c>
      <c r="B147" s="86" t="str">
        <f>IF(FN_MC!X125="","*",FN_MC!X125)</f>
        <v>Oportunidade</v>
      </c>
      <c r="C147" s="87" t="str">
        <f>IF(FN_MC!S125="","*",FN_MC!S125)</f>
        <v>FERRONORTE</v>
      </c>
      <c r="D147" s="87" t="str">
        <f>IF(FN_MC!T125="","*",FN_MC!T125)</f>
        <v>TMI-TCS</v>
      </c>
      <c r="E147" s="87" t="str">
        <f>IF(FN_MC!D125="","*",FN_MC!D125)</f>
        <v>W48</v>
      </c>
      <c r="F147" s="87" t="str">
        <f>IF(FN_MC!H125="","*",FN_MC!H125)</f>
        <v xml:space="preserve">TAP </v>
      </c>
      <c r="G147" s="87" t="str">
        <f>IF(FN_MC!M125="","*",FN_MC!M125)</f>
        <v>TLG-TQI</v>
      </c>
      <c r="H147" s="125">
        <f>IF(FN_MC!K125="","*",FN_MC!K125)</f>
        <v>44.32</v>
      </c>
      <c r="I147" s="110">
        <f>IF(FN_MC!O125="","*",FN_MC!O125)</f>
        <v>0.35416666666666669</v>
      </c>
      <c r="J147" s="110">
        <f>IF(FN_MC!P125="","*",FN_MC!P125)</f>
        <v>6.25E-2</v>
      </c>
      <c r="K147" s="118" t="str">
        <f>IF(FN_MC!AK125="","*",FN_MC!AK125)</f>
        <v xml:space="preserve">TAP </v>
      </c>
      <c r="L147" s="118" t="str">
        <f>IF(FN_MC!AM125="","*",FN_MC!AM125)</f>
        <v>TLG-TQI</v>
      </c>
      <c r="M147" s="118">
        <f>IF(FN_MC!AP125="","*",FN_MC!AP125)</f>
        <v>44.32</v>
      </c>
      <c r="N147" s="118" t="str">
        <f>IF(FN_MC!AM125="","*",FN_MC!AM125)</f>
        <v>TLG-TQI</v>
      </c>
      <c r="O147" s="136">
        <f>FN_MC!BH125</f>
        <v>0</v>
      </c>
      <c r="P147" s="78"/>
      <c r="Q147" s="120" t="str">
        <f>IF($A$2=1,IF(FN_MC!BJ125="","*",FN_MC!BJ125),IF(FN_MC!BK125="","*",FN_MC!BK125))</f>
        <v>*</v>
      </c>
    </row>
    <row r="148" spans="1:17">
      <c r="A148" s="85">
        <f>IF(FN_MC!B126="","*",FN_MC!B126)</f>
        <v>46065</v>
      </c>
      <c r="B148" s="86" t="str">
        <f>IF(FN_MC!X126="","*",FN_MC!X126)</f>
        <v>Oportunidade</v>
      </c>
      <c r="C148" s="87" t="str">
        <f>IF(FN_MC!S126="","*",FN_MC!S126)</f>
        <v>FERRONORTE</v>
      </c>
      <c r="D148" s="87" t="str">
        <f>IF(FN_MC!T126="","*",FN_MC!T126)</f>
        <v>TMI-TCS</v>
      </c>
      <c r="E148" s="87" t="str">
        <f>IF(FN_MC!D126="","*",FN_MC!D126)</f>
        <v>MARCOS (TF-520)</v>
      </c>
      <c r="F148" s="87" t="str">
        <f>IF(FN_MC!H126="","*",FN_MC!H126)</f>
        <v>TAPK35</v>
      </c>
      <c r="G148" s="87" t="str">
        <f>IF(FN_MC!M126="","*",FN_MC!M126)</f>
        <v>TAP-TLG</v>
      </c>
      <c r="H148" s="125">
        <f>IF(FN_MC!K126="","*",FN_MC!K126)</f>
        <v>26.818999999999999</v>
      </c>
      <c r="I148" s="110">
        <f>IF(FN_MC!O126="","*",FN_MC!O126)</f>
        <v>0.375</v>
      </c>
      <c r="J148" s="110">
        <f>IF(FN_MC!P126="","*",FN_MC!P126)</f>
        <v>8.3333333333333329E-2</v>
      </c>
      <c r="K148" s="118" t="str">
        <f>IF(FN_MC!AK126="","*",FN_MC!AK126)</f>
        <v>TAPK35</v>
      </c>
      <c r="L148" s="118" t="str">
        <f>IF(FN_MC!AM126="","*",FN_MC!AM126)</f>
        <v>TAP-TLG</v>
      </c>
      <c r="M148" s="118">
        <f>IF(FN_MC!AP126="","*",FN_MC!AP126)</f>
        <v>26.818999999999999</v>
      </c>
      <c r="N148" s="118" t="str">
        <f>IF(FN_MC!AM126="","*",FN_MC!AM126)</f>
        <v>TAP-TLG</v>
      </c>
      <c r="O148" s="136">
        <f>FN_MC!BH126</f>
        <v>0</v>
      </c>
      <c r="P148" s="78"/>
      <c r="Q148" s="120" t="str">
        <f>IF($A$2=1,IF(FN_MC!BJ126="","*",FN_MC!BJ126),IF(FN_MC!BK126="","*",FN_MC!BK126))</f>
        <v>*</v>
      </c>
    </row>
    <row r="149" spans="1:17">
      <c r="A149" s="85" t="str">
        <f>IF(FN_MC!B127="","*",FN_MC!B127)</f>
        <v>*</v>
      </c>
      <c r="B149" s="86" t="str">
        <f>IF(FN_MC!X127="","*",FN_MC!X127)</f>
        <v>*</v>
      </c>
      <c r="C149" s="87" t="str">
        <f>IF(FN_MC!S127="","*",FN_MC!S127)</f>
        <v>-</v>
      </c>
      <c r="D149" s="87" t="str">
        <f>IF(FN_MC!T127="","*",FN_MC!T127)</f>
        <v>-</v>
      </c>
      <c r="E149" s="87" t="str">
        <f>IF(FN_MC!D127="","*",FN_MC!D127)</f>
        <v>*</v>
      </c>
      <c r="F149" s="87" t="str">
        <f>IF(FN_MC!H127="","*",FN_MC!H127)</f>
        <v>*</v>
      </c>
      <c r="G149" s="87" t="str">
        <f>IF(FN_MC!M127="","*",FN_MC!M127)</f>
        <v>-</v>
      </c>
      <c r="H149" s="125" t="str">
        <f>IF(FN_MC!K127="","*",FN_MC!K127)</f>
        <v>*</v>
      </c>
      <c r="I149" s="110" t="str">
        <f>IF(FN_MC!O127="","*",FN_MC!O127)</f>
        <v>*</v>
      </c>
      <c r="J149" s="110" t="str">
        <f>IF(FN_MC!P127="","*",FN_MC!P127)</f>
        <v>*</v>
      </c>
      <c r="K149" s="118" t="str">
        <f>IF(FN_MC!AK127="","*",FN_MC!AK127)</f>
        <v>-</v>
      </c>
      <c r="L149" s="118" t="str">
        <f>IF(FN_MC!AM127="","*",FN_MC!AM127)</f>
        <v>-</v>
      </c>
      <c r="M149" s="118" t="str">
        <f>IF(FN_MC!AP127="","*",FN_MC!AP127)</f>
        <v>-</v>
      </c>
      <c r="N149" s="118" t="str">
        <f>IF(FN_MC!AM127="","*",FN_MC!AM127)</f>
        <v>-</v>
      </c>
      <c r="O149" s="136">
        <f>FN_MC!BH127</f>
        <v>0</v>
      </c>
      <c r="P149" s="78"/>
      <c r="Q149" s="120" t="str">
        <f>IF($A$2=1,IF(FN_MC!BJ127="","*",FN_MC!BJ127),IF(FN_MC!BK127="","*",FN_MC!BK127))</f>
        <v>*</v>
      </c>
    </row>
    <row r="150" spans="1:17">
      <c r="A150" s="85">
        <f>IF(FN_MC!B128="","*",FN_MC!B128)</f>
        <v>46065</v>
      </c>
      <c r="B150" s="86" t="str">
        <f>IF(FN_MC!X128="","*",FN_MC!X128)</f>
        <v>Oportunidade</v>
      </c>
      <c r="C150" s="87" t="str">
        <f>IF(FN_MC!S128="","*",FN_MC!S128)</f>
        <v>FERRONORTE</v>
      </c>
      <c r="D150" s="87" t="str">
        <f>IF(FN_MC!T128="","*",FN_MC!T128)</f>
        <v>TMI-TCS</v>
      </c>
      <c r="E150" s="87" t="str">
        <f>IF(FN_MC!D128="","*",FN_MC!D128)</f>
        <v>ANISIO (TF-514)</v>
      </c>
      <c r="F150" s="87" t="str">
        <f>IF(FN_MC!H128="","*",FN_MC!H128)</f>
        <v>TAPK35</v>
      </c>
      <c r="G150" s="87" t="str">
        <f>IF(FN_MC!M128="","*",FN_MC!M128)</f>
        <v>TAP-TLG</v>
      </c>
      <c r="H150" s="125">
        <f>IF(FN_MC!K128="","*",FN_MC!K128)</f>
        <v>26.818999999999999</v>
      </c>
      <c r="I150" s="110">
        <f>IF(FN_MC!O128="","*",FN_MC!O128)</f>
        <v>0.375</v>
      </c>
      <c r="J150" s="110">
        <f>IF(FN_MC!P128="","*",FN_MC!P128)</f>
        <v>8.3333333333333329E-2</v>
      </c>
      <c r="K150" s="118" t="str">
        <f>IF(FN_MC!AK128="","*",FN_MC!AK128)</f>
        <v>TAPK35</v>
      </c>
      <c r="L150" s="118" t="str">
        <f>IF(FN_MC!AM128="","*",FN_MC!AM128)</f>
        <v>TAP-TLG</v>
      </c>
      <c r="M150" s="118">
        <f>IF(FN_MC!AP128="","*",FN_MC!AP128)</f>
        <v>26.818999999999999</v>
      </c>
      <c r="N150" s="118" t="str">
        <f>IF(FN_MC!AM128="","*",FN_MC!AM128)</f>
        <v>TAP-TLG</v>
      </c>
      <c r="O150" s="136">
        <f>FN_MC!BH128</f>
        <v>0</v>
      </c>
      <c r="P150" s="78"/>
      <c r="Q150" s="120" t="str">
        <f>IF($A$2=1,IF(FN_MC!BJ128="","*",FN_MC!BJ128),IF(FN_MC!BK128="","*",FN_MC!BK128))</f>
        <v>*</v>
      </c>
    </row>
    <row r="151" spans="1:17">
      <c r="A151" s="85">
        <f>IF(FN_MC!B129="","*",FN_MC!B129)</f>
        <v>46065</v>
      </c>
      <c r="B151" s="86" t="str">
        <f>IF(FN_MC!X129="","*",FN_MC!X129)</f>
        <v>Extra</v>
      </c>
      <c r="C151" s="87" t="str">
        <f>IF(FN_MC!S129="","*",FN_MC!S129)</f>
        <v>MALHA CENTRAL</v>
      </c>
      <c r="D151" s="87" t="str">
        <f>IF(FN_MC!T129="","*",FN_MC!T129)</f>
        <v>PPN-POV</v>
      </c>
      <c r="E151" s="87" t="str">
        <f>IF(FN_MC!D129="","*",FN_MC!D129)</f>
        <v>CARLOS NEVES (TP-521)</v>
      </c>
      <c r="F151" s="87" t="str">
        <f>IF(FN_MC!H129="","*",FN_MC!H129)</f>
        <v>-</v>
      </c>
      <c r="G151" s="87" t="str">
        <f>IF(FN_MC!M129="","*",FN_MC!M129)</f>
        <v>PPP</v>
      </c>
      <c r="H151" s="125">
        <f>IF(FN_MC!K129="","*",FN_MC!K129)</f>
        <v>1143</v>
      </c>
      <c r="I151" s="110">
        <f>IF(FN_MC!O129="","*",FN_MC!O129)</f>
        <v>0.33333333333333331</v>
      </c>
      <c r="J151" s="110">
        <f>IF(FN_MC!P129="","*",FN_MC!P129)</f>
        <v>0.16666666666666666</v>
      </c>
      <c r="K151" s="118" t="str">
        <f>IF(FN_MC!AK129="","*",FN_MC!AK129)</f>
        <v>-</v>
      </c>
      <c r="L151" s="118" t="str">
        <f>IF(FN_MC!AM129="","*",FN_MC!AM129)</f>
        <v>PPP</v>
      </c>
      <c r="M151" s="118">
        <f>IF(FN_MC!AP129="","*",FN_MC!AP129)</f>
        <v>1143</v>
      </c>
      <c r="N151" s="118" t="str">
        <f>IF(FN_MC!AM129="","*",FN_MC!AM129)</f>
        <v>PPP</v>
      </c>
      <c r="O151" s="136">
        <f>FN_MC!BH129</f>
        <v>1</v>
      </c>
      <c r="P151" s="78"/>
      <c r="Q151" s="120" t="str">
        <f>IF($A$2=1,IF(FN_MC!BJ129="","*",FN_MC!BJ129),IF(FN_MC!BK129="","*",FN_MC!BK129))</f>
        <v>*</v>
      </c>
    </row>
    <row r="152" spans="1:17">
      <c r="A152" s="85">
        <f>IF(FN_MC!B130="","*",FN_MC!B130)</f>
        <v>46065</v>
      </c>
      <c r="B152" s="86" t="str">
        <f>IF(FN_MC!X130="","*",FN_MC!X130)</f>
        <v>Oportunidade</v>
      </c>
      <c r="C152" s="87" t="str">
        <f>IF(FN_MC!S130="","*",FN_MC!S130)</f>
        <v>MALHA CENTRAL</v>
      </c>
      <c r="D152" s="87" t="str">
        <f>IF(FN_MC!T130="","*",FN_MC!T130)</f>
        <v>RAMAL</v>
      </c>
      <c r="E152" s="87" t="str">
        <f>IF(FN_MC!D130="","*",FN_MC!D130)</f>
        <v>A88</v>
      </c>
      <c r="F152" s="87" t="str">
        <f>IF(FN_MC!H130="","*",FN_MC!H130)</f>
        <v>ZTP</v>
      </c>
      <c r="G152" s="87" t="str">
        <f>IF(FN_MC!M130="","*",FN_MC!M130)</f>
        <v>ZAY-ZTP</v>
      </c>
      <c r="H152" s="125">
        <f>IF(FN_MC!K130="","*",FN_MC!K130)</f>
        <v>334</v>
      </c>
      <c r="I152" s="110">
        <f>IF(FN_MC!O130="","*",FN_MC!O130)</f>
        <v>0.33333333333333331</v>
      </c>
      <c r="J152" s="110">
        <f>IF(FN_MC!P130="","*",FN_MC!P130)</f>
        <v>4.1666666666666664E-2</v>
      </c>
      <c r="K152" s="118" t="str">
        <f>IF(FN_MC!AK130="","*",FN_MC!AK130)</f>
        <v>ZTP</v>
      </c>
      <c r="L152" s="118" t="str">
        <f>IF(FN_MC!AM130="","*",FN_MC!AM130)</f>
        <v>ZAY-ZTP</v>
      </c>
      <c r="M152" s="118">
        <f>IF(FN_MC!AP130="","*",FN_MC!AP130)</f>
        <v>334</v>
      </c>
      <c r="N152" s="118" t="str">
        <f>IF(FN_MC!AM130="","*",FN_MC!AM130)</f>
        <v>ZAY-ZTP</v>
      </c>
      <c r="O152" s="136">
        <f>FN_MC!BH130</f>
        <v>0</v>
      </c>
      <c r="P152" s="78"/>
      <c r="Q152" s="120" t="str">
        <f>IF($A$2=1,IF(FN_MC!BJ130="","*",FN_MC!BJ130),IF(FN_MC!BK130="","*",FN_MC!BK130))</f>
        <v>*</v>
      </c>
    </row>
    <row r="153" spans="1:17">
      <c r="A153" s="85" t="str">
        <f>IF(FN_MC!B131="","*",FN_MC!B131)</f>
        <v>*</v>
      </c>
      <c r="B153" s="86" t="str">
        <f>IF(FN_MC!X131="","*",FN_MC!X131)</f>
        <v>*</v>
      </c>
      <c r="C153" s="87" t="str">
        <f>IF(FN_MC!S131="","*",FN_MC!S131)</f>
        <v>-</v>
      </c>
      <c r="D153" s="87" t="str">
        <f>IF(FN_MC!T131="","*",FN_MC!T131)</f>
        <v>-</v>
      </c>
      <c r="E153" s="87" t="str">
        <f>IF(FN_MC!D131="","*",FN_MC!D131)</f>
        <v>*</v>
      </c>
      <c r="F153" s="87" t="str">
        <f>IF(FN_MC!H131="","*",FN_MC!H131)</f>
        <v>*</v>
      </c>
      <c r="G153" s="87" t="str">
        <f>IF(FN_MC!M131="","*",FN_MC!M131)</f>
        <v>-</v>
      </c>
      <c r="H153" s="125" t="str">
        <f>IF(FN_MC!K131="","*",FN_MC!K131)</f>
        <v>*</v>
      </c>
      <c r="I153" s="110" t="str">
        <f>IF(FN_MC!O131="","*",FN_MC!O131)</f>
        <v>*</v>
      </c>
      <c r="J153" s="110" t="str">
        <f>IF(FN_MC!P131="","*",FN_MC!P131)</f>
        <v>*</v>
      </c>
      <c r="K153" s="118" t="str">
        <f>IF(FN_MC!AK131="","*",FN_MC!AK131)</f>
        <v>-</v>
      </c>
      <c r="L153" s="118" t="str">
        <f>IF(FN_MC!AM131="","*",FN_MC!AM131)</f>
        <v>-</v>
      </c>
      <c r="M153" s="118" t="str">
        <f>IF(FN_MC!AP131="","*",FN_MC!AP131)</f>
        <v>-</v>
      </c>
      <c r="N153" s="118" t="str">
        <f>IF(FN_MC!AM131="","*",FN_MC!AM131)</f>
        <v>-</v>
      </c>
      <c r="O153" s="136">
        <f>FN_MC!BH131</f>
        <v>0</v>
      </c>
      <c r="P153" s="78"/>
      <c r="Q153" s="120" t="str">
        <f>IF($A$2=1,IF(FN_MC!BJ131="","*",FN_MC!BJ131),IF(FN_MC!BK131="","*",FN_MC!BK131))</f>
        <v>*</v>
      </c>
    </row>
    <row r="154" spans="1:17">
      <c r="A154" s="85" t="str">
        <f>IF(FN_MC!B132="","*",FN_MC!B132)</f>
        <v>*</v>
      </c>
      <c r="B154" s="86" t="str">
        <f>IF(FN_MC!X132="","*",FN_MC!X132)</f>
        <v>*</v>
      </c>
      <c r="C154" s="87" t="str">
        <f>IF(FN_MC!S132="","*",FN_MC!S132)</f>
        <v>-</v>
      </c>
      <c r="D154" s="87" t="str">
        <f>IF(FN_MC!T132="","*",FN_MC!T132)</f>
        <v>-</v>
      </c>
      <c r="E154" s="87" t="str">
        <f>IF(FN_MC!D132="","*",FN_MC!D132)</f>
        <v>*</v>
      </c>
      <c r="F154" s="87" t="str">
        <f>IF(FN_MC!H132="","*",FN_MC!H132)</f>
        <v>*</v>
      </c>
      <c r="G154" s="87" t="str">
        <f>IF(FN_MC!M132="","*",FN_MC!M132)</f>
        <v>-</v>
      </c>
      <c r="H154" s="125" t="str">
        <f>IF(FN_MC!K132="","*",FN_MC!K132)</f>
        <v>*</v>
      </c>
      <c r="I154" s="110" t="str">
        <f>IF(FN_MC!O132="","*",FN_MC!O132)</f>
        <v>*</v>
      </c>
      <c r="J154" s="110" t="str">
        <f>IF(FN_MC!P132="","*",FN_MC!P132)</f>
        <v>*</v>
      </c>
      <c r="K154" s="118" t="str">
        <f>IF(FN_MC!AK132="","*",FN_MC!AK132)</f>
        <v>-</v>
      </c>
      <c r="L154" s="118" t="str">
        <f>IF(FN_MC!AM132="","*",FN_MC!AM132)</f>
        <v>-</v>
      </c>
      <c r="M154" s="118" t="str">
        <f>IF(FN_MC!AP132="","*",FN_MC!AP132)</f>
        <v>-</v>
      </c>
      <c r="N154" s="118" t="str">
        <f>IF(FN_MC!AM132="","*",FN_MC!AM132)</f>
        <v>-</v>
      </c>
      <c r="O154" s="136">
        <f>FN_MC!BH132</f>
        <v>0</v>
      </c>
      <c r="P154" s="78"/>
      <c r="Q154" s="120" t="str">
        <f>IF($A$2=1,IF(FN_MC!BJ132="","*",FN_MC!BJ132),IF(FN_MC!BK132="","*",FN_MC!BK132))</f>
        <v>*</v>
      </c>
    </row>
    <row r="155" spans="1:17">
      <c r="A155" s="85" t="str">
        <f>IF(FN_MC!B133="","*",FN_MC!B133)</f>
        <v>*</v>
      </c>
      <c r="B155" s="86" t="str">
        <f>IF(FN_MC!X133="","*",FN_MC!X133)</f>
        <v>*</v>
      </c>
      <c r="C155" s="87" t="str">
        <f>IF(FN_MC!S133="","*",FN_MC!S133)</f>
        <v>-</v>
      </c>
      <c r="D155" s="87" t="str">
        <f>IF(FN_MC!T133="","*",FN_MC!T133)</f>
        <v>-</v>
      </c>
      <c r="E155" s="87" t="str">
        <f>IF(FN_MC!D133="","*",FN_MC!D133)</f>
        <v>*</v>
      </c>
      <c r="F155" s="87" t="str">
        <f>IF(FN_MC!H133="","*",FN_MC!H133)</f>
        <v>*</v>
      </c>
      <c r="G155" s="87" t="str">
        <f>IF(FN_MC!M133="","*",FN_MC!M133)</f>
        <v>-</v>
      </c>
      <c r="H155" s="125" t="str">
        <f>IF(FN_MC!K133="","*",FN_MC!K133)</f>
        <v>*</v>
      </c>
      <c r="I155" s="110" t="str">
        <f>IF(FN_MC!O133="","*",FN_MC!O133)</f>
        <v>*</v>
      </c>
      <c r="J155" s="110" t="str">
        <f>IF(FN_MC!P133="","*",FN_MC!P133)</f>
        <v>*</v>
      </c>
      <c r="K155" s="118" t="str">
        <f>IF(FN_MC!AK133="","*",FN_MC!AK133)</f>
        <v>-</v>
      </c>
      <c r="L155" s="118" t="str">
        <f>IF(FN_MC!AM133="","*",FN_MC!AM133)</f>
        <v>-</v>
      </c>
      <c r="M155" s="118" t="str">
        <f>IF(FN_MC!AP133="","*",FN_MC!AP133)</f>
        <v>-</v>
      </c>
      <c r="N155" s="118" t="str">
        <f>IF(FN_MC!AM133="","*",FN_MC!AM133)</f>
        <v>-</v>
      </c>
      <c r="O155" s="136">
        <f>FN_MC!BH133</f>
        <v>0</v>
      </c>
      <c r="P155" s="78"/>
      <c r="Q155" s="120" t="str">
        <f>IF($A$2=1,IF(FN_MC!BJ133="","*",FN_MC!BJ133),IF(FN_MC!BK133="","*",FN_MC!BK133))</f>
        <v>*</v>
      </c>
    </row>
    <row r="156" spans="1:17">
      <c r="A156" s="85" t="str">
        <f>IF(FN_MC!B134="","*",FN_MC!B134)</f>
        <v>*</v>
      </c>
      <c r="B156" s="86" t="str">
        <f>IF(FN_MC!X134="","*",FN_MC!X134)</f>
        <v>*</v>
      </c>
      <c r="C156" s="87" t="str">
        <f>IF(FN_MC!S134="","*",FN_MC!S134)</f>
        <v>-</v>
      </c>
      <c r="D156" s="87" t="str">
        <f>IF(FN_MC!T134="","*",FN_MC!T134)</f>
        <v>-</v>
      </c>
      <c r="E156" s="87" t="str">
        <f>IF(FN_MC!D134="","*",FN_MC!D134)</f>
        <v>*</v>
      </c>
      <c r="F156" s="87" t="str">
        <f>IF(FN_MC!H134="","*",FN_MC!H134)</f>
        <v>*</v>
      </c>
      <c r="G156" s="87" t="str">
        <f>IF(FN_MC!M134="","*",FN_MC!M134)</f>
        <v>-</v>
      </c>
      <c r="H156" s="125" t="str">
        <f>IF(FN_MC!K134="","*",FN_MC!K134)</f>
        <v>*</v>
      </c>
      <c r="I156" s="110" t="str">
        <f>IF(FN_MC!O134="","*",FN_MC!O134)</f>
        <v>*</v>
      </c>
      <c r="J156" s="110" t="str">
        <f>IF(FN_MC!P134="","*",FN_MC!P134)</f>
        <v>*</v>
      </c>
      <c r="K156" s="118" t="str">
        <f>IF(FN_MC!AK134="","*",FN_MC!AK134)</f>
        <v>-</v>
      </c>
      <c r="L156" s="118" t="str">
        <f>IF(FN_MC!AM134="","*",FN_MC!AM134)</f>
        <v>-</v>
      </c>
      <c r="M156" s="118" t="str">
        <f>IF(FN_MC!AP134="","*",FN_MC!AP134)</f>
        <v>-</v>
      </c>
      <c r="N156" s="118" t="str">
        <f>IF(FN_MC!AM134="","*",FN_MC!AM134)</f>
        <v>-</v>
      </c>
      <c r="O156" s="136">
        <f>FN_MC!BH134</f>
        <v>0</v>
      </c>
      <c r="P156" s="78"/>
      <c r="Q156" s="120" t="str">
        <f>IF($A$2=1,IF(FN_MC!BJ134="","*",FN_MC!BJ134),IF(FN_MC!BK134="","*",FN_MC!BK134))</f>
        <v>*</v>
      </c>
    </row>
    <row r="157" spans="1:17">
      <c r="A157" s="85" t="str">
        <f>IF(FN_MC!B135="","*",FN_MC!B135)</f>
        <v>*</v>
      </c>
      <c r="B157" s="86" t="str">
        <f>IF(FN_MC!X135="","*",FN_MC!X135)</f>
        <v>*</v>
      </c>
      <c r="C157" s="87" t="str">
        <f>IF(FN_MC!S135="","*",FN_MC!S135)</f>
        <v>-</v>
      </c>
      <c r="D157" s="87" t="str">
        <f>IF(FN_MC!T135="","*",FN_MC!T135)</f>
        <v>-</v>
      </c>
      <c r="E157" s="87" t="str">
        <f>IF(FN_MC!D135="","*",FN_MC!D135)</f>
        <v>*</v>
      </c>
      <c r="F157" s="87" t="str">
        <f>IF(FN_MC!H135="","*",FN_MC!H135)</f>
        <v>*</v>
      </c>
      <c r="G157" s="87" t="str">
        <f>IF(FN_MC!M135="","*",FN_MC!M135)</f>
        <v>-</v>
      </c>
      <c r="H157" s="125" t="str">
        <f>IF(FN_MC!K135="","*",FN_MC!K135)</f>
        <v>*</v>
      </c>
      <c r="I157" s="110" t="str">
        <f>IF(FN_MC!O135="","*",FN_MC!O135)</f>
        <v>*</v>
      </c>
      <c r="J157" s="110" t="str">
        <f>IF(FN_MC!P135="","*",FN_MC!P135)</f>
        <v>*</v>
      </c>
      <c r="K157" s="118" t="str">
        <f>IF(FN_MC!AK135="","*",FN_MC!AK135)</f>
        <v>-</v>
      </c>
      <c r="L157" s="118" t="str">
        <f>IF(FN_MC!AM135="","*",FN_MC!AM135)</f>
        <v>-</v>
      </c>
      <c r="M157" s="118" t="str">
        <f>IF(FN_MC!AP135="","*",FN_MC!AP135)</f>
        <v>-</v>
      </c>
      <c r="N157" s="118" t="str">
        <f>IF(FN_MC!AM135="","*",FN_MC!AM135)</f>
        <v>-</v>
      </c>
      <c r="O157" s="136">
        <f>FN_MC!BH135</f>
        <v>0</v>
      </c>
      <c r="P157" s="78"/>
      <c r="Q157" s="120" t="str">
        <f>IF($A$2=1,IF(FN_MC!BJ135="","*",FN_MC!BJ135),IF(FN_MC!BK135="","*",FN_MC!BK135))</f>
        <v>*</v>
      </c>
    </row>
    <row r="158" spans="1:17">
      <c r="A158" s="85" t="str">
        <f>IF(FN_MC!B136="","*",FN_MC!B136)</f>
        <v>*</v>
      </c>
      <c r="B158" s="86" t="str">
        <f>IF(FN_MC!X136="","*",FN_MC!X136)</f>
        <v>*</v>
      </c>
      <c r="C158" s="87" t="str">
        <f>IF(FN_MC!S136="","*",FN_MC!S136)</f>
        <v>-</v>
      </c>
      <c r="D158" s="87" t="str">
        <f>IF(FN_MC!T136="","*",FN_MC!T136)</f>
        <v>-</v>
      </c>
      <c r="E158" s="87" t="str">
        <f>IF(FN_MC!D136="","*",FN_MC!D136)</f>
        <v>*</v>
      </c>
      <c r="F158" s="87" t="str">
        <f>IF(FN_MC!H136="","*",FN_MC!H136)</f>
        <v>*</v>
      </c>
      <c r="G158" s="87" t="str">
        <f>IF(FN_MC!M136="","*",FN_MC!M136)</f>
        <v>-</v>
      </c>
      <c r="H158" s="125" t="str">
        <f>IF(FN_MC!K136="","*",FN_MC!K136)</f>
        <v>*</v>
      </c>
      <c r="I158" s="110" t="str">
        <f>IF(FN_MC!O136="","*",FN_MC!O136)</f>
        <v>*</v>
      </c>
      <c r="J158" s="110" t="str">
        <f>IF(FN_MC!P136="","*",FN_MC!P136)</f>
        <v>*</v>
      </c>
      <c r="K158" s="118" t="str">
        <f>IF(FN_MC!AK136="","*",FN_MC!AK136)</f>
        <v>-</v>
      </c>
      <c r="L158" s="118" t="str">
        <f>IF(FN_MC!AM136="","*",FN_MC!AM136)</f>
        <v>-</v>
      </c>
      <c r="M158" s="118" t="str">
        <f>IF(FN_MC!AP136="","*",FN_MC!AP136)</f>
        <v>-</v>
      </c>
      <c r="N158" s="118" t="str">
        <f>IF(FN_MC!AM136="","*",FN_MC!AM136)</f>
        <v>-</v>
      </c>
      <c r="O158" s="136">
        <f>FN_MC!BH136</f>
        <v>0</v>
      </c>
      <c r="P158" s="78"/>
      <c r="Q158" s="120" t="str">
        <f>IF($A$2=1,IF(FN_MC!BJ136="","*",FN_MC!BJ136),IF(FN_MC!BK136="","*",FN_MC!BK136))</f>
        <v>*</v>
      </c>
    </row>
    <row r="159" spans="1:17">
      <c r="A159" s="85" t="str">
        <f>IF(FN_MC!B137="","*",FN_MC!B137)</f>
        <v>*</v>
      </c>
      <c r="B159" s="86" t="str">
        <f>IF(FN_MC!X137="","*",FN_MC!X137)</f>
        <v>*</v>
      </c>
      <c r="C159" s="87" t="str">
        <f>IF(FN_MC!S137="","*",FN_MC!S137)</f>
        <v>-</v>
      </c>
      <c r="D159" s="87" t="str">
        <f>IF(FN_MC!T137="","*",FN_MC!T137)</f>
        <v>-</v>
      </c>
      <c r="E159" s="87" t="str">
        <f>IF(FN_MC!D137="","*",FN_MC!D137)</f>
        <v>*</v>
      </c>
      <c r="F159" s="87" t="str">
        <f>IF(FN_MC!H137="","*",FN_MC!H137)</f>
        <v>*</v>
      </c>
      <c r="G159" s="87" t="str">
        <f>IF(FN_MC!M137="","*",FN_MC!M137)</f>
        <v>-</v>
      </c>
      <c r="H159" s="125" t="str">
        <f>IF(FN_MC!K137="","*",FN_MC!K137)</f>
        <v>*</v>
      </c>
      <c r="I159" s="110" t="str">
        <f>IF(FN_MC!O137="","*",FN_MC!O137)</f>
        <v>*</v>
      </c>
      <c r="J159" s="110" t="str">
        <f>IF(FN_MC!P137="","*",FN_MC!P137)</f>
        <v>*</v>
      </c>
      <c r="K159" s="118" t="str">
        <f>IF(FN_MC!AK137="","*",FN_MC!AK137)</f>
        <v>-</v>
      </c>
      <c r="L159" s="118" t="str">
        <f>IF(FN_MC!AM137="","*",FN_MC!AM137)</f>
        <v>-</v>
      </c>
      <c r="M159" s="118" t="str">
        <f>IF(FN_MC!AP137="","*",FN_MC!AP137)</f>
        <v>-</v>
      </c>
      <c r="N159" s="118" t="str">
        <f>IF(FN_MC!AM137="","*",FN_MC!AM137)</f>
        <v>-</v>
      </c>
      <c r="O159" s="136">
        <f>FN_MC!BH137</f>
        <v>0</v>
      </c>
      <c r="P159" s="78"/>
      <c r="Q159" s="120" t="str">
        <f>IF($A$2=1,IF(FN_MC!BJ137="","*",FN_MC!BJ137),IF(FN_MC!BK137="","*",FN_MC!BK137))</f>
        <v>*</v>
      </c>
    </row>
    <row r="160" spans="1:17">
      <c r="A160" s="85" t="str">
        <f>IF(FN_MC!B138="","*",FN_MC!B138)</f>
        <v>*</v>
      </c>
      <c r="B160" s="86" t="str">
        <f>IF(FN_MC!X138="","*",FN_MC!X138)</f>
        <v>*</v>
      </c>
      <c r="C160" s="87" t="str">
        <f>IF(FN_MC!S138="","*",FN_MC!S138)</f>
        <v>-</v>
      </c>
      <c r="D160" s="87" t="str">
        <f>IF(FN_MC!T138="","*",FN_MC!T138)</f>
        <v>-</v>
      </c>
      <c r="E160" s="87" t="str">
        <f>IF(FN_MC!D138="","*",FN_MC!D138)</f>
        <v>*</v>
      </c>
      <c r="F160" s="87" t="str">
        <f>IF(FN_MC!H138="","*",FN_MC!H138)</f>
        <v>*</v>
      </c>
      <c r="G160" s="87" t="str">
        <f>IF(FN_MC!M138="","*",FN_MC!M138)</f>
        <v>-</v>
      </c>
      <c r="H160" s="125" t="str">
        <f>IF(FN_MC!K138="","*",FN_MC!K138)</f>
        <v>*</v>
      </c>
      <c r="I160" s="110" t="str">
        <f>IF(FN_MC!O138="","*",FN_MC!O138)</f>
        <v>*</v>
      </c>
      <c r="J160" s="110" t="str">
        <f>IF(FN_MC!P138="","*",FN_MC!P138)</f>
        <v>*</v>
      </c>
      <c r="K160" s="118" t="str">
        <f>IF(FN_MC!AK138="","*",FN_MC!AK138)</f>
        <v>-</v>
      </c>
      <c r="L160" s="118" t="str">
        <f>IF(FN_MC!AM138="","*",FN_MC!AM138)</f>
        <v>-</v>
      </c>
      <c r="M160" s="118" t="str">
        <f>IF(FN_MC!AP138="","*",FN_MC!AP138)</f>
        <v>-</v>
      </c>
      <c r="N160" s="118" t="str">
        <f>IF(FN_MC!AM138="","*",FN_MC!AM138)</f>
        <v>-</v>
      </c>
      <c r="O160" s="136">
        <f>FN_MC!BH138</f>
        <v>0</v>
      </c>
      <c r="P160" s="78"/>
      <c r="Q160" s="120" t="str">
        <f>IF($A$2=1,IF(FN_MC!BJ138="","*",FN_MC!BJ138),IF(FN_MC!BK138="","*",FN_MC!BK138))</f>
        <v>*</v>
      </c>
    </row>
    <row r="161" spans="1:17">
      <c r="A161" s="85" t="str">
        <f>IF(FN_MC!B139="","*",FN_MC!B139)</f>
        <v>*</v>
      </c>
      <c r="B161" s="86" t="str">
        <f>IF(FN_MC!X139="","*",FN_MC!X139)</f>
        <v>*</v>
      </c>
      <c r="C161" s="87" t="str">
        <f>IF(FN_MC!S139="","*",FN_MC!S139)</f>
        <v>-</v>
      </c>
      <c r="D161" s="87" t="str">
        <f>IF(FN_MC!T139="","*",FN_MC!T139)</f>
        <v>-</v>
      </c>
      <c r="E161" s="87" t="str">
        <f>IF(FN_MC!D139="","*",FN_MC!D139)</f>
        <v>*</v>
      </c>
      <c r="F161" s="87" t="str">
        <f>IF(FN_MC!H139="","*",FN_MC!H139)</f>
        <v>*</v>
      </c>
      <c r="G161" s="87" t="str">
        <f>IF(FN_MC!M139="","*",FN_MC!M139)</f>
        <v>-</v>
      </c>
      <c r="H161" s="125" t="str">
        <f>IF(FN_MC!K139="","*",FN_MC!K139)</f>
        <v>*</v>
      </c>
      <c r="I161" s="110" t="str">
        <f>IF(FN_MC!O139="","*",FN_MC!O139)</f>
        <v>*</v>
      </c>
      <c r="J161" s="110" t="str">
        <f>IF(FN_MC!P139="","*",FN_MC!P139)</f>
        <v>*</v>
      </c>
      <c r="K161" s="118" t="str">
        <f>IF(FN_MC!AK139="","*",FN_MC!AK139)</f>
        <v>-</v>
      </c>
      <c r="L161" s="118" t="str">
        <f>IF(FN_MC!AM139="","*",FN_MC!AM139)</f>
        <v>-</v>
      </c>
      <c r="M161" s="118" t="str">
        <f>IF(FN_MC!AP139="","*",FN_MC!AP139)</f>
        <v>-</v>
      </c>
      <c r="N161" s="118" t="str">
        <f>IF(FN_MC!AM139="","*",FN_MC!AM139)</f>
        <v>-</v>
      </c>
      <c r="O161" s="136">
        <f>FN_MC!BH139</f>
        <v>0</v>
      </c>
      <c r="P161" s="78"/>
      <c r="Q161" s="120" t="str">
        <f>IF($A$2=1,IF(FN_MC!BJ139="","*",FN_MC!BJ139),IF(FN_MC!BK139="","*",FN_MC!BK139))</f>
        <v>*</v>
      </c>
    </row>
    <row r="162" spans="1:17">
      <c r="A162" s="85" t="str">
        <f>IF(FN_MC!B140="","*",FN_MC!B140)</f>
        <v>*</v>
      </c>
      <c r="B162" s="86" t="str">
        <f>IF(FN_MC!X140="","*",FN_MC!X140)</f>
        <v>*</v>
      </c>
      <c r="C162" s="87" t="str">
        <f>IF(FN_MC!S140="","*",FN_MC!S140)</f>
        <v>-</v>
      </c>
      <c r="D162" s="87" t="str">
        <f>IF(FN_MC!T140="","*",FN_MC!T140)</f>
        <v>-</v>
      </c>
      <c r="E162" s="87" t="str">
        <f>IF(FN_MC!D140="","*",FN_MC!D140)</f>
        <v>*</v>
      </c>
      <c r="F162" s="87" t="str">
        <f>IF(FN_MC!H140="","*",FN_MC!H140)</f>
        <v>*</v>
      </c>
      <c r="G162" s="87" t="str">
        <f>IF(FN_MC!M140="","*",FN_MC!M140)</f>
        <v>-</v>
      </c>
      <c r="H162" s="125" t="str">
        <f>IF(FN_MC!K140="","*",FN_MC!K140)</f>
        <v>*</v>
      </c>
      <c r="I162" s="110" t="str">
        <f>IF(FN_MC!O140="","*",FN_MC!O140)</f>
        <v>*</v>
      </c>
      <c r="J162" s="110" t="str">
        <f>IF(FN_MC!P140="","*",FN_MC!P140)</f>
        <v>*</v>
      </c>
      <c r="K162" s="118" t="str">
        <f>IF(FN_MC!AK140="","*",FN_MC!AK140)</f>
        <v>-</v>
      </c>
      <c r="L162" s="118" t="str">
        <f>IF(FN_MC!AM140="","*",FN_MC!AM140)</f>
        <v>-</v>
      </c>
      <c r="M162" s="118" t="str">
        <f>IF(FN_MC!AP140="","*",FN_MC!AP140)</f>
        <v>-</v>
      </c>
      <c r="N162" s="118" t="str">
        <f>IF(FN_MC!AM140="","*",FN_MC!AM140)</f>
        <v>-</v>
      </c>
      <c r="O162" s="136">
        <f>FN_MC!BH140</f>
        <v>0</v>
      </c>
      <c r="P162" s="78"/>
      <c r="Q162" s="120" t="str">
        <f>IF($A$2=1,IF(FN_MC!BJ140="","*",FN_MC!BJ140),IF(FN_MC!BK140="","*",FN_MC!BK140))</f>
        <v>*</v>
      </c>
    </row>
    <row r="163" spans="1:17">
      <c r="A163" s="85" t="str">
        <f>IF(FN_MC!B141="","*",FN_MC!B141)</f>
        <v>*</v>
      </c>
      <c r="B163" s="86" t="str">
        <f>IF(FN_MC!X141="","*",FN_MC!X141)</f>
        <v>*</v>
      </c>
      <c r="C163" s="87" t="str">
        <f>IF(FN_MC!S141="","*",FN_MC!S141)</f>
        <v>-</v>
      </c>
      <c r="D163" s="87" t="str">
        <f>IF(FN_MC!T141="","*",FN_MC!T141)</f>
        <v>-</v>
      </c>
      <c r="E163" s="87" t="str">
        <f>IF(FN_MC!D141="","*",FN_MC!D141)</f>
        <v>*</v>
      </c>
      <c r="F163" s="87" t="str">
        <f>IF(FN_MC!H141="","*",FN_MC!H141)</f>
        <v>*</v>
      </c>
      <c r="G163" s="87" t="str">
        <f>IF(FN_MC!M141="","*",FN_MC!M141)</f>
        <v>-</v>
      </c>
      <c r="H163" s="125" t="str">
        <f>IF(FN_MC!K141="","*",FN_MC!K141)</f>
        <v>*</v>
      </c>
      <c r="I163" s="110" t="str">
        <f>IF(FN_MC!O141="","*",FN_MC!O141)</f>
        <v>*</v>
      </c>
      <c r="J163" s="110" t="str">
        <f>IF(FN_MC!P141="","*",FN_MC!P141)</f>
        <v>*</v>
      </c>
      <c r="K163" s="118" t="str">
        <f>IF(FN_MC!AK141="","*",FN_MC!AK141)</f>
        <v>-</v>
      </c>
      <c r="L163" s="118" t="str">
        <f>IF(FN_MC!AM141="","*",FN_MC!AM141)</f>
        <v>-</v>
      </c>
      <c r="M163" s="118" t="str">
        <f>IF(FN_MC!AP141="","*",FN_MC!AP141)</f>
        <v>-</v>
      </c>
      <c r="N163" s="118" t="str">
        <f>IF(FN_MC!AM141="","*",FN_MC!AM141)</f>
        <v>-</v>
      </c>
      <c r="O163" s="136">
        <f>FN_MC!BH141</f>
        <v>0</v>
      </c>
      <c r="P163" s="78"/>
      <c r="Q163" s="120" t="str">
        <f>IF($A$2=1,IF(FN_MC!BJ141="","*",FN_MC!BJ141),IF(FN_MC!BK141="","*",FN_MC!BK141))</f>
        <v>*</v>
      </c>
    </row>
    <row r="164" spans="1:17">
      <c r="A164" s="85" t="str">
        <f>IF(FN_MC!B142="","*",FN_MC!B142)</f>
        <v>*</v>
      </c>
      <c r="B164" s="86" t="str">
        <f>IF(FN_MC!X142="","*",FN_MC!X142)</f>
        <v>*</v>
      </c>
      <c r="C164" s="87" t="str">
        <f>IF(FN_MC!S142="","*",FN_MC!S142)</f>
        <v>-</v>
      </c>
      <c r="D164" s="87" t="str">
        <f>IF(FN_MC!T142="","*",FN_MC!T142)</f>
        <v>-</v>
      </c>
      <c r="E164" s="87" t="str">
        <f>IF(FN_MC!D142="","*",FN_MC!D142)</f>
        <v>*</v>
      </c>
      <c r="F164" s="87" t="str">
        <f>IF(FN_MC!H142="","*",FN_MC!H142)</f>
        <v>*</v>
      </c>
      <c r="G164" s="87" t="str">
        <f>IF(FN_MC!M142="","*",FN_MC!M142)</f>
        <v>-</v>
      </c>
      <c r="H164" s="125" t="str">
        <f>IF(FN_MC!K142="","*",FN_MC!K142)</f>
        <v>*</v>
      </c>
      <c r="I164" s="110" t="str">
        <f>IF(FN_MC!O142="","*",FN_MC!O142)</f>
        <v>*</v>
      </c>
      <c r="J164" s="110" t="str">
        <f>IF(FN_MC!P142="","*",FN_MC!P142)</f>
        <v>*</v>
      </c>
      <c r="K164" s="118" t="str">
        <f>IF(FN_MC!AK142="","*",FN_MC!AK142)</f>
        <v>-</v>
      </c>
      <c r="L164" s="118" t="str">
        <f>IF(FN_MC!AM142="","*",FN_MC!AM142)</f>
        <v>-</v>
      </c>
      <c r="M164" s="118" t="str">
        <f>IF(FN_MC!AP142="","*",FN_MC!AP142)</f>
        <v>-</v>
      </c>
      <c r="N164" s="118" t="str">
        <f>IF(FN_MC!AM142="","*",FN_MC!AM142)</f>
        <v>-</v>
      </c>
      <c r="O164" s="136">
        <f>FN_MC!BH142</f>
        <v>0</v>
      </c>
      <c r="P164" s="78"/>
      <c r="Q164" s="120" t="str">
        <f>IF($A$2=1,IF(FN_MC!BJ142="","*",FN_MC!BJ142),IF(FN_MC!BK142="","*",FN_MC!BK142))</f>
        <v>*</v>
      </c>
    </row>
    <row r="165" spans="1:17">
      <c r="A165" s="85" t="str">
        <f>IF(FN_MC!B143="","*",FN_MC!B143)</f>
        <v>*</v>
      </c>
      <c r="B165" s="86" t="str">
        <f>IF(FN_MC!X143="","*",FN_MC!X143)</f>
        <v>*</v>
      </c>
      <c r="C165" s="87" t="str">
        <f>IF(FN_MC!S143="","*",FN_MC!S143)</f>
        <v>-</v>
      </c>
      <c r="D165" s="87" t="str">
        <f>IF(FN_MC!T143="","*",FN_MC!T143)</f>
        <v>-</v>
      </c>
      <c r="E165" s="87" t="str">
        <f>IF(FN_MC!D143="","*",FN_MC!D143)</f>
        <v>*</v>
      </c>
      <c r="F165" s="87" t="str">
        <f>IF(FN_MC!H143="","*",FN_MC!H143)</f>
        <v>*</v>
      </c>
      <c r="G165" s="87" t="str">
        <f>IF(FN_MC!M143="","*",FN_MC!M143)</f>
        <v>-</v>
      </c>
      <c r="H165" s="125" t="str">
        <f>IF(FN_MC!K143="","*",FN_MC!K143)</f>
        <v>*</v>
      </c>
      <c r="I165" s="110" t="str">
        <f>IF(FN_MC!O143="","*",FN_MC!O143)</f>
        <v>*</v>
      </c>
      <c r="J165" s="110" t="str">
        <f>IF(FN_MC!P143="","*",FN_MC!P143)</f>
        <v>*</v>
      </c>
      <c r="K165" s="118" t="str">
        <f>IF(FN_MC!AK143="","*",FN_MC!AK143)</f>
        <v>-</v>
      </c>
      <c r="L165" s="118" t="str">
        <f>IF(FN_MC!AM143="","*",FN_MC!AM143)</f>
        <v>-</v>
      </c>
      <c r="M165" s="118" t="str">
        <f>IF(FN_MC!AP143="","*",FN_MC!AP143)</f>
        <v>-</v>
      </c>
      <c r="N165" s="118" t="str">
        <f>IF(FN_MC!AM143="","*",FN_MC!AM143)</f>
        <v>-</v>
      </c>
      <c r="O165" s="136">
        <f>FN_MC!BH143</f>
        <v>0</v>
      </c>
      <c r="P165" s="78"/>
      <c r="Q165" s="120" t="str">
        <f>IF($A$2=1,IF(FN_MC!BJ143="","*",FN_MC!BJ143),IF(FN_MC!BK143="","*",FN_MC!BK143))</f>
        <v>*</v>
      </c>
    </row>
    <row r="166" spans="1:17">
      <c r="A166" s="85" t="str">
        <f>IF(FN_MC!B144="","*",FN_MC!B144)</f>
        <v>*</v>
      </c>
      <c r="B166" s="86" t="str">
        <f>IF(FN_MC!X144="","*",FN_MC!X144)</f>
        <v>*</v>
      </c>
      <c r="C166" s="87" t="str">
        <f>IF(FN_MC!S144="","*",FN_MC!S144)</f>
        <v>-</v>
      </c>
      <c r="D166" s="87" t="str">
        <f>IF(FN_MC!T144="","*",FN_MC!T144)</f>
        <v>-</v>
      </c>
      <c r="E166" s="87" t="str">
        <f>IF(FN_MC!D144="","*",FN_MC!D144)</f>
        <v>*</v>
      </c>
      <c r="F166" s="87" t="str">
        <f>IF(FN_MC!H144="","*",FN_MC!H144)</f>
        <v>*</v>
      </c>
      <c r="G166" s="87" t="str">
        <f>IF(FN_MC!M144="","*",FN_MC!M144)</f>
        <v>-</v>
      </c>
      <c r="H166" s="125" t="str">
        <f>IF(FN_MC!K144="","*",FN_MC!K144)</f>
        <v>*</v>
      </c>
      <c r="I166" s="110" t="str">
        <f>IF(FN_MC!O144="","*",FN_MC!O144)</f>
        <v>*</v>
      </c>
      <c r="J166" s="110" t="str">
        <f>IF(FN_MC!P144="","*",FN_MC!P144)</f>
        <v>*</v>
      </c>
      <c r="K166" s="118" t="str">
        <f>IF(FN_MC!AK144="","*",FN_MC!AK144)</f>
        <v>-</v>
      </c>
      <c r="L166" s="118" t="str">
        <f>IF(FN_MC!AM144="","*",FN_MC!AM144)</f>
        <v>-</v>
      </c>
      <c r="M166" s="118" t="str">
        <f>IF(FN_MC!AP144="","*",FN_MC!AP144)</f>
        <v>-</v>
      </c>
      <c r="N166" s="118" t="str">
        <f>IF(FN_MC!AM144="","*",FN_MC!AM144)</f>
        <v>-</v>
      </c>
      <c r="O166" s="136">
        <f>FN_MC!BH144</f>
        <v>0</v>
      </c>
      <c r="P166" s="78"/>
      <c r="Q166" s="120" t="str">
        <f>IF($A$2=1,IF(FN_MC!BJ144="","*",FN_MC!BJ144),IF(FN_MC!BK144="","*",FN_MC!BK144))</f>
        <v>*</v>
      </c>
    </row>
    <row r="167" spans="1:17">
      <c r="A167" s="85" t="str">
        <f>IF(FN_MC!B145="","*",FN_MC!B145)</f>
        <v>*</v>
      </c>
      <c r="B167" s="86" t="str">
        <f>IF(FN_MC!X145="","*",FN_MC!X145)</f>
        <v>*</v>
      </c>
      <c r="C167" s="87" t="str">
        <f>IF(FN_MC!S145="","*",FN_MC!S145)</f>
        <v>-</v>
      </c>
      <c r="D167" s="87" t="str">
        <f>IF(FN_MC!T145="","*",FN_MC!T145)</f>
        <v>-</v>
      </c>
      <c r="E167" s="87" t="str">
        <f>IF(FN_MC!D145="","*",FN_MC!D145)</f>
        <v>*</v>
      </c>
      <c r="F167" s="87" t="str">
        <f>IF(FN_MC!H145="","*",FN_MC!H145)</f>
        <v>*</v>
      </c>
      <c r="G167" s="87" t="str">
        <f>IF(FN_MC!M145="","*",FN_MC!M145)</f>
        <v>-</v>
      </c>
      <c r="H167" s="125" t="str">
        <f>IF(FN_MC!K145="","*",FN_MC!K145)</f>
        <v>*</v>
      </c>
      <c r="I167" s="110" t="str">
        <f>IF(FN_MC!O145="","*",FN_MC!O145)</f>
        <v>*</v>
      </c>
      <c r="J167" s="110" t="str">
        <f>IF(FN_MC!P145="","*",FN_MC!P145)</f>
        <v>*</v>
      </c>
      <c r="K167" s="118" t="str">
        <f>IF(FN_MC!AK145="","*",FN_MC!AK145)</f>
        <v>-</v>
      </c>
      <c r="L167" s="118" t="str">
        <f>IF(FN_MC!AM145="","*",FN_MC!AM145)</f>
        <v>-</v>
      </c>
      <c r="M167" s="118" t="str">
        <f>IF(FN_MC!AP145="","*",FN_MC!AP145)</f>
        <v>-</v>
      </c>
      <c r="N167" s="118" t="str">
        <f>IF(FN_MC!AM145="","*",FN_MC!AM145)</f>
        <v>-</v>
      </c>
      <c r="O167" s="136">
        <f>FN_MC!BH145</f>
        <v>0</v>
      </c>
      <c r="P167" s="78"/>
      <c r="Q167" s="120" t="str">
        <f>IF($A$2=1,IF(FN_MC!BJ145="","*",FN_MC!BJ145),IF(FN_MC!BK145="","*",FN_MC!BK145))</f>
        <v>*</v>
      </c>
    </row>
    <row r="168" spans="1:17">
      <c r="A168" s="85" t="str">
        <f>IF(FN_MC!B146="","*",FN_MC!B146)</f>
        <v>*</v>
      </c>
      <c r="B168" s="86" t="str">
        <f>IF(FN_MC!X146="","*",FN_MC!X146)</f>
        <v>*</v>
      </c>
      <c r="C168" s="87" t="str">
        <f>IF(FN_MC!S146="","*",FN_MC!S146)</f>
        <v>-</v>
      </c>
      <c r="D168" s="87" t="str">
        <f>IF(FN_MC!T146="","*",FN_MC!T146)</f>
        <v>-</v>
      </c>
      <c r="E168" s="87" t="str">
        <f>IF(FN_MC!D146="","*",FN_MC!D146)</f>
        <v>*</v>
      </c>
      <c r="F168" s="87" t="str">
        <f>IF(FN_MC!H146="","*",FN_MC!H146)</f>
        <v>*</v>
      </c>
      <c r="G168" s="87" t="str">
        <f>IF(FN_MC!M146="","*",FN_MC!M146)</f>
        <v>-</v>
      </c>
      <c r="H168" s="125" t="str">
        <f>IF(FN_MC!K146="","*",FN_MC!K146)</f>
        <v>*</v>
      </c>
      <c r="I168" s="110" t="str">
        <f>IF(FN_MC!O146="","*",FN_MC!O146)</f>
        <v>*</v>
      </c>
      <c r="J168" s="110" t="str">
        <f>IF(FN_MC!P146="","*",FN_MC!P146)</f>
        <v>*</v>
      </c>
      <c r="K168" s="118" t="str">
        <f>IF(FN_MC!AK146="","*",FN_MC!AK146)</f>
        <v>-</v>
      </c>
      <c r="L168" s="118" t="str">
        <f>IF(FN_MC!AM146="","*",FN_MC!AM146)</f>
        <v>-</v>
      </c>
      <c r="M168" s="118" t="str">
        <f>IF(FN_MC!AP146="","*",FN_MC!AP146)</f>
        <v>-</v>
      </c>
      <c r="N168" s="118" t="str">
        <f>IF(FN_MC!AM146="","*",FN_MC!AM146)</f>
        <v>-</v>
      </c>
      <c r="O168" s="136">
        <f>FN_MC!BH146</f>
        <v>0</v>
      </c>
      <c r="P168" s="78"/>
      <c r="Q168" s="120" t="str">
        <f>IF($A$2=1,IF(FN_MC!BJ146="","*",FN_MC!BJ146),IF(FN_MC!BK146="","*",FN_MC!BK146))</f>
        <v>*</v>
      </c>
    </row>
    <row r="169" spans="1:17">
      <c r="A169" s="85" t="str">
        <f>IF(FN_MC!B147="","*",FN_MC!B147)</f>
        <v>*</v>
      </c>
      <c r="B169" s="86" t="str">
        <f>IF(FN_MC!X147="","*",FN_MC!X147)</f>
        <v>*</v>
      </c>
      <c r="C169" s="87" t="str">
        <f>IF(FN_MC!S147="","*",FN_MC!S147)</f>
        <v>-</v>
      </c>
      <c r="D169" s="87" t="str">
        <f>IF(FN_MC!T147="","*",FN_MC!T147)</f>
        <v>-</v>
      </c>
      <c r="E169" s="87" t="str">
        <f>IF(FN_MC!D147="","*",FN_MC!D147)</f>
        <v>*</v>
      </c>
      <c r="F169" s="87" t="str">
        <f>IF(FN_MC!H147="","*",FN_MC!H147)</f>
        <v>*</v>
      </c>
      <c r="G169" s="87" t="str">
        <f>IF(FN_MC!M147="","*",FN_MC!M147)</f>
        <v>-</v>
      </c>
      <c r="H169" s="125" t="str">
        <f>IF(FN_MC!K147="","*",FN_MC!K147)</f>
        <v>*</v>
      </c>
      <c r="I169" s="110" t="str">
        <f>IF(FN_MC!O147="","*",FN_MC!O147)</f>
        <v>*</v>
      </c>
      <c r="J169" s="110" t="str">
        <f>IF(FN_MC!P147="","*",FN_MC!P147)</f>
        <v>*</v>
      </c>
      <c r="K169" s="118" t="str">
        <f>IF(FN_MC!AK147="","*",FN_MC!AK147)</f>
        <v>-</v>
      </c>
      <c r="L169" s="118" t="str">
        <f>IF(FN_MC!AM147="","*",FN_MC!AM147)</f>
        <v>-</v>
      </c>
      <c r="M169" s="118" t="str">
        <f>IF(FN_MC!AP147="","*",FN_MC!AP147)</f>
        <v>-</v>
      </c>
      <c r="N169" s="118" t="str">
        <f>IF(FN_MC!AM147="","*",FN_MC!AM147)</f>
        <v>-</v>
      </c>
      <c r="O169" s="136">
        <f>FN_MC!BH147</f>
        <v>0</v>
      </c>
      <c r="P169" s="78"/>
      <c r="Q169" s="120" t="str">
        <f>IF($A$2=1,IF(FN_MC!BJ147="","*",FN_MC!BJ147),IF(FN_MC!BK147="","*",FN_MC!BK147))</f>
        <v>*</v>
      </c>
    </row>
    <row r="170" spans="1:17">
      <c r="A170" s="85" t="str">
        <f>IF(FN_MC!B148="","*",FN_MC!B148)</f>
        <v>*</v>
      </c>
      <c r="B170" s="86" t="str">
        <f>IF(FN_MC!X148="","*",FN_MC!X148)</f>
        <v>*</v>
      </c>
      <c r="C170" s="87" t="str">
        <f>IF(FN_MC!S148="","*",FN_MC!S148)</f>
        <v>-</v>
      </c>
      <c r="D170" s="87" t="str">
        <f>IF(FN_MC!T148="","*",FN_MC!T148)</f>
        <v>-</v>
      </c>
      <c r="E170" s="87" t="str">
        <f>IF(FN_MC!D148="","*",FN_MC!D148)</f>
        <v>*</v>
      </c>
      <c r="F170" s="87" t="str">
        <f>IF(FN_MC!H148="","*",FN_MC!H148)</f>
        <v>*</v>
      </c>
      <c r="G170" s="87" t="str">
        <f>IF(FN_MC!M148="","*",FN_MC!M148)</f>
        <v>-</v>
      </c>
      <c r="H170" s="125" t="str">
        <f>IF(FN_MC!K148="","*",FN_MC!K148)</f>
        <v>*</v>
      </c>
      <c r="I170" s="110" t="str">
        <f>IF(FN_MC!O148="","*",FN_MC!O148)</f>
        <v>*</v>
      </c>
      <c r="J170" s="110" t="str">
        <f>IF(FN_MC!P148="","*",FN_MC!P148)</f>
        <v>*</v>
      </c>
      <c r="K170" s="118" t="str">
        <f>IF(FN_MC!AK148="","*",FN_MC!AK148)</f>
        <v>-</v>
      </c>
      <c r="L170" s="118" t="str">
        <f>IF(FN_MC!AM148="","*",FN_MC!AM148)</f>
        <v>-</v>
      </c>
      <c r="M170" s="118" t="str">
        <f>IF(FN_MC!AP148="","*",FN_MC!AP148)</f>
        <v>-</v>
      </c>
      <c r="N170" s="118" t="str">
        <f>IF(FN_MC!AM148="","*",FN_MC!AM148)</f>
        <v>-</v>
      </c>
      <c r="O170" s="136">
        <f>FN_MC!BH148</f>
        <v>0</v>
      </c>
      <c r="P170" s="78"/>
      <c r="Q170" s="120" t="str">
        <f>IF($A$2=1,IF(FN_MC!BJ148="","*",FN_MC!BJ148),IF(FN_MC!BK148="","*",FN_MC!BK148))</f>
        <v>*</v>
      </c>
    </row>
    <row r="171" spans="1:17">
      <c r="A171" s="85" t="str">
        <f>IF(FN_MC!B149="","*",FN_MC!B149)</f>
        <v>*</v>
      </c>
      <c r="B171" s="86" t="str">
        <f>IF(FN_MC!X149="","*",FN_MC!X149)</f>
        <v>*</v>
      </c>
      <c r="C171" s="87" t="str">
        <f>IF(FN_MC!S149="","*",FN_MC!S149)</f>
        <v>-</v>
      </c>
      <c r="D171" s="87" t="str">
        <f>IF(FN_MC!T149="","*",FN_MC!T149)</f>
        <v>-</v>
      </c>
      <c r="E171" s="87" t="str">
        <f>IF(FN_MC!D149="","*",FN_MC!D149)</f>
        <v>*</v>
      </c>
      <c r="F171" s="87" t="str">
        <f>IF(FN_MC!H149="","*",FN_MC!H149)</f>
        <v>*</v>
      </c>
      <c r="G171" s="87" t="str">
        <f>IF(FN_MC!M149="","*",FN_MC!M149)</f>
        <v>-</v>
      </c>
      <c r="H171" s="125" t="str">
        <f>IF(FN_MC!K149="","*",FN_MC!K149)</f>
        <v>*</v>
      </c>
      <c r="I171" s="110" t="str">
        <f>IF(FN_MC!O149="","*",FN_MC!O149)</f>
        <v>*</v>
      </c>
      <c r="J171" s="110" t="str">
        <f>IF(FN_MC!P149="","*",FN_MC!P149)</f>
        <v>*</v>
      </c>
      <c r="K171" s="118" t="str">
        <f>IF(FN_MC!AK149="","*",FN_MC!AK149)</f>
        <v>-</v>
      </c>
      <c r="L171" s="118" t="str">
        <f>IF(FN_MC!AM149="","*",FN_MC!AM149)</f>
        <v>-</v>
      </c>
      <c r="M171" s="118" t="str">
        <f>IF(FN_MC!AP149="","*",FN_MC!AP149)</f>
        <v>-</v>
      </c>
      <c r="N171" s="118" t="str">
        <f>IF(FN_MC!AM149="","*",FN_MC!AM149)</f>
        <v>-</v>
      </c>
      <c r="O171" s="136">
        <f>FN_MC!BH149</f>
        <v>0</v>
      </c>
      <c r="P171" s="78"/>
      <c r="Q171" s="120" t="str">
        <f>IF($A$2=1,IF(FN_MC!BJ149="","*",FN_MC!BJ149),IF(FN_MC!BK149="","*",FN_MC!BK149))</f>
        <v>*</v>
      </c>
    </row>
    <row r="172" spans="1:17">
      <c r="A172" s="85" t="str">
        <f>IF(FN_MC!B150="","*",FN_MC!B150)</f>
        <v>*</v>
      </c>
      <c r="B172" s="86" t="str">
        <f>IF(FN_MC!X150="","*",FN_MC!X150)</f>
        <v>*</v>
      </c>
      <c r="C172" s="87" t="str">
        <f>IF(FN_MC!S150="","*",FN_MC!S150)</f>
        <v>-</v>
      </c>
      <c r="D172" s="87" t="str">
        <f>IF(FN_MC!T150="","*",FN_MC!T150)</f>
        <v>-</v>
      </c>
      <c r="E172" s="87" t="str">
        <f>IF(FN_MC!D150="","*",FN_MC!D150)</f>
        <v>*</v>
      </c>
      <c r="F172" s="87" t="str">
        <f>IF(FN_MC!H150="","*",FN_MC!H150)</f>
        <v>*</v>
      </c>
      <c r="G172" s="87" t="str">
        <f>IF(FN_MC!M150="","*",FN_MC!M150)</f>
        <v>-</v>
      </c>
      <c r="H172" s="125" t="str">
        <f>IF(FN_MC!K150="","*",FN_MC!K150)</f>
        <v>*</v>
      </c>
      <c r="I172" s="110" t="str">
        <f>IF(FN_MC!O150="","*",FN_MC!O150)</f>
        <v>*</v>
      </c>
      <c r="J172" s="110" t="str">
        <f>IF(FN_MC!P150="","*",FN_MC!P150)</f>
        <v>*</v>
      </c>
      <c r="K172" s="118" t="str">
        <f>IF(FN_MC!AK150="","*",FN_MC!AK150)</f>
        <v>-</v>
      </c>
      <c r="L172" s="118" t="str">
        <f>IF(FN_MC!AM150="","*",FN_MC!AM150)</f>
        <v>-</v>
      </c>
      <c r="M172" s="118" t="str">
        <f>IF(FN_MC!AP150="","*",FN_MC!AP150)</f>
        <v>-</v>
      </c>
      <c r="N172" s="118" t="str">
        <f>IF(FN_MC!AM150="","*",FN_MC!AM150)</f>
        <v>-</v>
      </c>
      <c r="O172" s="136">
        <f>FN_MC!BH150</f>
        <v>0</v>
      </c>
      <c r="P172" s="78"/>
      <c r="Q172" s="120" t="str">
        <f>IF($A$2=1,IF(FN_MC!BJ150="","*",FN_MC!BJ150),IF(FN_MC!BK150="","*",FN_MC!BK150))</f>
        <v>*</v>
      </c>
    </row>
    <row r="173" spans="1:17">
      <c r="A173" s="85" t="str">
        <f>IF(FN_MC!B151="","*",FN_MC!B151)</f>
        <v>*</v>
      </c>
      <c r="B173" s="86" t="str">
        <f>IF(FN_MC!X151="","*",FN_MC!X151)</f>
        <v>*</v>
      </c>
      <c r="C173" s="87" t="str">
        <f>IF(FN_MC!S151="","*",FN_MC!S151)</f>
        <v>-</v>
      </c>
      <c r="D173" s="87" t="str">
        <f>IF(FN_MC!T151="","*",FN_MC!T151)</f>
        <v>-</v>
      </c>
      <c r="E173" s="87" t="str">
        <f>IF(FN_MC!D151="","*",FN_MC!D151)</f>
        <v>*</v>
      </c>
      <c r="F173" s="87" t="str">
        <f>IF(FN_MC!H151="","*",FN_MC!H151)</f>
        <v>*</v>
      </c>
      <c r="G173" s="87" t="str">
        <f>IF(FN_MC!M151="","*",FN_MC!M151)</f>
        <v>-</v>
      </c>
      <c r="H173" s="125" t="str">
        <f>IF(FN_MC!K151="","*",FN_MC!K151)</f>
        <v>*</v>
      </c>
      <c r="I173" s="110" t="str">
        <f>IF(FN_MC!O151="","*",FN_MC!O151)</f>
        <v>*</v>
      </c>
      <c r="J173" s="110" t="str">
        <f>IF(FN_MC!P151="","*",FN_MC!P151)</f>
        <v>*</v>
      </c>
      <c r="K173" s="118" t="str">
        <f>IF(FN_MC!AK151="","*",FN_MC!AK151)</f>
        <v>-</v>
      </c>
      <c r="L173" s="118" t="str">
        <f>IF(FN_MC!AM151="","*",FN_MC!AM151)</f>
        <v>-</v>
      </c>
      <c r="M173" s="118" t="str">
        <f>IF(FN_MC!AP151="","*",FN_MC!AP151)</f>
        <v>-</v>
      </c>
      <c r="N173" s="118" t="str">
        <f>IF(FN_MC!AM151="","*",FN_MC!AM151)</f>
        <v>-</v>
      </c>
      <c r="O173" s="136">
        <f>FN_MC!BH151</f>
        <v>0</v>
      </c>
      <c r="P173" s="78"/>
      <c r="Q173" s="120" t="str">
        <f>IF($A$2=1,IF(FN_MC!BJ151="","*",FN_MC!BJ151),IF(FN_MC!BK151="","*",FN_MC!BK151))</f>
        <v>*</v>
      </c>
    </row>
    <row r="174" spans="1:17">
      <c r="A174" s="85" t="str">
        <f>IF(FN_MC!B152="","*",FN_MC!B152)</f>
        <v>*</v>
      </c>
      <c r="B174" s="86" t="str">
        <f>IF(FN_MC!X152="","*",FN_MC!X152)</f>
        <v>*</v>
      </c>
      <c r="C174" s="87" t="str">
        <f>IF(FN_MC!S152="","*",FN_MC!S152)</f>
        <v>-</v>
      </c>
      <c r="D174" s="87" t="str">
        <f>IF(FN_MC!T152="","*",FN_MC!T152)</f>
        <v>-</v>
      </c>
      <c r="E174" s="87" t="str">
        <f>IF(FN_MC!D152="","*",FN_MC!D152)</f>
        <v>*</v>
      </c>
      <c r="F174" s="87" t="str">
        <f>IF(FN_MC!H152="","*",FN_MC!H152)</f>
        <v>*</v>
      </c>
      <c r="G174" s="87" t="str">
        <f>IF(FN_MC!M152="","*",FN_MC!M152)</f>
        <v>-</v>
      </c>
      <c r="H174" s="125" t="str">
        <f>IF(FN_MC!K152="","*",FN_MC!K152)</f>
        <v>*</v>
      </c>
      <c r="I174" s="110" t="str">
        <f>IF(FN_MC!O152="","*",FN_MC!O152)</f>
        <v>*</v>
      </c>
      <c r="J174" s="110" t="str">
        <f>IF(FN_MC!P152="","*",FN_MC!P152)</f>
        <v>*</v>
      </c>
      <c r="K174" s="118" t="str">
        <f>IF(FN_MC!AK152="","*",FN_MC!AK152)</f>
        <v>-</v>
      </c>
      <c r="L174" s="118" t="str">
        <f>IF(FN_MC!AM152="","*",FN_MC!AM152)</f>
        <v>-</v>
      </c>
      <c r="M174" s="118" t="str">
        <f>IF(FN_MC!AP152="","*",FN_MC!AP152)</f>
        <v>-</v>
      </c>
      <c r="N174" s="118" t="str">
        <f>IF(FN_MC!AM152="","*",FN_MC!AM152)</f>
        <v>-</v>
      </c>
      <c r="O174" s="136">
        <f>FN_MC!BH152</f>
        <v>0</v>
      </c>
      <c r="P174" s="78"/>
      <c r="Q174" s="120" t="str">
        <f>IF($A$2=1,IF(FN_MC!BJ152="","*",FN_MC!BJ152),IF(FN_MC!BK152="","*",FN_MC!BK152))</f>
        <v>*</v>
      </c>
    </row>
    <row r="175" spans="1:17">
      <c r="A175" s="85" t="str">
        <f>IF(FN_MC!B153="","*",FN_MC!B153)</f>
        <v>*</v>
      </c>
      <c r="B175" s="86" t="str">
        <f>IF(FN_MC!X153="","*",FN_MC!X153)</f>
        <v>*</v>
      </c>
      <c r="C175" s="87" t="str">
        <f>IF(FN_MC!S153="","*",FN_MC!S153)</f>
        <v>-</v>
      </c>
      <c r="D175" s="87" t="str">
        <f>IF(FN_MC!T153="","*",FN_MC!T153)</f>
        <v>-</v>
      </c>
      <c r="E175" s="87" t="str">
        <f>IF(FN_MC!D153="","*",FN_MC!D153)</f>
        <v>*</v>
      </c>
      <c r="F175" s="87" t="str">
        <f>IF(FN_MC!H153="","*",FN_MC!H153)</f>
        <v>*</v>
      </c>
      <c r="G175" s="87" t="str">
        <f>IF(FN_MC!M153="","*",FN_MC!M153)</f>
        <v>-</v>
      </c>
      <c r="H175" s="125" t="str">
        <f>IF(FN_MC!K153="","*",FN_MC!K153)</f>
        <v>*</v>
      </c>
      <c r="I175" s="110" t="str">
        <f>IF(FN_MC!O153="","*",FN_MC!O153)</f>
        <v>*</v>
      </c>
      <c r="J175" s="110" t="str">
        <f>IF(FN_MC!P153="","*",FN_MC!P153)</f>
        <v>*</v>
      </c>
      <c r="K175" s="118" t="str">
        <f>IF(FN_MC!AK153="","*",FN_MC!AK153)</f>
        <v>-</v>
      </c>
      <c r="L175" s="118" t="str">
        <f>IF(FN_MC!AM153="","*",FN_MC!AM153)</f>
        <v>-</v>
      </c>
      <c r="M175" s="118" t="str">
        <f>IF(FN_MC!AP153="","*",FN_MC!AP153)</f>
        <v>-</v>
      </c>
      <c r="N175" s="118" t="str">
        <f>IF(FN_MC!AM153="","*",FN_MC!AM153)</f>
        <v>-</v>
      </c>
      <c r="O175" s="136">
        <f>FN_MC!BH153</f>
        <v>0</v>
      </c>
      <c r="P175" s="78"/>
      <c r="Q175" s="120" t="str">
        <f>IF($A$2=1,IF(FN_MC!BJ153="","*",FN_MC!BJ153),IF(FN_MC!BK153="","*",FN_MC!BK153))</f>
        <v>*</v>
      </c>
    </row>
    <row r="176" spans="1:17">
      <c r="A176" s="85" t="str">
        <f>IF(FN_MC!B154="","*",FN_MC!B154)</f>
        <v>*</v>
      </c>
      <c r="B176" s="86" t="str">
        <f>IF(FN_MC!X154="","*",FN_MC!X154)</f>
        <v>*</v>
      </c>
      <c r="C176" s="87" t="str">
        <f>IF(FN_MC!S154="","*",FN_MC!S154)</f>
        <v>-</v>
      </c>
      <c r="D176" s="87" t="str">
        <f>IF(FN_MC!T154="","*",FN_MC!T154)</f>
        <v>-</v>
      </c>
      <c r="E176" s="87" t="str">
        <f>IF(FN_MC!D154="","*",FN_MC!D154)</f>
        <v>*</v>
      </c>
      <c r="F176" s="87" t="str">
        <f>IF(FN_MC!H154="","*",FN_MC!H154)</f>
        <v>*</v>
      </c>
      <c r="G176" s="87" t="str">
        <f>IF(FN_MC!M154="","*",FN_MC!M154)</f>
        <v>-</v>
      </c>
      <c r="H176" s="125" t="str">
        <f>IF(FN_MC!K154="","*",FN_MC!K154)</f>
        <v>*</v>
      </c>
      <c r="I176" s="110" t="str">
        <f>IF(FN_MC!O154="","*",FN_MC!O154)</f>
        <v>*</v>
      </c>
      <c r="J176" s="110" t="str">
        <f>IF(FN_MC!P154="","*",FN_MC!P154)</f>
        <v>*</v>
      </c>
      <c r="K176" s="118" t="str">
        <f>IF(FN_MC!AK154="","*",FN_MC!AK154)</f>
        <v>-</v>
      </c>
      <c r="L176" s="118" t="str">
        <f>IF(FN_MC!AM154="","*",FN_MC!AM154)</f>
        <v>-</v>
      </c>
      <c r="M176" s="118" t="str">
        <f>IF(FN_MC!AP154="","*",FN_MC!AP154)</f>
        <v>-</v>
      </c>
      <c r="N176" s="118" t="str">
        <f>IF(FN_MC!AM154="","*",FN_MC!AM154)</f>
        <v>-</v>
      </c>
      <c r="O176" s="136">
        <f>FN_MC!BH154</f>
        <v>0</v>
      </c>
      <c r="P176" s="78"/>
      <c r="Q176" s="120" t="str">
        <f>IF($A$2=1,IF(FN_MC!BJ154="","*",FN_MC!BJ154),IF(FN_MC!BK154="","*",FN_MC!BK154))</f>
        <v>*</v>
      </c>
    </row>
    <row r="177" spans="1:17">
      <c r="A177" s="85" t="str">
        <f>IF(FN_MC!B155="","*",FN_MC!B155)</f>
        <v>*</v>
      </c>
      <c r="B177" s="86" t="str">
        <f>IF(FN_MC!X155="","*",FN_MC!X155)</f>
        <v>*</v>
      </c>
      <c r="C177" s="87" t="str">
        <f>IF(FN_MC!S155="","*",FN_MC!S155)</f>
        <v>-</v>
      </c>
      <c r="D177" s="87" t="str">
        <f>IF(FN_MC!T155="","*",FN_MC!T155)</f>
        <v>-</v>
      </c>
      <c r="E177" s="87" t="str">
        <f>IF(FN_MC!D155="","*",FN_MC!D155)</f>
        <v>*</v>
      </c>
      <c r="F177" s="87" t="str">
        <f>IF(FN_MC!H155="","*",FN_MC!H155)</f>
        <v>*</v>
      </c>
      <c r="G177" s="87" t="str">
        <f>IF(FN_MC!M155="","*",FN_MC!M155)</f>
        <v>-</v>
      </c>
      <c r="H177" s="125" t="str">
        <f>IF(FN_MC!K155="","*",FN_MC!K155)</f>
        <v>*</v>
      </c>
      <c r="I177" s="110" t="str">
        <f>IF(FN_MC!O155="","*",FN_MC!O155)</f>
        <v>*</v>
      </c>
      <c r="J177" s="110" t="str">
        <f>IF(FN_MC!P155="","*",FN_MC!P155)</f>
        <v>*</v>
      </c>
      <c r="K177" s="118" t="str">
        <f>IF(FN_MC!AK155="","*",FN_MC!AK155)</f>
        <v>-</v>
      </c>
      <c r="L177" s="118" t="str">
        <f>IF(FN_MC!AM155="","*",FN_MC!AM155)</f>
        <v>-</v>
      </c>
      <c r="M177" s="118" t="str">
        <f>IF(FN_MC!AP155="","*",FN_MC!AP155)</f>
        <v>-</v>
      </c>
      <c r="N177" s="118" t="str">
        <f>IF(FN_MC!AM155="","*",FN_MC!AM155)</f>
        <v>-</v>
      </c>
      <c r="O177" s="136">
        <f>FN_MC!BH155</f>
        <v>0</v>
      </c>
      <c r="P177" s="78"/>
      <c r="Q177" s="120" t="str">
        <f>IF($A$2=1,IF(FN_MC!BJ155="","*",FN_MC!BJ155),IF(FN_MC!BK155="","*",FN_MC!BK155))</f>
        <v>*</v>
      </c>
    </row>
    <row r="178" spans="1:17">
      <c r="A178" s="85" t="str">
        <f>IF(FN_MC!B156="","*",FN_MC!B156)</f>
        <v>*</v>
      </c>
      <c r="B178" s="86" t="str">
        <f>IF(FN_MC!X156="","*",FN_MC!X156)</f>
        <v>*</v>
      </c>
      <c r="C178" s="87" t="str">
        <f>IF(FN_MC!S156="","*",FN_MC!S156)</f>
        <v>-</v>
      </c>
      <c r="D178" s="87" t="str">
        <f>IF(FN_MC!T156="","*",FN_MC!T156)</f>
        <v>-</v>
      </c>
      <c r="E178" s="87" t="str">
        <f>IF(FN_MC!D156="","*",FN_MC!D156)</f>
        <v>*</v>
      </c>
      <c r="F178" s="87" t="str">
        <f>IF(FN_MC!H156="","*",FN_MC!H156)</f>
        <v>*</v>
      </c>
      <c r="G178" s="87" t="str">
        <f>IF(FN_MC!M156="","*",FN_MC!M156)</f>
        <v>-</v>
      </c>
      <c r="H178" s="125" t="str">
        <f>IF(FN_MC!K156="","*",FN_MC!K156)</f>
        <v>*</v>
      </c>
      <c r="I178" s="110" t="str">
        <f>IF(FN_MC!O156="","*",FN_MC!O156)</f>
        <v>*</v>
      </c>
      <c r="J178" s="110" t="str">
        <f>IF(FN_MC!P156="","*",FN_MC!P156)</f>
        <v>*</v>
      </c>
      <c r="K178" s="118" t="str">
        <f>IF(FN_MC!AK156="","*",FN_MC!AK156)</f>
        <v>-</v>
      </c>
      <c r="L178" s="118" t="str">
        <f>IF(FN_MC!AM156="","*",FN_MC!AM156)</f>
        <v>-</v>
      </c>
      <c r="M178" s="118" t="str">
        <f>IF(FN_MC!AP156="","*",FN_MC!AP156)</f>
        <v>-</v>
      </c>
      <c r="N178" s="118" t="str">
        <f>IF(FN_MC!AM156="","*",FN_MC!AM156)</f>
        <v>-</v>
      </c>
      <c r="O178" s="136">
        <f>FN_MC!BH156</f>
        <v>0</v>
      </c>
      <c r="P178" s="78"/>
      <c r="Q178" s="120" t="str">
        <f>IF($A$2=1,IF(FN_MC!BJ156="","*",FN_MC!BJ156),IF(FN_MC!BK156="","*",FN_MC!BK156))</f>
        <v>*</v>
      </c>
    </row>
    <row r="179" spans="1:17">
      <c r="A179" s="85" t="str">
        <f>IF(FN_MC!B157="","*",FN_MC!B157)</f>
        <v>*</v>
      </c>
      <c r="B179" s="86" t="str">
        <f>IF(FN_MC!X157="","*",FN_MC!X157)</f>
        <v>*</v>
      </c>
      <c r="C179" s="87" t="str">
        <f>IF(FN_MC!S157="","*",FN_MC!S157)</f>
        <v>-</v>
      </c>
      <c r="D179" s="87" t="str">
        <f>IF(FN_MC!T157="","*",FN_MC!T157)</f>
        <v>-</v>
      </c>
      <c r="E179" s="87" t="str">
        <f>IF(FN_MC!D157="","*",FN_MC!D157)</f>
        <v>*</v>
      </c>
      <c r="F179" s="87" t="str">
        <f>IF(FN_MC!H157="","*",FN_MC!H157)</f>
        <v>*</v>
      </c>
      <c r="G179" s="87" t="str">
        <f>IF(FN_MC!M157="","*",FN_MC!M157)</f>
        <v>-</v>
      </c>
      <c r="H179" s="125" t="str">
        <f>IF(FN_MC!K157="","*",FN_MC!K157)</f>
        <v>*</v>
      </c>
      <c r="I179" s="110" t="str">
        <f>IF(FN_MC!O157="","*",FN_MC!O157)</f>
        <v>*</v>
      </c>
      <c r="J179" s="110" t="str">
        <f>IF(FN_MC!P157="","*",FN_MC!P157)</f>
        <v>*</v>
      </c>
      <c r="K179" s="118" t="str">
        <f>IF(FN_MC!AK157="","*",FN_MC!AK157)</f>
        <v>-</v>
      </c>
      <c r="L179" s="118" t="str">
        <f>IF(FN_MC!AM157="","*",FN_MC!AM157)</f>
        <v>-</v>
      </c>
      <c r="M179" s="118" t="str">
        <f>IF(FN_MC!AP157="","*",FN_MC!AP157)</f>
        <v>-</v>
      </c>
      <c r="N179" s="118" t="str">
        <f>IF(FN_MC!AM157="","*",FN_MC!AM157)</f>
        <v>-</v>
      </c>
      <c r="O179" s="136">
        <f>FN_MC!BH157</f>
        <v>0</v>
      </c>
      <c r="P179" s="78"/>
      <c r="Q179" s="120" t="str">
        <f>IF($A$2=1,IF(FN_MC!BJ157="","*",FN_MC!BJ157),IF(FN_MC!BK157="","*",FN_MC!BK157))</f>
        <v>*</v>
      </c>
    </row>
    <row r="180" spans="1:17">
      <c r="A180" s="85" t="str">
        <f>IF(FN_MC!B158="","*",FN_MC!B158)</f>
        <v>*</v>
      </c>
      <c r="B180" s="86" t="str">
        <f>IF(FN_MC!X158="","*",FN_MC!X158)</f>
        <v>*</v>
      </c>
      <c r="C180" s="87" t="str">
        <f>IF(FN_MC!S158="","*",FN_MC!S158)</f>
        <v>-</v>
      </c>
      <c r="D180" s="87" t="str">
        <f>IF(FN_MC!T158="","*",FN_MC!T158)</f>
        <v>-</v>
      </c>
      <c r="E180" s="87" t="str">
        <f>IF(FN_MC!D158="","*",FN_MC!D158)</f>
        <v>*</v>
      </c>
      <c r="F180" s="87" t="str">
        <f>IF(FN_MC!H158="","*",FN_MC!H158)</f>
        <v>*</v>
      </c>
      <c r="G180" s="87" t="str">
        <f>IF(FN_MC!M158="","*",FN_MC!M158)</f>
        <v>-</v>
      </c>
      <c r="H180" s="125" t="str">
        <f>IF(FN_MC!K158="","*",FN_MC!K158)</f>
        <v>*</v>
      </c>
      <c r="I180" s="110" t="str">
        <f>IF(FN_MC!O158="","*",FN_MC!O158)</f>
        <v>*</v>
      </c>
      <c r="J180" s="110" t="str">
        <f>IF(FN_MC!P158="","*",FN_MC!P158)</f>
        <v>*</v>
      </c>
      <c r="K180" s="118" t="str">
        <f>IF(FN_MC!AK158="","*",FN_MC!AK158)</f>
        <v>-</v>
      </c>
      <c r="L180" s="118" t="str">
        <f>IF(FN_MC!AM158="","*",FN_MC!AM158)</f>
        <v>-</v>
      </c>
      <c r="M180" s="118" t="str">
        <f>IF(FN_MC!AP158="","*",FN_MC!AP158)</f>
        <v>-</v>
      </c>
      <c r="N180" s="118" t="str">
        <f>IF(FN_MC!AM158="","*",FN_MC!AM158)</f>
        <v>-</v>
      </c>
      <c r="O180" s="136">
        <f>FN_MC!BH158</f>
        <v>0</v>
      </c>
      <c r="P180" s="78"/>
      <c r="Q180" s="120" t="str">
        <f>IF($A$2=1,IF(FN_MC!BJ158="","*",FN_MC!BJ158),IF(FN_MC!BK158="","*",FN_MC!BK158))</f>
        <v>*</v>
      </c>
    </row>
    <row r="181" spans="1:17">
      <c r="A181" s="85" t="str">
        <f>IF(FN_MC!B159="","*",FN_MC!B159)</f>
        <v>*</v>
      </c>
      <c r="B181" s="86" t="str">
        <f>IF(FN_MC!X159="","*",FN_MC!X159)</f>
        <v>*</v>
      </c>
      <c r="C181" s="87" t="str">
        <f>IF(FN_MC!S159="","*",FN_MC!S159)</f>
        <v>-</v>
      </c>
      <c r="D181" s="87" t="str">
        <f>IF(FN_MC!T159="","*",FN_MC!T159)</f>
        <v>-</v>
      </c>
      <c r="E181" s="87" t="str">
        <f>IF(FN_MC!D159="","*",FN_MC!D159)</f>
        <v>*</v>
      </c>
      <c r="F181" s="87" t="str">
        <f>IF(FN_MC!H159="","*",FN_MC!H159)</f>
        <v>*</v>
      </c>
      <c r="G181" s="87" t="str">
        <f>IF(FN_MC!M159="","*",FN_MC!M159)</f>
        <v>-</v>
      </c>
      <c r="H181" s="125" t="str">
        <f>IF(FN_MC!K159="","*",FN_MC!K159)</f>
        <v>*</v>
      </c>
      <c r="I181" s="110" t="str">
        <f>IF(FN_MC!O159="","*",FN_MC!O159)</f>
        <v>*</v>
      </c>
      <c r="J181" s="110" t="str">
        <f>IF(FN_MC!P159="","*",FN_MC!P159)</f>
        <v>*</v>
      </c>
      <c r="K181" s="118" t="str">
        <f>IF(FN_MC!AK159="","*",FN_MC!AK159)</f>
        <v>-</v>
      </c>
      <c r="L181" s="118" t="str">
        <f>IF(FN_MC!AM159="","*",FN_MC!AM159)</f>
        <v>-</v>
      </c>
      <c r="M181" s="118" t="str">
        <f>IF(FN_MC!AP159="","*",FN_MC!AP159)</f>
        <v>-</v>
      </c>
      <c r="N181" s="118" t="str">
        <f>IF(FN_MC!AM159="","*",FN_MC!AM159)</f>
        <v>-</v>
      </c>
      <c r="O181" s="136">
        <f>FN_MC!BH159</f>
        <v>0</v>
      </c>
      <c r="P181" s="78"/>
      <c r="Q181" s="120" t="str">
        <f>IF($A$2=1,IF(FN_MC!BJ159="","*",FN_MC!BJ159),IF(FN_MC!BK159="","*",FN_MC!BK159))</f>
        <v>*</v>
      </c>
    </row>
    <row r="182" spans="1:17">
      <c r="A182" s="85" t="str">
        <f>IF(FN_MC!B160="","*",FN_MC!B160)</f>
        <v>*</v>
      </c>
      <c r="B182" s="86" t="str">
        <f>IF(FN_MC!X160="","*",FN_MC!X160)</f>
        <v>*</v>
      </c>
      <c r="C182" s="87" t="str">
        <f>IF(FN_MC!S160="","*",FN_MC!S160)</f>
        <v>-</v>
      </c>
      <c r="D182" s="87" t="str">
        <f>IF(FN_MC!T160="","*",FN_MC!T160)</f>
        <v>-</v>
      </c>
      <c r="E182" s="87" t="str">
        <f>IF(FN_MC!D160="","*",FN_MC!D160)</f>
        <v>*</v>
      </c>
      <c r="F182" s="87" t="str">
        <f>IF(FN_MC!H160="","*",FN_MC!H160)</f>
        <v>*</v>
      </c>
      <c r="G182" s="87" t="str">
        <f>IF(FN_MC!M160="","*",FN_MC!M160)</f>
        <v>-</v>
      </c>
      <c r="H182" s="125" t="str">
        <f>IF(FN_MC!K160="","*",FN_MC!K160)</f>
        <v>*</v>
      </c>
      <c r="I182" s="110" t="str">
        <f>IF(FN_MC!O160="","*",FN_MC!O160)</f>
        <v>*</v>
      </c>
      <c r="J182" s="110" t="str">
        <f>IF(FN_MC!P160="","*",FN_MC!P160)</f>
        <v>*</v>
      </c>
      <c r="K182" s="118" t="str">
        <f>IF(FN_MC!AK160="","*",FN_MC!AK160)</f>
        <v>-</v>
      </c>
      <c r="L182" s="118" t="str">
        <f>IF(FN_MC!AM160="","*",FN_MC!AM160)</f>
        <v>-</v>
      </c>
      <c r="M182" s="118" t="str">
        <f>IF(FN_MC!AP160="","*",FN_MC!AP160)</f>
        <v>-</v>
      </c>
      <c r="N182" s="118" t="str">
        <f>IF(FN_MC!AM160="","*",FN_MC!AM160)</f>
        <v>-</v>
      </c>
      <c r="O182" s="136">
        <f>FN_MC!BH160</f>
        <v>0</v>
      </c>
      <c r="P182" s="78"/>
      <c r="Q182" s="120" t="str">
        <f>IF($A$2=1,IF(FN_MC!BJ160="","*",FN_MC!BJ160),IF(FN_MC!BK160="","*",FN_MC!BK160))</f>
        <v>*</v>
      </c>
    </row>
    <row r="183" spans="1:17">
      <c r="A183" s="85" t="str">
        <f>IF(FN_MC!B161="","*",FN_MC!B161)</f>
        <v>*</v>
      </c>
      <c r="B183" s="86" t="str">
        <f>IF(FN_MC!X161="","*",FN_MC!X161)</f>
        <v>*</v>
      </c>
      <c r="C183" s="87" t="str">
        <f>IF(FN_MC!S161="","*",FN_MC!S161)</f>
        <v>-</v>
      </c>
      <c r="D183" s="87" t="str">
        <f>IF(FN_MC!T161="","*",FN_MC!T161)</f>
        <v>-</v>
      </c>
      <c r="E183" s="87" t="str">
        <f>IF(FN_MC!D161="","*",FN_MC!D161)</f>
        <v>*</v>
      </c>
      <c r="F183" s="87" t="str">
        <f>IF(FN_MC!H161="","*",FN_MC!H161)</f>
        <v>*</v>
      </c>
      <c r="G183" s="87" t="str">
        <f>IF(FN_MC!M161="","*",FN_MC!M161)</f>
        <v>-</v>
      </c>
      <c r="H183" s="125" t="str">
        <f>IF(FN_MC!K161="","*",FN_MC!K161)</f>
        <v>*</v>
      </c>
      <c r="I183" s="110" t="str">
        <f>IF(FN_MC!O161="","*",FN_MC!O161)</f>
        <v>*</v>
      </c>
      <c r="J183" s="110" t="str">
        <f>IF(FN_MC!P161="","*",FN_MC!P161)</f>
        <v>*</v>
      </c>
      <c r="K183" s="118" t="str">
        <f>IF(FN_MC!AK161="","*",FN_MC!AK161)</f>
        <v>-</v>
      </c>
      <c r="L183" s="118" t="str">
        <f>IF(FN_MC!AM161="","*",FN_MC!AM161)</f>
        <v>-</v>
      </c>
      <c r="M183" s="118" t="str">
        <f>IF(FN_MC!AP161="","*",FN_MC!AP161)</f>
        <v>-</v>
      </c>
      <c r="N183" s="118" t="str">
        <f>IF(FN_MC!AM161="","*",FN_MC!AM161)</f>
        <v>-</v>
      </c>
      <c r="O183" s="136">
        <f>FN_MC!BH161</f>
        <v>0</v>
      </c>
      <c r="P183" s="78"/>
      <c r="Q183" s="120" t="str">
        <f>IF($A$2=1,IF(FN_MC!BJ161="","*",FN_MC!BJ161),IF(FN_MC!BK161="","*",FN_MC!BK161))</f>
        <v>*</v>
      </c>
    </row>
    <row r="184" spans="1:17">
      <c r="A184" s="85" t="str">
        <f>IF(FN_MC!B162="","*",FN_MC!B162)</f>
        <v>*</v>
      </c>
      <c r="B184" s="86" t="str">
        <f>IF(FN_MC!X162="","*",FN_MC!X162)</f>
        <v>*</v>
      </c>
      <c r="C184" s="87" t="str">
        <f>IF(FN_MC!S162="","*",FN_MC!S162)</f>
        <v>-</v>
      </c>
      <c r="D184" s="87" t="str">
        <f>IF(FN_MC!T162="","*",FN_MC!T162)</f>
        <v>-</v>
      </c>
      <c r="E184" s="87" t="str">
        <f>IF(FN_MC!D162="","*",FN_MC!D162)</f>
        <v>*</v>
      </c>
      <c r="F184" s="87" t="str">
        <f>IF(FN_MC!H162="","*",FN_MC!H162)</f>
        <v>*</v>
      </c>
      <c r="G184" s="87" t="str">
        <f>IF(FN_MC!M162="","*",FN_MC!M162)</f>
        <v>-</v>
      </c>
      <c r="H184" s="125" t="str">
        <f>IF(FN_MC!K162="","*",FN_MC!K162)</f>
        <v>*</v>
      </c>
      <c r="I184" s="110" t="str">
        <f>IF(FN_MC!O162="","*",FN_MC!O162)</f>
        <v>*</v>
      </c>
      <c r="J184" s="110" t="str">
        <f>IF(FN_MC!P162="","*",FN_MC!P162)</f>
        <v>*</v>
      </c>
      <c r="K184" s="118" t="str">
        <f>IF(FN_MC!AK162="","*",FN_MC!AK162)</f>
        <v>-</v>
      </c>
      <c r="L184" s="118" t="str">
        <f>IF(FN_MC!AM162="","*",FN_MC!AM162)</f>
        <v>-</v>
      </c>
      <c r="M184" s="118" t="str">
        <f>IF(FN_MC!AP162="","*",FN_MC!AP162)</f>
        <v>-</v>
      </c>
      <c r="N184" s="118" t="str">
        <f>IF(FN_MC!AM162="","*",FN_MC!AM162)</f>
        <v>-</v>
      </c>
      <c r="O184" s="136">
        <f>FN_MC!BH162</f>
        <v>0</v>
      </c>
      <c r="P184" s="78"/>
      <c r="Q184" s="120" t="str">
        <f>IF($A$2=1,IF(FN_MC!BJ162="","*",FN_MC!BJ162),IF(FN_MC!BK162="","*",FN_MC!BK162))</f>
        <v>*</v>
      </c>
    </row>
    <row r="185" spans="1:17">
      <c r="A185" s="85" t="str">
        <f>IF(FN_MC!B163="","*",FN_MC!B163)</f>
        <v>*</v>
      </c>
      <c r="B185" s="86" t="str">
        <f>IF(FN_MC!X163="","*",FN_MC!X163)</f>
        <v>*</v>
      </c>
      <c r="C185" s="87" t="str">
        <f>IF(FN_MC!S163="","*",FN_MC!S163)</f>
        <v>-</v>
      </c>
      <c r="D185" s="87" t="str">
        <f>IF(FN_MC!T163="","*",FN_MC!T163)</f>
        <v>-</v>
      </c>
      <c r="E185" s="87" t="str">
        <f>IF(FN_MC!D163="","*",FN_MC!D163)</f>
        <v>*</v>
      </c>
      <c r="F185" s="87" t="str">
        <f>IF(FN_MC!H163="","*",FN_MC!H163)</f>
        <v>*</v>
      </c>
      <c r="G185" s="87" t="str">
        <f>IF(FN_MC!M163="","*",FN_MC!M163)</f>
        <v>-</v>
      </c>
      <c r="H185" s="125" t="str">
        <f>IF(FN_MC!K163="","*",FN_MC!K163)</f>
        <v>*</v>
      </c>
      <c r="I185" s="110" t="str">
        <f>IF(FN_MC!O163="","*",FN_MC!O163)</f>
        <v>*</v>
      </c>
      <c r="J185" s="110" t="str">
        <f>IF(FN_MC!P163="","*",FN_MC!P163)</f>
        <v>*</v>
      </c>
      <c r="K185" s="118" t="str">
        <f>IF(FN_MC!AK163="","*",FN_MC!AK163)</f>
        <v>-</v>
      </c>
      <c r="L185" s="118" t="str">
        <f>IF(FN_MC!AM163="","*",FN_MC!AM163)</f>
        <v>-</v>
      </c>
      <c r="M185" s="118" t="str">
        <f>IF(FN_MC!AP163="","*",FN_MC!AP163)</f>
        <v>-</v>
      </c>
      <c r="N185" s="118" t="str">
        <f>IF(FN_MC!AM163="","*",FN_MC!AM163)</f>
        <v>-</v>
      </c>
      <c r="O185" s="136">
        <f>FN_MC!BH163</f>
        <v>0</v>
      </c>
      <c r="P185" s="78"/>
      <c r="Q185" s="120" t="str">
        <f>IF($A$2=1,IF(FN_MC!BJ163="","*",FN_MC!BJ163),IF(FN_MC!BK163="","*",FN_MC!BK163))</f>
        <v>*</v>
      </c>
    </row>
    <row r="186" spans="1:17">
      <c r="A186" s="85" t="str">
        <f>IF(FN_MC!B164="","*",FN_MC!B164)</f>
        <v>*</v>
      </c>
      <c r="B186" s="86" t="str">
        <f>IF(FN_MC!X164="","*",FN_MC!X164)</f>
        <v>*</v>
      </c>
      <c r="C186" s="87" t="str">
        <f>IF(FN_MC!S164="","*",FN_MC!S164)</f>
        <v>-</v>
      </c>
      <c r="D186" s="87" t="str">
        <f>IF(FN_MC!T164="","*",FN_MC!T164)</f>
        <v>-</v>
      </c>
      <c r="E186" s="87" t="str">
        <f>IF(FN_MC!D164="","*",FN_MC!D164)</f>
        <v>*</v>
      </c>
      <c r="F186" s="87" t="str">
        <f>IF(FN_MC!H164="","*",FN_MC!H164)</f>
        <v>*</v>
      </c>
      <c r="G186" s="87" t="str">
        <f>IF(FN_MC!M164="","*",FN_MC!M164)</f>
        <v>-</v>
      </c>
      <c r="H186" s="125" t="str">
        <f>IF(FN_MC!K164="","*",FN_MC!K164)</f>
        <v>*</v>
      </c>
      <c r="I186" s="110" t="str">
        <f>IF(FN_MC!O164="","*",FN_MC!O164)</f>
        <v>*</v>
      </c>
      <c r="J186" s="110" t="str">
        <f>IF(FN_MC!P164="","*",FN_MC!P164)</f>
        <v>*</v>
      </c>
      <c r="K186" s="118" t="str">
        <f>IF(FN_MC!AK164="","*",FN_MC!AK164)</f>
        <v>-</v>
      </c>
      <c r="L186" s="118" t="str">
        <f>IF(FN_MC!AM164="","*",FN_MC!AM164)</f>
        <v>-</v>
      </c>
      <c r="M186" s="118" t="str">
        <f>IF(FN_MC!AP164="","*",FN_MC!AP164)</f>
        <v>-</v>
      </c>
      <c r="N186" s="118" t="str">
        <f>IF(FN_MC!AM164="","*",FN_MC!AM164)</f>
        <v>-</v>
      </c>
      <c r="O186" s="136">
        <f>FN_MC!BH164</f>
        <v>0</v>
      </c>
      <c r="P186" s="78"/>
      <c r="Q186" s="120" t="str">
        <f>IF($A$2=1,IF(FN_MC!BJ164="","*",FN_MC!BJ164),IF(FN_MC!BK164="","*",FN_MC!BK164))</f>
        <v>*</v>
      </c>
    </row>
    <row r="187" spans="1:17">
      <c r="A187" s="85" t="str">
        <f>IF(FN_MC!B165="","*",FN_MC!B165)</f>
        <v>*</v>
      </c>
      <c r="B187" s="86" t="str">
        <f>IF(FN_MC!X165="","*",FN_MC!X165)</f>
        <v>*</v>
      </c>
      <c r="C187" s="87" t="str">
        <f>IF(FN_MC!S165="","*",FN_MC!S165)</f>
        <v>-</v>
      </c>
      <c r="D187" s="87" t="str">
        <f>IF(FN_MC!T165="","*",FN_MC!T165)</f>
        <v>-</v>
      </c>
      <c r="E187" s="87" t="str">
        <f>IF(FN_MC!D165="","*",FN_MC!D165)</f>
        <v>*</v>
      </c>
      <c r="F187" s="87" t="str">
        <f>IF(FN_MC!H165="","*",FN_MC!H165)</f>
        <v>*</v>
      </c>
      <c r="G187" s="87" t="str">
        <f>IF(FN_MC!M165="","*",FN_MC!M165)</f>
        <v>-</v>
      </c>
      <c r="H187" s="125" t="str">
        <f>IF(FN_MC!K165="","*",FN_MC!K165)</f>
        <v>*</v>
      </c>
      <c r="I187" s="110" t="str">
        <f>IF(FN_MC!O165="","*",FN_MC!O165)</f>
        <v>*</v>
      </c>
      <c r="J187" s="110" t="str">
        <f>IF(FN_MC!P165="","*",FN_MC!P165)</f>
        <v>*</v>
      </c>
      <c r="K187" s="118" t="str">
        <f>IF(FN_MC!AK165="","*",FN_MC!AK165)</f>
        <v>-</v>
      </c>
      <c r="L187" s="118" t="str">
        <f>IF(FN_MC!AM165="","*",FN_MC!AM165)</f>
        <v>-</v>
      </c>
      <c r="M187" s="118" t="str">
        <f>IF(FN_MC!AP165="","*",FN_MC!AP165)</f>
        <v>-</v>
      </c>
      <c r="N187" s="118" t="str">
        <f>IF(FN_MC!AM165="","*",FN_MC!AM165)</f>
        <v>-</v>
      </c>
      <c r="O187" s="136">
        <f>FN_MC!BH165</f>
        <v>0</v>
      </c>
      <c r="P187" s="78"/>
      <c r="Q187" s="120" t="str">
        <f>IF($A$2=1,IF(FN_MC!BJ165="","*",FN_MC!BJ165),IF(FN_MC!BK165="","*",FN_MC!BK165))</f>
        <v>*</v>
      </c>
    </row>
    <row r="188" spans="1:17">
      <c r="A188" s="85" t="str">
        <f>IF(FN_MC!B166="","*",FN_MC!B166)</f>
        <v>*</v>
      </c>
      <c r="B188" s="86" t="str">
        <f>IF(FN_MC!X166="","*",FN_MC!X166)</f>
        <v>*</v>
      </c>
      <c r="C188" s="87" t="str">
        <f>IF(FN_MC!S166="","*",FN_MC!S166)</f>
        <v>-</v>
      </c>
      <c r="D188" s="87" t="str">
        <f>IF(FN_MC!T166="","*",FN_MC!T166)</f>
        <v>-</v>
      </c>
      <c r="E188" s="87" t="str">
        <f>IF(FN_MC!D166="","*",FN_MC!D166)</f>
        <v>*</v>
      </c>
      <c r="F188" s="87" t="str">
        <f>IF(FN_MC!H166="","*",FN_MC!H166)</f>
        <v>*</v>
      </c>
      <c r="G188" s="87" t="str">
        <f>IF(FN_MC!M166="","*",FN_MC!M166)</f>
        <v>-</v>
      </c>
      <c r="H188" s="125" t="str">
        <f>IF(FN_MC!K166="","*",FN_MC!K166)</f>
        <v>*</v>
      </c>
      <c r="I188" s="110" t="str">
        <f>IF(FN_MC!O166="","*",FN_MC!O166)</f>
        <v>*</v>
      </c>
      <c r="J188" s="110" t="str">
        <f>IF(FN_MC!P166="","*",FN_MC!P166)</f>
        <v>*</v>
      </c>
      <c r="K188" s="118" t="str">
        <f>IF(FN_MC!AK166="","*",FN_MC!AK166)</f>
        <v>-</v>
      </c>
      <c r="L188" s="118" t="str">
        <f>IF(FN_MC!AM166="","*",FN_MC!AM166)</f>
        <v>-</v>
      </c>
      <c r="M188" s="118" t="str">
        <f>IF(FN_MC!AP166="","*",FN_MC!AP166)</f>
        <v>-</v>
      </c>
      <c r="N188" s="118" t="str">
        <f>IF(FN_MC!AM166="","*",FN_MC!AM166)</f>
        <v>-</v>
      </c>
      <c r="O188" s="136">
        <f>FN_MC!BH166</f>
        <v>0</v>
      </c>
      <c r="P188" s="78"/>
      <c r="Q188" s="120" t="str">
        <f>IF($A$2=1,IF(FN_MC!BJ166="","*",FN_MC!BJ166),IF(FN_MC!BK166="","*",FN_MC!BK166))</f>
        <v>*</v>
      </c>
    </row>
    <row r="189" spans="1:17">
      <c r="A189" s="85" t="str">
        <f>IF(FN_MC!B167="","*",FN_MC!B167)</f>
        <v>*</v>
      </c>
      <c r="B189" s="86" t="str">
        <f>IF(FN_MC!X167="","*",FN_MC!X167)</f>
        <v>*</v>
      </c>
      <c r="C189" s="87" t="str">
        <f>IF(FN_MC!S167="","*",FN_MC!S167)</f>
        <v>-</v>
      </c>
      <c r="D189" s="87" t="str">
        <f>IF(FN_MC!T167="","*",FN_MC!T167)</f>
        <v>-</v>
      </c>
      <c r="E189" s="87" t="str">
        <f>IF(FN_MC!D167="","*",FN_MC!D167)</f>
        <v>*</v>
      </c>
      <c r="F189" s="87" t="str">
        <f>IF(FN_MC!H167="","*",FN_MC!H167)</f>
        <v>*</v>
      </c>
      <c r="G189" s="87" t="str">
        <f>IF(FN_MC!M167="","*",FN_MC!M167)</f>
        <v>-</v>
      </c>
      <c r="H189" s="125" t="str">
        <f>IF(FN_MC!K167="","*",FN_MC!K167)</f>
        <v>*</v>
      </c>
      <c r="I189" s="110" t="str">
        <f>IF(FN_MC!O167="","*",FN_MC!O167)</f>
        <v>*</v>
      </c>
      <c r="J189" s="110" t="str">
        <f>IF(FN_MC!P167="","*",FN_MC!P167)</f>
        <v>*</v>
      </c>
      <c r="K189" s="118" t="str">
        <f>IF(FN_MC!AK167="","*",FN_MC!AK167)</f>
        <v>-</v>
      </c>
      <c r="L189" s="118" t="str">
        <f>IF(FN_MC!AM167="","*",FN_MC!AM167)</f>
        <v>-</v>
      </c>
      <c r="M189" s="118" t="str">
        <f>IF(FN_MC!AP167="","*",FN_MC!AP167)</f>
        <v>-</v>
      </c>
      <c r="N189" s="118" t="str">
        <f>IF(FN_MC!AM167="","*",FN_MC!AM167)</f>
        <v>-</v>
      </c>
      <c r="O189" s="136">
        <f>FN_MC!BH167</f>
        <v>0</v>
      </c>
      <c r="P189" s="78"/>
      <c r="Q189" s="120" t="str">
        <f>IF($A$2=1,IF(FN_MC!BJ167="","*",FN_MC!BJ167),IF(FN_MC!BK167="","*",FN_MC!BK167))</f>
        <v>*</v>
      </c>
    </row>
    <row r="190" spans="1:17">
      <c r="A190" s="85" t="str">
        <f>IF(FN_MC!B168="","*",FN_MC!B168)</f>
        <v>*</v>
      </c>
      <c r="B190" s="86" t="str">
        <f>IF(FN_MC!X168="","*",FN_MC!X168)</f>
        <v>*</v>
      </c>
      <c r="C190" s="87" t="str">
        <f>IF(FN_MC!S168="","*",FN_MC!S168)</f>
        <v>-</v>
      </c>
      <c r="D190" s="87" t="str">
        <f>IF(FN_MC!T168="","*",FN_MC!T168)</f>
        <v>-</v>
      </c>
      <c r="E190" s="87" t="str">
        <f>IF(FN_MC!D168="","*",FN_MC!D168)</f>
        <v>*</v>
      </c>
      <c r="F190" s="87" t="str">
        <f>IF(FN_MC!H168="","*",FN_MC!H168)</f>
        <v>*</v>
      </c>
      <c r="G190" s="87" t="str">
        <f>IF(FN_MC!M168="","*",FN_MC!M168)</f>
        <v>-</v>
      </c>
      <c r="H190" s="125" t="str">
        <f>IF(FN_MC!K168="","*",FN_MC!K168)</f>
        <v>*</v>
      </c>
      <c r="I190" s="110" t="str">
        <f>IF(FN_MC!O168="","*",FN_MC!O168)</f>
        <v>*</v>
      </c>
      <c r="J190" s="110" t="str">
        <f>IF(FN_MC!P168="","*",FN_MC!P168)</f>
        <v>*</v>
      </c>
      <c r="K190" s="118" t="str">
        <f>IF(FN_MC!AK168="","*",FN_MC!AK168)</f>
        <v>-</v>
      </c>
      <c r="L190" s="118" t="str">
        <f>IF(FN_MC!AM168="","*",FN_MC!AM168)</f>
        <v>-</v>
      </c>
      <c r="M190" s="118" t="str">
        <f>IF(FN_MC!AP168="","*",FN_MC!AP168)</f>
        <v>-</v>
      </c>
      <c r="N190" s="118" t="str">
        <f>IF(FN_MC!AM168="","*",FN_MC!AM168)</f>
        <v>-</v>
      </c>
      <c r="O190" s="136">
        <f>FN_MC!BH168</f>
        <v>0</v>
      </c>
      <c r="P190" s="78"/>
      <c r="Q190" s="120" t="str">
        <f>IF($A$2=1,IF(FN_MC!BJ168="","*",FN_MC!BJ168),IF(FN_MC!BK168="","*",FN_MC!BK168))</f>
        <v>*</v>
      </c>
    </row>
    <row r="191" spans="1:17">
      <c r="A191" s="85" t="str">
        <f>IF(FN_MC!B169="","*",FN_MC!B169)</f>
        <v>*</v>
      </c>
      <c r="B191" s="86" t="str">
        <f>IF(FN_MC!X169="","*",FN_MC!X169)</f>
        <v>*</v>
      </c>
      <c r="C191" s="87" t="str">
        <f>IF(FN_MC!S169="","*",FN_MC!S169)</f>
        <v>-</v>
      </c>
      <c r="D191" s="87" t="str">
        <f>IF(FN_MC!T169="","*",FN_MC!T169)</f>
        <v>-</v>
      </c>
      <c r="E191" s="87" t="str">
        <f>IF(FN_MC!D169="","*",FN_MC!D169)</f>
        <v>*</v>
      </c>
      <c r="F191" s="87" t="str">
        <f>IF(FN_MC!H169="","*",FN_MC!H169)</f>
        <v>*</v>
      </c>
      <c r="G191" s="87" t="str">
        <f>IF(FN_MC!M169="","*",FN_MC!M169)</f>
        <v>-</v>
      </c>
      <c r="H191" s="125" t="str">
        <f>IF(FN_MC!K169="","*",FN_MC!K169)</f>
        <v>*</v>
      </c>
      <c r="I191" s="110" t="str">
        <f>IF(FN_MC!O169="","*",FN_MC!O169)</f>
        <v>*</v>
      </c>
      <c r="J191" s="110" t="str">
        <f>IF(FN_MC!P169="","*",FN_MC!P169)</f>
        <v>*</v>
      </c>
      <c r="K191" s="118" t="str">
        <f>IF(FN_MC!AK169="","*",FN_MC!AK169)</f>
        <v>-</v>
      </c>
      <c r="L191" s="118" t="str">
        <f>IF(FN_MC!AM169="","*",FN_MC!AM169)</f>
        <v>-</v>
      </c>
      <c r="M191" s="118" t="str">
        <f>IF(FN_MC!AP169="","*",FN_MC!AP169)</f>
        <v>-</v>
      </c>
      <c r="N191" s="118" t="str">
        <f>IF(FN_MC!AM169="","*",FN_MC!AM169)</f>
        <v>-</v>
      </c>
      <c r="O191" s="136">
        <f>FN_MC!BH169</f>
        <v>0</v>
      </c>
      <c r="P191" s="78"/>
      <c r="Q191" s="120" t="str">
        <f>IF($A$2=1,IF(FN_MC!BJ169="","*",FN_MC!BJ169),IF(FN_MC!BK169="","*",FN_MC!BK169))</f>
        <v>*</v>
      </c>
    </row>
    <row r="192" spans="1:17">
      <c r="A192" s="85" t="str">
        <f>IF(FN_MC!B170="","*",FN_MC!B170)</f>
        <v>*</v>
      </c>
      <c r="B192" s="86" t="str">
        <f>IF(FN_MC!X170="","*",FN_MC!X170)</f>
        <v>*</v>
      </c>
      <c r="C192" s="87" t="str">
        <f>IF(FN_MC!S170="","*",FN_MC!S170)</f>
        <v>-</v>
      </c>
      <c r="D192" s="87" t="str">
        <f>IF(FN_MC!T170="","*",FN_MC!T170)</f>
        <v>-</v>
      </c>
      <c r="E192" s="87" t="str">
        <f>IF(FN_MC!D170="","*",FN_MC!D170)</f>
        <v>*</v>
      </c>
      <c r="F192" s="87" t="str">
        <f>IF(FN_MC!H170="","*",FN_MC!H170)</f>
        <v>*</v>
      </c>
      <c r="G192" s="87" t="str">
        <f>IF(FN_MC!M170="","*",FN_MC!M170)</f>
        <v>-</v>
      </c>
      <c r="H192" s="125" t="str">
        <f>IF(FN_MC!K170="","*",FN_MC!K170)</f>
        <v>*</v>
      </c>
      <c r="I192" s="110" t="str">
        <f>IF(FN_MC!O170="","*",FN_MC!O170)</f>
        <v>*</v>
      </c>
      <c r="J192" s="110" t="str">
        <f>IF(FN_MC!P170="","*",FN_MC!P170)</f>
        <v>*</v>
      </c>
      <c r="K192" s="118" t="str">
        <f>IF(FN_MC!AK170="","*",FN_MC!AK170)</f>
        <v>-</v>
      </c>
      <c r="L192" s="118" t="str">
        <f>IF(FN_MC!AM170="","*",FN_MC!AM170)</f>
        <v>-</v>
      </c>
      <c r="M192" s="118" t="str">
        <f>IF(FN_MC!AP170="","*",FN_MC!AP170)</f>
        <v>-</v>
      </c>
      <c r="N192" s="118" t="str">
        <f>IF(FN_MC!AM170="","*",FN_MC!AM170)</f>
        <v>-</v>
      </c>
      <c r="O192" s="136">
        <f>FN_MC!BH170</f>
        <v>0</v>
      </c>
      <c r="P192" s="78"/>
      <c r="Q192" s="120" t="str">
        <f>IF($A$2=1,IF(FN_MC!BJ170="","*",FN_MC!BJ170),IF(FN_MC!BK170="","*",FN_MC!BK170))</f>
        <v>*</v>
      </c>
    </row>
    <row r="193" spans="1:17">
      <c r="A193" s="85" t="str">
        <f>IF(FN_MC!B171="","*",FN_MC!B171)</f>
        <v>*</v>
      </c>
      <c r="B193" s="86" t="str">
        <f>IF(FN_MC!X171="","*",FN_MC!X171)</f>
        <v>*</v>
      </c>
      <c r="C193" s="87" t="str">
        <f>IF(FN_MC!S171="","*",FN_MC!S171)</f>
        <v>-</v>
      </c>
      <c r="D193" s="87" t="str">
        <f>IF(FN_MC!T171="","*",FN_MC!T171)</f>
        <v>-</v>
      </c>
      <c r="E193" s="87" t="str">
        <f>IF(FN_MC!D171="","*",FN_MC!D171)</f>
        <v>*</v>
      </c>
      <c r="F193" s="87" t="str">
        <f>IF(FN_MC!H171="","*",FN_MC!H171)</f>
        <v>*</v>
      </c>
      <c r="G193" s="87" t="str">
        <f>IF(FN_MC!M171="","*",FN_MC!M171)</f>
        <v>-</v>
      </c>
      <c r="H193" s="125" t="str">
        <f>IF(FN_MC!K171="","*",FN_MC!K171)</f>
        <v>*</v>
      </c>
      <c r="I193" s="110" t="str">
        <f>IF(FN_MC!O171="","*",FN_MC!O171)</f>
        <v>*</v>
      </c>
      <c r="J193" s="110" t="str">
        <f>IF(FN_MC!P171="","*",FN_MC!P171)</f>
        <v>*</v>
      </c>
      <c r="K193" s="118" t="str">
        <f>IF(FN_MC!AK171="","*",FN_MC!AK171)</f>
        <v>-</v>
      </c>
      <c r="L193" s="118" t="str">
        <f>IF(FN_MC!AM171="","*",FN_MC!AM171)</f>
        <v>-</v>
      </c>
      <c r="M193" s="118" t="str">
        <f>IF(FN_MC!AP171="","*",FN_MC!AP171)</f>
        <v>-</v>
      </c>
      <c r="N193" s="118" t="str">
        <f>IF(FN_MC!AM171="","*",FN_MC!AM171)</f>
        <v>-</v>
      </c>
      <c r="O193" s="136">
        <f>FN_MC!BH171</f>
        <v>0</v>
      </c>
      <c r="P193" s="78"/>
      <c r="Q193" s="120" t="str">
        <f>IF($A$2=1,IF(FN_MC!BJ171="","*",FN_MC!BJ171),IF(FN_MC!BK171="","*",FN_MC!BK171))</f>
        <v>*</v>
      </c>
    </row>
    <row r="194" spans="1:17">
      <c r="A194" s="85" t="str">
        <f>IF(FN_MC!B172="","*",FN_MC!B172)</f>
        <v>*</v>
      </c>
      <c r="B194" s="86" t="str">
        <f>IF(FN_MC!X172="","*",FN_MC!X172)</f>
        <v>*</v>
      </c>
      <c r="C194" s="87" t="str">
        <f>IF(FN_MC!S172="","*",FN_MC!S172)</f>
        <v>-</v>
      </c>
      <c r="D194" s="87" t="str">
        <f>IF(FN_MC!T172="","*",FN_MC!T172)</f>
        <v>-</v>
      </c>
      <c r="E194" s="87" t="str">
        <f>IF(FN_MC!D172="","*",FN_MC!D172)</f>
        <v>*</v>
      </c>
      <c r="F194" s="87" t="str">
        <f>IF(FN_MC!H172="","*",FN_MC!H172)</f>
        <v>*</v>
      </c>
      <c r="G194" s="87" t="str">
        <f>IF(FN_MC!M172="","*",FN_MC!M172)</f>
        <v>-</v>
      </c>
      <c r="H194" s="125" t="str">
        <f>IF(FN_MC!K172="","*",FN_MC!K172)</f>
        <v>*</v>
      </c>
      <c r="I194" s="110" t="str">
        <f>IF(FN_MC!O172="","*",FN_MC!O172)</f>
        <v>*</v>
      </c>
      <c r="J194" s="110" t="str">
        <f>IF(FN_MC!P172="","*",FN_MC!P172)</f>
        <v>*</v>
      </c>
      <c r="K194" s="118" t="str">
        <f>IF(FN_MC!AK172="","*",FN_MC!AK172)</f>
        <v>-</v>
      </c>
      <c r="L194" s="118" t="str">
        <f>IF(FN_MC!AM172="","*",FN_MC!AM172)</f>
        <v>-</v>
      </c>
      <c r="M194" s="118" t="str">
        <f>IF(FN_MC!AP172="","*",FN_MC!AP172)</f>
        <v>-</v>
      </c>
      <c r="N194" s="118" t="str">
        <f>IF(FN_MC!AM172="","*",FN_MC!AM172)</f>
        <v>-</v>
      </c>
      <c r="O194" s="136">
        <f>FN_MC!BH172</f>
        <v>0</v>
      </c>
      <c r="P194" s="78"/>
      <c r="Q194" s="120" t="str">
        <f>IF($A$2=1,IF(FN_MC!BJ172="","*",FN_MC!BJ172),IF(FN_MC!BK172="","*",FN_MC!BK172))</f>
        <v>*</v>
      </c>
    </row>
    <row r="195" spans="1:17">
      <c r="A195" s="85" t="str">
        <f>IF(FN_MC!B173="","*",FN_MC!B173)</f>
        <v>*</v>
      </c>
      <c r="B195" s="86" t="str">
        <f>IF(FN_MC!X173="","*",FN_MC!X173)</f>
        <v>*</v>
      </c>
      <c r="C195" s="87" t="str">
        <f>IF(FN_MC!S173="","*",FN_MC!S173)</f>
        <v>-</v>
      </c>
      <c r="D195" s="87" t="str">
        <f>IF(FN_MC!T173="","*",FN_MC!T173)</f>
        <v>-</v>
      </c>
      <c r="E195" s="87" t="str">
        <f>IF(FN_MC!D173="","*",FN_MC!D173)</f>
        <v>*</v>
      </c>
      <c r="F195" s="87" t="str">
        <f>IF(FN_MC!H173="","*",FN_MC!H173)</f>
        <v>*</v>
      </c>
      <c r="G195" s="87" t="str">
        <f>IF(FN_MC!M173="","*",FN_MC!M173)</f>
        <v>-</v>
      </c>
      <c r="H195" s="125" t="str">
        <f>IF(FN_MC!K173="","*",FN_MC!K173)</f>
        <v>*</v>
      </c>
      <c r="I195" s="110" t="str">
        <f>IF(FN_MC!O173="","*",FN_MC!O173)</f>
        <v>*</v>
      </c>
      <c r="J195" s="110" t="str">
        <f>IF(FN_MC!P173="","*",FN_MC!P173)</f>
        <v>*</v>
      </c>
      <c r="K195" s="118" t="str">
        <f>IF(FN_MC!AK173="","*",FN_MC!AK173)</f>
        <v>-</v>
      </c>
      <c r="L195" s="118" t="str">
        <f>IF(FN_MC!AM173="","*",FN_MC!AM173)</f>
        <v>-</v>
      </c>
      <c r="M195" s="118" t="str">
        <f>IF(FN_MC!AP173="","*",FN_MC!AP173)</f>
        <v>-</v>
      </c>
      <c r="N195" s="118" t="str">
        <f>IF(FN_MC!AM173="","*",FN_MC!AM173)</f>
        <v>-</v>
      </c>
      <c r="O195" s="136">
        <f>FN_MC!BH173</f>
        <v>0</v>
      </c>
      <c r="P195" s="78"/>
      <c r="Q195" s="120" t="str">
        <f>IF($A$2=1,IF(FN_MC!BJ173="","*",FN_MC!BJ173),IF(FN_MC!BK173="","*",FN_MC!BK173))</f>
        <v>*</v>
      </c>
    </row>
    <row r="196" spans="1:17">
      <c r="A196" s="85" t="str">
        <f>IF(FN_MC!B174="","*",FN_MC!B174)</f>
        <v>*</v>
      </c>
      <c r="B196" s="86" t="str">
        <f>IF(FN_MC!X174="","*",FN_MC!X174)</f>
        <v>*</v>
      </c>
      <c r="C196" s="87" t="str">
        <f>IF(FN_MC!S174="","*",FN_MC!S174)</f>
        <v>-</v>
      </c>
      <c r="D196" s="87" t="str">
        <f>IF(FN_MC!T174="","*",FN_MC!T174)</f>
        <v>-</v>
      </c>
      <c r="E196" s="87" t="str">
        <f>IF(FN_MC!D174="","*",FN_MC!D174)</f>
        <v>*</v>
      </c>
      <c r="F196" s="87" t="str">
        <f>IF(FN_MC!H174="","*",FN_MC!H174)</f>
        <v>*</v>
      </c>
      <c r="G196" s="87" t="str">
        <f>IF(FN_MC!M174="","*",FN_MC!M174)</f>
        <v>-</v>
      </c>
      <c r="H196" s="125" t="str">
        <f>IF(FN_MC!K174="","*",FN_MC!K174)</f>
        <v>*</v>
      </c>
      <c r="I196" s="110" t="str">
        <f>IF(FN_MC!O174="","*",FN_MC!O174)</f>
        <v>*</v>
      </c>
      <c r="J196" s="110" t="str">
        <f>IF(FN_MC!P174="","*",FN_MC!P174)</f>
        <v>*</v>
      </c>
      <c r="K196" s="118" t="str">
        <f>IF(FN_MC!AK174="","*",FN_MC!AK174)</f>
        <v>-</v>
      </c>
      <c r="L196" s="118" t="str">
        <f>IF(FN_MC!AM174="","*",FN_MC!AM174)</f>
        <v>-</v>
      </c>
      <c r="M196" s="118" t="str">
        <f>IF(FN_MC!AP174="","*",FN_MC!AP174)</f>
        <v>-</v>
      </c>
      <c r="N196" s="118" t="str">
        <f>IF(FN_MC!AM174="","*",FN_MC!AM174)</f>
        <v>-</v>
      </c>
      <c r="O196" s="136">
        <f>FN_MC!BH174</f>
        <v>0</v>
      </c>
      <c r="P196" s="78"/>
      <c r="Q196" s="120" t="str">
        <f>IF($A$2=1,IF(FN_MC!BJ174="","*",FN_MC!BJ174),IF(FN_MC!BK174="","*",FN_MC!BK174))</f>
        <v>*</v>
      </c>
    </row>
    <row r="197" spans="1:17">
      <c r="A197" s="85" t="str">
        <f>IF(FN_MC!B175="","*",FN_MC!B175)</f>
        <v>*</v>
      </c>
      <c r="B197" s="86" t="str">
        <f>IF(FN_MC!X175="","*",FN_MC!X175)</f>
        <v>*</v>
      </c>
      <c r="C197" s="87" t="str">
        <f>IF(FN_MC!S175="","*",FN_MC!S175)</f>
        <v>-</v>
      </c>
      <c r="D197" s="87" t="str">
        <f>IF(FN_MC!T175="","*",FN_MC!T175)</f>
        <v>-</v>
      </c>
      <c r="E197" s="87" t="str">
        <f>IF(FN_MC!D175="","*",FN_MC!D175)</f>
        <v>*</v>
      </c>
      <c r="F197" s="87" t="str">
        <f>IF(FN_MC!H175="","*",FN_MC!H175)</f>
        <v>*</v>
      </c>
      <c r="G197" s="87" t="str">
        <f>IF(FN_MC!M175="","*",FN_MC!M175)</f>
        <v>-</v>
      </c>
      <c r="H197" s="125" t="str">
        <f>IF(FN_MC!K175="","*",FN_MC!K175)</f>
        <v>*</v>
      </c>
      <c r="I197" s="110" t="str">
        <f>IF(FN_MC!O175="","*",FN_MC!O175)</f>
        <v>*</v>
      </c>
      <c r="J197" s="110" t="str">
        <f>IF(FN_MC!P175="","*",FN_MC!P175)</f>
        <v>*</v>
      </c>
      <c r="K197" s="118" t="str">
        <f>IF(FN_MC!AK175="","*",FN_MC!AK175)</f>
        <v>-</v>
      </c>
      <c r="L197" s="118" t="str">
        <f>IF(FN_MC!AM175="","*",FN_MC!AM175)</f>
        <v>-</v>
      </c>
      <c r="M197" s="118" t="str">
        <f>IF(FN_MC!AP175="","*",FN_MC!AP175)</f>
        <v>-</v>
      </c>
      <c r="N197" s="118" t="str">
        <f>IF(FN_MC!AM175="","*",FN_MC!AM175)</f>
        <v>-</v>
      </c>
      <c r="O197" s="136">
        <f>FN_MC!BH175</f>
        <v>0</v>
      </c>
      <c r="P197" s="78"/>
      <c r="Q197" s="120" t="str">
        <f>IF($A$2=1,IF(FN_MC!BJ175="","*",FN_MC!BJ175),IF(FN_MC!BK175="","*",FN_MC!BK175))</f>
        <v>*</v>
      </c>
    </row>
    <row r="198" spans="1:17">
      <c r="A198" s="85" t="str">
        <f>IF(FN_MC!B176="","*",FN_MC!B176)</f>
        <v>*</v>
      </c>
      <c r="B198" s="86" t="str">
        <f>IF(FN_MC!X176="","*",FN_MC!X176)</f>
        <v>*</v>
      </c>
      <c r="C198" s="87" t="str">
        <f>IF(FN_MC!S176="","*",FN_MC!S176)</f>
        <v>-</v>
      </c>
      <c r="D198" s="87" t="str">
        <f>IF(FN_MC!T176="","*",FN_MC!T176)</f>
        <v>-</v>
      </c>
      <c r="E198" s="87" t="str">
        <f>IF(FN_MC!D176="","*",FN_MC!D176)</f>
        <v>*</v>
      </c>
      <c r="F198" s="87" t="str">
        <f>IF(FN_MC!H176="","*",FN_MC!H176)</f>
        <v>*</v>
      </c>
      <c r="G198" s="87" t="str">
        <f>IF(FN_MC!M176="","*",FN_MC!M176)</f>
        <v>-</v>
      </c>
      <c r="H198" s="125" t="str">
        <f>IF(FN_MC!K176="","*",FN_MC!K176)</f>
        <v>*</v>
      </c>
      <c r="I198" s="110" t="str">
        <f>IF(FN_MC!O176="","*",FN_MC!O176)</f>
        <v>*</v>
      </c>
      <c r="J198" s="110" t="str">
        <f>IF(FN_MC!P176="","*",FN_MC!P176)</f>
        <v>*</v>
      </c>
      <c r="K198" s="118" t="str">
        <f>IF(FN_MC!AK176="","*",FN_MC!AK176)</f>
        <v>-</v>
      </c>
      <c r="L198" s="118" t="str">
        <f>IF(FN_MC!AM176="","*",FN_MC!AM176)</f>
        <v>-</v>
      </c>
      <c r="M198" s="118" t="str">
        <f>IF(FN_MC!AP176="","*",FN_MC!AP176)</f>
        <v>-</v>
      </c>
      <c r="N198" s="118" t="str">
        <f>IF(FN_MC!AM176="","*",FN_MC!AM176)</f>
        <v>-</v>
      </c>
      <c r="O198" s="136">
        <f>FN_MC!BH176</f>
        <v>0</v>
      </c>
      <c r="P198" s="78"/>
      <c r="Q198" s="120" t="str">
        <f>IF($A$2=1,IF(FN_MC!BJ176="","*",FN_MC!BJ176),IF(FN_MC!BK176="","*",FN_MC!BK176))</f>
        <v>*</v>
      </c>
    </row>
    <row r="199" spans="1:17">
      <c r="A199" s="85" t="str">
        <f>IF(FN_MC!B177="","*",FN_MC!B177)</f>
        <v>*</v>
      </c>
      <c r="B199" s="86" t="str">
        <f>IF(FN_MC!X177="","*",FN_MC!X177)</f>
        <v>*</v>
      </c>
      <c r="C199" s="87" t="str">
        <f>IF(FN_MC!S177="","*",FN_MC!S177)</f>
        <v>-</v>
      </c>
      <c r="D199" s="87" t="str">
        <f>IF(FN_MC!T177="","*",FN_MC!T177)</f>
        <v>-</v>
      </c>
      <c r="E199" s="87" t="str">
        <f>IF(FN_MC!D177="","*",FN_MC!D177)</f>
        <v>*</v>
      </c>
      <c r="F199" s="87" t="str">
        <f>IF(FN_MC!H177="","*",FN_MC!H177)</f>
        <v>*</v>
      </c>
      <c r="G199" s="87" t="str">
        <f>IF(FN_MC!M177="","*",FN_MC!M177)</f>
        <v>-</v>
      </c>
      <c r="H199" s="125" t="str">
        <f>IF(FN_MC!K177="","*",FN_MC!K177)</f>
        <v>*</v>
      </c>
      <c r="I199" s="110" t="str">
        <f>IF(FN_MC!O177="","*",FN_MC!O177)</f>
        <v>*</v>
      </c>
      <c r="J199" s="110" t="str">
        <f>IF(FN_MC!P177="","*",FN_MC!P177)</f>
        <v>*</v>
      </c>
      <c r="K199" s="118" t="str">
        <f>IF(FN_MC!AK177="","*",FN_MC!AK177)</f>
        <v>-</v>
      </c>
      <c r="L199" s="118" t="str">
        <f>IF(FN_MC!AM177="","*",FN_MC!AM177)</f>
        <v>-</v>
      </c>
      <c r="M199" s="118" t="str">
        <f>IF(FN_MC!AP177="","*",FN_MC!AP177)</f>
        <v>-</v>
      </c>
      <c r="N199" s="118" t="str">
        <f>IF(FN_MC!AM177="","*",FN_MC!AM177)</f>
        <v>-</v>
      </c>
      <c r="O199" s="136">
        <f>FN_MC!BH177</f>
        <v>0</v>
      </c>
      <c r="P199" s="78"/>
      <c r="Q199" s="120" t="str">
        <f>IF($A$2=1,IF(FN_MC!BJ177="","*",FN_MC!BJ177),IF(FN_MC!BK177="","*",FN_MC!BK177))</f>
        <v>*</v>
      </c>
    </row>
    <row r="200" spans="1:17">
      <c r="A200" s="85" t="str">
        <f>IF(FN_MC!B178="","*",FN_MC!B178)</f>
        <v>*</v>
      </c>
      <c r="B200" s="86" t="str">
        <f>IF(FN_MC!X178="","*",FN_MC!X178)</f>
        <v>*</v>
      </c>
      <c r="C200" s="87" t="str">
        <f>IF(FN_MC!S178="","*",FN_MC!S178)</f>
        <v>-</v>
      </c>
      <c r="D200" s="87" t="str">
        <f>IF(FN_MC!T178="","*",FN_MC!T178)</f>
        <v>-</v>
      </c>
      <c r="E200" s="87" t="str">
        <f>IF(FN_MC!D178="","*",FN_MC!D178)</f>
        <v>*</v>
      </c>
      <c r="F200" s="87" t="str">
        <f>IF(FN_MC!H178="","*",FN_MC!H178)</f>
        <v>*</v>
      </c>
      <c r="G200" s="87" t="str">
        <f>IF(FN_MC!M178="","*",FN_MC!M178)</f>
        <v>-</v>
      </c>
      <c r="H200" s="125" t="str">
        <f>IF(FN_MC!K178="","*",FN_MC!K178)</f>
        <v>*</v>
      </c>
      <c r="I200" s="110" t="str">
        <f>IF(FN_MC!O178="","*",FN_MC!O178)</f>
        <v>*</v>
      </c>
      <c r="J200" s="110" t="str">
        <f>IF(FN_MC!P178="","*",FN_MC!P178)</f>
        <v>*</v>
      </c>
      <c r="K200" s="118" t="str">
        <f>IF(FN_MC!AK178="","*",FN_MC!AK178)</f>
        <v>-</v>
      </c>
      <c r="L200" s="118" t="str">
        <f>IF(FN_MC!AM178="","*",FN_MC!AM178)</f>
        <v>-</v>
      </c>
      <c r="M200" s="118" t="str">
        <f>IF(FN_MC!AP178="","*",FN_MC!AP178)</f>
        <v>-</v>
      </c>
      <c r="N200" s="118" t="str">
        <f>IF(FN_MC!AM178="","*",FN_MC!AM178)</f>
        <v>-</v>
      </c>
      <c r="O200" s="136">
        <f>FN_MC!BH178</f>
        <v>0</v>
      </c>
      <c r="P200" s="78"/>
      <c r="Q200" s="120" t="str">
        <f>IF($A$2=1,IF(FN_MC!BJ178="","*",FN_MC!BJ178),IF(FN_MC!BK178="","*",FN_MC!BK178))</f>
        <v>*</v>
      </c>
    </row>
    <row r="201" spans="1:17">
      <c r="A201" s="85" t="str">
        <f>IF(FN_MC!B179="","*",FN_MC!B179)</f>
        <v>*</v>
      </c>
      <c r="B201" s="86" t="str">
        <f>IF(FN_MC!X179="","*",FN_MC!X179)</f>
        <v>*</v>
      </c>
      <c r="C201" s="87" t="str">
        <f>IF(FN_MC!S179="","*",FN_MC!S179)</f>
        <v>-</v>
      </c>
      <c r="D201" s="87" t="str">
        <f>IF(FN_MC!T179="","*",FN_MC!T179)</f>
        <v>-</v>
      </c>
      <c r="E201" s="87" t="str">
        <f>IF(FN_MC!D179="","*",FN_MC!D179)</f>
        <v>*</v>
      </c>
      <c r="F201" s="87" t="str">
        <f>IF(FN_MC!H179="","*",FN_MC!H179)</f>
        <v>*</v>
      </c>
      <c r="G201" s="87" t="str">
        <f>IF(FN_MC!M179="","*",FN_MC!M179)</f>
        <v>-</v>
      </c>
      <c r="H201" s="125" t="str">
        <f>IF(FN_MC!K179="","*",FN_MC!K179)</f>
        <v>*</v>
      </c>
      <c r="I201" s="110" t="str">
        <f>IF(FN_MC!O179="","*",FN_MC!O179)</f>
        <v>*</v>
      </c>
      <c r="J201" s="110" t="str">
        <f>IF(FN_MC!P179="","*",FN_MC!P179)</f>
        <v>*</v>
      </c>
      <c r="K201" s="118" t="str">
        <f>IF(FN_MC!AK179="","*",FN_MC!AK179)</f>
        <v>-</v>
      </c>
      <c r="L201" s="118" t="str">
        <f>IF(FN_MC!AM179="","*",FN_MC!AM179)</f>
        <v>-</v>
      </c>
      <c r="M201" s="118" t="str">
        <f>IF(FN_MC!AP179="","*",FN_MC!AP179)</f>
        <v>-</v>
      </c>
      <c r="N201" s="118" t="str">
        <f>IF(FN_MC!AM179="","*",FN_MC!AM179)</f>
        <v>-</v>
      </c>
      <c r="O201" s="136">
        <f>FN_MC!BH179</f>
        <v>0</v>
      </c>
      <c r="P201" s="78"/>
      <c r="Q201" s="120" t="str">
        <f>IF($A$2=1,IF(FN_MC!BJ179="","*",FN_MC!BJ179),IF(FN_MC!BK179="","*",FN_MC!BK179))</f>
        <v>*</v>
      </c>
    </row>
    <row r="202" spans="1:17">
      <c r="A202" s="85" t="str">
        <f>IF(FN_MC!B180="","*",FN_MC!B180)</f>
        <v>*</v>
      </c>
      <c r="B202" s="86" t="str">
        <f>IF(FN_MC!X180="","*",FN_MC!X180)</f>
        <v>*</v>
      </c>
      <c r="C202" s="87" t="str">
        <f>IF(FN_MC!S180="","*",FN_MC!S180)</f>
        <v>-</v>
      </c>
      <c r="D202" s="87" t="str">
        <f>IF(FN_MC!T180="","*",FN_MC!T180)</f>
        <v>-</v>
      </c>
      <c r="E202" s="87" t="str">
        <f>IF(FN_MC!D180="","*",FN_MC!D180)</f>
        <v>*</v>
      </c>
      <c r="F202" s="87" t="str">
        <f>IF(FN_MC!H180="","*",FN_MC!H180)</f>
        <v>*</v>
      </c>
      <c r="G202" s="87" t="str">
        <f>IF(FN_MC!M180="","*",FN_MC!M180)</f>
        <v>-</v>
      </c>
      <c r="H202" s="125" t="str">
        <f>IF(FN_MC!K180="","*",FN_MC!K180)</f>
        <v>*</v>
      </c>
      <c r="I202" s="110" t="str">
        <f>IF(FN_MC!O180="","*",FN_MC!O180)</f>
        <v>*</v>
      </c>
      <c r="J202" s="110" t="str">
        <f>IF(FN_MC!P180="","*",FN_MC!P180)</f>
        <v>*</v>
      </c>
      <c r="K202" s="118" t="str">
        <f>IF(FN_MC!AK180="","*",FN_MC!AK180)</f>
        <v>-</v>
      </c>
      <c r="L202" s="118" t="str">
        <f>IF(FN_MC!AM180="","*",FN_MC!AM180)</f>
        <v>-</v>
      </c>
      <c r="M202" s="118" t="str">
        <f>IF(FN_MC!AP180="","*",FN_MC!AP180)</f>
        <v>-</v>
      </c>
      <c r="N202" s="118" t="str">
        <f>IF(FN_MC!AM180="","*",FN_MC!AM180)</f>
        <v>-</v>
      </c>
      <c r="O202" s="136">
        <f>FN_MC!BH180</f>
        <v>0</v>
      </c>
      <c r="P202" s="78"/>
      <c r="Q202" s="120" t="str">
        <f>IF($A$2=1,IF(FN_MC!BJ180="","*",FN_MC!BJ180),IF(FN_MC!BK180="","*",FN_MC!BK180))</f>
        <v>*</v>
      </c>
    </row>
    <row r="203" spans="1:17">
      <c r="A203" s="85" t="str">
        <f>IF(FN_MC!B181="","*",FN_MC!B181)</f>
        <v>*</v>
      </c>
      <c r="B203" s="86" t="str">
        <f>IF(FN_MC!X181="","*",FN_MC!X181)</f>
        <v>*</v>
      </c>
      <c r="C203" s="87" t="str">
        <f>IF(FN_MC!S181="","*",FN_MC!S181)</f>
        <v>-</v>
      </c>
      <c r="D203" s="87" t="str">
        <f>IF(FN_MC!T181="","*",FN_MC!T181)</f>
        <v>-</v>
      </c>
      <c r="E203" s="87" t="str">
        <f>IF(FN_MC!D181="","*",FN_MC!D181)</f>
        <v>*</v>
      </c>
      <c r="F203" s="87" t="str">
        <f>IF(FN_MC!H181="","*",FN_MC!H181)</f>
        <v>*</v>
      </c>
      <c r="G203" s="87" t="str">
        <f>IF(FN_MC!M181="","*",FN_MC!M181)</f>
        <v>-</v>
      </c>
      <c r="H203" s="125" t="str">
        <f>IF(FN_MC!K181="","*",FN_MC!K181)</f>
        <v>*</v>
      </c>
      <c r="I203" s="110" t="str">
        <f>IF(FN_MC!O181="","*",FN_MC!O181)</f>
        <v>*</v>
      </c>
      <c r="J203" s="110" t="str">
        <f>IF(FN_MC!P181="","*",FN_MC!P181)</f>
        <v>*</v>
      </c>
      <c r="K203" s="118" t="str">
        <f>IF(FN_MC!AK181="","*",FN_MC!AK181)</f>
        <v>-</v>
      </c>
      <c r="L203" s="118" t="str">
        <f>IF(FN_MC!AM181="","*",FN_MC!AM181)</f>
        <v>-</v>
      </c>
      <c r="M203" s="118" t="str">
        <f>IF(FN_MC!AP181="","*",FN_MC!AP181)</f>
        <v>-</v>
      </c>
      <c r="N203" s="118" t="str">
        <f>IF(FN_MC!AM181="","*",FN_MC!AM181)</f>
        <v>-</v>
      </c>
      <c r="O203" s="136">
        <f>FN_MC!BH181</f>
        <v>0</v>
      </c>
      <c r="P203" s="78"/>
      <c r="Q203" s="120" t="str">
        <f>IF($A$2=1,IF(FN_MC!BJ181="","*",FN_MC!BJ181),IF(FN_MC!BK181="","*",FN_MC!BK181))</f>
        <v>*</v>
      </c>
    </row>
    <row r="204" spans="1:17">
      <c r="A204" s="85" t="str">
        <f>IF(FN_MC!B182="","*",FN_MC!B182)</f>
        <v>*</v>
      </c>
      <c r="B204" s="86" t="str">
        <f>IF(FN_MC!X182="","*",FN_MC!X182)</f>
        <v>*</v>
      </c>
      <c r="C204" s="87" t="str">
        <f>IF(FN_MC!S182="","*",FN_MC!S182)</f>
        <v>-</v>
      </c>
      <c r="D204" s="87" t="str">
        <f>IF(FN_MC!T182="","*",FN_MC!T182)</f>
        <v>-</v>
      </c>
      <c r="E204" s="87" t="str">
        <f>IF(FN_MC!D182="","*",FN_MC!D182)</f>
        <v>*</v>
      </c>
      <c r="F204" s="87" t="str">
        <f>IF(FN_MC!H182="","*",FN_MC!H182)</f>
        <v>*</v>
      </c>
      <c r="G204" s="87" t="str">
        <f>IF(FN_MC!M182="","*",FN_MC!M182)</f>
        <v>-</v>
      </c>
      <c r="H204" s="125" t="str">
        <f>IF(FN_MC!K182="","*",FN_MC!K182)</f>
        <v>*</v>
      </c>
      <c r="I204" s="110" t="str">
        <f>IF(FN_MC!O182="","*",FN_MC!O182)</f>
        <v>*</v>
      </c>
      <c r="J204" s="110" t="str">
        <f>IF(FN_MC!P182="","*",FN_MC!P182)</f>
        <v>*</v>
      </c>
      <c r="K204" s="118" t="str">
        <f>IF(FN_MC!AK182="","*",FN_MC!AK182)</f>
        <v>-</v>
      </c>
      <c r="L204" s="118" t="str">
        <f>IF(FN_MC!AM182="","*",FN_MC!AM182)</f>
        <v>-</v>
      </c>
      <c r="M204" s="118" t="str">
        <f>IF(FN_MC!AP182="","*",FN_MC!AP182)</f>
        <v>-</v>
      </c>
      <c r="N204" s="118" t="str">
        <f>IF(FN_MC!AM182="","*",FN_MC!AM182)</f>
        <v>-</v>
      </c>
      <c r="O204" s="136">
        <f>FN_MC!BH182</f>
        <v>0</v>
      </c>
      <c r="P204" s="78"/>
      <c r="Q204" s="120" t="str">
        <f>IF($A$2=1,IF(FN_MC!BJ182="","*",FN_MC!BJ182),IF(FN_MC!BK182="","*",FN_MC!BK182))</f>
        <v>*</v>
      </c>
    </row>
    <row r="205" spans="1:17">
      <c r="A205" s="85" t="str">
        <f>IF(FN_MC!B183="","*",FN_MC!B183)</f>
        <v>*</v>
      </c>
      <c r="B205" s="86" t="str">
        <f>IF(FN_MC!X183="","*",FN_MC!X183)</f>
        <v>*</v>
      </c>
      <c r="C205" s="87" t="str">
        <f>IF(FN_MC!S183="","*",FN_MC!S183)</f>
        <v>-</v>
      </c>
      <c r="D205" s="87" t="str">
        <f>IF(FN_MC!T183="","*",FN_MC!T183)</f>
        <v>-</v>
      </c>
      <c r="E205" s="87" t="str">
        <f>IF(FN_MC!D183="","*",FN_MC!D183)</f>
        <v>*</v>
      </c>
      <c r="F205" s="87" t="str">
        <f>IF(FN_MC!H183="","*",FN_MC!H183)</f>
        <v>*</v>
      </c>
      <c r="G205" s="87" t="str">
        <f>IF(FN_MC!M183="","*",FN_MC!M183)</f>
        <v>-</v>
      </c>
      <c r="H205" s="125" t="str">
        <f>IF(FN_MC!K183="","*",FN_MC!K183)</f>
        <v>*</v>
      </c>
      <c r="I205" s="110" t="str">
        <f>IF(FN_MC!O183="","*",FN_MC!O183)</f>
        <v>*</v>
      </c>
      <c r="J205" s="110" t="str">
        <f>IF(FN_MC!P183="","*",FN_MC!P183)</f>
        <v>*</v>
      </c>
      <c r="K205" s="118" t="str">
        <f>IF(FN_MC!AK183="","*",FN_MC!AK183)</f>
        <v>-</v>
      </c>
      <c r="L205" s="118" t="str">
        <f>IF(FN_MC!AM183="","*",FN_MC!AM183)</f>
        <v>-</v>
      </c>
      <c r="M205" s="118" t="str">
        <f>IF(FN_MC!AP183="","*",FN_MC!AP183)</f>
        <v>-</v>
      </c>
      <c r="N205" s="118" t="str">
        <f>IF(FN_MC!AM183="","*",FN_MC!AM183)</f>
        <v>-</v>
      </c>
      <c r="O205" s="136">
        <f>FN_MC!BH183</f>
        <v>0</v>
      </c>
      <c r="P205" s="78"/>
      <c r="Q205" s="120" t="str">
        <f>IF($A$2=1,IF(FN_MC!BJ183="","*",FN_MC!BJ183),IF(FN_MC!BK183="","*",FN_MC!BK183))</f>
        <v>*</v>
      </c>
    </row>
    <row r="206" spans="1:17">
      <c r="A206" s="85" t="str">
        <f>IF(FN_MC!B184="","*",FN_MC!B184)</f>
        <v>*</v>
      </c>
      <c r="B206" s="86" t="str">
        <f>IF(FN_MC!X184="","*",FN_MC!X184)</f>
        <v>*</v>
      </c>
      <c r="C206" s="87" t="str">
        <f>IF(FN_MC!S184="","*",FN_MC!S184)</f>
        <v>-</v>
      </c>
      <c r="D206" s="87" t="str">
        <f>IF(FN_MC!T184="","*",FN_MC!T184)</f>
        <v>-</v>
      </c>
      <c r="E206" s="87" t="str">
        <f>IF(FN_MC!D184="","*",FN_MC!D184)</f>
        <v>*</v>
      </c>
      <c r="F206" s="87" t="str">
        <f>IF(FN_MC!H184="","*",FN_MC!H184)</f>
        <v>*</v>
      </c>
      <c r="G206" s="87" t="str">
        <f>IF(FN_MC!M184="","*",FN_MC!M184)</f>
        <v>-</v>
      </c>
      <c r="H206" s="125" t="str">
        <f>IF(FN_MC!K184="","*",FN_MC!K184)</f>
        <v>*</v>
      </c>
      <c r="I206" s="110" t="str">
        <f>IF(FN_MC!O184="","*",FN_MC!O184)</f>
        <v>*</v>
      </c>
      <c r="J206" s="110" t="str">
        <f>IF(FN_MC!P184="","*",FN_MC!P184)</f>
        <v>*</v>
      </c>
      <c r="K206" s="118" t="str">
        <f>IF(FN_MC!AK184="","*",FN_MC!AK184)</f>
        <v>-</v>
      </c>
      <c r="L206" s="118" t="str">
        <f>IF(FN_MC!AM184="","*",FN_MC!AM184)</f>
        <v>-</v>
      </c>
      <c r="M206" s="118" t="str">
        <f>IF(FN_MC!AP184="","*",FN_MC!AP184)</f>
        <v>-</v>
      </c>
      <c r="N206" s="118" t="str">
        <f>IF(FN_MC!AM184="","*",FN_MC!AM184)</f>
        <v>-</v>
      </c>
      <c r="O206" s="136">
        <f>FN_MC!BH184</f>
        <v>0</v>
      </c>
      <c r="P206" s="78"/>
      <c r="Q206" s="120" t="str">
        <f>IF($A$2=1,IF(FN_MC!BJ184="","*",FN_MC!BJ184),IF(FN_MC!BK184="","*",FN_MC!BK184))</f>
        <v>*</v>
      </c>
    </row>
    <row r="207" spans="1:17">
      <c r="A207" s="85" t="str">
        <f>IF(FN_MC!B185="","*",FN_MC!B185)</f>
        <v>*</v>
      </c>
      <c r="B207" s="86" t="str">
        <f>IF(FN_MC!X185="","*",FN_MC!X185)</f>
        <v>*</v>
      </c>
      <c r="C207" s="87" t="str">
        <f>IF(FN_MC!S185="","*",FN_MC!S185)</f>
        <v>-</v>
      </c>
      <c r="D207" s="87" t="str">
        <f>IF(FN_MC!T185="","*",FN_MC!T185)</f>
        <v>-</v>
      </c>
      <c r="E207" s="87" t="str">
        <f>IF(FN_MC!D185="","*",FN_MC!D185)</f>
        <v>*</v>
      </c>
      <c r="F207" s="87" t="str">
        <f>IF(FN_MC!H185="","*",FN_MC!H185)</f>
        <v>*</v>
      </c>
      <c r="G207" s="87" t="str">
        <f>IF(FN_MC!M185="","*",FN_MC!M185)</f>
        <v>-</v>
      </c>
      <c r="H207" s="125" t="str">
        <f>IF(FN_MC!K185="","*",FN_MC!K185)</f>
        <v>*</v>
      </c>
      <c r="I207" s="110" t="str">
        <f>IF(FN_MC!O185="","*",FN_MC!O185)</f>
        <v>*</v>
      </c>
      <c r="J207" s="110" t="str">
        <f>IF(FN_MC!P185="","*",FN_MC!P185)</f>
        <v>*</v>
      </c>
      <c r="K207" s="118" t="str">
        <f>IF(FN_MC!AK185="","*",FN_MC!AK185)</f>
        <v>-</v>
      </c>
      <c r="L207" s="118" t="str">
        <f>IF(FN_MC!AM185="","*",FN_MC!AM185)</f>
        <v>-</v>
      </c>
      <c r="M207" s="118" t="str">
        <f>IF(FN_MC!AP185="","*",FN_MC!AP185)</f>
        <v>-</v>
      </c>
      <c r="N207" s="118" t="str">
        <f>IF(FN_MC!AM185="","*",FN_MC!AM185)</f>
        <v>-</v>
      </c>
      <c r="O207" s="136">
        <f>FN_MC!BH185</f>
        <v>0</v>
      </c>
      <c r="P207" s="78"/>
      <c r="Q207" s="120" t="str">
        <f>IF($A$2=1,IF(FN_MC!BJ185="","*",FN_MC!BJ185),IF(FN_MC!BK185="","*",FN_MC!BK185))</f>
        <v>*</v>
      </c>
    </row>
    <row r="208" spans="1:17">
      <c r="A208" s="85" t="str">
        <f>IF(FN_MC!B186="","*",FN_MC!B186)</f>
        <v>*</v>
      </c>
      <c r="B208" s="86" t="str">
        <f>IF(FN_MC!X186="","*",FN_MC!X186)</f>
        <v>*</v>
      </c>
      <c r="C208" s="87" t="str">
        <f>IF(FN_MC!S186="","*",FN_MC!S186)</f>
        <v>-</v>
      </c>
      <c r="D208" s="87" t="str">
        <f>IF(FN_MC!T186="","*",FN_MC!T186)</f>
        <v>-</v>
      </c>
      <c r="E208" s="87" t="str">
        <f>IF(FN_MC!D186="","*",FN_MC!D186)</f>
        <v>*</v>
      </c>
      <c r="F208" s="87" t="str">
        <f>IF(FN_MC!H186="","*",FN_MC!H186)</f>
        <v>*</v>
      </c>
      <c r="G208" s="87" t="str">
        <f>IF(FN_MC!M186="","*",FN_MC!M186)</f>
        <v>-</v>
      </c>
      <c r="H208" s="125" t="str">
        <f>IF(FN_MC!K186="","*",FN_MC!K186)</f>
        <v>*</v>
      </c>
      <c r="I208" s="110" t="str">
        <f>IF(FN_MC!O186="","*",FN_MC!O186)</f>
        <v>*</v>
      </c>
      <c r="J208" s="110" t="str">
        <f>IF(FN_MC!P186="","*",FN_MC!P186)</f>
        <v>*</v>
      </c>
      <c r="K208" s="118" t="str">
        <f>IF(FN_MC!AK186="","*",FN_MC!AK186)</f>
        <v>-</v>
      </c>
      <c r="L208" s="118" t="str">
        <f>IF(FN_MC!AM186="","*",FN_MC!AM186)</f>
        <v>-</v>
      </c>
      <c r="M208" s="118" t="str">
        <f>IF(FN_MC!AP186="","*",FN_MC!AP186)</f>
        <v>-</v>
      </c>
      <c r="N208" s="118" t="str">
        <f>IF(FN_MC!AM186="","*",FN_MC!AM186)</f>
        <v>-</v>
      </c>
      <c r="O208" s="136">
        <f>FN_MC!BH186</f>
        <v>0</v>
      </c>
      <c r="P208" s="78"/>
      <c r="Q208" s="120" t="str">
        <f>IF($A$2=1,IF(FN_MC!BJ186="","*",FN_MC!BJ186),IF(FN_MC!BK186="","*",FN_MC!BK186))</f>
        <v>*</v>
      </c>
    </row>
    <row r="209" spans="1:17">
      <c r="A209" s="85" t="str">
        <f>IF(FN_MC!B187="","*",FN_MC!B187)</f>
        <v>*</v>
      </c>
      <c r="B209" s="86" t="str">
        <f>IF(FN_MC!X187="","*",FN_MC!X187)</f>
        <v>*</v>
      </c>
      <c r="C209" s="87" t="str">
        <f>IF(FN_MC!S187="","*",FN_MC!S187)</f>
        <v>-</v>
      </c>
      <c r="D209" s="87" t="str">
        <f>IF(FN_MC!T187="","*",FN_MC!T187)</f>
        <v>-</v>
      </c>
      <c r="E209" s="87" t="str">
        <f>IF(FN_MC!D187="","*",FN_MC!D187)</f>
        <v>*</v>
      </c>
      <c r="F209" s="87" t="str">
        <f>IF(FN_MC!H187="","*",FN_MC!H187)</f>
        <v>*</v>
      </c>
      <c r="G209" s="87" t="str">
        <f>IF(FN_MC!M187="","*",FN_MC!M187)</f>
        <v>-</v>
      </c>
      <c r="H209" s="125" t="str">
        <f>IF(FN_MC!K187="","*",FN_MC!K187)</f>
        <v>*</v>
      </c>
      <c r="I209" s="110" t="str">
        <f>IF(FN_MC!O187="","*",FN_MC!O187)</f>
        <v>*</v>
      </c>
      <c r="J209" s="110" t="str">
        <f>IF(FN_MC!P187="","*",FN_MC!P187)</f>
        <v>*</v>
      </c>
      <c r="K209" s="118" t="str">
        <f>IF(FN_MC!AK187="","*",FN_MC!AK187)</f>
        <v>-</v>
      </c>
      <c r="L209" s="118" t="str">
        <f>IF(FN_MC!AM187="","*",FN_MC!AM187)</f>
        <v>-</v>
      </c>
      <c r="M209" s="118" t="str">
        <f>IF(FN_MC!AP187="","*",FN_MC!AP187)</f>
        <v>-</v>
      </c>
      <c r="N209" s="118" t="str">
        <f>IF(FN_MC!AM187="","*",FN_MC!AM187)</f>
        <v>-</v>
      </c>
      <c r="O209" s="136">
        <f>FN_MC!BH187</f>
        <v>0</v>
      </c>
      <c r="P209" s="78"/>
      <c r="Q209" s="120" t="str">
        <f>IF($A$2=1,IF(FN_MC!BJ187="","*",FN_MC!BJ187),IF(FN_MC!BK187="","*",FN_MC!BK187))</f>
        <v>*</v>
      </c>
    </row>
    <row r="210" spans="1:17">
      <c r="A210" s="85" t="str">
        <f>IF(FN_MC!B188="","*",FN_MC!B188)</f>
        <v>*</v>
      </c>
      <c r="B210" s="86" t="str">
        <f>IF(FN_MC!X188="","*",FN_MC!X188)</f>
        <v>*</v>
      </c>
      <c r="C210" s="87" t="str">
        <f>IF(FN_MC!S188="","*",FN_MC!S188)</f>
        <v>-</v>
      </c>
      <c r="D210" s="87" t="str">
        <f>IF(FN_MC!T188="","*",FN_MC!T188)</f>
        <v>-</v>
      </c>
      <c r="E210" s="87" t="str">
        <f>IF(FN_MC!D188="","*",FN_MC!D188)</f>
        <v>*</v>
      </c>
      <c r="F210" s="87" t="str">
        <f>IF(FN_MC!H188="","*",FN_MC!H188)</f>
        <v>*</v>
      </c>
      <c r="G210" s="87" t="str">
        <f>IF(FN_MC!M188="","*",FN_MC!M188)</f>
        <v>-</v>
      </c>
      <c r="H210" s="125" t="str">
        <f>IF(FN_MC!K188="","*",FN_MC!K188)</f>
        <v>*</v>
      </c>
      <c r="I210" s="110" t="str">
        <f>IF(FN_MC!O188="","*",FN_MC!O188)</f>
        <v>*</v>
      </c>
      <c r="J210" s="110" t="str">
        <f>IF(FN_MC!P188="","*",FN_MC!P188)</f>
        <v>*</v>
      </c>
      <c r="K210" s="118" t="str">
        <f>IF(FN_MC!AK188="","*",FN_MC!AK188)</f>
        <v>-</v>
      </c>
      <c r="L210" s="118" t="str">
        <f>IF(FN_MC!AM188="","*",FN_MC!AM188)</f>
        <v>-</v>
      </c>
      <c r="M210" s="118" t="str">
        <f>IF(FN_MC!AP188="","*",FN_MC!AP188)</f>
        <v>-</v>
      </c>
      <c r="N210" s="118" t="str">
        <f>IF(FN_MC!AM188="","*",FN_MC!AM188)</f>
        <v>-</v>
      </c>
      <c r="O210" s="136">
        <f>FN_MC!BH188</f>
        <v>0</v>
      </c>
      <c r="P210" s="78"/>
      <c r="Q210" s="120" t="str">
        <f>IF($A$2=1,IF(FN_MC!BJ188="","*",FN_MC!BJ188),IF(FN_MC!BK188="","*",FN_MC!BK188))</f>
        <v>*</v>
      </c>
    </row>
    <row r="211" spans="1:17">
      <c r="A211" s="85" t="str">
        <f>IF(FN_MC!B189="","*",FN_MC!B189)</f>
        <v>*</v>
      </c>
      <c r="B211" s="86" t="str">
        <f>IF(FN_MC!X189="","*",FN_MC!X189)</f>
        <v>*</v>
      </c>
      <c r="C211" s="87" t="str">
        <f>IF(FN_MC!S189="","*",FN_MC!S189)</f>
        <v>-</v>
      </c>
      <c r="D211" s="87" t="str">
        <f>IF(FN_MC!T189="","*",FN_MC!T189)</f>
        <v>-</v>
      </c>
      <c r="E211" s="87" t="str">
        <f>IF(FN_MC!D189="","*",FN_MC!D189)</f>
        <v>*</v>
      </c>
      <c r="F211" s="87" t="str">
        <f>IF(FN_MC!H189="","*",FN_MC!H189)</f>
        <v>*</v>
      </c>
      <c r="G211" s="87" t="str">
        <f>IF(FN_MC!M189="","*",FN_MC!M189)</f>
        <v>-</v>
      </c>
      <c r="H211" s="125" t="str">
        <f>IF(FN_MC!K189="","*",FN_MC!K189)</f>
        <v>*</v>
      </c>
      <c r="I211" s="110" t="str">
        <f>IF(FN_MC!O189="","*",FN_MC!O189)</f>
        <v>*</v>
      </c>
      <c r="J211" s="110" t="str">
        <f>IF(FN_MC!P189="","*",FN_MC!P189)</f>
        <v>*</v>
      </c>
      <c r="K211" s="118" t="str">
        <f>IF(FN_MC!AK189="","*",FN_MC!AK189)</f>
        <v>-</v>
      </c>
      <c r="L211" s="118" t="str">
        <f>IF(FN_MC!AM189="","*",FN_MC!AM189)</f>
        <v>-</v>
      </c>
      <c r="M211" s="118" t="str">
        <f>IF(FN_MC!AP189="","*",FN_MC!AP189)</f>
        <v>-</v>
      </c>
      <c r="N211" s="118" t="str">
        <f>IF(FN_MC!AM189="","*",FN_MC!AM189)</f>
        <v>-</v>
      </c>
      <c r="O211" s="136">
        <f>FN_MC!BH189</f>
        <v>0</v>
      </c>
      <c r="P211" s="78"/>
      <c r="Q211" s="120" t="str">
        <f>IF($A$2=1,IF(FN_MC!BJ189="","*",FN_MC!BJ189),IF(FN_MC!BK189="","*",FN_MC!BK189))</f>
        <v>*</v>
      </c>
    </row>
    <row r="212" spans="1:17">
      <c r="A212" s="85" t="str">
        <f>IF(FN_MC!B190="","*",FN_MC!B190)</f>
        <v>*</v>
      </c>
      <c r="B212" s="86" t="str">
        <f>IF(FN_MC!X190="","*",FN_MC!X190)</f>
        <v>*</v>
      </c>
      <c r="C212" s="87" t="str">
        <f>IF(FN_MC!S190="","*",FN_MC!S190)</f>
        <v>-</v>
      </c>
      <c r="D212" s="87" t="str">
        <f>IF(FN_MC!T190="","*",FN_MC!T190)</f>
        <v>-</v>
      </c>
      <c r="E212" s="87" t="str">
        <f>IF(FN_MC!D190="","*",FN_MC!D190)</f>
        <v>*</v>
      </c>
      <c r="F212" s="87" t="str">
        <f>IF(FN_MC!H190="","*",FN_MC!H190)</f>
        <v>*</v>
      </c>
      <c r="G212" s="87" t="str">
        <f>IF(FN_MC!M190="","*",FN_MC!M190)</f>
        <v>-</v>
      </c>
      <c r="H212" s="125" t="str">
        <f>IF(FN_MC!K190="","*",FN_MC!K190)</f>
        <v>*</v>
      </c>
      <c r="I212" s="110" t="str">
        <f>IF(FN_MC!O190="","*",FN_MC!O190)</f>
        <v>*</v>
      </c>
      <c r="J212" s="110" t="str">
        <f>IF(FN_MC!P190="","*",FN_MC!P190)</f>
        <v>*</v>
      </c>
      <c r="K212" s="118" t="str">
        <f>IF(FN_MC!AK190="","*",FN_MC!AK190)</f>
        <v>-</v>
      </c>
      <c r="L212" s="118" t="str">
        <f>IF(FN_MC!AM190="","*",FN_MC!AM190)</f>
        <v>-</v>
      </c>
      <c r="M212" s="118" t="str">
        <f>IF(FN_MC!AP190="","*",FN_MC!AP190)</f>
        <v>-</v>
      </c>
      <c r="N212" s="118" t="str">
        <f>IF(FN_MC!AM190="","*",FN_MC!AM190)</f>
        <v>-</v>
      </c>
      <c r="O212" s="136">
        <f>FN_MC!BH190</f>
        <v>0</v>
      </c>
      <c r="P212" s="78"/>
      <c r="Q212" s="120" t="str">
        <f>IF($A$2=1,IF(FN_MC!BJ190="","*",FN_MC!BJ190),IF(FN_MC!BK190="","*",FN_MC!BK190))</f>
        <v>*</v>
      </c>
    </row>
    <row r="213" spans="1:17">
      <c r="A213" s="85" t="str">
        <f>IF(FN_MC!B191="","*",FN_MC!B191)</f>
        <v>*</v>
      </c>
      <c r="B213" s="86" t="str">
        <f>IF(FN_MC!X191="","*",FN_MC!X191)</f>
        <v>*</v>
      </c>
      <c r="C213" s="87" t="str">
        <f>IF(FN_MC!S191="","*",FN_MC!S191)</f>
        <v>-</v>
      </c>
      <c r="D213" s="87" t="str">
        <f>IF(FN_MC!T191="","*",FN_MC!T191)</f>
        <v>-</v>
      </c>
      <c r="E213" s="87" t="str">
        <f>IF(FN_MC!D191="","*",FN_MC!D191)</f>
        <v>*</v>
      </c>
      <c r="F213" s="87" t="str">
        <f>IF(FN_MC!H191="","*",FN_MC!H191)</f>
        <v>*</v>
      </c>
      <c r="G213" s="87" t="str">
        <f>IF(FN_MC!M191="","*",FN_MC!M191)</f>
        <v>-</v>
      </c>
      <c r="H213" s="125" t="str">
        <f>IF(FN_MC!K191="","*",FN_MC!K191)</f>
        <v>*</v>
      </c>
      <c r="I213" s="110" t="str">
        <f>IF(FN_MC!O191="","*",FN_MC!O191)</f>
        <v>*</v>
      </c>
      <c r="J213" s="110" t="str">
        <f>IF(FN_MC!P191="","*",FN_MC!P191)</f>
        <v>*</v>
      </c>
      <c r="K213" s="118" t="str">
        <f>IF(FN_MC!AK191="","*",FN_MC!AK191)</f>
        <v>-</v>
      </c>
      <c r="L213" s="118" t="str">
        <f>IF(FN_MC!AM191="","*",FN_MC!AM191)</f>
        <v>-</v>
      </c>
      <c r="M213" s="118" t="str">
        <f>IF(FN_MC!AP191="","*",FN_MC!AP191)</f>
        <v>-</v>
      </c>
      <c r="N213" s="118" t="str">
        <f>IF(FN_MC!AM191="","*",FN_MC!AM191)</f>
        <v>-</v>
      </c>
      <c r="O213" s="136">
        <f>FN_MC!BH191</f>
        <v>0</v>
      </c>
      <c r="P213" s="78"/>
      <c r="Q213" s="120" t="str">
        <f>IF($A$2=1,IF(FN_MC!BJ191="","*",FN_MC!BJ191),IF(FN_MC!BK191="","*",FN_MC!BK191))</f>
        <v>*</v>
      </c>
    </row>
    <row r="214" spans="1:17">
      <c r="A214" s="85" t="str">
        <f>IF(FN_MC!B192="","*",FN_MC!B192)</f>
        <v>*</v>
      </c>
      <c r="B214" s="86" t="str">
        <f>IF(FN_MC!X192="","*",FN_MC!X192)</f>
        <v>*</v>
      </c>
      <c r="C214" s="87" t="str">
        <f>IF(FN_MC!S192="","*",FN_MC!S192)</f>
        <v>-</v>
      </c>
      <c r="D214" s="87" t="str">
        <f>IF(FN_MC!T192="","*",FN_MC!T192)</f>
        <v>-</v>
      </c>
      <c r="E214" s="87" t="str">
        <f>IF(FN_MC!D192="","*",FN_MC!D192)</f>
        <v>*</v>
      </c>
      <c r="F214" s="87" t="str">
        <f>IF(FN_MC!H192="","*",FN_MC!H192)</f>
        <v>*</v>
      </c>
      <c r="G214" s="87" t="str">
        <f>IF(FN_MC!M192="","*",FN_MC!M192)</f>
        <v>-</v>
      </c>
      <c r="H214" s="125" t="str">
        <f>IF(FN_MC!K192="","*",FN_MC!K192)</f>
        <v>*</v>
      </c>
      <c r="I214" s="110" t="str">
        <f>IF(FN_MC!O192="","*",FN_MC!O192)</f>
        <v>*</v>
      </c>
      <c r="J214" s="110" t="str">
        <f>IF(FN_MC!P192="","*",FN_MC!P192)</f>
        <v>*</v>
      </c>
      <c r="K214" s="118" t="str">
        <f>IF(FN_MC!AK192="","*",FN_MC!AK192)</f>
        <v>-</v>
      </c>
      <c r="L214" s="118" t="str">
        <f>IF(FN_MC!AM192="","*",FN_MC!AM192)</f>
        <v>-</v>
      </c>
      <c r="M214" s="118" t="str">
        <f>IF(FN_MC!AP192="","*",FN_MC!AP192)</f>
        <v>-</v>
      </c>
      <c r="N214" s="118" t="str">
        <f>IF(FN_MC!AM192="","*",FN_MC!AM192)</f>
        <v>-</v>
      </c>
      <c r="O214" s="136">
        <f>FN_MC!BH192</f>
        <v>0</v>
      </c>
      <c r="P214" s="78"/>
      <c r="Q214" s="120" t="str">
        <f>IF($A$2=1,IF(FN_MC!BJ192="","*",FN_MC!BJ192),IF(FN_MC!BK192="","*",FN_MC!BK192))</f>
        <v>*</v>
      </c>
    </row>
    <row r="215" spans="1:17">
      <c r="A215" s="85" t="str">
        <f>IF(FN_MC!B193="","*",FN_MC!B193)</f>
        <v>*</v>
      </c>
      <c r="B215" s="86" t="str">
        <f>IF(FN_MC!X193="","*",FN_MC!X193)</f>
        <v>*</v>
      </c>
      <c r="C215" s="87" t="str">
        <f>IF(FN_MC!S193="","*",FN_MC!S193)</f>
        <v>-</v>
      </c>
      <c r="D215" s="87" t="str">
        <f>IF(FN_MC!T193="","*",FN_MC!T193)</f>
        <v>-</v>
      </c>
      <c r="E215" s="87" t="str">
        <f>IF(FN_MC!D193="","*",FN_MC!D193)</f>
        <v>*</v>
      </c>
      <c r="F215" s="87" t="str">
        <f>IF(FN_MC!H193="","*",FN_MC!H193)</f>
        <v>*</v>
      </c>
      <c r="G215" s="87" t="str">
        <f>IF(FN_MC!M193="","*",FN_MC!M193)</f>
        <v>-</v>
      </c>
      <c r="H215" s="125" t="str">
        <f>IF(FN_MC!K193="","*",FN_MC!K193)</f>
        <v>*</v>
      </c>
      <c r="I215" s="110" t="str">
        <f>IF(FN_MC!O193="","*",FN_MC!O193)</f>
        <v>*</v>
      </c>
      <c r="J215" s="110" t="str">
        <f>IF(FN_MC!P193="","*",FN_MC!P193)</f>
        <v>*</v>
      </c>
      <c r="K215" s="118" t="str">
        <f>IF(FN_MC!AK193="","*",FN_MC!AK193)</f>
        <v>-</v>
      </c>
      <c r="L215" s="118" t="str">
        <f>IF(FN_MC!AM193="","*",FN_MC!AM193)</f>
        <v>-</v>
      </c>
      <c r="M215" s="118" t="str">
        <f>IF(FN_MC!AP193="","*",FN_MC!AP193)</f>
        <v>-</v>
      </c>
      <c r="N215" s="118" t="str">
        <f>IF(FN_MC!AM193="","*",FN_MC!AM193)</f>
        <v>-</v>
      </c>
      <c r="O215" s="136">
        <f>FN_MC!BH193</f>
        <v>0</v>
      </c>
      <c r="P215" s="78"/>
      <c r="Q215" s="120" t="str">
        <f>IF($A$2=1,IF(FN_MC!BJ193="","*",FN_MC!BJ193),IF(FN_MC!BK193="","*",FN_MC!BK193))</f>
        <v>*</v>
      </c>
    </row>
    <row r="216" spans="1:17">
      <c r="A216" s="85" t="str">
        <f>IF(FN_MC!B194="","*",FN_MC!B194)</f>
        <v>*</v>
      </c>
      <c r="B216" s="86" t="str">
        <f>IF(FN_MC!X194="","*",FN_MC!X194)</f>
        <v>*</v>
      </c>
      <c r="C216" s="87" t="str">
        <f>IF(FN_MC!S194="","*",FN_MC!S194)</f>
        <v>-</v>
      </c>
      <c r="D216" s="87" t="str">
        <f>IF(FN_MC!T194="","*",FN_MC!T194)</f>
        <v>-</v>
      </c>
      <c r="E216" s="87" t="str">
        <f>IF(FN_MC!D194="","*",FN_MC!D194)</f>
        <v>*</v>
      </c>
      <c r="F216" s="87" t="str">
        <f>IF(FN_MC!H194="","*",FN_MC!H194)</f>
        <v>*</v>
      </c>
      <c r="G216" s="87" t="str">
        <f>IF(FN_MC!M194="","*",FN_MC!M194)</f>
        <v>-</v>
      </c>
      <c r="H216" s="125" t="str">
        <f>IF(FN_MC!K194="","*",FN_MC!K194)</f>
        <v>*</v>
      </c>
      <c r="I216" s="110" t="str">
        <f>IF(FN_MC!O194="","*",FN_MC!O194)</f>
        <v>*</v>
      </c>
      <c r="J216" s="110" t="str">
        <f>IF(FN_MC!P194="","*",FN_MC!P194)</f>
        <v>*</v>
      </c>
      <c r="K216" s="118" t="str">
        <f>IF(FN_MC!AK194="","*",FN_MC!AK194)</f>
        <v>-</v>
      </c>
      <c r="L216" s="118" t="str">
        <f>IF(FN_MC!AM194="","*",FN_MC!AM194)</f>
        <v>-</v>
      </c>
      <c r="M216" s="118" t="str">
        <f>IF(FN_MC!AP194="","*",FN_MC!AP194)</f>
        <v>-</v>
      </c>
      <c r="N216" s="118" t="str">
        <f>IF(FN_MC!AM194="","*",FN_MC!AM194)</f>
        <v>-</v>
      </c>
      <c r="O216" s="136">
        <f>FN_MC!BH194</f>
        <v>0</v>
      </c>
      <c r="P216" s="78"/>
      <c r="Q216" s="120" t="str">
        <f>IF($A$2=1,IF(FN_MC!BJ194="","*",FN_MC!BJ194),IF(FN_MC!BK194="","*",FN_MC!BK194))</f>
        <v>*</v>
      </c>
    </row>
    <row r="217" spans="1:17">
      <c r="A217" s="85" t="str">
        <f>IF(FN_MC!B195="","*",FN_MC!B195)</f>
        <v>*</v>
      </c>
      <c r="B217" s="86" t="str">
        <f>IF(FN_MC!X195="","*",FN_MC!X195)</f>
        <v>*</v>
      </c>
      <c r="C217" s="87" t="str">
        <f>IF(FN_MC!S195="","*",FN_MC!S195)</f>
        <v>-</v>
      </c>
      <c r="D217" s="87" t="str">
        <f>IF(FN_MC!T195="","*",FN_MC!T195)</f>
        <v>-</v>
      </c>
      <c r="E217" s="87" t="str">
        <f>IF(FN_MC!D195="","*",FN_MC!D195)</f>
        <v>*</v>
      </c>
      <c r="F217" s="87" t="str">
        <f>IF(FN_MC!H195="","*",FN_MC!H195)</f>
        <v>*</v>
      </c>
      <c r="G217" s="87" t="str">
        <f>IF(FN_MC!M195="","*",FN_MC!M195)</f>
        <v>-</v>
      </c>
      <c r="H217" s="125" t="str">
        <f>IF(FN_MC!K195="","*",FN_MC!K195)</f>
        <v>*</v>
      </c>
      <c r="I217" s="110" t="str">
        <f>IF(FN_MC!O195="","*",FN_MC!O195)</f>
        <v>*</v>
      </c>
      <c r="J217" s="110" t="str">
        <f>IF(FN_MC!P195="","*",FN_MC!P195)</f>
        <v>*</v>
      </c>
      <c r="K217" s="118" t="str">
        <f>IF(FN_MC!AK195="","*",FN_MC!AK195)</f>
        <v>-</v>
      </c>
      <c r="L217" s="118" t="str">
        <f>IF(FN_MC!AM195="","*",FN_MC!AM195)</f>
        <v>-</v>
      </c>
      <c r="M217" s="118" t="str">
        <f>IF(FN_MC!AP195="","*",FN_MC!AP195)</f>
        <v>-</v>
      </c>
      <c r="N217" s="118" t="str">
        <f>IF(FN_MC!AM195="","*",FN_MC!AM195)</f>
        <v>-</v>
      </c>
      <c r="O217" s="136">
        <f>FN_MC!BH195</f>
        <v>0</v>
      </c>
      <c r="P217" s="78"/>
      <c r="Q217" s="120" t="str">
        <f>IF($A$2=1,IF(FN_MC!BJ195="","*",FN_MC!BJ195),IF(FN_MC!BK195="","*",FN_MC!BK195))</f>
        <v>*</v>
      </c>
    </row>
    <row r="218" spans="1:17">
      <c r="A218" s="85" t="str">
        <f>IF(FN_MC!B196="","*",FN_MC!B196)</f>
        <v>*</v>
      </c>
      <c r="B218" s="86" t="str">
        <f>IF(FN_MC!X196="","*",FN_MC!X196)</f>
        <v>*</v>
      </c>
      <c r="C218" s="87" t="str">
        <f>IF(FN_MC!S196="","*",FN_MC!S196)</f>
        <v>-</v>
      </c>
      <c r="D218" s="87" t="str">
        <f>IF(FN_MC!T196="","*",FN_MC!T196)</f>
        <v>-</v>
      </c>
      <c r="E218" s="87" t="str">
        <f>IF(FN_MC!D196="","*",FN_MC!D196)</f>
        <v>*</v>
      </c>
      <c r="F218" s="87" t="str">
        <f>IF(FN_MC!H196="","*",FN_MC!H196)</f>
        <v>*</v>
      </c>
      <c r="G218" s="87" t="str">
        <f>IF(FN_MC!M196="","*",FN_MC!M196)</f>
        <v>-</v>
      </c>
      <c r="H218" s="125" t="str">
        <f>IF(FN_MC!K196="","*",FN_MC!K196)</f>
        <v>*</v>
      </c>
      <c r="I218" s="110" t="str">
        <f>IF(FN_MC!O196="","*",FN_MC!O196)</f>
        <v>*</v>
      </c>
      <c r="J218" s="110" t="str">
        <f>IF(FN_MC!P196="","*",FN_MC!P196)</f>
        <v>*</v>
      </c>
      <c r="K218" s="118" t="str">
        <f>IF(FN_MC!AK196="","*",FN_MC!AK196)</f>
        <v>-</v>
      </c>
      <c r="L218" s="118" t="str">
        <f>IF(FN_MC!AM196="","*",FN_MC!AM196)</f>
        <v>-</v>
      </c>
      <c r="M218" s="118" t="str">
        <f>IF(FN_MC!AP196="","*",FN_MC!AP196)</f>
        <v>-</v>
      </c>
      <c r="N218" s="118" t="str">
        <f>IF(FN_MC!AM196="","*",FN_MC!AM196)</f>
        <v>-</v>
      </c>
      <c r="O218" s="136">
        <f>FN_MC!BH196</f>
        <v>0</v>
      </c>
      <c r="P218" s="78"/>
      <c r="Q218" s="120" t="str">
        <f>IF($A$2=1,IF(FN_MC!BJ196="","*",FN_MC!BJ196),IF(FN_MC!BK196="","*",FN_MC!BK196))</f>
        <v>*</v>
      </c>
    </row>
    <row r="219" spans="1:17">
      <c r="A219" s="85" t="str">
        <f>IF(FN_MC!B197="","*",FN_MC!B197)</f>
        <v>*</v>
      </c>
      <c r="B219" s="86" t="str">
        <f>IF(FN_MC!X197="","*",FN_MC!X197)</f>
        <v>*</v>
      </c>
      <c r="C219" s="87" t="str">
        <f>IF(FN_MC!S197="","*",FN_MC!S197)</f>
        <v>-</v>
      </c>
      <c r="D219" s="87" t="str">
        <f>IF(FN_MC!T197="","*",FN_MC!T197)</f>
        <v>-</v>
      </c>
      <c r="E219" s="87" t="str">
        <f>IF(FN_MC!D197="","*",FN_MC!D197)</f>
        <v>*</v>
      </c>
      <c r="F219" s="87" t="str">
        <f>IF(FN_MC!H197="","*",FN_MC!H197)</f>
        <v>*</v>
      </c>
      <c r="G219" s="87" t="str">
        <f>IF(FN_MC!M197="","*",FN_MC!M197)</f>
        <v>-</v>
      </c>
      <c r="H219" s="125" t="str">
        <f>IF(FN_MC!K197="","*",FN_MC!K197)</f>
        <v>*</v>
      </c>
      <c r="I219" s="110" t="str">
        <f>IF(FN_MC!O197="","*",FN_MC!O197)</f>
        <v>*</v>
      </c>
      <c r="J219" s="110" t="str">
        <f>IF(FN_MC!P197="","*",FN_MC!P197)</f>
        <v>*</v>
      </c>
      <c r="K219" s="118" t="str">
        <f>IF(FN_MC!AK197="","*",FN_MC!AK197)</f>
        <v>-</v>
      </c>
      <c r="L219" s="118" t="str">
        <f>IF(FN_MC!AM197="","*",FN_MC!AM197)</f>
        <v>-</v>
      </c>
      <c r="M219" s="118" t="str">
        <f>IF(FN_MC!AP197="","*",FN_MC!AP197)</f>
        <v>-</v>
      </c>
      <c r="N219" s="118" t="str">
        <f>IF(FN_MC!AM197="","*",FN_MC!AM197)</f>
        <v>-</v>
      </c>
      <c r="O219" s="136">
        <f>FN_MC!BH197</f>
        <v>0</v>
      </c>
      <c r="P219" s="78"/>
      <c r="Q219" s="120" t="str">
        <f>IF($A$2=1,IF(FN_MC!BJ197="","*",FN_MC!BJ197),IF(FN_MC!BK197="","*",FN_MC!BK197))</f>
        <v>*</v>
      </c>
    </row>
    <row r="220" spans="1:17">
      <c r="A220" s="85" t="str">
        <f>IF(FN_MC!B198="","*",FN_MC!B198)</f>
        <v>*</v>
      </c>
      <c r="B220" s="86" t="str">
        <f>IF(FN_MC!X198="","*",FN_MC!X198)</f>
        <v>*</v>
      </c>
      <c r="C220" s="87" t="str">
        <f>IF(FN_MC!S198="","*",FN_MC!S198)</f>
        <v>-</v>
      </c>
      <c r="D220" s="87" t="str">
        <f>IF(FN_MC!T198="","*",FN_MC!T198)</f>
        <v>-</v>
      </c>
      <c r="E220" s="87" t="str">
        <f>IF(FN_MC!D198="","*",FN_MC!D198)</f>
        <v>*</v>
      </c>
      <c r="F220" s="87" t="str">
        <f>IF(FN_MC!H198="","*",FN_MC!H198)</f>
        <v>*</v>
      </c>
      <c r="G220" s="87" t="str">
        <f>IF(FN_MC!M198="","*",FN_MC!M198)</f>
        <v>-</v>
      </c>
      <c r="H220" s="125" t="str">
        <f>IF(FN_MC!K198="","*",FN_MC!K198)</f>
        <v>*</v>
      </c>
      <c r="I220" s="110" t="str">
        <f>IF(FN_MC!O198="","*",FN_MC!O198)</f>
        <v>*</v>
      </c>
      <c r="J220" s="110" t="str">
        <f>IF(FN_MC!P198="","*",FN_MC!P198)</f>
        <v>*</v>
      </c>
      <c r="K220" s="118" t="str">
        <f>IF(FN_MC!AK198="","*",FN_MC!AK198)</f>
        <v>-</v>
      </c>
      <c r="L220" s="118" t="str">
        <f>IF(FN_MC!AM198="","*",FN_MC!AM198)</f>
        <v>-</v>
      </c>
      <c r="M220" s="118" t="str">
        <f>IF(FN_MC!AP198="","*",FN_MC!AP198)</f>
        <v>-</v>
      </c>
      <c r="N220" s="118" t="str">
        <f>IF(FN_MC!AM198="","*",FN_MC!AM198)</f>
        <v>-</v>
      </c>
      <c r="O220" s="136">
        <f>FN_MC!BH198</f>
        <v>0</v>
      </c>
      <c r="P220" s="78"/>
      <c r="Q220" s="120" t="str">
        <f>IF($A$2=1,IF(FN_MC!BJ198="","*",FN_MC!BJ198),IF(FN_MC!BK198="","*",FN_MC!BK198))</f>
        <v>*</v>
      </c>
    </row>
    <row r="221" spans="1:17">
      <c r="A221" s="85" t="str">
        <f>IF(FN_MC!B199="","*",FN_MC!B199)</f>
        <v>*</v>
      </c>
      <c r="B221" s="86" t="str">
        <f>IF(FN_MC!X199="","*",FN_MC!X199)</f>
        <v>*</v>
      </c>
      <c r="C221" s="87" t="str">
        <f>IF(FN_MC!S199="","*",FN_MC!S199)</f>
        <v>-</v>
      </c>
      <c r="D221" s="87" t="str">
        <f>IF(FN_MC!T199="","*",FN_MC!T199)</f>
        <v>-</v>
      </c>
      <c r="E221" s="87" t="str">
        <f>IF(FN_MC!D199="","*",FN_MC!D199)</f>
        <v>*</v>
      </c>
      <c r="F221" s="87" t="str">
        <f>IF(FN_MC!H199="","*",FN_MC!H199)</f>
        <v>*</v>
      </c>
      <c r="G221" s="87" t="str">
        <f>IF(FN_MC!M199="","*",FN_MC!M199)</f>
        <v>-</v>
      </c>
      <c r="H221" s="125" t="str">
        <f>IF(FN_MC!K199="","*",FN_MC!K199)</f>
        <v>*</v>
      </c>
      <c r="I221" s="110" t="str">
        <f>IF(FN_MC!O199="","*",FN_MC!O199)</f>
        <v>*</v>
      </c>
      <c r="J221" s="110" t="str">
        <f>IF(FN_MC!P199="","*",FN_MC!P199)</f>
        <v>*</v>
      </c>
      <c r="K221" s="118" t="str">
        <f>IF(FN_MC!AK199="","*",FN_MC!AK199)</f>
        <v>-</v>
      </c>
      <c r="L221" s="118" t="str">
        <f>IF(FN_MC!AM199="","*",FN_MC!AM199)</f>
        <v>-</v>
      </c>
      <c r="M221" s="118" t="str">
        <f>IF(FN_MC!AP199="","*",FN_MC!AP199)</f>
        <v>-</v>
      </c>
      <c r="N221" s="118" t="str">
        <f>IF(FN_MC!AM199="","*",FN_MC!AM199)</f>
        <v>-</v>
      </c>
      <c r="O221" s="136">
        <f>FN_MC!BH199</f>
        <v>0</v>
      </c>
      <c r="P221" s="78"/>
      <c r="Q221" s="120" t="str">
        <f>IF($A$2=1,IF(FN_MC!BJ199="","*",FN_MC!BJ199),IF(FN_MC!BK199="","*",FN_MC!BK199))</f>
        <v>*</v>
      </c>
    </row>
    <row r="222" spans="1:17">
      <c r="A222" s="85" t="str">
        <f>IF(FN_MC!B200="","*",FN_MC!B200)</f>
        <v>*</v>
      </c>
      <c r="B222" s="86" t="str">
        <f>IF(FN_MC!X200="","*",FN_MC!X200)</f>
        <v>*</v>
      </c>
      <c r="C222" s="87" t="str">
        <f>IF(FN_MC!S200="","*",FN_MC!S200)</f>
        <v>-</v>
      </c>
      <c r="D222" s="87" t="str">
        <f>IF(FN_MC!T200="","*",FN_MC!T200)</f>
        <v>-</v>
      </c>
      <c r="E222" s="87" t="str">
        <f>IF(FN_MC!D200="","*",FN_MC!D200)</f>
        <v>*</v>
      </c>
      <c r="F222" s="87" t="str">
        <f>IF(FN_MC!H200="","*",FN_MC!H200)</f>
        <v>*</v>
      </c>
      <c r="G222" s="87" t="str">
        <f>IF(FN_MC!M200="","*",FN_MC!M200)</f>
        <v>-</v>
      </c>
      <c r="H222" s="125" t="str">
        <f>IF(FN_MC!K200="","*",FN_MC!K200)</f>
        <v>*</v>
      </c>
      <c r="I222" s="110" t="str">
        <f>IF(FN_MC!O200="","*",FN_MC!O200)</f>
        <v>*</v>
      </c>
      <c r="J222" s="110" t="str">
        <f>IF(FN_MC!P200="","*",FN_MC!P200)</f>
        <v>*</v>
      </c>
      <c r="K222" s="118" t="str">
        <f>IF(FN_MC!AK200="","*",FN_MC!AK200)</f>
        <v>-</v>
      </c>
      <c r="L222" s="118" t="str">
        <f>IF(FN_MC!AM200="","*",FN_MC!AM200)</f>
        <v>-</v>
      </c>
      <c r="M222" s="118" t="str">
        <f>IF(FN_MC!AP200="","*",FN_MC!AP200)</f>
        <v>-</v>
      </c>
      <c r="N222" s="118" t="str">
        <f>IF(FN_MC!AM200="","*",FN_MC!AM200)</f>
        <v>-</v>
      </c>
      <c r="O222" s="136">
        <f>FN_MC!BH200</f>
        <v>0</v>
      </c>
      <c r="P222" s="78"/>
      <c r="Q222" s="120" t="str">
        <f>IF($A$2=1,IF(FN_MC!BJ200="","*",FN_MC!BJ200),IF(FN_MC!BK200="","*",FN_MC!BK200))</f>
        <v>*</v>
      </c>
    </row>
    <row r="223" spans="1:17">
      <c r="A223" s="85" t="str">
        <f>IF(FN_MC!B201="","*",FN_MC!B201)</f>
        <v>*</v>
      </c>
      <c r="B223" s="86" t="str">
        <f>IF(FN_MC!X201="","*",FN_MC!X201)</f>
        <v>*</v>
      </c>
      <c r="C223" s="87" t="str">
        <f>IF(FN_MC!S201="","*",FN_MC!S201)</f>
        <v>-</v>
      </c>
      <c r="D223" s="87" t="str">
        <f>IF(FN_MC!T201="","*",FN_MC!T201)</f>
        <v>-</v>
      </c>
      <c r="E223" s="87" t="str">
        <f>IF(FN_MC!D201="","*",FN_MC!D201)</f>
        <v>*</v>
      </c>
      <c r="F223" s="87" t="str">
        <f>IF(FN_MC!H201="","*",FN_MC!H201)</f>
        <v>*</v>
      </c>
      <c r="G223" s="87" t="str">
        <f>IF(FN_MC!M201="","*",FN_MC!M201)</f>
        <v>-</v>
      </c>
      <c r="H223" s="125" t="str">
        <f>IF(FN_MC!K201="","*",FN_MC!K201)</f>
        <v>*</v>
      </c>
      <c r="I223" s="110" t="str">
        <f>IF(FN_MC!O201="","*",FN_MC!O201)</f>
        <v>*</v>
      </c>
      <c r="J223" s="110" t="str">
        <f>IF(FN_MC!P201="","*",FN_MC!P201)</f>
        <v>*</v>
      </c>
      <c r="K223" s="118" t="str">
        <f>IF(FN_MC!AK201="","*",FN_MC!AK201)</f>
        <v>-</v>
      </c>
      <c r="L223" s="118" t="str">
        <f>IF(FN_MC!AM201="","*",FN_MC!AM201)</f>
        <v>-</v>
      </c>
      <c r="M223" s="118" t="str">
        <f>IF(FN_MC!AP201="","*",FN_MC!AP201)</f>
        <v>-</v>
      </c>
      <c r="N223" s="118" t="str">
        <f>IF(FN_MC!AM201="","*",FN_MC!AM201)</f>
        <v>-</v>
      </c>
      <c r="O223" s="136">
        <f>FN_MC!BH201</f>
        <v>0</v>
      </c>
      <c r="P223" s="78"/>
      <c r="Q223" s="120" t="str">
        <f>IF($A$2=1,IF(FN_MC!BJ201="","*",FN_MC!BJ201),IF(FN_MC!BK201="","*",FN_MC!BK201))</f>
        <v>*</v>
      </c>
    </row>
    <row r="224" spans="1:17">
      <c r="A224" s="85" t="str">
        <f>IF(FN_MC!B202="","*",FN_MC!B202)</f>
        <v>*</v>
      </c>
      <c r="B224" s="86" t="str">
        <f>IF(FN_MC!X202="","*",FN_MC!X202)</f>
        <v>*</v>
      </c>
      <c r="C224" s="87" t="str">
        <f>IF(FN_MC!S202="","*",FN_MC!S202)</f>
        <v>-</v>
      </c>
      <c r="D224" s="87" t="str">
        <f>IF(FN_MC!T202="","*",FN_MC!T202)</f>
        <v>-</v>
      </c>
      <c r="E224" s="87" t="str">
        <f>IF(FN_MC!D202="","*",FN_MC!D202)</f>
        <v>*</v>
      </c>
      <c r="F224" s="87" t="str">
        <f>IF(FN_MC!H202="","*",FN_MC!H202)</f>
        <v>*</v>
      </c>
      <c r="G224" s="87" t="str">
        <f>IF(FN_MC!M202="","*",FN_MC!M202)</f>
        <v>-</v>
      </c>
      <c r="H224" s="125" t="str">
        <f>IF(FN_MC!K202="","*",FN_MC!K202)</f>
        <v>*</v>
      </c>
      <c r="I224" s="110" t="str">
        <f>IF(FN_MC!O202="","*",FN_MC!O202)</f>
        <v>*</v>
      </c>
      <c r="J224" s="110" t="str">
        <f>IF(FN_MC!P202="","*",FN_MC!P202)</f>
        <v>*</v>
      </c>
      <c r="K224" s="118" t="str">
        <f>IF(FN_MC!AK202="","*",FN_MC!AK202)</f>
        <v>-</v>
      </c>
      <c r="L224" s="118" t="str">
        <f>IF(FN_MC!AM202="","*",FN_MC!AM202)</f>
        <v>-</v>
      </c>
      <c r="M224" s="118" t="str">
        <f>IF(FN_MC!AP202="","*",FN_MC!AP202)</f>
        <v>-</v>
      </c>
      <c r="N224" s="118" t="str">
        <f>IF(FN_MC!AM202="","*",FN_MC!AM202)</f>
        <v>-</v>
      </c>
      <c r="O224" s="136">
        <f>FN_MC!BH202</f>
        <v>0</v>
      </c>
      <c r="P224" s="78"/>
      <c r="Q224" s="120" t="str">
        <f>IF($A$2=1,IF(FN_MC!BJ202="","*",FN_MC!BJ202),IF(FN_MC!BK202="","*",FN_MC!BK202))</f>
        <v>*</v>
      </c>
    </row>
    <row r="225" spans="1:17">
      <c r="A225" s="85" t="str">
        <f>IF(FN_MC!B203="","*",FN_MC!B203)</f>
        <v>*</v>
      </c>
      <c r="B225" s="86" t="str">
        <f>IF(FN_MC!X203="","*",FN_MC!X203)</f>
        <v>*</v>
      </c>
      <c r="C225" s="87" t="str">
        <f>IF(FN_MC!S203="","*",FN_MC!S203)</f>
        <v>-</v>
      </c>
      <c r="D225" s="87" t="str">
        <f>IF(FN_MC!T203="","*",FN_MC!T203)</f>
        <v>-</v>
      </c>
      <c r="E225" s="87" t="str">
        <f>IF(FN_MC!D203="","*",FN_MC!D203)</f>
        <v>*</v>
      </c>
      <c r="F225" s="87" t="str">
        <f>IF(FN_MC!H203="","*",FN_MC!H203)</f>
        <v>*</v>
      </c>
      <c r="G225" s="87" t="str">
        <f>IF(FN_MC!M203="","*",FN_MC!M203)</f>
        <v>-</v>
      </c>
      <c r="H225" s="125" t="str">
        <f>IF(FN_MC!K203="","*",FN_MC!K203)</f>
        <v>*</v>
      </c>
      <c r="I225" s="110" t="str">
        <f>IF(FN_MC!O203="","*",FN_MC!O203)</f>
        <v>*</v>
      </c>
      <c r="J225" s="110" t="str">
        <f>IF(FN_MC!P203="","*",FN_MC!P203)</f>
        <v>*</v>
      </c>
      <c r="K225" s="118" t="str">
        <f>IF(FN_MC!AK203="","*",FN_MC!AK203)</f>
        <v>-</v>
      </c>
      <c r="L225" s="118" t="str">
        <f>IF(FN_MC!AM203="","*",FN_MC!AM203)</f>
        <v>-</v>
      </c>
      <c r="M225" s="118" t="str">
        <f>IF(FN_MC!AP203="","*",FN_MC!AP203)</f>
        <v>-</v>
      </c>
      <c r="N225" s="118" t="str">
        <f>IF(FN_MC!AM203="","*",FN_MC!AM203)</f>
        <v>-</v>
      </c>
      <c r="O225" s="136">
        <f>FN_MC!BH203</f>
        <v>0</v>
      </c>
      <c r="P225" s="78"/>
      <c r="Q225" s="120" t="str">
        <f>IF($A$2=1,IF(FN_MC!BJ203="","*",FN_MC!BJ203),IF(FN_MC!BK203="","*",FN_MC!BK203))</f>
        <v>*</v>
      </c>
    </row>
    <row r="226" spans="1:17">
      <c r="A226" s="85" t="str">
        <f>IF(FN_MC!B204="","*",FN_MC!B204)</f>
        <v>*</v>
      </c>
      <c r="B226" s="86" t="str">
        <f>IF(FN_MC!X204="","*",FN_MC!X204)</f>
        <v>*</v>
      </c>
      <c r="C226" s="87" t="str">
        <f>IF(FN_MC!S204="","*",FN_MC!S204)</f>
        <v>-</v>
      </c>
      <c r="D226" s="87" t="str">
        <f>IF(FN_MC!T204="","*",FN_MC!T204)</f>
        <v>-</v>
      </c>
      <c r="E226" s="87" t="str">
        <f>IF(FN_MC!D204="","*",FN_MC!D204)</f>
        <v>*</v>
      </c>
      <c r="F226" s="87" t="str">
        <f>IF(FN_MC!H204="","*",FN_MC!H204)</f>
        <v>*</v>
      </c>
      <c r="G226" s="87" t="str">
        <f>IF(FN_MC!M204="","*",FN_MC!M204)</f>
        <v>-</v>
      </c>
      <c r="H226" s="125" t="str">
        <f>IF(FN_MC!K204="","*",FN_MC!K204)</f>
        <v>*</v>
      </c>
      <c r="I226" s="110" t="str">
        <f>IF(FN_MC!O204="","*",FN_MC!O204)</f>
        <v>*</v>
      </c>
      <c r="J226" s="110" t="str">
        <f>IF(FN_MC!P204="","*",FN_MC!P204)</f>
        <v>*</v>
      </c>
      <c r="K226" s="118" t="str">
        <f>IF(FN_MC!AK204="","*",FN_MC!AK204)</f>
        <v>-</v>
      </c>
      <c r="L226" s="118" t="str">
        <f>IF(FN_MC!AM204="","*",FN_MC!AM204)</f>
        <v>-</v>
      </c>
      <c r="M226" s="118" t="str">
        <f>IF(FN_MC!AP204="","*",FN_MC!AP204)</f>
        <v>-</v>
      </c>
      <c r="N226" s="118" t="str">
        <f>IF(FN_MC!AM204="","*",FN_MC!AM204)</f>
        <v>-</v>
      </c>
      <c r="O226" s="136">
        <f>FN_MC!BH204</f>
        <v>0</v>
      </c>
      <c r="P226" s="78"/>
      <c r="Q226" s="120" t="str">
        <f>IF($A$2=1,IF(FN_MC!BJ204="","*",FN_MC!BJ204),IF(FN_MC!BK204="","*",FN_MC!BK204))</f>
        <v>*</v>
      </c>
    </row>
    <row r="227" spans="1:17">
      <c r="A227" s="85" t="str">
        <f>IF(FN_MC!B205="","*",FN_MC!B205)</f>
        <v>*</v>
      </c>
      <c r="B227" s="86" t="str">
        <f>IF(FN_MC!X205="","*",FN_MC!X205)</f>
        <v>*</v>
      </c>
      <c r="C227" s="87" t="str">
        <f>IF(FN_MC!S205="","*",FN_MC!S205)</f>
        <v>-</v>
      </c>
      <c r="D227" s="87" t="str">
        <f>IF(FN_MC!T205="","*",FN_MC!T205)</f>
        <v>-</v>
      </c>
      <c r="E227" s="87" t="str">
        <f>IF(FN_MC!D205="","*",FN_MC!D205)</f>
        <v>*</v>
      </c>
      <c r="F227" s="87" t="str">
        <f>IF(FN_MC!H205="","*",FN_MC!H205)</f>
        <v>*</v>
      </c>
      <c r="G227" s="87" t="str">
        <f>IF(FN_MC!M205="","*",FN_MC!M205)</f>
        <v>-</v>
      </c>
      <c r="H227" s="125" t="str">
        <f>IF(FN_MC!K205="","*",FN_MC!K205)</f>
        <v>*</v>
      </c>
      <c r="I227" s="110" t="str">
        <f>IF(FN_MC!O205="","*",FN_MC!O205)</f>
        <v>*</v>
      </c>
      <c r="J227" s="110" t="str">
        <f>IF(FN_MC!P205="","*",FN_MC!P205)</f>
        <v>*</v>
      </c>
      <c r="K227" s="118" t="str">
        <f>IF(FN_MC!AK205="","*",FN_MC!AK205)</f>
        <v>-</v>
      </c>
      <c r="L227" s="118" t="str">
        <f>IF(FN_MC!AM205="","*",FN_MC!AM205)</f>
        <v>-</v>
      </c>
      <c r="M227" s="118" t="str">
        <f>IF(FN_MC!AP205="","*",FN_MC!AP205)</f>
        <v>-</v>
      </c>
      <c r="N227" s="118" t="str">
        <f>IF(FN_MC!AM205="","*",FN_MC!AM205)</f>
        <v>-</v>
      </c>
      <c r="O227" s="136">
        <f>FN_MC!BH205</f>
        <v>0</v>
      </c>
      <c r="P227" s="78"/>
      <c r="Q227" s="120" t="str">
        <f>IF($A$2=1,IF(FN_MC!BJ205="","*",FN_MC!BJ205),IF(FN_MC!BK205="","*",FN_MC!BK205))</f>
        <v>*</v>
      </c>
    </row>
    <row r="228" spans="1:17">
      <c r="A228" s="85" t="str">
        <f>IF(FN_MC!B206="","*",FN_MC!B206)</f>
        <v>*</v>
      </c>
      <c r="B228" s="86" t="str">
        <f>IF(FN_MC!X206="","*",FN_MC!X206)</f>
        <v>*</v>
      </c>
      <c r="C228" s="87" t="str">
        <f>IF(FN_MC!S206="","*",FN_MC!S206)</f>
        <v>-</v>
      </c>
      <c r="D228" s="87" t="str">
        <f>IF(FN_MC!T206="","*",FN_MC!T206)</f>
        <v>-</v>
      </c>
      <c r="E228" s="87" t="str">
        <f>IF(FN_MC!D206="","*",FN_MC!D206)</f>
        <v>*</v>
      </c>
      <c r="F228" s="87" t="str">
        <f>IF(FN_MC!H206="","*",FN_MC!H206)</f>
        <v>*</v>
      </c>
      <c r="G228" s="87" t="str">
        <f>IF(FN_MC!M206="","*",FN_MC!M206)</f>
        <v>-</v>
      </c>
      <c r="H228" s="125" t="str">
        <f>IF(FN_MC!K206="","*",FN_MC!K206)</f>
        <v>*</v>
      </c>
      <c r="I228" s="110" t="str">
        <f>IF(FN_MC!O206="","*",FN_MC!O206)</f>
        <v>*</v>
      </c>
      <c r="J228" s="110" t="str">
        <f>IF(FN_MC!P206="","*",FN_MC!P206)</f>
        <v>*</v>
      </c>
      <c r="K228" s="118" t="str">
        <f>IF(FN_MC!AK206="","*",FN_MC!AK206)</f>
        <v>-</v>
      </c>
      <c r="L228" s="118" t="str">
        <f>IF(FN_MC!AM206="","*",FN_MC!AM206)</f>
        <v>-</v>
      </c>
      <c r="M228" s="118" t="str">
        <f>IF(FN_MC!AP206="","*",FN_MC!AP206)</f>
        <v>-</v>
      </c>
      <c r="N228" s="118" t="str">
        <f>IF(FN_MC!AM206="","*",FN_MC!AM206)</f>
        <v>-</v>
      </c>
      <c r="O228" s="136">
        <f>FN_MC!BH206</f>
        <v>0</v>
      </c>
      <c r="P228" s="78"/>
      <c r="Q228" s="120" t="str">
        <f>IF($A$2=1,IF(FN_MC!BJ206="","*",FN_MC!BJ206),IF(FN_MC!BK206="","*",FN_MC!BK206))</f>
        <v>*</v>
      </c>
    </row>
    <row r="229" spans="1:17">
      <c r="A229" s="85" t="str">
        <f>IF(FN_MC!B207="","*",FN_MC!B207)</f>
        <v>*</v>
      </c>
      <c r="B229" s="86" t="str">
        <f>IF(FN_MC!X207="","*",FN_MC!X207)</f>
        <v>*</v>
      </c>
      <c r="C229" s="87" t="str">
        <f>IF(FN_MC!S207="","*",FN_MC!S207)</f>
        <v>-</v>
      </c>
      <c r="D229" s="87" t="str">
        <f>IF(FN_MC!T207="","*",FN_MC!T207)</f>
        <v>-</v>
      </c>
      <c r="E229" s="87" t="str">
        <f>IF(FN_MC!D207="","*",FN_MC!D207)</f>
        <v>*</v>
      </c>
      <c r="F229" s="87" t="str">
        <f>IF(FN_MC!H207="","*",FN_MC!H207)</f>
        <v>*</v>
      </c>
      <c r="G229" s="87" t="str">
        <f>IF(FN_MC!M207="","*",FN_MC!M207)</f>
        <v>-</v>
      </c>
      <c r="H229" s="125" t="str">
        <f>IF(FN_MC!K207="","*",FN_MC!K207)</f>
        <v>*</v>
      </c>
      <c r="I229" s="110" t="str">
        <f>IF(FN_MC!O207="","*",FN_MC!O207)</f>
        <v>*</v>
      </c>
      <c r="J229" s="110" t="str">
        <f>IF(FN_MC!P207="","*",FN_MC!P207)</f>
        <v>*</v>
      </c>
      <c r="K229" s="118" t="str">
        <f>IF(FN_MC!AK207="","*",FN_MC!AK207)</f>
        <v>-</v>
      </c>
      <c r="L229" s="118" t="str">
        <f>IF(FN_MC!AM207="","*",FN_MC!AM207)</f>
        <v>-</v>
      </c>
      <c r="M229" s="118" t="str">
        <f>IF(FN_MC!AP207="","*",FN_MC!AP207)</f>
        <v>-</v>
      </c>
      <c r="N229" s="118" t="str">
        <f>IF(FN_MC!AM207="","*",FN_MC!AM207)</f>
        <v>-</v>
      </c>
      <c r="O229" s="136">
        <f>FN_MC!BH207</f>
        <v>0</v>
      </c>
      <c r="P229" s="78"/>
      <c r="Q229" s="120" t="str">
        <f>IF($A$2=1,IF(FN_MC!BJ207="","*",FN_MC!BJ207),IF(FN_MC!BK207="","*",FN_MC!BK207))</f>
        <v>*</v>
      </c>
    </row>
    <row r="230" spans="1:17">
      <c r="A230" s="85" t="str">
        <f>IF(FN_MC!B208="","*",FN_MC!B208)</f>
        <v>*</v>
      </c>
      <c r="B230" s="86" t="str">
        <f>IF(FN_MC!X208="","*",FN_MC!X208)</f>
        <v>*</v>
      </c>
      <c r="C230" s="87" t="str">
        <f>IF(FN_MC!S208="","*",FN_MC!S208)</f>
        <v>-</v>
      </c>
      <c r="D230" s="87" t="str">
        <f>IF(FN_MC!T208="","*",FN_MC!T208)</f>
        <v>-</v>
      </c>
      <c r="E230" s="87" t="str">
        <f>IF(FN_MC!D208="","*",FN_MC!D208)</f>
        <v>*</v>
      </c>
      <c r="F230" s="87" t="str">
        <f>IF(FN_MC!H208="","*",FN_MC!H208)</f>
        <v>*</v>
      </c>
      <c r="G230" s="87" t="str">
        <f>IF(FN_MC!M208="","*",FN_MC!M208)</f>
        <v>-</v>
      </c>
      <c r="H230" s="125" t="str">
        <f>IF(FN_MC!K208="","*",FN_MC!K208)</f>
        <v>*</v>
      </c>
      <c r="I230" s="110" t="str">
        <f>IF(FN_MC!O208="","*",FN_MC!O208)</f>
        <v>*</v>
      </c>
      <c r="J230" s="110" t="str">
        <f>IF(FN_MC!P208="","*",FN_MC!P208)</f>
        <v>*</v>
      </c>
      <c r="K230" s="118" t="str">
        <f>IF(FN_MC!AK208="","*",FN_MC!AK208)</f>
        <v>-</v>
      </c>
      <c r="L230" s="118" t="str">
        <f>IF(FN_MC!AM208="","*",FN_MC!AM208)</f>
        <v>-</v>
      </c>
      <c r="M230" s="118" t="str">
        <f>IF(FN_MC!AP208="","*",FN_MC!AP208)</f>
        <v>-</v>
      </c>
      <c r="N230" s="118" t="str">
        <f>IF(FN_MC!AM208="","*",FN_MC!AM208)</f>
        <v>-</v>
      </c>
      <c r="O230" s="136">
        <f>FN_MC!BH208</f>
        <v>0</v>
      </c>
      <c r="P230" s="78"/>
      <c r="Q230" s="120" t="str">
        <f>IF($A$2=1,IF(FN_MC!BJ208="","*",FN_MC!BJ208),IF(FN_MC!BK208="","*",FN_MC!BK208))</f>
        <v>*</v>
      </c>
    </row>
    <row r="231" spans="1:17">
      <c r="A231" s="85" t="str">
        <f>IF(FN_MC!B209="","*",FN_MC!B209)</f>
        <v>*</v>
      </c>
      <c r="B231" s="86" t="str">
        <f>IF(FN_MC!X209="","*",FN_MC!X209)</f>
        <v>*</v>
      </c>
      <c r="C231" s="87" t="str">
        <f>IF(FN_MC!S209="","*",FN_MC!S209)</f>
        <v>-</v>
      </c>
      <c r="D231" s="87" t="str">
        <f>IF(FN_MC!T209="","*",FN_MC!T209)</f>
        <v>-</v>
      </c>
      <c r="E231" s="87" t="str">
        <f>IF(FN_MC!D209="","*",FN_MC!D209)</f>
        <v>*</v>
      </c>
      <c r="F231" s="87" t="str">
        <f>IF(FN_MC!H209="","*",FN_MC!H209)</f>
        <v>*</v>
      </c>
      <c r="G231" s="87" t="str">
        <f>IF(FN_MC!M209="","*",FN_MC!M209)</f>
        <v>-</v>
      </c>
      <c r="H231" s="125" t="str">
        <f>IF(FN_MC!K209="","*",FN_MC!K209)</f>
        <v>*</v>
      </c>
      <c r="I231" s="110" t="str">
        <f>IF(FN_MC!O209="","*",FN_MC!O209)</f>
        <v>*</v>
      </c>
      <c r="J231" s="110" t="str">
        <f>IF(FN_MC!P209="","*",FN_MC!P209)</f>
        <v>*</v>
      </c>
      <c r="K231" s="118" t="str">
        <f>IF(FN_MC!AK209="","*",FN_MC!AK209)</f>
        <v>-</v>
      </c>
      <c r="L231" s="118" t="str">
        <f>IF(FN_MC!AM209="","*",FN_MC!AM209)</f>
        <v>-</v>
      </c>
      <c r="M231" s="118" t="str">
        <f>IF(FN_MC!AP209="","*",FN_MC!AP209)</f>
        <v>-</v>
      </c>
      <c r="N231" s="118" t="str">
        <f>IF(FN_MC!AM209="","*",FN_MC!AM209)</f>
        <v>-</v>
      </c>
      <c r="O231" s="136">
        <f>FN_MC!BH209</f>
        <v>0</v>
      </c>
      <c r="P231" s="78"/>
      <c r="Q231" s="120" t="str">
        <f>IF($A$2=1,IF(FN_MC!BJ209="","*",FN_MC!BJ209),IF(FN_MC!BK209="","*",FN_MC!BK209))</f>
        <v>*</v>
      </c>
    </row>
    <row r="232" spans="1:17">
      <c r="A232" s="85" t="str">
        <f>IF(FN_MC!B210="","*",FN_MC!B210)</f>
        <v>*</v>
      </c>
      <c r="B232" s="86" t="str">
        <f>IF(FN_MC!X210="","*",FN_MC!X210)</f>
        <v>*</v>
      </c>
      <c r="C232" s="87" t="str">
        <f>IF(FN_MC!S210="","*",FN_MC!S210)</f>
        <v>-</v>
      </c>
      <c r="D232" s="87" t="str">
        <f>IF(FN_MC!T210="","*",FN_MC!T210)</f>
        <v>-</v>
      </c>
      <c r="E232" s="87" t="str">
        <f>IF(FN_MC!D210="","*",FN_MC!D210)</f>
        <v>*</v>
      </c>
      <c r="F232" s="87" t="str">
        <f>IF(FN_MC!H210="","*",FN_MC!H210)</f>
        <v>*</v>
      </c>
      <c r="G232" s="87" t="str">
        <f>IF(FN_MC!M210="","*",FN_MC!M210)</f>
        <v>-</v>
      </c>
      <c r="H232" s="125" t="str">
        <f>IF(FN_MC!K210="","*",FN_MC!K210)</f>
        <v>*</v>
      </c>
      <c r="I232" s="110" t="str">
        <f>IF(FN_MC!O210="","*",FN_MC!O210)</f>
        <v>*</v>
      </c>
      <c r="J232" s="110" t="str">
        <f>IF(FN_MC!P210="","*",FN_MC!P210)</f>
        <v>*</v>
      </c>
      <c r="K232" s="118" t="str">
        <f>IF(FN_MC!AK210="","*",FN_MC!AK210)</f>
        <v>-</v>
      </c>
      <c r="L232" s="118" t="str">
        <f>IF(FN_MC!AM210="","*",FN_MC!AM210)</f>
        <v>-</v>
      </c>
      <c r="M232" s="118" t="str">
        <f>IF(FN_MC!AP210="","*",FN_MC!AP210)</f>
        <v>-</v>
      </c>
      <c r="N232" s="118" t="str">
        <f>IF(FN_MC!AM210="","*",FN_MC!AM210)</f>
        <v>-</v>
      </c>
      <c r="O232" s="136">
        <f>FN_MC!BH210</f>
        <v>0</v>
      </c>
      <c r="P232" s="78"/>
      <c r="Q232" s="120" t="str">
        <f>IF($A$2=1,IF(FN_MC!BJ210="","*",FN_MC!BJ210),IF(FN_MC!BK210="","*",FN_MC!BK210))</f>
        <v>*</v>
      </c>
    </row>
    <row r="233" spans="1:17">
      <c r="A233" s="85" t="str">
        <f>IF(FN_MC!B211="","*",FN_MC!B211)</f>
        <v>*</v>
      </c>
      <c r="B233" s="86" t="str">
        <f>IF(FN_MC!X211="","*",FN_MC!X211)</f>
        <v>*</v>
      </c>
      <c r="C233" s="87" t="str">
        <f>IF(FN_MC!S211="","*",FN_MC!S211)</f>
        <v>-</v>
      </c>
      <c r="D233" s="87" t="str">
        <f>IF(FN_MC!T211="","*",FN_MC!T211)</f>
        <v>-</v>
      </c>
      <c r="E233" s="87" t="str">
        <f>IF(FN_MC!D211="","*",FN_MC!D211)</f>
        <v>*</v>
      </c>
      <c r="F233" s="87" t="str">
        <f>IF(FN_MC!H211="","*",FN_MC!H211)</f>
        <v>*</v>
      </c>
      <c r="G233" s="87" t="str">
        <f>IF(FN_MC!M211="","*",FN_MC!M211)</f>
        <v>-</v>
      </c>
      <c r="H233" s="125" t="str">
        <f>IF(FN_MC!K211="","*",FN_MC!K211)</f>
        <v>*</v>
      </c>
      <c r="I233" s="110" t="str">
        <f>IF(FN_MC!O211="","*",FN_MC!O211)</f>
        <v>*</v>
      </c>
      <c r="J233" s="110" t="str">
        <f>IF(FN_MC!P211="","*",FN_MC!P211)</f>
        <v>*</v>
      </c>
      <c r="K233" s="118" t="str">
        <f>IF(FN_MC!AK211="","*",FN_MC!AK211)</f>
        <v>-</v>
      </c>
      <c r="L233" s="118" t="str">
        <f>IF(FN_MC!AM211="","*",FN_MC!AM211)</f>
        <v>-</v>
      </c>
      <c r="M233" s="118" t="str">
        <f>IF(FN_MC!AP211="","*",FN_MC!AP211)</f>
        <v>-</v>
      </c>
      <c r="N233" s="118" t="str">
        <f>IF(FN_MC!AM211="","*",FN_MC!AM211)</f>
        <v>-</v>
      </c>
      <c r="O233" s="136">
        <f>FN_MC!BH211</f>
        <v>0</v>
      </c>
      <c r="P233" s="78"/>
      <c r="Q233" s="120" t="str">
        <f>IF($A$2=1,IF(FN_MC!BJ211="","*",FN_MC!BJ211),IF(FN_MC!BK211="","*",FN_MC!BK211))</f>
        <v>*</v>
      </c>
    </row>
    <row r="234" spans="1:17">
      <c r="A234" s="85" t="str">
        <f>IF(FN_MC!B212="","*",FN_MC!B212)</f>
        <v>*</v>
      </c>
      <c r="B234" s="86" t="str">
        <f>IF(FN_MC!X212="","*",FN_MC!X212)</f>
        <v>*</v>
      </c>
      <c r="C234" s="87" t="str">
        <f>IF(FN_MC!S212="","*",FN_MC!S212)</f>
        <v>-</v>
      </c>
      <c r="D234" s="87" t="str">
        <f>IF(FN_MC!T212="","*",FN_MC!T212)</f>
        <v>-</v>
      </c>
      <c r="E234" s="87" t="str">
        <f>IF(FN_MC!D212="","*",FN_MC!D212)</f>
        <v>*</v>
      </c>
      <c r="F234" s="87" t="str">
        <f>IF(FN_MC!H212="","*",FN_MC!H212)</f>
        <v>*</v>
      </c>
      <c r="G234" s="87" t="str">
        <f>IF(FN_MC!M212="","*",FN_MC!M212)</f>
        <v>-</v>
      </c>
      <c r="H234" s="125" t="str">
        <f>IF(FN_MC!K212="","*",FN_MC!K212)</f>
        <v>*</v>
      </c>
      <c r="I234" s="110" t="str">
        <f>IF(FN_MC!O212="","*",FN_MC!O212)</f>
        <v>*</v>
      </c>
      <c r="J234" s="110" t="str">
        <f>IF(FN_MC!P212="","*",FN_MC!P212)</f>
        <v>*</v>
      </c>
      <c r="K234" s="118" t="str">
        <f>IF(FN_MC!AK212="","*",FN_MC!AK212)</f>
        <v>-</v>
      </c>
      <c r="L234" s="118" t="str">
        <f>IF(FN_MC!AM212="","*",FN_MC!AM212)</f>
        <v>-</v>
      </c>
      <c r="M234" s="118" t="str">
        <f>IF(FN_MC!AP212="","*",FN_MC!AP212)</f>
        <v>-</v>
      </c>
      <c r="N234" s="118" t="str">
        <f>IF(FN_MC!AM212="","*",FN_MC!AM212)</f>
        <v>-</v>
      </c>
      <c r="O234" s="136">
        <f>FN_MC!BH212</f>
        <v>0</v>
      </c>
      <c r="P234" s="78"/>
      <c r="Q234" s="120" t="str">
        <f>IF($A$2=1,IF(FN_MC!BJ212="","*",FN_MC!BJ212),IF(FN_MC!BK212="","*",FN_MC!BK212))</f>
        <v>*</v>
      </c>
    </row>
    <row r="235" spans="1:17">
      <c r="A235" s="85" t="str">
        <f>IF(FN_MC!B213="","*",FN_MC!B213)</f>
        <v>*</v>
      </c>
      <c r="B235" s="86" t="str">
        <f>IF(FN_MC!X213="","*",FN_MC!X213)</f>
        <v>*</v>
      </c>
      <c r="C235" s="87" t="str">
        <f>IF(FN_MC!S213="","*",FN_MC!S213)</f>
        <v>-</v>
      </c>
      <c r="D235" s="87" t="str">
        <f>IF(FN_MC!T213="","*",FN_MC!T213)</f>
        <v>-</v>
      </c>
      <c r="E235" s="87" t="str">
        <f>IF(FN_MC!D213="","*",FN_MC!D213)</f>
        <v>*</v>
      </c>
      <c r="F235" s="87" t="str">
        <f>IF(FN_MC!H213="","*",FN_MC!H213)</f>
        <v>*</v>
      </c>
      <c r="G235" s="87" t="str">
        <f>IF(FN_MC!M213="","*",FN_MC!M213)</f>
        <v>-</v>
      </c>
      <c r="H235" s="125" t="str">
        <f>IF(FN_MC!K213="","*",FN_MC!K213)</f>
        <v>*</v>
      </c>
      <c r="I235" s="110" t="str">
        <f>IF(FN_MC!O213="","*",FN_MC!O213)</f>
        <v>*</v>
      </c>
      <c r="J235" s="110" t="str">
        <f>IF(FN_MC!P213="","*",FN_MC!P213)</f>
        <v>*</v>
      </c>
      <c r="K235" s="118" t="str">
        <f>IF(FN_MC!AK213="","*",FN_MC!AK213)</f>
        <v>-</v>
      </c>
      <c r="L235" s="118" t="str">
        <f>IF(FN_MC!AM213="","*",FN_MC!AM213)</f>
        <v>-</v>
      </c>
      <c r="M235" s="118" t="str">
        <f>IF(FN_MC!AP213="","*",FN_MC!AP213)</f>
        <v>-</v>
      </c>
      <c r="N235" s="118" t="str">
        <f>IF(FN_MC!AM213="","*",FN_MC!AM213)</f>
        <v>-</v>
      </c>
      <c r="O235" s="136">
        <f>FN_MC!BH213</f>
        <v>0</v>
      </c>
      <c r="P235" s="78"/>
      <c r="Q235" s="120" t="str">
        <f>IF($A$2=1,IF(FN_MC!BJ213="","*",FN_MC!BJ213),IF(FN_MC!BK213="","*",FN_MC!BK213))</f>
        <v>*</v>
      </c>
    </row>
    <row r="236" spans="1:17">
      <c r="A236" s="85" t="str">
        <f>IF(FN_MC!B214="","*",FN_MC!B214)</f>
        <v>*</v>
      </c>
      <c r="B236" s="86" t="str">
        <f>IF(FN_MC!X214="","*",FN_MC!X214)</f>
        <v>*</v>
      </c>
      <c r="C236" s="87" t="str">
        <f>IF(FN_MC!S214="","*",FN_MC!S214)</f>
        <v>-</v>
      </c>
      <c r="D236" s="87" t="str">
        <f>IF(FN_MC!T214="","*",FN_MC!T214)</f>
        <v>-</v>
      </c>
      <c r="E236" s="87" t="str">
        <f>IF(FN_MC!D214="","*",FN_MC!D214)</f>
        <v>*</v>
      </c>
      <c r="F236" s="87" t="str">
        <f>IF(FN_MC!H214="","*",FN_MC!H214)</f>
        <v>*</v>
      </c>
      <c r="G236" s="87" t="str">
        <f>IF(FN_MC!M214="","*",FN_MC!M214)</f>
        <v>-</v>
      </c>
      <c r="H236" s="125" t="str">
        <f>IF(FN_MC!K214="","*",FN_MC!K214)</f>
        <v>*</v>
      </c>
      <c r="I236" s="110" t="str">
        <f>IF(FN_MC!O214="","*",FN_MC!O214)</f>
        <v>*</v>
      </c>
      <c r="J236" s="110" t="str">
        <f>IF(FN_MC!P214="","*",FN_MC!P214)</f>
        <v>*</v>
      </c>
      <c r="K236" s="118" t="str">
        <f>IF(FN_MC!AK214="","*",FN_MC!AK214)</f>
        <v>-</v>
      </c>
      <c r="L236" s="118" t="str">
        <f>IF(FN_MC!AM214="","*",FN_MC!AM214)</f>
        <v>-</v>
      </c>
      <c r="M236" s="118" t="str">
        <f>IF(FN_MC!AP214="","*",FN_MC!AP214)</f>
        <v>-</v>
      </c>
      <c r="N236" s="118" t="str">
        <f>IF(FN_MC!AM214="","*",FN_MC!AM214)</f>
        <v>-</v>
      </c>
      <c r="O236" s="136">
        <f>FN_MC!BH214</f>
        <v>0</v>
      </c>
      <c r="P236" s="78"/>
      <c r="Q236" s="120" t="str">
        <f>IF($A$2=1,IF(FN_MC!BJ214="","*",FN_MC!BJ214),IF(FN_MC!BK214="","*",FN_MC!BK214))</f>
        <v>*</v>
      </c>
    </row>
    <row r="237" spans="1:17">
      <c r="A237" s="85" t="str">
        <f>IF(FN_MC!B215="","*",FN_MC!B215)</f>
        <v>*</v>
      </c>
      <c r="B237" s="86" t="str">
        <f>IF(FN_MC!X215="","*",FN_MC!X215)</f>
        <v>*</v>
      </c>
      <c r="C237" s="87" t="str">
        <f>IF(FN_MC!S215="","*",FN_MC!S215)</f>
        <v>-</v>
      </c>
      <c r="D237" s="87" t="str">
        <f>IF(FN_MC!T215="","*",FN_MC!T215)</f>
        <v>-</v>
      </c>
      <c r="E237" s="87" t="str">
        <f>IF(FN_MC!D215="","*",FN_MC!D215)</f>
        <v>*</v>
      </c>
      <c r="F237" s="87" t="str">
        <f>IF(FN_MC!H215="","*",FN_MC!H215)</f>
        <v>*</v>
      </c>
      <c r="G237" s="87" t="str">
        <f>IF(FN_MC!M215="","*",FN_MC!M215)</f>
        <v>-</v>
      </c>
      <c r="H237" s="125" t="str">
        <f>IF(FN_MC!K215="","*",FN_MC!K215)</f>
        <v>*</v>
      </c>
      <c r="I237" s="110" t="str">
        <f>IF(FN_MC!O215="","*",FN_MC!O215)</f>
        <v>*</v>
      </c>
      <c r="J237" s="110" t="str">
        <f>IF(FN_MC!P215="","*",FN_MC!P215)</f>
        <v>*</v>
      </c>
      <c r="K237" s="118" t="str">
        <f>IF(FN_MC!AK215="","*",FN_MC!AK215)</f>
        <v>-</v>
      </c>
      <c r="L237" s="118" t="str">
        <f>IF(FN_MC!AM215="","*",FN_MC!AM215)</f>
        <v>-</v>
      </c>
      <c r="M237" s="118" t="str">
        <f>IF(FN_MC!AP215="","*",FN_MC!AP215)</f>
        <v>-</v>
      </c>
      <c r="N237" s="118" t="str">
        <f>IF(FN_MC!AM215="","*",FN_MC!AM215)</f>
        <v>-</v>
      </c>
      <c r="O237" s="136">
        <f>FN_MC!BH215</f>
        <v>0</v>
      </c>
      <c r="P237" s="78"/>
      <c r="Q237" s="120" t="str">
        <f>IF($A$2=1,IF(FN_MC!BJ215="","*",FN_MC!BJ215),IF(FN_MC!BK215="","*",FN_MC!BK215))</f>
        <v>*</v>
      </c>
    </row>
    <row r="238" spans="1:17">
      <c r="A238" s="85" t="str">
        <f>IF(FN_MC!B216="","*",FN_MC!B216)</f>
        <v>*</v>
      </c>
      <c r="B238" s="86" t="str">
        <f>IF(FN_MC!X216="","*",FN_MC!X216)</f>
        <v>*</v>
      </c>
      <c r="C238" s="87" t="str">
        <f>IF(FN_MC!S216="","*",FN_MC!S216)</f>
        <v>-</v>
      </c>
      <c r="D238" s="87" t="str">
        <f>IF(FN_MC!T216="","*",FN_MC!T216)</f>
        <v>-</v>
      </c>
      <c r="E238" s="87" t="str">
        <f>IF(FN_MC!D216="","*",FN_MC!D216)</f>
        <v>*</v>
      </c>
      <c r="F238" s="87" t="str">
        <f>IF(FN_MC!H216="","*",FN_MC!H216)</f>
        <v>*</v>
      </c>
      <c r="G238" s="87" t="str">
        <f>IF(FN_MC!M216="","*",FN_MC!M216)</f>
        <v>-</v>
      </c>
      <c r="H238" s="125" t="str">
        <f>IF(FN_MC!K216="","*",FN_MC!K216)</f>
        <v>*</v>
      </c>
      <c r="I238" s="110" t="str">
        <f>IF(FN_MC!O216="","*",FN_MC!O216)</f>
        <v>*</v>
      </c>
      <c r="J238" s="110" t="str">
        <f>IF(FN_MC!P216="","*",FN_MC!P216)</f>
        <v>*</v>
      </c>
      <c r="K238" s="118" t="str">
        <f>IF(FN_MC!AK216="","*",FN_MC!AK216)</f>
        <v>-</v>
      </c>
      <c r="L238" s="118" t="str">
        <f>IF(FN_MC!AM216="","*",FN_MC!AM216)</f>
        <v>-</v>
      </c>
      <c r="M238" s="118" t="str">
        <f>IF(FN_MC!AP216="","*",FN_MC!AP216)</f>
        <v>-</v>
      </c>
      <c r="N238" s="118" t="str">
        <f>IF(FN_MC!AM216="","*",FN_MC!AM216)</f>
        <v>-</v>
      </c>
      <c r="O238" s="136">
        <f>FN_MC!BH216</f>
        <v>0</v>
      </c>
      <c r="P238" s="78"/>
      <c r="Q238" s="120" t="str">
        <f>IF($A$2=1,IF(FN_MC!BJ216="","*",FN_MC!BJ216),IF(FN_MC!BK216="","*",FN_MC!BK216))</f>
        <v>*</v>
      </c>
    </row>
    <row r="239" spans="1:17">
      <c r="A239" s="85" t="str">
        <f>IF(FN_MC!B217="","*",FN_MC!B217)</f>
        <v>*</v>
      </c>
      <c r="B239" s="86" t="str">
        <f>IF(FN_MC!X217="","*",FN_MC!X217)</f>
        <v>*</v>
      </c>
      <c r="C239" s="87" t="str">
        <f>IF(FN_MC!S217="","*",FN_MC!S217)</f>
        <v>-</v>
      </c>
      <c r="D239" s="87" t="str">
        <f>IF(FN_MC!T217="","*",FN_MC!T217)</f>
        <v>-</v>
      </c>
      <c r="E239" s="87" t="str">
        <f>IF(FN_MC!D217="","*",FN_MC!D217)</f>
        <v>*</v>
      </c>
      <c r="F239" s="87" t="str">
        <f>IF(FN_MC!H217="","*",FN_MC!H217)</f>
        <v>*</v>
      </c>
      <c r="G239" s="87" t="str">
        <f>IF(FN_MC!M217="","*",FN_MC!M217)</f>
        <v>-</v>
      </c>
      <c r="H239" s="125" t="str">
        <f>IF(FN_MC!K217="","*",FN_MC!K217)</f>
        <v>*</v>
      </c>
      <c r="I239" s="110" t="str">
        <f>IF(FN_MC!O217="","*",FN_MC!O217)</f>
        <v>*</v>
      </c>
      <c r="J239" s="110" t="str">
        <f>IF(FN_MC!P217="","*",FN_MC!P217)</f>
        <v>*</v>
      </c>
      <c r="K239" s="118" t="str">
        <f>IF(FN_MC!AK217="","*",FN_MC!AK217)</f>
        <v>-</v>
      </c>
      <c r="L239" s="118" t="str">
        <f>IF(FN_MC!AM217="","*",FN_MC!AM217)</f>
        <v>-</v>
      </c>
      <c r="M239" s="118" t="str">
        <f>IF(FN_MC!AP217="","*",FN_MC!AP217)</f>
        <v>-</v>
      </c>
      <c r="N239" s="118" t="str">
        <f>IF(FN_MC!AM217="","*",FN_MC!AM217)</f>
        <v>-</v>
      </c>
      <c r="O239" s="136">
        <f>FN_MC!BH217</f>
        <v>0</v>
      </c>
      <c r="P239" s="78"/>
      <c r="Q239" s="120" t="str">
        <f>IF($A$2=1,IF(FN_MC!BJ217="","*",FN_MC!BJ217),IF(FN_MC!BK217="","*",FN_MC!BK217))</f>
        <v>*</v>
      </c>
    </row>
    <row r="240" spans="1:17">
      <c r="A240" s="85" t="str">
        <f>IF(FN_MC!B218="","*",FN_MC!B218)</f>
        <v>*</v>
      </c>
      <c r="B240" s="86" t="str">
        <f>IF(FN_MC!X218="","*",FN_MC!X218)</f>
        <v>*</v>
      </c>
      <c r="C240" s="87" t="str">
        <f>IF(FN_MC!S218="","*",FN_MC!S218)</f>
        <v>-</v>
      </c>
      <c r="D240" s="87" t="str">
        <f>IF(FN_MC!T218="","*",FN_MC!T218)</f>
        <v>-</v>
      </c>
      <c r="E240" s="87" t="str">
        <f>IF(FN_MC!D218="","*",FN_MC!D218)</f>
        <v>*</v>
      </c>
      <c r="F240" s="87" t="str">
        <f>IF(FN_MC!H218="","*",FN_MC!H218)</f>
        <v>*</v>
      </c>
      <c r="G240" s="87" t="str">
        <f>IF(FN_MC!M218="","*",FN_MC!M218)</f>
        <v>-</v>
      </c>
      <c r="H240" s="125" t="str">
        <f>IF(FN_MC!K218="","*",FN_MC!K218)</f>
        <v>*</v>
      </c>
      <c r="I240" s="110" t="str">
        <f>IF(FN_MC!O218="","*",FN_MC!O218)</f>
        <v>*</v>
      </c>
      <c r="J240" s="110" t="str">
        <f>IF(FN_MC!P218="","*",FN_MC!P218)</f>
        <v>*</v>
      </c>
      <c r="K240" s="118" t="str">
        <f>IF(FN_MC!AK218="","*",FN_MC!AK218)</f>
        <v>-</v>
      </c>
      <c r="L240" s="118" t="str">
        <f>IF(FN_MC!AM218="","*",FN_MC!AM218)</f>
        <v>-</v>
      </c>
      <c r="M240" s="118" t="str">
        <f>IF(FN_MC!AP218="","*",FN_MC!AP218)</f>
        <v>-</v>
      </c>
      <c r="N240" s="118" t="str">
        <f>IF(FN_MC!AM218="","*",FN_MC!AM218)</f>
        <v>-</v>
      </c>
      <c r="O240" s="136">
        <f>FN_MC!BH218</f>
        <v>0</v>
      </c>
      <c r="P240" s="78"/>
      <c r="Q240" s="120" t="str">
        <f>IF($A$2=1,IF(FN_MC!BJ218="","*",FN_MC!BJ218),IF(FN_MC!BK218="","*",FN_MC!BK218))</f>
        <v>*</v>
      </c>
    </row>
    <row r="241" spans="1:17">
      <c r="A241" s="85" t="str">
        <f>IF(FN_MC!B219="","*",FN_MC!B219)</f>
        <v>*</v>
      </c>
      <c r="B241" s="86" t="str">
        <f>IF(FN_MC!X219="","*",FN_MC!X219)</f>
        <v>*</v>
      </c>
      <c r="C241" s="87" t="str">
        <f>IF(FN_MC!S219="","*",FN_MC!S219)</f>
        <v>-</v>
      </c>
      <c r="D241" s="87" t="str">
        <f>IF(FN_MC!T219="","*",FN_MC!T219)</f>
        <v>-</v>
      </c>
      <c r="E241" s="87" t="str">
        <f>IF(FN_MC!D219="","*",FN_MC!D219)</f>
        <v>*</v>
      </c>
      <c r="F241" s="87" t="str">
        <f>IF(FN_MC!H219="","*",FN_MC!H219)</f>
        <v>*</v>
      </c>
      <c r="G241" s="87" t="str">
        <f>IF(FN_MC!M219="","*",FN_MC!M219)</f>
        <v>-</v>
      </c>
      <c r="H241" s="125" t="str">
        <f>IF(FN_MC!K219="","*",FN_MC!K219)</f>
        <v>*</v>
      </c>
      <c r="I241" s="110" t="str">
        <f>IF(FN_MC!O219="","*",FN_MC!O219)</f>
        <v>*</v>
      </c>
      <c r="J241" s="110" t="str">
        <f>IF(FN_MC!P219="","*",FN_MC!P219)</f>
        <v>*</v>
      </c>
      <c r="K241" s="118" t="str">
        <f>IF(FN_MC!AK219="","*",FN_MC!AK219)</f>
        <v>-</v>
      </c>
      <c r="L241" s="118" t="str">
        <f>IF(FN_MC!AM219="","*",FN_MC!AM219)</f>
        <v>-</v>
      </c>
      <c r="M241" s="118" t="str">
        <f>IF(FN_MC!AP219="","*",FN_MC!AP219)</f>
        <v>-</v>
      </c>
      <c r="N241" s="118" t="str">
        <f>IF(FN_MC!AM219="","*",FN_MC!AM219)</f>
        <v>-</v>
      </c>
      <c r="O241" s="136">
        <f>FN_MC!BH219</f>
        <v>0</v>
      </c>
      <c r="P241" s="78"/>
      <c r="Q241" s="120" t="str">
        <f>IF($A$2=1,IF(FN_MC!BJ219="","*",FN_MC!BJ219),IF(FN_MC!BK219="","*",FN_MC!BK219))</f>
        <v>*</v>
      </c>
    </row>
    <row r="242" spans="1:17">
      <c r="A242" s="85" t="str">
        <f>IF(FN_MC!B220="","*",FN_MC!B220)</f>
        <v>*</v>
      </c>
      <c r="B242" s="86" t="str">
        <f>IF(FN_MC!X220="","*",FN_MC!X220)</f>
        <v>*</v>
      </c>
      <c r="C242" s="87" t="str">
        <f>IF(FN_MC!S220="","*",FN_MC!S220)</f>
        <v>-</v>
      </c>
      <c r="D242" s="87" t="str">
        <f>IF(FN_MC!T220="","*",FN_MC!T220)</f>
        <v>-</v>
      </c>
      <c r="E242" s="87" t="str">
        <f>IF(FN_MC!D220="","*",FN_MC!D220)</f>
        <v>*</v>
      </c>
      <c r="F242" s="87" t="str">
        <f>IF(FN_MC!H220="","*",FN_MC!H220)</f>
        <v>*</v>
      </c>
      <c r="G242" s="87" t="str">
        <f>IF(FN_MC!M220="","*",FN_MC!M220)</f>
        <v>-</v>
      </c>
      <c r="H242" s="125" t="str">
        <f>IF(FN_MC!K220="","*",FN_MC!K220)</f>
        <v>*</v>
      </c>
      <c r="I242" s="110" t="str">
        <f>IF(FN_MC!O220="","*",FN_MC!O220)</f>
        <v>*</v>
      </c>
      <c r="J242" s="110" t="str">
        <f>IF(FN_MC!P220="","*",FN_MC!P220)</f>
        <v>*</v>
      </c>
      <c r="K242" s="118" t="str">
        <f>IF(FN_MC!AK220="","*",FN_MC!AK220)</f>
        <v>-</v>
      </c>
      <c r="L242" s="118" t="str">
        <f>IF(FN_MC!AM220="","*",FN_MC!AM220)</f>
        <v>-</v>
      </c>
      <c r="M242" s="118" t="str">
        <f>IF(FN_MC!AP220="","*",FN_MC!AP220)</f>
        <v>-</v>
      </c>
      <c r="N242" s="118" t="str">
        <f>IF(FN_MC!AM220="","*",FN_MC!AM220)</f>
        <v>-</v>
      </c>
      <c r="O242" s="136">
        <f>FN_MC!BH220</f>
        <v>0</v>
      </c>
      <c r="P242" s="78"/>
      <c r="Q242" s="120" t="str">
        <f>IF($A$2=1,IF(FN_MC!BJ220="","*",FN_MC!BJ220),IF(FN_MC!BK220="","*",FN_MC!BK220))</f>
        <v>*</v>
      </c>
    </row>
    <row r="243" spans="1:17">
      <c r="A243" s="85" t="str">
        <f>IF(FN_MC!B221="","*",FN_MC!B221)</f>
        <v>*</v>
      </c>
      <c r="B243" s="86" t="str">
        <f>IF(FN_MC!X221="","*",FN_MC!X221)</f>
        <v>*</v>
      </c>
      <c r="C243" s="87" t="str">
        <f>IF(FN_MC!S221="","*",FN_MC!S221)</f>
        <v>-</v>
      </c>
      <c r="D243" s="87" t="str">
        <f>IF(FN_MC!T221="","*",FN_MC!T221)</f>
        <v>-</v>
      </c>
      <c r="E243" s="87" t="str">
        <f>IF(FN_MC!D221="","*",FN_MC!D221)</f>
        <v>*</v>
      </c>
      <c r="F243" s="87" t="str">
        <f>IF(FN_MC!H221="","*",FN_MC!H221)</f>
        <v>*</v>
      </c>
      <c r="G243" s="87" t="str">
        <f>IF(FN_MC!M221="","*",FN_MC!M221)</f>
        <v>-</v>
      </c>
      <c r="H243" s="125" t="str">
        <f>IF(FN_MC!K221="","*",FN_MC!K221)</f>
        <v>*</v>
      </c>
      <c r="I243" s="110" t="str">
        <f>IF(FN_MC!O221="","*",FN_MC!O221)</f>
        <v>*</v>
      </c>
      <c r="J243" s="110" t="str">
        <f>IF(FN_MC!P221="","*",FN_MC!P221)</f>
        <v>*</v>
      </c>
      <c r="K243" s="118" t="str">
        <f>IF(FN_MC!AK221="","*",FN_MC!AK221)</f>
        <v>-</v>
      </c>
      <c r="L243" s="118" t="str">
        <f>IF(FN_MC!AM221="","*",FN_MC!AM221)</f>
        <v>-</v>
      </c>
      <c r="M243" s="118" t="str">
        <f>IF(FN_MC!AP221="","*",FN_MC!AP221)</f>
        <v>-</v>
      </c>
      <c r="N243" s="118" t="str">
        <f>IF(FN_MC!AM221="","*",FN_MC!AM221)</f>
        <v>-</v>
      </c>
      <c r="O243" s="136">
        <f>FN_MC!BH221</f>
        <v>0</v>
      </c>
      <c r="P243" s="78"/>
      <c r="Q243" s="120" t="str">
        <f>IF($A$2=1,IF(FN_MC!BJ221="","*",FN_MC!BJ221),IF(FN_MC!BK221="","*",FN_MC!BK221))</f>
        <v>*</v>
      </c>
    </row>
    <row r="244" spans="1:17">
      <c r="A244" s="85" t="str">
        <f>IF(FN_MC!B222="","*",FN_MC!B222)</f>
        <v>*</v>
      </c>
      <c r="B244" s="86" t="str">
        <f>IF(FN_MC!X222="","*",FN_MC!X222)</f>
        <v>*</v>
      </c>
      <c r="C244" s="87" t="str">
        <f>IF(FN_MC!S222="","*",FN_MC!S222)</f>
        <v>-</v>
      </c>
      <c r="D244" s="87" t="str">
        <f>IF(FN_MC!T222="","*",FN_MC!T222)</f>
        <v>-</v>
      </c>
      <c r="E244" s="87" t="str">
        <f>IF(FN_MC!D222="","*",FN_MC!D222)</f>
        <v>*</v>
      </c>
      <c r="F244" s="87" t="str">
        <f>IF(FN_MC!H222="","*",FN_MC!H222)</f>
        <v>*</v>
      </c>
      <c r="G244" s="87" t="str">
        <f>IF(FN_MC!M222="","*",FN_MC!M222)</f>
        <v>-</v>
      </c>
      <c r="H244" s="125" t="str">
        <f>IF(FN_MC!K222="","*",FN_MC!K222)</f>
        <v>*</v>
      </c>
      <c r="I244" s="110" t="str">
        <f>IF(FN_MC!O222="","*",FN_MC!O222)</f>
        <v>*</v>
      </c>
      <c r="J244" s="110" t="str">
        <f>IF(FN_MC!P222="","*",FN_MC!P222)</f>
        <v>*</v>
      </c>
      <c r="K244" s="118" t="str">
        <f>IF(FN_MC!AK222="","*",FN_MC!AK222)</f>
        <v>-</v>
      </c>
      <c r="L244" s="118" t="str">
        <f>IF(FN_MC!AM222="","*",FN_MC!AM222)</f>
        <v>-</v>
      </c>
      <c r="M244" s="118" t="str">
        <f>IF(FN_MC!AP222="","*",FN_MC!AP222)</f>
        <v>-</v>
      </c>
      <c r="N244" s="118" t="str">
        <f>IF(FN_MC!AM222="","*",FN_MC!AM222)</f>
        <v>-</v>
      </c>
      <c r="O244" s="136">
        <f>FN_MC!BH222</f>
        <v>0</v>
      </c>
      <c r="P244" s="78"/>
      <c r="Q244" s="120" t="str">
        <f>IF($A$2=1,IF(FN_MC!BJ222="","*",FN_MC!BJ222),IF(FN_MC!BK222="","*",FN_MC!BK222))</f>
        <v>*</v>
      </c>
    </row>
    <row r="245" spans="1:17">
      <c r="A245" s="85" t="str">
        <f>IF(FN_MC!B223="","*",FN_MC!B223)</f>
        <v>*</v>
      </c>
      <c r="B245" s="86" t="str">
        <f>IF(FN_MC!X223="","*",FN_MC!X223)</f>
        <v>*</v>
      </c>
      <c r="C245" s="87" t="str">
        <f>IF(FN_MC!S223="","*",FN_MC!S223)</f>
        <v>-</v>
      </c>
      <c r="D245" s="87" t="str">
        <f>IF(FN_MC!T223="","*",FN_MC!T223)</f>
        <v>-</v>
      </c>
      <c r="E245" s="87" t="str">
        <f>IF(FN_MC!D223="","*",FN_MC!D223)</f>
        <v>*</v>
      </c>
      <c r="F245" s="87" t="str">
        <f>IF(FN_MC!H223="","*",FN_MC!H223)</f>
        <v>*</v>
      </c>
      <c r="G245" s="87" t="str">
        <f>IF(FN_MC!M223="","*",FN_MC!M223)</f>
        <v>-</v>
      </c>
      <c r="H245" s="125" t="str">
        <f>IF(FN_MC!K223="","*",FN_MC!K223)</f>
        <v>*</v>
      </c>
      <c r="I245" s="110" t="str">
        <f>IF(FN_MC!O223="","*",FN_MC!O223)</f>
        <v>*</v>
      </c>
      <c r="J245" s="110" t="str">
        <f>IF(FN_MC!P223="","*",FN_MC!P223)</f>
        <v>*</v>
      </c>
      <c r="K245" s="118" t="str">
        <f>IF(FN_MC!AK223="","*",FN_MC!AK223)</f>
        <v>-</v>
      </c>
      <c r="L245" s="118" t="str">
        <f>IF(FN_MC!AM223="","*",FN_MC!AM223)</f>
        <v>-</v>
      </c>
      <c r="M245" s="118" t="str">
        <f>IF(FN_MC!AP223="","*",FN_MC!AP223)</f>
        <v>-</v>
      </c>
      <c r="N245" s="118" t="str">
        <f>IF(FN_MC!AM223="","*",FN_MC!AM223)</f>
        <v>-</v>
      </c>
      <c r="O245" s="136">
        <f>FN_MC!BH223</f>
        <v>0</v>
      </c>
      <c r="P245" s="78"/>
      <c r="Q245" s="120" t="str">
        <f>IF($A$2=1,IF(FN_MC!BJ223="","*",FN_MC!BJ223),IF(FN_MC!BK223="","*",FN_MC!BK223))</f>
        <v>*</v>
      </c>
    </row>
    <row r="246" spans="1:17">
      <c r="A246" s="85" t="str">
        <f>IF(FN_MC!B224="","*",FN_MC!B224)</f>
        <v>*</v>
      </c>
      <c r="B246" s="86" t="str">
        <f>IF(FN_MC!X224="","*",FN_MC!X224)</f>
        <v>*</v>
      </c>
      <c r="C246" s="87" t="str">
        <f>IF(FN_MC!S224="","*",FN_MC!S224)</f>
        <v>-</v>
      </c>
      <c r="D246" s="87" t="str">
        <f>IF(FN_MC!T224="","*",FN_MC!T224)</f>
        <v>-</v>
      </c>
      <c r="E246" s="87" t="str">
        <f>IF(FN_MC!D224="","*",FN_MC!D224)</f>
        <v>*</v>
      </c>
      <c r="F246" s="87" t="str">
        <f>IF(FN_MC!H224="","*",FN_MC!H224)</f>
        <v>*</v>
      </c>
      <c r="G246" s="87" t="str">
        <f>IF(FN_MC!M224="","*",FN_MC!M224)</f>
        <v>-</v>
      </c>
      <c r="H246" s="125" t="str">
        <f>IF(FN_MC!K224="","*",FN_MC!K224)</f>
        <v>*</v>
      </c>
      <c r="I246" s="110" t="str">
        <f>IF(FN_MC!O224="","*",FN_MC!O224)</f>
        <v>*</v>
      </c>
      <c r="J246" s="110" t="str">
        <f>IF(FN_MC!P224="","*",FN_MC!P224)</f>
        <v>*</v>
      </c>
      <c r="K246" s="118" t="str">
        <f>IF(FN_MC!AK224="","*",FN_MC!AK224)</f>
        <v>-</v>
      </c>
      <c r="L246" s="118" t="str">
        <f>IF(FN_MC!AM224="","*",FN_MC!AM224)</f>
        <v>-</v>
      </c>
      <c r="M246" s="118" t="str">
        <f>IF(FN_MC!AP224="","*",FN_MC!AP224)</f>
        <v>-</v>
      </c>
      <c r="N246" s="118" t="str">
        <f>IF(FN_MC!AM224="","*",FN_MC!AM224)</f>
        <v>-</v>
      </c>
      <c r="O246" s="136">
        <f>FN_MC!BH224</f>
        <v>0</v>
      </c>
      <c r="P246" s="78"/>
      <c r="Q246" s="120" t="str">
        <f>IF($A$2=1,IF(FN_MC!BJ224="","*",FN_MC!BJ224),IF(FN_MC!BK224="","*",FN_MC!BK224))</f>
        <v>*</v>
      </c>
    </row>
    <row r="247" spans="1:17">
      <c r="A247" s="85" t="str">
        <f>IF(FN_MC!B225="","*",FN_MC!B225)</f>
        <v>*</v>
      </c>
      <c r="B247" s="86" t="str">
        <f>IF(FN_MC!X225="","*",FN_MC!X225)</f>
        <v>*</v>
      </c>
      <c r="C247" s="87" t="str">
        <f>IF(FN_MC!S225="","*",FN_MC!S225)</f>
        <v>-</v>
      </c>
      <c r="D247" s="87" t="str">
        <f>IF(FN_MC!T225="","*",FN_MC!T225)</f>
        <v>-</v>
      </c>
      <c r="E247" s="87" t="str">
        <f>IF(FN_MC!D225="","*",FN_MC!D225)</f>
        <v>*</v>
      </c>
      <c r="F247" s="87" t="str">
        <f>IF(FN_MC!H225="","*",FN_MC!H225)</f>
        <v>*</v>
      </c>
      <c r="G247" s="87" t="str">
        <f>IF(FN_MC!M225="","*",FN_MC!M225)</f>
        <v>-</v>
      </c>
      <c r="H247" s="125" t="str">
        <f>IF(FN_MC!K225="","*",FN_MC!K225)</f>
        <v>*</v>
      </c>
      <c r="I247" s="110" t="str">
        <f>IF(FN_MC!O225="","*",FN_MC!O225)</f>
        <v>*</v>
      </c>
      <c r="J247" s="110" t="str">
        <f>IF(FN_MC!P225="","*",FN_MC!P225)</f>
        <v>*</v>
      </c>
      <c r="K247" s="118" t="str">
        <f>IF(FN_MC!AK225="","*",FN_MC!AK225)</f>
        <v>-</v>
      </c>
      <c r="L247" s="118" t="str">
        <f>IF(FN_MC!AM225="","*",FN_MC!AM225)</f>
        <v>-</v>
      </c>
      <c r="M247" s="118" t="str">
        <f>IF(FN_MC!AP225="","*",FN_MC!AP225)</f>
        <v>-</v>
      </c>
      <c r="N247" s="118" t="str">
        <f>IF(FN_MC!AM225="","*",FN_MC!AM225)</f>
        <v>-</v>
      </c>
      <c r="O247" s="136">
        <f>FN_MC!BH225</f>
        <v>0</v>
      </c>
      <c r="P247" s="78"/>
      <c r="Q247" s="120" t="str">
        <f>IF($A$2=1,IF(FN_MC!BJ225="","*",FN_MC!BJ225),IF(FN_MC!BK225="","*",FN_MC!BK225))</f>
        <v>*</v>
      </c>
    </row>
    <row r="248" spans="1:17">
      <c r="A248" s="85" t="str">
        <f>IF(FN_MC!B226="","*",FN_MC!B226)</f>
        <v>*</v>
      </c>
      <c r="B248" s="86" t="str">
        <f>IF(FN_MC!X226="","*",FN_MC!X226)</f>
        <v>*</v>
      </c>
      <c r="C248" s="87" t="str">
        <f>IF(FN_MC!S226="","*",FN_MC!S226)</f>
        <v>-</v>
      </c>
      <c r="D248" s="87" t="str">
        <f>IF(FN_MC!T226="","*",FN_MC!T226)</f>
        <v>-</v>
      </c>
      <c r="E248" s="87" t="str">
        <f>IF(FN_MC!D226="","*",FN_MC!D226)</f>
        <v>*</v>
      </c>
      <c r="F248" s="87" t="str">
        <f>IF(FN_MC!H226="","*",FN_MC!H226)</f>
        <v>*</v>
      </c>
      <c r="G248" s="87" t="str">
        <f>IF(FN_MC!M226="","*",FN_MC!M226)</f>
        <v>-</v>
      </c>
      <c r="H248" s="125" t="str">
        <f>IF(FN_MC!K226="","*",FN_MC!K226)</f>
        <v>*</v>
      </c>
      <c r="I248" s="110" t="str">
        <f>IF(FN_MC!O226="","*",FN_MC!O226)</f>
        <v>*</v>
      </c>
      <c r="J248" s="110" t="str">
        <f>IF(FN_MC!P226="","*",FN_MC!P226)</f>
        <v>*</v>
      </c>
      <c r="K248" s="118" t="str">
        <f>IF(FN_MC!AK226="","*",FN_MC!AK226)</f>
        <v>-</v>
      </c>
      <c r="L248" s="118" t="str">
        <f>IF(FN_MC!AM226="","*",FN_MC!AM226)</f>
        <v>-</v>
      </c>
      <c r="M248" s="118" t="str">
        <f>IF(FN_MC!AP226="","*",FN_MC!AP226)</f>
        <v>-</v>
      </c>
      <c r="N248" s="118" t="str">
        <f>IF(FN_MC!AM226="","*",FN_MC!AM226)</f>
        <v>-</v>
      </c>
      <c r="O248" s="136">
        <f>FN_MC!BH226</f>
        <v>0</v>
      </c>
      <c r="P248" s="78"/>
      <c r="Q248" s="120" t="str">
        <f>IF($A$2=1,IF(FN_MC!BJ226="","*",FN_MC!BJ226),IF(FN_MC!BK226="","*",FN_MC!BK226))</f>
        <v>*</v>
      </c>
    </row>
    <row r="249" spans="1:17">
      <c r="A249" s="85" t="str">
        <f>IF(FN_MC!B227="","*",FN_MC!B227)</f>
        <v>*</v>
      </c>
      <c r="B249" s="86" t="str">
        <f>IF(FN_MC!X227="","*",FN_MC!X227)</f>
        <v>*</v>
      </c>
      <c r="C249" s="87" t="str">
        <f>IF(FN_MC!S227="","*",FN_MC!S227)</f>
        <v>-</v>
      </c>
      <c r="D249" s="87" t="str">
        <f>IF(FN_MC!T227="","*",FN_MC!T227)</f>
        <v>-</v>
      </c>
      <c r="E249" s="87" t="str">
        <f>IF(FN_MC!D227="","*",FN_MC!D227)</f>
        <v>*</v>
      </c>
      <c r="F249" s="87" t="str">
        <f>IF(FN_MC!H227="","*",FN_MC!H227)</f>
        <v>*</v>
      </c>
      <c r="G249" s="87" t="str">
        <f>IF(FN_MC!M227="","*",FN_MC!M227)</f>
        <v>-</v>
      </c>
      <c r="H249" s="125" t="str">
        <f>IF(FN_MC!K227="","*",FN_MC!K227)</f>
        <v>*</v>
      </c>
      <c r="I249" s="110" t="str">
        <f>IF(FN_MC!O227="","*",FN_MC!O227)</f>
        <v>*</v>
      </c>
      <c r="J249" s="110" t="str">
        <f>IF(FN_MC!P227="","*",FN_MC!P227)</f>
        <v>*</v>
      </c>
      <c r="K249" s="118" t="str">
        <f>IF(FN_MC!AK227="","*",FN_MC!AK227)</f>
        <v>-</v>
      </c>
      <c r="L249" s="118" t="str">
        <f>IF(FN_MC!AM227="","*",FN_MC!AM227)</f>
        <v>-</v>
      </c>
      <c r="M249" s="118" t="str">
        <f>IF(FN_MC!AP227="","*",FN_MC!AP227)</f>
        <v>-</v>
      </c>
      <c r="N249" s="118" t="str">
        <f>IF(FN_MC!AM227="","*",FN_MC!AM227)</f>
        <v>-</v>
      </c>
      <c r="O249" s="136">
        <f>FN_MC!BH227</f>
        <v>0</v>
      </c>
      <c r="P249" s="78"/>
      <c r="Q249" s="120" t="str">
        <f>IF($A$2=1,IF(FN_MC!BJ227="","*",FN_MC!BJ227),IF(FN_MC!BK227="","*",FN_MC!BK227))</f>
        <v>*</v>
      </c>
    </row>
    <row r="250" spans="1:17">
      <c r="A250" s="85" t="str">
        <f>IF(FN_MC!B228="","*",FN_MC!B228)</f>
        <v>*</v>
      </c>
      <c r="B250" s="86" t="str">
        <f>IF(FN_MC!X228="","*",FN_MC!X228)</f>
        <v>*</v>
      </c>
      <c r="C250" s="87" t="str">
        <f>IF(FN_MC!S228="","*",FN_MC!S228)</f>
        <v>-</v>
      </c>
      <c r="D250" s="87" t="str">
        <f>IF(FN_MC!T228="","*",FN_MC!T228)</f>
        <v>-</v>
      </c>
      <c r="E250" s="87" t="str">
        <f>IF(FN_MC!D228="","*",FN_MC!D228)</f>
        <v>*</v>
      </c>
      <c r="F250" s="87" t="str">
        <f>IF(FN_MC!H228="","*",FN_MC!H228)</f>
        <v>*</v>
      </c>
      <c r="G250" s="87" t="str">
        <f>IF(FN_MC!M228="","*",FN_MC!M228)</f>
        <v>-</v>
      </c>
      <c r="H250" s="125" t="str">
        <f>IF(FN_MC!K228="","*",FN_MC!K228)</f>
        <v>*</v>
      </c>
      <c r="I250" s="110" t="str">
        <f>IF(FN_MC!O228="","*",FN_MC!O228)</f>
        <v>*</v>
      </c>
      <c r="J250" s="110" t="str">
        <f>IF(FN_MC!P228="","*",FN_MC!P228)</f>
        <v>*</v>
      </c>
      <c r="K250" s="118" t="str">
        <f>IF(FN_MC!AK228="","*",FN_MC!AK228)</f>
        <v>-</v>
      </c>
      <c r="L250" s="118" t="str">
        <f>IF(FN_MC!AM228="","*",FN_MC!AM228)</f>
        <v>-</v>
      </c>
      <c r="M250" s="118" t="str">
        <f>IF(FN_MC!AP228="","*",FN_MC!AP228)</f>
        <v>-</v>
      </c>
      <c r="N250" s="118" t="str">
        <f>IF(FN_MC!AM228="","*",FN_MC!AM228)</f>
        <v>-</v>
      </c>
      <c r="O250" s="136">
        <f>FN_MC!BH228</f>
        <v>0</v>
      </c>
      <c r="P250" s="78"/>
      <c r="Q250" s="120" t="str">
        <f>IF($A$2=1,IF(FN_MC!BJ228="","*",FN_MC!BJ228),IF(FN_MC!BK228="","*",FN_MC!BK228))</f>
        <v>*</v>
      </c>
    </row>
    <row r="251" spans="1:17">
      <c r="A251" s="85" t="str">
        <f>IF(FN_MC!B229="","*",FN_MC!B229)</f>
        <v>*</v>
      </c>
      <c r="B251" s="86" t="str">
        <f>IF(FN_MC!X229="","*",FN_MC!X229)</f>
        <v>*</v>
      </c>
      <c r="C251" s="87" t="str">
        <f>IF(FN_MC!S229="","*",FN_MC!S229)</f>
        <v>-</v>
      </c>
      <c r="D251" s="87" t="str">
        <f>IF(FN_MC!T229="","*",FN_MC!T229)</f>
        <v>-</v>
      </c>
      <c r="E251" s="87" t="str">
        <f>IF(FN_MC!D229="","*",FN_MC!D229)</f>
        <v>*</v>
      </c>
      <c r="F251" s="87" t="str">
        <f>IF(FN_MC!H229="","*",FN_MC!H229)</f>
        <v>*</v>
      </c>
      <c r="G251" s="87" t="str">
        <f>IF(FN_MC!M229="","*",FN_MC!M229)</f>
        <v>-</v>
      </c>
      <c r="H251" s="125" t="str">
        <f>IF(FN_MC!K229="","*",FN_MC!K229)</f>
        <v>*</v>
      </c>
      <c r="I251" s="110" t="str">
        <f>IF(FN_MC!O229="","*",FN_MC!O229)</f>
        <v>*</v>
      </c>
      <c r="J251" s="110" t="str">
        <f>IF(FN_MC!P229="","*",FN_MC!P229)</f>
        <v>*</v>
      </c>
      <c r="K251" s="118" t="str">
        <f>IF(FN_MC!AK229="","*",FN_MC!AK229)</f>
        <v>-</v>
      </c>
      <c r="L251" s="118" t="str">
        <f>IF(FN_MC!AM229="","*",FN_MC!AM229)</f>
        <v>-</v>
      </c>
      <c r="M251" s="118" t="str">
        <f>IF(FN_MC!AP229="","*",FN_MC!AP229)</f>
        <v>-</v>
      </c>
      <c r="N251" s="118" t="str">
        <f>IF(FN_MC!AM229="","*",FN_MC!AM229)</f>
        <v>-</v>
      </c>
      <c r="O251" s="136">
        <f>FN_MC!BH229</f>
        <v>0</v>
      </c>
      <c r="P251" s="78"/>
      <c r="Q251" s="120" t="str">
        <f>IF($A$2=1,IF(FN_MC!BJ229="","*",FN_MC!BJ229),IF(FN_MC!BK229="","*",FN_MC!BK229))</f>
        <v>*</v>
      </c>
    </row>
    <row r="252" spans="1:17">
      <c r="A252" s="85" t="str">
        <f>IF(FN_MC!B230="","*",FN_MC!B230)</f>
        <v>*</v>
      </c>
      <c r="B252" s="86" t="str">
        <f>IF(FN_MC!X230="","*",FN_MC!X230)</f>
        <v>*</v>
      </c>
      <c r="C252" s="87" t="str">
        <f>IF(FN_MC!S230="","*",FN_MC!S230)</f>
        <v>-</v>
      </c>
      <c r="D252" s="87" t="str">
        <f>IF(FN_MC!T230="","*",FN_MC!T230)</f>
        <v>-</v>
      </c>
      <c r="E252" s="87" t="str">
        <f>IF(FN_MC!D230="","*",FN_MC!D230)</f>
        <v>*</v>
      </c>
      <c r="F252" s="87" t="str">
        <f>IF(FN_MC!H230="","*",FN_MC!H230)</f>
        <v>*</v>
      </c>
      <c r="G252" s="87" t="str">
        <f>IF(FN_MC!M230="","*",FN_MC!M230)</f>
        <v>-</v>
      </c>
      <c r="H252" s="125" t="str">
        <f>IF(FN_MC!K230="","*",FN_MC!K230)</f>
        <v>*</v>
      </c>
      <c r="I252" s="110" t="str">
        <f>IF(FN_MC!O230="","*",FN_MC!O230)</f>
        <v>*</v>
      </c>
      <c r="J252" s="110" t="str">
        <f>IF(FN_MC!P230="","*",FN_MC!P230)</f>
        <v>*</v>
      </c>
      <c r="K252" s="118" t="str">
        <f>IF(FN_MC!AK230="","*",FN_MC!AK230)</f>
        <v>-</v>
      </c>
      <c r="L252" s="118" t="str">
        <f>IF(FN_MC!AM230="","*",FN_MC!AM230)</f>
        <v>-</v>
      </c>
      <c r="M252" s="118" t="str">
        <f>IF(FN_MC!AP230="","*",FN_MC!AP230)</f>
        <v>-</v>
      </c>
      <c r="N252" s="118" t="str">
        <f>IF(FN_MC!AM230="","*",FN_MC!AM230)</f>
        <v>-</v>
      </c>
      <c r="O252" s="136">
        <f>FN_MC!BH230</f>
        <v>0</v>
      </c>
      <c r="P252" s="78"/>
      <c r="Q252" s="120" t="str">
        <f>IF($A$2=1,IF(FN_MC!BJ230="","*",FN_MC!BJ230),IF(FN_MC!BK230="","*",FN_MC!BK230))</f>
        <v>*</v>
      </c>
    </row>
    <row r="253" spans="1:17">
      <c r="A253" s="85" t="str">
        <f>IF(FN_MC!B231="","*",FN_MC!B231)</f>
        <v>*</v>
      </c>
      <c r="B253" s="86" t="str">
        <f>IF(FN_MC!X231="","*",FN_MC!X231)</f>
        <v>*</v>
      </c>
      <c r="C253" s="87" t="str">
        <f>IF(FN_MC!S231="","*",FN_MC!S231)</f>
        <v>-</v>
      </c>
      <c r="D253" s="87" t="str">
        <f>IF(FN_MC!T231="","*",FN_MC!T231)</f>
        <v>-</v>
      </c>
      <c r="E253" s="87" t="str">
        <f>IF(FN_MC!D231="","*",FN_MC!D231)</f>
        <v>*</v>
      </c>
      <c r="F253" s="87" t="str">
        <f>IF(FN_MC!H231="","*",FN_MC!H231)</f>
        <v>*</v>
      </c>
      <c r="G253" s="87" t="str">
        <f>IF(FN_MC!M231="","*",FN_MC!M231)</f>
        <v>-</v>
      </c>
      <c r="H253" s="125" t="str">
        <f>IF(FN_MC!K231="","*",FN_MC!K231)</f>
        <v>*</v>
      </c>
      <c r="I253" s="110" t="str">
        <f>IF(FN_MC!O231="","*",FN_MC!O231)</f>
        <v>*</v>
      </c>
      <c r="J253" s="110" t="str">
        <f>IF(FN_MC!P231="","*",FN_MC!P231)</f>
        <v>*</v>
      </c>
      <c r="K253" s="118" t="str">
        <f>IF(FN_MC!AK231="","*",FN_MC!AK231)</f>
        <v>-</v>
      </c>
      <c r="L253" s="118" t="str">
        <f>IF(FN_MC!AM231="","*",FN_MC!AM231)</f>
        <v>-</v>
      </c>
      <c r="M253" s="118" t="str">
        <f>IF(FN_MC!AP231="","*",FN_MC!AP231)</f>
        <v>-</v>
      </c>
      <c r="N253" s="118" t="str">
        <f>IF(FN_MC!AM231="","*",FN_MC!AM231)</f>
        <v>-</v>
      </c>
      <c r="O253" s="136">
        <f>FN_MC!BH231</f>
        <v>0</v>
      </c>
      <c r="P253" s="78"/>
      <c r="Q253" s="120" t="str">
        <f>IF($A$2=1,IF(FN_MC!BJ231="","*",FN_MC!BJ231),IF(FN_MC!BK231="","*",FN_MC!BK231))</f>
        <v>*</v>
      </c>
    </row>
    <row r="254" spans="1:17">
      <c r="A254" s="85" t="str">
        <f>IF(FN_MC!B232="","*",FN_MC!B232)</f>
        <v>*</v>
      </c>
      <c r="B254" s="86" t="str">
        <f>IF(FN_MC!X232="","*",FN_MC!X232)</f>
        <v>*</v>
      </c>
      <c r="C254" s="87" t="str">
        <f>IF(FN_MC!S232="","*",FN_MC!S232)</f>
        <v>-</v>
      </c>
      <c r="D254" s="87" t="str">
        <f>IF(FN_MC!T232="","*",FN_MC!T232)</f>
        <v>-</v>
      </c>
      <c r="E254" s="87" t="str">
        <f>IF(FN_MC!D232="","*",FN_MC!D232)</f>
        <v>*</v>
      </c>
      <c r="F254" s="87" t="str">
        <f>IF(FN_MC!H232="","*",FN_MC!H232)</f>
        <v>*</v>
      </c>
      <c r="G254" s="87" t="str">
        <f>IF(FN_MC!M232="","*",FN_MC!M232)</f>
        <v>-</v>
      </c>
      <c r="H254" s="125" t="str">
        <f>IF(FN_MC!K232="","*",FN_MC!K232)</f>
        <v>*</v>
      </c>
      <c r="I254" s="110" t="str">
        <f>IF(FN_MC!O232="","*",FN_MC!O232)</f>
        <v>*</v>
      </c>
      <c r="J254" s="110" t="str">
        <f>IF(FN_MC!P232="","*",FN_MC!P232)</f>
        <v>*</v>
      </c>
      <c r="K254" s="118" t="str">
        <f>IF(FN_MC!AK232="","*",FN_MC!AK232)</f>
        <v>-</v>
      </c>
      <c r="L254" s="118" t="str">
        <f>IF(FN_MC!AM232="","*",FN_MC!AM232)</f>
        <v>-</v>
      </c>
      <c r="M254" s="118" t="str">
        <f>IF(FN_MC!AP232="","*",FN_MC!AP232)</f>
        <v>-</v>
      </c>
      <c r="N254" s="118" t="str">
        <f>IF(FN_MC!AM232="","*",FN_MC!AM232)</f>
        <v>-</v>
      </c>
      <c r="O254" s="136">
        <f>FN_MC!BH232</f>
        <v>0</v>
      </c>
      <c r="P254" s="78"/>
      <c r="Q254" s="120" t="str">
        <f>IF($A$2=1,IF(FN_MC!BJ232="","*",FN_MC!BJ232),IF(FN_MC!BK232="","*",FN_MC!BK232))</f>
        <v>*</v>
      </c>
    </row>
    <row r="255" spans="1:17">
      <c r="A255" s="85" t="str">
        <f>IF(FN_MC!B233="","*",FN_MC!B233)</f>
        <v>*</v>
      </c>
      <c r="B255" s="86" t="str">
        <f>IF(FN_MC!X233="","*",FN_MC!X233)</f>
        <v>*</v>
      </c>
      <c r="C255" s="87" t="str">
        <f>IF(FN_MC!S233="","*",FN_MC!S233)</f>
        <v>-</v>
      </c>
      <c r="D255" s="87" t="str">
        <f>IF(FN_MC!T233="","*",FN_MC!T233)</f>
        <v>-</v>
      </c>
      <c r="E255" s="87" t="str">
        <f>IF(FN_MC!D233="","*",FN_MC!D233)</f>
        <v>*</v>
      </c>
      <c r="F255" s="87" t="str">
        <f>IF(FN_MC!H233="","*",FN_MC!H233)</f>
        <v>*</v>
      </c>
      <c r="G255" s="87" t="str">
        <f>IF(FN_MC!M233="","*",FN_MC!M233)</f>
        <v>-</v>
      </c>
      <c r="H255" s="125" t="str">
        <f>IF(FN_MC!K233="","*",FN_MC!K233)</f>
        <v>*</v>
      </c>
      <c r="I255" s="110" t="str">
        <f>IF(FN_MC!O233="","*",FN_MC!O233)</f>
        <v>*</v>
      </c>
      <c r="J255" s="110" t="str">
        <f>IF(FN_MC!P233="","*",FN_MC!P233)</f>
        <v>*</v>
      </c>
      <c r="K255" s="118" t="str">
        <f>IF(FN_MC!AK233="","*",FN_MC!AK233)</f>
        <v>-</v>
      </c>
      <c r="L255" s="118" t="str">
        <f>IF(FN_MC!AM233="","*",FN_MC!AM233)</f>
        <v>-</v>
      </c>
      <c r="M255" s="118" t="str">
        <f>IF(FN_MC!AP233="","*",FN_MC!AP233)</f>
        <v>-</v>
      </c>
      <c r="N255" s="118" t="str">
        <f>IF(FN_MC!AM233="","*",FN_MC!AM233)</f>
        <v>-</v>
      </c>
      <c r="O255" s="136">
        <f>FN_MC!BH233</f>
        <v>0</v>
      </c>
      <c r="P255" s="78"/>
      <c r="Q255" s="120" t="str">
        <f>IF($A$2=1,IF(FN_MC!BJ233="","*",FN_MC!BJ233),IF(FN_MC!BK233="","*",FN_MC!BK233))</f>
        <v>*</v>
      </c>
    </row>
    <row r="256" spans="1:17">
      <c r="A256" s="85" t="str">
        <f>IF(FN_MC!B234="","*",FN_MC!B234)</f>
        <v>*</v>
      </c>
      <c r="B256" s="86" t="str">
        <f>IF(FN_MC!X234="","*",FN_MC!X234)</f>
        <v>*</v>
      </c>
      <c r="C256" s="87" t="str">
        <f>IF(FN_MC!S234="","*",FN_MC!S234)</f>
        <v>-</v>
      </c>
      <c r="D256" s="87" t="str">
        <f>IF(FN_MC!T234="","*",FN_MC!T234)</f>
        <v>-</v>
      </c>
      <c r="E256" s="87" t="str">
        <f>IF(FN_MC!D234="","*",FN_MC!D234)</f>
        <v>*</v>
      </c>
      <c r="F256" s="87" t="str">
        <f>IF(FN_MC!H234="","*",FN_MC!H234)</f>
        <v>*</v>
      </c>
      <c r="G256" s="87" t="str">
        <f>IF(FN_MC!M234="","*",FN_MC!M234)</f>
        <v>-</v>
      </c>
      <c r="H256" s="125" t="str">
        <f>IF(FN_MC!K234="","*",FN_MC!K234)</f>
        <v>*</v>
      </c>
      <c r="I256" s="110" t="str">
        <f>IF(FN_MC!O234="","*",FN_MC!O234)</f>
        <v>*</v>
      </c>
      <c r="J256" s="110" t="str">
        <f>IF(FN_MC!P234="","*",FN_MC!P234)</f>
        <v>*</v>
      </c>
      <c r="K256" s="118" t="str">
        <f>IF(FN_MC!AK234="","*",FN_MC!AK234)</f>
        <v>-</v>
      </c>
      <c r="L256" s="118" t="str">
        <f>IF(FN_MC!AM234="","*",FN_MC!AM234)</f>
        <v>-</v>
      </c>
      <c r="M256" s="118" t="str">
        <f>IF(FN_MC!AP234="","*",FN_MC!AP234)</f>
        <v>-</v>
      </c>
      <c r="N256" s="118" t="str">
        <f>IF(FN_MC!AM234="","*",FN_MC!AM234)</f>
        <v>-</v>
      </c>
      <c r="O256" s="136">
        <f>FN_MC!BH234</f>
        <v>0</v>
      </c>
      <c r="P256" s="78"/>
      <c r="Q256" s="120" t="str">
        <f>IF($A$2=1,IF(FN_MC!BJ234="","*",FN_MC!BJ234),IF(FN_MC!BK234="","*",FN_MC!BK234))</f>
        <v>*</v>
      </c>
    </row>
    <row r="257" spans="1:17">
      <c r="A257" s="85" t="str">
        <f>IF(FN_MC!B235="","*",FN_MC!B235)</f>
        <v>*</v>
      </c>
      <c r="B257" s="86" t="str">
        <f>IF(FN_MC!X235="","*",FN_MC!X235)</f>
        <v>*</v>
      </c>
      <c r="C257" s="87" t="str">
        <f>IF(FN_MC!S235="","*",FN_MC!S235)</f>
        <v>-</v>
      </c>
      <c r="D257" s="87" t="str">
        <f>IF(FN_MC!T235="","*",FN_MC!T235)</f>
        <v>-</v>
      </c>
      <c r="E257" s="87" t="str">
        <f>IF(FN_MC!D235="","*",FN_MC!D235)</f>
        <v>*</v>
      </c>
      <c r="F257" s="87" t="str">
        <f>IF(FN_MC!H235="","*",FN_MC!H235)</f>
        <v>*</v>
      </c>
      <c r="G257" s="87" t="str">
        <f>IF(FN_MC!M235="","*",FN_MC!M235)</f>
        <v>-</v>
      </c>
      <c r="H257" s="125" t="str">
        <f>IF(FN_MC!K235="","*",FN_MC!K235)</f>
        <v>*</v>
      </c>
      <c r="I257" s="110" t="str">
        <f>IF(FN_MC!O235="","*",FN_MC!O235)</f>
        <v>*</v>
      </c>
      <c r="J257" s="110" t="str">
        <f>IF(FN_MC!P235="","*",FN_MC!P235)</f>
        <v>*</v>
      </c>
      <c r="K257" s="118" t="str">
        <f>IF(FN_MC!AK235="","*",FN_MC!AK235)</f>
        <v>-</v>
      </c>
      <c r="L257" s="118" t="str">
        <f>IF(FN_MC!AM235="","*",FN_MC!AM235)</f>
        <v>-</v>
      </c>
      <c r="M257" s="118" t="str">
        <f>IF(FN_MC!AP235="","*",FN_MC!AP235)</f>
        <v>-</v>
      </c>
      <c r="N257" s="118" t="str">
        <f>IF(FN_MC!AM235="","*",FN_MC!AM235)</f>
        <v>-</v>
      </c>
      <c r="O257" s="136">
        <f>FN_MC!BH235</f>
        <v>0</v>
      </c>
      <c r="P257" s="78"/>
      <c r="Q257" s="120" t="str">
        <f>IF($A$2=1,IF(FN_MC!BJ235="","*",FN_MC!BJ235),IF(FN_MC!BK235="","*",FN_MC!BK235))</f>
        <v>*</v>
      </c>
    </row>
    <row r="258" spans="1:17">
      <c r="A258" s="85" t="str">
        <f>IF(FN_MC!B236="","*",FN_MC!B236)</f>
        <v>*</v>
      </c>
      <c r="B258" s="86" t="str">
        <f>IF(FN_MC!X236="","*",FN_MC!X236)</f>
        <v>*</v>
      </c>
      <c r="C258" s="87" t="str">
        <f>IF(FN_MC!S236="","*",FN_MC!S236)</f>
        <v>-</v>
      </c>
      <c r="D258" s="87" t="str">
        <f>IF(FN_MC!T236="","*",FN_MC!T236)</f>
        <v>-</v>
      </c>
      <c r="E258" s="87" t="str">
        <f>IF(FN_MC!D236="","*",FN_MC!D236)</f>
        <v>*</v>
      </c>
      <c r="F258" s="87" t="str">
        <f>IF(FN_MC!H236="","*",FN_MC!H236)</f>
        <v>*</v>
      </c>
      <c r="G258" s="87" t="str">
        <f>IF(FN_MC!M236="","*",FN_MC!M236)</f>
        <v>-</v>
      </c>
      <c r="H258" s="125" t="str">
        <f>IF(FN_MC!K236="","*",FN_MC!K236)</f>
        <v>*</v>
      </c>
      <c r="I258" s="110" t="str">
        <f>IF(FN_MC!O236="","*",FN_MC!O236)</f>
        <v>*</v>
      </c>
      <c r="J258" s="110" t="str">
        <f>IF(FN_MC!P236="","*",FN_MC!P236)</f>
        <v>*</v>
      </c>
      <c r="K258" s="118" t="str">
        <f>IF(FN_MC!AK236="","*",FN_MC!AK236)</f>
        <v>-</v>
      </c>
      <c r="L258" s="118" t="str">
        <f>IF(FN_MC!AM236="","*",FN_MC!AM236)</f>
        <v>-</v>
      </c>
      <c r="M258" s="118" t="str">
        <f>IF(FN_MC!AP236="","*",FN_MC!AP236)</f>
        <v>-</v>
      </c>
      <c r="N258" s="118" t="str">
        <f>IF(FN_MC!AM236="","*",FN_MC!AM236)</f>
        <v>-</v>
      </c>
      <c r="O258" s="136">
        <f>FN_MC!BH236</f>
        <v>0</v>
      </c>
      <c r="P258" s="78"/>
      <c r="Q258" s="120" t="str">
        <f>IF($A$2=1,IF(FN_MC!BJ236="","*",FN_MC!BJ236),IF(FN_MC!BK236="","*",FN_MC!BK236))</f>
        <v>*</v>
      </c>
    </row>
    <row r="259" spans="1:17">
      <c r="A259" s="85" t="str">
        <f>IF(FN_MC!B237="","*",FN_MC!B237)</f>
        <v>*</v>
      </c>
      <c r="B259" s="86" t="str">
        <f>IF(FN_MC!X237="","*",FN_MC!X237)</f>
        <v>*</v>
      </c>
      <c r="C259" s="87" t="str">
        <f>IF(FN_MC!S237="","*",FN_MC!S237)</f>
        <v>-</v>
      </c>
      <c r="D259" s="87" t="str">
        <f>IF(FN_MC!T237="","*",FN_MC!T237)</f>
        <v>-</v>
      </c>
      <c r="E259" s="87" t="str">
        <f>IF(FN_MC!D237="","*",FN_MC!D237)</f>
        <v>*</v>
      </c>
      <c r="F259" s="87" t="str">
        <f>IF(FN_MC!H237="","*",FN_MC!H237)</f>
        <v>*</v>
      </c>
      <c r="G259" s="87" t="str">
        <f>IF(FN_MC!M237="","*",FN_MC!M237)</f>
        <v>-</v>
      </c>
      <c r="H259" s="125" t="str">
        <f>IF(FN_MC!K237="","*",FN_MC!K237)</f>
        <v>*</v>
      </c>
      <c r="I259" s="110" t="str">
        <f>IF(FN_MC!O237="","*",FN_MC!O237)</f>
        <v>*</v>
      </c>
      <c r="J259" s="110" t="str">
        <f>IF(FN_MC!P237="","*",FN_MC!P237)</f>
        <v>*</v>
      </c>
      <c r="K259" s="118" t="str">
        <f>IF(FN_MC!AK237="","*",FN_MC!AK237)</f>
        <v>-</v>
      </c>
      <c r="L259" s="118" t="str">
        <f>IF(FN_MC!AM237="","*",FN_MC!AM237)</f>
        <v>-</v>
      </c>
      <c r="M259" s="118" t="str">
        <f>IF(FN_MC!AP237="","*",FN_MC!AP237)</f>
        <v>-</v>
      </c>
      <c r="N259" s="118" t="str">
        <f>IF(FN_MC!AM237="","*",FN_MC!AM237)</f>
        <v>-</v>
      </c>
      <c r="O259" s="136">
        <f>FN_MC!BH237</f>
        <v>0</v>
      </c>
      <c r="P259" s="78"/>
      <c r="Q259" s="120" t="str">
        <f>IF($A$2=1,IF(FN_MC!BJ237="","*",FN_MC!BJ237),IF(FN_MC!BK237="","*",FN_MC!BK237))</f>
        <v>*</v>
      </c>
    </row>
    <row r="260" spans="1:17">
      <c r="A260" s="85" t="str">
        <f>IF(FN_MC!B238="","*",FN_MC!B238)</f>
        <v>*</v>
      </c>
      <c r="B260" s="86" t="str">
        <f>IF(FN_MC!X238="","*",FN_MC!X238)</f>
        <v>*</v>
      </c>
      <c r="C260" s="87" t="str">
        <f>IF(FN_MC!S238="","*",FN_MC!S238)</f>
        <v>-</v>
      </c>
      <c r="D260" s="87" t="str">
        <f>IF(FN_MC!T238="","*",FN_MC!T238)</f>
        <v>-</v>
      </c>
      <c r="E260" s="87" t="str">
        <f>IF(FN_MC!D238="","*",FN_MC!D238)</f>
        <v>*</v>
      </c>
      <c r="F260" s="87" t="str">
        <f>IF(FN_MC!H238="","*",FN_MC!H238)</f>
        <v>*</v>
      </c>
      <c r="G260" s="87" t="str">
        <f>IF(FN_MC!M238="","*",FN_MC!M238)</f>
        <v>-</v>
      </c>
      <c r="H260" s="125" t="str">
        <f>IF(FN_MC!K238="","*",FN_MC!K238)</f>
        <v>*</v>
      </c>
      <c r="I260" s="110" t="str">
        <f>IF(FN_MC!O238="","*",FN_MC!O238)</f>
        <v>*</v>
      </c>
      <c r="J260" s="110" t="str">
        <f>IF(FN_MC!P238="","*",FN_MC!P238)</f>
        <v>*</v>
      </c>
      <c r="K260" s="118" t="str">
        <f>IF(FN_MC!AK238="","*",FN_MC!AK238)</f>
        <v>-</v>
      </c>
      <c r="L260" s="118" t="str">
        <f>IF(FN_MC!AM238="","*",FN_MC!AM238)</f>
        <v>-</v>
      </c>
      <c r="M260" s="118" t="str">
        <f>IF(FN_MC!AP238="","*",FN_MC!AP238)</f>
        <v>-</v>
      </c>
      <c r="N260" s="118" t="str">
        <f>IF(FN_MC!AM238="","*",FN_MC!AM238)</f>
        <v>-</v>
      </c>
      <c r="O260" s="136">
        <f>FN_MC!BH238</f>
        <v>0</v>
      </c>
      <c r="P260" s="78"/>
      <c r="Q260" s="120" t="str">
        <f>IF($A$2=1,IF(FN_MC!BJ238="","*",FN_MC!BJ238),IF(FN_MC!BK238="","*",FN_MC!BK238))</f>
        <v>*</v>
      </c>
    </row>
    <row r="261" spans="1:17">
      <c r="A261" s="85" t="str">
        <f>IF(FN_MC!B239="","*",FN_MC!B239)</f>
        <v>*</v>
      </c>
      <c r="B261" s="86" t="str">
        <f>IF(FN_MC!X239="","*",FN_MC!X239)</f>
        <v>*</v>
      </c>
      <c r="C261" s="87" t="str">
        <f>IF(FN_MC!S239="","*",FN_MC!S239)</f>
        <v>-</v>
      </c>
      <c r="D261" s="87" t="str">
        <f>IF(FN_MC!T239="","*",FN_MC!T239)</f>
        <v>-</v>
      </c>
      <c r="E261" s="87" t="str">
        <f>IF(FN_MC!D239="","*",FN_MC!D239)</f>
        <v>*</v>
      </c>
      <c r="F261" s="87" t="str">
        <f>IF(FN_MC!H239="","*",FN_MC!H239)</f>
        <v>*</v>
      </c>
      <c r="G261" s="87" t="str">
        <f>IF(FN_MC!M239="","*",FN_MC!M239)</f>
        <v>-</v>
      </c>
      <c r="H261" s="125" t="str">
        <f>IF(FN_MC!K239="","*",FN_MC!K239)</f>
        <v>*</v>
      </c>
      <c r="I261" s="110" t="str">
        <f>IF(FN_MC!O239="","*",FN_MC!O239)</f>
        <v>*</v>
      </c>
      <c r="J261" s="110" t="str">
        <f>IF(FN_MC!P239="","*",FN_MC!P239)</f>
        <v>*</v>
      </c>
      <c r="K261" s="118" t="str">
        <f>IF(FN_MC!AK239="","*",FN_MC!AK239)</f>
        <v>-</v>
      </c>
      <c r="L261" s="118" t="str">
        <f>IF(FN_MC!AM239="","*",FN_MC!AM239)</f>
        <v>-</v>
      </c>
      <c r="M261" s="118" t="str">
        <f>IF(FN_MC!AP239="","*",FN_MC!AP239)</f>
        <v>-</v>
      </c>
      <c r="N261" s="118" t="str">
        <f>IF(FN_MC!AM239="","*",FN_MC!AM239)</f>
        <v>-</v>
      </c>
      <c r="O261" s="136">
        <f>FN_MC!BH239</f>
        <v>0</v>
      </c>
      <c r="P261" s="78"/>
      <c r="Q261" s="120" t="str">
        <f>IF($A$2=1,IF(FN_MC!BJ239="","*",FN_MC!BJ239),IF(FN_MC!BK239="","*",FN_MC!BK239))</f>
        <v>*</v>
      </c>
    </row>
    <row r="262" spans="1:17">
      <c r="A262" s="85" t="str">
        <f>IF(FN_MC!B240="","*",FN_MC!B240)</f>
        <v>*</v>
      </c>
      <c r="B262" s="86" t="str">
        <f>IF(FN_MC!X240="","*",FN_MC!X240)</f>
        <v>*</v>
      </c>
      <c r="C262" s="87" t="str">
        <f>IF(FN_MC!S240="","*",FN_MC!S240)</f>
        <v>-</v>
      </c>
      <c r="D262" s="87" t="str">
        <f>IF(FN_MC!T240="","*",FN_MC!T240)</f>
        <v>-</v>
      </c>
      <c r="E262" s="87" t="str">
        <f>IF(FN_MC!D240="","*",FN_MC!D240)</f>
        <v>*</v>
      </c>
      <c r="F262" s="87" t="str">
        <f>IF(FN_MC!H240="","*",FN_MC!H240)</f>
        <v>*</v>
      </c>
      <c r="G262" s="87" t="str">
        <f>IF(FN_MC!M240="","*",FN_MC!M240)</f>
        <v>-</v>
      </c>
      <c r="H262" s="125" t="str">
        <f>IF(FN_MC!K240="","*",FN_MC!K240)</f>
        <v>*</v>
      </c>
      <c r="I262" s="110" t="str">
        <f>IF(FN_MC!O240="","*",FN_MC!O240)</f>
        <v>*</v>
      </c>
      <c r="J262" s="110" t="str">
        <f>IF(FN_MC!P240="","*",FN_MC!P240)</f>
        <v>*</v>
      </c>
      <c r="K262" s="118" t="str">
        <f>IF(FN_MC!AK240="","*",FN_MC!AK240)</f>
        <v>-</v>
      </c>
      <c r="L262" s="118" t="str">
        <f>IF(FN_MC!AM240="","*",FN_MC!AM240)</f>
        <v>-</v>
      </c>
      <c r="M262" s="118" t="str">
        <f>IF(FN_MC!AP240="","*",FN_MC!AP240)</f>
        <v>-</v>
      </c>
      <c r="N262" s="118" t="str">
        <f>IF(FN_MC!AM240="","*",FN_MC!AM240)</f>
        <v>-</v>
      </c>
      <c r="O262" s="136">
        <f>FN_MC!BH240</f>
        <v>0</v>
      </c>
      <c r="P262" s="78"/>
      <c r="Q262" s="120" t="str">
        <f>IF($A$2=1,IF(FN_MC!BJ240="","*",FN_MC!BJ240),IF(FN_MC!BK240="","*",FN_MC!BK240))</f>
        <v>*</v>
      </c>
    </row>
    <row r="263" spans="1:17">
      <c r="A263" s="85" t="str">
        <f>IF(FN_MC!B241="","*",FN_MC!B241)</f>
        <v>*</v>
      </c>
      <c r="B263" s="86" t="str">
        <f>IF(FN_MC!X241="","*",FN_MC!X241)</f>
        <v>*</v>
      </c>
      <c r="C263" s="87" t="str">
        <f>IF(FN_MC!S241="","*",FN_MC!S241)</f>
        <v>-</v>
      </c>
      <c r="D263" s="87" t="str">
        <f>IF(FN_MC!T241="","*",FN_MC!T241)</f>
        <v>-</v>
      </c>
      <c r="E263" s="87" t="str">
        <f>IF(FN_MC!D241="","*",FN_MC!D241)</f>
        <v>*</v>
      </c>
      <c r="F263" s="87" t="str">
        <f>IF(FN_MC!H241="","*",FN_MC!H241)</f>
        <v>*</v>
      </c>
      <c r="G263" s="87" t="str">
        <f>IF(FN_MC!M241="","*",FN_MC!M241)</f>
        <v>-</v>
      </c>
      <c r="H263" s="125" t="str">
        <f>IF(FN_MC!K241="","*",FN_MC!K241)</f>
        <v>*</v>
      </c>
      <c r="I263" s="110" t="str">
        <f>IF(FN_MC!O241="","*",FN_MC!O241)</f>
        <v>*</v>
      </c>
      <c r="J263" s="110" t="str">
        <f>IF(FN_MC!P241="","*",FN_MC!P241)</f>
        <v>*</v>
      </c>
      <c r="K263" s="118" t="str">
        <f>IF(FN_MC!AK241="","*",FN_MC!AK241)</f>
        <v>-</v>
      </c>
      <c r="L263" s="118" t="str">
        <f>IF(FN_MC!AM241="","*",FN_MC!AM241)</f>
        <v>-</v>
      </c>
      <c r="M263" s="118" t="str">
        <f>IF(FN_MC!AP241="","*",FN_MC!AP241)</f>
        <v>-</v>
      </c>
      <c r="N263" s="118" t="str">
        <f>IF(FN_MC!AM241="","*",FN_MC!AM241)</f>
        <v>-</v>
      </c>
      <c r="O263" s="136">
        <f>FN_MC!BH241</f>
        <v>0</v>
      </c>
      <c r="P263" s="78"/>
      <c r="Q263" s="120" t="str">
        <f>IF($A$2=1,IF(FN_MC!BJ241="","*",FN_MC!BJ241),IF(FN_MC!BK241="","*",FN_MC!BK241))</f>
        <v>*</v>
      </c>
    </row>
    <row r="264" spans="1:17">
      <c r="A264" s="85" t="str">
        <f>IF(FN_MC!B242="","*",FN_MC!B242)</f>
        <v>*</v>
      </c>
      <c r="B264" s="86" t="str">
        <f>IF(FN_MC!X242="","*",FN_MC!X242)</f>
        <v>*</v>
      </c>
      <c r="C264" s="87" t="str">
        <f>IF(FN_MC!S242="","*",FN_MC!S242)</f>
        <v>-</v>
      </c>
      <c r="D264" s="87" t="str">
        <f>IF(FN_MC!T242="","*",FN_MC!T242)</f>
        <v>-</v>
      </c>
      <c r="E264" s="87" t="str">
        <f>IF(FN_MC!D242="","*",FN_MC!D242)</f>
        <v>*</v>
      </c>
      <c r="F264" s="87" t="str">
        <f>IF(FN_MC!H242="","*",FN_MC!H242)</f>
        <v>*</v>
      </c>
      <c r="G264" s="87" t="str">
        <f>IF(FN_MC!M242="","*",FN_MC!M242)</f>
        <v>-</v>
      </c>
      <c r="H264" s="125" t="str">
        <f>IF(FN_MC!K242="","*",FN_MC!K242)</f>
        <v>*</v>
      </c>
      <c r="I264" s="110" t="str">
        <f>IF(FN_MC!O242="","*",FN_MC!O242)</f>
        <v>*</v>
      </c>
      <c r="J264" s="110" t="str">
        <f>IF(FN_MC!P242="","*",FN_MC!P242)</f>
        <v>*</v>
      </c>
      <c r="K264" s="118" t="str">
        <f>IF(FN_MC!AK242="","*",FN_MC!AK242)</f>
        <v>-</v>
      </c>
      <c r="L264" s="118" t="str">
        <f>IF(FN_MC!AM242="","*",FN_MC!AM242)</f>
        <v>-</v>
      </c>
      <c r="M264" s="118" t="str">
        <f>IF(FN_MC!AP242="","*",FN_MC!AP242)</f>
        <v>-</v>
      </c>
      <c r="N264" s="118" t="str">
        <f>IF(FN_MC!AM242="","*",FN_MC!AM242)</f>
        <v>-</v>
      </c>
      <c r="O264" s="136">
        <f>FN_MC!BH242</f>
        <v>0</v>
      </c>
      <c r="P264" s="78"/>
      <c r="Q264" s="120" t="str">
        <f>IF($A$2=1,IF(FN_MC!BJ242="","*",FN_MC!BJ242),IF(FN_MC!BK242="","*",FN_MC!BK242))</f>
        <v>*</v>
      </c>
    </row>
    <row r="265" spans="1:17">
      <c r="A265" s="85" t="str">
        <f>IF(FN_MC!B243="","*",FN_MC!B243)</f>
        <v>*</v>
      </c>
      <c r="B265" s="86" t="str">
        <f>IF(FN_MC!X243="","*",FN_MC!X243)</f>
        <v>*</v>
      </c>
      <c r="C265" s="87" t="str">
        <f>IF(FN_MC!S243="","*",FN_MC!S243)</f>
        <v>-</v>
      </c>
      <c r="D265" s="87" t="str">
        <f>IF(FN_MC!T243="","*",FN_MC!T243)</f>
        <v>-</v>
      </c>
      <c r="E265" s="87" t="str">
        <f>IF(FN_MC!D243="","*",FN_MC!D243)</f>
        <v>*</v>
      </c>
      <c r="F265" s="87" t="str">
        <f>IF(FN_MC!H243="","*",FN_MC!H243)</f>
        <v>*</v>
      </c>
      <c r="G265" s="87" t="str">
        <f>IF(FN_MC!M243="","*",FN_MC!M243)</f>
        <v>-</v>
      </c>
      <c r="H265" s="125" t="str">
        <f>IF(FN_MC!K243="","*",FN_MC!K243)</f>
        <v>*</v>
      </c>
      <c r="I265" s="110" t="str">
        <f>IF(FN_MC!O243="","*",FN_MC!O243)</f>
        <v>*</v>
      </c>
      <c r="J265" s="110" t="str">
        <f>IF(FN_MC!P243="","*",FN_MC!P243)</f>
        <v>*</v>
      </c>
      <c r="K265" s="118" t="str">
        <f>IF(FN_MC!AK243="","*",FN_MC!AK243)</f>
        <v>-</v>
      </c>
      <c r="L265" s="118" t="str">
        <f>IF(FN_MC!AM243="","*",FN_MC!AM243)</f>
        <v>-</v>
      </c>
      <c r="M265" s="118" t="str">
        <f>IF(FN_MC!AP243="","*",FN_MC!AP243)</f>
        <v>-</v>
      </c>
      <c r="N265" s="118" t="str">
        <f>IF(FN_MC!AM243="","*",FN_MC!AM243)</f>
        <v>-</v>
      </c>
      <c r="O265" s="136">
        <f>FN_MC!BH243</f>
        <v>0</v>
      </c>
      <c r="P265" s="78"/>
      <c r="Q265" s="120" t="str">
        <f>IF($A$2=1,IF(FN_MC!BJ243="","*",FN_MC!BJ243),IF(FN_MC!BK243="","*",FN_MC!BK243))</f>
        <v>*</v>
      </c>
    </row>
    <row r="266" spans="1:17">
      <c r="A266" s="85" t="str">
        <f>IF(FN_MC!B244="","*",FN_MC!B244)</f>
        <v>*</v>
      </c>
      <c r="B266" s="86" t="str">
        <f>IF(FN_MC!X244="","*",FN_MC!X244)</f>
        <v>*</v>
      </c>
      <c r="C266" s="87" t="str">
        <f>IF(FN_MC!S244="","*",FN_MC!S244)</f>
        <v>-</v>
      </c>
      <c r="D266" s="87" t="str">
        <f>IF(FN_MC!T244="","*",FN_MC!T244)</f>
        <v>-</v>
      </c>
      <c r="E266" s="87" t="str">
        <f>IF(FN_MC!D244="","*",FN_MC!D244)</f>
        <v>*</v>
      </c>
      <c r="F266" s="87" t="str">
        <f>IF(FN_MC!H244="","*",FN_MC!H244)</f>
        <v>*</v>
      </c>
      <c r="G266" s="87" t="str">
        <f>IF(FN_MC!M244="","*",FN_MC!M244)</f>
        <v>-</v>
      </c>
      <c r="H266" s="125" t="str">
        <f>IF(FN_MC!K244="","*",FN_MC!K244)</f>
        <v>*</v>
      </c>
      <c r="I266" s="110" t="str">
        <f>IF(FN_MC!O244="","*",FN_MC!O244)</f>
        <v>*</v>
      </c>
      <c r="J266" s="110" t="str">
        <f>IF(FN_MC!P244="","*",FN_MC!P244)</f>
        <v>*</v>
      </c>
      <c r="K266" s="118" t="str">
        <f>IF(FN_MC!AK244="","*",FN_MC!AK244)</f>
        <v>-</v>
      </c>
      <c r="L266" s="118" t="str">
        <f>IF(FN_MC!AM244="","*",FN_MC!AM244)</f>
        <v>-</v>
      </c>
      <c r="M266" s="118" t="str">
        <f>IF(FN_MC!AP244="","*",FN_MC!AP244)</f>
        <v>-</v>
      </c>
      <c r="N266" s="118" t="str">
        <f>IF(FN_MC!AM244="","*",FN_MC!AM244)</f>
        <v>-</v>
      </c>
      <c r="O266" s="136">
        <f>FN_MC!BH244</f>
        <v>0</v>
      </c>
      <c r="P266" s="78"/>
      <c r="Q266" s="120" t="str">
        <f>IF($A$2=1,IF(FN_MC!BJ244="","*",FN_MC!BJ244),IF(FN_MC!BK244="","*",FN_MC!BK244))</f>
        <v>*</v>
      </c>
    </row>
    <row r="267" spans="1:17">
      <c r="A267" s="85" t="str">
        <f>IF(FN_MC!B245="","*",FN_MC!B245)</f>
        <v>*</v>
      </c>
      <c r="B267" s="86" t="str">
        <f>IF(FN_MC!X245="","*",FN_MC!X245)</f>
        <v>*</v>
      </c>
      <c r="C267" s="87" t="str">
        <f>IF(FN_MC!S245="","*",FN_MC!S245)</f>
        <v>-</v>
      </c>
      <c r="D267" s="87" t="str">
        <f>IF(FN_MC!T245="","*",FN_MC!T245)</f>
        <v>-</v>
      </c>
      <c r="E267" s="87" t="str">
        <f>IF(FN_MC!D245="","*",FN_MC!D245)</f>
        <v>*</v>
      </c>
      <c r="F267" s="87" t="str">
        <f>IF(FN_MC!H245="","*",FN_MC!H245)</f>
        <v>*</v>
      </c>
      <c r="G267" s="87" t="str">
        <f>IF(FN_MC!M245="","*",FN_MC!M245)</f>
        <v>-</v>
      </c>
      <c r="H267" s="125" t="str">
        <f>IF(FN_MC!K245="","*",FN_MC!K245)</f>
        <v>*</v>
      </c>
      <c r="I267" s="110" t="str">
        <f>IF(FN_MC!O245="","*",FN_MC!O245)</f>
        <v>*</v>
      </c>
      <c r="J267" s="110" t="str">
        <f>IF(FN_MC!P245="","*",FN_MC!P245)</f>
        <v>*</v>
      </c>
      <c r="K267" s="118" t="str">
        <f>IF(FN_MC!AK245="","*",FN_MC!AK245)</f>
        <v>-</v>
      </c>
      <c r="L267" s="118" t="str">
        <f>IF(FN_MC!AM245="","*",FN_MC!AM245)</f>
        <v>-</v>
      </c>
      <c r="M267" s="118" t="str">
        <f>IF(FN_MC!AP245="","*",FN_MC!AP245)</f>
        <v>-</v>
      </c>
      <c r="N267" s="118" t="str">
        <f>IF(FN_MC!AM245="","*",FN_MC!AM245)</f>
        <v>-</v>
      </c>
      <c r="O267" s="136">
        <f>FN_MC!BH245</f>
        <v>0</v>
      </c>
      <c r="P267" s="78"/>
      <c r="Q267" s="120" t="str">
        <f>IF($A$2=1,IF(FN_MC!BJ245="","*",FN_MC!BJ245),IF(FN_MC!BK245="","*",FN_MC!BK245))</f>
        <v>*</v>
      </c>
    </row>
    <row r="268" spans="1:17">
      <c r="A268" s="85" t="str">
        <f>IF(FN_MC!B246="","*",FN_MC!B246)</f>
        <v>*</v>
      </c>
      <c r="B268" s="86" t="str">
        <f>IF(FN_MC!X246="","*",FN_MC!X246)</f>
        <v>*</v>
      </c>
      <c r="C268" s="87" t="str">
        <f>IF(FN_MC!S246="","*",FN_MC!S246)</f>
        <v>-</v>
      </c>
      <c r="D268" s="87" t="str">
        <f>IF(FN_MC!T246="","*",FN_MC!T246)</f>
        <v>-</v>
      </c>
      <c r="E268" s="87" t="str">
        <f>IF(FN_MC!D246="","*",FN_MC!D246)</f>
        <v>*</v>
      </c>
      <c r="F268" s="87" t="str">
        <f>IF(FN_MC!H246="","*",FN_MC!H246)</f>
        <v>*</v>
      </c>
      <c r="G268" s="87" t="str">
        <f>IF(FN_MC!M246="","*",FN_MC!M246)</f>
        <v>-</v>
      </c>
      <c r="H268" s="125" t="str">
        <f>IF(FN_MC!K246="","*",FN_MC!K246)</f>
        <v>*</v>
      </c>
      <c r="I268" s="110" t="str">
        <f>IF(FN_MC!O246="","*",FN_MC!O246)</f>
        <v>*</v>
      </c>
      <c r="J268" s="110" t="str">
        <f>IF(FN_MC!P246="","*",FN_MC!P246)</f>
        <v>*</v>
      </c>
      <c r="K268" s="118" t="str">
        <f>IF(FN_MC!AK246="","*",FN_MC!AK246)</f>
        <v>-</v>
      </c>
      <c r="L268" s="118" t="str">
        <f>IF(FN_MC!AM246="","*",FN_MC!AM246)</f>
        <v>-</v>
      </c>
      <c r="M268" s="118" t="str">
        <f>IF(FN_MC!AP246="","*",FN_MC!AP246)</f>
        <v>-</v>
      </c>
      <c r="N268" s="118" t="str">
        <f>IF(FN_MC!AM246="","*",FN_MC!AM246)</f>
        <v>-</v>
      </c>
      <c r="O268" s="136">
        <f>FN_MC!BH246</f>
        <v>0</v>
      </c>
      <c r="P268" s="78"/>
      <c r="Q268" s="120" t="str">
        <f>IF($A$2=1,IF(FN_MC!BJ246="","*",FN_MC!BJ246),IF(FN_MC!BK246="","*",FN_MC!BK246))</f>
        <v>*</v>
      </c>
    </row>
    <row r="269" spans="1:17">
      <c r="A269" s="85" t="str">
        <f>IF(FN_MC!B247="","*",FN_MC!B247)</f>
        <v>*</v>
      </c>
      <c r="B269" s="86" t="str">
        <f>IF(FN_MC!X247="","*",FN_MC!X247)</f>
        <v>*</v>
      </c>
      <c r="C269" s="87" t="str">
        <f>IF(FN_MC!S247="","*",FN_MC!S247)</f>
        <v>-</v>
      </c>
      <c r="D269" s="87" t="str">
        <f>IF(FN_MC!T247="","*",FN_MC!T247)</f>
        <v>-</v>
      </c>
      <c r="E269" s="87" t="str">
        <f>IF(FN_MC!D247="","*",FN_MC!D247)</f>
        <v>*</v>
      </c>
      <c r="F269" s="87" t="str">
        <f>IF(FN_MC!H247="","*",FN_MC!H247)</f>
        <v>*</v>
      </c>
      <c r="G269" s="87" t="str">
        <f>IF(FN_MC!M247="","*",FN_MC!M247)</f>
        <v>-</v>
      </c>
      <c r="H269" s="125" t="str">
        <f>IF(FN_MC!K247="","*",FN_MC!K247)</f>
        <v>*</v>
      </c>
      <c r="I269" s="110" t="str">
        <f>IF(FN_MC!O247="","*",FN_MC!O247)</f>
        <v>*</v>
      </c>
      <c r="J269" s="110" t="str">
        <f>IF(FN_MC!P247="","*",FN_MC!P247)</f>
        <v>*</v>
      </c>
      <c r="K269" s="118" t="str">
        <f>IF(FN_MC!AK247="","*",FN_MC!AK247)</f>
        <v>-</v>
      </c>
      <c r="L269" s="118" t="str">
        <f>IF(FN_MC!AM247="","*",FN_MC!AM247)</f>
        <v>-</v>
      </c>
      <c r="M269" s="118" t="str">
        <f>IF(FN_MC!AP247="","*",FN_MC!AP247)</f>
        <v>-</v>
      </c>
      <c r="N269" s="118" t="str">
        <f>IF(FN_MC!AM247="","*",FN_MC!AM247)</f>
        <v>-</v>
      </c>
      <c r="O269" s="136">
        <f>FN_MC!BH247</f>
        <v>0</v>
      </c>
      <c r="P269" s="78"/>
      <c r="Q269" s="120" t="str">
        <f>IF($A$2=1,IF(FN_MC!BJ247="","*",FN_MC!BJ247),IF(FN_MC!BK247="","*",FN_MC!BK247))</f>
        <v>*</v>
      </c>
    </row>
    <row r="270" spans="1:17">
      <c r="A270" s="85" t="str">
        <f>IF(FN_MC!B248="","*",FN_MC!B248)</f>
        <v>*</v>
      </c>
      <c r="B270" s="86" t="str">
        <f>IF(FN_MC!X248="","*",FN_MC!X248)</f>
        <v>*</v>
      </c>
      <c r="C270" s="87" t="str">
        <f>IF(FN_MC!S248="","*",FN_MC!S248)</f>
        <v>-</v>
      </c>
      <c r="D270" s="87" t="str">
        <f>IF(FN_MC!T248="","*",FN_MC!T248)</f>
        <v>-</v>
      </c>
      <c r="E270" s="87" t="str">
        <f>IF(FN_MC!D248="","*",FN_MC!D248)</f>
        <v>*</v>
      </c>
      <c r="F270" s="87" t="str">
        <f>IF(FN_MC!H248="","*",FN_MC!H248)</f>
        <v>*</v>
      </c>
      <c r="G270" s="87" t="str">
        <f>IF(FN_MC!M248="","*",FN_MC!M248)</f>
        <v>-</v>
      </c>
      <c r="H270" s="125" t="str">
        <f>IF(FN_MC!K248="","*",FN_MC!K248)</f>
        <v>*</v>
      </c>
      <c r="I270" s="110" t="str">
        <f>IF(FN_MC!O248="","*",FN_MC!O248)</f>
        <v>*</v>
      </c>
      <c r="J270" s="110" t="str">
        <f>IF(FN_MC!P248="","*",FN_MC!P248)</f>
        <v>*</v>
      </c>
      <c r="K270" s="118" t="str">
        <f>IF(FN_MC!AK248="","*",FN_MC!AK248)</f>
        <v>-</v>
      </c>
      <c r="L270" s="118" t="str">
        <f>IF(FN_MC!AM248="","*",FN_MC!AM248)</f>
        <v>-</v>
      </c>
      <c r="M270" s="118" t="str">
        <f>IF(FN_MC!AP248="","*",FN_MC!AP248)</f>
        <v>-</v>
      </c>
      <c r="N270" s="118" t="str">
        <f>IF(FN_MC!AM248="","*",FN_MC!AM248)</f>
        <v>-</v>
      </c>
      <c r="O270" s="136">
        <f>FN_MC!BH248</f>
        <v>0</v>
      </c>
      <c r="P270" s="78"/>
      <c r="Q270" s="120" t="str">
        <f>IF($A$2=1,IF(FN_MC!BJ248="","*",FN_MC!BJ248),IF(FN_MC!BK248="","*",FN_MC!BK248))</f>
        <v>*</v>
      </c>
    </row>
    <row r="271" spans="1:17">
      <c r="A271" s="85" t="str">
        <f>IF(FN_MC!B249="","*",FN_MC!B249)</f>
        <v>*</v>
      </c>
      <c r="B271" s="86" t="str">
        <f>IF(FN_MC!X249="","*",FN_MC!X249)</f>
        <v>*</v>
      </c>
      <c r="C271" s="87" t="str">
        <f>IF(FN_MC!S249="","*",FN_MC!S249)</f>
        <v>-</v>
      </c>
      <c r="D271" s="87" t="str">
        <f>IF(FN_MC!T249="","*",FN_MC!T249)</f>
        <v>-</v>
      </c>
      <c r="E271" s="87" t="str">
        <f>IF(FN_MC!D249="","*",FN_MC!D249)</f>
        <v>*</v>
      </c>
      <c r="F271" s="87" t="str">
        <f>IF(FN_MC!H249="","*",FN_MC!H249)</f>
        <v>*</v>
      </c>
      <c r="G271" s="87" t="str">
        <f>IF(FN_MC!M249="","*",FN_MC!M249)</f>
        <v>-</v>
      </c>
      <c r="H271" s="125" t="str">
        <f>IF(FN_MC!K249="","*",FN_MC!K249)</f>
        <v>*</v>
      </c>
      <c r="I271" s="110" t="str">
        <f>IF(FN_MC!O249="","*",FN_MC!O249)</f>
        <v>*</v>
      </c>
      <c r="J271" s="110" t="str">
        <f>IF(FN_MC!P249="","*",FN_MC!P249)</f>
        <v>*</v>
      </c>
      <c r="K271" s="118" t="str">
        <f>IF(FN_MC!AK249="","*",FN_MC!AK249)</f>
        <v>-</v>
      </c>
      <c r="L271" s="118" t="str">
        <f>IF(FN_MC!AM249="","*",FN_MC!AM249)</f>
        <v>-</v>
      </c>
      <c r="M271" s="118" t="str">
        <f>IF(FN_MC!AP249="","*",FN_MC!AP249)</f>
        <v>-</v>
      </c>
      <c r="N271" s="118" t="str">
        <f>IF(FN_MC!AM249="","*",FN_MC!AM249)</f>
        <v>-</v>
      </c>
      <c r="O271" s="136">
        <f>FN_MC!BH249</f>
        <v>0</v>
      </c>
      <c r="P271" s="78"/>
      <c r="Q271" s="120" t="str">
        <f>IF($A$2=1,IF(FN_MC!BJ249="","*",FN_MC!BJ249),IF(FN_MC!BK249="","*",FN_MC!BK249))</f>
        <v>*</v>
      </c>
    </row>
    <row r="272" spans="1:17">
      <c r="A272" s="85" t="str">
        <f>IF(FN_MC!B250="","*",FN_MC!B250)</f>
        <v>*</v>
      </c>
      <c r="B272" s="86" t="str">
        <f>IF(FN_MC!X250="","*",FN_MC!X250)</f>
        <v>*</v>
      </c>
      <c r="C272" s="87" t="str">
        <f>IF(FN_MC!S250="","*",FN_MC!S250)</f>
        <v>-</v>
      </c>
      <c r="D272" s="87" t="str">
        <f>IF(FN_MC!T250="","*",FN_MC!T250)</f>
        <v>-</v>
      </c>
      <c r="E272" s="87" t="str">
        <f>IF(FN_MC!D250="","*",FN_MC!D250)</f>
        <v>*</v>
      </c>
      <c r="F272" s="87" t="str">
        <f>IF(FN_MC!H250="","*",FN_MC!H250)</f>
        <v>*</v>
      </c>
      <c r="G272" s="87" t="str">
        <f>IF(FN_MC!M250="","*",FN_MC!M250)</f>
        <v>-</v>
      </c>
      <c r="H272" s="125" t="str">
        <f>IF(FN_MC!K250="","*",FN_MC!K250)</f>
        <v>*</v>
      </c>
      <c r="I272" s="110" t="str">
        <f>IF(FN_MC!O250="","*",FN_MC!O250)</f>
        <v>*</v>
      </c>
      <c r="J272" s="110" t="str">
        <f>IF(FN_MC!P250="","*",FN_MC!P250)</f>
        <v>*</v>
      </c>
      <c r="K272" s="118" t="str">
        <f>IF(FN_MC!AK250="","*",FN_MC!AK250)</f>
        <v>-</v>
      </c>
      <c r="L272" s="118" t="str">
        <f>IF(FN_MC!AM250="","*",FN_MC!AM250)</f>
        <v>-</v>
      </c>
      <c r="M272" s="118" t="str">
        <f>IF(FN_MC!AP250="","*",FN_MC!AP250)</f>
        <v>-</v>
      </c>
      <c r="N272" s="118" t="str">
        <f>IF(FN_MC!AM250="","*",FN_MC!AM250)</f>
        <v>-</v>
      </c>
      <c r="O272" s="136">
        <f>FN_MC!BH250</f>
        <v>0</v>
      </c>
      <c r="P272" s="78"/>
      <c r="Q272" s="120" t="str">
        <f>IF($A$2=1,IF(FN_MC!BJ250="","*",FN_MC!BJ250),IF(FN_MC!BK250="","*",FN_MC!BK250))</f>
        <v>*</v>
      </c>
    </row>
    <row r="273" spans="1:17">
      <c r="A273" s="85" t="str">
        <f>IF(FN_MC!B251="","*",FN_MC!B251)</f>
        <v>*</v>
      </c>
      <c r="B273" s="86" t="str">
        <f>IF(FN_MC!X251="","*",FN_MC!X251)</f>
        <v>*</v>
      </c>
      <c r="C273" s="87" t="str">
        <f>IF(FN_MC!S251="","*",FN_MC!S251)</f>
        <v>-</v>
      </c>
      <c r="D273" s="87" t="str">
        <f>IF(FN_MC!T251="","*",FN_MC!T251)</f>
        <v>-</v>
      </c>
      <c r="E273" s="87" t="str">
        <f>IF(FN_MC!D251="","*",FN_MC!D251)</f>
        <v>*</v>
      </c>
      <c r="F273" s="87" t="str">
        <f>IF(FN_MC!H251="","*",FN_MC!H251)</f>
        <v>*</v>
      </c>
      <c r="G273" s="87" t="str">
        <f>IF(FN_MC!M251="","*",FN_MC!M251)</f>
        <v>-</v>
      </c>
      <c r="H273" s="125" t="str">
        <f>IF(FN_MC!K251="","*",FN_MC!K251)</f>
        <v>*</v>
      </c>
      <c r="I273" s="110" t="str">
        <f>IF(FN_MC!O251="","*",FN_MC!O251)</f>
        <v>*</v>
      </c>
      <c r="J273" s="110" t="str">
        <f>IF(FN_MC!P251="","*",FN_MC!P251)</f>
        <v>*</v>
      </c>
      <c r="K273" s="118" t="str">
        <f>IF(FN_MC!AK251="","*",FN_MC!AK251)</f>
        <v>-</v>
      </c>
      <c r="L273" s="118" t="str">
        <f>IF(FN_MC!AM251="","*",FN_MC!AM251)</f>
        <v>-</v>
      </c>
      <c r="M273" s="118" t="str">
        <f>IF(FN_MC!AP251="","*",FN_MC!AP251)</f>
        <v>-</v>
      </c>
      <c r="N273" s="118" t="str">
        <f>IF(FN_MC!AM251="","*",FN_MC!AM251)</f>
        <v>-</v>
      </c>
      <c r="O273" s="136">
        <f>FN_MC!BH251</f>
        <v>0</v>
      </c>
      <c r="P273" s="78"/>
      <c r="Q273" s="120" t="str">
        <f>IF($A$2=1,IF(FN_MC!BJ251="","*",FN_MC!BJ251),IF(FN_MC!BK251="","*",FN_MC!BK251))</f>
        <v>*</v>
      </c>
    </row>
    <row r="274" spans="1:17">
      <c r="A274" s="85" t="str">
        <f>IF(FN_MC!B252="","*",FN_MC!B252)</f>
        <v>*</v>
      </c>
      <c r="B274" s="86" t="str">
        <f>IF(FN_MC!X252="","*",FN_MC!X252)</f>
        <v>*</v>
      </c>
      <c r="C274" s="87" t="str">
        <f>IF(FN_MC!S252="","*",FN_MC!S252)</f>
        <v>-</v>
      </c>
      <c r="D274" s="87" t="str">
        <f>IF(FN_MC!T252="","*",FN_MC!T252)</f>
        <v>-</v>
      </c>
      <c r="E274" s="87" t="str">
        <f>IF(FN_MC!D252="","*",FN_MC!D252)</f>
        <v>*</v>
      </c>
      <c r="F274" s="87" t="str">
        <f>IF(FN_MC!H252="","*",FN_MC!H252)</f>
        <v>*</v>
      </c>
      <c r="G274" s="87" t="str">
        <f>IF(FN_MC!M252="","*",FN_MC!M252)</f>
        <v>-</v>
      </c>
      <c r="H274" s="125" t="str">
        <f>IF(FN_MC!K252="","*",FN_MC!K252)</f>
        <v>*</v>
      </c>
      <c r="I274" s="110" t="str">
        <f>IF(FN_MC!O252="","*",FN_MC!O252)</f>
        <v>*</v>
      </c>
      <c r="J274" s="110" t="str">
        <f>IF(FN_MC!P252="","*",FN_MC!P252)</f>
        <v>*</v>
      </c>
      <c r="K274" s="118" t="str">
        <f>IF(FN_MC!AK252="","*",FN_MC!AK252)</f>
        <v>-</v>
      </c>
      <c r="L274" s="118" t="str">
        <f>IF(FN_MC!AM252="","*",FN_MC!AM252)</f>
        <v>-</v>
      </c>
      <c r="M274" s="118" t="str">
        <f>IF(FN_MC!AP252="","*",FN_MC!AP252)</f>
        <v>-</v>
      </c>
      <c r="N274" s="118" t="str">
        <f>IF(FN_MC!AM252="","*",FN_MC!AM252)</f>
        <v>-</v>
      </c>
      <c r="O274" s="136">
        <f>FN_MC!BH252</f>
        <v>0</v>
      </c>
      <c r="P274" s="78"/>
      <c r="Q274" s="120" t="str">
        <f>IF($A$2=1,IF(FN_MC!BJ252="","*",FN_MC!BJ252),IF(FN_MC!BK252="","*",FN_MC!BK252))</f>
        <v>*</v>
      </c>
    </row>
    <row r="275" spans="1:17">
      <c r="A275" s="85" t="str">
        <f>IF(FN_MC!B253="","*",FN_MC!B253)</f>
        <v>*</v>
      </c>
      <c r="B275" s="86" t="str">
        <f>IF(FN_MC!X253="","*",FN_MC!X253)</f>
        <v>*</v>
      </c>
      <c r="C275" s="87" t="str">
        <f>IF(FN_MC!S253="","*",FN_MC!S253)</f>
        <v>-</v>
      </c>
      <c r="D275" s="87" t="str">
        <f>IF(FN_MC!T253="","*",FN_MC!T253)</f>
        <v>-</v>
      </c>
      <c r="E275" s="87" t="str">
        <f>IF(FN_MC!D253="","*",FN_MC!D253)</f>
        <v>*</v>
      </c>
      <c r="F275" s="87" t="str">
        <f>IF(FN_MC!H253="","*",FN_MC!H253)</f>
        <v>*</v>
      </c>
      <c r="G275" s="87" t="str">
        <f>IF(FN_MC!M253="","*",FN_MC!M253)</f>
        <v>-</v>
      </c>
      <c r="H275" s="125" t="str">
        <f>IF(FN_MC!K253="","*",FN_MC!K253)</f>
        <v>*</v>
      </c>
      <c r="I275" s="110" t="str">
        <f>IF(FN_MC!O253="","*",FN_MC!O253)</f>
        <v>*</v>
      </c>
      <c r="J275" s="110" t="str">
        <f>IF(FN_MC!P253="","*",FN_MC!P253)</f>
        <v>*</v>
      </c>
      <c r="K275" s="118" t="str">
        <f>IF(FN_MC!AK253="","*",FN_MC!AK253)</f>
        <v>-</v>
      </c>
      <c r="L275" s="118" t="str">
        <f>IF(FN_MC!AM253="","*",FN_MC!AM253)</f>
        <v>-</v>
      </c>
      <c r="M275" s="118" t="str">
        <f>IF(FN_MC!AP253="","*",FN_MC!AP253)</f>
        <v>-</v>
      </c>
      <c r="N275" s="118" t="str">
        <f>IF(FN_MC!AM253="","*",FN_MC!AM253)</f>
        <v>-</v>
      </c>
      <c r="O275" s="136">
        <f>FN_MC!BH253</f>
        <v>0</v>
      </c>
      <c r="P275" s="78"/>
      <c r="Q275" s="120" t="str">
        <f>IF($A$2=1,IF(FN_MC!BJ253="","*",FN_MC!BJ253),IF(FN_MC!BK253="","*",FN_MC!BK253))</f>
        <v>*</v>
      </c>
    </row>
    <row r="276" spans="1:17">
      <c r="A276" s="85" t="str">
        <f>IF(FN_MC!B254="","*",FN_MC!B254)</f>
        <v>*</v>
      </c>
      <c r="B276" s="86" t="str">
        <f>IF(FN_MC!X254="","*",FN_MC!X254)</f>
        <v>*</v>
      </c>
      <c r="C276" s="87" t="str">
        <f>IF(FN_MC!S254="","*",FN_MC!S254)</f>
        <v>-</v>
      </c>
      <c r="D276" s="87" t="str">
        <f>IF(FN_MC!T254="","*",FN_MC!T254)</f>
        <v>-</v>
      </c>
      <c r="E276" s="87" t="str">
        <f>IF(FN_MC!D254="","*",FN_MC!D254)</f>
        <v>*</v>
      </c>
      <c r="F276" s="87" t="str">
        <f>IF(FN_MC!H254="","*",FN_MC!H254)</f>
        <v>*</v>
      </c>
      <c r="G276" s="87" t="str">
        <f>IF(FN_MC!M254="","*",FN_MC!M254)</f>
        <v>-</v>
      </c>
      <c r="H276" s="125" t="str">
        <f>IF(FN_MC!K254="","*",FN_MC!K254)</f>
        <v>*</v>
      </c>
      <c r="I276" s="110" t="str">
        <f>IF(FN_MC!O254="","*",FN_MC!O254)</f>
        <v>*</v>
      </c>
      <c r="J276" s="110" t="str">
        <f>IF(FN_MC!P254="","*",FN_MC!P254)</f>
        <v>*</v>
      </c>
      <c r="K276" s="118" t="str">
        <f>IF(FN_MC!AK254="","*",FN_MC!AK254)</f>
        <v>-</v>
      </c>
      <c r="L276" s="118" t="str">
        <f>IF(FN_MC!AM254="","*",FN_MC!AM254)</f>
        <v>-</v>
      </c>
      <c r="M276" s="118" t="str">
        <f>IF(FN_MC!AP254="","*",FN_MC!AP254)</f>
        <v>-</v>
      </c>
      <c r="N276" s="118" t="str">
        <f>IF(FN_MC!AM254="","*",FN_MC!AM254)</f>
        <v>-</v>
      </c>
      <c r="O276" s="136">
        <f>FN_MC!BH254</f>
        <v>0</v>
      </c>
      <c r="P276" s="78"/>
      <c r="Q276" s="120" t="str">
        <f>IF($A$2=1,IF(FN_MC!BJ254="","*",FN_MC!BJ254),IF(FN_MC!BK254="","*",FN_MC!BK254))</f>
        <v>*</v>
      </c>
    </row>
    <row r="277" spans="1:17">
      <c r="A277" s="85" t="str">
        <f>IF(FN_MC!B255="","*",FN_MC!B255)</f>
        <v>*</v>
      </c>
      <c r="B277" s="86" t="str">
        <f>IF(FN_MC!X255="","*",FN_MC!X255)</f>
        <v>*</v>
      </c>
      <c r="C277" s="87" t="str">
        <f>IF(FN_MC!S255="","*",FN_MC!S255)</f>
        <v>-</v>
      </c>
      <c r="D277" s="87" t="str">
        <f>IF(FN_MC!T255="","*",FN_MC!T255)</f>
        <v>-</v>
      </c>
      <c r="E277" s="87" t="str">
        <f>IF(FN_MC!D255="","*",FN_MC!D255)</f>
        <v>*</v>
      </c>
      <c r="F277" s="87" t="str">
        <f>IF(FN_MC!H255="","*",FN_MC!H255)</f>
        <v>*</v>
      </c>
      <c r="G277" s="87" t="str">
        <f>IF(FN_MC!M255="","*",FN_MC!M255)</f>
        <v>-</v>
      </c>
      <c r="H277" s="125" t="str">
        <f>IF(FN_MC!K255="","*",FN_MC!K255)</f>
        <v>*</v>
      </c>
      <c r="I277" s="110" t="str">
        <f>IF(FN_MC!O255="","*",FN_MC!O255)</f>
        <v>*</v>
      </c>
      <c r="J277" s="110" t="str">
        <f>IF(FN_MC!P255="","*",FN_MC!P255)</f>
        <v>*</v>
      </c>
      <c r="K277" s="118" t="str">
        <f>IF(FN_MC!AK255="","*",FN_MC!AK255)</f>
        <v>-</v>
      </c>
      <c r="L277" s="118" t="str">
        <f>IF(FN_MC!AM255="","*",FN_MC!AM255)</f>
        <v>-</v>
      </c>
      <c r="M277" s="118" t="str">
        <f>IF(FN_MC!AP255="","*",FN_MC!AP255)</f>
        <v>-</v>
      </c>
      <c r="N277" s="118" t="str">
        <f>IF(FN_MC!AM255="","*",FN_MC!AM255)</f>
        <v>-</v>
      </c>
      <c r="O277" s="136">
        <f>FN_MC!BH255</f>
        <v>0</v>
      </c>
      <c r="P277" s="78"/>
      <c r="Q277" s="120" t="str">
        <f>IF($A$2=1,IF(FN_MC!BJ255="","*",FN_MC!BJ255),IF(FN_MC!BK255="","*",FN_MC!BK255))</f>
        <v>*</v>
      </c>
    </row>
    <row r="278" spans="1:17">
      <c r="A278" s="85" t="str">
        <f>IF(FN_MC!B256="","*",FN_MC!B256)</f>
        <v>*</v>
      </c>
      <c r="B278" s="86" t="str">
        <f>IF(FN_MC!X256="","*",FN_MC!X256)</f>
        <v>*</v>
      </c>
      <c r="C278" s="87" t="str">
        <f>IF(FN_MC!S256="","*",FN_MC!S256)</f>
        <v>-</v>
      </c>
      <c r="D278" s="87" t="str">
        <f>IF(FN_MC!T256="","*",FN_MC!T256)</f>
        <v>-</v>
      </c>
      <c r="E278" s="87" t="str">
        <f>IF(FN_MC!D256="","*",FN_MC!D256)</f>
        <v>*</v>
      </c>
      <c r="F278" s="87" t="str">
        <f>IF(FN_MC!H256="","*",FN_MC!H256)</f>
        <v>*</v>
      </c>
      <c r="G278" s="87" t="str">
        <f>IF(FN_MC!M256="","*",FN_MC!M256)</f>
        <v>-</v>
      </c>
      <c r="H278" s="125" t="str">
        <f>IF(FN_MC!K256="","*",FN_MC!K256)</f>
        <v>*</v>
      </c>
      <c r="I278" s="110" t="str">
        <f>IF(FN_MC!O256="","*",FN_MC!O256)</f>
        <v>*</v>
      </c>
      <c r="J278" s="110" t="str">
        <f>IF(FN_MC!P256="","*",FN_MC!P256)</f>
        <v>*</v>
      </c>
      <c r="K278" s="118" t="str">
        <f>IF(FN_MC!AK256="","*",FN_MC!AK256)</f>
        <v>-</v>
      </c>
      <c r="L278" s="118" t="str">
        <f>IF(FN_MC!AM256="","*",FN_MC!AM256)</f>
        <v>-</v>
      </c>
      <c r="M278" s="118" t="str">
        <f>IF(FN_MC!AP256="","*",FN_MC!AP256)</f>
        <v>-</v>
      </c>
      <c r="N278" s="118" t="str">
        <f>IF(FN_MC!AM256="","*",FN_MC!AM256)</f>
        <v>-</v>
      </c>
      <c r="O278" s="136">
        <f>FN_MC!BH256</f>
        <v>0</v>
      </c>
      <c r="P278" s="78"/>
      <c r="Q278" s="120" t="str">
        <f>IF($A$2=1,IF(FN_MC!BJ256="","*",FN_MC!BJ256),IF(FN_MC!BK256="","*",FN_MC!BK256))</f>
        <v>*</v>
      </c>
    </row>
    <row r="279" spans="1:17">
      <c r="A279" s="85" t="str">
        <f>IF(FN_MC!B257="","*",FN_MC!B257)</f>
        <v>*</v>
      </c>
      <c r="B279" s="86" t="str">
        <f>IF(FN_MC!X257="","*",FN_MC!X257)</f>
        <v>*</v>
      </c>
      <c r="C279" s="87" t="str">
        <f>IF(FN_MC!S257="","*",FN_MC!S257)</f>
        <v>-</v>
      </c>
      <c r="D279" s="87" t="str">
        <f>IF(FN_MC!T257="","*",FN_MC!T257)</f>
        <v>-</v>
      </c>
      <c r="E279" s="87" t="str">
        <f>IF(FN_MC!D257="","*",FN_MC!D257)</f>
        <v>*</v>
      </c>
      <c r="F279" s="87" t="str">
        <f>IF(FN_MC!H257="","*",FN_MC!H257)</f>
        <v>*</v>
      </c>
      <c r="G279" s="87" t="str">
        <f>IF(FN_MC!M257="","*",FN_MC!M257)</f>
        <v>-</v>
      </c>
      <c r="H279" s="125" t="str">
        <f>IF(FN_MC!K257="","*",FN_MC!K257)</f>
        <v>*</v>
      </c>
      <c r="I279" s="110" t="str">
        <f>IF(FN_MC!O257="","*",FN_MC!O257)</f>
        <v>*</v>
      </c>
      <c r="J279" s="110" t="str">
        <f>IF(FN_MC!P257="","*",FN_MC!P257)</f>
        <v>*</v>
      </c>
      <c r="K279" s="118" t="str">
        <f>IF(FN_MC!AK257="","*",FN_MC!AK257)</f>
        <v>-</v>
      </c>
      <c r="L279" s="118" t="str">
        <f>IF(FN_MC!AM257="","*",FN_MC!AM257)</f>
        <v>-</v>
      </c>
      <c r="M279" s="118" t="str">
        <f>IF(FN_MC!AP257="","*",FN_MC!AP257)</f>
        <v>-</v>
      </c>
      <c r="N279" s="118" t="str">
        <f>IF(FN_MC!AM257="","*",FN_MC!AM257)</f>
        <v>-</v>
      </c>
      <c r="O279" s="136">
        <f>FN_MC!BH257</f>
        <v>0</v>
      </c>
      <c r="P279" s="78"/>
      <c r="Q279" s="120" t="str">
        <f>IF($A$2=1,IF(FN_MC!BJ257="","*",FN_MC!BJ257),IF(FN_MC!BK257="","*",FN_MC!BK257))</f>
        <v>*</v>
      </c>
    </row>
    <row r="280" spans="1:17">
      <c r="A280" s="85" t="str">
        <f>IF(FN_MC!B258="","*",FN_MC!B258)</f>
        <v>*</v>
      </c>
      <c r="B280" s="86" t="str">
        <f>IF(FN_MC!X258="","*",FN_MC!X258)</f>
        <v>*</v>
      </c>
      <c r="C280" s="87" t="str">
        <f>IF(FN_MC!S258="","*",FN_MC!S258)</f>
        <v>-</v>
      </c>
      <c r="D280" s="87" t="str">
        <f>IF(FN_MC!T258="","*",FN_MC!T258)</f>
        <v>-</v>
      </c>
      <c r="E280" s="87" t="str">
        <f>IF(FN_MC!D258="","*",FN_MC!D258)</f>
        <v>*</v>
      </c>
      <c r="F280" s="87" t="str">
        <f>IF(FN_MC!H258="","*",FN_MC!H258)</f>
        <v>*</v>
      </c>
      <c r="G280" s="87" t="str">
        <f>IF(FN_MC!M258="","*",FN_MC!M258)</f>
        <v>-</v>
      </c>
      <c r="H280" s="125" t="str">
        <f>IF(FN_MC!K258="","*",FN_MC!K258)</f>
        <v>*</v>
      </c>
      <c r="I280" s="110" t="str">
        <f>IF(FN_MC!O258="","*",FN_MC!O258)</f>
        <v>*</v>
      </c>
      <c r="J280" s="110" t="str">
        <f>IF(FN_MC!P258="","*",FN_MC!P258)</f>
        <v>*</v>
      </c>
      <c r="K280" s="118" t="str">
        <f>IF(FN_MC!AK258="","*",FN_MC!AK258)</f>
        <v>-</v>
      </c>
      <c r="L280" s="118" t="str">
        <f>IF(FN_MC!AM258="","*",FN_MC!AM258)</f>
        <v>-</v>
      </c>
      <c r="M280" s="118" t="str">
        <f>IF(FN_MC!AP258="","*",FN_MC!AP258)</f>
        <v>-</v>
      </c>
      <c r="N280" s="118" t="str">
        <f>IF(FN_MC!AM258="","*",FN_MC!AM258)</f>
        <v>-</v>
      </c>
      <c r="O280" s="136">
        <f>FN_MC!BH258</f>
        <v>0</v>
      </c>
      <c r="P280" s="78"/>
      <c r="Q280" s="120" t="str">
        <f>IF($A$2=1,IF(FN_MC!BJ258="","*",FN_MC!BJ258),IF(FN_MC!BK258="","*",FN_MC!BK258))</f>
        <v>*</v>
      </c>
    </row>
    <row r="281" spans="1:17">
      <c r="A281" s="85" t="str">
        <f>IF(FN_MC!B259="","*",FN_MC!B259)</f>
        <v>*</v>
      </c>
      <c r="B281" s="86" t="str">
        <f>IF(FN_MC!X259="","*",FN_MC!X259)</f>
        <v>*</v>
      </c>
      <c r="C281" s="87" t="str">
        <f>IF(FN_MC!S259="","*",FN_MC!S259)</f>
        <v>-</v>
      </c>
      <c r="D281" s="87" t="str">
        <f>IF(FN_MC!T259="","*",FN_MC!T259)</f>
        <v>-</v>
      </c>
      <c r="E281" s="87" t="str">
        <f>IF(FN_MC!D259="","*",FN_MC!D259)</f>
        <v>*</v>
      </c>
      <c r="F281" s="87" t="str">
        <f>IF(FN_MC!H259="","*",FN_MC!H259)</f>
        <v>*</v>
      </c>
      <c r="G281" s="87" t="str">
        <f>IF(FN_MC!M259="","*",FN_MC!M259)</f>
        <v>-</v>
      </c>
      <c r="H281" s="125" t="str">
        <f>IF(FN_MC!K259="","*",FN_MC!K259)</f>
        <v>*</v>
      </c>
      <c r="I281" s="110" t="str">
        <f>IF(FN_MC!O259="","*",FN_MC!O259)</f>
        <v>*</v>
      </c>
      <c r="J281" s="110" t="str">
        <f>IF(FN_MC!P259="","*",FN_MC!P259)</f>
        <v>*</v>
      </c>
      <c r="K281" s="118" t="str">
        <f>IF(FN_MC!AK259="","*",FN_MC!AK259)</f>
        <v>-</v>
      </c>
      <c r="L281" s="118" t="str">
        <f>IF(FN_MC!AM259="","*",FN_MC!AM259)</f>
        <v>-</v>
      </c>
      <c r="M281" s="118" t="str">
        <f>IF(FN_MC!AP259="","*",FN_MC!AP259)</f>
        <v>-</v>
      </c>
      <c r="N281" s="118" t="str">
        <f>IF(FN_MC!AM259="","*",FN_MC!AM259)</f>
        <v>-</v>
      </c>
      <c r="O281" s="136">
        <f>FN_MC!BH259</f>
        <v>0</v>
      </c>
      <c r="P281" s="78"/>
      <c r="Q281" s="120" t="str">
        <f>IF($A$2=1,IF(FN_MC!BJ259="","*",FN_MC!BJ259),IF(FN_MC!BK259="","*",FN_MC!BK259))</f>
        <v>*</v>
      </c>
    </row>
    <row r="282" spans="1:17">
      <c r="A282" s="85" t="str">
        <f>IF(FN_MC!B260="","*",FN_MC!B260)</f>
        <v>*</v>
      </c>
      <c r="B282" s="86" t="str">
        <f>IF(FN_MC!X260="","*",FN_MC!X260)</f>
        <v>*</v>
      </c>
      <c r="C282" s="87" t="str">
        <f>IF(FN_MC!S260="","*",FN_MC!S260)</f>
        <v>-</v>
      </c>
      <c r="D282" s="87" t="str">
        <f>IF(FN_MC!T260="","*",FN_MC!T260)</f>
        <v>-</v>
      </c>
      <c r="E282" s="87" t="str">
        <f>IF(FN_MC!D260="","*",FN_MC!D260)</f>
        <v>*</v>
      </c>
      <c r="F282" s="87" t="str">
        <f>IF(FN_MC!H260="","*",FN_MC!H260)</f>
        <v>*</v>
      </c>
      <c r="G282" s="87" t="str">
        <f>IF(FN_MC!M260="","*",FN_MC!M260)</f>
        <v>-</v>
      </c>
      <c r="H282" s="125" t="str">
        <f>IF(FN_MC!K260="","*",FN_MC!K260)</f>
        <v>*</v>
      </c>
      <c r="I282" s="110" t="str">
        <f>IF(FN_MC!O260="","*",FN_MC!O260)</f>
        <v>*</v>
      </c>
      <c r="J282" s="110" t="str">
        <f>IF(FN_MC!P260="","*",FN_MC!P260)</f>
        <v>*</v>
      </c>
      <c r="K282" s="118" t="str">
        <f>IF(FN_MC!AK260="","*",FN_MC!AK260)</f>
        <v>-</v>
      </c>
      <c r="L282" s="118" t="str">
        <f>IF(FN_MC!AM260="","*",FN_MC!AM260)</f>
        <v>-</v>
      </c>
      <c r="M282" s="118" t="str">
        <f>IF(FN_MC!AP260="","*",FN_MC!AP260)</f>
        <v>-</v>
      </c>
      <c r="N282" s="118" t="str">
        <f>IF(FN_MC!AM260="","*",FN_MC!AM260)</f>
        <v>-</v>
      </c>
      <c r="O282" s="136">
        <f>FN_MC!BH260</f>
        <v>0</v>
      </c>
      <c r="P282" s="78"/>
      <c r="Q282" s="120" t="str">
        <f>IF($A$2=1,IF(FN_MC!BJ260="","*",FN_MC!BJ260),IF(FN_MC!BK260="","*",FN_MC!BK260))</f>
        <v>*</v>
      </c>
    </row>
    <row r="283" spans="1:17">
      <c r="A283" s="85" t="str">
        <f>IF(FN_MC!B261="","*",FN_MC!B261)</f>
        <v>*</v>
      </c>
      <c r="B283" s="86" t="str">
        <f>IF(FN_MC!X261="","*",FN_MC!X261)</f>
        <v>*</v>
      </c>
      <c r="C283" s="87" t="str">
        <f>IF(FN_MC!S261="","*",FN_MC!S261)</f>
        <v>-</v>
      </c>
      <c r="D283" s="87" t="str">
        <f>IF(FN_MC!T261="","*",FN_MC!T261)</f>
        <v>-</v>
      </c>
      <c r="E283" s="87" t="str">
        <f>IF(FN_MC!D261="","*",FN_MC!D261)</f>
        <v>*</v>
      </c>
      <c r="F283" s="87" t="str">
        <f>IF(FN_MC!H261="","*",FN_MC!H261)</f>
        <v>*</v>
      </c>
      <c r="G283" s="87" t="str">
        <f>IF(FN_MC!M261="","*",FN_MC!M261)</f>
        <v>-</v>
      </c>
      <c r="H283" s="125" t="str">
        <f>IF(FN_MC!K261="","*",FN_MC!K261)</f>
        <v>*</v>
      </c>
      <c r="I283" s="110" t="str">
        <f>IF(FN_MC!O261="","*",FN_MC!O261)</f>
        <v>*</v>
      </c>
      <c r="J283" s="110" t="str">
        <f>IF(FN_MC!P261="","*",FN_MC!P261)</f>
        <v>*</v>
      </c>
      <c r="K283" s="118" t="str">
        <f>IF(FN_MC!AK261="","*",FN_MC!AK261)</f>
        <v>-</v>
      </c>
      <c r="L283" s="118" t="str">
        <f>IF(FN_MC!AM261="","*",FN_MC!AM261)</f>
        <v>-</v>
      </c>
      <c r="M283" s="118" t="str">
        <f>IF(FN_MC!AP261="","*",FN_MC!AP261)</f>
        <v>-</v>
      </c>
      <c r="N283" s="118" t="str">
        <f>IF(FN_MC!AM261="","*",FN_MC!AM261)</f>
        <v>-</v>
      </c>
      <c r="O283" s="136">
        <f>FN_MC!BH261</f>
        <v>0</v>
      </c>
      <c r="P283" s="78"/>
      <c r="Q283" s="120" t="str">
        <f>IF($A$2=1,IF(FN_MC!BJ261="","*",FN_MC!BJ261),IF(FN_MC!BK261="","*",FN_MC!BK261))</f>
        <v>*</v>
      </c>
    </row>
    <row r="284" spans="1:17">
      <c r="A284" s="85" t="str">
        <f>IF(FN_MC!B262="","*",FN_MC!B262)</f>
        <v>*</v>
      </c>
      <c r="B284" s="86" t="str">
        <f>IF(FN_MC!X262="","*",FN_MC!X262)</f>
        <v>*</v>
      </c>
      <c r="C284" s="87" t="str">
        <f>IF(FN_MC!S262="","*",FN_MC!S262)</f>
        <v>-</v>
      </c>
      <c r="D284" s="87" t="str">
        <f>IF(FN_MC!T262="","*",FN_MC!T262)</f>
        <v>-</v>
      </c>
      <c r="E284" s="87" t="str">
        <f>IF(FN_MC!D262="","*",FN_MC!D262)</f>
        <v>*</v>
      </c>
      <c r="F284" s="87" t="str">
        <f>IF(FN_MC!H262="","*",FN_MC!H262)</f>
        <v>*</v>
      </c>
      <c r="G284" s="87" t="str">
        <f>IF(FN_MC!M262="","*",FN_MC!M262)</f>
        <v>-</v>
      </c>
      <c r="H284" s="125" t="str">
        <f>IF(FN_MC!K262="","*",FN_MC!K262)</f>
        <v>*</v>
      </c>
      <c r="I284" s="110" t="str">
        <f>IF(FN_MC!O262="","*",FN_MC!O262)</f>
        <v>*</v>
      </c>
      <c r="J284" s="110" t="str">
        <f>IF(FN_MC!P262="","*",FN_MC!P262)</f>
        <v>*</v>
      </c>
      <c r="K284" s="118" t="str">
        <f>IF(FN_MC!AK262="","*",FN_MC!AK262)</f>
        <v>-</v>
      </c>
      <c r="L284" s="118" t="str">
        <f>IF(FN_MC!AM262="","*",FN_MC!AM262)</f>
        <v>-</v>
      </c>
      <c r="M284" s="118" t="str">
        <f>IF(FN_MC!AP262="","*",FN_MC!AP262)</f>
        <v>-</v>
      </c>
      <c r="N284" s="118" t="str">
        <f>IF(FN_MC!AM262="","*",FN_MC!AM262)</f>
        <v>-</v>
      </c>
      <c r="O284" s="136">
        <f>FN_MC!BH262</f>
        <v>0</v>
      </c>
      <c r="P284" s="78"/>
      <c r="Q284" s="120" t="str">
        <f>IF($A$2=1,IF(FN_MC!BJ262="","*",FN_MC!BJ262),IF(FN_MC!BK262="","*",FN_MC!BK262))</f>
        <v>*</v>
      </c>
    </row>
    <row r="285" spans="1:17">
      <c r="A285" s="85" t="str">
        <f>IF(FN_MC!B263="","*",FN_MC!B263)</f>
        <v>*</v>
      </c>
      <c r="B285" s="86" t="str">
        <f>IF(FN_MC!X263="","*",FN_MC!X263)</f>
        <v>*</v>
      </c>
      <c r="C285" s="87" t="str">
        <f>IF(FN_MC!S263="","*",FN_MC!S263)</f>
        <v>-</v>
      </c>
      <c r="D285" s="87" t="str">
        <f>IF(FN_MC!T263="","*",FN_MC!T263)</f>
        <v>-</v>
      </c>
      <c r="E285" s="87" t="str">
        <f>IF(FN_MC!D263="","*",FN_MC!D263)</f>
        <v>*</v>
      </c>
      <c r="F285" s="87" t="str">
        <f>IF(FN_MC!H263="","*",FN_MC!H263)</f>
        <v>*</v>
      </c>
      <c r="G285" s="87" t="str">
        <f>IF(FN_MC!M263="","*",FN_MC!M263)</f>
        <v>-</v>
      </c>
      <c r="H285" s="125" t="str">
        <f>IF(FN_MC!K263="","*",FN_MC!K263)</f>
        <v>*</v>
      </c>
      <c r="I285" s="110" t="str">
        <f>IF(FN_MC!O263="","*",FN_MC!O263)</f>
        <v>*</v>
      </c>
      <c r="J285" s="110" t="str">
        <f>IF(FN_MC!P263="","*",FN_MC!P263)</f>
        <v>*</v>
      </c>
      <c r="K285" s="118" t="str">
        <f>IF(FN_MC!AK263="","*",FN_MC!AK263)</f>
        <v>-</v>
      </c>
      <c r="L285" s="118" t="str">
        <f>IF(FN_MC!AM263="","*",FN_MC!AM263)</f>
        <v>-</v>
      </c>
      <c r="M285" s="118" t="str">
        <f>IF(FN_MC!AP263="","*",FN_MC!AP263)</f>
        <v>-</v>
      </c>
      <c r="N285" s="118" t="str">
        <f>IF(FN_MC!AM263="","*",FN_MC!AM263)</f>
        <v>-</v>
      </c>
      <c r="O285" s="136">
        <f>FN_MC!BH263</f>
        <v>0</v>
      </c>
      <c r="P285" s="78"/>
      <c r="Q285" s="120" t="str">
        <f>IF($A$2=1,IF(FN_MC!BJ263="","*",FN_MC!BJ263),IF(FN_MC!BK263="","*",FN_MC!BK263))</f>
        <v>*</v>
      </c>
    </row>
    <row r="286" spans="1:17">
      <c r="A286" s="85" t="str">
        <f>IF(FN_MC!B264="","*",FN_MC!B264)</f>
        <v>*</v>
      </c>
      <c r="B286" s="86" t="str">
        <f>IF(FN_MC!X264="","*",FN_MC!X264)</f>
        <v>*</v>
      </c>
      <c r="C286" s="87" t="str">
        <f>IF(FN_MC!S264="","*",FN_MC!S264)</f>
        <v>-</v>
      </c>
      <c r="D286" s="87" t="str">
        <f>IF(FN_MC!T264="","*",FN_MC!T264)</f>
        <v>-</v>
      </c>
      <c r="E286" s="87" t="str">
        <f>IF(FN_MC!D264="","*",FN_MC!D264)</f>
        <v>*</v>
      </c>
      <c r="F286" s="87" t="str">
        <f>IF(FN_MC!H264="","*",FN_MC!H264)</f>
        <v>*</v>
      </c>
      <c r="G286" s="87" t="str">
        <f>IF(FN_MC!M264="","*",FN_MC!M264)</f>
        <v>-</v>
      </c>
      <c r="H286" s="125" t="str">
        <f>IF(FN_MC!K264="","*",FN_MC!K264)</f>
        <v>*</v>
      </c>
      <c r="I286" s="110" t="str">
        <f>IF(FN_MC!O264="","*",FN_MC!O264)</f>
        <v>*</v>
      </c>
      <c r="J286" s="110" t="str">
        <f>IF(FN_MC!P264="","*",FN_MC!P264)</f>
        <v>*</v>
      </c>
      <c r="K286" s="118" t="str">
        <f>IF(FN_MC!AK264="","*",FN_MC!AK264)</f>
        <v>-</v>
      </c>
      <c r="L286" s="118" t="str">
        <f>IF(FN_MC!AM264="","*",FN_MC!AM264)</f>
        <v>-</v>
      </c>
      <c r="M286" s="118" t="str">
        <f>IF(FN_MC!AP264="","*",FN_MC!AP264)</f>
        <v>-</v>
      </c>
      <c r="N286" s="118" t="str">
        <f>IF(FN_MC!AM264="","*",FN_MC!AM264)</f>
        <v>-</v>
      </c>
      <c r="O286" s="136">
        <f>FN_MC!BH264</f>
        <v>0</v>
      </c>
      <c r="P286" s="78"/>
      <c r="Q286" s="120" t="str">
        <f>IF($A$2=1,IF(FN_MC!BJ264="","*",FN_MC!BJ264),IF(FN_MC!BK264="","*",FN_MC!BK264))</f>
        <v>*</v>
      </c>
    </row>
    <row r="287" spans="1:17">
      <c r="A287" s="85" t="str">
        <f>IF(FN_MC!B265="","*",FN_MC!B265)</f>
        <v>*</v>
      </c>
      <c r="B287" s="86" t="str">
        <f>IF(FN_MC!X265="","*",FN_MC!X265)</f>
        <v>*</v>
      </c>
      <c r="C287" s="87" t="str">
        <f>IF(FN_MC!S265="","*",FN_MC!S265)</f>
        <v>-</v>
      </c>
      <c r="D287" s="87" t="str">
        <f>IF(FN_MC!T265="","*",FN_MC!T265)</f>
        <v>-</v>
      </c>
      <c r="E287" s="87" t="str">
        <f>IF(FN_MC!D265="","*",FN_MC!D265)</f>
        <v>*</v>
      </c>
      <c r="F287" s="87" t="str">
        <f>IF(FN_MC!H265="","*",FN_MC!H265)</f>
        <v>*</v>
      </c>
      <c r="G287" s="87" t="str">
        <f>IF(FN_MC!M265="","*",FN_MC!M265)</f>
        <v>-</v>
      </c>
      <c r="H287" s="125" t="str">
        <f>IF(FN_MC!K265="","*",FN_MC!K265)</f>
        <v>*</v>
      </c>
      <c r="I287" s="110" t="str">
        <f>IF(FN_MC!O265="","*",FN_MC!O265)</f>
        <v>*</v>
      </c>
      <c r="J287" s="110" t="str">
        <f>IF(FN_MC!P265="","*",FN_MC!P265)</f>
        <v>*</v>
      </c>
      <c r="K287" s="118" t="str">
        <f>IF(FN_MC!AK265="","*",FN_MC!AK265)</f>
        <v>-</v>
      </c>
      <c r="L287" s="118" t="str">
        <f>IF(FN_MC!AM265="","*",FN_MC!AM265)</f>
        <v>-</v>
      </c>
      <c r="M287" s="118" t="str">
        <f>IF(FN_MC!AP265="","*",FN_MC!AP265)</f>
        <v>-</v>
      </c>
      <c r="N287" s="118" t="str">
        <f>IF(FN_MC!AM265="","*",FN_MC!AM265)</f>
        <v>-</v>
      </c>
      <c r="O287" s="136">
        <f>FN_MC!BH265</f>
        <v>0</v>
      </c>
      <c r="P287" s="78"/>
      <c r="Q287" s="120" t="str">
        <f>IF($A$2=1,IF(FN_MC!BJ265="","*",FN_MC!BJ265),IF(FN_MC!BK265="","*",FN_MC!BK265))</f>
        <v>*</v>
      </c>
    </row>
    <row r="288" spans="1:17">
      <c r="A288" s="85" t="str">
        <f>IF(FN_MC!B266="","*",FN_MC!B266)</f>
        <v>*</v>
      </c>
      <c r="B288" s="86" t="str">
        <f>IF(FN_MC!X266="","*",FN_MC!X266)</f>
        <v>*</v>
      </c>
      <c r="C288" s="87" t="str">
        <f>IF(FN_MC!S266="","*",FN_MC!S266)</f>
        <v>-</v>
      </c>
      <c r="D288" s="87" t="str">
        <f>IF(FN_MC!T266="","*",FN_MC!T266)</f>
        <v>-</v>
      </c>
      <c r="E288" s="87" t="str">
        <f>IF(FN_MC!D266="","*",FN_MC!D266)</f>
        <v>*</v>
      </c>
      <c r="F288" s="87" t="str">
        <f>IF(FN_MC!H266="","*",FN_MC!H266)</f>
        <v>*</v>
      </c>
      <c r="G288" s="87" t="str">
        <f>IF(FN_MC!M266="","*",FN_MC!M266)</f>
        <v>-</v>
      </c>
      <c r="H288" s="125" t="str">
        <f>IF(FN_MC!K266="","*",FN_MC!K266)</f>
        <v>*</v>
      </c>
      <c r="I288" s="110" t="str">
        <f>IF(FN_MC!O266="","*",FN_MC!O266)</f>
        <v>*</v>
      </c>
      <c r="J288" s="110" t="str">
        <f>IF(FN_MC!P266="","*",FN_MC!P266)</f>
        <v>*</v>
      </c>
      <c r="K288" s="118" t="str">
        <f>IF(FN_MC!AK266="","*",FN_MC!AK266)</f>
        <v>-</v>
      </c>
      <c r="L288" s="118" t="str">
        <f>IF(FN_MC!AM266="","*",FN_MC!AM266)</f>
        <v>-</v>
      </c>
      <c r="M288" s="118" t="str">
        <f>IF(FN_MC!AP266="","*",FN_MC!AP266)</f>
        <v>-</v>
      </c>
      <c r="N288" s="118" t="str">
        <f>IF(FN_MC!AM266="","*",FN_MC!AM266)</f>
        <v>-</v>
      </c>
      <c r="O288" s="136">
        <f>FN_MC!BH266</f>
        <v>0</v>
      </c>
      <c r="P288" s="78"/>
      <c r="Q288" s="120" t="str">
        <f>IF($A$2=1,IF(FN_MC!BJ266="","*",FN_MC!BJ266),IF(FN_MC!BK266="","*",FN_MC!BK266))</f>
        <v>*</v>
      </c>
    </row>
    <row r="289" spans="1:17">
      <c r="A289" s="85" t="str">
        <f>IF(FN_MC!B267="","*",FN_MC!B267)</f>
        <v>*</v>
      </c>
      <c r="B289" s="86" t="str">
        <f>IF(FN_MC!X267="","*",FN_MC!X267)</f>
        <v>*</v>
      </c>
      <c r="C289" s="87" t="str">
        <f>IF(FN_MC!S267="","*",FN_MC!S267)</f>
        <v>-</v>
      </c>
      <c r="D289" s="87" t="str">
        <f>IF(FN_MC!T267="","*",FN_MC!T267)</f>
        <v>-</v>
      </c>
      <c r="E289" s="87" t="str">
        <f>IF(FN_MC!D267="","*",FN_MC!D267)</f>
        <v>*</v>
      </c>
      <c r="F289" s="87" t="str">
        <f>IF(FN_MC!H267="","*",FN_MC!H267)</f>
        <v>*</v>
      </c>
      <c r="G289" s="87" t="str">
        <f>IF(FN_MC!M267="","*",FN_MC!M267)</f>
        <v>-</v>
      </c>
      <c r="H289" s="125" t="str">
        <f>IF(FN_MC!K267="","*",FN_MC!K267)</f>
        <v>*</v>
      </c>
      <c r="I289" s="110" t="str">
        <f>IF(FN_MC!O267="","*",FN_MC!O267)</f>
        <v>*</v>
      </c>
      <c r="J289" s="110" t="str">
        <f>IF(FN_MC!P267="","*",FN_MC!P267)</f>
        <v>*</v>
      </c>
      <c r="K289" s="118" t="str">
        <f>IF(FN_MC!AK267="","*",FN_MC!AK267)</f>
        <v>-</v>
      </c>
      <c r="L289" s="118" t="str">
        <f>IF(FN_MC!AM267="","*",FN_MC!AM267)</f>
        <v>-</v>
      </c>
      <c r="M289" s="118" t="str">
        <f>IF(FN_MC!AP267="","*",FN_MC!AP267)</f>
        <v>-</v>
      </c>
      <c r="N289" s="118" t="str">
        <f>IF(FN_MC!AM267="","*",FN_MC!AM267)</f>
        <v>-</v>
      </c>
      <c r="O289" s="136">
        <f>FN_MC!BH267</f>
        <v>0</v>
      </c>
      <c r="P289" s="78"/>
      <c r="Q289" s="120" t="str">
        <f>IF($A$2=1,IF(FN_MC!BJ267="","*",FN_MC!BJ267),IF(FN_MC!BK267="","*",FN_MC!BK267))</f>
        <v>*</v>
      </c>
    </row>
    <row r="290" spans="1:17">
      <c r="A290" s="85" t="str">
        <f>IF(FN_MC!B268="","*",FN_MC!B268)</f>
        <v>*</v>
      </c>
      <c r="B290" s="86" t="str">
        <f>IF(FN_MC!X268="","*",FN_MC!X268)</f>
        <v>*</v>
      </c>
      <c r="C290" s="87" t="str">
        <f>IF(FN_MC!S268="","*",FN_MC!S268)</f>
        <v>-</v>
      </c>
      <c r="D290" s="87" t="str">
        <f>IF(FN_MC!T268="","*",FN_MC!T268)</f>
        <v>-</v>
      </c>
      <c r="E290" s="87" t="str">
        <f>IF(FN_MC!D268="","*",FN_MC!D268)</f>
        <v>*</v>
      </c>
      <c r="F290" s="87" t="str">
        <f>IF(FN_MC!H268="","*",FN_MC!H268)</f>
        <v>*</v>
      </c>
      <c r="G290" s="87" t="str">
        <f>IF(FN_MC!M268="","*",FN_MC!M268)</f>
        <v>-</v>
      </c>
      <c r="H290" s="125" t="str">
        <f>IF(FN_MC!K268="","*",FN_MC!K268)</f>
        <v>*</v>
      </c>
      <c r="I290" s="110" t="str">
        <f>IF(FN_MC!O268="","*",FN_MC!O268)</f>
        <v>*</v>
      </c>
      <c r="J290" s="110" t="str">
        <f>IF(FN_MC!P268="","*",FN_MC!P268)</f>
        <v>*</v>
      </c>
      <c r="K290" s="118" t="str">
        <f>IF(FN_MC!AK268="","*",FN_MC!AK268)</f>
        <v>-</v>
      </c>
      <c r="L290" s="118" t="str">
        <f>IF(FN_MC!AM268="","*",FN_MC!AM268)</f>
        <v>-</v>
      </c>
      <c r="M290" s="118" t="str">
        <f>IF(FN_MC!AP268="","*",FN_MC!AP268)</f>
        <v>-</v>
      </c>
      <c r="N290" s="118" t="str">
        <f>IF(FN_MC!AM268="","*",FN_MC!AM268)</f>
        <v>-</v>
      </c>
      <c r="O290" s="136">
        <f>FN_MC!BH268</f>
        <v>0</v>
      </c>
      <c r="P290" s="78"/>
      <c r="Q290" s="120" t="str">
        <f>IF($A$2=1,IF(FN_MC!BJ268="","*",FN_MC!BJ268),IF(FN_MC!BK268="","*",FN_MC!BK268))</f>
        <v>*</v>
      </c>
    </row>
    <row r="291" spans="1:17">
      <c r="A291" s="85" t="str">
        <f>IF(FN_MC!B269="","*",FN_MC!B269)</f>
        <v>*</v>
      </c>
      <c r="B291" s="86" t="str">
        <f>IF(FN_MC!X269="","*",FN_MC!X269)</f>
        <v>*</v>
      </c>
      <c r="C291" s="87" t="str">
        <f>IF(FN_MC!S269="","*",FN_MC!S269)</f>
        <v>-</v>
      </c>
      <c r="D291" s="87" t="str">
        <f>IF(FN_MC!T269="","*",FN_MC!T269)</f>
        <v>-</v>
      </c>
      <c r="E291" s="87" t="str">
        <f>IF(FN_MC!D269="","*",FN_MC!D269)</f>
        <v>*</v>
      </c>
      <c r="F291" s="87" t="str">
        <f>IF(FN_MC!H269="","*",FN_MC!H269)</f>
        <v>*</v>
      </c>
      <c r="G291" s="87" t="str">
        <f>IF(FN_MC!M269="","*",FN_MC!M269)</f>
        <v>-</v>
      </c>
      <c r="H291" s="125" t="str">
        <f>IF(FN_MC!K269="","*",FN_MC!K269)</f>
        <v>*</v>
      </c>
      <c r="I291" s="110" t="str">
        <f>IF(FN_MC!O269="","*",FN_MC!O269)</f>
        <v>*</v>
      </c>
      <c r="J291" s="110" t="str">
        <f>IF(FN_MC!P269="","*",FN_MC!P269)</f>
        <v>*</v>
      </c>
      <c r="K291" s="118" t="str">
        <f>IF(FN_MC!AK269="","*",FN_MC!AK269)</f>
        <v>-</v>
      </c>
      <c r="L291" s="118" t="str">
        <f>IF(FN_MC!AM269="","*",FN_MC!AM269)</f>
        <v>-</v>
      </c>
      <c r="M291" s="118" t="str">
        <f>IF(FN_MC!AP269="","*",FN_MC!AP269)</f>
        <v>-</v>
      </c>
      <c r="N291" s="118" t="str">
        <f>IF(FN_MC!AM269="","*",FN_MC!AM269)</f>
        <v>-</v>
      </c>
      <c r="O291" s="136">
        <f>FN_MC!BH269</f>
        <v>0</v>
      </c>
      <c r="P291" s="78"/>
      <c r="Q291" s="120" t="str">
        <f>IF($A$2=1,IF(FN_MC!BJ269="","*",FN_MC!BJ269),IF(FN_MC!BK269="","*",FN_MC!BK269))</f>
        <v>*</v>
      </c>
    </row>
    <row r="292" spans="1:17">
      <c r="A292" s="85" t="str">
        <f>IF(FN_MC!B270="","*",FN_MC!B270)</f>
        <v>*</v>
      </c>
      <c r="B292" s="86" t="str">
        <f>IF(FN_MC!X270="","*",FN_MC!X270)</f>
        <v>*</v>
      </c>
      <c r="C292" s="87" t="str">
        <f>IF(FN_MC!S270="","*",FN_MC!S270)</f>
        <v>-</v>
      </c>
      <c r="D292" s="87" t="str">
        <f>IF(FN_MC!T270="","*",FN_MC!T270)</f>
        <v>-</v>
      </c>
      <c r="E292" s="87" t="str">
        <f>IF(FN_MC!D270="","*",FN_MC!D270)</f>
        <v>*</v>
      </c>
      <c r="F292" s="87" t="str">
        <f>IF(FN_MC!H270="","*",FN_MC!H270)</f>
        <v>*</v>
      </c>
      <c r="G292" s="87" t="str">
        <f>IF(FN_MC!M270="","*",FN_MC!M270)</f>
        <v>-</v>
      </c>
      <c r="H292" s="125" t="str">
        <f>IF(FN_MC!K270="","*",FN_MC!K270)</f>
        <v>*</v>
      </c>
      <c r="I292" s="110" t="str">
        <f>IF(FN_MC!O270="","*",FN_MC!O270)</f>
        <v>*</v>
      </c>
      <c r="J292" s="110" t="str">
        <f>IF(FN_MC!P270="","*",FN_MC!P270)</f>
        <v>*</v>
      </c>
      <c r="K292" s="118" t="str">
        <f>IF(FN_MC!AK270="","*",FN_MC!AK270)</f>
        <v>-</v>
      </c>
      <c r="L292" s="118" t="str">
        <f>IF(FN_MC!AM270="","*",FN_MC!AM270)</f>
        <v>-</v>
      </c>
      <c r="M292" s="118" t="str">
        <f>IF(FN_MC!AP270="","*",FN_MC!AP270)</f>
        <v>-</v>
      </c>
      <c r="N292" s="118" t="str">
        <f>IF(FN_MC!AM270="","*",FN_MC!AM270)</f>
        <v>-</v>
      </c>
      <c r="O292" s="136">
        <f>FN_MC!BH270</f>
        <v>0</v>
      </c>
      <c r="P292" s="78"/>
      <c r="Q292" s="120" t="str">
        <f>IF($A$2=1,IF(FN_MC!BJ270="","*",FN_MC!BJ270),IF(FN_MC!BK270="","*",FN_MC!BK270))</f>
        <v>*</v>
      </c>
    </row>
    <row r="293" spans="1:17">
      <c r="A293" s="85" t="str">
        <f>IF(FN_MC!B271="","*",FN_MC!B271)</f>
        <v>*</v>
      </c>
      <c r="B293" s="86" t="str">
        <f>IF(FN_MC!X271="","*",FN_MC!X271)</f>
        <v>*</v>
      </c>
      <c r="C293" s="87" t="str">
        <f>IF(FN_MC!S271="","*",FN_MC!S271)</f>
        <v>-</v>
      </c>
      <c r="D293" s="87" t="str">
        <f>IF(FN_MC!T271="","*",FN_MC!T271)</f>
        <v>-</v>
      </c>
      <c r="E293" s="87" t="str">
        <f>IF(FN_MC!D271="","*",FN_MC!D271)</f>
        <v>*</v>
      </c>
      <c r="F293" s="87" t="str">
        <f>IF(FN_MC!H271="","*",FN_MC!H271)</f>
        <v>*</v>
      </c>
      <c r="G293" s="87" t="str">
        <f>IF(FN_MC!M271="","*",FN_MC!M271)</f>
        <v>-</v>
      </c>
      <c r="H293" s="125" t="str">
        <f>IF(FN_MC!K271="","*",FN_MC!K271)</f>
        <v>*</v>
      </c>
      <c r="I293" s="110" t="str">
        <f>IF(FN_MC!O271="","*",FN_MC!O271)</f>
        <v>*</v>
      </c>
      <c r="J293" s="110" t="str">
        <f>IF(FN_MC!P271="","*",FN_MC!P271)</f>
        <v>*</v>
      </c>
      <c r="K293" s="118" t="str">
        <f>IF(FN_MC!AK271="","*",FN_MC!AK271)</f>
        <v>-</v>
      </c>
      <c r="L293" s="118" t="str">
        <f>IF(FN_MC!AM271="","*",FN_MC!AM271)</f>
        <v>-</v>
      </c>
      <c r="M293" s="118" t="str">
        <f>IF(FN_MC!AP271="","*",FN_MC!AP271)</f>
        <v>-</v>
      </c>
      <c r="N293" s="118" t="str">
        <f>IF(FN_MC!AM271="","*",FN_MC!AM271)</f>
        <v>-</v>
      </c>
      <c r="O293" s="136">
        <f>FN_MC!BH271</f>
        <v>0</v>
      </c>
      <c r="P293" s="78"/>
      <c r="Q293" s="120" t="str">
        <f>IF($A$2=1,IF(FN_MC!BJ271="","*",FN_MC!BJ271),IF(FN_MC!BK271="","*",FN_MC!BK271))</f>
        <v>*</v>
      </c>
    </row>
    <row r="294" spans="1:17">
      <c r="A294" s="85" t="str">
        <f>IF(FN_MC!B272="","*",FN_MC!B272)</f>
        <v>*</v>
      </c>
      <c r="B294" s="86" t="str">
        <f>IF(FN_MC!X272="","*",FN_MC!X272)</f>
        <v>*</v>
      </c>
      <c r="C294" s="87" t="str">
        <f>IF(FN_MC!S272="","*",FN_MC!S272)</f>
        <v>-</v>
      </c>
      <c r="D294" s="87" t="str">
        <f>IF(FN_MC!T272="","*",FN_MC!T272)</f>
        <v>-</v>
      </c>
      <c r="E294" s="87" t="str">
        <f>IF(FN_MC!D272="","*",FN_MC!D272)</f>
        <v>*</v>
      </c>
      <c r="F294" s="87" t="str">
        <f>IF(FN_MC!H272="","*",FN_MC!H272)</f>
        <v>*</v>
      </c>
      <c r="G294" s="87" t="str">
        <f>IF(FN_MC!M272="","*",FN_MC!M272)</f>
        <v>-</v>
      </c>
      <c r="H294" s="125" t="str">
        <f>IF(FN_MC!K272="","*",FN_MC!K272)</f>
        <v>*</v>
      </c>
      <c r="I294" s="110" t="str">
        <f>IF(FN_MC!O272="","*",FN_MC!O272)</f>
        <v>*</v>
      </c>
      <c r="J294" s="110" t="str">
        <f>IF(FN_MC!P272="","*",FN_MC!P272)</f>
        <v>*</v>
      </c>
      <c r="K294" s="118" t="str">
        <f>IF(FN_MC!AK272="","*",FN_MC!AK272)</f>
        <v>-</v>
      </c>
      <c r="L294" s="118" t="str">
        <f>IF(FN_MC!AM272="","*",FN_MC!AM272)</f>
        <v>-</v>
      </c>
      <c r="M294" s="118" t="str">
        <f>IF(FN_MC!AP272="","*",FN_MC!AP272)</f>
        <v>-</v>
      </c>
      <c r="N294" s="118" t="str">
        <f>IF(FN_MC!AM272="","*",FN_MC!AM272)</f>
        <v>-</v>
      </c>
      <c r="O294" s="136">
        <f>FN_MC!BH272</f>
        <v>0</v>
      </c>
      <c r="P294" s="78"/>
      <c r="Q294" s="120" t="str">
        <f>IF($A$2=1,IF(FN_MC!BJ272="","*",FN_MC!BJ272),IF(FN_MC!BK272="","*",FN_MC!BK272))</f>
        <v>*</v>
      </c>
    </row>
    <row r="295" spans="1:17">
      <c r="A295" s="85" t="str">
        <f>IF(FN_MC!B273="","*",FN_MC!B273)</f>
        <v>*</v>
      </c>
      <c r="B295" s="86" t="str">
        <f>IF(FN_MC!X273="","*",FN_MC!X273)</f>
        <v>*</v>
      </c>
      <c r="C295" s="87" t="str">
        <f>IF(FN_MC!S273="","*",FN_MC!S273)</f>
        <v>-</v>
      </c>
      <c r="D295" s="87" t="str">
        <f>IF(FN_MC!T273="","*",FN_MC!T273)</f>
        <v>-</v>
      </c>
      <c r="E295" s="87" t="str">
        <f>IF(FN_MC!D273="","*",FN_MC!D273)</f>
        <v>*</v>
      </c>
      <c r="F295" s="87" t="str">
        <f>IF(FN_MC!H273="","*",FN_MC!H273)</f>
        <v>*</v>
      </c>
      <c r="G295" s="87" t="str">
        <f>IF(FN_MC!M273="","*",FN_MC!M273)</f>
        <v>-</v>
      </c>
      <c r="H295" s="125" t="str">
        <f>IF(FN_MC!K273="","*",FN_MC!K273)</f>
        <v>*</v>
      </c>
      <c r="I295" s="110" t="str">
        <f>IF(FN_MC!O273="","*",FN_MC!O273)</f>
        <v>*</v>
      </c>
      <c r="J295" s="110" t="str">
        <f>IF(FN_MC!P273="","*",FN_MC!P273)</f>
        <v>*</v>
      </c>
      <c r="K295" s="118" t="str">
        <f>IF(FN_MC!AK273="","*",FN_MC!AK273)</f>
        <v>-</v>
      </c>
      <c r="L295" s="118" t="str">
        <f>IF(FN_MC!AM273="","*",FN_MC!AM273)</f>
        <v>-</v>
      </c>
      <c r="M295" s="118" t="str">
        <f>IF(FN_MC!AP273="","*",FN_MC!AP273)</f>
        <v>-</v>
      </c>
      <c r="N295" s="118" t="str">
        <f>IF(FN_MC!AM273="","*",FN_MC!AM273)</f>
        <v>-</v>
      </c>
      <c r="O295" s="136">
        <f>FN_MC!BH273</f>
        <v>0</v>
      </c>
      <c r="P295" s="78"/>
      <c r="Q295" s="120" t="str">
        <f>IF($A$2=1,IF(FN_MC!BJ273="","*",FN_MC!BJ273),IF(FN_MC!BK273="","*",FN_MC!BK273))</f>
        <v>*</v>
      </c>
    </row>
    <row r="296" spans="1:17">
      <c r="A296" s="85" t="str">
        <f>IF(FN_MC!B274="","*",FN_MC!B274)</f>
        <v>*</v>
      </c>
      <c r="B296" s="86" t="str">
        <f>IF(FN_MC!X274="","*",FN_MC!X274)</f>
        <v>*</v>
      </c>
      <c r="C296" s="87" t="str">
        <f>IF(FN_MC!S274="","*",FN_MC!S274)</f>
        <v>-</v>
      </c>
      <c r="D296" s="87" t="str">
        <f>IF(FN_MC!T274="","*",FN_MC!T274)</f>
        <v>-</v>
      </c>
      <c r="E296" s="87" t="str">
        <f>IF(FN_MC!D274="","*",FN_MC!D274)</f>
        <v>*</v>
      </c>
      <c r="F296" s="87" t="str">
        <f>IF(FN_MC!H274="","*",FN_MC!H274)</f>
        <v>*</v>
      </c>
      <c r="G296" s="87" t="str">
        <f>IF(FN_MC!M274="","*",FN_MC!M274)</f>
        <v>-</v>
      </c>
      <c r="H296" s="125" t="str">
        <f>IF(FN_MC!K274="","*",FN_MC!K274)</f>
        <v>*</v>
      </c>
      <c r="I296" s="110" t="str">
        <f>IF(FN_MC!O274="","*",FN_MC!O274)</f>
        <v>*</v>
      </c>
      <c r="J296" s="110" t="str">
        <f>IF(FN_MC!P274="","*",FN_MC!P274)</f>
        <v>*</v>
      </c>
      <c r="K296" s="118" t="str">
        <f>IF(FN_MC!AK274="","*",FN_MC!AK274)</f>
        <v>-</v>
      </c>
      <c r="L296" s="118" t="str">
        <f>IF(FN_MC!AM274="","*",FN_MC!AM274)</f>
        <v>-</v>
      </c>
      <c r="M296" s="118" t="str">
        <f>IF(FN_MC!AP274="","*",FN_MC!AP274)</f>
        <v>-</v>
      </c>
      <c r="N296" s="118" t="str">
        <f>IF(FN_MC!AM274="","*",FN_MC!AM274)</f>
        <v>-</v>
      </c>
      <c r="O296" s="136">
        <f>FN_MC!BH274</f>
        <v>0</v>
      </c>
      <c r="P296" s="78"/>
      <c r="Q296" s="120" t="str">
        <f>IF($A$2=1,IF(FN_MC!BJ274="","*",FN_MC!BJ274),IF(FN_MC!BK274="","*",FN_MC!BK274))</f>
        <v>*</v>
      </c>
    </row>
    <row r="297" spans="1:17">
      <c r="A297" s="85" t="str">
        <f>IF(FN_MC!B275="","*",FN_MC!B275)</f>
        <v>*</v>
      </c>
      <c r="B297" s="86" t="str">
        <f>IF(FN_MC!X275="","*",FN_MC!X275)</f>
        <v>*</v>
      </c>
      <c r="C297" s="87" t="str">
        <f>IF(FN_MC!S275="","*",FN_MC!S275)</f>
        <v>-</v>
      </c>
      <c r="D297" s="87" t="str">
        <f>IF(FN_MC!T275="","*",FN_MC!T275)</f>
        <v>-</v>
      </c>
      <c r="E297" s="87" t="str">
        <f>IF(FN_MC!D275="","*",FN_MC!D275)</f>
        <v>*</v>
      </c>
      <c r="F297" s="87" t="str">
        <f>IF(FN_MC!H275="","*",FN_MC!H275)</f>
        <v>*</v>
      </c>
      <c r="G297" s="87" t="str">
        <f>IF(FN_MC!M275="","*",FN_MC!M275)</f>
        <v>-</v>
      </c>
      <c r="H297" s="125" t="str">
        <f>IF(FN_MC!K275="","*",FN_MC!K275)</f>
        <v>*</v>
      </c>
      <c r="I297" s="110" t="str">
        <f>IF(FN_MC!O275="","*",FN_MC!O275)</f>
        <v>*</v>
      </c>
      <c r="J297" s="110" t="str">
        <f>IF(FN_MC!P275="","*",FN_MC!P275)</f>
        <v>*</v>
      </c>
      <c r="K297" s="118" t="str">
        <f>IF(FN_MC!AK275="","*",FN_MC!AK275)</f>
        <v>-</v>
      </c>
      <c r="L297" s="118" t="str">
        <f>IF(FN_MC!AM275="","*",FN_MC!AM275)</f>
        <v>-</v>
      </c>
      <c r="M297" s="118" t="str">
        <f>IF(FN_MC!AP275="","*",FN_MC!AP275)</f>
        <v>-</v>
      </c>
      <c r="N297" s="118" t="str">
        <f>IF(FN_MC!AM275="","*",FN_MC!AM275)</f>
        <v>-</v>
      </c>
      <c r="O297" s="136">
        <f>FN_MC!BH275</f>
        <v>0</v>
      </c>
      <c r="P297" s="78"/>
      <c r="Q297" s="120" t="str">
        <f>IF($A$2=1,IF(FN_MC!BJ275="","*",FN_MC!BJ275),IF(FN_MC!BK275="","*",FN_MC!BK275))</f>
        <v>*</v>
      </c>
    </row>
    <row r="298" spans="1:17">
      <c r="A298" s="85" t="str">
        <f>IF(FN_MC!B276="","*",FN_MC!B276)</f>
        <v>*</v>
      </c>
      <c r="B298" s="86" t="str">
        <f>IF(FN_MC!X276="","*",FN_MC!X276)</f>
        <v>*</v>
      </c>
      <c r="C298" s="87" t="str">
        <f>IF(FN_MC!S276="","*",FN_MC!S276)</f>
        <v>-</v>
      </c>
      <c r="D298" s="87" t="str">
        <f>IF(FN_MC!T276="","*",FN_MC!T276)</f>
        <v>-</v>
      </c>
      <c r="E298" s="87" t="str">
        <f>IF(FN_MC!D276="","*",FN_MC!D276)</f>
        <v>*</v>
      </c>
      <c r="F298" s="87" t="str">
        <f>IF(FN_MC!H276="","*",FN_MC!H276)</f>
        <v>*</v>
      </c>
      <c r="G298" s="87" t="str">
        <f>IF(FN_MC!M276="","*",FN_MC!M276)</f>
        <v>-</v>
      </c>
      <c r="H298" s="125" t="str">
        <f>IF(FN_MC!K276="","*",FN_MC!K276)</f>
        <v>*</v>
      </c>
      <c r="I298" s="110" t="str">
        <f>IF(FN_MC!O276="","*",FN_MC!O276)</f>
        <v>*</v>
      </c>
      <c r="J298" s="110" t="str">
        <f>IF(FN_MC!P276="","*",FN_MC!P276)</f>
        <v>*</v>
      </c>
      <c r="K298" s="118" t="str">
        <f>IF(FN_MC!AK276="","*",FN_MC!AK276)</f>
        <v>-</v>
      </c>
      <c r="L298" s="118" t="str">
        <f>IF(FN_MC!AM276="","*",FN_MC!AM276)</f>
        <v>-</v>
      </c>
      <c r="M298" s="118" t="str">
        <f>IF(FN_MC!AP276="","*",FN_MC!AP276)</f>
        <v>-</v>
      </c>
      <c r="N298" s="118" t="str">
        <f>IF(FN_MC!AM276="","*",FN_MC!AM276)</f>
        <v>-</v>
      </c>
      <c r="O298" s="136">
        <f>FN_MC!BH276</f>
        <v>0</v>
      </c>
      <c r="P298" s="78"/>
      <c r="Q298" s="120" t="str">
        <f>IF($A$2=1,IF(FN_MC!BJ276="","*",FN_MC!BJ276),IF(FN_MC!BK276="","*",FN_MC!BK276))</f>
        <v>*</v>
      </c>
    </row>
    <row r="299" spans="1:17">
      <c r="A299" s="85" t="str">
        <f>IF(FN_MC!B277="","*",FN_MC!B277)</f>
        <v>*</v>
      </c>
      <c r="B299" s="86" t="str">
        <f>IF(FN_MC!X277="","*",FN_MC!X277)</f>
        <v>*</v>
      </c>
      <c r="C299" s="87" t="str">
        <f>IF(FN_MC!S277="","*",FN_MC!S277)</f>
        <v>-</v>
      </c>
      <c r="D299" s="87" t="str">
        <f>IF(FN_MC!T277="","*",FN_MC!T277)</f>
        <v>-</v>
      </c>
      <c r="E299" s="87" t="str">
        <f>IF(FN_MC!D277="","*",FN_MC!D277)</f>
        <v>*</v>
      </c>
      <c r="F299" s="87" t="str">
        <f>IF(FN_MC!H277="","*",FN_MC!H277)</f>
        <v>*</v>
      </c>
      <c r="G299" s="87" t="str">
        <f>IF(FN_MC!M277="","*",FN_MC!M277)</f>
        <v>-</v>
      </c>
      <c r="H299" s="125" t="str">
        <f>IF(FN_MC!K277="","*",FN_MC!K277)</f>
        <v>*</v>
      </c>
      <c r="I299" s="110" t="str">
        <f>IF(FN_MC!O277="","*",FN_MC!O277)</f>
        <v>*</v>
      </c>
      <c r="J299" s="110" t="str">
        <f>IF(FN_MC!P277="","*",FN_MC!P277)</f>
        <v>*</v>
      </c>
      <c r="K299" s="118" t="str">
        <f>IF(FN_MC!AK277="","*",FN_MC!AK277)</f>
        <v>-</v>
      </c>
      <c r="L299" s="118" t="str">
        <f>IF(FN_MC!AM277="","*",FN_MC!AM277)</f>
        <v>-</v>
      </c>
      <c r="M299" s="118" t="str">
        <f>IF(FN_MC!AP277="","*",FN_MC!AP277)</f>
        <v>-</v>
      </c>
      <c r="N299" s="118" t="str">
        <f>IF(FN_MC!AM277="","*",FN_MC!AM277)</f>
        <v>-</v>
      </c>
      <c r="O299" s="136">
        <f>FN_MC!BH277</f>
        <v>0</v>
      </c>
      <c r="P299" s="78"/>
      <c r="Q299" s="120" t="str">
        <f>IF($A$2=1,IF(FN_MC!BJ277="","*",FN_MC!BJ277),IF(FN_MC!BK277="","*",FN_MC!BK277))</f>
        <v>*</v>
      </c>
    </row>
    <row r="300" spans="1:17">
      <c r="A300" s="85" t="str">
        <f>IF(FN_MC!B278="","*",FN_MC!B278)</f>
        <v>*</v>
      </c>
      <c r="B300" s="86" t="str">
        <f>IF(FN_MC!X278="","*",FN_MC!X278)</f>
        <v>*</v>
      </c>
      <c r="C300" s="87" t="str">
        <f>IF(FN_MC!S278="","*",FN_MC!S278)</f>
        <v>-</v>
      </c>
      <c r="D300" s="87" t="str">
        <f>IF(FN_MC!T278="","*",FN_MC!T278)</f>
        <v>-</v>
      </c>
      <c r="E300" s="87" t="str">
        <f>IF(FN_MC!D278="","*",FN_MC!D278)</f>
        <v>*</v>
      </c>
      <c r="F300" s="87" t="str">
        <f>IF(FN_MC!H278="","*",FN_MC!H278)</f>
        <v>*</v>
      </c>
      <c r="G300" s="87" t="str">
        <f>IF(FN_MC!M278="","*",FN_MC!M278)</f>
        <v>-</v>
      </c>
      <c r="H300" s="125" t="str">
        <f>IF(FN_MC!K278="","*",FN_MC!K278)</f>
        <v>*</v>
      </c>
      <c r="I300" s="110" t="str">
        <f>IF(FN_MC!O278="","*",FN_MC!O278)</f>
        <v>*</v>
      </c>
      <c r="J300" s="110" t="str">
        <f>IF(FN_MC!P278="","*",FN_MC!P278)</f>
        <v>*</v>
      </c>
      <c r="K300" s="118" t="str">
        <f>IF(FN_MC!AK278="","*",FN_MC!AK278)</f>
        <v>-</v>
      </c>
      <c r="L300" s="118" t="str">
        <f>IF(FN_MC!AM278="","*",FN_MC!AM278)</f>
        <v>-</v>
      </c>
      <c r="M300" s="118" t="str">
        <f>IF(FN_MC!AP278="","*",FN_MC!AP278)</f>
        <v>-</v>
      </c>
      <c r="N300" s="118" t="str">
        <f>IF(FN_MC!AM278="","*",FN_MC!AM278)</f>
        <v>-</v>
      </c>
      <c r="O300" s="136">
        <f>FN_MC!BH278</f>
        <v>0</v>
      </c>
      <c r="P300" s="78"/>
      <c r="Q300" s="120" t="str">
        <f>IF($A$2=1,IF(FN_MC!BJ278="","*",FN_MC!BJ278),IF(FN_MC!BK278="","*",FN_MC!BK278))</f>
        <v>*</v>
      </c>
    </row>
    <row r="301" spans="1:17">
      <c r="A301" s="85" t="str">
        <f>IF(FN_MC!B279="","*",FN_MC!B279)</f>
        <v>*</v>
      </c>
      <c r="B301" s="86" t="str">
        <f>IF(FN_MC!X279="","*",FN_MC!X279)</f>
        <v>*</v>
      </c>
      <c r="C301" s="87" t="str">
        <f>IF(FN_MC!S279="","*",FN_MC!S279)</f>
        <v>-</v>
      </c>
      <c r="D301" s="87" t="str">
        <f>IF(FN_MC!T279="","*",FN_MC!T279)</f>
        <v>-</v>
      </c>
      <c r="E301" s="87" t="str">
        <f>IF(FN_MC!D279="","*",FN_MC!D279)</f>
        <v>*</v>
      </c>
      <c r="F301" s="87" t="str">
        <f>IF(FN_MC!H279="","*",FN_MC!H279)</f>
        <v>*</v>
      </c>
      <c r="G301" s="87" t="str">
        <f>IF(FN_MC!M279="","*",FN_MC!M279)</f>
        <v>-</v>
      </c>
      <c r="H301" s="125" t="str">
        <f>IF(FN_MC!K279="","*",FN_MC!K279)</f>
        <v>*</v>
      </c>
      <c r="I301" s="110" t="str">
        <f>IF(FN_MC!O279="","*",FN_MC!O279)</f>
        <v>*</v>
      </c>
      <c r="J301" s="110" t="str">
        <f>IF(FN_MC!P279="","*",FN_MC!P279)</f>
        <v>*</v>
      </c>
      <c r="K301" s="118" t="str">
        <f>IF(FN_MC!AK279="","*",FN_MC!AK279)</f>
        <v>-</v>
      </c>
      <c r="L301" s="118" t="str">
        <f>IF(FN_MC!AM279="","*",FN_MC!AM279)</f>
        <v>-</v>
      </c>
      <c r="M301" s="118" t="str">
        <f>IF(FN_MC!AP279="","*",FN_MC!AP279)</f>
        <v>-</v>
      </c>
      <c r="N301" s="118" t="str">
        <f>IF(FN_MC!AM279="","*",FN_MC!AM279)</f>
        <v>-</v>
      </c>
      <c r="O301" s="136">
        <f>FN_MC!BH279</f>
        <v>0</v>
      </c>
      <c r="P301" s="78"/>
      <c r="Q301" s="120" t="str">
        <f>IF($A$2=1,IF(FN_MC!BJ279="","*",FN_MC!BJ279),IF(FN_MC!BK279="","*",FN_MC!BK279))</f>
        <v>*</v>
      </c>
    </row>
    <row r="302" spans="1:17">
      <c r="A302" s="85" t="str">
        <f>IF(FN_MC!B280="","*",FN_MC!B280)</f>
        <v>*</v>
      </c>
      <c r="B302" s="86" t="str">
        <f>IF(FN_MC!X280="","*",FN_MC!X280)</f>
        <v>*</v>
      </c>
      <c r="C302" s="87" t="str">
        <f>IF(FN_MC!S280="","*",FN_MC!S280)</f>
        <v>-</v>
      </c>
      <c r="D302" s="87" t="str">
        <f>IF(FN_MC!T280="","*",FN_MC!T280)</f>
        <v>-</v>
      </c>
      <c r="E302" s="87" t="str">
        <f>IF(FN_MC!D280="","*",FN_MC!D280)</f>
        <v>*</v>
      </c>
      <c r="F302" s="87" t="str">
        <f>IF(FN_MC!H280="","*",FN_MC!H280)</f>
        <v>*</v>
      </c>
      <c r="G302" s="87" t="str">
        <f>IF(FN_MC!M280="","*",FN_MC!M280)</f>
        <v>-</v>
      </c>
      <c r="H302" s="125" t="str">
        <f>IF(FN_MC!K280="","*",FN_MC!K280)</f>
        <v>*</v>
      </c>
      <c r="I302" s="110" t="str">
        <f>IF(FN_MC!O280="","*",FN_MC!O280)</f>
        <v>*</v>
      </c>
      <c r="J302" s="110" t="str">
        <f>IF(FN_MC!P280="","*",FN_MC!P280)</f>
        <v>*</v>
      </c>
      <c r="K302" s="118" t="str">
        <f>IF(FN_MC!AK280="","*",FN_MC!AK280)</f>
        <v>-</v>
      </c>
      <c r="L302" s="118" t="str">
        <f>IF(FN_MC!AM280="","*",FN_MC!AM280)</f>
        <v>-</v>
      </c>
      <c r="M302" s="118" t="str">
        <f>IF(FN_MC!AP280="","*",FN_MC!AP280)</f>
        <v>-</v>
      </c>
      <c r="N302" s="118" t="str">
        <f>IF(FN_MC!AM280="","*",FN_MC!AM280)</f>
        <v>-</v>
      </c>
      <c r="O302" s="136">
        <f>FN_MC!BH280</f>
        <v>0</v>
      </c>
      <c r="P302" s="78"/>
      <c r="Q302" s="120" t="str">
        <f>IF($A$2=1,IF(FN_MC!BJ280="","*",FN_MC!BJ280),IF(FN_MC!BK280="","*",FN_MC!BK280))</f>
        <v>*</v>
      </c>
    </row>
    <row r="303" spans="1:17">
      <c r="A303" s="85" t="str">
        <f>IF(FN_MC!B281="","*",FN_MC!B281)</f>
        <v>*</v>
      </c>
      <c r="B303" s="86" t="str">
        <f>IF(FN_MC!X281="","*",FN_MC!X281)</f>
        <v>*</v>
      </c>
      <c r="C303" s="87" t="str">
        <f>IF(FN_MC!S281="","*",FN_MC!S281)</f>
        <v>-</v>
      </c>
      <c r="D303" s="87" t="str">
        <f>IF(FN_MC!T281="","*",FN_MC!T281)</f>
        <v>-</v>
      </c>
      <c r="E303" s="87" t="str">
        <f>IF(FN_MC!D281="","*",FN_MC!D281)</f>
        <v>*</v>
      </c>
      <c r="F303" s="87" t="str">
        <f>IF(FN_MC!H281="","*",FN_MC!H281)</f>
        <v>*</v>
      </c>
      <c r="G303" s="87" t="str">
        <f>IF(FN_MC!M281="","*",FN_MC!M281)</f>
        <v>-</v>
      </c>
      <c r="H303" s="125" t="str">
        <f>IF(FN_MC!K281="","*",FN_MC!K281)</f>
        <v>*</v>
      </c>
      <c r="I303" s="110" t="str">
        <f>IF(FN_MC!O281="","*",FN_MC!O281)</f>
        <v>*</v>
      </c>
      <c r="J303" s="110" t="str">
        <f>IF(FN_MC!P281="","*",FN_MC!P281)</f>
        <v>*</v>
      </c>
      <c r="K303" s="118" t="str">
        <f>IF(FN_MC!AK281="","*",FN_MC!AK281)</f>
        <v>-</v>
      </c>
      <c r="L303" s="118" t="str">
        <f>IF(FN_MC!AM281="","*",FN_MC!AM281)</f>
        <v>-</v>
      </c>
      <c r="M303" s="118" t="str">
        <f>IF(FN_MC!AP281="","*",FN_MC!AP281)</f>
        <v>-</v>
      </c>
      <c r="N303" s="118" t="str">
        <f>IF(FN_MC!AM281="","*",FN_MC!AM281)</f>
        <v>-</v>
      </c>
      <c r="O303" s="136">
        <f>FN_MC!BH281</f>
        <v>0</v>
      </c>
      <c r="P303" s="78"/>
      <c r="Q303" s="120" t="str">
        <f>IF($A$2=1,IF(FN_MC!BJ281="","*",FN_MC!BJ281),IF(FN_MC!BK281="","*",FN_MC!BK281))</f>
        <v>*</v>
      </c>
    </row>
    <row r="304" spans="1:17">
      <c r="A304" s="85" t="str">
        <f>IF(FN_MC!B282="","*",FN_MC!B282)</f>
        <v>*</v>
      </c>
      <c r="B304" s="86" t="str">
        <f>IF(FN_MC!X282="","*",FN_MC!X282)</f>
        <v>*</v>
      </c>
      <c r="C304" s="87" t="str">
        <f>IF(FN_MC!S282="","*",FN_MC!S282)</f>
        <v>-</v>
      </c>
      <c r="D304" s="87" t="str">
        <f>IF(FN_MC!T282="","*",FN_MC!T282)</f>
        <v>-</v>
      </c>
      <c r="E304" s="87" t="str">
        <f>IF(FN_MC!D282="","*",FN_MC!D282)</f>
        <v>*</v>
      </c>
      <c r="F304" s="87" t="str">
        <f>IF(FN_MC!H282="","*",FN_MC!H282)</f>
        <v>*</v>
      </c>
      <c r="G304" s="87" t="str">
        <f>IF(FN_MC!M282="","*",FN_MC!M282)</f>
        <v>-</v>
      </c>
      <c r="H304" s="125" t="str">
        <f>IF(FN_MC!K282="","*",FN_MC!K282)</f>
        <v>*</v>
      </c>
      <c r="I304" s="110" t="str">
        <f>IF(FN_MC!O282="","*",FN_MC!O282)</f>
        <v>*</v>
      </c>
      <c r="J304" s="110" t="str">
        <f>IF(FN_MC!P282="","*",FN_MC!P282)</f>
        <v>*</v>
      </c>
      <c r="K304" s="118" t="str">
        <f>IF(FN_MC!AK282="","*",FN_MC!AK282)</f>
        <v>-</v>
      </c>
      <c r="L304" s="118" t="str">
        <f>IF(FN_MC!AM282="","*",FN_MC!AM282)</f>
        <v>-</v>
      </c>
      <c r="M304" s="118" t="str">
        <f>IF(FN_MC!AP282="","*",FN_MC!AP282)</f>
        <v>-</v>
      </c>
      <c r="N304" s="118" t="str">
        <f>IF(FN_MC!AM282="","*",FN_MC!AM282)</f>
        <v>-</v>
      </c>
      <c r="O304" s="136">
        <f>FN_MC!BH282</f>
        <v>0</v>
      </c>
      <c r="P304" s="78"/>
      <c r="Q304" s="120" t="str">
        <f>IF($A$2=1,IF(FN_MC!BJ282="","*",FN_MC!BJ282),IF(FN_MC!BK282="","*",FN_MC!BK282))</f>
        <v>*</v>
      </c>
    </row>
    <row r="305" spans="1:17">
      <c r="A305" s="85" t="str">
        <f>IF(FN_MC!B283="","*",FN_MC!B283)</f>
        <v>*</v>
      </c>
      <c r="B305" s="86" t="str">
        <f>IF(FN_MC!X283="","*",FN_MC!X283)</f>
        <v>*</v>
      </c>
      <c r="C305" s="87" t="str">
        <f>IF(FN_MC!S283="","*",FN_MC!S283)</f>
        <v>-</v>
      </c>
      <c r="D305" s="87" t="str">
        <f>IF(FN_MC!T283="","*",FN_MC!T283)</f>
        <v>-</v>
      </c>
      <c r="E305" s="87" t="str">
        <f>IF(FN_MC!D283="","*",FN_MC!D283)</f>
        <v>*</v>
      </c>
      <c r="F305" s="87" t="str">
        <f>IF(FN_MC!H283="","*",FN_MC!H283)</f>
        <v>*</v>
      </c>
      <c r="G305" s="87" t="str">
        <f>IF(FN_MC!M283="","*",FN_MC!M283)</f>
        <v>-</v>
      </c>
      <c r="H305" s="125" t="str">
        <f>IF(FN_MC!K283="","*",FN_MC!K283)</f>
        <v>*</v>
      </c>
      <c r="I305" s="110" t="str">
        <f>IF(FN_MC!O283="","*",FN_MC!O283)</f>
        <v>*</v>
      </c>
      <c r="J305" s="110" t="str">
        <f>IF(FN_MC!P283="","*",FN_MC!P283)</f>
        <v>*</v>
      </c>
      <c r="K305" s="118" t="str">
        <f>IF(FN_MC!AK283="","*",FN_MC!AK283)</f>
        <v>-</v>
      </c>
      <c r="L305" s="118" t="str">
        <f>IF(FN_MC!AM283="","*",FN_MC!AM283)</f>
        <v>-</v>
      </c>
      <c r="M305" s="118" t="str">
        <f>IF(FN_MC!AP283="","*",FN_MC!AP283)</f>
        <v>-</v>
      </c>
      <c r="N305" s="118" t="str">
        <f>IF(FN_MC!AM283="","*",FN_MC!AM283)</f>
        <v>-</v>
      </c>
      <c r="O305" s="136">
        <f>FN_MC!BH283</f>
        <v>0</v>
      </c>
      <c r="P305" s="78"/>
      <c r="Q305" s="120" t="str">
        <f>IF($A$2=1,IF(FN_MC!BJ283="","*",FN_MC!BJ283),IF(FN_MC!BK283="","*",FN_MC!BK283))</f>
        <v>*</v>
      </c>
    </row>
    <row r="306" spans="1:17">
      <c r="A306" s="85" t="str">
        <f>IF(FN_MC!B284="","*",FN_MC!B284)</f>
        <v>*</v>
      </c>
      <c r="B306" s="86" t="str">
        <f>IF(FN_MC!X284="","*",FN_MC!X284)</f>
        <v>*</v>
      </c>
      <c r="C306" s="87" t="str">
        <f>IF(FN_MC!S284="","*",FN_MC!S284)</f>
        <v>-</v>
      </c>
      <c r="D306" s="87" t="str">
        <f>IF(FN_MC!T284="","*",FN_MC!T284)</f>
        <v>-</v>
      </c>
      <c r="E306" s="87" t="str">
        <f>IF(FN_MC!D284="","*",FN_MC!D284)</f>
        <v>*</v>
      </c>
      <c r="F306" s="87" t="str">
        <f>IF(FN_MC!H284="","*",FN_MC!H284)</f>
        <v>*</v>
      </c>
      <c r="G306" s="87" t="str">
        <f>IF(FN_MC!M284="","*",FN_MC!M284)</f>
        <v>-</v>
      </c>
      <c r="H306" s="125" t="str">
        <f>IF(FN_MC!K284="","*",FN_MC!K284)</f>
        <v>*</v>
      </c>
      <c r="I306" s="110" t="str">
        <f>IF(FN_MC!O284="","*",FN_MC!O284)</f>
        <v>*</v>
      </c>
      <c r="J306" s="110" t="str">
        <f>IF(FN_MC!P284="","*",FN_MC!P284)</f>
        <v>*</v>
      </c>
      <c r="K306" s="118" t="str">
        <f>IF(FN_MC!AK284="","*",FN_MC!AK284)</f>
        <v>-</v>
      </c>
      <c r="L306" s="118" t="str">
        <f>IF(FN_MC!AM284="","*",FN_MC!AM284)</f>
        <v>-</v>
      </c>
      <c r="M306" s="118" t="str">
        <f>IF(FN_MC!AP284="","*",FN_MC!AP284)</f>
        <v>-</v>
      </c>
      <c r="N306" s="118" t="str">
        <f>IF(FN_MC!AM284="","*",FN_MC!AM284)</f>
        <v>-</v>
      </c>
      <c r="O306" s="136">
        <f>FN_MC!BH284</f>
        <v>0</v>
      </c>
      <c r="P306" s="78"/>
      <c r="Q306" s="120" t="str">
        <f>IF($A$2=1,IF(FN_MC!BJ284="","*",FN_MC!BJ284),IF(FN_MC!BK284="","*",FN_MC!BK284))</f>
        <v>*</v>
      </c>
    </row>
    <row r="307" spans="1:17">
      <c r="A307" s="85" t="str">
        <f>IF(FN_MC!B285="","*",FN_MC!B285)</f>
        <v>*</v>
      </c>
      <c r="B307" s="86" t="str">
        <f>IF(FN_MC!X285="","*",FN_MC!X285)</f>
        <v>*</v>
      </c>
      <c r="C307" s="87" t="str">
        <f>IF(FN_MC!S285="","*",FN_MC!S285)</f>
        <v>-</v>
      </c>
      <c r="D307" s="87" t="str">
        <f>IF(FN_MC!T285="","*",FN_MC!T285)</f>
        <v>-</v>
      </c>
      <c r="E307" s="87" t="str">
        <f>IF(FN_MC!D285="","*",FN_MC!D285)</f>
        <v>*</v>
      </c>
      <c r="F307" s="87" t="str">
        <f>IF(FN_MC!H285="","*",FN_MC!H285)</f>
        <v>*</v>
      </c>
      <c r="G307" s="87" t="str">
        <f>IF(FN_MC!M285="","*",FN_MC!M285)</f>
        <v>-</v>
      </c>
      <c r="H307" s="125" t="str">
        <f>IF(FN_MC!K285="","*",FN_MC!K285)</f>
        <v>*</v>
      </c>
      <c r="I307" s="110" t="str">
        <f>IF(FN_MC!O285="","*",FN_MC!O285)</f>
        <v>*</v>
      </c>
      <c r="J307" s="110" t="str">
        <f>IF(FN_MC!P285="","*",FN_MC!P285)</f>
        <v>*</v>
      </c>
      <c r="K307" s="118" t="str">
        <f>IF(FN_MC!AK285="","*",FN_MC!AK285)</f>
        <v>-</v>
      </c>
      <c r="L307" s="118" t="str">
        <f>IF(FN_MC!AM285="","*",FN_MC!AM285)</f>
        <v>-</v>
      </c>
      <c r="M307" s="118" t="str">
        <f>IF(FN_MC!AP285="","*",FN_MC!AP285)</f>
        <v>-</v>
      </c>
      <c r="N307" s="118" t="str">
        <f>IF(FN_MC!AM285="","*",FN_MC!AM285)</f>
        <v>-</v>
      </c>
      <c r="O307" s="136">
        <f>FN_MC!BH285</f>
        <v>0</v>
      </c>
      <c r="P307" s="78"/>
      <c r="Q307" s="120" t="str">
        <f>IF($A$2=1,IF(FN_MC!BJ285="","*",FN_MC!BJ285),IF(FN_MC!BK285="","*",FN_MC!BK285))</f>
        <v>*</v>
      </c>
    </row>
    <row r="308" spans="1:17">
      <c r="A308" s="85" t="str">
        <f>IF(FN_MC!B286="","*",FN_MC!B286)</f>
        <v>*</v>
      </c>
      <c r="B308" s="86" t="str">
        <f>IF(FN_MC!X286="","*",FN_MC!X286)</f>
        <v>*</v>
      </c>
      <c r="C308" s="87" t="str">
        <f>IF(FN_MC!S286="","*",FN_MC!S286)</f>
        <v>-</v>
      </c>
      <c r="D308" s="87" t="str">
        <f>IF(FN_MC!T286="","*",FN_MC!T286)</f>
        <v>-</v>
      </c>
      <c r="E308" s="87" t="str">
        <f>IF(FN_MC!D286="","*",FN_MC!D286)</f>
        <v>*</v>
      </c>
      <c r="F308" s="87" t="str">
        <f>IF(FN_MC!H286="","*",FN_MC!H286)</f>
        <v>*</v>
      </c>
      <c r="G308" s="87" t="str">
        <f>IF(FN_MC!M286="","*",FN_MC!M286)</f>
        <v>-</v>
      </c>
      <c r="H308" s="125" t="str">
        <f>IF(FN_MC!K286="","*",FN_MC!K286)</f>
        <v>*</v>
      </c>
      <c r="I308" s="110" t="str">
        <f>IF(FN_MC!O286="","*",FN_MC!O286)</f>
        <v>*</v>
      </c>
      <c r="J308" s="110" t="str">
        <f>IF(FN_MC!P286="","*",FN_MC!P286)</f>
        <v>*</v>
      </c>
      <c r="K308" s="118" t="str">
        <f>IF(FN_MC!AK286="","*",FN_MC!AK286)</f>
        <v>-</v>
      </c>
      <c r="L308" s="118" t="str">
        <f>IF(FN_MC!AM286="","*",FN_MC!AM286)</f>
        <v>-</v>
      </c>
      <c r="M308" s="118" t="str">
        <f>IF(FN_MC!AP286="","*",FN_MC!AP286)</f>
        <v>-</v>
      </c>
      <c r="N308" s="118" t="str">
        <f>IF(FN_MC!AM286="","*",FN_MC!AM286)</f>
        <v>-</v>
      </c>
      <c r="O308" s="136">
        <f>FN_MC!BH286</f>
        <v>0</v>
      </c>
      <c r="P308" s="78"/>
      <c r="Q308" s="120" t="str">
        <f>IF($A$2=1,IF(FN_MC!BJ286="","*",FN_MC!BJ286),IF(FN_MC!BK286="","*",FN_MC!BK286))</f>
        <v>*</v>
      </c>
    </row>
    <row r="309" spans="1:17">
      <c r="A309" s="85" t="str">
        <f>IF(FN_MC!B287="","*",FN_MC!B287)</f>
        <v>*</v>
      </c>
      <c r="B309" s="86" t="str">
        <f>IF(FN_MC!X287="","*",FN_MC!X287)</f>
        <v>*</v>
      </c>
      <c r="C309" s="87" t="str">
        <f>IF(FN_MC!S287="","*",FN_MC!S287)</f>
        <v>-</v>
      </c>
      <c r="D309" s="87" t="str">
        <f>IF(FN_MC!T287="","*",FN_MC!T287)</f>
        <v>-</v>
      </c>
      <c r="E309" s="87" t="str">
        <f>IF(FN_MC!D287="","*",FN_MC!D287)</f>
        <v>*</v>
      </c>
      <c r="F309" s="87" t="str">
        <f>IF(FN_MC!H287="","*",FN_MC!H287)</f>
        <v>*</v>
      </c>
      <c r="G309" s="87" t="str">
        <f>IF(FN_MC!M287="","*",FN_MC!M287)</f>
        <v>-</v>
      </c>
      <c r="H309" s="125" t="str">
        <f>IF(FN_MC!K287="","*",FN_MC!K287)</f>
        <v>*</v>
      </c>
      <c r="I309" s="110" t="str">
        <f>IF(FN_MC!O287="","*",FN_MC!O287)</f>
        <v>*</v>
      </c>
      <c r="J309" s="110" t="str">
        <f>IF(FN_MC!P287="","*",FN_MC!P287)</f>
        <v>*</v>
      </c>
      <c r="K309" s="118" t="str">
        <f>IF(FN_MC!AK287="","*",FN_MC!AK287)</f>
        <v>-</v>
      </c>
      <c r="L309" s="118" t="str">
        <f>IF(FN_MC!AM287="","*",FN_MC!AM287)</f>
        <v>-</v>
      </c>
      <c r="M309" s="118" t="str">
        <f>IF(FN_MC!AP287="","*",FN_MC!AP287)</f>
        <v>-</v>
      </c>
      <c r="N309" s="118" t="str">
        <f>IF(FN_MC!AM287="","*",FN_MC!AM287)</f>
        <v>-</v>
      </c>
      <c r="O309" s="136">
        <f>FN_MC!BH287</f>
        <v>0</v>
      </c>
      <c r="P309" s="78"/>
      <c r="Q309" s="120" t="str">
        <f>IF($A$2=1,IF(FN_MC!BJ287="","*",FN_MC!BJ287),IF(FN_MC!BK287="","*",FN_MC!BK287))</f>
        <v>*</v>
      </c>
    </row>
    <row r="310" spans="1:17">
      <c r="A310" s="85" t="str">
        <f>IF(FN_MC!B288="","*",FN_MC!B288)</f>
        <v>*</v>
      </c>
      <c r="B310" s="86" t="str">
        <f>IF(FN_MC!X288="","*",FN_MC!X288)</f>
        <v>*</v>
      </c>
      <c r="C310" s="87" t="str">
        <f>IF(FN_MC!S288="","*",FN_MC!S288)</f>
        <v>-</v>
      </c>
      <c r="D310" s="87" t="str">
        <f>IF(FN_MC!T288="","*",FN_MC!T288)</f>
        <v>-</v>
      </c>
      <c r="E310" s="87" t="str">
        <f>IF(FN_MC!D288="","*",FN_MC!D288)</f>
        <v>*</v>
      </c>
      <c r="F310" s="87" t="str">
        <f>IF(FN_MC!H288="","*",FN_MC!H288)</f>
        <v>*</v>
      </c>
      <c r="G310" s="87" t="str">
        <f>IF(FN_MC!M288="","*",FN_MC!M288)</f>
        <v>-</v>
      </c>
      <c r="H310" s="125" t="str">
        <f>IF(FN_MC!K288="","*",FN_MC!K288)</f>
        <v>*</v>
      </c>
      <c r="I310" s="110" t="str">
        <f>IF(FN_MC!O288="","*",FN_MC!O288)</f>
        <v>*</v>
      </c>
      <c r="J310" s="110" t="str">
        <f>IF(FN_MC!P288="","*",FN_MC!P288)</f>
        <v>*</v>
      </c>
      <c r="K310" s="118" t="str">
        <f>IF(FN_MC!AK288="","*",FN_MC!AK288)</f>
        <v>-</v>
      </c>
      <c r="L310" s="118" t="str">
        <f>IF(FN_MC!AM288="","*",FN_MC!AM288)</f>
        <v>-</v>
      </c>
      <c r="M310" s="118" t="str">
        <f>IF(FN_MC!AP288="","*",FN_MC!AP288)</f>
        <v>-</v>
      </c>
      <c r="N310" s="118" t="str">
        <f>IF(FN_MC!AM288="","*",FN_MC!AM288)</f>
        <v>-</v>
      </c>
      <c r="O310" s="136">
        <f>FN_MC!BH288</f>
        <v>0</v>
      </c>
      <c r="P310" s="78"/>
      <c r="Q310" s="120" t="str">
        <f>IF($A$2=1,IF(FN_MC!BJ288="","*",FN_MC!BJ288),IF(FN_MC!BK288="","*",FN_MC!BK288))</f>
        <v>*</v>
      </c>
    </row>
    <row r="311" spans="1:17">
      <c r="A311" s="85" t="str">
        <f>IF(FN_MC!B289="","*",FN_MC!B289)</f>
        <v>*</v>
      </c>
      <c r="B311" s="86" t="str">
        <f>IF(FN_MC!X289="","*",FN_MC!X289)</f>
        <v>*</v>
      </c>
      <c r="C311" s="87" t="str">
        <f>IF(FN_MC!S289="","*",FN_MC!S289)</f>
        <v>-</v>
      </c>
      <c r="D311" s="87" t="str">
        <f>IF(FN_MC!T289="","*",FN_MC!T289)</f>
        <v>-</v>
      </c>
      <c r="E311" s="87" t="str">
        <f>IF(FN_MC!D289="","*",FN_MC!D289)</f>
        <v>*</v>
      </c>
      <c r="F311" s="87" t="str">
        <f>IF(FN_MC!H289="","*",FN_MC!H289)</f>
        <v>*</v>
      </c>
      <c r="G311" s="87" t="str">
        <f>IF(FN_MC!M289="","*",FN_MC!M289)</f>
        <v>-</v>
      </c>
      <c r="H311" s="125" t="str">
        <f>IF(FN_MC!K289="","*",FN_MC!K289)</f>
        <v>*</v>
      </c>
      <c r="I311" s="110" t="str">
        <f>IF(FN_MC!O289="","*",FN_MC!O289)</f>
        <v>*</v>
      </c>
      <c r="J311" s="110" t="str">
        <f>IF(FN_MC!P289="","*",FN_MC!P289)</f>
        <v>*</v>
      </c>
      <c r="K311" s="118" t="str">
        <f>IF(FN_MC!AK289="","*",FN_MC!AK289)</f>
        <v>-</v>
      </c>
      <c r="L311" s="118" t="str">
        <f>IF(FN_MC!AM289="","*",FN_MC!AM289)</f>
        <v>-</v>
      </c>
      <c r="M311" s="118" t="str">
        <f>IF(FN_MC!AP289="","*",FN_MC!AP289)</f>
        <v>-</v>
      </c>
      <c r="N311" s="118" t="str">
        <f>IF(FN_MC!AM289="","*",FN_MC!AM289)</f>
        <v>-</v>
      </c>
      <c r="O311" s="136">
        <f>FN_MC!BH289</f>
        <v>0</v>
      </c>
      <c r="P311" s="78"/>
      <c r="Q311" s="120" t="str">
        <f>IF($A$2=1,IF(FN_MC!BJ289="","*",FN_MC!BJ289),IF(FN_MC!BK289="","*",FN_MC!BK289))</f>
        <v>*</v>
      </c>
    </row>
    <row r="312" spans="1:17">
      <c r="A312" s="85" t="str">
        <f>IF(FN_MC!B290="","*",FN_MC!B290)</f>
        <v>*</v>
      </c>
      <c r="B312" s="86" t="str">
        <f>IF(FN_MC!X290="","*",FN_MC!X290)</f>
        <v>*</v>
      </c>
      <c r="C312" s="87" t="str">
        <f>IF(FN_MC!S290="","*",FN_MC!S290)</f>
        <v>-</v>
      </c>
      <c r="D312" s="87" t="str">
        <f>IF(FN_MC!T290="","*",FN_MC!T290)</f>
        <v>-</v>
      </c>
      <c r="E312" s="87" t="str">
        <f>IF(FN_MC!D290="","*",FN_MC!D290)</f>
        <v>*</v>
      </c>
      <c r="F312" s="87" t="str">
        <f>IF(FN_MC!H290="","*",FN_MC!H290)</f>
        <v>*</v>
      </c>
      <c r="G312" s="87" t="str">
        <f>IF(FN_MC!M290="","*",FN_MC!M290)</f>
        <v>-</v>
      </c>
      <c r="H312" s="125" t="str">
        <f>IF(FN_MC!K290="","*",FN_MC!K290)</f>
        <v>*</v>
      </c>
      <c r="I312" s="110" t="str">
        <f>IF(FN_MC!O290="","*",FN_MC!O290)</f>
        <v>*</v>
      </c>
      <c r="J312" s="110" t="str">
        <f>IF(FN_MC!P290="","*",FN_MC!P290)</f>
        <v>*</v>
      </c>
      <c r="K312" s="118" t="str">
        <f>IF(FN_MC!AK290="","*",FN_MC!AK290)</f>
        <v>-</v>
      </c>
      <c r="L312" s="118" t="str">
        <f>IF(FN_MC!AM290="","*",FN_MC!AM290)</f>
        <v>-</v>
      </c>
      <c r="M312" s="118" t="str">
        <f>IF(FN_MC!AP290="","*",FN_MC!AP290)</f>
        <v>-</v>
      </c>
      <c r="N312" s="118" t="str">
        <f>IF(FN_MC!AM290="","*",FN_MC!AM290)</f>
        <v>-</v>
      </c>
      <c r="O312" s="136">
        <f>FN_MC!BH290</f>
        <v>0</v>
      </c>
      <c r="P312" s="78"/>
      <c r="Q312" s="120" t="str">
        <f>IF($A$2=1,IF(FN_MC!BJ290="","*",FN_MC!BJ290),IF(FN_MC!BK290="","*",FN_MC!BK290))</f>
        <v>*</v>
      </c>
    </row>
    <row r="313" spans="1:17">
      <c r="A313" s="85" t="str">
        <f>IF(FN_MC!B291="","*",FN_MC!B291)</f>
        <v>*</v>
      </c>
      <c r="B313" s="86" t="str">
        <f>IF(FN_MC!X291="","*",FN_MC!X291)</f>
        <v>*</v>
      </c>
      <c r="C313" s="87" t="str">
        <f>IF(FN_MC!S291="","*",FN_MC!S291)</f>
        <v>-</v>
      </c>
      <c r="D313" s="87" t="str">
        <f>IF(FN_MC!T291="","*",FN_MC!T291)</f>
        <v>-</v>
      </c>
      <c r="E313" s="87" t="str">
        <f>IF(FN_MC!D291="","*",FN_MC!D291)</f>
        <v>*</v>
      </c>
      <c r="F313" s="87" t="str">
        <f>IF(FN_MC!H291="","*",FN_MC!H291)</f>
        <v>*</v>
      </c>
      <c r="G313" s="87" t="str">
        <f>IF(FN_MC!M291="","*",FN_MC!M291)</f>
        <v>-</v>
      </c>
      <c r="H313" s="125" t="str">
        <f>IF(FN_MC!K291="","*",FN_MC!K291)</f>
        <v>*</v>
      </c>
      <c r="I313" s="110" t="str">
        <f>IF(FN_MC!O291="","*",FN_MC!O291)</f>
        <v>*</v>
      </c>
      <c r="J313" s="110" t="str">
        <f>IF(FN_MC!P291="","*",FN_MC!P291)</f>
        <v>*</v>
      </c>
      <c r="K313" s="118" t="str">
        <f>IF(FN_MC!AK291="","*",FN_MC!AK291)</f>
        <v>-</v>
      </c>
      <c r="L313" s="118" t="str">
        <f>IF(FN_MC!AM291="","*",FN_MC!AM291)</f>
        <v>-</v>
      </c>
      <c r="M313" s="118" t="str">
        <f>IF(FN_MC!AP291="","*",FN_MC!AP291)</f>
        <v>-</v>
      </c>
      <c r="N313" s="118" t="str">
        <f>IF(FN_MC!AM291="","*",FN_MC!AM291)</f>
        <v>-</v>
      </c>
      <c r="O313" s="136">
        <f>FN_MC!BH291</f>
        <v>0</v>
      </c>
      <c r="P313" s="78"/>
      <c r="Q313" s="120" t="str">
        <f>IF($A$2=1,IF(FN_MC!BJ291="","*",FN_MC!BJ291),IF(FN_MC!BK291="","*",FN_MC!BK291))</f>
        <v>*</v>
      </c>
    </row>
    <row r="314" spans="1:17">
      <c r="A314" s="85" t="str">
        <f>IF(FN_MC!B292="","*",FN_MC!B292)</f>
        <v>*</v>
      </c>
      <c r="B314" s="86" t="str">
        <f>IF(FN_MC!X292="","*",FN_MC!X292)</f>
        <v>*</v>
      </c>
      <c r="C314" s="87" t="str">
        <f>IF(FN_MC!S292="","*",FN_MC!S292)</f>
        <v>-</v>
      </c>
      <c r="D314" s="87" t="str">
        <f>IF(FN_MC!T292="","*",FN_MC!T292)</f>
        <v>-</v>
      </c>
      <c r="E314" s="87" t="str">
        <f>IF(FN_MC!D292="","*",FN_MC!D292)</f>
        <v>*</v>
      </c>
      <c r="F314" s="87" t="str">
        <f>IF(FN_MC!H292="","*",FN_MC!H292)</f>
        <v>*</v>
      </c>
      <c r="G314" s="87" t="str">
        <f>IF(FN_MC!M292="","*",FN_MC!M292)</f>
        <v>-</v>
      </c>
      <c r="H314" s="125" t="str">
        <f>IF(FN_MC!K292="","*",FN_MC!K292)</f>
        <v>*</v>
      </c>
      <c r="I314" s="110" t="str">
        <f>IF(FN_MC!O292="","*",FN_MC!O292)</f>
        <v>*</v>
      </c>
      <c r="J314" s="110" t="str">
        <f>IF(FN_MC!P292="","*",FN_MC!P292)</f>
        <v>*</v>
      </c>
      <c r="K314" s="118" t="str">
        <f>IF(FN_MC!AK292="","*",FN_MC!AK292)</f>
        <v>-</v>
      </c>
      <c r="L314" s="118" t="str">
        <f>IF(FN_MC!AM292="","*",FN_MC!AM292)</f>
        <v>-</v>
      </c>
      <c r="M314" s="118" t="str">
        <f>IF(FN_MC!AP292="","*",FN_MC!AP292)</f>
        <v>-</v>
      </c>
      <c r="N314" s="118" t="str">
        <f>IF(FN_MC!AM292="","*",FN_MC!AM292)</f>
        <v>-</v>
      </c>
      <c r="O314" s="136">
        <f>FN_MC!BH292</f>
        <v>0</v>
      </c>
      <c r="P314" s="78"/>
      <c r="Q314" s="120" t="str">
        <f>IF($A$2=1,IF(FN_MC!BJ292="","*",FN_MC!BJ292),IF(FN_MC!BK292="","*",FN_MC!BK292))</f>
        <v>*</v>
      </c>
    </row>
    <row r="315" spans="1:17">
      <c r="A315" s="85" t="str">
        <f>IF(FN_MC!B293="","*",FN_MC!B293)</f>
        <v>*</v>
      </c>
      <c r="B315" s="86" t="str">
        <f>IF(FN_MC!X293="","*",FN_MC!X293)</f>
        <v>*</v>
      </c>
      <c r="C315" s="87" t="str">
        <f>IF(FN_MC!S293="","*",FN_MC!S293)</f>
        <v>-</v>
      </c>
      <c r="D315" s="87" t="str">
        <f>IF(FN_MC!T293="","*",FN_MC!T293)</f>
        <v>-</v>
      </c>
      <c r="E315" s="87" t="str">
        <f>IF(FN_MC!D293="","*",FN_MC!D293)</f>
        <v>*</v>
      </c>
      <c r="F315" s="87" t="str">
        <f>IF(FN_MC!H293="","*",FN_MC!H293)</f>
        <v>*</v>
      </c>
      <c r="G315" s="87" t="str">
        <f>IF(FN_MC!M293="","*",FN_MC!M293)</f>
        <v>-</v>
      </c>
      <c r="H315" s="125" t="str">
        <f>IF(FN_MC!K293="","*",FN_MC!K293)</f>
        <v>*</v>
      </c>
      <c r="I315" s="110" t="str">
        <f>IF(FN_MC!O293="","*",FN_MC!O293)</f>
        <v>*</v>
      </c>
      <c r="J315" s="110" t="str">
        <f>IF(FN_MC!P293="","*",FN_MC!P293)</f>
        <v>*</v>
      </c>
      <c r="K315" s="118" t="str">
        <f>IF(FN_MC!AK293="","*",FN_MC!AK293)</f>
        <v>-</v>
      </c>
      <c r="L315" s="118" t="str">
        <f>IF(FN_MC!AM293="","*",FN_MC!AM293)</f>
        <v>-</v>
      </c>
      <c r="M315" s="118" t="str">
        <f>IF(FN_MC!AP293="","*",FN_MC!AP293)</f>
        <v>-</v>
      </c>
      <c r="N315" s="118" t="str">
        <f>IF(FN_MC!AM293="","*",FN_MC!AM293)</f>
        <v>-</v>
      </c>
      <c r="O315" s="136">
        <f>FN_MC!BH293</f>
        <v>0</v>
      </c>
      <c r="P315" s="78"/>
      <c r="Q315" s="120" t="str">
        <f>IF($A$2=1,IF(FN_MC!BJ293="","*",FN_MC!BJ293),IF(FN_MC!BK293="","*",FN_MC!BK293))</f>
        <v>*</v>
      </c>
    </row>
    <row r="316" spans="1:17">
      <c r="A316" s="85" t="str">
        <f>IF(FN_MC!B294="","*",FN_MC!B294)</f>
        <v>*</v>
      </c>
      <c r="B316" s="86" t="str">
        <f>IF(FN_MC!X294="","*",FN_MC!X294)</f>
        <v>*</v>
      </c>
      <c r="C316" s="87" t="str">
        <f>IF(FN_MC!S294="","*",FN_MC!S294)</f>
        <v>-</v>
      </c>
      <c r="D316" s="87" t="str">
        <f>IF(FN_MC!T294="","*",FN_MC!T294)</f>
        <v>-</v>
      </c>
      <c r="E316" s="87" t="str">
        <f>IF(FN_MC!D294="","*",FN_MC!D294)</f>
        <v>*</v>
      </c>
      <c r="F316" s="87" t="str">
        <f>IF(FN_MC!H294="","*",FN_MC!H294)</f>
        <v>*</v>
      </c>
      <c r="G316" s="87" t="str">
        <f>IF(FN_MC!M294="","*",FN_MC!M294)</f>
        <v>-</v>
      </c>
      <c r="H316" s="125" t="str">
        <f>IF(FN_MC!K294="","*",FN_MC!K294)</f>
        <v>*</v>
      </c>
      <c r="I316" s="110" t="str">
        <f>IF(FN_MC!O294="","*",FN_MC!O294)</f>
        <v>*</v>
      </c>
      <c r="J316" s="110" t="str">
        <f>IF(FN_MC!P294="","*",FN_MC!P294)</f>
        <v>*</v>
      </c>
      <c r="K316" s="118" t="str">
        <f>IF(FN_MC!AK294="","*",FN_MC!AK294)</f>
        <v>-</v>
      </c>
      <c r="L316" s="118" t="str">
        <f>IF(FN_MC!AM294="","*",FN_MC!AM294)</f>
        <v>-</v>
      </c>
      <c r="M316" s="118" t="str">
        <f>IF(FN_MC!AP294="","*",FN_MC!AP294)</f>
        <v>-</v>
      </c>
      <c r="N316" s="118" t="str">
        <f>IF(FN_MC!AM294="","*",FN_MC!AM294)</f>
        <v>-</v>
      </c>
      <c r="O316" s="136">
        <f>FN_MC!BH294</f>
        <v>0</v>
      </c>
      <c r="P316" s="78"/>
      <c r="Q316" s="120" t="str">
        <f>IF($A$2=1,IF(FN_MC!BJ294="","*",FN_MC!BJ294),IF(FN_MC!BK294="","*",FN_MC!BK294))</f>
        <v>*</v>
      </c>
    </row>
    <row r="317" spans="1:17">
      <c r="A317" s="85" t="str">
        <f>IF(FN_MC!B295="","*",FN_MC!B295)</f>
        <v>*</v>
      </c>
      <c r="B317" s="86" t="str">
        <f>IF(FN_MC!X295="","*",FN_MC!X295)</f>
        <v>*</v>
      </c>
      <c r="C317" s="87" t="str">
        <f>IF(FN_MC!S295="","*",FN_MC!S295)</f>
        <v>-</v>
      </c>
      <c r="D317" s="87" t="str">
        <f>IF(FN_MC!T295="","*",FN_MC!T295)</f>
        <v>-</v>
      </c>
      <c r="E317" s="87" t="str">
        <f>IF(FN_MC!D295="","*",FN_MC!D295)</f>
        <v>*</v>
      </c>
      <c r="F317" s="87" t="str">
        <f>IF(FN_MC!H295="","*",FN_MC!H295)</f>
        <v>*</v>
      </c>
      <c r="G317" s="87" t="str">
        <f>IF(FN_MC!M295="","*",FN_MC!M295)</f>
        <v>-</v>
      </c>
      <c r="H317" s="125" t="str">
        <f>IF(FN_MC!K295="","*",FN_MC!K295)</f>
        <v>*</v>
      </c>
      <c r="I317" s="110" t="str">
        <f>IF(FN_MC!O295="","*",FN_MC!O295)</f>
        <v>*</v>
      </c>
      <c r="J317" s="110" t="str">
        <f>IF(FN_MC!P295="","*",FN_MC!P295)</f>
        <v>*</v>
      </c>
      <c r="K317" s="118" t="str">
        <f>IF(FN_MC!AK295="","*",FN_MC!AK295)</f>
        <v>-</v>
      </c>
      <c r="L317" s="118" t="str">
        <f>IF(FN_MC!AM295="","*",FN_MC!AM295)</f>
        <v>-</v>
      </c>
      <c r="M317" s="118" t="str">
        <f>IF(FN_MC!AP295="","*",FN_MC!AP295)</f>
        <v>-</v>
      </c>
      <c r="N317" s="118" t="str">
        <f>IF(FN_MC!AM295="","*",FN_MC!AM295)</f>
        <v>-</v>
      </c>
      <c r="O317" s="136">
        <f>FN_MC!BH295</f>
        <v>0</v>
      </c>
      <c r="P317" s="78"/>
      <c r="Q317" s="120" t="str">
        <f>IF($A$2=1,IF(FN_MC!BJ295="","*",FN_MC!BJ295),IF(FN_MC!BK295="","*",FN_MC!BK295))</f>
        <v>*</v>
      </c>
    </row>
    <row r="318" spans="1:17">
      <c r="A318" s="85" t="str">
        <f>IF(FN_MC!B296="","*",FN_MC!B296)</f>
        <v>*</v>
      </c>
      <c r="B318" s="86" t="str">
        <f>IF(FN_MC!X296="","*",FN_MC!X296)</f>
        <v>*</v>
      </c>
      <c r="C318" s="87" t="str">
        <f>IF(FN_MC!S296="","*",FN_MC!S296)</f>
        <v>-</v>
      </c>
      <c r="D318" s="87" t="str">
        <f>IF(FN_MC!T296="","*",FN_MC!T296)</f>
        <v>-</v>
      </c>
      <c r="E318" s="87" t="str">
        <f>IF(FN_MC!D296="","*",FN_MC!D296)</f>
        <v>*</v>
      </c>
      <c r="F318" s="87" t="str">
        <f>IF(FN_MC!H296="","*",FN_MC!H296)</f>
        <v>*</v>
      </c>
      <c r="G318" s="87" t="str">
        <f>IF(FN_MC!M296="","*",FN_MC!M296)</f>
        <v>-</v>
      </c>
      <c r="H318" s="125" t="str">
        <f>IF(FN_MC!K296="","*",FN_MC!K296)</f>
        <v>*</v>
      </c>
      <c r="I318" s="110" t="str">
        <f>IF(FN_MC!O296="","*",FN_MC!O296)</f>
        <v>*</v>
      </c>
      <c r="J318" s="110" t="str">
        <f>IF(FN_MC!P296="","*",FN_MC!P296)</f>
        <v>*</v>
      </c>
      <c r="K318" s="118" t="str">
        <f>IF(FN_MC!AK296="","*",FN_MC!AK296)</f>
        <v>-</v>
      </c>
      <c r="L318" s="118" t="str">
        <f>IF(FN_MC!AM296="","*",FN_MC!AM296)</f>
        <v>-</v>
      </c>
      <c r="M318" s="118" t="str">
        <f>IF(FN_MC!AP296="","*",FN_MC!AP296)</f>
        <v>-</v>
      </c>
      <c r="N318" s="118" t="str">
        <f>IF(FN_MC!AM296="","*",FN_MC!AM296)</f>
        <v>-</v>
      </c>
      <c r="O318" s="136">
        <f>FN_MC!BH296</f>
        <v>0</v>
      </c>
      <c r="P318" s="78"/>
      <c r="Q318" s="120" t="str">
        <f>IF($A$2=1,IF(FN_MC!BJ296="","*",FN_MC!BJ296),IF(FN_MC!BK296="","*",FN_MC!BK296))</f>
        <v>*</v>
      </c>
    </row>
    <row r="319" spans="1:17">
      <c r="A319" s="85" t="str">
        <f>IF(FN_MC!B297="","*",FN_MC!B297)</f>
        <v>*</v>
      </c>
      <c r="B319" s="86" t="str">
        <f>IF(FN_MC!X297="","*",FN_MC!X297)</f>
        <v>*</v>
      </c>
      <c r="C319" s="87" t="str">
        <f>IF(FN_MC!S297="","*",FN_MC!S297)</f>
        <v>-</v>
      </c>
      <c r="D319" s="87" t="str">
        <f>IF(FN_MC!T297="","*",FN_MC!T297)</f>
        <v>-</v>
      </c>
      <c r="E319" s="87" t="str">
        <f>IF(FN_MC!D297="","*",FN_MC!D297)</f>
        <v>*</v>
      </c>
      <c r="F319" s="87" t="str">
        <f>IF(FN_MC!H297="","*",FN_MC!H297)</f>
        <v>*</v>
      </c>
      <c r="G319" s="87" t="str">
        <f>IF(FN_MC!M297="","*",FN_MC!M297)</f>
        <v>-</v>
      </c>
      <c r="H319" s="125" t="str">
        <f>IF(FN_MC!K297="","*",FN_MC!K297)</f>
        <v>*</v>
      </c>
      <c r="I319" s="110" t="str">
        <f>IF(FN_MC!O297="","*",FN_MC!O297)</f>
        <v>*</v>
      </c>
      <c r="J319" s="110" t="str">
        <f>IF(FN_MC!P297="","*",FN_MC!P297)</f>
        <v>*</v>
      </c>
      <c r="K319" s="118" t="str">
        <f>IF(FN_MC!AK297="","*",FN_MC!AK297)</f>
        <v>-</v>
      </c>
      <c r="L319" s="118" t="str">
        <f>IF(FN_MC!AM297="","*",FN_MC!AM297)</f>
        <v>-</v>
      </c>
      <c r="M319" s="118" t="str">
        <f>IF(FN_MC!AP297="","*",FN_MC!AP297)</f>
        <v>-</v>
      </c>
      <c r="N319" s="118" t="str">
        <f>IF(FN_MC!AM297="","*",FN_MC!AM297)</f>
        <v>-</v>
      </c>
      <c r="O319" s="136">
        <f>FN_MC!BH297</f>
        <v>0</v>
      </c>
      <c r="P319" s="78"/>
      <c r="Q319" s="120" t="str">
        <f>IF($A$2=1,IF(FN_MC!BJ297="","*",FN_MC!BJ297),IF(FN_MC!BK297="","*",FN_MC!BK297))</f>
        <v>*</v>
      </c>
    </row>
    <row r="320" spans="1:17">
      <c r="A320" s="85" t="str">
        <f>IF(FN_MC!B298="","*",FN_MC!B298)</f>
        <v>*</v>
      </c>
      <c r="B320" s="86" t="str">
        <f>IF(FN_MC!X298="","*",FN_MC!X298)</f>
        <v>*</v>
      </c>
      <c r="C320" s="87" t="str">
        <f>IF(FN_MC!S298="","*",FN_MC!S298)</f>
        <v>-</v>
      </c>
      <c r="D320" s="87" t="str">
        <f>IF(FN_MC!T298="","*",FN_MC!T298)</f>
        <v>-</v>
      </c>
      <c r="E320" s="87" t="str">
        <f>IF(FN_MC!D298="","*",FN_MC!D298)</f>
        <v>*</v>
      </c>
      <c r="F320" s="87" t="str">
        <f>IF(FN_MC!H298="","*",FN_MC!H298)</f>
        <v>*</v>
      </c>
      <c r="G320" s="87" t="str">
        <f>IF(FN_MC!M298="","*",FN_MC!M298)</f>
        <v>-</v>
      </c>
      <c r="H320" s="125" t="str">
        <f>IF(FN_MC!K298="","*",FN_MC!K298)</f>
        <v>*</v>
      </c>
      <c r="I320" s="110" t="str">
        <f>IF(FN_MC!O298="","*",FN_MC!O298)</f>
        <v>*</v>
      </c>
      <c r="J320" s="110" t="str">
        <f>IF(FN_MC!P298="","*",FN_MC!P298)</f>
        <v>*</v>
      </c>
      <c r="K320" s="118" t="str">
        <f>IF(FN_MC!AK298="","*",FN_MC!AK298)</f>
        <v>-</v>
      </c>
      <c r="L320" s="118" t="str">
        <f>IF(FN_MC!AM298="","*",FN_MC!AM298)</f>
        <v>-</v>
      </c>
      <c r="M320" s="118" t="str">
        <f>IF(FN_MC!AP298="","*",FN_MC!AP298)</f>
        <v>-</v>
      </c>
      <c r="N320" s="118" t="str">
        <f>IF(FN_MC!AM298="","*",FN_MC!AM298)</f>
        <v>-</v>
      </c>
      <c r="O320" s="136">
        <f>FN_MC!BH298</f>
        <v>0</v>
      </c>
      <c r="P320" s="78"/>
      <c r="Q320" s="120" t="str">
        <f>IF($A$2=1,IF(FN_MC!BJ298="","*",FN_MC!BJ298),IF(FN_MC!BK298="","*",FN_MC!BK298))</f>
        <v>*</v>
      </c>
    </row>
    <row r="321" spans="1:17">
      <c r="A321" s="85" t="str">
        <f>IF(FN_MC!B299="","*",FN_MC!B299)</f>
        <v>*</v>
      </c>
      <c r="B321" s="86" t="str">
        <f>IF(FN_MC!X299="","*",FN_MC!X299)</f>
        <v>*</v>
      </c>
      <c r="C321" s="87" t="str">
        <f>IF(FN_MC!S299="","*",FN_MC!S299)</f>
        <v>-</v>
      </c>
      <c r="D321" s="87" t="str">
        <f>IF(FN_MC!T299="","*",FN_MC!T299)</f>
        <v>-</v>
      </c>
      <c r="E321" s="87" t="str">
        <f>IF(FN_MC!D299="","*",FN_MC!D299)</f>
        <v>*</v>
      </c>
      <c r="F321" s="87" t="str">
        <f>IF(FN_MC!H299="","*",FN_MC!H299)</f>
        <v>*</v>
      </c>
      <c r="G321" s="87" t="str">
        <f>IF(FN_MC!M299="","*",FN_MC!M299)</f>
        <v>-</v>
      </c>
      <c r="H321" s="125" t="str">
        <f>IF(FN_MC!K299="","*",FN_MC!K299)</f>
        <v>*</v>
      </c>
      <c r="I321" s="110" t="str">
        <f>IF(FN_MC!O299="","*",FN_MC!O299)</f>
        <v>*</v>
      </c>
      <c r="J321" s="110" t="str">
        <f>IF(FN_MC!P299="","*",FN_MC!P299)</f>
        <v>*</v>
      </c>
      <c r="K321" s="118" t="str">
        <f>IF(FN_MC!AK299="","*",FN_MC!AK299)</f>
        <v>-</v>
      </c>
      <c r="L321" s="118" t="str">
        <f>IF(FN_MC!AM299="","*",FN_MC!AM299)</f>
        <v>-</v>
      </c>
      <c r="M321" s="118" t="str">
        <f>IF(FN_MC!AP299="","*",FN_MC!AP299)</f>
        <v>-</v>
      </c>
      <c r="N321" s="118" t="str">
        <f>IF(FN_MC!AM299="","*",FN_MC!AM299)</f>
        <v>-</v>
      </c>
      <c r="O321" s="136">
        <f>FN_MC!BH299</f>
        <v>0</v>
      </c>
      <c r="P321" s="78"/>
      <c r="Q321" s="120" t="str">
        <f>IF($A$2=1,IF(FN_MC!BJ299="","*",FN_MC!BJ299),IF(FN_MC!BK299="","*",FN_MC!BK299))</f>
        <v>*</v>
      </c>
    </row>
    <row r="322" spans="1:17">
      <c r="A322" s="85" t="str">
        <f>IF(FN_MC!B300="","*",FN_MC!B300)</f>
        <v>*</v>
      </c>
      <c r="B322" s="86" t="str">
        <f>IF(FN_MC!X300="","*",FN_MC!X300)</f>
        <v>*</v>
      </c>
      <c r="C322" s="87" t="str">
        <f>IF(FN_MC!S300="","*",FN_MC!S300)</f>
        <v>-</v>
      </c>
      <c r="D322" s="87" t="str">
        <f>IF(FN_MC!T300="","*",FN_MC!T300)</f>
        <v>-</v>
      </c>
      <c r="E322" s="87" t="str">
        <f>IF(FN_MC!D300="","*",FN_MC!D300)</f>
        <v>*</v>
      </c>
      <c r="F322" s="87" t="str">
        <f>IF(FN_MC!H300="","*",FN_MC!H300)</f>
        <v>*</v>
      </c>
      <c r="G322" s="87" t="str">
        <f>IF(FN_MC!M300="","*",FN_MC!M300)</f>
        <v>-</v>
      </c>
      <c r="H322" s="125" t="str">
        <f>IF(FN_MC!K300="","*",FN_MC!K300)</f>
        <v>*</v>
      </c>
      <c r="I322" s="110" t="str">
        <f>IF(FN_MC!O300="","*",FN_MC!O300)</f>
        <v>*</v>
      </c>
      <c r="J322" s="110" t="str">
        <f>IF(FN_MC!P300="","*",FN_MC!P300)</f>
        <v>*</v>
      </c>
      <c r="K322" s="118" t="str">
        <f>IF(FN_MC!AK300="","*",FN_MC!AK300)</f>
        <v>-</v>
      </c>
      <c r="L322" s="118" t="str">
        <f>IF(FN_MC!AM300="","*",FN_MC!AM300)</f>
        <v>-</v>
      </c>
      <c r="M322" s="118" t="str">
        <f>IF(FN_MC!AP300="","*",FN_MC!AP300)</f>
        <v>-</v>
      </c>
      <c r="N322" s="118" t="str">
        <f>IF(FN_MC!AM300="","*",FN_MC!AM300)</f>
        <v>-</v>
      </c>
      <c r="O322" s="136">
        <f>FN_MC!BH300</f>
        <v>0</v>
      </c>
      <c r="P322" s="78"/>
      <c r="Q322" s="120" t="str">
        <f>IF($A$2=1,IF(FN_MC!BJ300="","*",FN_MC!BJ300),IF(FN_MC!BK300="","*",FN_MC!BK300))</f>
        <v>*</v>
      </c>
    </row>
    <row r="323" spans="1:17">
      <c r="A323" s="85" t="str">
        <f>IF(FN_MC!B301="","*",FN_MC!B301)</f>
        <v>*</v>
      </c>
      <c r="B323" s="86" t="str">
        <f>IF(FN_MC!X301="","*",FN_MC!X301)</f>
        <v>*</v>
      </c>
      <c r="C323" s="87" t="str">
        <f>IF(FN_MC!S301="","*",FN_MC!S301)</f>
        <v>-</v>
      </c>
      <c r="D323" s="87" t="str">
        <f>IF(FN_MC!T301="","*",FN_MC!T301)</f>
        <v>-</v>
      </c>
      <c r="E323" s="87" t="str">
        <f>IF(FN_MC!D301="","*",FN_MC!D301)</f>
        <v>*</v>
      </c>
      <c r="F323" s="87" t="str">
        <f>IF(FN_MC!H301="","*",FN_MC!H301)</f>
        <v>*</v>
      </c>
      <c r="G323" s="87" t="str">
        <f>IF(FN_MC!M301="","*",FN_MC!M301)</f>
        <v>-</v>
      </c>
      <c r="H323" s="125" t="str">
        <f>IF(FN_MC!K301="","*",FN_MC!K301)</f>
        <v>*</v>
      </c>
      <c r="I323" s="110" t="str">
        <f>IF(FN_MC!O301="","*",FN_MC!O301)</f>
        <v>*</v>
      </c>
      <c r="J323" s="110" t="str">
        <f>IF(FN_MC!P301="","*",FN_MC!P301)</f>
        <v>*</v>
      </c>
      <c r="K323" s="118" t="str">
        <f>IF(FN_MC!AK301="","*",FN_MC!AK301)</f>
        <v>-</v>
      </c>
      <c r="L323" s="118" t="str">
        <f>IF(FN_MC!AM301="","*",FN_MC!AM301)</f>
        <v>-</v>
      </c>
      <c r="M323" s="118" t="str">
        <f>IF(FN_MC!AP301="","*",FN_MC!AP301)</f>
        <v>-</v>
      </c>
      <c r="N323" s="118" t="str">
        <f>IF(FN_MC!AM301="","*",FN_MC!AM301)</f>
        <v>-</v>
      </c>
      <c r="O323" s="136">
        <f>FN_MC!BH301</f>
        <v>0</v>
      </c>
      <c r="P323" s="78"/>
      <c r="Q323" s="120" t="str">
        <f>IF($A$2=1,IF(FN_MC!BJ301="","*",FN_MC!BJ301),IF(FN_MC!BK301="","*",FN_MC!BK301))</f>
        <v>*</v>
      </c>
    </row>
    <row r="324" spans="1:17">
      <c r="A324" s="85" t="str">
        <f>IF(FN_MC!B302="","*",FN_MC!B302)</f>
        <v>*</v>
      </c>
      <c r="B324" s="86" t="str">
        <f>IF(FN_MC!X302="","*",FN_MC!X302)</f>
        <v>*</v>
      </c>
      <c r="C324" s="87" t="str">
        <f>IF(FN_MC!S302="","*",FN_MC!S302)</f>
        <v>-</v>
      </c>
      <c r="D324" s="87" t="str">
        <f>IF(FN_MC!T302="","*",FN_MC!T302)</f>
        <v>-</v>
      </c>
      <c r="E324" s="87" t="str">
        <f>IF(FN_MC!D302="","*",FN_MC!D302)</f>
        <v>*</v>
      </c>
      <c r="F324" s="87" t="str">
        <f>IF(FN_MC!H302="","*",FN_MC!H302)</f>
        <v>*</v>
      </c>
      <c r="G324" s="87" t="str">
        <f>IF(FN_MC!M302="","*",FN_MC!M302)</f>
        <v>-</v>
      </c>
      <c r="H324" s="125" t="str">
        <f>IF(FN_MC!K302="","*",FN_MC!K302)</f>
        <v>*</v>
      </c>
      <c r="I324" s="110" t="str">
        <f>IF(FN_MC!O302="","*",FN_MC!O302)</f>
        <v>*</v>
      </c>
      <c r="J324" s="110" t="str">
        <f>IF(FN_MC!P302="","*",FN_MC!P302)</f>
        <v>*</v>
      </c>
      <c r="K324" s="118" t="str">
        <f>IF(FN_MC!AK302="","*",FN_MC!AK302)</f>
        <v>-</v>
      </c>
      <c r="L324" s="118" t="str">
        <f>IF(FN_MC!AM302="","*",FN_MC!AM302)</f>
        <v>-</v>
      </c>
      <c r="M324" s="118" t="str">
        <f>IF(FN_MC!AP302="","*",FN_MC!AP302)</f>
        <v>-</v>
      </c>
      <c r="N324" s="118" t="str">
        <f>IF(FN_MC!AM302="","*",FN_MC!AM302)</f>
        <v>-</v>
      </c>
      <c r="O324" s="136">
        <f>FN_MC!BH302</f>
        <v>0</v>
      </c>
      <c r="P324" s="78"/>
      <c r="Q324" s="120" t="str">
        <f>IF($A$2=1,IF(FN_MC!BJ302="","*",FN_MC!BJ302),IF(FN_MC!BK302="","*",FN_MC!BK302))</f>
        <v>*</v>
      </c>
    </row>
    <row r="325" spans="1:17">
      <c r="A325" s="85" t="str">
        <f>IF(FN_MC!B303="","*",FN_MC!B303)</f>
        <v>*</v>
      </c>
      <c r="B325" s="86" t="str">
        <f>IF(FN_MC!X303="","*",FN_MC!X303)</f>
        <v>*</v>
      </c>
      <c r="C325" s="87" t="str">
        <f>IF(FN_MC!S303="","*",FN_MC!S303)</f>
        <v>-</v>
      </c>
      <c r="D325" s="87" t="str">
        <f>IF(FN_MC!T303="","*",FN_MC!T303)</f>
        <v>-</v>
      </c>
      <c r="E325" s="87" t="str">
        <f>IF(FN_MC!D303="","*",FN_MC!D303)</f>
        <v>*</v>
      </c>
      <c r="F325" s="87" t="str">
        <f>IF(FN_MC!H303="","*",FN_MC!H303)</f>
        <v>*</v>
      </c>
      <c r="G325" s="87" t="str">
        <f>IF(FN_MC!M303="","*",FN_MC!M303)</f>
        <v>-</v>
      </c>
      <c r="H325" s="125" t="str">
        <f>IF(FN_MC!K303="","*",FN_MC!K303)</f>
        <v>*</v>
      </c>
      <c r="I325" s="110" t="str">
        <f>IF(FN_MC!O303="","*",FN_MC!O303)</f>
        <v>*</v>
      </c>
      <c r="J325" s="110" t="str">
        <f>IF(FN_MC!P303="","*",FN_MC!P303)</f>
        <v>*</v>
      </c>
      <c r="K325" s="118" t="str">
        <f>IF(FN_MC!AK303="","*",FN_MC!AK303)</f>
        <v>-</v>
      </c>
      <c r="L325" s="118" t="str">
        <f>IF(FN_MC!AM303="","*",FN_MC!AM303)</f>
        <v>-</v>
      </c>
      <c r="M325" s="118" t="str">
        <f>IF(FN_MC!AP303="","*",FN_MC!AP303)</f>
        <v>-</v>
      </c>
      <c r="N325" s="118" t="str">
        <f>IF(FN_MC!AM303="","*",FN_MC!AM303)</f>
        <v>-</v>
      </c>
      <c r="O325" s="136">
        <f>FN_MC!BH303</f>
        <v>0</v>
      </c>
      <c r="P325" s="78"/>
      <c r="Q325" s="120" t="str">
        <f>IF($A$2=1,IF(FN_MC!BJ303="","*",FN_MC!BJ303),IF(FN_MC!BK303="","*",FN_MC!BK303))</f>
        <v>*</v>
      </c>
    </row>
    <row r="326" spans="1:17">
      <c r="A326" s="85" t="str">
        <f>IF(FN_MC!B304="","*",FN_MC!B304)</f>
        <v>*</v>
      </c>
      <c r="B326" s="86" t="str">
        <f>IF(FN_MC!X304="","*",FN_MC!X304)</f>
        <v>*</v>
      </c>
      <c r="C326" s="87" t="str">
        <f>IF(FN_MC!S304="","*",FN_MC!S304)</f>
        <v>-</v>
      </c>
      <c r="D326" s="87" t="str">
        <f>IF(FN_MC!T304="","*",FN_MC!T304)</f>
        <v>-</v>
      </c>
      <c r="E326" s="87" t="str">
        <f>IF(FN_MC!D304="","*",FN_MC!D304)</f>
        <v>*</v>
      </c>
      <c r="F326" s="87" t="str">
        <f>IF(FN_MC!H304="","*",FN_MC!H304)</f>
        <v>*</v>
      </c>
      <c r="G326" s="87" t="str">
        <f>IF(FN_MC!M304="","*",FN_MC!M304)</f>
        <v>-</v>
      </c>
      <c r="H326" s="125" t="str">
        <f>IF(FN_MC!K304="","*",FN_MC!K304)</f>
        <v>*</v>
      </c>
      <c r="I326" s="110" t="str">
        <f>IF(FN_MC!O304="","*",FN_MC!O304)</f>
        <v>*</v>
      </c>
      <c r="J326" s="110" t="str">
        <f>IF(FN_MC!P304="","*",FN_MC!P304)</f>
        <v>*</v>
      </c>
      <c r="K326" s="118" t="str">
        <f>IF(FN_MC!AK304="","*",FN_MC!AK304)</f>
        <v>-</v>
      </c>
      <c r="L326" s="118" t="str">
        <f>IF(FN_MC!AM304="","*",FN_MC!AM304)</f>
        <v>-</v>
      </c>
      <c r="M326" s="118" t="str">
        <f>IF(FN_MC!AP304="","*",FN_MC!AP304)</f>
        <v>-</v>
      </c>
      <c r="N326" s="118" t="str">
        <f>IF(FN_MC!AM304="","*",FN_MC!AM304)</f>
        <v>-</v>
      </c>
      <c r="O326" s="136">
        <f>FN_MC!BH304</f>
        <v>0</v>
      </c>
      <c r="P326" s="78"/>
      <c r="Q326" s="120" t="str">
        <f>IF($A$2=1,IF(FN_MC!BJ304="","*",FN_MC!BJ304),IF(FN_MC!BK304="","*",FN_MC!BK304))</f>
        <v>*</v>
      </c>
    </row>
    <row r="327" spans="1:17">
      <c r="A327" s="85" t="str">
        <f>IF(FN_MC!B305="","*",FN_MC!B305)</f>
        <v>*</v>
      </c>
      <c r="B327" s="86" t="str">
        <f>IF(FN_MC!X305="","*",FN_MC!X305)</f>
        <v>*</v>
      </c>
      <c r="C327" s="87" t="str">
        <f>IF(FN_MC!S305="","*",FN_MC!S305)</f>
        <v>-</v>
      </c>
      <c r="D327" s="87" t="str">
        <f>IF(FN_MC!T305="","*",FN_MC!T305)</f>
        <v>-</v>
      </c>
      <c r="E327" s="87" t="str">
        <f>IF(FN_MC!D305="","*",FN_MC!D305)</f>
        <v>*</v>
      </c>
      <c r="F327" s="87" t="str">
        <f>IF(FN_MC!H305="","*",FN_MC!H305)</f>
        <v>*</v>
      </c>
      <c r="G327" s="87" t="str">
        <f>IF(FN_MC!M305="","*",FN_MC!M305)</f>
        <v>-</v>
      </c>
      <c r="H327" s="125" t="str">
        <f>IF(FN_MC!K305="","*",FN_MC!K305)</f>
        <v>*</v>
      </c>
      <c r="I327" s="110" t="str">
        <f>IF(FN_MC!O305="","*",FN_MC!O305)</f>
        <v>*</v>
      </c>
      <c r="J327" s="110" t="str">
        <f>IF(FN_MC!P305="","*",FN_MC!P305)</f>
        <v>*</v>
      </c>
      <c r="K327" s="118" t="str">
        <f>IF(FN_MC!AK305="","*",FN_MC!AK305)</f>
        <v>-</v>
      </c>
      <c r="L327" s="118" t="str">
        <f>IF(FN_MC!AM305="","*",FN_MC!AM305)</f>
        <v>-</v>
      </c>
      <c r="M327" s="118" t="str">
        <f>IF(FN_MC!AP305="","*",FN_MC!AP305)</f>
        <v>-</v>
      </c>
      <c r="N327" s="118" t="str">
        <f>IF(FN_MC!AM305="","*",FN_MC!AM305)</f>
        <v>-</v>
      </c>
      <c r="O327" s="136">
        <f>FN_MC!BH305</f>
        <v>0</v>
      </c>
      <c r="P327" s="78"/>
      <c r="Q327" s="120" t="str">
        <f>IF($A$2=1,IF(FN_MC!BJ305="","*",FN_MC!BJ305),IF(FN_MC!BK305="","*",FN_MC!BK305))</f>
        <v>*</v>
      </c>
    </row>
    <row r="328" spans="1:17">
      <c r="A328" s="85" t="str">
        <f>IF(FN_MC!B306="","*",FN_MC!B306)</f>
        <v>*</v>
      </c>
      <c r="B328" s="86" t="str">
        <f>IF(FN_MC!X306="","*",FN_MC!X306)</f>
        <v>*</v>
      </c>
      <c r="C328" s="87" t="str">
        <f>IF(FN_MC!S306="","*",FN_MC!S306)</f>
        <v>-</v>
      </c>
      <c r="D328" s="87" t="str">
        <f>IF(FN_MC!T306="","*",FN_MC!T306)</f>
        <v>-</v>
      </c>
      <c r="E328" s="87" t="str">
        <f>IF(FN_MC!D306="","*",FN_MC!D306)</f>
        <v>*</v>
      </c>
      <c r="F328" s="87" t="str">
        <f>IF(FN_MC!H306="","*",FN_MC!H306)</f>
        <v>*</v>
      </c>
      <c r="G328" s="87" t="str">
        <f>IF(FN_MC!M306="","*",FN_MC!M306)</f>
        <v>-</v>
      </c>
      <c r="H328" s="125" t="str">
        <f>IF(FN_MC!K306="","*",FN_MC!K306)</f>
        <v>*</v>
      </c>
      <c r="I328" s="110" t="str">
        <f>IF(FN_MC!O306="","*",FN_MC!O306)</f>
        <v>*</v>
      </c>
      <c r="J328" s="110" t="str">
        <f>IF(FN_MC!P306="","*",FN_MC!P306)</f>
        <v>*</v>
      </c>
      <c r="K328" s="118" t="str">
        <f>IF(FN_MC!AK306="","*",FN_MC!AK306)</f>
        <v>-</v>
      </c>
      <c r="L328" s="118" t="str">
        <f>IF(FN_MC!AM306="","*",FN_MC!AM306)</f>
        <v>-</v>
      </c>
      <c r="M328" s="118" t="str">
        <f>IF(FN_MC!AP306="","*",FN_MC!AP306)</f>
        <v>-</v>
      </c>
      <c r="N328" s="118" t="str">
        <f>IF(FN_MC!AM306="","*",FN_MC!AM306)</f>
        <v>-</v>
      </c>
      <c r="O328" s="136">
        <f>FN_MC!BH306</f>
        <v>0</v>
      </c>
      <c r="P328" s="78"/>
      <c r="Q328" s="120" t="str">
        <f>IF($A$2=1,IF(FN_MC!BJ306="","*",FN_MC!BJ306),IF(FN_MC!BK306="","*",FN_MC!BK306))</f>
        <v>*</v>
      </c>
    </row>
    <row r="329" spans="1:17">
      <c r="A329" s="85" t="str">
        <f>IF(FN_MC!B307="","*",FN_MC!B307)</f>
        <v>*</v>
      </c>
      <c r="B329" s="86" t="str">
        <f>IF(FN_MC!X307="","*",FN_MC!X307)</f>
        <v>*</v>
      </c>
      <c r="C329" s="87" t="str">
        <f>IF(FN_MC!S307="","*",FN_MC!S307)</f>
        <v>-</v>
      </c>
      <c r="D329" s="87" t="str">
        <f>IF(FN_MC!T307="","*",FN_MC!T307)</f>
        <v>-</v>
      </c>
      <c r="E329" s="87" t="str">
        <f>IF(FN_MC!D307="","*",FN_MC!D307)</f>
        <v>*</v>
      </c>
      <c r="F329" s="87" t="str">
        <f>IF(FN_MC!H307="","*",FN_MC!H307)</f>
        <v>*</v>
      </c>
      <c r="G329" s="87" t="str">
        <f>IF(FN_MC!M307="","*",FN_MC!M307)</f>
        <v>-</v>
      </c>
      <c r="H329" s="125" t="str">
        <f>IF(FN_MC!K307="","*",FN_MC!K307)</f>
        <v>*</v>
      </c>
      <c r="I329" s="110" t="str">
        <f>IF(FN_MC!O307="","*",FN_MC!O307)</f>
        <v>*</v>
      </c>
      <c r="J329" s="110" t="str">
        <f>IF(FN_MC!P307="","*",FN_MC!P307)</f>
        <v>*</v>
      </c>
      <c r="K329" s="118" t="str">
        <f>IF(FN_MC!AK307="","*",FN_MC!AK307)</f>
        <v>-</v>
      </c>
      <c r="L329" s="118" t="str">
        <f>IF(FN_MC!AM307="","*",FN_MC!AM307)</f>
        <v>-</v>
      </c>
      <c r="M329" s="118" t="str">
        <f>IF(FN_MC!AP307="","*",FN_MC!AP307)</f>
        <v>-</v>
      </c>
      <c r="N329" s="118" t="str">
        <f>IF(FN_MC!AM307="","*",FN_MC!AM307)</f>
        <v>-</v>
      </c>
      <c r="O329" s="136">
        <f>FN_MC!BH307</f>
        <v>0</v>
      </c>
      <c r="P329" s="78"/>
      <c r="Q329" s="120" t="str">
        <f>IF($A$2=1,IF(FN_MC!BJ307="","*",FN_MC!BJ307),IF(FN_MC!BK307="","*",FN_MC!BK307))</f>
        <v>*</v>
      </c>
    </row>
    <row r="330" spans="1:17">
      <c r="A330" s="85" t="str">
        <f>IF(FN_MC!B308="","*",FN_MC!B308)</f>
        <v>*</v>
      </c>
      <c r="B330" s="86" t="str">
        <f>IF(FN_MC!X308="","*",FN_MC!X308)</f>
        <v>*</v>
      </c>
      <c r="C330" s="87" t="str">
        <f>IF(FN_MC!S308="","*",FN_MC!S308)</f>
        <v>-</v>
      </c>
      <c r="D330" s="87" t="str">
        <f>IF(FN_MC!T308="","*",FN_MC!T308)</f>
        <v>-</v>
      </c>
      <c r="E330" s="87" t="str">
        <f>IF(FN_MC!D308="","*",FN_MC!D308)</f>
        <v>*</v>
      </c>
      <c r="F330" s="87" t="str">
        <f>IF(FN_MC!H308="","*",FN_MC!H308)</f>
        <v>*</v>
      </c>
      <c r="G330" s="87" t="str">
        <f>IF(FN_MC!M308="","*",FN_MC!M308)</f>
        <v>-</v>
      </c>
      <c r="H330" s="125" t="str">
        <f>IF(FN_MC!K308="","*",FN_MC!K308)</f>
        <v>*</v>
      </c>
      <c r="I330" s="110" t="str">
        <f>IF(FN_MC!O308="","*",FN_MC!O308)</f>
        <v>*</v>
      </c>
      <c r="J330" s="110" t="str">
        <f>IF(FN_MC!P308="","*",FN_MC!P308)</f>
        <v>*</v>
      </c>
      <c r="K330" s="118" t="str">
        <f>IF(FN_MC!AK308="","*",FN_MC!AK308)</f>
        <v>-</v>
      </c>
      <c r="L330" s="118" t="str">
        <f>IF(FN_MC!AM308="","*",FN_MC!AM308)</f>
        <v>-</v>
      </c>
      <c r="M330" s="118" t="str">
        <f>IF(FN_MC!AP308="","*",FN_MC!AP308)</f>
        <v>-</v>
      </c>
      <c r="N330" s="118" t="str">
        <f>IF(FN_MC!AM308="","*",FN_MC!AM308)</f>
        <v>-</v>
      </c>
      <c r="O330" s="136">
        <f>FN_MC!BH308</f>
        <v>0</v>
      </c>
      <c r="P330" s="78"/>
      <c r="Q330" s="120" t="str">
        <f>IF($A$2=1,IF(FN_MC!BJ308="","*",FN_MC!BJ308),IF(FN_MC!BK308="","*",FN_MC!BK308))</f>
        <v>*</v>
      </c>
    </row>
    <row r="331" spans="1:17">
      <c r="A331" s="85" t="str">
        <f>IF(FN_MC!B309="","*",FN_MC!B309)</f>
        <v>*</v>
      </c>
      <c r="B331" s="86" t="str">
        <f>IF(FN_MC!X309="","*",FN_MC!X309)</f>
        <v>*</v>
      </c>
      <c r="C331" s="87" t="str">
        <f>IF(FN_MC!S309="","*",FN_MC!S309)</f>
        <v>-</v>
      </c>
      <c r="D331" s="87" t="str">
        <f>IF(FN_MC!T309="","*",FN_MC!T309)</f>
        <v>-</v>
      </c>
      <c r="E331" s="87" t="str">
        <f>IF(FN_MC!D309="","*",FN_MC!D309)</f>
        <v>*</v>
      </c>
      <c r="F331" s="87" t="str">
        <f>IF(FN_MC!H309="","*",FN_MC!H309)</f>
        <v>*</v>
      </c>
      <c r="G331" s="87" t="str">
        <f>IF(FN_MC!M309="","*",FN_MC!M309)</f>
        <v>-</v>
      </c>
      <c r="H331" s="125" t="str">
        <f>IF(FN_MC!K309="","*",FN_MC!K309)</f>
        <v>*</v>
      </c>
      <c r="I331" s="110" t="str">
        <f>IF(FN_MC!O309="","*",FN_MC!O309)</f>
        <v>*</v>
      </c>
      <c r="J331" s="110" t="str">
        <f>IF(FN_MC!P309="","*",FN_MC!P309)</f>
        <v>*</v>
      </c>
      <c r="K331" s="118" t="str">
        <f>IF(FN_MC!AK309="","*",FN_MC!AK309)</f>
        <v>-</v>
      </c>
      <c r="L331" s="118" t="str">
        <f>IF(FN_MC!AM309="","*",FN_MC!AM309)</f>
        <v>-</v>
      </c>
      <c r="M331" s="118" t="str">
        <f>IF(FN_MC!AP309="","*",FN_MC!AP309)</f>
        <v>-</v>
      </c>
      <c r="N331" s="118" t="str">
        <f>IF(FN_MC!AM309="","*",FN_MC!AM309)</f>
        <v>-</v>
      </c>
      <c r="O331" s="136">
        <f>FN_MC!BH309</f>
        <v>0</v>
      </c>
      <c r="P331" s="78"/>
      <c r="Q331" s="120" t="str">
        <f>IF($A$2=1,IF(FN_MC!BJ309="","*",FN_MC!BJ309),IF(FN_MC!BK309="","*",FN_MC!BK309))</f>
        <v>*</v>
      </c>
    </row>
    <row r="332" spans="1:17">
      <c r="A332" s="85" t="str">
        <f>IF(FN_MC!B310="","*",FN_MC!B310)</f>
        <v>*</v>
      </c>
      <c r="B332" s="86" t="str">
        <f>IF(FN_MC!X310="","*",FN_MC!X310)</f>
        <v>*</v>
      </c>
      <c r="C332" s="87" t="str">
        <f>IF(FN_MC!S310="","*",FN_MC!S310)</f>
        <v>-</v>
      </c>
      <c r="D332" s="87" t="str">
        <f>IF(FN_MC!T310="","*",FN_MC!T310)</f>
        <v>-</v>
      </c>
      <c r="E332" s="87" t="str">
        <f>IF(FN_MC!D310="","*",FN_MC!D310)</f>
        <v>*</v>
      </c>
      <c r="F332" s="87" t="str">
        <f>IF(FN_MC!H310="","*",FN_MC!H310)</f>
        <v>*</v>
      </c>
      <c r="G332" s="87" t="str">
        <f>IF(FN_MC!M310="","*",FN_MC!M310)</f>
        <v>-</v>
      </c>
      <c r="H332" s="125" t="str">
        <f>IF(FN_MC!K310="","*",FN_MC!K310)</f>
        <v>*</v>
      </c>
      <c r="I332" s="110" t="str">
        <f>IF(FN_MC!O310="","*",FN_MC!O310)</f>
        <v>*</v>
      </c>
      <c r="J332" s="110" t="str">
        <f>IF(FN_MC!P310="","*",FN_MC!P310)</f>
        <v>*</v>
      </c>
      <c r="K332" s="118" t="str">
        <f>IF(FN_MC!AK310="","*",FN_MC!AK310)</f>
        <v>-</v>
      </c>
      <c r="L332" s="118" t="str">
        <f>IF(FN_MC!AM310="","*",FN_MC!AM310)</f>
        <v>-</v>
      </c>
      <c r="M332" s="118" t="str">
        <f>IF(FN_MC!AP310="","*",FN_MC!AP310)</f>
        <v>-</v>
      </c>
      <c r="N332" s="118" t="str">
        <f>IF(FN_MC!AM310="","*",FN_MC!AM310)</f>
        <v>-</v>
      </c>
      <c r="O332" s="136">
        <f>FN_MC!BH310</f>
        <v>0</v>
      </c>
      <c r="P332" s="78"/>
      <c r="Q332" s="120" t="str">
        <f>IF($A$2=1,IF(FN_MC!BJ310="","*",FN_MC!BJ310),IF(FN_MC!BK310="","*",FN_MC!BK310))</f>
        <v>*</v>
      </c>
    </row>
    <row r="333" spans="1:17">
      <c r="A333" s="85" t="str">
        <f>IF(FN_MC!B311="","*",FN_MC!B311)</f>
        <v>*</v>
      </c>
      <c r="B333" s="86" t="str">
        <f>IF(FN_MC!X311="","*",FN_MC!X311)</f>
        <v>*</v>
      </c>
      <c r="C333" s="87" t="str">
        <f>IF(FN_MC!S311="","*",FN_MC!S311)</f>
        <v>-</v>
      </c>
      <c r="D333" s="87" t="str">
        <f>IF(FN_MC!T311="","*",FN_MC!T311)</f>
        <v>-</v>
      </c>
      <c r="E333" s="87" t="str">
        <f>IF(FN_MC!D311="","*",FN_MC!D311)</f>
        <v>*</v>
      </c>
      <c r="F333" s="87" t="str">
        <f>IF(FN_MC!H311="","*",FN_MC!H311)</f>
        <v>*</v>
      </c>
      <c r="G333" s="87" t="str">
        <f>IF(FN_MC!M311="","*",FN_MC!M311)</f>
        <v>-</v>
      </c>
      <c r="H333" s="125" t="str">
        <f>IF(FN_MC!K311="","*",FN_MC!K311)</f>
        <v>*</v>
      </c>
      <c r="I333" s="110" t="str">
        <f>IF(FN_MC!O311="","*",FN_MC!O311)</f>
        <v>*</v>
      </c>
      <c r="J333" s="110" t="str">
        <f>IF(FN_MC!P311="","*",FN_MC!P311)</f>
        <v>*</v>
      </c>
      <c r="K333" s="118" t="str">
        <f>IF(FN_MC!AK311="","*",FN_MC!AK311)</f>
        <v>-</v>
      </c>
      <c r="L333" s="118" t="str">
        <f>IF(FN_MC!AM311="","*",FN_MC!AM311)</f>
        <v>-</v>
      </c>
      <c r="M333" s="118" t="str">
        <f>IF(FN_MC!AP311="","*",FN_MC!AP311)</f>
        <v>-</v>
      </c>
      <c r="N333" s="118" t="str">
        <f>IF(FN_MC!AM311="","*",FN_MC!AM311)</f>
        <v>-</v>
      </c>
      <c r="O333" s="136">
        <f>FN_MC!BH311</f>
        <v>0</v>
      </c>
      <c r="P333" s="78"/>
      <c r="Q333" s="120" t="str">
        <f>IF($A$2=1,IF(FN_MC!BJ311="","*",FN_MC!BJ311),IF(FN_MC!BK311="","*",FN_MC!BK311))</f>
        <v>*</v>
      </c>
    </row>
    <row r="334" spans="1:17">
      <c r="A334" s="85" t="str">
        <f>IF(FN_MC!B312="","*",FN_MC!B312)</f>
        <v>*</v>
      </c>
      <c r="B334" s="86" t="str">
        <f>IF(FN_MC!X312="","*",FN_MC!X312)</f>
        <v>*</v>
      </c>
      <c r="C334" s="87" t="str">
        <f>IF(FN_MC!S312="","*",FN_MC!S312)</f>
        <v>-</v>
      </c>
      <c r="D334" s="87" t="str">
        <f>IF(FN_MC!T312="","*",FN_MC!T312)</f>
        <v>-</v>
      </c>
      <c r="E334" s="87" t="str">
        <f>IF(FN_MC!D312="","*",FN_MC!D312)</f>
        <v>*</v>
      </c>
      <c r="F334" s="87" t="str">
        <f>IF(FN_MC!H312="","*",FN_MC!H312)</f>
        <v>*</v>
      </c>
      <c r="G334" s="87" t="str">
        <f>IF(FN_MC!M312="","*",FN_MC!M312)</f>
        <v>-</v>
      </c>
      <c r="H334" s="125" t="str">
        <f>IF(FN_MC!K312="","*",FN_MC!K312)</f>
        <v>*</v>
      </c>
      <c r="I334" s="110" t="str">
        <f>IF(FN_MC!O312="","*",FN_MC!O312)</f>
        <v>*</v>
      </c>
      <c r="J334" s="110" t="str">
        <f>IF(FN_MC!P312="","*",FN_MC!P312)</f>
        <v>*</v>
      </c>
      <c r="K334" s="118" t="str">
        <f>IF(FN_MC!AK312="","*",FN_MC!AK312)</f>
        <v>-</v>
      </c>
      <c r="L334" s="118" t="str">
        <f>IF(FN_MC!AM312="","*",FN_MC!AM312)</f>
        <v>-</v>
      </c>
      <c r="M334" s="118" t="str">
        <f>IF(FN_MC!AP312="","*",FN_MC!AP312)</f>
        <v>-</v>
      </c>
      <c r="N334" s="118" t="str">
        <f>IF(FN_MC!AM312="","*",FN_MC!AM312)</f>
        <v>-</v>
      </c>
      <c r="O334" s="136">
        <f>FN_MC!BH312</f>
        <v>0</v>
      </c>
      <c r="P334" s="78"/>
      <c r="Q334" s="120" t="str">
        <f>IF($A$2=1,IF(FN_MC!BJ312="","*",FN_MC!BJ312),IF(FN_MC!BK312="","*",FN_MC!BK312))</f>
        <v>*</v>
      </c>
    </row>
    <row r="335" spans="1:17">
      <c r="A335" s="85" t="str">
        <f>IF(FN_MC!B313="","*",FN_MC!B313)</f>
        <v>*</v>
      </c>
      <c r="B335" s="86" t="str">
        <f>IF(FN_MC!X313="","*",FN_MC!X313)</f>
        <v>*</v>
      </c>
      <c r="C335" s="87" t="str">
        <f>IF(FN_MC!S313="","*",FN_MC!S313)</f>
        <v>-</v>
      </c>
      <c r="D335" s="87" t="str">
        <f>IF(FN_MC!T313="","*",FN_MC!T313)</f>
        <v>-</v>
      </c>
      <c r="E335" s="87" t="str">
        <f>IF(FN_MC!D313="","*",FN_MC!D313)</f>
        <v>*</v>
      </c>
      <c r="F335" s="87" t="str">
        <f>IF(FN_MC!H313="","*",FN_MC!H313)</f>
        <v>*</v>
      </c>
      <c r="G335" s="87" t="str">
        <f>IF(FN_MC!M313="","*",FN_MC!M313)</f>
        <v>-</v>
      </c>
      <c r="H335" s="125" t="str">
        <f>IF(FN_MC!K313="","*",FN_MC!K313)</f>
        <v>*</v>
      </c>
      <c r="I335" s="110" t="str">
        <f>IF(FN_MC!O313="","*",FN_MC!O313)</f>
        <v>*</v>
      </c>
      <c r="J335" s="110" t="str">
        <f>IF(FN_MC!P313="","*",FN_MC!P313)</f>
        <v>*</v>
      </c>
      <c r="K335" s="118" t="str">
        <f>IF(FN_MC!AK313="","*",FN_MC!AK313)</f>
        <v>-</v>
      </c>
      <c r="L335" s="118" t="str">
        <f>IF(FN_MC!AM313="","*",FN_MC!AM313)</f>
        <v>-</v>
      </c>
      <c r="M335" s="118" t="str">
        <f>IF(FN_MC!AP313="","*",FN_MC!AP313)</f>
        <v>-</v>
      </c>
      <c r="N335" s="118" t="str">
        <f>IF(FN_MC!AM313="","*",FN_MC!AM313)</f>
        <v>-</v>
      </c>
      <c r="O335" s="136">
        <f>FN_MC!BH313</f>
        <v>0</v>
      </c>
      <c r="P335" s="78"/>
      <c r="Q335" s="120" t="str">
        <f>IF($A$2=1,IF(FN_MC!BJ313="","*",FN_MC!BJ313),IF(FN_MC!BK313="","*",FN_MC!BK313))</f>
        <v>*</v>
      </c>
    </row>
    <row r="336" spans="1:17">
      <c r="A336" s="85" t="str">
        <f>IF(FN_MC!B314="","*",FN_MC!B314)</f>
        <v>*</v>
      </c>
      <c r="B336" s="86" t="str">
        <f>IF(FN_MC!X314="","*",FN_MC!X314)</f>
        <v>*</v>
      </c>
      <c r="C336" s="87" t="str">
        <f>IF(FN_MC!S314="","*",FN_MC!S314)</f>
        <v>-</v>
      </c>
      <c r="D336" s="87" t="str">
        <f>IF(FN_MC!T314="","*",FN_MC!T314)</f>
        <v>-</v>
      </c>
      <c r="E336" s="87" t="str">
        <f>IF(FN_MC!D314="","*",FN_MC!D314)</f>
        <v>*</v>
      </c>
      <c r="F336" s="87" t="str">
        <f>IF(FN_MC!H314="","*",FN_MC!H314)</f>
        <v>*</v>
      </c>
      <c r="G336" s="87" t="str">
        <f>IF(FN_MC!M314="","*",FN_MC!M314)</f>
        <v>-</v>
      </c>
      <c r="H336" s="125" t="str">
        <f>IF(FN_MC!K314="","*",FN_MC!K314)</f>
        <v>*</v>
      </c>
      <c r="I336" s="110" t="str">
        <f>IF(FN_MC!O314="","*",FN_MC!O314)</f>
        <v>*</v>
      </c>
      <c r="J336" s="110" t="str">
        <f>IF(FN_MC!P314="","*",FN_MC!P314)</f>
        <v>*</v>
      </c>
      <c r="K336" s="118" t="str">
        <f>IF(FN_MC!AK314="","*",FN_MC!AK314)</f>
        <v>-</v>
      </c>
      <c r="L336" s="118" t="str">
        <f>IF(FN_MC!AM314="","*",FN_MC!AM314)</f>
        <v>-</v>
      </c>
      <c r="M336" s="118" t="str">
        <f>IF(FN_MC!AP314="","*",FN_MC!AP314)</f>
        <v>-</v>
      </c>
      <c r="N336" s="118" t="str">
        <f>IF(FN_MC!AM314="","*",FN_MC!AM314)</f>
        <v>-</v>
      </c>
      <c r="O336" s="136">
        <f>FN_MC!BH314</f>
        <v>0</v>
      </c>
      <c r="P336" s="78"/>
      <c r="Q336" s="120" t="str">
        <f>IF($A$2=1,IF(FN_MC!BJ314="","*",FN_MC!BJ314),IF(FN_MC!BK314="","*",FN_MC!BK314))</f>
        <v>*</v>
      </c>
    </row>
    <row r="337" spans="1:17">
      <c r="A337" s="85" t="str">
        <f>IF(FN_MC!B315="","*",FN_MC!B315)</f>
        <v>*</v>
      </c>
      <c r="B337" s="86" t="str">
        <f>IF(FN_MC!X315="","*",FN_MC!X315)</f>
        <v>*</v>
      </c>
      <c r="C337" s="87" t="str">
        <f>IF(FN_MC!S315="","*",FN_MC!S315)</f>
        <v>-</v>
      </c>
      <c r="D337" s="87" t="str">
        <f>IF(FN_MC!T315="","*",FN_MC!T315)</f>
        <v>-</v>
      </c>
      <c r="E337" s="87" t="str">
        <f>IF(FN_MC!D315="","*",FN_MC!D315)</f>
        <v>*</v>
      </c>
      <c r="F337" s="87" t="str">
        <f>IF(FN_MC!H315="","*",FN_MC!H315)</f>
        <v>*</v>
      </c>
      <c r="G337" s="87" t="str">
        <f>IF(FN_MC!M315="","*",FN_MC!M315)</f>
        <v>-</v>
      </c>
      <c r="H337" s="125" t="str">
        <f>IF(FN_MC!K315="","*",FN_MC!K315)</f>
        <v>*</v>
      </c>
      <c r="I337" s="110" t="str">
        <f>IF(FN_MC!O315="","*",FN_MC!O315)</f>
        <v>*</v>
      </c>
      <c r="J337" s="110" t="str">
        <f>IF(FN_MC!P315="","*",FN_MC!P315)</f>
        <v>*</v>
      </c>
      <c r="K337" s="118" t="str">
        <f>IF(FN_MC!AK315="","*",FN_MC!AK315)</f>
        <v>-</v>
      </c>
      <c r="L337" s="118" t="str">
        <f>IF(FN_MC!AM315="","*",FN_MC!AM315)</f>
        <v>-</v>
      </c>
      <c r="M337" s="118" t="str">
        <f>IF(FN_MC!AP315="","*",FN_MC!AP315)</f>
        <v>-</v>
      </c>
      <c r="N337" s="118" t="str">
        <f>IF(FN_MC!AM315="","*",FN_MC!AM315)</f>
        <v>-</v>
      </c>
      <c r="O337" s="136">
        <f>FN_MC!BH315</f>
        <v>0</v>
      </c>
      <c r="P337" s="78"/>
      <c r="Q337" s="120" t="str">
        <f>IF($A$2=1,IF(FN_MC!BJ315="","*",FN_MC!BJ315),IF(FN_MC!BK315="","*",FN_MC!BK315))</f>
        <v>*</v>
      </c>
    </row>
    <row r="338" spans="1:17">
      <c r="A338" s="85" t="str">
        <f>IF(FN_MC!B316="","*",FN_MC!B316)</f>
        <v>*</v>
      </c>
      <c r="B338" s="86" t="str">
        <f>IF(FN_MC!X316="","*",FN_MC!X316)</f>
        <v>*</v>
      </c>
      <c r="C338" s="87" t="str">
        <f>IF(FN_MC!S316="","*",FN_MC!S316)</f>
        <v>-</v>
      </c>
      <c r="D338" s="87" t="str">
        <f>IF(FN_MC!T316="","*",FN_MC!T316)</f>
        <v>-</v>
      </c>
      <c r="E338" s="87" t="str">
        <f>IF(FN_MC!D316="","*",FN_MC!D316)</f>
        <v>*</v>
      </c>
      <c r="F338" s="87" t="str">
        <f>IF(FN_MC!H316="","*",FN_MC!H316)</f>
        <v>*</v>
      </c>
      <c r="G338" s="87" t="str">
        <f>IF(FN_MC!M316="","*",FN_MC!M316)</f>
        <v>-</v>
      </c>
      <c r="H338" s="125" t="str">
        <f>IF(FN_MC!K316="","*",FN_MC!K316)</f>
        <v>*</v>
      </c>
      <c r="I338" s="110" t="str">
        <f>IF(FN_MC!O316="","*",FN_MC!O316)</f>
        <v>*</v>
      </c>
      <c r="J338" s="110" t="str">
        <f>IF(FN_MC!P316="","*",FN_MC!P316)</f>
        <v>*</v>
      </c>
      <c r="K338" s="118" t="str">
        <f>IF(FN_MC!AK316="","*",FN_MC!AK316)</f>
        <v>-</v>
      </c>
      <c r="L338" s="118" t="str">
        <f>IF(FN_MC!AM316="","*",FN_MC!AM316)</f>
        <v>-</v>
      </c>
      <c r="M338" s="118" t="str">
        <f>IF(FN_MC!AP316="","*",FN_MC!AP316)</f>
        <v>-</v>
      </c>
      <c r="N338" s="118" t="str">
        <f>IF(FN_MC!AM316="","*",FN_MC!AM316)</f>
        <v>-</v>
      </c>
      <c r="O338" s="136">
        <f>FN_MC!BH316</f>
        <v>0</v>
      </c>
      <c r="P338" s="78"/>
      <c r="Q338" s="120" t="str">
        <f>IF($A$2=1,IF(FN_MC!BJ316="","*",FN_MC!BJ316),IF(FN_MC!BK316="","*",FN_MC!BK316))</f>
        <v>*</v>
      </c>
    </row>
    <row r="339" spans="1:17">
      <c r="A339" s="85" t="str">
        <f>IF(FN_MC!B317="","*",FN_MC!B317)</f>
        <v>*</v>
      </c>
      <c r="B339" s="86" t="str">
        <f>IF(FN_MC!X317="","*",FN_MC!X317)</f>
        <v>*</v>
      </c>
      <c r="C339" s="87" t="str">
        <f>IF(FN_MC!S317="","*",FN_MC!S317)</f>
        <v>-</v>
      </c>
      <c r="D339" s="87" t="str">
        <f>IF(FN_MC!T317="","*",FN_MC!T317)</f>
        <v>-</v>
      </c>
      <c r="E339" s="87" t="str">
        <f>IF(FN_MC!D317="","*",FN_MC!D317)</f>
        <v>*</v>
      </c>
      <c r="F339" s="87" t="str">
        <f>IF(FN_MC!H317="","*",FN_MC!H317)</f>
        <v>*</v>
      </c>
      <c r="G339" s="87" t="str">
        <f>IF(FN_MC!M317="","*",FN_MC!M317)</f>
        <v>-</v>
      </c>
      <c r="H339" s="125" t="str">
        <f>IF(FN_MC!K317="","*",FN_MC!K317)</f>
        <v>*</v>
      </c>
      <c r="I339" s="110" t="str">
        <f>IF(FN_MC!O317="","*",FN_MC!O317)</f>
        <v>*</v>
      </c>
      <c r="J339" s="110" t="str">
        <f>IF(FN_MC!P317="","*",FN_MC!P317)</f>
        <v>*</v>
      </c>
      <c r="K339" s="118" t="str">
        <f>IF(FN_MC!AK317="","*",FN_MC!AK317)</f>
        <v>-</v>
      </c>
      <c r="L339" s="118" t="str">
        <f>IF(FN_MC!AM317="","*",FN_MC!AM317)</f>
        <v>-</v>
      </c>
      <c r="M339" s="118" t="str">
        <f>IF(FN_MC!AP317="","*",FN_MC!AP317)</f>
        <v>-</v>
      </c>
      <c r="N339" s="118" t="str">
        <f>IF(FN_MC!AM317="","*",FN_MC!AM317)</f>
        <v>-</v>
      </c>
      <c r="O339" s="136">
        <f>FN_MC!BH317</f>
        <v>0</v>
      </c>
      <c r="P339" s="78"/>
      <c r="Q339" s="120" t="str">
        <f>IF($A$2=1,IF(FN_MC!BJ317="","*",FN_MC!BJ317),IF(FN_MC!BK317="","*",FN_MC!BK317))</f>
        <v>*</v>
      </c>
    </row>
    <row r="340" spans="1:17">
      <c r="A340" s="85" t="str">
        <f>IF(FN_MC!B318="","*",FN_MC!B318)</f>
        <v>*</v>
      </c>
      <c r="B340" s="86" t="str">
        <f>IF(FN_MC!X318="","*",FN_MC!X318)</f>
        <v>*</v>
      </c>
      <c r="C340" s="87" t="str">
        <f>IF(FN_MC!S318="","*",FN_MC!S318)</f>
        <v>-</v>
      </c>
      <c r="D340" s="87" t="str">
        <f>IF(FN_MC!T318="","*",FN_MC!T318)</f>
        <v>-</v>
      </c>
      <c r="E340" s="87" t="str">
        <f>IF(FN_MC!D318="","*",FN_MC!D318)</f>
        <v>*</v>
      </c>
      <c r="F340" s="87" t="str">
        <f>IF(FN_MC!H318="","*",FN_MC!H318)</f>
        <v>*</v>
      </c>
      <c r="G340" s="87" t="str">
        <f>IF(FN_MC!M318="","*",FN_MC!M318)</f>
        <v>-</v>
      </c>
      <c r="H340" s="125" t="str">
        <f>IF(FN_MC!K318="","*",FN_MC!K318)</f>
        <v>*</v>
      </c>
      <c r="I340" s="110" t="str">
        <f>IF(FN_MC!O318="","*",FN_MC!O318)</f>
        <v>*</v>
      </c>
      <c r="J340" s="110" t="str">
        <f>IF(FN_MC!P318="","*",FN_MC!P318)</f>
        <v>*</v>
      </c>
      <c r="K340" s="118" t="str">
        <f>IF(FN_MC!AK318="","*",FN_MC!AK318)</f>
        <v>-</v>
      </c>
      <c r="L340" s="118" t="str">
        <f>IF(FN_MC!AM318="","*",FN_MC!AM318)</f>
        <v>-</v>
      </c>
      <c r="M340" s="118" t="str">
        <f>IF(FN_MC!AP318="","*",FN_MC!AP318)</f>
        <v>-</v>
      </c>
      <c r="N340" s="118" t="str">
        <f>IF(FN_MC!AM318="","*",FN_MC!AM318)</f>
        <v>-</v>
      </c>
      <c r="O340" s="136">
        <f>FN_MC!BH318</f>
        <v>0</v>
      </c>
      <c r="P340" s="78"/>
      <c r="Q340" s="120" t="str">
        <f>IF($A$2=1,IF(FN_MC!BJ318="","*",FN_MC!BJ318),IF(FN_MC!BK318="","*",FN_MC!BK318))</f>
        <v>*</v>
      </c>
    </row>
    <row r="341" spans="1:17">
      <c r="A341" s="85" t="str">
        <f>IF(FN_MC!B319="","*",FN_MC!B319)</f>
        <v>*</v>
      </c>
      <c r="B341" s="86" t="str">
        <f>IF(FN_MC!X319="","*",FN_MC!X319)</f>
        <v>*</v>
      </c>
      <c r="C341" s="87" t="str">
        <f>IF(FN_MC!S319="","*",FN_MC!S319)</f>
        <v>-</v>
      </c>
      <c r="D341" s="87" t="str">
        <f>IF(FN_MC!T319="","*",FN_MC!T319)</f>
        <v>-</v>
      </c>
      <c r="E341" s="87" t="str">
        <f>IF(FN_MC!D319="","*",FN_MC!D319)</f>
        <v>*</v>
      </c>
      <c r="F341" s="87" t="str">
        <f>IF(FN_MC!H319="","*",FN_MC!H319)</f>
        <v>*</v>
      </c>
      <c r="G341" s="87" t="str">
        <f>IF(FN_MC!M319="","*",FN_MC!M319)</f>
        <v>-</v>
      </c>
      <c r="H341" s="125" t="str">
        <f>IF(FN_MC!K319="","*",FN_MC!K319)</f>
        <v>*</v>
      </c>
      <c r="I341" s="110" t="str">
        <f>IF(FN_MC!O319="","*",FN_MC!O319)</f>
        <v>*</v>
      </c>
      <c r="J341" s="110" t="str">
        <f>IF(FN_MC!P319="","*",FN_MC!P319)</f>
        <v>*</v>
      </c>
      <c r="K341" s="118" t="str">
        <f>IF(FN_MC!AK319="","*",FN_MC!AK319)</f>
        <v>-</v>
      </c>
      <c r="L341" s="118" t="str">
        <f>IF(FN_MC!AM319="","*",FN_MC!AM319)</f>
        <v>-</v>
      </c>
      <c r="M341" s="118" t="str">
        <f>IF(FN_MC!AP319="","*",FN_MC!AP319)</f>
        <v>-</v>
      </c>
      <c r="N341" s="118" t="str">
        <f>IF(FN_MC!AM319="","*",FN_MC!AM319)</f>
        <v>-</v>
      </c>
      <c r="O341" s="136">
        <f>FN_MC!BH319</f>
        <v>0</v>
      </c>
      <c r="P341" s="78"/>
      <c r="Q341" s="120" t="str">
        <f>IF($A$2=1,IF(FN_MC!BJ319="","*",FN_MC!BJ319),IF(FN_MC!BK319="","*",FN_MC!BK319))</f>
        <v>*</v>
      </c>
    </row>
    <row r="342" spans="1:17">
      <c r="A342" s="85" t="str">
        <f>IF(FN_MC!B320="","*",FN_MC!B320)</f>
        <v>*</v>
      </c>
      <c r="B342" s="86" t="str">
        <f>IF(FN_MC!X320="","*",FN_MC!X320)</f>
        <v>*</v>
      </c>
      <c r="C342" s="87" t="str">
        <f>IF(FN_MC!S320="","*",FN_MC!S320)</f>
        <v>-</v>
      </c>
      <c r="D342" s="87" t="str">
        <f>IF(FN_MC!T320="","*",FN_MC!T320)</f>
        <v>-</v>
      </c>
      <c r="E342" s="87" t="str">
        <f>IF(FN_MC!D320="","*",FN_MC!D320)</f>
        <v>*</v>
      </c>
      <c r="F342" s="87" t="str">
        <f>IF(FN_MC!H320="","*",FN_MC!H320)</f>
        <v>*</v>
      </c>
      <c r="G342" s="87" t="str">
        <f>IF(FN_MC!M320="","*",FN_MC!M320)</f>
        <v>-</v>
      </c>
      <c r="H342" s="125" t="str">
        <f>IF(FN_MC!K320="","*",FN_MC!K320)</f>
        <v>*</v>
      </c>
      <c r="I342" s="110" t="str">
        <f>IF(FN_MC!O320="","*",FN_MC!O320)</f>
        <v>*</v>
      </c>
      <c r="J342" s="110" t="str">
        <f>IF(FN_MC!P320="","*",FN_MC!P320)</f>
        <v>*</v>
      </c>
      <c r="K342" s="118" t="str">
        <f>IF(FN_MC!AK320="","*",FN_MC!AK320)</f>
        <v>-</v>
      </c>
      <c r="L342" s="118" t="str">
        <f>IF(FN_MC!AM320="","*",FN_MC!AM320)</f>
        <v>-</v>
      </c>
      <c r="M342" s="118" t="str">
        <f>IF(FN_MC!AP320="","*",FN_MC!AP320)</f>
        <v>-</v>
      </c>
      <c r="N342" s="118" t="str">
        <f>IF(FN_MC!AM320="","*",FN_MC!AM320)</f>
        <v>-</v>
      </c>
      <c r="O342" s="136">
        <f>FN_MC!BH320</f>
        <v>0</v>
      </c>
      <c r="P342" s="78"/>
      <c r="Q342" s="120" t="str">
        <f>IF($A$2=1,IF(FN_MC!BJ320="","*",FN_MC!BJ320),IF(FN_MC!BK320="","*",FN_MC!BK320))</f>
        <v>*</v>
      </c>
    </row>
    <row r="343" spans="1:17">
      <c r="A343" s="85" t="str">
        <f>IF(FN_MC!B321="","*",FN_MC!B321)</f>
        <v>*</v>
      </c>
      <c r="B343" s="86" t="str">
        <f>IF(FN_MC!X321="","*",FN_MC!X321)</f>
        <v>*</v>
      </c>
      <c r="C343" s="87" t="str">
        <f>IF(FN_MC!S321="","*",FN_MC!S321)</f>
        <v>-</v>
      </c>
      <c r="D343" s="87" t="str">
        <f>IF(FN_MC!T321="","*",FN_MC!T321)</f>
        <v>-</v>
      </c>
      <c r="E343" s="87" t="str">
        <f>IF(FN_MC!D321="","*",FN_MC!D321)</f>
        <v>*</v>
      </c>
      <c r="F343" s="87" t="str">
        <f>IF(FN_MC!H321="","*",FN_MC!H321)</f>
        <v>*</v>
      </c>
      <c r="G343" s="87" t="str">
        <f>IF(FN_MC!M321="","*",FN_MC!M321)</f>
        <v>-</v>
      </c>
      <c r="H343" s="125" t="str">
        <f>IF(FN_MC!K321="","*",FN_MC!K321)</f>
        <v>*</v>
      </c>
      <c r="I343" s="110" t="str">
        <f>IF(FN_MC!O321="","*",FN_MC!O321)</f>
        <v>*</v>
      </c>
      <c r="J343" s="110" t="str">
        <f>IF(FN_MC!P321="","*",FN_MC!P321)</f>
        <v>*</v>
      </c>
      <c r="K343" s="118" t="str">
        <f>IF(FN_MC!AK321="","*",FN_MC!AK321)</f>
        <v>-</v>
      </c>
      <c r="L343" s="118" t="str">
        <f>IF(FN_MC!AM321="","*",FN_MC!AM321)</f>
        <v>-</v>
      </c>
      <c r="M343" s="118" t="str">
        <f>IF(FN_MC!AP321="","*",FN_MC!AP321)</f>
        <v>-</v>
      </c>
      <c r="N343" s="118" t="str">
        <f>IF(FN_MC!AM321="","*",FN_MC!AM321)</f>
        <v>-</v>
      </c>
      <c r="O343" s="136">
        <f>FN_MC!BH321</f>
        <v>0</v>
      </c>
      <c r="P343" s="78"/>
      <c r="Q343" s="120" t="str">
        <f>IF($A$2=1,IF(FN_MC!BJ321="","*",FN_MC!BJ321),IF(FN_MC!BK321="","*",FN_MC!BK321))</f>
        <v>*</v>
      </c>
    </row>
    <row r="344" spans="1:17">
      <c r="A344" s="85" t="str">
        <f>IF(FN_MC!B322="","*",FN_MC!B322)</f>
        <v>*</v>
      </c>
      <c r="B344" s="86" t="str">
        <f>IF(FN_MC!X322="","*",FN_MC!X322)</f>
        <v>*</v>
      </c>
      <c r="C344" s="87" t="str">
        <f>IF(FN_MC!S322="","*",FN_MC!S322)</f>
        <v>-</v>
      </c>
      <c r="D344" s="87" t="str">
        <f>IF(FN_MC!T322="","*",FN_MC!T322)</f>
        <v>-</v>
      </c>
      <c r="E344" s="87" t="str">
        <f>IF(FN_MC!D322="","*",FN_MC!D322)</f>
        <v>*</v>
      </c>
      <c r="F344" s="87" t="str">
        <f>IF(FN_MC!H322="","*",FN_MC!H322)</f>
        <v>*</v>
      </c>
      <c r="G344" s="87" t="str">
        <f>IF(FN_MC!M322="","*",FN_MC!M322)</f>
        <v>-</v>
      </c>
      <c r="H344" s="125" t="str">
        <f>IF(FN_MC!K322="","*",FN_MC!K322)</f>
        <v>*</v>
      </c>
      <c r="I344" s="110" t="str">
        <f>IF(FN_MC!O322="","*",FN_MC!O322)</f>
        <v>*</v>
      </c>
      <c r="J344" s="110" t="str">
        <f>IF(FN_MC!P322="","*",FN_MC!P322)</f>
        <v>*</v>
      </c>
      <c r="K344" s="118" t="str">
        <f>IF(FN_MC!AK322="","*",FN_MC!AK322)</f>
        <v>-</v>
      </c>
      <c r="L344" s="118" t="str">
        <f>IF(FN_MC!AM322="","*",FN_MC!AM322)</f>
        <v>-</v>
      </c>
      <c r="M344" s="118" t="str">
        <f>IF(FN_MC!AP322="","*",FN_MC!AP322)</f>
        <v>-</v>
      </c>
      <c r="N344" s="118" t="str">
        <f>IF(FN_MC!AM322="","*",FN_MC!AM322)</f>
        <v>-</v>
      </c>
      <c r="O344" s="136">
        <f>FN_MC!BH322</f>
        <v>0</v>
      </c>
      <c r="P344" s="78"/>
      <c r="Q344" s="120" t="str">
        <f>IF($A$2=1,IF(FN_MC!BJ322="","*",FN_MC!BJ322),IF(FN_MC!BK322="","*",FN_MC!BK322))</f>
        <v>*</v>
      </c>
    </row>
    <row r="345" spans="1:17">
      <c r="A345" s="85" t="str">
        <f>IF(FN_MC!B323="","*",FN_MC!B323)</f>
        <v>*</v>
      </c>
      <c r="B345" s="86" t="str">
        <f>IF(FN_MC!X323="","*",FN_MC!X323)</f>
        <v>*</v>
      </c>
      <c r="C345" s="87" t="str">
        <f>IF(FN_MC!S323="","*",FN_MC!S323)</f>
        <v>-</v>
      </c>
      <c r="D345" s="87" t="str">
        <f>IF(FN_MC!T323="","*",FN_MC!T323)</f>
        <v>-</v>
      </c>
      <c r="E345" s="87" t="str">
        <f>IF(FN_MC!D323="","*",FN_MC!D323)</f>
        <v>*</v>
      </c>
      <c r="F345" s="87" t="str">
        <f>IF(FN_MC!H323="","*",FN_MC!H323)</f>
        <v>*</v>
      </c>
      <c r="G345" s="87" t="str">
        <f>IF(FN_MC!M323="","*",FN_MC!M323)</f>
        <v>-</v>
      </c>
      <c r="H345" s="125" t="str">
        <f>IF(FN_MC!K323="","*",FN_MC!K323)</f>
        <v>*</v>
      </c>
      <c r="I345" s="110" t="str">
        <f>IF(FN_MC!O323="","*",FN_MC!O323)</f>
        <v>*</v>
      </c>
      <c r="J345" s="110" t="str">
        <f>IF(FN_MC!P323="","*",FN_MC!P323)</f>
        <v>*</v>
      </c>
      <c r="K345" s="118" t="str">
        <f>IF(FN_MC!AK323="","*",FN_MC!AK323)</f>
        <v>-</v>
      </c>
      <c r="L345" s="118" t="str">
        <f>IF(FN_MC!AM323="","*",FN_MC!AM323)</f>
        <v>-</v>
      </c>
      <c r="M345" s="118" t="str">
        <f>IF(FN_MC!AP323="","*",FN_MC!AP323)</f>
        <v>-</v>
      </c>
      <c r="N345" s="118" t="str">
        <f>IF(FN_MC!AM323="","*",FN_MC!AM323)</f>
        <v>-</v>
      </c>
      <c r="O345" s="136">
        <f>FN_MC!BH323</f>
        <v>0</v>
      </c>
      <c r="P345" s="78"/>
      <c r="Q345" s="120" t="str">
        <f>IF($A$2=1,IF(FN_MC!BJ323="","*",FN_MC!BJ323),IF(FN_MC!BK323="","*",FN_MC!BK323))</f>
        <v>*</v>
      </c>
    </row>
    <row r="346" spans="1:17">
      <c r="A346" s="85" t="str">
        <f>IF(FN_MC!B324="","*",FN_MC!B324)</f>
        <v>*</v>
      </c>
      <c r="B346" s="86" t="str">
        <f>IF(FN_MC!X324="","*",FN_MC!X324)</f>
        <v>*</v>
      </c>
      <c r="C346" s="87" t="str">
        <f>IF(FN_MC!S324="","*",FN_MC!S324)</f>
        <v>-</v>
      </c>
      <c r="D346" s="87" t="str">
        <f>IF(FN_MC!T324="","*",FN_MC!T324)</f>
        <v>-</v>
      </c>
      <c r="E346" s="87" t="str">
        <f>IF(FN_MC!D324="","*",FN_MC!D324)</f>
        <v>*</v>
      </c>
      <c r="F346" s="87" t="str">
        <f>IF(FN_MC!H324="","*",FN_MC!H324)</f>
        <v>*</v>
      </c>
      <c r="G346" s="87" t="str">
        <f>IF(FN_MC!M324="","*",FN_MC!M324)</f>
        <v>-</v>
      </c>
      <c r="H346" s="125" t="str">
        <f>IF(FN_MC!K324="","*",FN_MC!K324)</f>
        <v>*</v>
      </c>
      <c r="I346" s="110" t="str">
        <f>IF(FN_MC!O324="","*",FN_MC!O324)</f>
        <v>*</v>
      </c>
      <c r="J346" s="110" t="str">
        <f>IF(FN_MC!P324="","*",FN_MC!P324)</f>
        <v>*</v>
      </c>
      <c r="K346" s="118" t="str">
        <f>IF(FN_MC!AK324="","*",FN_MC!AK324)</f>
        <v>-</v>
      </c>
      <c r="L346" s="118" t="str">
        <f>IF(FN_MC!AM324="","*",FN_MC!AM324)</f>
        <v>-</v>
      </c>
      <c r="M346" s="118" t="str">
        <f>IF(FN_MC!AP324="","*",FN_MC!AP324)</f>
        <v>-</v>
      </c>
      <c r="N346" s="118" t="str">
        <f>IF(FN_MC!AM324="","*",FN_MC!AM324)</f>
        <v>-</v>
      </c>
      <c r="O346" s="136">
        <f>FN_MC!BH324</f>
        <v>0</v>
      </c>
      <c r="P346" s="78"/>
      <c r="Q346" s="120" t="str">
        <f>IF($A$2=1,IF(FN_MC!BJ324="","*",FN_MC!BJ324),IF(FN_MC!BK324="","*",FN_MC!BK324))</f>
        <v>*</v>
      </c>
    </row>
    <row r="347" spans="1:17">
      <c r="A347" s="85" t="str">
        <f>IF(FN_MC!B325="","*",FN_MC!B325)</f>
        <v>*</v>
      </c>
      <c r="B347" s="86" t="str">
        <f>IF(FN_MC!X325="","*",FN_MC!X325)</f>
        <v>*</v>
      </c>
      <c r="C347" s="87" t="str">
        <f>IF(FN_MC!S325="","*",FN_MC!S325)</f>
        <v>-</v>
      </c>
      <c r="D347" s="87" t="str">
        <f>IF(FN_MC!T325="","*",FN_MC!T325)</f>
        <v>-</v>
      </c>
      <c r="E347" s="87" t="str">
        <f>IF(FN_MC!D325="","*",FN_MC!D325)</f>
        <v>*</v>
      </c>
      <c r="F347" s="87" t="str">
        <f>IF(FN_MC!H325="","*",FN_MC!H325)</f>
        <v>*</v>
      </c>
      <c r="G347" s="87" t="str">
        <f>IF(FN_MC!M325="","*",FN_MC!M325)</f>
        <v>-</v>
      </c>
      <c r="H347" s="125" t="str">
        <f>IF(FN_MC!K325="","*",FN_MC!K325)</f>
        <v>*</v>
      </c>
      <c r="I347" s="110" t="str">
        <f>IF(FN_MC!O325="","*",FN_MC!O325)</f>
        <v>*</v>
      </c>
      <c r="J347" s="110" t="str">
        <f>IF(FN_MC!P325="","*",FN_MC!P325)</f>
        <v>*</v>
      </c>
      <c r="K347" s="118" t="str">
        <f>IF(FN_MC!AK325="","*",FN_MC!AK325)</f>
        <v>-</v>
      </c>
      <c r="L347" s="118" t="str">
        <f>IF(FN_MC!AM325="","*",FN_MC!AM325)</f>
        <v>-</v>
      </c>
      <c r="M347" s="118" t="str">
        <f>IF(FN_MC!AP325="","*",FN_MC!AP325)</f>
        <v>-</v>
      </c>
      <c r="N347" s="118" t="str">
        <f>IF(FN_MC!AM325="","*",FN_MC!AM325)</f>
        <v>-</v>
      </c>
      <c r="O347" s="136">
        <f>FN_MC!BH325</f>
        <v>0</v>
      </c>
      <c r="P347" s="78"/>
      <c r="Q347" s="120" t="str">
        <f>IF($A$2=1,IF(FN_MC!BJ325="","*",FN_MC!BJ325),IF(FN_MC!BK325="","*",FN_MC!BK325))</f>
        <v>*</v>
      </c>
    </row>
    <row r="348" spans="1:17">
      <c r="A348" s="85" t="str">
        <f>IF(FN_MC!B326="","*",FN_MC!B326)</f>
        <v>*</v>
      </c>
      <c r="B348" s="86" t="str">
        <f>IF(FN_MC!X326="","*",FN_MC!X326)</f>
        <v>*</v>
      </c>
      <c r="C348" s="87" t="str">
        <f>IF(FN_MC!S326="","*",FN_MC!S326)</f>
        <v>-</v>
      </c>
      <c r="D348" s="87" t="str">
        <f>IF(FN_MC!T326="","*",FN_MC!T326)</f>
        <v>-</v>
      </c>
      <c r="E348" s="87" t="str">
        <f>IF(FN_MC!D326="","*",FN_MC!D326)</f>
        <v>*</v>
      </c>
      <c r="F348" s="87" t="str">
        <f>IF(FN_MC!H326="","*",FN_MC!H326)</f>
        <v>*</v>
      </c>
      <c r="G348" s="87" t="str">
        <f>IF(FN_MC!M326="","*",FN_MC!M326)</f>
        <v>-</v>
      </c>
      <c r="H348" s="125" t="str">
        <f>IF(FN_MC!K326="","*",FN_MC!K326)</f>
        <v>*</v>
      </c>
      <c r="I348" s="110" t="str">
        <f>IF(FN_MC!O326="","*",FN_MC!O326)</f>
        <v>*</v>
      </c>
      <c r="J348" s="110" t="str">
        <f>IF(FN_MC!P326="","*",FN_MC!P326)</f>
        <v>*</v>
      </c>
      <c r="K348" s="118" t="str">
        <f>IF(FN_MC!AK326="","*",FN_MC!AK326)</f>
        <v>-</v>
      </c>
      <c r="L348" s="118" t="str">
        <f>IF(FN_MC!AM326="","*",FN_MC!AM326)</f>
        <v>-</v>
      </c>
      <c r="M348" s="118" t="str">
        <f>IF(FN_MC!AP326="","*",FN_MC!AP326)</f>
        <v>-</v>
      </c>
      <c r="N348" s="118" t="str">
        <f>IF(FN_MC!AM326="","*",FN_MC!AM326)</f>
        <v>-</v>
      </c>
      <c r="O348" s="136">
        <f>FN_MC!BH326</f>
        <v>0</v>
      </c>
      <c r="P348" s="78"/>
      <c r="Q348" s="120" t="str">
        <f>IF($A$2=1,IF(FN_MC!BJ326="","*",FN_MC!BJ326),IF(FN_MC!BK326="","*",FN_MC!BK326))</f>
        <v>*</v>
      </c>
    </row>
    <row r="349" spans="1:17">
      <c r="A349" s="85" t="str">
        <f>IF(FN_MC!B327="","*",FN_MC!B327)</f>
        <v>*</v>
      </c>
      <c r="B349" s="86" t="str">
        <f>IF(FN_MC!X327="","*",FN_MC!X327)</f>
        <v>*</v>
      </c>
      <c r="C349" s="87" t="str">
        <f>IF(FN_MC!S327="","*",FN_MC!S327)</f>
        <v>-</v>
      </c>
      <c r="D349" s="87" t="str">
        <f>IF(FN_MC!T327="","*",FN_MC!T327)</f>
        <v>-</v>
      </c>
      <c r="E349" s="87" t="str">
        <f>IF(FN_MC!D327="","*",FN_MC!D327)</f>
        <v>*</v>
      </c>
      <c r="F349" s="87" t="str">
        <f>IF(FN_MC!H327="","*",FN_MC!H327)</f>
        <v>*</v>
      </c>
      <c r="G349" s="87" t="str">
        <f>IF(FN_MC!M327="","*",FN_MC!M327)</f>
        <v>-</v>
      </c>
      <c r="H349" s="125" t="str">
        <f>IF(FN_MC!K327="","*",FN_MC!K327)</f>
        <v>*</v>
      </c>
      <c r="I349" s="110" t="str">
        <f>IF(FN_MC!O327="","*",FN_MC!O327)</f>
        <v>*</v>
      </c>
      <c r="J349" s="110" t="str">
        <f>IF(FN_MC!P327="","*",FN_MC!P327)</f>
        <v>*</v>
      </c>
      <c r="K349" s="118" t="str">
        <f>IF(FN_MC!AK327="","*",FN_MC!AK327)</f>
        <v>-</v>
      </c>
      <c r="L349" s="118" t="str">
        <f>IF(FN_MC!AM327="","*",FN_MC!AM327)</f>
        <v>-</v>
      </c>
      <c r="M349" s="118" t="str">
        <f>IF(FN_MC!AP327="","*",FN_MC!AP327)</f>
        <v>-</v>
      </c>
      <c r="N349" s="118" t="str">
        <f>IF(FN_MC!AM327="","*",FN_MC!AM327)</f>
        <v>-</v>
      </c>
      <c r="O349" s="136">
        <f>FN_MC!BH327</f>
        <v>0</v>
      </c>
      <c r="P349" s="78"/>
      <c r="Q349" s="120" t="str">
        <f>IF($A$2=1,IF(FN_MC!BJ327="","*",FN_MC!BJ327),IF(FN_MC!BK327="","*",FN_MC!BK327))</f>
        <v>*</v>
      </c>
    </row>
    <row r="350" spans="1:17">
      <c r="A350" s="85" t="str">
        <f>IF(FN_MC!B328="","*",FN_MC!B328)</f>
        <v>*</v>
      </c>
      <c r="B350" s="86" t="str">
        <f>IF(FN_MC!X328="","*",FN_MC!X328)</f>
        <v>*</v>
      </c>
      <c r="C350" s="87" t="str">
        <f>IF(FN_MC!S328="","*",FN_MC!S328)</f>
        <v>-</v>
      </c>
      <c r="D350" s="87" t="str">
        <f>IF(FN_MC!T328="","*",FN_MC!T328)</f>
        <v>-</v>
      </c>
      <c r="E350" s="87" t="str">
        <f>IF(FN_MC!D328="","*",FN_MC!D328)</f>
        <v>*</v>
      </c>
      <c r="F350" s="87" t="str">
        <f>IF(FN_MC!H328="","*",FN_MC!H328)</f>
        <v>*</v>
      </c>
      <c r="G350" s="87" t="str">
        <f>IF(FN_MC!M328="","*",FN_MC!M328)</f>
        <v>-</v>
      </c>
      <c r="H350" s="125" t="str">
        <f>IF(FN_MC!K328="","*",FN_MC!K328)</f>
        <v>*</v>
      </c>
      <c r="I350" s="110" t="str">
        <f>IF(FN_MC!O328="","*",FN_MC!O328)</f>
        <v>*</v>
      </c>
      <c r="J350" s="110" t="str">
        <f>IF(FN_MC!P328="","*",FN_MC!P328)</f>
        <v>*</v>
      </c>
      <c r="K350" s="118" t="str">
        <f>IF(FN_MC!AK328="","*",FN_MC!AK328)</f>
        <v>-</v>
      </c>
      <c r="L350" s="118" t="str">
        <f>IF(FN_MC!AM328="","*",FN_MC!AM328)</f>
        <v>-</v>
      </c>
      <c r="M350" s="118" t="str">
        <f>IF(FN_MC!AP328="","*",FN_MC!AP328)</f>
        <v>-</v>
      </c>
      <c r="N350" s="118" t="str">
        <f>IF(FN_MC!AM328="","*",FN_MC!AM328)</f>
        <v>-</v>
      </c>
      <c r="O350" s="136">
        <f>FN_MC!BH328</f>
        <v>0</v>
      </c>
      <c r="P350" s="78"/>
      <c r="Q350" s="120" t="str">
        <f>IF($A$2=1,IF(FN_MC!BJ328="","*",FN_MC!BJ328),IF(FN_MC!BK328="","*",FN_MC!BK328))</f>
        <v>*</v>
      </c>
    </row>
    <row r="351" spans="1:17">
      <c r="A351" s="85" t="str">
        <f>IF(FN_MC!B329="","*",FN_MC!B329)</f>
        <v>*</v>
      </c>
      <c r="B351" s="86" t="str">
        <f>IF(FN_MC!X329="","*",FN_MC!X329)</f>
        <v>*</v>
      </c>
      <c r="C351" s="87" t="str">
        <f>IF(FN_MC!S329="","*",FN_MC!S329)</f>
        <v>-</v>
      </c>
      <c r="D351" s="87" t="str">
        <f>IF(FN_MC!T329="","*",FN_MC!T329)</f>
        <v>-</v>
      </c>
      <c r="E351" s="87" t="str">
        <f>IF(FN_MC!D329="","*",FN_MC!D329)</f>
        <v>*</v>
      </c>
      <c r="F351" s="87" t="str">
        <f>IF(FN_MC!H329="","*",FN_MC!H329)</f>
        <v>*</v>
      </c>
      <c r="G351" s="87" t="str">
        <f>IF(FN_MC!M329="","*",FN_MC!M329)</f>
        <v>-</v>
      </c>
      <c r="H351" s="125" t="str">
        <f>IF(FN_MC!K329="","*",FN_MC!K329)</f>
        <v>*</v>
      </c>
      <c r="I351" s="110" t="str">
        <f>IF(FN_MC!O329="","*",FN_MC!O329)</f>
        <v>*</v>
      </c>
      <c r="J351" s="110" t="str">
        <f>IF(FN_MC!P329="","*",FN_MC!P329)</f>
        <v>*</v>
      </c>
      <c r="K351" s="118" t="str">
        <f>IF(FN_MC!AK329="","*",FN_MC!AK329)</f>
        <v>-</v>
      </c>
      <c r="L351" s="118" t="str">
        <f>IF(FN_MC!AM329="","*",FN_MC!AM329)</f>
        <v>-</v>
      </c>
      <c r="M351" s="118" t="str">
        <f>IF(FN_MC!AP329="","*",FN_MC!AP329)</f>
        <v>-</v>
      </c>
      <c r="N351" s="118" t="str">
        <f>IF(FN_MC!AM329="","*",FN_MC!AM329)</f>
        <v>-</v>
      </c>
      <c r="O351" s="136">
        <f>FN_MC!BH329</f>
        <v>0</v>
      </c>
      <c r="P351" s="78"/>
      <c r="Q351" s="120" t="str">
        <f>IF($A$2=1,IF(FN_MC!BJ329="","*",FN_MC!BJ329),IF(FN_MC!BK329="","*",FN_MC!BK329))</f>
        <v>*</v>
      </c>
    </row>
    <row r="352" spans="1:17">
      <c r="A352" s="85" t="str">
        <f>IF(FN_MC!B330="","*",FN_MC!B330)</f>
        <v>*</v>
      </c>
      <c r="B352" s="86" t="str">
        <f>IF(FN_MC!X330="","*",FN_MC!X330)</f>
        <v>*</v>
      </c>
      <c r="C352" s="87" t="str">
        <f>IF(FN_MC!S330="","*",FN_MC!S330)</f>
        <v>-</v>
      </c>
      <c r="D352" s="87" t="str">
        <f>IF(FN_MC!T330="","*",FN_MC!T330)</f>
        <v>-</v>
      </c>
      <c r="E352" s="87" t="str">
        <f>IF(FN_MC!D330="","*",FN_MC!D330)</f>
        <v>*</v>
      </c>
      <c r="F352" s="87" t="str">
        <f>IF(FN_MC!H330="","*",FN_MC!H330)</f>
        <v>*</v>
      </c>
      <c r="G352" s="87" t="str">
        <f>IF(FN_MC!M330="","*",FN_MC!M330)</f>
        <v>-</v>
      </c>
      <c r="H352" s="125" t="str">
        <f>IF(FN_MC!K330="","*",FN_MC!K330)</f>
        <v>*</v>
      </c>
      <c r="I352" s="110" t="str">
        <f>IF(FN_MC!O330="","*",FN_MC!O330)</f>
        <v>*</v>
      </c>
      <c r="J352" s="110" t="str">
        <f>IF(FN_MC!P330="","*",FN_MC!P330)</f>
        <v>*</v>
      </c>
      <c r="K352" s="118" t="str">
        <f>IF(FN_MC!AK330="","*",FN_MC!AK330)</f>
        <v>-</v>
      </c>
      <c r="L352" s="118" t="str">
        <f>IF(FN_MC!AM330="","*",FN_MC!AM330)</f>
        <v>-</v>
      </c>
      <c r="M352" s="118" t="str">
        <f>IF(FN_MC!AP330="","*",FN_MC!AP330)</f>
        <v>-</v>
      </c>
      <c r="N352" s="118" t="str">
        <f>IF(FN_MC!AM330="","*",FN_MC!AM330)</f>
        <v>-</v>
      </c>
      <c r="O352" s="136">
        <f>FN_MC!BH330</f>
        <v>0</v>
      </c>
      <c r="P352" s="78"/>
      <c r="Q352" s="120" t="str">
        <f>IF($A$2=1,IF(FN_MC!BJ330="","*",FN_MC!BJ330),IF(FN_MC!BK330="","*",FN_MC!BK330))</f>
        <v>*</v>
      </c>
    </row>
    <row r="353" spans="1:17">
      <c r="A353" s="85" t="str">
        <f>IF(FN_MC!B331="","*",FN_MC!B331)</f>
        <v>*</v>
      </c>
      <c r="B353" s="86" t="str">
        <f>IF(FN_MC!X331="","*",FN_MC!X331)</f>
        <v>*</v>
      </c>
      <c r="C353" s="87" t="str">
        <f>IF(FN_MC!S331="","*",FN_MC!S331)</f>
        <v>-</v>
      </c>
      <c r="D353" s="87" t="str">
        <f>IF(FN_MC!T331="","*",FN_MC!T331)</f>
        <v>-</v>
      </c>
      <c r="E353" s="87" t="str">
        <f>IF(FN_MC!D331="","*",FN_MC!D331)</f>
        <v>*</v>
      </c>
      <c r="F353" s="87" t="str">
        <f>IF(FN_MC!H331="","*",FN_MC!H331)</f>
        <v>*</v>
      </c>
      <c r="G353" s="87" t="str">
        <f>IF(FN_MC!M331="","*",FN_MC!M331)</f>
        <v>-</v>
      </c>
      <c r="H353" s="125" t="str">
        <f>IF(FN_MC!K331="","*",FN_MC!K331)</f>
        <v>*</v>
      </c>
      <c r="I353" s="110" t="str">
        <f>IF(FN_MC!O331="","*",FN_MC!O331)</f>
        <v>*</v>
      </c>
      <c r="J353" s="110" t="str">
        <f>IF(FN_MC!P331="","*",FN_MC!P331)</f>
        <v>*</v>
      </c>
      <c r="K353" s="118" t="str">
        <f>IF(FN_MC!AK331="","*",FN_MC!AK331)</f>
        <v>-</v>
      </c>
      <c r="L353" s="118" t="str">
        <f>IF(FN_MC!AM331="","*",FN_MC!AM331)</f>
        <v>-</v>
      </c>
      <c r="M353" s="118" t="str">
        <f>IF(FN_MC!AP331="","*",FN_MC!AP331)</f>
        <v>-</v>
      </c>
      <c r="N353" s="118" t="str">
        <f>IF(FN_MC!AM331="","*",FN_MC!AM331)</f>
        <v>-</v>
      </c>
      <c r="O353" s="136">
        <f>FN_MC!BH331</f>
        <v>0</v>
      </c>
      <c r="P353" s="78"/>
      <c r="Q353" s="120" t="str">
        <f>IF($A$2=1,IF(FN_MC!BJ331="","*",FN_MC!BJ331),IF(FN_MC!BK331="","*",FN_MC!BK331))</f>
        <v>*</v>
      </c>
    </row>
    <row r="354" spans="1:17">
      <c r="A354" s="85" t="str">
        <f>IF(FN_MC!B332="","*",FN_MC!B332)</f>
        <v>*</v>
      </c>
      <c r="B354" s="86" t="str">
        <f>IF(FN_MC!X332="","*",FN_MC!X332)</f>
        <v>*</v>
      </c>
      <c r="C354" s="87" t="str">
        <f>IF(FN_MC!S332="","*",FN_MC!S332)</f>
        <v>-</v>
      </c>
      <c r="D354" s="87" t="str">
        <f>IF(FN_MC!T332="","*",FN_MC!T332)</f>
        <v>-</v>
      </c>
      <c r="E354" s="87" t="str">
        <f>IF(FN_MC!D332="","*",FN_MC!D332)</f>
        <v>*</v>
      </c>
      <c r="F354" s="87" t="str">
        <f>IF(FN_MC!H332="","*",FN_MC!H332)</f>
        <v>*</v>
      </c>
      <c r="G354" s="87" t="str">
        <f>IF(FN_MC!M332="","*",FN_MC!M332)</f>
        <v>-</v>
      </c>
      <c r="H354" s="125" t="str">
        <f>IF(FN_MC!K332="","*",FN_MC!K332)</f>
        <v>*</v>
      </c>
      <c r="I354" s="110" t="str">
        <f>IF(FN_MC!O332="","*",FN_MC!O332)</f>
        <v>*</v>
      </c>
      <c r="J354" s="110" t="str">
        <f>IF(FN_MC!P332="","*",FN_MC!P332)</f>
        <v>*</v>
      </c>
      <c r="K354" s="118" t="str">
        <f>IF(FN_MC!AK332="","*",FN_MC!AK332)</f>
        <v>-</v>
      </c>
      <c r="L354" s="118" t="str">
        <f>IF(FN_MC!AM332="","*",FN_MC!AM332)</f>
        <v>-</v>
      </c>
      <c r="M354" s="118" t="str">
        <f>IF(FN_MC!AP332="","*",FN_MC!AP332)</f>
        <v>-</v>
      </c>
      <c r="N354" s="118" t="str">
        <f>IF(FN_MC!AM332="","*",FN_MC!AM332)</f>
        <v>-</v>
      </c>
      <c r="O354" s="136">
        <f>FN_MC!BH332</f>
        <v>0</v>
      </c>
      <c r="P354" s="78"/>
      <c r="Q354" s="120" t="str">
        <f>IF($A$2=1,IF(FN_MC!BJ332="","*",FN_MC!BJ332),IF(FN_MC!BK332="","*",FN_MC!BK332))</f>
        <v>*</v>
      </c>
    </row>
    <row r="355" spans="1:17">
      <c r="A355" s="85" t="str">
        <f>IF(FN_MC!B333="","*",FN_MC!B333)</f>
        <v>*</v>
      </c>
      <c r="B355" s="86" t="str">
        <f>IF(FN_MC!X333="","*",FN_MC!X333)</f>
        <v>*</v>
      </c>
      <c r="C355" s="87" t="str">
        <f>IF(FN_MC!S333="","*",FN_MC!S333)</f>
        <v>-</v>
      </c>
      <c r="D355" s="87" t="str">
        <f>IF(FN_MC!T333="","*",FN_MC!T333)</f>
        <v>-</v>
      </c>
      <c r="E355" s="87" t="str">
        <f>IF(FN_MC!D333="","*",FN_MC!D333)</f>
        <v>*</v>
      </c>
      <c r="F355" s="87" t="str">
        <f>IF(FN_MC!H333="","*",FN_MC!H333)</f>
        <v>*</v>
      </c>
      <c r="G355" s="87" t="str">
        <f>IF(FN_MC!M333="","*",FN_MC!M333)</f>
        <v>-</v>
      </c>
      <c r="H355" s="125" t="str">
        <f>IF(FN_MC!K333="","*",FN_MC!K333)</f>
        <v>*</v>
      </c>
      <c r="I355" s="110" t="str">
        <f>IF(FN_MC!O333="","*",FN_MC!O333)</f>
        <v>*</v>
      </c>
      <c r="J355" s="110" t="str">
        <f>IF(FN_MC!P333="","*",FN_MC!P333)</f>
        <v>*</v>
      </c>
      <c r="K355" s="118" t="str">
        <f>IF(FN_MC!AK333="","*",FN_MC!AK333)</f>
        <v>-</v>
      </c>
      <c r="L355" s="118" t="str">
        <f>IF(FN_MC!AM333="","*",FN_MC!AM333)</f>
        <v>-</v>
      </c>
      <c r="M355" s="118" t="str">
        <f>IF(FN_MC!AP333="","*",FN_MC!AP333)</f>
        <v>-</v>
      </c>
      <c r="N355" s="118" t="str">
        <f>IF(FN_MC!AM333="","*",FN_MC!AM333)</f>
        <v>-</v>
      </c>
      <c r="O355" s="136">
        <f>FN_MC!BH333</f>
        <v>0</v>
      </c>
      <c r="P355" s="78"/>
      <c r="Q355" s="120" t="str">
        <f>IF($A$2=1,IF(FN_MC!BJ333="","*",FN_MC!BJ333),IF(FN_MC!BK333="","*",FN_MC!BK333))</f>
        <v>*</v>
      </c>
    </row>
    <row r="356" spans="1:17">
      <c r="A356" s="85" t="str">
        <f>IF(FN_MC!B334="","*",FN_MC!B334)</f>
        <v>*</v>
      </c>
      <c r="B356" s="86" t="str">
        <f>IF(FN_MC!X334="","*",FN_MC!X334)</f>
        <v>*</v>
      </c>
      <c r="C356" s="87" t="str">
        <f>IF(FN_MC!S334="","*",FN_MC!S334)</f>
        <v>-</v>
      </c>
      <c r="D356" s="87" t="str">
        <f>IF(FN_MC!T334="","*",FN_MC!T334)</f>
        <v>-</v>
      </c>
      <c r="E356" s="87" t="str">
        <f>IF(FN_MC!D334="","*",FN_MC!D334)</f>
        <v>*</v>
      </c>
      <c r="F356" s="87" t="str">
        <f>IF(FN_MC!H334="","*",FN_MC!H334)</f>
        <v>*</v>
      </c>
      <c r="G356" s="87" t="str">
        <f>IF(FN_MC!M334="","*",FN_MC!M334)</f>
        <v>-</v>
      </c>
      <c r="H356" s="125" t="str">
        <f>IF(FN_MC!K334="","*",FN_MC!K334)</f>
        <v>*</v>
      </c>
      <c r="I356" s="110" t="str">
        <f>IF(FN_MC!O334="","*",FN_MC!O334)</f>
        <v>*</v>
      </c>
      <c r="J356" s="110" t="str">
        <f>IF(FN_MC!P334="","*",FN_MC!P334)</f>
        <v>*</v>
      </c>
      <c r="K356" s="118" t="str">
        <f>IF(FN_MC!AK334="","*",FN_MC!AK334)</f>
        <v>-</v>
      </c>
      <c r="L356" s="118" t="str">
        <f>IF(FN_MC!AM334="","*",FN_MC!AM334)</f>
        <v>-</v>
      </c>
      <c r="M356" s="118" t="str">
        <f>IF(FN_MC!AP334="","*",FN_MC!AP334)</f>
        <v>-</v>
      </c>
      <c r="N356" s="118" t="str">
        <f>IF(FN_MC!AM334="","*",FN_MC!AM334)</f>
        <v>-</v>
      </c>
      <c r="O356" s="136">
        <f>FN_MC!BH334</f>
        <v>0</v>
      </c>
      <c r="P356" s="78"/>
      <c r="Q356" s="120" t="str">
        <f>IF($A$2=1,IF(FN_MC!BJ334="","*",FN_MC!BJ334),IF(FN_MC!BK334="","*",FN_MC!BK334))</f>
        <v>*</v>
      </c>
    </row>
    <row r="357" spans="1:17">
      <c r="A357" s="85" t="str">
        <f>IF(FN_MC!B335="","*",FN_MC!B335)</f>
        <v>*</v>
      </c>
      <c r="B357" s="86" t="str">
        <f>IF(FN_MC!X335="","*",FN_MC!X335)</f>
        <v>*</v>
      </c>
      <c r="C357" s="87" t="str">
        <f>IF(FN_MC!S335="","*",FN_MC!S335)</f>
        <v>-</v>
      </c>
      <c r="D357" s="87" t="str">
        <f>IF(FN_MC!T335="","*",FN_MC!T335)</f>
        <v>-</v>
      </c>
      <c r="E357" s="87" t="str">
        <f>IF(FN_MC!D335="","*",FN_MC!D335)</f>
        <v>*</v>
      </c>
      <c r="F357" s="87" t="str">
        <f>IF(FN_MC!H335="","*",FN_MC!H335)</f>
        <v>*</v>
      </c>
      <c r="G357" s="87" t="str">
        <f>IF(FN_MC!M335="","*",FN_MC!M335)</f>
        <v>-</v>
      </c>
      <c r="H357" s="125" t="str">
        <f>IF(FN_MC!K335="","*",FN_MC!K335)</f>
        <v>*</v>
      </c>
      <c r="I357" s="110" t="str">
        <f>IF(FN_MC!O335="","*",FN_MC!O335)</f>
        <v>*</v>
      </c>
      <c r="J357" s="110" t="str">
        <f>IF(FN_MC!P335="","*",FN_MC!P335)</f>
        <v>*</v>
      </c>
      <c r="K357" s="118" t="str">
        <f>IF(FN_MC!AK335="","*",FN_MC!AK335)</f>
        <v>-</v>
      </c>
      <c r="L357" s="118" t="str">
        <f>IF(FN_MC!AM335="","*",FN_MC!AM335)</f>
        <v>-</v>
      </c>
      <c r="M357" s="118" t="str">
        <f>IF(FN_MC!AP335="","*",FN_MC!AP335)</f>
        <v>-</v>
      </c>
      <c r="N357" s="118" t="str">
        <f>IF(FN_MC!AM335="","*",FN_MC!AM335)</f>
        <v>-</v>
      </c>
      <c r="O357" s="136">
        <f>FN_MC!BH335</f>
        <v>0</v>
      </c>
      <c r="P357" s="78"/>
      <c r="Q357" s="120" t="str">
        <f>IF($A$2=1,IF(FN_MC!BJ335="","*",FN_MC!BJ335),IF(FN_MC!BK335="","*",FN_MC!BK335))</f>
        <v>*</v>
      </c>
    </row>
    <row r="358" spans="1:17">
      <c r="A358" s="85" t="str">
        <f>IF(FN_MC!B336="","*",FN_MC!B336)</f>
        <v>*</v>
      </c>
      <c r="B358" s="86" t="str">
        <f>IF(FN_MC!X336="","*",FN_MC!X336)</f>
        <v>*</v>
      </c>
      <c r="C358" s="87" t="str">
        <f>IF(FN_MC!S336="","*",FN_MC!S336)</f>
        <v>-</v>
      </c>
      <c r="D358" s="87" t="str">
        <f>IF(FN_MC!T336="","*",FN_MC!T336)</f>
        <v>-</v>
      </c>
      <c r="E358" s="87" t="str">
        <f>IF(FN_MC!D336="","*",FN_MC!D336)</f>
        <v>*</v>
      </c>
      <c r="F358" s="87" t="str">
        <f>IF(FN_MC!H336="","*",FN_MC!H336)</f>
        <v>*</v>
      </c>
      <c r="G358" s="87" t="str">
        <f>IF(FN_MC!M336="","*",FN_MC!M336)</f>
        <v>-</v>
      </c>
      <c r="H358" s="125" t="str">
        <f>IF(FN_MC!K336="","*",FN_MC!K336)</f>
        <v>*</v>
      </c>
      <c r="I358" s="110" t="str">
        <f>IF(FN_MC!O336="","*",FN_MC!O336)</f>
        <v>*</v>
      </c>
      <c r="J358" s="110" t="str">
        <f>IF(FN_MC!P336="","*",FN_MC!P336)</f>
        <v>*</v>
      </c>
      <c r="K358" s="118" t="str">
        <f>IF(FN_MC!AK336="","*",FN_MC!AK336)</f>
        <v>-</v>
      </c>
      <c r="L358" s="118" t="str">
        <f>IF(FN_MC!AM336="","*",FN_MC!AM336)</f>
        <v>-</v>
      </c>
      <c r="M358" s="118" t="str">
        <f>IF(FN_MC!AP336="","*",FN_MC!AP336)</f>
        <v>-</v>
      </c>
      <c r="N358" s="118" t="str">
        <f>IF(FN_MC!AM336="","*",FN_MC!AM336)</f>
        <v>-</v>
      </c>
      <c r="O358" s="136">
        <f>FN_MC!BH336</f>
        <v>0</v>
      </c>
      <c r="P358" s="78"/>
      <c r="Q358" s="120" t="str">
        <f>IF($A$2=1,IF(FN_MC!BJ336="","*",FN_MC!BJ336),IF(FN_MC!BK336="","*",FN_MC!BK336))</f>
        <v>*</v>
      </c>
    </row>
    <row r="359" spans="1:17">
      <c r="A359" s="85" t="str">
        <f>IF(FN_MC!B337="","*",FN_MC!B337)</f>
        <v>*</v>
      </c>
      <c r="B359" s="86" t="str">
        <f>IF(FN_MC!X337="","*",FN_MC!X337)</f>
        <v>*</v>
      </c>
      <c r="C359" s="87" t="str">
        <f>IF(FN_MC!S337="","*",FN_MC!S337)</f>
        <v>-</v>
      </c>
      <c r="D359" s="87" t="str">
        <f>IF(FN_MC!T337="","*",FN_MC!T337)</f>
        <v>-</v>
      </c>
      <c r="E359" s="87" t="str">
        <f>IF(FN_MC!D337="","*",FN_MC!D337)</f>
        <v>*</v>
      </c>
      <c r="F359" s="87" t="str">
        <f>IF(FN_MC!H337="","*",FN_MC!H337)</f>
        <v>*</v>
      </c>
      <c r="G359" s="87" t="str">
        <f>IF(FN_MC!M337="","*",FN_MC!M337)</f>
        <v>-</v>
      </c>
      <c r="H359" s="125" t="str">
        <f>IF(FN_MC!K337="","*",FN_MC!K337)</f>
        <v>*</v>
      </c>
      <c r="I359" s="110" t="str">
        <f>IF(FN_MC!O337="","*",FN_MC!O337)</f>
        <v>*</v>
      </c>
      <c r="J359" s="110" t="str">
        <f>IF(FN_MC!P337="","*",FN_MC!P337)</f>
        <v>*</v>
      </c>
      <c r="K359" s="118" t="str">
        <f>IF(FN_MC!AK337="","*",FN_MC!AK337)</f>
        <v>-</v>
      </c>
      <c r="L359" s="118" t="str">
        <f>IF(FN_MC!AM337="","*",FN_MC!AM337)</f>
        <v>-</v>
      </c>
      <c r="M359" s="118" t="str">
        <f>IF(FN_MC!AP337="","*",FN_MC!AP337)</f>
        <v>-</v>
      </c>
      <c r="N359" s="118" t="str">
        <f>IF(FN_MC!AM337="","*",FN_MC!AM337)</f>
        <v>-</v>
      </c>
      <c r="O359" s="136">
        <f>FN_MC!BH337</f>
        <v>0</v>
      </c>
      <c r="P359" s="78"/>
      <c r="Q359" s="120" t="str">
        <f>IF($A$2=1,IF(FN_MC!BJ337="","*",FN_MC!BJ337),IF(FN_MC!BK337="","*",FN_MC!BK337))</f>
        <v>*</v>
      </c>
    </row>
    <row r="360" spans="1:17">
      <c r="A360" s="85" t="str">
        <f>IF(FN_MC!B338="","*",FN_MC!B338)</f>
        <v>*</v>
      </c>
      <c r="B360" s="86" t="str">
        <f>IF(FN_MC!X338="","*",FN_MC!X338)</f>
        <v>*</v>
      </c>
      <c r="C360" s="87" t="str">
        <f>IF(FN_MC!S338="","*",FN_MC!S338)</f>
        <v>-</v>
      </c>
      <c r="D360" s="87" t="str">
        <f>IF(FN_MC!T338="","*",FN_MC!T338)</f>
        <v>-</v>
      </c>
      <c r="E360" s="87" t="str">
        <f>IF(FN_MC!D338="","*",FN_MC!D338)</f>
        <v>*</v>
      </c>
      <c r="F360" s="87" t="str">
        <f>IF(FN_MC!H338="","*",FN_MC!H338)</f>
        <v>*</v>
      </c>
      <c r="G360" s="87" t="str">
        <f>IF(FN_MC!M338="","*",FN_MC!M338)</f>
        <v>-</v>
      </c>
      <c r="H360" s="125" t="str">
        <f>IF(FN_MC!K338="","*",FN_MC!K338)</f>
        <v>*</v>
      </c>
      <c r="I360" s="110" t="str">
        <f>IF(FN_MC!O338="","*",FN_MC!O338)</f>
        <v>*</v>
      </c>
      <c r="J360" s="110" t="str">
        <f>IF(FN_MC!P338="","*",FN_MC!P338)</f>
        <v>*</v>
      </c>
      <c r="K360" s="118" t="str">
        <f>IF(FN_MC!AK338="","*",FN_MC!AK338)</f>
        <v>-</v>
      </c>
      <c r="L360" s="118" t="str">
        <f>IF(FN_MC!AM338="","*",FN_MC!AM338)</f>
        <v>-</v>
      </c>
      <c r="M360" s="118" t="str">
        <f>IF(FN_MC!AP338="","*",FN_MC!AP338)</f>
        <v>-</v>
      </c>
      <c r="N360" s="118" t="str">
        <f>IF(FN_MC!AM338="","*",FN_MC!AM338)</f>
        <v>-</v>
      </c>
      <c r="O360" s="136">
        <f>FN_MC!BH338</f>
        <v>0</v>
      </c>
      <c r="P360" s="78"/>
      <c r="Q360" s="120" t="str">
        <f>IF($A$2=1,IF(FN_MC!BJ338="","*",FN_MC!BJ338),IF(FN_MC!BK338="","*",FN_MC!BK338))</f>
        <v>*</v>
      </c>
    </row>
    <row r="361" spans="1:17">
      <c r="A361" s="85" t="str">
        <f>IF(FN_MC!B339="","*",FN_MC!B339)</f>
        <v>*</v>
      </c>
      <c r="B361" s="86" t="str">
        <f>IF(FN_MC!X339="","*",FN_MC!X339)</f>
        <v>*</v>
      </c>
      <c r="C361" s="87" t="str">
        <f>IF(FN_MC!S339="","*",FN_MC!S339)</f>
        <v>-</v>
      </c>
      <c r="D361" s="87" t="str">
        <f>IF(FN_MC!T339="","*",FN_MC!T339)</f>
        <v>-</v>
      </c>
      <c r="E361" s="87" t="str">
        <f>IF(FN_MC!D339="","*",FN_MC!D339)</f>
        <v>*</v>
      </c>
      <c r="F361" s="87" t="str">
        <f>IF(FN_MC!H339="","*",FN_MC!H339)</f>
        <v>*</v>
      </c>
      <c r="G361" s="87" t="str">
        <f>IF(FN_MC!M339="","*",FN_MC!M339)</f>
        <v>-</v>
      </c>
      <c r="H361" s="125" t="str">
        <f>IF(FN_MC!K339="","*",FN_MC!K339)</f>
        <v>*</v>
      </c>
      <c r="I361" s="110" t="str">
        <f>IF(FN_MC!O339="","*",FN_MC!O339)</f>
        <v>*</v>
      </c>
      <c r="J361" s="110" t="str">
        <f>IF(FN_MC!P339="","*",FN_MC!P339)</f>
        <v>*</v>
      </c>
      <c r="K361" s="118" t="str">
        <f>IF(FN_MC!AK339="","*",FN_MC!AK339)</f>
        <v>-</v>
      </c>
      <c r="L361" s="118" t="str">
        <f>IF(FN_MC!AM339="","*",FN_MC!AM339)</f>
        <v>-</v>
      </c>
      <c r="M361" s="118" t="str">
        <f>IF(FN_MC!AP339="","*",FN_MC!AP339)</f>
        <v>-</v>
      </c>
      <c r="N361" s="118" t="str">
        <f>IF(FN_MC!AM339="","*",FN_MC!AM339)</f>
        <v>-</v>
      </c>
      <c r="O361" s="136">
        <f>FN_MC!BH339</f>
        <v>0</v>
      </c>
      <c r="P361" s="78"/>
      <c r="Q361" s="120" t="str">
        <f>IF($A$2=1,IF(FN_MC!BJ339="","*",FN_MC!BJ339),IF(FN_MC!BK339="","*",FN_MC!BK339))</f>
        <v>*</v>
      </c>
    </row>
    <row r="362" spans="1:17">
      <c r="A362" s="85" t="str">
        <f>IF(FN_MC!B340="","*",FN_MC!B340)</f>
        <v>*</v>
      </c>
      <c r="B362" s="86" t="str">
        <f>IF(FN_MC!X340="","*",FN_MC!X340)</f>
        <v>*</v>
      </c>
      <c r="C362" s="87" t="str">
        <f>IF(FN_MC!S340="","*",FN_MC!S340)</f>
        <v>-</v>
      </c>
      <c r="D362" s="87" t="str">
        <f>IF(FN_MC!T340="","*",FN_MC!T340)</f>
        <v>-</v>
      </c>
      <c r="E362" s="87" t="str">
        <f>IF(FN_MC!D340="","*",FN_MC!D340)</f>
        <v>*</v>
      </c>
      <c r="F362" s="87" t="str">
        <f>IF(FN_MC!H340="","*",FN_MC!H340)</f>
        <v>*</v>
      </c>
      <c r="G362" s="87" t="str">
        <f>IF(FN_MC!M340="","*",FN_MC!M340)</f>
        <v>-</v>
      </c>
      <c r="H362" s="125" t="str">
        <f>IF(FN_MC!K340="","*",FN_MC!K340)</f>
        <v>*</v>
      </c>
      <c r="I362" s="110" t="str">
        <f>IF(FN_MC!O340="","*",FN_MC!O340)</f>
        <v>*</v>
      </c>
      <c r="J362" s="110" t="str">
        <f>IF(FN_MC!P340="","*",FN_MC!P340)</f>
        <v>*</v>
      </c>
      <c r="K362" s="118" t="str">
        <f>IF(FN_MC!AK340="","*",FN_MC!AK340)</f>
        <v>-</v>
      </c>
      <c r="L362" s="118" t="str">
        <f>IF(FN_MC!AM340="","*",FN_MC!AM340)</f>
        <v>-</v>
      </c>
      <c r="M362" s="118" t="str">
        <f>IF(FN_MC!AP340="","*",FN_MC!AP340)</f>
        <v>-</v>
      </c>
      <c r="N362" s="118" t="str">
        <f>IF(FN_MC!AM340="","*",FN_MC!AM340)</f>
        <v>-</v>
      </c>
      <c r="O362" s="136">
        <f>FN_MC!BH340</f>
        <v>0</v>
      </c>
      <c r="P362" s="78"/>
      <c r="Q362" s="120" t="str">
        <f>IF($A$2=1,IF(FN_MC!BJ340="","*",FN_MC!BJ340),IF(FN_MC!BK340="","*",FN_MC!BK340))</f>
        <v>*</v>
      </c>
    </row>
    <row r="363" spans="1:17">
      <c r="A363" s="85" t="str">
        <f>IF(FN_MC!B341="","*",FN_MC!B341)</f>
        <v>*</v>
      </c>
      <c r="B363" s="86" t="str">
        <f>IF(FN_MC!X341="","*",FN_MC!X341)</f>
        <v>*</v>
      </c>
      <c r="C363" s="87" t="str">
        <f>IF(FN_MC!S341="","*",FN_MC!S341)</f>
        <v>-</v>
      </c>
      <c r="D363" s="87" t="str">
        <f>IF(FN_MC!T341="","*",FN_MC!T341)</f>
        <v>-</v>
      </c>
      <c r="E363" s="87" t="str">
        <f>IF(FN_MC!D341="","*",FN_MC!D341)</f>
        <v>*</v>
      </c>
      <c r="F363" s="87" t="str">
        <f>IF(FN_MC!H341="","*",FN_MC!H341)</f>
        <v>*</v>
      </c>
      <c r="G363" s="87" t="str">
        <f>IF(FN_MC!M341="","*",FN_MC!M341)</f>
        <v>-</v>
      </c>
      <c r="H363" s="125" t="str">
        <f>IF(FN_MC!K341="","*",FN_MC!K341)</f>
        <v>*</v>
      </c>
      <c r="I363" s="110" t="str">
        <f>IF(FN_MC!O341="","*",FN_MC!O341)</f>
        <v>*</v>
      </c>
      <c r="J363" s="110" t="str">
        <f>IF(FN_MC!P341="","*",FN_MC!P341)</f>
        <v>*</v>
      </c>
      <c r="K363" s="118" t="str">
        <f>IF(FN_MC!AK341="","*",FN_MC!AK341)</f>
        <v>-</v>
      </c>
      <c r="L363" s="118" t="str">
        <f>IF(FN_MC!AM341="","*",FN_MC!AM341)</f>
        <v>-</v>
      </c>
      <c r="M363" s="118" t="str">
        <f>IF(FN_MC!AP341="","*",FN_MC!AP341)</f>
        <v>-</v>
      </c>
      <c r="N363" s="118" t="str">
        <f>IF(FN_MC!AM341="","*",FN_MC!AM341)</f>
        <v>-</v>
      </c>
      <c r="O363" s="136">
        <f>FN_MC!BH341</f>
        <v>0</v>
      </c>
      <c r="P363" s="78"/>
      <c r="Q363" s="120" t="str">
        <f>IF($A$2=1,IF(FN_MC!BJ341="","*",FN_MC!BJ341),IF(FN_MC!BK341="","*",FN_MC!BK341))</f>
        <v>*</v>
      </c>
    </row>
    <row r="364" spans="1:17">
      <c r="A364" s="85" t="str">
        <f>IF(FN_MC!B342="","*",FN_MC!B342)</f>
        <v>*</v>
      </c>
      <c r="B364" s="86" t="str">
        <f>IF(FN_MC!X342="","*",FN_MC!X342)</f>
        <v>*</v>
      </c>
      <c r="C364" s="87" t="str">
        <f>IF(FN_MC!S342="","*",FN_MC!S342)</f>
        <v>-</v>
      </c>
      <c r="D364" s="87" t="str">
        <f>IF(FN_MC!T342="","*",FN_MC!T342)</f>
        <v>-</v>
      </c>
      <c r="E364" s="87" t="str">
        <f>IF(FN_MC!D342="","*",FN_MC!D342)</f>
        <v>*</v>
      </c>
      <c r="F364" s="87" t="str">
        <f>IF(FN_MC!H342="","*",FN_MC!H342)</f>
        <v>*</v>
      </c>
      <c r="G364" s="87" t="str">
        <f>IF(FN_MC!M342="","*",FN_MC!M342)</f>
        <v>-</v>
      </c>
      <c r="H364" s="125" t="str">
        <f>IF(FN_MC!K342="","*",FN_MC!K342)</f>
        <v>*</v>
      </c>
      <c r="I364" s="110" t="str">
        <f>IF(FN_MC!O342="","*",FN_MC!O342)</f>
        <v>*</v>
      </c>
      <c r="J364" s="110" t="str">
        <f>IF(FN_MC!P342="","*",FN_MC!P342)</f>
        <v>*</v>
      </c>
      <c r="K364" s="118" t="str">
        <f>IF(FN_MC!AK342="","*",FN_MC!AK342)</f>
        <v>-</v>
      </c>
      <c r="L364" s="118" t="str">
        <f>IF(FN_MC!AM342="","*",FN_MC!AM342)</f>
        <v>-</v>
      </c>
      <c r="M364" s="118" t="str">
        <f>IF(FN_MC!AP342="","*",FN_MC!AP342)</f>
        <v>-</v>
      </c>
      <c r="N364" s="118" t="str">
        <f>IF(FN_MC!AM342="","*",FN_MC!AM342)</f>
        <v>-</v>
      </c>
      <c r="O364" s="136">
        <f>FN_MC!BH342</f>
        <v>0</v>
      </c>
      <c r="P364" s="78"/>
      <c r="Q364" s="120" t="str">
        <f>IF($A$2=1,IF(FN_MC!BJ342="","*",FN_MC!BJ342),IF(FN_MC!BK342="","*",FN_MC!BK342))</f>
        <v>*</v>
      </c>
    </row>
    <row r="365" spans="1:17">
      <c r="A365" s="85" t="str">
        <f>IF(FN_MC!B343="","*",FN_MC!B343)</f>
        <v>*</v>
      </c>
      <c r="B365" s="86" t="str">
        <f>IF(FN_MC!X343="","*",FN_MC!X343)</f>
        <v>*</v>
      </c>
      <c r="C365" s="87" t="str">
        <f>IF(FN_MC!S343="","*",FN_MC!S343)</f>
        <v>-</v>
      </c>
      <c r="D365" s="87" t="str">
        <f>IF(FN_MC!T343="","*",FN_MC!T343)</f>
        <v>-</v>
      </c>
      <c r="E365" s="87" t="str">
        <f>IF(FN_MC!D343="","*",FN_MC!D343)</f>
        <v>*</v>
      </c>
      <c r="F365" s="87" t="str">
        <f>IF(FN_MC!H343="","*",FN_MC!H343)</f>
        <v>*</v>
      </c>
      <c r="G365" s="87" t="str">
        <f>IF(FN_MC!M343="","*",FN_MC!M343)</f>
        <v>-</v>
      </c>
      <c r="H365" s="125" t="str">
        <f>IF(FN_MC!K343="","*",FN_MC!K343)</f>
        <v>*</v>
      </c>
      <c r="I365" s="110" t="str">
        <f>IF(FN_MC!O343="","*",FN_MC!O343)</f>
        <v>*</v>
      </c>
      <c r="J365" s="110" t="str">
        <f>IF(FN_MC!P343="","*",FN_MC!P343)</f>
        <v>*</v>
      </c>
      <c r="K365" s="118" t="str">
        <f>IF(FN_MC!AK343="","*",FN_MC!AK343)</f>
        <v>-</v>
      </c>
      <c r="L365" s="118" t="str">
        <f>IF(FN_MC!AM343="","*",FN_MC!AM343)</f>
        <v>-</v>
      </c>
      <c r="M365" s="118" t="str">
        <f>IF(FN_MC!AP343="","*",FN_MC!AP343)</f>
        <v>-</v>
      </c>
      <c r="N365" s="118" t="str">
        <f>IF(FN_MC!AM343="","*",FN_MC!AM343)</f>
        <v>-</v>
      </c>
      <c r="O365" s="136">
        <f>FN_MC!BH343</f>
        <v>0</v>
      </c>
      <c r="P365" s="78"/>
      <c r="Q365" s="120" t="str">
        <f>IF($A$2=1,IF(FN_MC!BJ343="","*",FN_MC!BJ343),IF(FN_MC!BK343="","*",FN_MC!BK343))</f>
        <v>*</v>
      </c>
    </row>
    <row r="366" spans="1:17">
      <c r="A366" s="85" t="str">
        <f>IF(FN_MC!B344="","*",FN_MC!B344)</f>
        <v>*</v>
      </c>
      <c r="B366" s="86" t="str">
        <f>IF(FN_MC!X344="","*",FN_MC!X344)</f>
        <v>*</v>
      </c>
      <c r="C366" s="87" t="str">
        <f>IF(FN_MC!S344="","*",FN_MC!S344)</f>
        <v>-</v>
      </c>
      <c r="D366" s="87" t="str">
        <f>IF(FN_MC!T344="","*",FN_MC!T344)</f>
        <v>-</v>
      </c>
      <c r="E366" s="87" t="str">
        <f>IF(FN_MC!D344="","*",FN_MC!D344)</f>
        <v>*</v>
      </c>
      <c r="F366" s="87" t="str">
        <f>IF(FN_MC!H344="","*",FN_MC!H344)</f>
        <v>*</v>
      </c>
      <c r="G366" s="87" t="str">
        <f>IF(FN_MC!M344="","*",FN_MC!M344)</f>
        <v>-</v>
      </c>
      <c r="H366" s="125" t="str">
        <f>IF(FN_MC!K344="","*",FN_MC!K344)</f>
        <v>*</v>
      </c>
      <c r="I366" s="110" t="str">
        <f>IF(FN_MC!O344="","*",FN_MC!O344)</f>
        <v>*</v>
      </c>
      <c r="J366" s="110" t="str">
        <f>IF(FN_MC!P344="","*",FN_MC!P344)</f>
        <v>*</v>
      </c>
      <c r="K366" s="118" t="str">
        <f>IF(FN_MC!AK344="","*",FN_MC!AK344)</f>
        <v>-</v>
      </c>
      <c r="L366" s="118" t="str">
        <f>IF(FN_MC!AM344="","*",FN_MC!AM344)</f>
        <v>-</v>
      </c>
      <c r="M366" s="118" t="str">
        <f>IF(FN_MC!AP344="","*",FN_MC!AP344)</f>
        <v>-</v>
      </c>
      <c r="N366" s="118" t="str">
        <f>IF(FN_MC!AM344="","*",FN_MC!AM344)</f>
        <v>-</v>
      </c>
      <c r="O366" s="136">
        <f>FN_MC!BH344</f>
        <v>0</v>
      </c>
      <c r="P366" s="78"/>
      <c r="Q366" s="120" t="str">
        <f>IF($A$2=1,IF(FN_MC!BJ344="","*",FN_MC!BJ344),IF(FN_MC!BK344="","*",FN_MC!BK344))</f>
        <v>*</v>
      </c>
    </row>
    <row r="367" spans="1:17">
      <c r="A367" s="85" t="str">
        <f>IF(FN_MC!B345="","*",FN_MC!B345)</f>
        <v>*</v>
      </c>
      <c r="B367" s="86" t="str">
        <f>IF(FN_MC!X345="","*",FN_MC!X345)</f>
        <v>*</v>
      </c>
      <c r="C367" s="87" t="str">
        <f>IF(FN_MC!S345="","*",FN_MC!S345)</f>
        <v>-</v>
      </c>
      <c r="D367" s="87" t="str">
        <f>IF(FN_MC!T345="","*",FN_MC!T345)</f>
        <v>-</v>
      </c>
      <c r="E367" s="87" t="str">
        <f>IF(FN_MC!D345="","*",FN_MC!D345)</f>
        <v>*</v>
      </c>
      <c r="F367" s="87" t="str">
        <f>IF(FN_MC!H345="","*",FN_MC!H345)</f>
        <v>*</v>
      </c>
      <c r="G367" s="87" t="str">
        <f>IF(FN_MC!M345="","*",FN_MC!M345)</f>
        <v>-</v>
      </c>
      <c r="H367" s="125" t="str">
        <f>IF(FN_MC!K345="","*",FN_MC!K345)</f>
        <v>*</v>
      </c>
      <c r="I367" s="110" t="str">
        <f>IF(FN_MC!O345="","*",FN_MC!O345)</f>
        <v>*</v>
      </c>
      <c r="J367" s="110" t="str">
        <f>IF(FN_MC!P345="","*",FN_MC!P345)</f>
        <v>*</v>
      </c>
      <c r="K367" s="118" t="str">
        <f>IF(FN_MC!AK345="","*",FN_MC!AK345)</f>
        <v>-</v>
      </c>
      <c r="L367" s="118" t="str">
        <f>IF(FN_MC!AM345="","*",FN_MC!AM345)</f>
        <v>-</v>
      </c>
      <c r="M367" s="118" t="str">
        <f>IF(FN_MC!AP345="","*",FN_MC!AP345)</f>
        <v>-</v>
      </c>
      <c r="N367" s="118" t="str">
        <f>IF(FN_MC!AM345="","*",FN_MC!AM345)</f>
        <v>-</v>
      </c>
      <c r="O367" s="136">
        <f>FN_MC!BH345</f>
        <v>0</v>
      </c>
      <c r="P367" s="78"/>
      <c r="Q367" s="120" t="str">
        <f>IF($A$2=1,IF(FN_MC!BJ345="","*",FN_MC!BJ345),IF(FN_MC!BK345="","*",FN_MC!BK345))</f>
        <v>*</v>
      </c>
    </row>
    <row r="368" spans="1:17">
      <c r="A368" s="85" t="str">
        <f>IF(FN_MC!B346="","*",FN_MC!B346)</f>
        <v>*</v>
      </c>
      <c r="B368" s="86" t="str">
        <f>IF(FN_MC!X346="","*",FN_MC!X346)</f>
        <v>*</v>
      </c>
      <c r="C368" s="87" t="str">
        <f>IF(FN_MC!S346="","*",FN_MC!S346)</f>
        <v>-</v>
      </c>
      <c r="D368" s="87" t="str">
        <f>IF(FN_MC!T346="","*",FN_MC!T346)</f>
        <v>-</v>
      </c>
      <c r="E368" s="87" t="str">
        <f>IF(FN_MC!D346="","*",FN_MC!D346)</f>
        <v>*</v>
      </c>
      <c r="F368" s="87" t="str">
        <f>IF(FN_MC!H346="","*",FN_MC!H346)</f>
        <v>*</v>
      </c>
      <c r="G368" s="87" t="str">
        <f>IF(FN_MC!M346="","*",FN_MC!M346)</f>
        <v>-</v>
      </c>
      <c r="H368" s="125" t="str">
        <f>IF(FN_MC!K346="","*",FN_MC!K346)</f>
        <v>*</v>
      </c>
      <c r="I368" s="110" t="str">
        <f>IF(FN_MC!O346="","*",FN_MC!O346)</f>
        <v>*</v>
      </c>
      <c r="J368" s="110" t="str">
        <f>IF(FN_MC!P346="","*",FN_MC!P346)</f>
        <v>*</v>
      </c>
      <c r="K368" s="118" t="str">
        <f>IF(FN_MC!AK346="","*",FN_MC!AK346)</f>
        <v>-</v>
      </c>
      <c r="L368" s="118" t="str">
        <f>IF(FN_MC!AM346="","*",FN_MC!AM346)</f>
        <v>-</v>
      </c>
      <c r="M368" s="118" t="str">
        <f>IF(FN_MC!AP346="","*",FN_MC!AP346)</f>
        <v>-</v>
      </c>
      <c r="N368" s="118" t="str">
        <f>IF(FN_MC!AM346="","*",FN_MC!AM346)</f>
        <v>-</v>
      </c>
      <c r="O368" s="136">
        <f>FN_MC!BH346</f>
        <v>0</v>
      </c>
      <c r="P368" s="78"/>
      <c r="Q368" s="120" t="str">
        <f>IF($A$2=1,IF(FN_MC!BJ346="","*",FN_MC!BJ346),IF(FN_MC!BK346="","*",FN_MC!BK346))</f>
        <v>*</v>
      </c>
    </row>
    <row r="369" spans="1:17">
      <c r="A369" s="85" t="str">
        <f>IF(FN_MC!B347="","*",FN_MC!B347)</f>
        <v>*</v>
      </c>
      <c r="B369" s="86" t="str">
        <f>IF(FN_MC!X347="","*",FN_MC!X347)</f>
        <v>*</v>
      </c>
      <c r="C369" s="87" t="str">
        <f>IF(FN_MC!S347="","*",FN_MC!S347)</f>
        <v>-</v>
      </c>
      <c r="D369" s="87" t="str">
        <f>IF(FN_MC!T347="","*",FN_MC!T347)</f>
        <v>-</v>
      </c>
      <c r="E369" s="87" t="str">
        <f>IF(FN_MC!D347="","*",FN_MC!D347)</f>
        <v>*</v>
      </c>
      <c r="F369" s="87" t="str">
        <f>IF(FN_MC!H347="","*",FN_MC!H347)</f>
        <v>*</v>
      </c>
      <c r="G369" s="87" t="str">
        <f>IF(FN_MC!M347="","*",FN_MC!M347)</f>
        <v>-</v>
      </c>
      <c r="H369" s="125" t="str">
        <f>IF(FN_MC!K347="","*",FN_MC!K347)</f>
        <v>*</v>
      </c>
      <c r="I369" s="110" t="str">
        <f>IF(FN_MC!O347="","*",FN_MC!O347)</f>
        <v>*</v>
      </c>
      <c r="J369" s="110" t="str">
        <f>IF(FN_MC!P347="","*",FN_MC!P347)</f>
        <v>*</v>
      </c>
      <c r="K369" s="118" t="str">
        <f>IF(FN_MC!AK347="","*",FN_MC!AK347)</f>
        <v>-</v>
      </c>
      <c r="L369" s="118" t="str">
        <f>IF(FN_MC!AM347="","*",FN_MC!AM347)</f>
        <v>-</v>
      </c>
      <c r="M369" s="118" t="str">
        <f>IF(FN_MC!AP347="","*",FN_MC!AP347)</f>
        <v>-</v>
      </c>
      <c r="N369" s="118" t="str">
        <f>IF(FN_MC!AM347="","*",FN_MC!AM347)</f>
        <v>-</v>
      </c>
      <c r="O369" s="136">
        <f>FN_MC!BH347</f>
        <v>0</v>
      </c>
      <c r="P369" s="78"/>
      <c r="Q369" s="120" t="str">
        <f>IF($A$2=1,IF(FN_MC!BJ347="","*",FN_MC!BJ347),IF(FN_MC!BK347="","*",FN_MC!BK347))</f>
        <v>*</v>
      </c>
    </row>
    <row r="370" spans="1:17">
      <c r="A370" s="85" t="str">
        <f>IF(FN_MC!B348="","*",FN_MC!B348)</f>
        <v>*</v>
      </c>
      <c r="B370" s="86" t="str">
        <f>IF(FN_MC!X348="","*",FN_MC!X348)</f>
        <v>*</v>
      </c>
      <c r="C370" s="87" t="str">
        <f>IF(FN_MC!S348="","*",FN_MC!S348)</f>
        <v>-</v>
      </c>
      <c r="D370" s="87" t="str">
        <f>IF(FN_MC!T348="","*",FN_MC!T348)</f>
        <v>-</v>
      </c>
      <c r="E370" s="87" t="str">
        <f>IF(FN_MC!D348="","*",FN_MC!D348)</f>
        <v>*</v>
      </c>
      <c r="F370" s="87" t="str">
        <f>IF(FN_MC!H348="","*",FN_MC!H348)</f>
        <v>*</v>
      </c>
      <c r="G370" s="87" t="str">
        <f>IF(FN_MC!M348="","*",FN_MC!M348)</f>
        <v>-</v>
      </c>
      <c r="H370" s="125" t="str">
        <f>IF(FN_MC!K348="","*",FN_MC!K348)</f>
        <v>*</v>
      </c>
      <c r="I370" s="110" t="str">
        <f>IF(FN_MC!O348="","*",FN_MC!O348)</f>
        <v>*</v>
      </c>
      <c r="J370" s="110" t="str">
        <f>IF(FN_MC!P348="","*",FN_MC!P348)</f>
        <v>*</v>
      </c>
      <c r="K370" s="118" t="str">
        <f>IF(FN_MC!AK348="","*",FN_MC!AK348)</f>
        <v>-</v>
      </c>
      <c r="L370" s="118" t="str">
        <f>IF(FN_MC!AM348="","*",FN_MC!AM348)</f>
        <v>-</v>
      </c>
      <c r="M370" s="118" t="str">
        <f>IF(FN_MC!AP348="","*",FN_MC!AP348)</f>
        <v>-</v>
      </c>
      <c r="N370" s="118" t="str">
        <f>IF(FN_MC!AM348="","*",FN_MC!AM348)</f>
        <v>-</v>
      </c>
      <c r="O370" s="136">
        <f>FN_MC!BH348</f>
        <v>0</v>
      </c>
      <c r="P370" s="78"/>
      <c r="Q370" s="120" t="str">
        <f>IF($A$2=1,IF(FN_MC!BJ348="","*",FN_MC!BJ348),IF(FN_MC!BK348="","*",FN_MC!BK348))</f>
        <v>*</v>
      </c>
    </row>
    <row r="371" spans="1:17">
      <c r="A371" s="85" t="str">
        <f>IF(FN_MC!B349="","*",FN_MC!B349)</f>
        <v>*</v>
      </c>
      <c r="B371" s="86" t="str">
        <f>IF(FN_MC!X349="","*",FN_MC!X349)</f>
        <v>*</v>
      </c>
      <c r="C371" s="87" t="str">
        <f>IF(FN_MC!S349="","*",FN_MC!S349)</f>
        <v>-</v>
      </c>
      <c r="D371" s="87" t="str">
        <f>IF(FN_MC!T349="","*",FN_MC!T349)</f>
        <v>-</v>
      </c>
      <c r="E371" s="87" t="str">
        <f>IF(FN_MC!D349="","*",FN_MC!D349)</f>
        <v>*</v>
      </c>
      <c r="F371" s="87" t="str">
        <f>IF(FN_MC!H349="","*",FN_MC!H349)</f>
        <v>*</v>
      </c>
      <c r="G371" s="87" t="str">
        <f>IF(FN_MC!M349="","*",FN_MC!M349)</f>
        <v>-</v>
      </c>
      <c r="H371" s="125" t="str">
        <f>IF(FN_MC!K349="","*",FN_MC!K349)</f>
        <v>*</v>
      </c>
      <c r="I371" s="110" t="str">
        <f>IF(FN_MC!O349="","*",FN_MC!O349)</f>
        <v>*</v>
      </c>
      <c r="J371" s="110" t="str">
        <f>IF(FN_MC!P349="","*",FN_MC!P349)</f>
        <v>*</v>
      </c>
      <c r="K371" s="118" t="str">
        <f>IF(FN_MC!AK349="","*",FN_MC!AK349)</f>
        <v>-</v>
      </c>
      <c r="L371" s="118" t="str">
        <f>IF(FN_MC!AM349="","*",FN_MC!AM349)</f>
        <v>-</v>
      </c>
      <c r="M371" s="118" t="str">
        <f>IF(FN_MC!AP349="","*",FN_MC!AP349)</f>
        <v>-</v>
      </c>
      <c r="N371" s="118" t="str">
        <f>IF(FN_MC!AM349="","*",FN_MC!AM349)</f>
        <v>-</v>
      </c>
      <c r="O371" s="136">
        <f>FN_MC!BH349</f>
        <v>0</v>
      </c>
      <c r="P371" s="78"/>
      <c r="Q371" s="120" t="str">
        <f>IF($A$2=1,IF(FN_MC!BJ349="","*",FN_MC!BJ349),IF(FN_MC!BK349="","*",FN_MC!BK349))</f>
        <v>*</v>
      </c>
    </row>
    <row r="372" spans="1:17">
      <c r="A372" s="85" t="str">
        <f>IF(FN_MC!B350="","*",FN_MC!B350)</f>
        <v>*</v>
      </c>
      <c r="B372" s="86" t="str">
        <f>IF(FN_MC!X350="","*",FN_MC!X350)</f>
        <v>*</v>
      </c>
      <c r="C372" s="87" t="str">
        <f>IF(FN_MC!S350="","*",FN_MC!S350)</f>
        <v>-</v>
      </c>
      <c r="D372" s="87" t="str">
        <f>IF(FN_MC!T350="","*",FN_MC!T350)</f>
        <v>-</v>
      </c>
      <c r="E372" s="87" t="str">
        <f>IF(FN_MC!D350="","*",FN_MC!D350)</f>
        <v>*</v>
      </c>
      <c r="F372" s="87" t="str">
        <f>IF(FN_MC!H350="","*",FN_MC!H350)</f>
        <v>*</v>
      </c>
      <c r="G372" s="87" t="str">
        <f>IF(FN_MC!M350="","*",FN_MC!M350)</f>
        <v>-</v>
      </c>
      <c r="H372" s="125" t="str">
        <f>IF(FN_MC!K350="","*",FN_MC!K350)</f>
        <v>*</v>
      </c>
      <c r="I372" s="110" t="str">
        <f>IF(FN_MC!O350="","*",FN_MC!O350)</f>
        <v>*</v>
      </c>
      <c r="J372" s="110" t="str">
        <f>IF(FN_MC!P350="","*",FN_MC!P350)</f>
        <v>*</v>
      </c>
      <c r="K372" s="118" t="str">
        <f>IF(FN_MC!AK350="","*",FN_MC!AK350)</f>
        <v>-</v>
      </c>
      <c r="L372" s="118" t="str">
        <f>IF(FN_MC!AM350="","*",FN_MC!AM350)</f>
        <v>-</v>
      </c>
      <c r="M372" s="118" t="str">
        <f>IF(FN_MC!AP350="","*",FN_MC!AP350)</f>
        <v>-</v>
      </c>
      <c r="N372" s="118" t="str">
        <f>IF(FN_MC!AM350="","*",FN_MC!AM350)</f>
        <v>-</v>
      </c>
      <c r="O372" s="136">
        <f>FN_MC!BH350</f>
        <v>0</v>
      </c>
      <c r="P372" s="78"/>
      <c r="Q372" s="120" t="str">
        <f>IF($A$2=1,IF(FN_MC!BJ350="","*",FN_MC!BJ350),IF(FN_MC!BK350="","*",FN_MC!BK350))</f>
        <v>*</v>
      </c>
    </row>
    <row r="373" spans="1:17">
      <c r="A373" s="85" t="str">
        <f>IF(FN_MC!B351="","*",FN_MC!B351)</f>
        <v>*</v>
      </c>
      <c r="B373" s="86" t="str">
        <f>IF(FN_MC!X351="","*",FN_MC!X351)</f>
        <v>*</v>
      </c>
      <c r="C373" s="87" t="str">
        <f>IF(FN_MC!S351="","*",FN_MC!S351)</f>
        <v>-</v>
      </c>
      <c r="D373" s="87" t="str">
        <f>IF(FN_MC!T351="","*",FN_MC!T351)</f>
        <v>-</v>
      </c>
      <c r="E373" s="87" t="str">
        <f>IF(FN_MC!D351="","*",FN_MC!D351)</f>
        <v>*</v>
      </c>
      <c r="F373" s="87" t="str">
        <f>IF(FN_MC!H351="","*",FN_MC!H351)</f>
        <v>*</v>
      </c>
      <c r="G373" s="87" t="str">
        <f>IF(FN_MC!M351="","*",FN_MC!M351)</f>
        <v>-</v>
      </c>
      <c r="H373" s="125" t="str">
        <f>IF(FN_MC!K351="","*",FN_MC!K351)</f>
        <v>*</v>
      </c>
      <c r="I373" s="110" t="str">
        <f>IF(FN_MC!O351="","*",FN_MC!O351)</f>
        <v>*</v>
      </c>
      <c r="J373" s="110" t="str">
        <f>IF(FN_MC!P351="","*",FN_MC!P351)</f>
        <v>*</v>
      </c>
      <c r="K373" s="118" t="str">
        <f>IF(FN_MC!AK351="","*",FN_MC!AK351)</f>
        <v>-</v>
      </c>
      <c r="L373" s="118" t="str">
        <f>IF(FN_MC!AM351="","*",FN_MC!AM351)</f>
        <v>-</v>
      </c>
      <c r="M373" s="118" t="str">
        <f>IF(FN_MC!AP351="","*",FN_MC!AP351)</f>
        <v>-</v>
      </c>
      <c r="N373" s="118" t="str">
        <f>IF(FN_MC!AM351="","*",FN_MC!AM351)</f>
        <v>-</v>
      </c>
      <c r="O373" s="136">
        <f>FN_MC!BH351</f>
        <v>0</v>
      </c>
      <c r="P373" s="78"/>
      <c r="Q373" s="120" t="str">
        <f>IF($A$2=1,IF(FN_MC!BJ351="","*",FN_MC!BJ351),IF(FN_MC!BK351="","*",FN_MC!BK351))</f>
        <v>*</v>
      </c>
    </row>
    <row r="374" spans="1:17">
      <c r="A374" s="85" t="str">
        <f>IF(FN_MC!B352="","*",FN_MC!B352)</f>
        <v>*</v>
      </c>
      <c r="B374" s="86" t="str">
        <f>IF(FN_MC!X352="","*",FN_MC!X352)</f>
        <v>*</v>
      </c>
      <c r="C374" s="87" t="str">
        <f>IF(FN_MC!S352="","*",FN_MC!S352)</f>
        <v>-</v>
      </c>
      <c r="D374" s="87" t="str">
        <f>IF(FN_MC!T352="","*",FN_MC!T352)</f>
        <v>-</v>
      </c>
      <c r="E374" s="87" t="str">
        <f>IF(FN_MC!D352="","*",FN_MC!D352)</f>
        <v>*</v>
      </c>
      <c r="F374" s="87" t="str">
        <f>IF(FN_MC!H352="","*",FN_MC!H352)</f>
        <v>*</v>
      </c>
      <c r="G374" s="87" t="str">
        <f>IF(FN_MC!M352="","*",FN_MC!M352)</f>
        <v>-</v>
      </c>
      <c r="H374" s="125" t="str">
        <f>IF(FN_MC!K352="","*",FN_MC!K352)</f>
        <v>*</v>
      </c>
      <c r="I374" s="110" t="str">
        <f>IF(FN_MC!O352="","*",FN_MC!O352)</f>
        <v>*</v>
      </c>
      <c r="J374" s="110" t="str">
        <f>IF(FN_MC!P352="","*",FN_MC!P352)</f>
        <v>*</v>
      </c>
      <c r="K374" s="118" t="str">
        <f>IF(FN_MC!AK352="","*",FN_MC!AK352)</f>
        <v>-</v>
      </c>
      <c r="L374" s="118" t="str">
        <f>IF(FN_MC!AM352="","*",FN_MC!AM352)</f>
        <v>-</v>
      </c>
      <c r="M374" s="118" t="str">
        <f>IF(FN_MC!AP352="","*",FN_MC!AP352)</f>
        <v>-</v>
      </c>
      <c r="N374" s="118" t="str">
        <f>IF(FN_MC!AM352="","*",FN_MC!AM352)</f>
        <v>-</v>
      </c>
      <c r="O374" s="136">
        <f>FN_MC!BH352</f>
        <v>0</v>
      </c>
      <c r="P374" s="78"/>
      <c r="Q374" s="120" t="str">
        <f>IF($A$2=1,IF(FN_MC!BJ352="","*",FN_MC!BJ352),IF(FN_MC!BK352="","*",FN_MC!BK352))</f>
        <v>*</v>
      </c>
    </row>
    <row r="375" spans="1:17">
      <c r="A375" s="85" t="str">
        <f>IF(FN_MC!B353="","*",FN_MC!B353)</f>
        <v>*</v>
      </c>
      <c r="B375" s="86" t="str">
        <f>IF(FN_MC!X353="","*",FN_MC!X353)</f>
        <v>*</v>
      </c>
      <c r="C375" s="87" t="str">
        <f>IF(FN_MC!S353="","*",FN_MC!S353)</f>
        <v>-</v>
      </c>
      <c r="D375" s="87" t="str">
        <f>IF(FN_MC!T353="","*",FN_MC!T353)</f>
        <v>-</v>
      </c>
      <c r="E375" s="87" t="str">
        <f>IF(FN_MC!D353="","*",FN_MC!D353)</f>
        <v>*</v>
      </c>
      <c r="F375" s="87" t="str">
        <f>IF(FN_MC!H353="","*",FN_MC!H353)</f>
        <v>*</v>
      </c>
      <c r="G375" s="87" t="str">
        <f>IF(FN_MC!M353="","*",FN_MC!M353)</f>
        <v>-</v>
      </c>
      <c r="H375" s="125" t="str">
        <f>IF(FN_MC!K353="","*",FN_MC!K353)</f>
        <v>*</v>
      </c>
      <c r="I375" s="110" t="str">
        <f>IF(FN_MC!O353="","*",FN_MC!O353)</f>
        <v>*</v>
      </c>
      <c r="J375" s="110" t="str">
        <f>IF(FN_MC!P353="","*",FN_MC!P353)</f>
        <v>*</v>
      </c>
      <c r="K375" s="118" t="str">
        <f>IF(FN_MC!AK353="","*",FN_MC!AK353)</f>
        <v>-</v>
      </c>
      <c r="L375" s="118" t="str">
        <f>IF(FN_MC!AM353="","*",FN_MC!AM353)</f>
        <v>-</v>
      </c>
      <c r="M375" s="118" t="str">
        <f>IF(FN_MC!AP353="","*",FN_MC!AP353)</f>
        <v>-</v>
      </c>
      <c r="N375" s="118" t="str">
        <f>IF(FN_MC!AM353="","*",FN_MC!AM353)</f>
        <v>-</v>
      </c>
      <c r="O375" s="136">
        <f>FN_MC!BH353</f>
        <v>0</v>
      </c>
      <c r="P375" s="78"/>
      <c r="Q375" s="120" t="str">
        <f>IF($A$2=1,IF(FN_MC!BJ353="","*",FN_MC!BJ353),IF(FN_MC!BK353="","*",FN_MC!BK353))</f>
        <v>*</v>
      </c>
    </row>
    <row r="376" spans="1:17">
      <c r="A376" s="85" t="str">
        <f>IF(FN_MC!B354="","*",FN_MC!B354)</f>
        <v>*</v>
      </c>
      <c r="B376" s="86" t="str">
        <f>IF(FN_MC!X354="","*",FN_MC!X354)</f>
        <v>*</v>
      </c>
      <c r="C376" s="87" t="str">
        <f>IF(FN_MC!S354="","*",FN_MC!S354)</f>
        <v>-</v>
      </c>
      <c r="D376" s="87" t="str">
        <f>IF(FN_MC!T354="","*",FN_MC!T354)</f>
        <v>-</v>
      </c>
      <c r="E376" s="87" t="str">
        <f>IF(FN_MC!D354="","*",FN_MC!D354)</f>
        <v>*</v>
      </c>
      <c r="F376" s="87" t="str">
        <f>IF(FN_MC!H354="","*",FN_MC!H354)</f>
        <v>*</v>
      </c>
      <c r="G376" s="87" t="str">
        <f>IF(FN_MC!M354="","*",FN_MC!M354)</f>
        <v>-</v>
      </c>
      <c r="H376" s="125" t="str">
        <f>IF(FN_MC!K354="","*",FN_MC!K354)</f>
        <v>*</v>
      </c>
      <c r="I376" s="110" t="str">
        <f>IF(FN_MC!O354="","*",FN_MC!O354)</f>
        <v>*</v>
      </c>
      <c r="J376" s="110" t="str">
        <f>IF(FN_MC!P354="","*",FN_MC!P354)</f>
        <v>*</v>
      </c>
      <c r="K376" s="118" t="str">
        <f>IF(FN_MC!AK354="","*",FN_MC!AK354)</f>
        <v>-</v>
      </c>
      <c r="L376" s="118" t="str">
        <f>IF(FN_MC!AM354="","*",FN_MC!AM354)</f>
        <v>-</v>
      </c>
      <c r="M376" s="118" t="str">
        <f>IF(FN_MC!AP354="","*",FN_MC!AP354)</f>
        <v>-</v>
      </c>
      <c r="N376" s="118" t="str">
        <f>IF(FN_MC!AM354="","*",FN_MC!AM354)</f>
        <v>-</v>
      </c>
      <c r="O376" s="136">
        <f>FN_MC!BH354</f>
        <v>0</v>
      </c>
      <c r="P376" s="78"/>
      <c r="Q376" s="120" t="str">
        <f>IF($A$2=1,IF(FN_MC!BJ354="","*",FN_MC!BJ354),IF(FN_MC!BK354="","*",FN_MC!BK354))</f>
        <v>*</v>
      </c>
    </row>
    <row r="377" spans="1:17">
      <c r="A377" s="85" t="str">
        <f>IF(FN_MC!B355="","*",FN_MC!B355)</f>
        <v>*</v>
      </c>
      <c r="B377" s="86" t="str">
        <f>IF(FN_MC!X355="","*",FN_MC!X355)</f>
        <v>*</v>
      </c>
      <c r="C377" s="87" t="str">
        <f>IF(FN_MC!S355="","*",FN_MC!S355)</f>
        <v>-</v>
      </c>
      <c r="D377" s="87" t="str">
        <f>IF(FN_MC!T355="","*",FN_MC!T355)</f>
        <v>-</v>
      </c>
      <c r="E377" s="87" t="str">
        <f>IF(FN_MC!D355="","*",FN_MC!D355)</f>
        <v>*</v>
      </c>
      <c r="F377" s="87" t="str">
        <f>IF(FN_MC!H355="","*",FN_MC!H355)</f>
        <v>*</v>
      </c>
      <c r="G377" s="87" t="str">
        <f>IF(FN_MC!M355="","*",FN_MC!M355)</f>
        <v>-</v>
      </c>
      <c r="H377" s="125" t="str">
        <f>IF(FN_MC!K355="","*",FN_MC!K355)</f>
        <v>*</v>
      </c>
      <c r="I377" s="110" t="str">
        <f>IF(FN_MC!O355="","*",FN_MC!O355)</f>
        <v>*</v>
      </c>
      <c r="J377" s="110" t="str">
        <f>IF(FN_MC!P355="","*",FN_MC!P355)</f>
        <v>*</v>
      </c>
      <c r="K377" s="118" t="str">
        <f>IF(FN_MC!AK355="","*",FN_MC!AK355)</f>
        <v>-</v>
      </c>
      <c r="L377" s="118" t="str">
        <f>IF(FN_MC!AM355="","*",FN_MC!AM355)</f>
        <v>-</v>
      </c>
      <c r="M377" s="118" t="str">
        <f>IF(FN_MC!AP355="","*",FN_MC!AP355)</f>
        <v>-</v>
      </c>
      <c r="N377" s="118" t="str">
        <f>IF(FN_MC!AM355="","*",FN_MC!AM355)</f>
        <v>-</v>
      </c>
      <c r="O377" s="136">
        <f>FN_MC!BH355</f>
        <v>0</v>
      </c>
      <c r="P377" s="78"/>
      <c r="Q377" s="120" t="str">
        <f>IF($A$2=1,IF(FN_MC!BJ355="","*",FN_MC!BJ355),IF(FN_MC!BK355="","*",FN_MC!BK355))</f>
        <v>*</v>
      </c>
    </row>
    <row r="378" spans="1:17">
      <c r="A378" s="85" t="str">
        <f>IF(FN_MC!B356="","*",FN_MC!B356)</f>
        <v>*</v>
      </c>
      <c r="B378" s="86" t="str">
        <f>IF(FN_MC!X356="","*",FN_MC!X356)</f>
        <v>*</v>
      </c>
      <c r="C378" s="87" t="str">
        <f>IF(FN_MC!S356="","*",FN_MC!S356)</f>
        <v>-</v>
      </c>
      <c r="D378" s="87" t="str">
        <f>IF(FN_MC!T356="","*",FN_MC!T356)</f>
        <v>-</v>
      </c>
      <c r="E378" s="87" t="str">
        <f>IF(FN_MC!D356="","*",FN_MC!D356)</f>
        <v>*</v>
      </c>
      <c r="F378" s="87" t="str">
        <f>IF(FN_MC!H356="","*",FN_MC!H356)</f>
        <v>*</v>
      </c>
      <c r="G378" s="87" t="str">
        <f>IF(FN_MC!M356="","*",FN_MC!M356)</f>
        <v>-</v>
      </c>
      <c r="H378" s="125" t="str">
        <f>IF(FN_MC!K356="","*",FN_MC!K356)</f>
        <v>*</v>
      </c>
      <c r="I378" s="110" t="str">
        <f>IF(FN_MC!O356="","*",FN_MC!O356)</f>
        <v>*</v>
      </c>
      <c r="J378" s="110" t="str">
        <f>IF(FN_MC!P356="","*",FN_MC!P356)</f>
        <v>*</v>
      </c>
      <c r="K378" s="118" t="str">
        <f>IF(FN_MC!AK356="","*",FN_MC!AK356)</f>
        <v>-</v>
      </c>
      <c r="L378" s="118" t="str">
        <f>IF(FN_MC!AM356="","*",FN_MC!AM356)</f>
        <v>-</v>
      </c>
      <c r="M378" s="118" t="str">
        <f>IF(FN_MC!AP356="","*",FN_MC!AP356)</f>
        <v>-</v>
      </c>
      <c r="N378" s="118" t="str">
        <f>IF(FN_MC!AM356="","*",FN_MC!AM356)</f>
        <v>-</v>
      </c>
      <c r="O378" s="136">
        <f>FN_MC!BH356</f>
        <v>0</v>
      </c>
      <c r="P378" s="78"/>
      <c r="Q378" s="120" t="str">
        <f>IF($A$2=1,IF(FN_MC!BJ356="","*",FN_MC!BJ356),IF(FN_MC!BK356="","*",FN_MC!BK356))</f>
        <v>*</v>
      </c>
    </row>
    <row r="379" spans="1:17">
      <c r="A379" s="85" t="str">
        <f>IF(FN_MC!B357="","*",FN_MC!B357)</f>
        <v>*</v>
      </c>
      <c r="B379" s="86" t="str">
        <f>IF(FN_MC!X357="","*",FN_MC!X357)</f>
        <v>*</v>
      </c>
      <c r="C379" s="87" t="str">
        <f>IF(FN_MC!S357="","*",FN_MC!S357)</f>
        <v>-</v>
      </c>
      <c r="D379" s="87" t="str">
        <f>IF(FN_MC!T357="","*",FN_MC!T357)</f>
        <v>-</v>
      </c>
      <c r="E379" s="87" t="str">
        <f>IF(FN_MC!D357="","*",FN_MC!D357)</f>
        <v>*</v>
      </c>
      <c r="F379" s="87" t="str">
        <f>IF(FN_MC!H357="","*",FN_MC!H357)</f>
        <v>*</v>
      </c>
      <c r="G379" s="87" t="str">
        <f>IF(FN_MC!M357="","*",FN_MC!M357)</f>
        <v>-</v>
      </c>
      <c r="H379" s="125" t="str">
        <f>IF(FN_MC!K357="","*",FN_MC!K357)</f>
        <v>*</v>
      </c>
      <c r="I379" s="110" t="str">
        <f>IF(FN_MC!O357="","*",FN_MC!O357)</f>
        <v>*</v>
      </c>
      <c r="J379" s="110" t="str">
        <f>IF(FN_MC!P357="","*",FN_MC!P357)</f>
        <v>*</v>
      </c>
      <c r="K379" s="118" t="str">
        <f>IF(FN_MC!AK357="","*",FN_MC!AK357)</f>
        <v>-</v>
      </c>
      <c r="L379" s="118" t="str">
        <f>IF(FN_MC!AM357="","*",FN_MC!AM357)</f>
        <v>-</v>
      </c>
      <c r="M379" s="118" t="str">
        <f>IF(FN_MC!AP357="","*",FN_MC!AP357)</f>
        <v>-</v>
      </c>
      <c r="N379" s="118" t="str">
        <f>IF(FN_MC!AM357="","*",FN_MC!AM357)</f>
        <v>-</v>
      </c>
      <c r="O379" s="136">
        <f>FN_MC!BH357</f>
        <v>0</v>
      </c>
      <c r="P379" s="78"/>
      <c r="Q379" s="120" t="str">
        <f>IF($A$2=1,IF(FN_MC!BJ357="","*",FN_MC!BJ357),IF(FN_MC!BK357="","*",FN_MC!BK357))</f>
        <v>*</v>
      </c>
    </row>
    <row r="380" spans="1:17">
      <c r="A380" s="85" t="str">
        <f>IF(FN_MC!B358="","*",FN_MC!B358)</f>
        <v>*</v>
      </c>
      <c r="B380" s="86" t="str">
        <f>IF(FN_MC!X358="","*",FN_MC!X358)</f>
        <v>*</v>
      </c>
      <c r="C380" s="87" t="str">
        <f>IF(FN_MC!S358="","*",FN_MC!S358)</f>
        <v>-</v>
      </c>
      <c r="D380" s="87" t="str">
        <f>IF(FN_MC!T358="","*",FN_MC!T358)</f>
        <v>-</v>
      </c>
      <c r="E380" s="87" t="str">
        <f>IF(FN_MC!D358="","*",FN_MC!D358)</f>
        <v>*</v>
      </c>
      <c r="F380" s="87" t="str">
        <f>IF(FN_MC!H358="","*",FN_MC!H358)</f>
        <v>*</v>
      </c>
      <c r="G380" s="87" t="str">
        <f>IF(FN_MC!M358="","*",FN_MC!M358)</f>
        <v>-</v>
      </c>
      <c r="H380" s="125" t="str">
        <f>IF(FN_MC!K358="","*",FN_MC!K358)</f>
        <v>*</v>
      </c>
      <c r="I380" s="110" t="str">
        <f>IF(FN_MC!O358="","*",FN_MC!O358)</f>
        <v>*</v>
      </c>
      <c r="J380" s="110" t="str">
        <f>IF(FN_MC!P358="","*",FN_MC!P358)</f>
        <v>*</v>
      </c>
      <c r="K380" s="118" t="str">
        <f>IF(FN_MC!AK358="","*",FN_MC!AK358)</f>
        <v>-</v>
      </c>
      <c r="L380" s="118" t="str">
        <f>IF(FN_MC!AM358="","*",FN_MC!AM358)</f>
        <v>-</v>
      </c>
      <c r="M380" s="118" t="str">
        <f>IF(FN_MC!AP358="","*",FN_MC!AP358)</f>
        <v>-</v>
      </c>
      <c r="N380" s="118" t="str">
        <f>IF(FN_MC!AM358="","*",FN_MC!AM358)</f>
        <v>-</v>
      </c>
      <c r="O380" s="136">
        <f>FN_MC!BH358</f>
        <v>0</v>
      </c>
      <c r="P380" s="78"/>
      <c r="Q380" s="120" t="str">
        <f>IF($A$2=1,IF(FN_MC!BJ358="","*",FN_MC!BJ358),IF(FN_MC!BK358="","*",FN_MC!BK358))</f>
        <v>*</v>
      </c>
    </row>
    <row r="381" spans="1:17">
      <c r="A381" s="85" t="str">
        <f>IF(FN_MC!B359="","*",FN_MC!B359)</f>
        <v>*</v>
      </c>
      <c r="B381" s="86" t="str">
        <f>IF(FN_MC!X359="","*",FN_MC!X359)</f>
        <v>*</v>
      </c>
      <c r="C381" s="87" t="str">
        <f>IF(FN_MC!S359="","*",FN_MC!S359)</f>
        <v>-</v>
      </c>
      <c r="D381" s="87" t="str">
        <f>IF(FN_MC!T359="","*",FN_MC!T359)</f>
        <v>-</v>
      </c>
      <c r="E381" s="87" t="str">
        <f>IF(FN_MC!D359="","*",FN_MC!D359)</f>
        <v>*</v>
      </c>
      <c r="F381" s="87" t="str">
        <f>IF(FN_MC!H359="","*",FN_MC!H359)</f>
        <v>*</v>
      </c>
      <c r="G381" s="87" t="str">
        <f>IF(FN_MC!M359="","*",FN_MC!M359)</f>
        <v>-</v>
      </c>
      <c r="H381" s="125" t="str">
        <f>IF(FN_MC!K359="","*",FN_MC!K359)</f>
        <v>*</v>
      </c>
      <c r="I381" s="110" t="str">
        <f>IF(FN_MC!O359="","*",FN_MC!O359)</f>
        <v>*</v>
      </c>
      <c r="J381" s="110" t="str">
        <f>IF(FN_MC!P359="","*",FN_MC!P359)</f>
        <v>*</v>
      </c>
      <c r="K381" s="118" t="str">
        <f>IF(FN_MC!AK359="","*",FN_MC!AK359)</f>
        <v>-</v>
      </c>
      <c r="L381" s="118" t="str">
        <f>IF(FN_MC!AM359="","*",FN_MC!AM359)</f>
        <v>-</v>
      </c>
      <c r="M381" s="118" t="str">
        <f>IF(FN_MC!AP359="","*",FN_MC!AP359)</f>
        <v>-</v>
      </c>
      <c r="N381" s="118" t="str">
        <f>IF(FN_MC!AM359="","*",FN_MC!AM359)</f>
        <v>-</v>
      </c>
      <c r="O381" s="136">
        <f>FN_MC!BH359</f>
        <v>0</v>
      </c>
      <c r="P381" s="78"/>
      <c r="Q381" s="120" t="str">
        <f>IF($A$2=1,IF(FN_MC!BJ359="","*",FN_MC!BJ359),IF(FN_MC!BK359="","*",FN_MC!BK359))</f>
        <v>*</v>
      </c>
    </row>
    <row r="382" spans="1:17">
      <c r="A382" s="85" t="str">
        <f>IF(FN_MC!B360="","*",FN_MC!B360)</f>
        <v>*</v>
      </c>
      <c r="B382" s="86" t="str">
        <f>IF(FN_MC!X360="","*",FN_MC!X360)</f>
        <v>*</v>
      </c>
      <c r="C382" s="87" t="str">
        <f>IF(FN_MC!S360="","*",FN_MC!S360)</f>
        <v>-</v>
      </c>
      <c r="D382" s="87" t="str">
        <f>IF(FN_MC!T360="","*",FN_MC!T360)</f>
        <v>-</v>
      </c>
      <c r="E382" s="87" t="str">
        <f>IF(FN_MC!D360="","*",FN_MC!D360)</f>
        <v>*</v>
      </c>
      <c r="F382" s="87" t="str">
        <f>IF(FN_MC!H360="","*",FN_MC!H360)</f>
        <v>*</v>
      </c>
      <c r="G382" s="87" t="str">
        <f>IF(FN_MC!M360="","*",FN_MC!M360)</f>
        <v>-</v>
      </c>
      <c r="H382" s="125" t="str">
        <f>IF(FN_MC!K360="","*",FN_MC!K360)</f>
        <v>*</v>
      </c>
      <c r="I382" s="110" t="str">
        <f>IF(FN_MC!O360="","*",FN_MC!O360)</f>
        <v>*</v>
      </c>
      <c r="J382" s="110" t="str">
        <f>IF(FN_MC!P360="","*",FN_MC!P360)</f>
        <v>*</v>
      </c>
      <c r="K382" s="118" t="str">
        <f>IF(FN_MC!AK360="","*",FN_MC!AK360)</f>
        <v>-</v>
      </c>
      <c r="L382" s="118" t="str">
        <f>IF(FN_MC!AM360="","*",FN_MC!AM360)</f>
        <v>-</v>
      </c>
      <c r="M382" s="118" t="str">
        <f>IF(FN_MC!AP360="","*",FN_MC!AP360)</f>
        <v>-</v>
      </c>
      <c r="N382" s="118" t="str">
        <f>IF(FN_MC!AM360="","*",FN_MC!AM360)</f>
        <v>-</v>
      </c>
      <c r="O382" s="136">
        <f>FN_MC!BH360</f>
        <v>0</v>
      </c>
      <c r="P382" s="78"/>
      <c r="Q382" s="120" t="str">
        <f>IF($A$2=1,IF(FN_MC!BJ360="","*",FN_MC!BJ360),IF(FN_MC!BK360="","*",FN_MC!BK360))</f>
        <v>*</v>
      </c>
    </row>
    <row r="383" spans="1:17">
      <c r="A383" s="85" t="str">
        <f>IF(FN_MC!B361="","*",FN_MC!B361)</f>
        <v>*</v>
      </c>
      <c r="B383" s="86" t="str">
        <f>IF(FN_MC!X361="","*",FN_MC!X361)</f>
        <v>*</v>
      </c>
      <c r="C383" s="87" t="str">
        <f>IF(FN_MC!S361="","*",FN_MC!S361)</f>
        <v>-</v>
      </c>
      <c r="D383" s="87" t="str">
        <f>IF(FN_MC!T361="","*",FN_MC!T361)</f>
        <v>-</v>
      </c>
      <c r="E383" s="87" t="str">
        <f>IF(FN_MC!D361="","*",FN_MC!D361)</f>
        <v>*</v>
      </c>
      <c r="F383" s="87" t="str">
        <f>IF(FN_MC!H361="","*",FN_MC!H361)</f>
        <v>*</v>
      </c>
      <c r="G383" s="87" t="str">
        <f>IF(FN_MC!M361="","*",FN_MC!M361)</f>
        <v>-</v>
      </c>
      <c r="H383" s="125" t="str">
        <f>IF(FN_MC!K361="","*",FN_MC!K361)</f>
        <v>*</v>
      </c>
      <c r="I383" s="110" t="str">
        <f>IF(FN_MC!O361="","*",FN_MC!O361)</f>
        <v>*</v>
      </c>
      <c r="J383" s="110" t="str">
        <f>IF(FN_MC!P361="","*",FN_MC!P361)</f>
        <v>*</v>
      </c>
      <c r="K383" s="118" t="str">
        <f>IF(FN_MC!AK361="","*",FN_MC!AK361)</f>
        <v>-</v>
      </c>
      <c r="L383" s="118" t="str">
        <f>IF(FN_MC!AM361="","*",FN_MC!AM361)</f>
        <v>-</v>
      </c>
      <c r="M383" s="118" t="str">
        <f>IF(FN_MC!AP361="","*",FN_MC!AP361)</f>
        <v>-</v>
      </c>
      <c r="N383" s="118" t="str">
        <f>IF(FN_MC!AM361="","*",FN_MC!AM361)</f>
        <v>-</v>
      </c>
      <c r="O383" s="136">
        <f>FN_MC!BH361</f>
        <v>0</v>
      </c>
      <c r="P383" s="78"/>
      <c r="Q383" s="120" t="str">
        <f>IF($A$2=1,IF(FN_MC!BJ361="","*",FN_MC!BJ361),IF(FN_MC!BK361="","*",FN_MC!BK361))</f>
        <v>*</v>
      </c>
    </row>
    <row r="384" spans="1:17">
      <c r="A384" s="85" t="str">
        <f>IF(FN_MC!B362="","*",FN_MC!B362)</f>
        <v>*</v>
      </c>
      <c r="B384" s="86" t="str">
        <f>IF(FN_MC!X362="","*",FN_MC!X362)</f>
        <v>*</v>
      </c>
      <c r="C384" s="87" t="str">
        <f>IF(FN_MC!S362="","*",FN_MC!S362)</f>
        <v>-</v>
      </c>
      <c r="D384" s="87" t="str">
        <f>IF(FN_MC!T362="","*",FN_MC!T362)</f>
        <v>-</v>
      </c>
      <c r="E384" s="87" t="str">
        <f>IF(FN_MC!D362="","*",FN_MC!D362)</f>
        <v>*</v>
      </c>
      <c r="F384" s="87" t="str">
        <f>IF(FN_MC!H362="","*",FN_MC!H362)</f>
        <v>*</v>
      </c>
      <c r="G384" s="87" t="str">
        <f>IF(FN_MC!M362="","*",FN_MC!M362)</f>
        <v>-</v>
      </c>
      <c r="H384" s="125" t="str">
        <f>IF(FN_MC!K362="","*",FN_MC!K362)</f>
        <v>*</v>
      </c>
      <c r="I384" s="110" t="str">
        <f>IF(FN_MC!O362="","*",FN_MC!O362)</f>
        <v>*</v>
      </c>
      <c r="J384" s="110" t="str">
        <f>IF(FN_MC!P362="","*",FN_MC!P362)</f>
        <v>*</v>
      </c>
      <c r="K384" s="118" t="str">
        <f>IF(FN_MC!AK362="","*",FN_MC!AK362)</f>
        <v>-</v>
      </c>
      <c r="L384" s="118" t="str">
        <f>IF(FN_MC!AM362="","*",FN_MC!AM362)</f>
        <v>-</v>
      </c>
      <c r="M384" s="118" t="str">
        <f>IF(FN_MC!AP362="","*",FN_MC!AP362)</f>
        <v>-</v>
      </c>
      <c r="N384" s="118" t="str">
        <f>IF(FN_MC!AM362="","*",FN_MC!AM362)</f>
        <v>-</v>
      </c>
      <c r="O384" s="136">
        <f>FN_MC!BH362</f>
        <v>0</v>
      </c>
      <c r="P384" s="78"/>
      <c r="Q384" s="120" t="str">
        <f>IF($A$2=1,IF(FN_MC!BJ362="","*",FN_MC!BJ362),IF(FN_MC!BK362="","*",FN_MC!BK362))</f>
        <v>*</v>
      </c>
    </row>
    <row r="385" spans="1:17">
      <c r="A385" s="85" t="str">
        <f>IF(FN_MC!B363="","*",FN_MC!B363)</f>
        <v>*</v>
      </c>
      <c r="B385" s="86" t="str">
        <f>IF(FN_MC!X363="","*",FN_MC!X363)</f>
        <v>*</v>
      </c>
      <c r="C385" s="87" t="str">
        <f>IF(FN_MC!S363="","*",FN_MC!S363)</f>
        <v>-</v>
      </c>
      <c r="D385" s="87" t="str">
        <f>IF(FN_MC!T363="","*",FN_MC!T363)</f>
        <v>-</v>
      </c>
      <c r="E385" s="87" t="str">
        <f>IF(FN_MC!D363="","*",FN_MC!D363)</f>
        <v>*</v>
      </c>
      <c r="F385" s="87" t="str">
        <f>IF(FN_MC!H363="","*",FN_MC!H363)</f>
        <v>*</v>
      </c>
      <c r="G385" s="87" t="str">
        <f>IF(FN_MC!M363="","*",FN_MC!M363)</f>
        <v>-</v>
      </c>
      <c r="H385" s="125" t="str">
        <f>IF(FN_MC!K363="","*",FN_MC!K363)</f>
        <v>*</v>
      </c>
      <c r="I385" s="110" t="str">
        <f>IF(FN_MC!O363="","*",FN_MC!O363)</f>
        <v>*</v>
      </c>
      <c r="J385" s="110" t="str">
        <f>IF(FN_MC!P363="","*",FN_MC!P363)</f>
        <v>*</v>
      </c>
      <c r="K385" s="118" t="str">
        <f>IF(FN_MC!AK363="","*",FN_MC!AK363)</f>
        <v>-</v>
      </c>
      <c r="L385" s="118" t="str">
        <f>IF(FN_MC!AM363="","*",FN_MC!AM363)</f>
        <v>-</v>
      </c>
      <c r="M385" s="118" t="str">
        <f>IF(FN_MC!AP363="","*",FN_MC!AP363)</f>
        <v>-</v>
      </c>
      <c r="N385" s="118" t="str">
        <f>IF(FN_MC!AM363="","*",FN_MC!AM363)</f>
        <v>-</v>
      </c>
      <c r="O385" s="136">
        <f>FN_MC!BH363</f>
        <v>0</v>
      </c>
      <c r="P385" s="78"/>
      <c r="Q385" s="120" t="str">
        <f>IF($A$2=1,IF(FN_MC!BJ363="","*",FN_MC!BJ363),IF(FN_MC!BK363="","*",FN_MC!BK363))</f>
        <v>*</v>
      </c>
    </row>
    <row r="386" spans="1:17">
      <c r="A386" s="85" t="str">
        <f>IF(FN_MC!B364="","*",FN_MC!B364)</f>
        <v>*</v>
      </c>
      <c r="B386" s="86" t="str">
        <f>IF(FN_MC!X364="","*",FN_MC!X364)</f>
        <v>*</v>
      </c>
      <c r="C386" s="87" t="str">
        <f>IF(FN_MC!S364="","*",FN_MC!S364)</f>
        <v>-</v>
      </c>
      <c r="D386" s="87" t="str">
        <f>IF(FN_MC!T364="","*",FN_MC!T364)</f>
        <v>-</v>
      </c>
      <c r="E386" s="87" t="str">
        <f>IF(FN_MC!D364="","*",FN_MC!D364)</f>
        <v>*</v>
      </c>
      <c r="F386" s="87" t="str">
        <f>IF(FN_MC!H364="","*",FN_MC!H364)</f>
        <v>*</v>
      </c>
      <c r="G386" s="87" t="str">
        <f>IF(FN_MC!M364="","*",FN_MC!M364)</f>
        <v>-</v>
      </c>
      <c r="H386" s="125" t="str">
        <f>IF(FN_MC!K364="","*",FN_MC!K364)</f>
        <v>*</v>
      </c>
      <c r="I386" s="110" t="str">
        <f>IF(FN_MC!O364="","*",FN_MC!O364)</f>
        <v>*</v>
      </c>
      <c r="J386" s="110" t="str">
        <f>IF(FN_MC!P364="","*",FN_MC!P364)</f>
        <v>*</v>
      </c>
      <c r="K386" s="118" t="str">
        <f>IF(FN_MC!AK364="","*",FN_MC!AK364)</f>
        <v>-</v>
      </c>
      <c r="L386" s="118" t="str">
        <f>IF(FN_MC!AM364="","*",FN_MC!AM364)</f>
        <v>-</v>
      </c>
      <c r="M386" s="118" t="str">
        <f>IF(FN_MC!AP364="","*",FN_MC!AP364)</f>
        <v>-</v>
      </c>
      <c r="N386" s="118" t="str">
        <f>IF(FN_MC!AM364="","*",FN_MC!AM364)</f>
        <v>-</v>
      </c>
      <c r="O386" s="136">
        <f>FN_MC!BH364</f>
        <v>0</v>
      </c>
      <c r="P386" s="78"/>
      <c r="Q386" s="120" t="str">
        <f>IF($A$2=1,IF(FN_MC!BJ364="","*",FN_MC!BJ364),IF(FN_MC!BK364="","*",FN_MC!BK364))</f>
        <v>*</v>
      </c>
    </row>
    <row r="387" spans="1:17">
      <c r="A387" s="85" t="str">
        <f>IF(FN_MC!B365="","*",FN_MC!B365)</f>
        <v>*</v>
      </c>
      <c r="B387" s="86" t="str">
        <f>IF(FN_MC!X365="","*",FN_MC!X365)</f>
        <v>*</v>
      </c>
      <c r="C387" s="87" t="str">
        <f>IF(FN_MC!S365="","*",FN_MC!S365)</f>
        <v>-</v>
      </c>
      <c r="D387" s="87" t="str">
        <f>IF(FN_MC!T365="","*",FN_MC!T365)</f>
        <v>-</v>
      </c>
      <c r="E387" s="87" t="str">
        <f>IF(FN_MC!D365="","*",FN_MC!D365)</f>
        <v>*</v>
      </c>
      <c r="F387" s="87" t="str">
        <f>IF(FN_MC!H365="","*",FN_MC!H365)</f>
        <v>*</v>
      </c>
      <c r="G387" s="87" t="str">
        <f>IF(FN_MC!M365="","*",FN_MC!M365)</f>
        <v>-</v>
      </c>
      <c r="H387" s="125" t="str">
        <f>IF(FN_MC!K365="","*",FN_MC!K365)</f>
        <v>*</v>
      </c>
      <c r="I387" s="110" t="str">
        <f>IF(FN_MC!O365="","*",FN_MC!O365)</f>
        <v>*</v>
      </c>
      <c r="J387" s="110" t="str">
        <f>IF(FN_MC!P365="","*",FN_MC!P365)</f>
        <v>*</v>
      </c>
      <c r="K387" s="118" t="str">
        <f>IF(FN_MC!AK365="","*",FN_MC!AK365)</f>
        <v>-</v>
      </c>
      <c r="L387" s="118" t="str">
        <f>IF(FN_MC!AM365="","*",FN_MC!AM365)</f>
        <v>-</v>
      </c>
      <c r="M387" s="118" t="str">
        <f>IF(FN_MC!AP365="","*",FN_MC!AP365)</f>
        <v>-</v>
      </c>
      <c r="N387" s="118" t="str">
        <f>IF(FN_MC!AM365="","*",FN_MC!AM365)</f>
        <v>-</v>
      </c>
      <c r="O387" s="136">
        <f>FN_MC!BH365</f>
        <v>0</v>
      </c>
      <c r="P387" s="78"/>
      <c r="Q387" s="120" t="str">
        <f>IF($A$2=1,IF(FN_MC!BJ365="","*",FN_MC!BJ365),IF(FN_MC!BK365="","*",FN_MC!BK365))</f>
        <v>*</v>
      </c>
    </row>
    <row r="388" spans="1:17">
      <c r="A388" s="85" t="str">
        <f>IF(FN_MC!B366="","*",FN_MC!B366)</f>
        <v>*</v>
      </c>
      <c r="B388" s="86" t="str">
        <f>IF(FN_MC!X366="","*",FN_MC!X366)</f>
        <v>*</v>
      </c>
      <c r="C388" s="87" t="str">
        <f>IF(FN_MC!S366="","*",FN_MC!S366)</f>
        <v>-</v>
      </c>
      <c r="D388" s="87" t="str">
        <f>IF(FN_MC!T366="","*",FN_MC!T366)</f>
        <v>-</v>
      </c>
      <c r="E388" s="87" t="str">
        <f>IF(FN_MC!D366="","*",FN_MC!D366)</f>
        <v>*</v>
      </c>
      <c r="F388" s="87" t="str">
        <f>IF(FN_MC!H366="","*",FN_MC!H366)</f>
        <v>*</v>
      </c>
      <c r="G388" s="87" t="str">
        <f>IF(FN_MC!M366="","*",FN_MC!M366)</f>
        <v>-</v>
      </c>
      <c r="H388" s="125" t="str">
        <f>IF(FN_MC!K366="","*",FN_MC!K366)</f>
        <v>*</v>
      </c>
      <c r="I388" s="110" t="str">
        <f>IF(FN_MC!O366="","*",FN_MC!O366)</f>
        <v>*</v>
      </c>
      <c r="J388" s="110" t="str">
        <f>IF(FN_MC!P366="","*",FN_MC!P366)</f>
        <v>*</v>
      </c>
      <c r="K388" s="118" t="str">
        <f>IF(FN_MC!AK366="","*",FN_MC!AK366)</f>
        <v>-</v>
      </c>
      <c r="L388" s="118" t="str">
        <f>IF(FN_MC!AM366="","*",FN_MC!AM366)</f>
        <v>-</v>
      </c>
      <c r="M388" s="118" t="str">
        <f>IF(FN_MC!AP366="","*",FN_MC!AP366)</f>
        <v>-</v>
      </c>
      <c r="N388" s="118" t="str">
        <f>IF(FN_MC!AM366="","*",FN_MC!AM366)</f>
        <v>-</v>
      </c>
      <c r="O388" s="136">
        <f>FN_MC!BH366</f>
        <v>0</v>
      </c>
      <c r="P388" s="78"/>
      <c r="Q388" s="120" t="str">
        <f>IF($A$2=1,IF(FN_MC!BJ366="","*",FN_MC!BJ366),IF(FN_MC!BK366="","*",FN_MC!BK366))</f>
        <v>*</v>
      </c>
    </row>
    <row r="389" spans="1:17">
      <c r="A389" s="85" t="str">
        <f>IF(FN_MC!B367="","*",FN_MC!B367)</f>
        <v>*</v>
      </c>
      <c r="B389" s="86" t="str">
        <f>IF(FN_MC!X367="","*",FN_MC!X367)</f>
        <v>*</v>
      </c>
      <c r="C389" s="87" t="str">
        <f>IF(FN_MC!S367="","*",FN_MC!S367)</f>
        <v>-</v>
      </c>
      <c r="D389" s="87" t="str">
        <f>IF(FN_MC!T367="","*",FN_MC!T367)</f>
        <v>-</v>
      </c>
      <c r="E389" s="87" t="str">
        <f>IF(FN_MC!D367="","*",FN_MC!D367)</f>
        <v>*</v>
      </c>
      <c r="F389" s="87" t="str">
        <f>IF(FN_MC!H367="","*",FN_MC!H367)</f>
        <v>*</v>
      </c>
      <c r="G389" s="87" t="str">
        <f>IF(FN_MC!M367="","*",FN_MC!M367)</f>
        <v>-</v>
      </c>
      <c r="H389" s="125" t="str">
        <f>IF(FN_MC!K367="","*",FN_MC!K367)</f>
        <v>*</v>
      </c>
      <c r="I389" s="110" t="str">
        <f>IF(FN_MC!O367="","*",FN_MC!O367)</f>
        <v>*</v>
      </c>
      <c r="J389" s="110" t="str">
        <f>IF(FN_MC!P367="","*",FN_MC!P367)</f>
        <v>*</v>
      </c>
      <c r="K389" s="118" t="str">
        <f>IF(FN_MC!AK367="","*",FN_MC!AK367)</f>
        <v>-</v>
      </c>
      <c r="L389" s="118" t="str">
        <f>IF(FN_MC!AM367="","*",FN_MC!AM367)</f>
        <v>-</v>
      </c>
      <c r="M389" s="118" t="str">
        <f>IF(FN_MC!AP367="","*",FN_MC!AP367)</f>
        <v>-</v>
      </c>
      <c r="N389" s="118" t="str">
        <f>IF(FN_MC!AM367="","*",FN_MC!AM367)</f>
        <v>-</v>
      </c>
      <c r="O389" s="136">
        <f>FN_MC!BH367</f>
        <v>0</v>
      </c>
      <c r="P389" s="78"/>
      <c r="Q389" s="120" t="str">
        <f>IF($A$2=1,IF(FN_MC!BJ367="","*",FN_MC!BJ367),IF(FN_MC!BK367="","*",FN_MC!BK367))</f>
        <v>*</v>
      </c>
    </row>
    <row r="390" spans="1:17">
      <c r="A390" s="85" t="str">
        <f>IF(FN_MC!B368="","*",FN_MC!B368)</f>
        <v>*</v>
      </c>
      <c r="B390" s="86" t="str">
        <f>IF(FN_MC!X368="","*",FN_MC!X368)</f>
        <v>*</v>
      </c>
      <c r="C390" s="87" t="str">
        <f>IF(FN_MC!S368="","*",FN_MC!S368)</f>
        <v>-</v>
      </c>
      <c r="D390" s="87" t="str">
        <f>IF(FN_MC!T368="","*",FN_MC!T368)</f>
        <v>-</v>
      </c>
      <c r="E390" s="87" t="str">
        <f>IF(FN_MC!D368="","*",FN_MC!D368)</f>
        <v>*</v>
      </c>
      <c r="F390" s="87" t="str">
        <f>IF(FN_MC!H368="","*",FN_MC!H368)</f>
        <v>*</v>
      </c>
      <c r="G390" s="87" t="str">
        <f>IF(FN_MC!M368="","*",FN_MC!M368)</f>
        <v>-</v>
      </c>
      <c r="H390" s="125" t="str">
        <f>IF(FN_MC!K368="","*",FN_MC!K368)</f>
        <v>*</v>
      </c>
      <c r="I390" s="110" t="str">
        <f>IF(FN_MC!O368="","*",FN_MC!O368)</f>
        <v>*</v>
      </c>
      <c r="J390" s="110" t="str">
        <f>IF(FN_MC!P368="","*",FN_MC!P368)</f>
        <v>*</v>
      </c>
      <c r="K390" s="118" t="str">
        <f>IF(FN_MC!AK368="","*",FN_MC!AK368)</f>
        <v>-</v>
      </c>
      <c r="L390" s="118" t="str">
        <f>IF(FN_MC!AM368="","*",FN_MC!AM368)</f>
        <v>-</v>
      </c>
      <c r="M390" s="118" t="str">
        <f>IF(FN_MC!AP368="","*",FN_MC!AP368)</f>
        <v>-</v>
      </c>
      <c r="N390" s="118" t="str">
        <f>IF(FN_MC!AM368="","*",FN_MC!AM368)</f>
        <v>-</v>
      </c>
      <c r="O390" s="136">
        <f>FN_MC!BH368</f>
        <v>0</v>
      </c>
      <c r="P390" s="78"/>
      <c r="Q390" s="120" t="str">
        <f>IF($A$2=1,IF(FN_MC!BJ368="","*",FN_MC!BJ368),IF(FN_MC!BK368="","*",FN_MC!BK368))</f>
        <v>*</v>
      </c>
    </row>
    <row r="391" spans="1:17">
      <c r="A391" s="85" t="str">
        <f>IF(FN_MC!B369="","*",FN_MC!B369)</f>
        <v>*</v>
      </c>
      <c r="B391" s="86" t="str">
        <f>IF(FN_MC!X369="","*",FN_MC!X369)</f>
        <v>*</v>
      </c>
      <c r="C391" s="87" t="str">
        <f>IF(FN_MC!S369="","*",FN_MC!S369)</f>
        <v>-</v>
      </c>
      <c r="D391" s="87" t="str">
        <f>IF(FN_MC!T369="","*",FN_MC!T369)</f>
        <v>-</v>
      </c>
      <c r="E391" s="87" t="str">
        <f>IF(FN_MC!D369="","*",FN_MC!D369)</f>
        <v>*</v>
      </c>
      <c r="F391" s="87" t="str">
        <f>IF(FN_MC!H369="","*",FN_MC!H369)</f>
        <v>*</v>
      </c>
      <c r="G391" s="87" t="str">
        <f>IF(FN_MC!M369="","*",FN_MC!M369)</f>
        <v>-</v>
      </c>
      <c r="H391" s="125" t="str">
        <f>IF(FN_MC!K369="","*",FN_MC!K369)</f>
        <v>*</v>
      </c>
      <c r="I391" s="110" t="str">
        <f>IF(FN_MC!O369="","*",FN_MC!O369)</f>
        <v>*</v>
      </c>
      <c r="J391" s="110" t="str">
        <f>IF(FN_MC!P369="","*",FN_MC!P369)</f>
        <v>*</v>
      </c>
      <c r="K391" s="118" t="str">
        <f>IF(FN_MC!AK369="","*",FN_MC!AK369)</f>
        <v>-</v>
      </c>
      <c r="L391" s="118" t="str">
        <f>IF(FN_MC!AM369="","*",FN_MC!AM369)</f>
        <v>-</v>
      </c>
      <c r="M391" s="118" t="str">
        <f>IF(FN_MC!AP369="","*",FN_MC!AP369)</f>
        <v>-</v>
      </c>
      <c r="N391" s="118" t="str">
        <f>IF(FN_MC!AM369="","*",FN_MC!AM369)</f>
        <v>-</v>
      </c>
      <c r="O391" s="136">
        <f>FN_MC!BH369</f>
        <v>0</v>
      </c>
      <c r="P391" s="78"/>
      <c r="Q391" s="120" t="str">
        <f>IF($A$2=1,IF(FN_MC!BJ369="","*",FN_MC!BJ369),IF(FN_MC!BK369="","*",FN_MC!BK369))</f>
        <v>*</v>
      </c>
    </row>
    <row r="392" spans="1:17">
      <c r="A392" s="85" t="str">
        <f>IF(FN_MC!B370="","*",FN_MC!B370)</f>
        <v>*</v>
      </c>
      <c r="B392" s="86" t="str">
        <f>IF(FN_MC!X370="","*",FN_MC!X370)</f>
        <v>*</v>
      </c>
      <c r="C392" s="87" t="str">
        <f>IF(FN_MC!S370="","*",FN_MC!S370)</f>
        <v>-</v>
      </c>
      <c r="D392" s="87" t="str">
        <f>IF(FN_MC!T370="","*",FN_MC!T370)</f>
        <v>-</v>
      </c>
      <c r="E392" s="87" t="str">
        <f>IF(FN_MC!D370="","*",FN_MC!D370)</f>
        <v>*</v>
      </c>
      <c r="F392" s="87" t="str">
        <f>IF(FN_MC!H370="","*",FN_MC!H370)</f>
        <v>*</v>
      </c>
      <c r="G392" s="87" t="str">
        <f>IF(FN_MC!M370="","*",FN_MC!M370)</f>
        <v>-</v>
      </c>
      <c r="H392" s="125" t="str">
        <f>IF(FN_MC!K370="","*",FN_MC!K370)</f>
        <v>*</v>
      </c>
      <c r="I392" s="110" t="str">
        <f>IF(FN_MC!O370="","*",FN_MC!O370)</f>
        <v>*</v>
      </c>
      <c r="J392" s="110" t="str">
        <f>IF(FN_MC!P370="","*",FN_MC!P370)</f>
        <v>*</v>
      </c>
      <c r="K392" s="118" t="str">
        <f>IF(FN_MC!AK370="","*",FN_MC!AK370)</f>
        <v>-</v>
      </c>
      <c r="L392" s="118" t="str">
        <f>IF(FN_MC!AM370="","*",FN_MC!AM370)</f>
        <v>-</v>
      </c>
      <c r="M392" s="118" t="str">
        <f>IF(FN_MC!AP370="","*",FN_MC!AP370)</f>
        <v>-</v>
      </c>
      <c r="N392" s="118" t="str">
        <f>IF(FN_MC!AM370="","*",FN_MC!AM370)</f>
        <v>-</v>
      </c>
      <c r="O392" s="136">
        <f>FN_MC!BH370</f>
        <v>0</v>
      </c>
      <c r="P392" s="78"/>
      <c r="Q392" s="120" t="str">
        <f>IF($A$2=1,IF(FN_MC!BJ370="","*",FN_MC!BJ370),IF(FN_MC!BK370="","*",FN_MC!BK370))</f>
        <v>*</v>
      </c>
    </row>
    <row r="393" spans="1:17">
      <c r="A393" s="85" t="str">
        <f>IF(FN_MC!B371="","*",FN_MC!B371)</f>
        <v>*</v>
      </c>
      <c r="B393" s="86" t="str">
        <f>IF(FN_MC!X371="","*",FN_MC!X371)</f>
        <v>*</v>
      </c>
      <c r="C393" s="87" t="str">
        <f>IF(FN_MC!S371="","*",FN_MC!S371)</f>
        <v>-</v>
      </c>
      <c r="D393" s="87" t="str">
        <f>IF(FN_MC!T371="","*",FN_MC!T371)</f>
        <v>-</v>
      </c>
      <c r="E393" s="87" t="str">
        <f>IF(FN_MC!D371="","*",FN_MC!D371)</f>
        <v>*</v>
      </c>
      <c r="F393" s="87" t="str">
        <f>IF(FN_MC!H371="","*",FN_MC!H371)</f>
        <v>*</v>
      </c>
      <c r="G393" s="87" t="str">
        <f>IF(FN_MC!M371="","*",FN_MC!M371)</f>
        <v>-</v>
      </c>
      <c r="H393" s="125" t="str">
        <f>IF(FN_MC!K371="","*",FN_MC!K371)</f>
        <v>*</v>
      </c>
      <c r="I393" s="110" t="str">
        <f>IF(FN_MC!O371="","*",FN_MC!O371)</f>
        <v>*</v>
      </c>
      <c r="J393" s="110" t="str">
        <f>IF(FN_MC!P371="","*",FN_MC!P371)</f>
        <v>*</v>
      </c>
      <c r="K393" s="118" t="str">
        <f>IF(FN_MC!AK371="","*",FN_MC!AK371)</f>
        <v>-</v>
      </c>
      <c r="L393" s="118" t="str">
        <f>IF(FN_MC!AM371="","*",FN_MC!AM371)</f>
        <v>-</v>
      </c>
      <c r="M393" s="118" t="str">
        <f>IF(FN_MC!AP371="","*",FN_MC!AP371)</f>
        <v>-</v>
      </c>
      <c r="N393" s="118" t="str">
        <f>IF(FN_MC!AM371="","*",FN_MC!AM371)</f>
        <v>-</v>
      </c>
      <c r="O393" s="136">
        <f>FN_MC!BH371</f>
        <v>0</v>
      </c>
      <c r="P393" s="78"/>
      <c r="Q393" s="120" t="str">
        <f>IF($A$2=1,IF(FN_MC!BJ371="","*",FN_MC!BJ371),IF(FN_MC!BK371="","*",FN_MC!BK371))</f>
        <v>*</v>
      </c>
    </row>
    <row r="394" spans="1:17">
      <c r="A394" s="85" t="str">
        <f>IF(FN_MC!B372="","*",FN_MC!B372)</f>
        <v>*</v>
      </c>
      <c r="B394" s="86" t="str">
        <f>IF(FN_MC!X372="","*",FN_MC!X372)</f>
        <v>*</v>
      </c>
      <c r="C394" s="87" t="str">
        <f>IF(FN_MC!S372="","*",FN_MC!S372)</f>
        <v>-</v>
      </c>
      <c r="D394" s="87" t="str">
        <f>IF(FN_MC!T372="","*",FN_MC!T372)</f>
        <v>-</v>
      </c>
      <c r="E394" s="87" t="str">
        <f>IF(FN_MC!D372="","*",FN_MC!D372)</f>
        <v>*</v>
      </c>
      <c r="F394" s="87" t="str">
        <f>IF(FN_MC!H372="","*",FN_MC!H372)</f>
        <v>*</v>
      </c>
      <c r="G394" s="87" t="str">
        <f>IF(FN_MC!M372="","*",FN_MC!M372)</f>
        <v>-</v>
      </c>
      <c r="H394" s="125" t="str">
        <f>IF(FN_MC!K372="","*",FN_MC!K372)</f>
        <v>*</v>
      </c>
      <c r="I394" s="110" t="str">
        <f>IF(FN_MC!O372="","*",FN_MC!O372)</f>
        <v>*</v>
      </c>
      <c r="J394" s="110" t="str">
        <f>IF(FN_MC!P372="","*",FN_MC!P372)</f>
        <v>*</v>
      </c>
      <c r="K394" s="118" t="str">
        <f>IF(FN_MC!AK372="","*",FN_MC!AK372)</f>
        <v>-</v>
      </c>
      <c r="L394" s="118" t="str">
        <f>IF(FN_MC!AM372="","*",FN_MC!AM372)</f>
        <v>-</v>
      </c>
      <c r="M394" s="118" t="str">
        <f>IF(FN_MC!AP372="","*",FN_MC!AP372)</f>
        <v>-</v>
      </c>
      <c r="N394" s="118" t="str">
        <f>IF(FN_MC!AM372="","*",FN_MC!AM372)</f>
        <v>-</v>
      </c>
      <c r="O394" s="136">
        <f>FN_MC!BH372</f>
        <v>0</v>
      </c>
      <c r="P394" s="78"/>
      <c r="Q394" s="120" t="str">
        <f>IF($A$2=1,IF(FN_MC!BJ372="","*",FN_MC!BJ372),IF(FN_MC!BK372="","*",FN_MC!BK372))</f>
        <v>*</v>
      </c>
    </row>
    <row r="395" spans="1:17">
      <c r="A395" s="85" t="str">
        <f>IF(FN_MC!B373="","*",FN_MC!B373)</f>
        <v>*</v>
      </c>
      <c r="B395" s="86" t="str">
        <f>IF(FN_MC!X373="","*",FN_MC!X373)</f>
        <v>*</v>
      </c>
      <c r="C395" s="87" t="str">
        <f>IF(FN_MC!S373="","*",FN_MC!S373)</f>
        <v>-</v>
      </c>
      <c r="D395" s="87" t="str">
        <f>IF(FN_MC!T373="","*",FN_MC!T373)</f>
        <v>-</v>
      </c>
      <c r="E395" s="87" t="str">
        <f>IF(FN_MC!D373="","*",FN_MC!D373)</f>
        <v>*</v>
      </c>
      <c r="F395" s="87" t="str">
        <f>IF(FN_MC!H373="","*",FN_MC!H373)</f>
        <v>*</v>
      </c>
      <c r="G395" s="87" t="str">
        <f>IF(FN_MC!M373="","*",FN_MC!M373)</f>
        <v>-</v>
      </c>
      <c r="H395" s="125" t="str">
        <f>IF(FN_MC!K373="","*",FN_MC!K373)</f>
        <v>*</v>
      </c>
      <c r="I395" s="110" t="str">
        <f>IF(FN_MC!O373="","*",FN_MC!O373)</f>
        <v>*</v>
      </c>
      <c r="J395" s="110" t="str">
        <f>IF(FN_MC!P373="","*",FN_MC!P373)</f>
        <v>*</v>
      </c>
      <c r="K395" s="118" t="str">
        <f>IF(FN_MC!AK373="","*",FN_MC!AK373)</f>
        <v>-</v>
      </c>
      <c r="L395" s="118" t="str">
        <f>IF(FN_MC!AM373="","*",FN_MC!AM373)</f>
        <v>-</v>
      </c>
      <c r="M395" s="118" t="str">
        <f>IF(FN_MC!AP373="","*",FN_MC!AP373)</f>
        <v>-</v>
      </c>
      <c r="N395" s="118" t="str">
        <f>IF(FN_MC!AM373="","*",FN_MC!AM373)</f>
        <v>-</v>
      </c>
      <c r="O395" s="136">
        <f>FN_MC!BH373</f>
        <v>0</v>
      </c>
      <c r="P395" s="78"/>
      <c r="Q395" s="120" t="str">
        <f>IF($A$2=1,IF(FN_MC!BJ373="","*",FN_MC!BJ373),IF(FN_MC!BK373="","*",FN_MC!BK373))</f>
        <v>*</v>
      </c>
    </row>
    <row r="396" spans="1:17">
      <c r="A396" s="85" t="str">
        <f>IF(FN_MC!B374="","*",FN_MC!B374)</f>
        <v>*</v>
      </c>
      <c r="B396" s="86" t="str">
        <f>IF(FN_MC!X374="","*",FN_MC!X374)</f>
        <v>*</v>
      </c>
      <c r="C396" s="87" t="str">
        <f>IF(FN_MC!S374="","*",FN_MC!S374)</f>
        <v>-</v>
      </c>
      <c r="D396" s="87" t="str">
        <f>IF(FN_MC!T374="","*",FN_MC!T374)</f>
        <v>-</v>
      </c>
      <c r="E396" s="87" t="str">
        <f>IF(FN_MC!D374="","*",FN_MC!D374)</f>
        <v>*</v>
      </c>
      <c r="F396" s="87" t="str">
        <f>IF(FN_MC!H374="","*",FN_MC!H374)</f>
        <v>*</v>
      </c>
      <c r="G396" s="87" t="str">
        <f>IF(FN_MC!M374="","*",FN_MC!M374)</f>
        <v>-</v>
      </c>
      <c r="H396" s="125" t="str">
        <f>IF(FN_MC!K374="","*",FN_MC!K374)</f>
        <v>*</v>
      </c>
      <c r="I396" s="110" t="str">
        <f>IF(FN_MC!O374="","*",FN_MC!O374)</f>
        <v>*</v>
      </c>
      <c r="J396" s="110" t="str">
        <f>IF(FN_MC!P374="","*",FN_MC!P374)</f>
        <v>*</v>
      </c>
      <c r="K396" s="118" t="str">
        <f>IF(FN_MC!AK374="","*",FN_MC!AK374)</f>
        <v>-</v>
      </c>
      <c r="L396" s="118" t="str">
        <f>IF(FN_MC!AM374="","*",FN_MC!AM374)</f>
        <v>-</v>
      </c>
      <c r="M396" s="118" t="str">
        <f>IF(FN_MC!AP374="","*",FN_MC!AP374)</f>
        <v>-</v>
      </c>
      <c r="N396" s="118" t="str">
        <f>IF(FN_MC!AM374="","*",FN_MC!AM374)</f>
        <v>-</v>
      </c>
      <c r="O396" s="136">
        <f>FN_MC!BH374</f>
        <v>0</v>
      </c>
      <c r="P396" s="78"/>
      <c r="Q396" s="120" t="str">
        <f>IF($A$2=1,IF(FN_MC!BJ374="","*",FN_MC!BJ374),IF(FN_MC!BK374="","*",FN_MC!BK374))</f>
        <v>*</v>
      </c>
    </row>
    <row r="397" spans="1:17">
      <c r="A397" s="85" t="str">
        <f>IF(FN_MC!B375="","*",FN_MC!B375)</f>
        <v>*</v>
      </c>
      <c r="B397" s="86" t="str">
        <f>IF(FN_MC!X375="","*",FN_MC!X375)</f>
        <v>*</v>
      </c>
      <c r="C397" s="87" t="str">
        <f>IF(FN_MC!S375="","*",FN_MC!S375)</f>
        <v>-</v>
      </c>
      <c r="D397" s="87" t="str">
        <f>IF(FN_MC!T375="","*",FN_MC!T375)</f>
        <v>-</v>
      </c>
      <c r="E397" s="87" t="str">
        <f>IF(FN_MC!D375="","*",FN_MC!D375)</f>
        <v>*</v>
      </c>
      <c r="F397" s="87" t="str">
        <f>IF(FN_MC!H375="","*",FN_MC!H375)</f>
        <v>*</v>
      </c>
      <c r="G397" s="87" t="str">
        <f>IF(FN_MC!M375="","*",FN_MC!M375)</f>
        <v>-</v>
      </c>
      <c r="H397" s="125" t="str">
        <f>IF(FN_MC!K375="","*",FN_MC!K375)</f>
        <v>*</v>
      </c>
      <c r="I397" s="110" t="str">
        <f>IF(FN_MC!O375="","*",FN_MC!O375)</f>
        <v>*</v>
      </c>
      <c r="J397" s="110" t="str">
        <f>IF(FN_MC!P375="","*",FN_MC!P375)</f>
        <v>*</v>
      </c>
      <c r="K397" s="118" t="str">
        <f>IF(FN_MC!AK375="","*",FN_MC!AK375)</f>
        <v>-</v>
      </c>
      <c r="L397" s="118" t="str">
        <f>IF(FN_MC!AM375="","*",FN_MC!AM375)</f>
        <v>-</v>
      </c>
      <c r="M397" s="118" t="str">
        <f>IF(FN_MC!AP375="","*",FN_MC!AP375)</f>
        <v>-</v>
      </c>
      <c r="N397" s="118" t="str">
        <f>IF(FN_MC!AM375="","*",FN_MC!AM375)</f>
        <v>-</v>
      </c>
      <c r="O397" s="136">
        <f>FN_MC!BH375</f>
        <v>0</v>
      </c>
      <c r="P397" s="78"/>
      <c r="Q397" s="120" t="str">
        <f>IF($A$2=1,IF(FN_MC!BJ375="","*",FN_MC!BJ375),IF(FN_MC!BK375="","*",FN_MC!BK375))</f>
        <v>*</v>
      </c>
    </row>
    <row r="398" spans="1:17">
      <c r="A398" s="85" t="str">
        <f>IF(FN_MC!B376="","*",FN_MC!B376)</f>
        <v>*</v>
      </c>
      <c r="B398" s="86" t="str">
        <f>IF(FN_MC!X376="","*",FN_MC!X376)</f>
        <v>*</v>
      </c>
      <c r="C398" s="87" t="str">
        <f>IF(FN_MC!S376="","*",FN_MC!S376)</f>
        <v>-</v>
      </c>
      <c r="D398" s="87" t="str">
        <f>IF(FN_MC!T376="","*",FN_MC!T376)</f>
        <v>-</v>
      </c>
      <c r="E398" s="87" t="str">
        <f>IF(FN_MC!D376="","*",FN_MC!D376)</f>
        <v>*</v>
      </c>
      <c r="F398" s="87" t="str">
        <f>IF(FN_MC!H376="","*",FN_MC!H376)</f>
        <v>*</v>
      </c>
      <c r="G398" s="87" t="str">
        <f>IF(FN_MC!M376="","*",FN_MC!M376)</f>
        <v>-</v>
      </c>
      <c r="H398" s="125" t="str">
        <f>IF(FN_MC!K376="","*",FN_MC!K376)</f>
        <v>*</v>
      </c>
      <c r="I398" s="110" t="str">
        <f>IF(FN_MC!O376="","*",FN_MC!O376)</f>
        <v>*</v>
      </c>
      <c r="J398" s="110" t="str">
        <f>IF(FN_MC!P376="","*",FN_MC!P376)</f>
        <v>*</v>
      </c>
      <c r="K398" s="118" t="str">
        <f>IF(FN_MC!AK376="","*",FN_MC!AK376)</f>
        <v>-</v>
      </c>
      <c r="L398" s="118" t="str">
        <f>IF(FN_MC!AM376="","*",FN_MC!AM376)</f>
        <v>-</v>
      </c>
      <c r="M398" s="118" t="str">
        <f>IF(FN_MC!AP376="","*",FN_MC!AP376)</f>
        <v>-</v>
      </c>
      <c r="N398" s="118" t="str">
        <f>IF(FN_MC!AM376="","*",FN_MC!AM376)</f>
        <v>-</v>
      </c>
      <c r="O398" s="136">
        <f>FN_MC!BH376</f>
        <v>0</v>
      </c>
      <c r="P398" s="78"/>
      <c r="Q398" s="120" t="str">
        <f>IF($A$2=1,IF(FN_MC!BJ376="","*",FN_MC!BJ376),IF(FN_MC!BK376="","*",FN_MC!BK376))</f>
        <v>*</v>
      </c>
    </row>
    <row r="399" spans="1:17">
      <c r="A399" s="85" t="str">
        <f>IF(FN_MC!B377="","*",FN_MC!B377)</f>
        <v>*</v>
      </c>
      <c r="B399" s="86" t="str">
        <f>IF(FN_MC!X377="","*",FN_MC!X377)</f>
        <v>*</v>
      </c>
      <c r="C399" s="87" t="str">
        <f>IF(FN_MC!S377="","*",FN_MC!S377)</f>
        <v>-</v>
      </c>
      <c r="D399" s="87" t="str">
        <f>IF(FN_MC!T377="","*",FN_MC!T377)</f>
        <v>-</v>
      </c>
      <c r="E399" s="87" t="str">
        <f>IF(FN_MC!D377="","*",FN_MC!D377)</f>
        <v>*</v>
      </c>
      <c r="F399" s="87" t="str">
        <f>IF(FN_MC!H377="","*",FN_MC!H377)</f>
        <v>*</v>
      </c>
      <c r="G399" s="87" t="str">
        <f>IF(FN_MC!M377="","*",FN_MC!M377)</f>
        <v>-</v>
      </c>
      <c r="H399" s="125" t="str">
        <f>IF(FN_MC!K377="","*",FN_MC!K377)</f>
        <v>*</v>
      </c>
      <c r="I399" s="110" t="str">
        <f>IF(FN_MC!O377="","*",FN_MC!O377)</f>
        <v>*</v>
      </c>
      <c r="J399" s="110" t="str">
        <f>IF(FN_MC!P377="","*",FN_MC!P377)</f>
        <v>*</v>
      </c>
      <c r="K399" s="118" t="str">
        <f>IF(FN_MC!AK377="","*",FN_MC!AK377)</f>
        <v>-</v>
      </c>
      <c r="L399" s="118" t="str">
        <f>IF(FN_MC!AM377="","*",FN_MC!AM377)</f>
        <v>-</v>
      </c>
      <c r="M399" s="118" t="str">
        <f>IF(FN_MC!AP377="","*",FN_MC!AP377)</f>
        <v>-</v>
      </c>
      <c r="N399" s="118" t="str">
        <f>IF(FN_MC!AM377="","*",FN_MC!AM377)</f>
        <v>-</v>
      </c>
      <c r="O399" s="136">
        <f>FN_MC!BH377</f>
        <v>0</v>
      </c>
      <c r="P399" s="78"/>
      <c r="Q399" s="120" t="str">
        <f>IF($A$2=1,IF(FN_MC!BJ377="","*",FN_MC!BJ377),IF(FN_MC!BK377="","*",FN_MC!BK377))</f>
        <v>*</v>
      </c>
    </row>
    <row r="400" spans="1:17">
      <c r="A400" s="85" t="str">
        <f>IF(FN_MC!B378="","*",FN_MC!B378)</f>
        <v>*</v>
      </c>
      <c r="B400" s="86" t="str">
        <f>IF(FN_MC!X378="","*",FN_MC!X378)</f>
        <v>*</v>
      </c>
      <c r="C400" s="87" t="str">
        <f>IF(FN_MC!S378="","*",FN_MC!S378)</f>
        <v>-</v>
      </c>
      <c r="D400" s="87" t="str">
        <f>IF(FN_MC!T378="","*",FN_MC!T378)</f>
        <v>-</v>
      </c>
      <c r="E400" s="87" t="str">
        <f>IF(FN_MC!D378="","*",FN_MC!D378)</f>
        <v>*</v>
      </c>
      <c r="F400" s="87" t="str">
        <f>IF(FN_MC!H378="","*",FN_MC!H378)</f>
        <v>*</v>
      </c>
      <c r="G400" s="87" t="str">
        <f>IF(FN_MC!M378="","*",FN_MC!M378)</f>
        <v>-</v>
      </c>
      <c r="H400" s="125" t="str">
        <f>IF(FN_MC!K378="","*",FN_MC!K378)</f>
        <v>*</v>
      </c>
      <c r="I400" s="110" t="str">
        <f>IF(FN_MC!O378="","*",FN_MC!O378)</f>
        <v>*</v>
      </c>
      <c r="J400" s="110" t="str">
        <f>IF(FN_MC!P378="","*",FN_MC!P378)</f>
        <v>*</v>
      </c>
      <c r="K400" s="118" t="str">
        <f>IF(FN_MC!AK378="","*",FN_MC!AK378)</f>
        <v>-</v>
      </c>
      <c r="L400" s="118" t="str">
        <f>IF(FN_MC!AM378="","*",FN_MC!AM378)</f>
        <v>-</v>
      </c>
      <c r="M400" s="118" t="str">
        <f>IF(FN_MC!AP378="","*",FN_MC!AP378)</f>
        <v>-</v>
      </c>
      <c r="N400" s="118" t="str">
        <f>IF(FN_MC!AM378="","*",FN_MC!AM378)</f>
        <v>-</v>
      </c>
      <c r="O400" s="136">
        <f>FN_MC!BH378</f>
        <v>0</v>
      </c>
      <c r="P400" s="78"/>
      <c r="Q400" s="120" t="str">
        <f>IF($A$2=1,IF(FN_MC!BJ378="","*",FN_MC!BJ378),IF(FN_MC!BK378="","*",FN_MC!BK378))</f>
        <v>*</v>
      </c>
    </row>
    <row r="401" spans="1:17">
      <c r="A401" s="85" t="str">
        <f>IF(FN_MC!B379="","*",FN_MC!B379)</f>
        <v>*</v>
      </c>
      <c r="B401" s="86" t="str">
        <f>IF(FN_MC!X379="","*",FN_MC!X379)</f>
        <v>*</v>
      </c>
      <c r="C401" s="87" t="str">
        <f>IF(FN_MC!S379="","*",FN_MC!S379)</f>
        <v>-</v>
      </c>
      <c r="D401" s="87" t="str">
        <f>IF(FN_MC!T379="","*",FN_MC!T379)</f>
        <v>-</v>
      </c>
      <c r="E401" s="87" t="str">
        <f>IF(FN_MC!D379="","*",FN_MC!D379)</f>
        <v>*</v>
      </c>
      <c r="F401" s="87" t="str">
        <f>IF(FN_MC!H379="","*",FN_MC!H379)</f>
        <v>*</v>
      </c>
      <c r="G401" s="87" t="str">
        <f>IF(FN_MC!M379="","*",FN_MC!M379)</f>
        <v>-</v>
      </c>
      <c r="H401" s="125" t="str">
        <f>IF(FN_MC!K379="","*",FN_MC!K379)</f>
        <v>*</v>
      </c>
      <c r="I401" s="110" t="str">
        <f>IF(FN_MC!O379="","*",FN_MC!O379)</f>
        <v>*</v>
      </c>
      <c r="J401" s="110" t="str">
        <f>IF(FN_MC!P379="","*",FN_MC!P379)</f>
        <v>*</v>
      </c>
      <c r="K401" s="118" t="str">
        <f>IF(FN_MC!AK379="","*",FN_MC!AK379)</f>
        <v>-</v>
      </c>
      <c r="L401" s="118" t="str">
        <f>IF(FN_MC!AM379="","*",FN_MC!AM379)</f>
        <v>-</v>
      </c>
      <c r="M401" s="118" t="str">
        <f>IF(FN_MC!AP379="","*",FN_MC!AP379)</f>
        <v>-</v>
      </c>
      <c r="N401" s="118" t="str">
        <f>IF(FN_MC!AM379="","*",FN_MC!AM379)</f>
        <v>-</v>
      </c>
      <c r="O401" s="136">
        <f>FN_MC!BH379</f>
        <v>0</v>
      </c>
      <c r="P401" s="78"/>
      <c r="Q401" s="120" t="str">
        <f>IF($A$2=1,IF(FN_MC!BJ379="","*",FN_MC!BJ379),IF(FN_MC!BK379="","*",FN_MC!BK379))</f>
        <v>*</v>
      </c>
    </row>
    <row r="402" spans="1:17">
      <c r="A402" s="85" t="str">
        <f>IF(FN_MC!B380="","*",FN_MC!B380)</f>
        <v>*</v>
      </c>
      <c r="B402" s="86" t="str">
        <f>IF(FN_MC!X380="","*",FN_MC!X380)</f>
        <v>*</v>
      </c>
      <c r="C402" s="87" t="str">
        <f>IF(FN_MC!S380="","*",FN_MC!S380)</f>
        <v>-</v>
      </c>
      <c r="D402" s="87" t="str">
        <f>IF(FN_MC!T380="","*",FN_MC!T380)</f>
        <v>-</v>
      </c>
      <c r="E402" s="87" t="str">
        <f>IF(FN_MC!D380="","*",FN_MC!D380)</f>
        <v>*</v>
      </c>
      <c r="F402" s="87" t="str">
        <f>IF(FN_MC!H380="","*",FN_MC!H380)</f>
        <v>*</v>
      </c>
      <c r="G402" s="87" t="str">
        <f>IF(FN_MC!M380="","*",FN_MC!M380)</f>
        <v>-</v>
      </c>
      <c r="H402" s="125" t="str">
        <f>IF(FN_MC!K380="","*",FN_MC!K380)</f>
        <v>*</v>
      </c>
      <c r="I402" s="110" t="str">
        <f>IF(FN_MC!O380="","*",FN_MC!O380)</f>
        <v>*</v>
      </c>
      <c r="J402" s="110" t="str">
        <f>IF(FN_MC!P380="","*",FN_MC!P380)</f>
        <v>*</v>
      </c>
      <c r="K402" s="118" t="str">
        <f>IF(FN_MC!AK380="","*",FN_MC!AK380)</f>
        <v>-</v>
      </c>
      <c r="L402" s="118" t="str">
        <f>IF(FN_MC!AM380="","*",FN_MC!AM380)</f>
        <v>-</v>
      </c>
      <c r="M402" s="118" t="str">
        <f>IF(FN_MC!AP380="","*",FN_MC!AP380)</f>
        <v>-</v>
      </c>
      <c r="N402" s="118" t="str">
        <f>IF(FN_MC!AM380="","*",FN_MC!AM380)</f>
        <v>-</v>
      </c>
      <c r="O402" s="136">
        <f>FN_MC!BH380</f>
        <v>0</v>
      </c>
      <c r="P402" s="78"/>
      <c r="Q402" s="120" t="str">
        <f>IF($A$2=1,IF(FN_MC!BJ380="","*",FN_MC!BJ380),IF(FN_MC!BK380="","*",FN_MC!BK380))</f>
        <v>*</v>
      </c>
    </row>
    <row r="403" spans="1:17">
      <c r="A403" s="85" t="str">
        <f>IF(FN_MC!B381="","*",FN_MC!B381)</f>
        <v>*</v>
      </c>
      <c r="B403" s="86" t="str">
        <f>IF(FN_MC!X381="","*",FN_MC!X381)</f>
        <v>*</v>
      </c>
      <c r="C403" s="87" t="str">
        <f>IF(FN_MC!S381="","*",FN_MC!S381)</f>
        <v>-</v>
      </c>
      <c r="D403" s="87" t="str">
        <f>IF(FN_MC!T381="","*",FN_MC!T381)</f>
        <v>-</v>
      </c>
      <c r="E403" s="87" t="str">
        <f>IF(FN_MC!D381="","*",FN_MC!D381)</f>
        <v>*</v>
      </c>
      <c r="F403" s="87" t="str">
        <f>IF(FN_MC!H381="","*",FN_MC!H381)</f>
        <v>*</v>
      </c>
      <c r="G403" s="87" t="str">
        <f>IF(FN_MC!M381="","*",FN_MC!M381)</f>
        <v>-</v>
      </c>
      <c r="H403" s="125" t="str">
        <f>IF(FN_MC!K381="","*",FN_MC!K381)</f>
        <v>*</v>
      </c>
      <c r="I403" s="110" t="str">
        <f>IF(FN_MC!O381="","*",FN_MC!O381)</f>
        <v>*</v>
      </c>
      <c r="J403" s="110" t="str">
        <f>IF(FN_MC!P381="","*",FN_MC!P381)</f>
        <v>*</v>
      </c>
      <c r="K403" s="118" t="str">
        <f>IF(FN_MC!AK381="","*",FN_MC!AK381)</f>
        <v>-</v>
      </c>
      <c r="L403" s="118" t="str">
        <f>IF(FN_MC!AM381="","*",FN_MC!AM381)</f>
        <v>-</v>
      </c>
      <c r="M403" s="118" t="str">
        <f>IF(FN_MC!AP381="","*",FN_MC!AP381)</f>
        <v>-</v>
      </c>
      <c r="N403" s="118" t="str">
        <f>IF(FN_MC!AM381="","*",FN_MC!AM381)</f>
        <v>-</v>
      </c>
      <c r="O403" s="136">
        <f>FN_MC!BH381</f>
        <v>0</v>
      </c>
      <c r="P403" s="78"/>
      <c r="Q403" s="120" t="str">
        <f>IF($A$2=1,IF(FN_MC!BJ381="","*",FN_MC!BJ381),IF(FN_MC!BK381="","*",FN_MC!BK381))</f>
        <v>*</v>
      </c>
    </row>
    <row r="404" spans="1:17">
      <c r="A404" s="85" t="str">
        <f>IF(FN_MC!B382="","*",FN_MC!B382)</f>
        <v>*</v>
      </c>
      <c r="B404" s="86" t="str">
        <f>IF(FN_MC!X382="","*",FN_MC!X382)</f>
        <v>*</v>
      </c>
      <c r="C404" s="87" t="str">
        <f>IF(FN_MC!S382="","*",FN_MC!S382)</f>
        <v>-</v>
      </c>
      <c r="D404" s="87" t="str">
        <f>IF(FN_MC!T382="","*",FN_MC!T382)</f>
        <v>-</v>
      </c>
      <c r="E404" s="87" t="str">
        <f>IF(FN_MC!D382="","*",FN_MC!D382)</f>
        <v>*</v>
      </c>
      <c r="F404" s="87" t="str">
        <f>IF(FN_MC!H382="","*",FN_MC!H382)</f>
        <v>*</v>
      </c>
      <c r="G404" s="87" t="str">
        <f>IF(FN_MC!M382="","*",FN_MC!M382)</f>
        <v>-</v>
      </c>
      <c r="H404" s="125" t="str">
        <f>IF(FN_MC!K382="","*",FN_MC!K382)</f>
        <v>*</v>
      </c>
      <c r="I404" s="110" t="str">
        <f>IF(FN_MC!O382="","*",FN_MC!O382)</f>
        <v>*</v>
      </c>
      <c r="J404" s="110" t="str">
        <f>IF(FN_MC!P382="","*",FN_MC!P382)</f>
        <v>*</v>
      </c>
      <c r="K404" s="118" t="str">
        <f>IF(FN_MC!AK382="","*",FN_MC!AK382)</f>
        <v>-</v>
      </c>
      <c r="L404" s="118" t="str">
        <f>IF(FN_MC!AM382="","*",FN_MC!AM382)</f>
        <v>-</v>
      </c>
      <c r="M404" s="118" t="str">
        <f>IF(FN_MC!AP382="","*",FN_MC!AP382)</f>
        <v>-</v>
      </c>
      <c r="N404" s="118" t="str">
        <f>IF(FN_MC!AM382="","*",FN_MC!AM382)</f>
        <v>-</v>
      </c>
      <c r="O404" s="136">
        <f>FN_MC!BH382</f>
        <v>0</v>
      </c>
      <c r="P404" s="78"/>
      <c r="Q404" s="120" t="str">
        <f>IF($A$2=1,IF(FN_MC!BJ382="","*",FN_MC!BJ382),IF(FN_MC!BK382="","*",FN_MC!BK382))</f>
        <v>*</v>
      </c>
    </row>
    <row r="405" spans="1:17">
      <c r="A405" s="85" t="str">
        <f>IF(FN_MC!B383="","*",FN_MC!B383)</f>
        <v>*</v>
      </c>
      <c r="B405" s="86" t="str">
        <f>IF(FN_MC!X383="","*",FN_MC!X383)</f>
        <v>*</v>
      </c>
      <c r="C405" s="87" t="str">
        <f>IF(FN_MC!S383="","*",FN_MC!S383)</f>
        <v>-</v>
      </c>
      <c r="D405" s="87" t="str">
        <f>IF(FN_MC!T383="","*",FN_MC!T383)</f>
        <v>-</v>
      </c>
      <c r="E405" s="87" t="str">
        <f>IF(FN_MC!D383="","*",FN_MC!D383)</f>
        <v>*</v>
      </c>
      <c r="F405" s="87" t="str">
        <f>IF(FN_MC!H383="","*",FN_MC!H383)</f>
        <v>*</v>
      </c>
      <c r="G405" s="87" t="str">
        <f>IF(FN_MC!M383="","*",FN_MC!M383)</f>
        <v>-</v>
      </c>
      <c r="H405" s="125" t="str">
        <f>IF(FN_MC!K383="","*",FN_MC!K383)</f>
        <v>*</v>
      </c>
      <c r="I405" s="110" t="str">
        <f>IF(FN_MC!O383="","*",FN_MC!O383)</f>
        <v>*</v>
      </c>
      <c r="J405" s="110" t="str">
        <f>IF(FN_MC!P383="","*",FN_MC!P383)</f>
        <v>*</v>
      </c>
      <c r="K405" s="118" t="str">
        <f>IF(FN_MC!AK383="","*",FN_MC!AK383)</f>
        <v>-</v>
      </c>
      <c r="L405" s="118" t="str">
        <f>IF(FN_MC!AM383="","*",FN_MC!AM383)</f>
        <v>-</v>
      </c>
      <c r="M405" s="118" t="str">
        <f>IF(FN_MC!AP383="","*",FN_MC!AP383)</f>
        <v>-</v>
      </c>
      <c r="N405" s="118" t="str">
        <f>IF(FN_MC!AM383="","*",FN_MC!AM383)</f>
        <v>-</v>
      </c>
      <c r="O405" s="136">
        <f>FN_MC!BH383</f>
        <v>0</v>
      </c>
      <c r="P405" s="78"/>
      <c r="Q405" s="120" t="str">
        <f>IF($A$2=1,IF(FN_MC!BJ383="","*",FN_MC!BJ383),IF(FN_MC!BK383="","*",FN_MC!BK383))</f>
        <v>*</v>
      </c>
    </row>
    <row r="406" spans="1:17">
      <c r="A406" s="85" t="str">
        <f>IF(FN_MC!B384="","*",FN_MC!B384)</f>
        <v>*</v>
      </c>
      <c r="B406" s="86" t="str">
        <f>IF(FN_MC!X384="","*",FN_MC!X384)</f>
        <v>*</v>
      </c>
      <c r="C406" s="87" t="str">
        <f>IF(FN_MC!S384="","*",FN_MC!S384)</f>
        <v>-</v>
      </c>
      <c r="D406" s="87" t="str">
        <f>IF(FN_MC!T384="","*",FN_MC!T384)</f>
        <v>-</v>
      </c>
      <c r="E406" s="87" t="str">
        <f>IF(FN_MC!D384="","*",FN_MC!D384)</f>
        <v>*</v>
      </c>
      <c r="F406" s="87" t="str">
        <f>IF(FN_MC!H384="","*",FN_MC!H384)</f>
        <v>*</v>
      </c>
      <c r="G406" s="87" t="str">
        <f>IF(FN_MC!M384="","*",FN_MC!M384)</f>
        <v>-</v>
      </c>
      <c r="H406" s="125" t="str">
        <f>IF(FN_MC!K384="","*",FN_MC!K384)</f>
        <v>*</v>
      </c>
      <c r="I406" s="110" t="str">
        <f>IF(FN_MC!O384="","*",FN_MC!O384)</f>
        <v>*</v>
      </c>
      <c r="J406" s="110" t="str">
        <f>IF(FN_MC!P384="","*",FN_MC!P384)</f>
        <v>*</v>
      </c>
      <c r="K406" s="118" t="str">
        <f>IF(FN_MC!AK384="","*",FN_MC!AK384)</f>
        <v>-</v>
      </c>
      <c r="L406" s="118" t="str">
        <f>IF(FN_MC!AM384="","*",FN_MC!AM384)</f>
        <v>-</v>
      </c>
      <c r="M406" s="118" t="str">
        <f>IF(FN_MC!AP384="","*",FN_MC!AP384)</f>
        <v>-</v>
      </c>
      <c r="N406" s="118" t="str">
        <f>IF(FN_MC!AM384="","*",FN_MC!AM384)</f>
        <v>-</v>
      </c>
      <c r="O406" s="136">
        <f>FN_MC!BH384</f>
        <v>0</v>
      </c>
      <c r="P406" s="78"/>
      <c r="Q406" s="120" t="str">
        <f>IF($A$2=1,IF(FN_MC!BJ384="","*",FN_MC!BJ384),IF(FN_MC!BK384="","*",FN_MC!BK384))</f>
        <v>*</v>
      </c>
    </row>
    <row r="407" spans="1:17">
      <c r="A407" s="85" t="str">
        <f>IF(FN_MC!B385="","*",FN_MC!B385)</f>
        <v>*</v>
      </c>
      <c r="B407" s="86" t="str">
        <f>IF(FN_MC!X385="","*",FN_MC!X385)</f>
        <v>*</v>
      </c>
      <c r="C407" s="87" t="str">
        <f>IF(FN_MC!S385="","*",FN_MC!S385)</f>
        <v>-</v>
      </c>
      <c r="D407" s="87" t="str">
        <f>IF(FN_MC!T385="","*",FN_MC!T385)</f>
        <v>-</v>
      </c>
      <c r="E407" s="87" t="str">
        <f>IF(FN_MC!D385="","*",FN_MC!D385)</f>
        <v>*</v>
      </c>
      <c r="F407" s="87" t="str">
        <f>IF(FN_MC!H385="","*",FN_MC!H385)</f>
        <v>*</v>
      </c>
      <c r="G407" s="87" t="str">
        <f>IF(FN_MC!M385="","*",FN_MC!M385)</f>
        <v>-</v>
      </c>
      <c r="H407" s="125" t="str">
        <f>IF(FN_MC!K385="","*",FN_MC!K385)</f>
        <v>*</v>
      </c>
      <c r="I407" s="110" t="str">
        <f>IF(FN_MC!O385="","*",FN_MC!O385)</f>
        <v>*</v>
      </c>
      <c r="J407" s="110" t="str">
        <f>IF(FN_MC!P385="","*",FN_MC!P385)</f>
        <v>*</v>
      </c>
      <c r="K407" s="118" t="str">
        <f>IF(FN_MC!AK385="","*",FN_MC!AK385)</f>
        <v>-</v>
      </c>
      <c r="L407" s="118" t="str">
        <f>IF(FN_MC!AM385="","*",FN_MC!AM385)</f>
        <v>-</v>
      </c>
      <c r="M407" s="118" t="str">
        <f>IF(FN_MC!AP385="","*",FN_MC!AP385)</f>
        <v>-</v>
      </c>
      <c r="N407" s="118" t="str">
        <f>IF(FN_MC!AM385="","*",FN_MC!AM385)</f>
        <v>-</v>
      </c>
      <c r="O407" s="136">
        <f>FN_MC!BH385</f>
        <v>0</v>
      </c>
      <c r="P407" s="78"/>
      <c r="Q407" s="120" t="str">
        <f>IF($A$2=1,IF(FN_MC!BJ385="","*",FN_MC!BJ385),IF(FN_MC!BK385="","*",FN_MC!BK385))</f>
        <v>*</v>
      </c>
    </row>
    <row r="408" spans="1:17">
      <c r="A408" s="85" t="str">
        <f>IF(FN_MC!B386="","*",FN_MC!B386)</f>
        <v>*</v>
      </c>
      <c r="B408" s="86" t="str">
        <f>IF(FN_MC!X386="","*",FN_MC!X386)</f>
        <v>*</v>
      </c>
      <c r="C408" s="87" t="str">
        <f>IF(FN_MC!S386="","*",FN_MC!S386)</f>
        <v>-</v>
      </c>
      <c r="D408" s="87" t="str">
        <f>IF(FN_MC!T386="","*",FN_MC!T386)</f>
        <v>-</v>
      </c>
      <c r="E408" s="87" t="str">
        <f>IF(FN_MC!D386="","*",FN_MC!D386)</f>
        <v>*</v>
      </c>
      <c r="F408" s="87" t="str">
        <f>IF(FN_MC!H386="","*",FN_MC!H386)</f>
        <v>*</v>
      </c>
      <c r="G408" s="87" t="str">
        <f>IF(FN_MC!M386="","*",FN_MC!M386)</f>
        <v>-</v>
      </c>
      <c r="H408" s="125" t="str">
        <f>IF(FN_MC!K386="","*",FN_MC!K386)</f>
        <v>*</v>
      </c>
      <c r="I408" s="110" t="str">
        <f>IF(FN_MC!O386="","*",FN_MC!O386)</f>
        <v>*</v>
      </c>
      <c r="J408" s="110" t="str">
        <f>IF(FN_MC!P386="","*",FN_MC!P386)</f>
        <v>*</v>
      </c>
      <c r="K408" s="118" t="str">
        <f>IF(FN_MC!AK386="","*",FN_MC!AK386)</f>
        <v>-</v>
      </c>
      <c r="L408" s="118" t="str">
        <f>IF(FN_MC!AM386="","*",FN_MC!AM386)</f>
        <v>-</v>
      </c>
      <c r="M408" s="118" t="str">
        <f>IF(FN_MC!AP386="","*",FN_MC!AP386)</f>
        <v>-</v>
      </c>
      <c r="N408" s="118" t="str">
        <f>IF(FN_MC!AM386="","*",FN_MC!AM386)</f>
        <v>-</v>
      </c>
      <c r="O408" s="136">
        <f>FN_MC!BH386</f>
        <v>0</v>
      </c>
      <c r="P408" s="78"/>
      <c r="Q408" s="120" t="str">
        <f>IF($A$2=1,IF(FN_MC!BJ386="","*",FN_MC!BJ386),IF(FN_MC!BK386="","*",FN_MC!BK386))</f>
        <v>*</v>
      </c>
    </row>
    <row r="409" spans="1:17">
      <c r="A409" s="85" t="str">
        <f>IF(FN_MC!B387="","*",FN_MC!B387)</f>
        <v>*</v>
      </c>
      <c r="B409" s="86" t="str">
        <f>IF(FN_MC!X387="","*",FN_MC!X387)</f>
        <v>*</v>
      </c>
      <c r="C409" s="87" t="str">
        <f>IF(FN_MC!S387="","*",FN_MC!S387)</f>
        <v>-</v>
      </c>
      <c r="D409" s="87" t="str">
        <f>IF(FN_MC!T387="","*",FN_MC!T387)</f>
        <v>-</v>
      </c>
      <c r="E409" s="87" t="str">
        <f>IF(FN_MC!D387="","*",FN_MC!D387)</f>
        <v>*</v>
      </c>
      <c r="F409" s="87" t="str">
        <f>IF(FN_MC!H387="","*",FN_MC!H387)</f>
        <v>*</v>
      </c>
      <c r="G409" s="87" t="str">
        <f>IF(FN_MC!M387="","*",FN_MC!M387)</f>
        <v>-</v>
      </c>
      <c r="H409" s="125" t="str">
        <f>IF(FN_MC!K387="","*",FN_MC!K387)</f>
        <v>*</v>
      </c>
      <c r="I409" s="110" t="str">
        <f>IF(FN_MC!O387="","*",FN_MC!O387)</f>
        <v>*</v>
      </c>
      <c r="J409" s="110" t="str">
        <f>IF(FN_MC!P387="","*",FN_MC!P387)</f>
        <v>*</v>
      </c>
      <c r="K409" s="118" t="str">
        <f>IF(FN_MC!AK387="","*",FN_MC!AK387)</f>
        <v>-</v>
      </c>
      <c r="L409" s="118" t="str">
        <f>IF(FN_MC!AM387="","*",FN_MC!AM387)</f>
        <v>-</v>
      </c>
      <c r="M409" s="118" t="str">
        <f>IF(FN_MC!AP387="","*",FN_MC!AP387)</f>
        <v>-</v>
      </c>
      <c r="N409" s="118" t="str">
        <f>IF(FN_MC!AM387="","*",FN_MC!AM387)</f>
        <v>-</v>
      </c>
      <c r="O409" s="136">
        <f>FN_MC!BH387</f>
        <v>0</v>
      </c>
      <c r="P409" s="78"/>
      <c r="Q409" s="120" t="str">
        <f>IF($A$2=1,IF(FN_MC!BJ387="","*",FN_MC!BJ387),IF(FN_MC!BK387="","*",FN_MC!BK387))</f>
        <v>*</v>
      </c>
    </row>
    <row r="410" spans="1:17">
      <c r="A410" s="85" t="str">
        <f>IF(FN_MC!B388="","*",FN_MC!B388)</f>
        <v>*</v>
      </c>
      <c r="B410" s="86" t="str">
        <f>IF(FN_MC!X388="","*",FN_MC!X388)</f>
        <v>*</v>
      </c>
      <c r="C410" s="87" t="str">
        <f>IF(FN_MC!S388="","*",FN_MC!S388)</f>
        <v>-</v>
      </c>
      <c r="D410" s="87" t="str">
        <f>IF(FN_MC!T388="","*",FN_MC!T388)</f>
        <v>-</v>
      </c>
      <c r="E410" s="87" t="str">
        <f>IF(FN_MC!D388="","*",FN_MC!D388)</f>
        <v>*</v>
      </c>
      <c r="F410" s="87" t="str">
        <f>IF(FN_MC!H388="","*",FN_MC!H388)</f>
        <v>*</v>
      </c>
      <c r="G410" s="87" t="str">
        <f>IF(FN_MC!M388="","*",FN_MC!M388)</f>
        <v>-</v>
      </c>
      <c r="H410" s="125" t="str">
        <f>IF(FN_MC!K388="","*",FN_MC!K388)</f>
        <v>*</v>
      </c>
      <c r="I410" s="110" t="str">
        <f>IF(FN_MC!O388="","*",FN_MC!O388)</f>
        <v>*</v>
      </c>
      <c r="J410" s="110" t="str">
        <f>IF(FN_MC!P388="","*",FN_MC!P388)</f>
        <v>*</v>
      </c>
      <c r="K410" s="118" t="str">
        <f>IF(FN_MC!AK388="","*",FN_MC!AK388)</f>
        <v>-</v>
      </c>
      <c r="L410" s="118" t="str">
        <f>IF(FN_MC!AM388="","*",FN_MC!AM388)</f>
        <v>-</v>
      </c>
      <c r="M410" s="118" t="str">
        <f>IF(FN_MC!AP388="","*",FN_MC!AP388)</f>
        <v>-</v>
      </c>
      <c r="N410" s="118" t="str">
        <f>IF(FN_MC!AM388="","*",FN_MC!AM388)</f>
        <v>-</v>
      </c>
      <c r="O410" s="136">
        <f>FN_MC!BH388</f>
        <v>0</v>
      </c>
      <c r="P410" s="78"/>
      <c r="Q410" s="120" t="str">
        <f>IF($A$2=1,IF(FN_MC!BJ388="","*",FN_MC!BJ388),IF(FN_MC!BK388="","*",FN_MC!BK388))</f>
        <v>*</v>
      </c>
    </row>
    <row r="411" spans="1:17">
      <c r="A411" s="85" t="str">
        <f>IF(FN_MC!B389="","*",FN_MC!B389)</f>
        <v>*</v>
      </c>
      <c r="B411" s="86" t="str">
        <f>IF(FN_MC!X389="","*",FN_MC!X389)</f>
        <v>*</v>
      </c>
      <c r="C411" s="87" t="str">
        <f>IF(FN_MC!S389="","*",FN_MC!S389)</f>
        <v>-</v>
      </c>
      <c r="D411" s="87" t="str">
        <f>IF(FN_MC!T389="","*",FN_MC!T389)</f>
        <v>-</v>
      </c>
      <c r="E411" s="87" t="str">
        <f>IF(FN_MC!D389="","*",FN_MC!D389)</f>
        <v>*</v>
      </c>
      <c r="F411" s="87" t="str">
        <f>IF(FN_MC!H389="","*",FN_MC!H389)</f>
        <v>*</v>
      </c>
      <c r="G411" s="87" t="str">
        <f>IF(FN_MC!M389="","*",FN_MC!M389)</f>
        <v>-</v>
      </c>
      <c r="H411" s="125" t="str">
        <f>IF(FN_MC!K389="","*",FN_MC!K389)</f>
        <v>*</v>
      </c>
      <c r="I411" s="110" t="str">
        <f>IF(FN_MC!O389="","*",FN_MC!O389)</f>
        <v>*</v>
      </c>
      <c r="J411" s="110" t="str">
        <f>IF(FN_MC!P389="","*",FN_MC!P389)</f>
        <v>*</v>
      </c>
      <c r="K411" s="118" t="str">
        <f>IF(FN_MC!AK389="","*",FN_MC!AK389)</f>
        <v>-</v>
      </c>
      <c r="L411" s="118" t="str">
        <f>IF(FN_MC!AM389="","*",FN_MC!AM389)</f>
        <v>-</v>
      </c>
      <c r="M411" s="118" t="str">
        <f>IF(FN_MC!AP389="","*",FN_MC!AP389)</f>
        <v>-</v>
      </c>
      <c r="N411" s="118" t="str">
        <f>IF(FN_MC!AM389="","*",FN_MC!AM389)</f>
        <v>-</v>
      </c>
      <c r="O411" s="136">
        <f>FN_MC!BH389</f>
        <v>0</v>
      </c>
      <c r="P411" s="78"/>
      <c r="Q411" s="120" t="str">
        <f>IF($A$2=1,IF(FN_MC!BJ389="","*",FN_MC!BJ389),IF(FN_MC!BK389="","*",FN_MC!BK389))</f>
        <v>*</v>
      </c>
    </row>
    <row r="412" spans="1:17">
      <c r="A412" s="85" t="str">
        <f>IF(FN_MC!B390="","*",FN_MC!B390)</f>
        <v>*</v>
      </c>
      <c r="B412" s="86" t="str">
        <f>IF(FN_MC!X390="","*",FN_MC!X390)</f>
        <v>*</v>
      </c>
      <c r="C412" s="87" t="str">
        <f>IF(FN_MC!S390="","*",FN_MC!S390)</f>
        <v>-</v>
      </c>
      <c r="D412" s="87" t="str">
        <f>IF(FN_MC!T390="","*",FN_MC!T390)</f>
        <v>-</v>
      </c>
      <c r="E412" s="87" t="str">
        <f>IF(FN_MC!D390="","*",FN_MC!D390)</f>
        <v>*</v>
      </c>
      <c r="F412" s="87" t="str">
        <f>IF(FN_MC!H390="","*",FN_MC!H390)</f>
        <v>*</v>
      </c>
      <c r="G412" s="87" t="str">
        <f>IF(FN_MC!M390="","*",FN_MC!M390)</f>
        <v>-</v>
      </c>
      <c r="H412" s="125" t="str">
        <f>IF(FN_MC!K390="","*",FN_MC!K390)</f>
        <v>*</v>
      </c>
      <c r="I412" s="110" t="str">
        <f>IF(FN_MC!O390="","*",FN_MC!O390)</f>
        <v>*</v>
      </c>
      <c r="J412" s="110" t="str">
        <f>IF(FN_MC!P390="","*",FN_MC!P390)</f>
        <v>*</v>
      </c>
      <c r="K412" s="118" t="str">
        <f>IF(FN_MC!AK390="","*",FN_MC!AK390)</f>
        <v>-</v>
      </c>
      <c r="L412" s="118" t="str">
        <f>IF(FN_MC!AM390="","*",FN_MC!AM390)</f>
        <v>-</v>
      </c>
      <c r="M412" s="118" t="str">
        <f>IF(FN_MC!AP390="","*",FN_MC!AP390)</f>
        <v>-</v>
      </c>
      <c r="N412" s="118" t="str">
        <f>IF(FN_MC!AM390="","*",FN_MC!AM390)</f>
        <v>-</v>
      </c>
      <c r="O412" s="136">
        <f>FN_MC!BH390</f>
        <v>0</v>
      </c>
      <c r="P412" s="78"/>
      <c r="Q412" s="120" t="str">
        <f>IF($A$2=1,IF(FN_MC!BJ390="","*",FN_MC!BJ390),IF(FN_MC!BK390="","*",FN_MC!BK390))</f>
        <v>*</v>
      </c>
    </row>
    <row r="413" spans="1:17">
      <c r="A413" s="85" t="str">
        <f>IF(FN_MC!B391="","*",FN_MC!B391)</f>
        <v>*</v>
      </c>
      <c r="B413" s="86" t="str">
        <f>IF(FN_MC!X391="","*",FN_MC!X391)</f>
        <v>*</v>
      </c>
      <c r="C413" s="87" t="str">
        <f>IF(FN_MC!S391="","*",FN_MC!S391)</f>
        <v>-</v>
      </c>
      <c r="D413" s="87" t="str">
        <f>IF(FN_MC!T391="","*",FN_MC!T391)</f>
        <v>-</v>
      </c>
      <c r="E413" s="87" t="str">
        <f>IF(FN_MC!D391="","*",FN_MC!D391)</f>
        <v>*</v>
      </c>
      <c r="F413" s="87" t="str">
        <f>IF(FN_MC!H391="","*",FN_MC!H391)</f>
        <v>*</v>
      </c>
      <c r="G413" s="87" t="str">
        <f>IF(FN_MC!M391="","*",FN_MC!M391)</f>
        <v>-</v>
      </c>
      <c r="H413" s="125" t="str">
        <f>IF(FN_MC!K391="","*",FN_MC!K391)</f>
        <v>*</v>
      </c>
      <c r="I413" s="110" t="str">
        <f>IF(FN_MC!O391="","*",FN_MC!O391)</f>
        <v>*</v>
      </c>
      <c r="J413" s="110" t="str">
        <f>IF(FN_MC!P391="","*",FN_MC!P391)</f>
        <v>*</v>
      </c>
      <c r="K413" s="118" t="str">
        <f>IF(FN_MC!AK391="","*",FN_MC!AK391)</f>
        <v>-</v>
      </c>
      <c r="L413" s="118" t="str">
        <f>IF(FN_MC!AM391="","*",FN_MC!AM391)</f>
        <v>-</v>
      </c>
      <c r="M413" s="118" t="str">
        <f>IF(FN_MC!AP391="","*",FN_MC!AP391)</f>
        <v>-</v>
      </c>
      <c r="N413" s="118" t="str">
        <f>IF(FN_MC!AM391="","*",FN_MC!AM391)</f>
        <v>-</v>
      </c>
      <c r="O413" s="136">
        <f>FN_MC!BH391</f>
        <v>0</v>
      </c>
      <c r="P413" s="78"/>
      <c r="Q413" s="120" t="str">
        <f>IF($A$2=1,IF(FN_MC!BJ391="","*",FN_MC!BJ391),IF(FN_MC!BK391="","*",FN_MC!BK391))</f>
        <v>*</v>
      </c>
    </row>
    <row r="414" spans="1:17">
      <c r="A414" s="85" t="str">
        <f>IF(FN_MC!B392="","*",FN_MC!B392)</f>
        <v>*</v>
      </c>
      <c r="B414" s="86" t="str">
        <f>IF(FN_MC!X392="","*",FN_MC!X392)</f>
        <v>*</v>
      </c>
      <c r="C414" s="87" t="str">
        <f>IF(FN_MC!S392="","*",FN_MC!S392)</f>
        <v>-</v>
      </c>
      <c r="D414" s="87" t="str">
        <f>IF(FN_MC!T392="","*",FN_MC!T392)</f>
        <v>-</v>
      </c>
      <c r="E414" s="87" t="str">
        <f>IF(FN_MC!D392="","*",FN_MC!D392)</f>
        <v>*</v>
      </c>
      <c r="F414" s="87" t="str">
        <f>IF(FN_MC!H392="","*",FN_MC!H392)</f>
        <v>*</v>
      </c>
      <c r="G414" s="87" t="str">
        <f>IF(FN_MC!M392="","*",FN_MC!M392)</f>
        <v>-</v>
      </c>
      <c r="H414" s="125" t="str">
        <f>IF(FN_MC!K392="","*",FN_MC!K392)</f>
        <v>*</v>
      </c>
      <c r="I414" s="110" t="str">
        <f>IF(FN_MC!O392="","*",FN_MC!O392)</f>
        <v>*</v>
      </c>
      <c r="J414" s="110" t="str">
        <f>IF(FN_MC!P392="","*",FN_MC!P392)</f>
        <v>*</v>
      </c>
      <c r="K414" s="118" t="str">
        <f>IF(FN_MC!AK392="","*",FN_MC!AK392)</f>
        <v>-</v>
      </c>
      <c r="L414" s="118" t="str">
        <f>IF(FN_MC!AM392="","*",FN_MC!AM392)</f>
        <v>-</v>
      </c>
      <c r="M414" s="118" t="str">
        <f>IF(FN_MC!AP392="","*",FN_MC!AP392)</f>
        <v>-</v>
      </c>
      <c r="N414" s="118" t="str">
        <f>IF(FN_MC!AM392="","*",FN_MC!AM392)</f>
        <v>-</v>
      </c>
      <c r="O414" s="136">
        <f>FN_MC!BH392</f>
        <v>0</v>
      </c>
      <c r="P414" s="78"/>
      <c r="Q414" s="120" t="str">
        <f>IF($A$2=1,IF(FN_MC!BJ392="","*",FN_MC!BJ392),IF(FN_MC!BK392="","*",FN_MC!BK392))</f>
        <v>*</v>
      </c>
    </row>
    <row r="415" spans="1:17">
      <c r="A415" s="85" t="str">
        <f>IF(FN_MC!B393="","*",FN_MC!B393)</f>
        <v>*</v>
      </c>
      <c r="B415" s="86" t="str">
        <f>IF(FN_MC!X393="","*",FN_MC!X393)</f>
        <v>*</v>
      </c>
      <c r="C415" s="87" t="str">
        <f>IF(FN_MC!S393="","*",FN_MC!S393)</f>
        <v>-</v>
      </c>
      <c r="D415" s="87" t="str">
        <f>IF(FN_MC!T393="","*",FN_MC!T393)</f>
        <v>-</v>
      </c>
      <c r="E415" s="87" t="str">
        <f>IF(FN_MC!D393="","*",FN_MC!D393)</f>
        <v>*</v>
      </c>
      <c r="F415" s="87" t="str">
        <f>IF(FN_MC!H393="","*",FN_MC!H393)</f>
        <v>*</v>
      </c>
      <c r="G415" s="87" t="str">
        <f>IF(FN_MC!M393="","*",FN_MC!M393)</f>
        <v>-</v>
      </c>
      <c r="H415" s="125" t="str">
        <f>IF(FN_MC!K393="","*",FN_MC!K393)</f>
        <v>*</v>
      </c>
      <c r="I415" s="110" t="str">
        <f>IF(FN_MC!O393="","*",FN_MC!O393)</f>
        <v>*</v>
      </c>
      <c r="J415" s="110" t="str">
        <f>IF(FN_MC!P393="","*",FN_MC!P393)</f>
        <v>*</v>
      </c>
      <c r="K415" s="118" t="str">
        <f>IF(FN_MC!AK393="","*",FN_MC!AK393)</f>
        <v>-</v>
      </c>
      <c r="L415" s="118" t="str">
        <f>IF(FN_MC!AM393="","*",FN_MC!AM393)</f>
        <v>-</v>
      </c>
      <c r="M415" s="118" t="str">
        <f>IF(FN_MC!AP393="","*",FN_MC!AP393)</f>
        <v>-</v>
      </c>
      <c r="N415" s="118" t="str">
        <f>IF(FN_MC!AM393="","*",FN_MC!AM393)</f>
        <v>-</v>
      </c>
      <c r="O415" s="136">
        <f>FN_MC!BH393</f>
        <v>0</v>
      </c>
      <c r="P415" s="78"/>
      <c r="Q415" s="120" t="str">
        <f>IF($A$2=1,IF(FN_MC!BJ393="","*",FN_MC!BJ393),IF(FN_MC!BK393="","*",FN_MC!BK393))</f>
        <v>*</v>
      </c>
    </row>
    <row r="416" spans="1:17">
      <c r="A416" s="85" t="str">
        <f>IF(FN_MC!B394="","*",FN_MC!B394)</f>
        <v>*</v>
      </c>
      <c r="B416" s="86" t="str">
        <f>IF(FN_MC!X394="","*",FN_MC!X394)</f>
        <v>*</v>
      </c>
      <c r="C416" s="87" t="str">
        <f>IF(FN_MC!S394="","*",FN_MC!S394)</f>
        <v>-</v>
      </c>
      <c r="D416" s="87" t="str">
        <f>IF(FN_MC!T394="","*",FN_MC!T394)</f>
        <v>-</v>
      </c>
      <c r="E416" s="87" t="str">
        <f>IF(FN_MC!D394="","*",FN_MC!D394)</f>
        <v>*</v>
      </c>
      <c r="F416" s="87" t="str">
        <f>IF(FN_MC!H394="","*",FN_MC!H394)</f>
        <v>*</v>
      </c>
      <c r="G416" s="87" t="str">
        <f>IF(FN_MC!M394="","*",FN_MC!M394)</f>
        <v>-</v>
      </c>
      <c r="H416" s="125" t="str">
        <f>IF(FN_MC!K394="","*",FN_MC!K394)</f>
        <v>*</v>
      </c>
      <c r="I416" s="110" t="str">
        <f>IF(FN_MC!O394="","*",FN_MC!O394)</f>
        <v>*</v>
      </c>
      <c r="J416" s="110" t="str">
        <f>IF(FN_MC!P394="","*",FN_MC!P394)</f>
        <v>*</v>
      </c>
      <c r="K416" s="118" t="str">
        <f>IF(FN_MC!AK394="","*",FN_MC!AK394)</f>
        <v>-</v>
      </c>
      <c r="L416" s="118" t="str">
        <f>IF(FN_MC!AM394="","*",FN_MC!AM394)</f>
        <v>-</v>
      </c>
      <c r="M416" s="118" t="str">
        <f>IF(FN_MC!AP394="","*",FN_MC!AP394)</f>
        <v>-</v>
      </c>
      <c r="N416" s="118" t="str">
        <f>IF(FN_MC!AM394="","*",FN_MC!AM394)</f>
        <v>-</v>
      </c>
      <c r="O416" s="136">
        <f>FN_MC!BH394</f>
        <v>0</v>
      </c>
      <c r="P416" s="78"/>
      <c r="Q416" s="120" t="str">
        <f>IF($A$2=1,IF(FN_MC!BJ394="","*",FN_MC!BJ394),IF(FN_MC!BK394="","*",FN_MC!BK394))</f>
        <v>*</v>
      </c>
    </row>
    <row r="417" spans="1:17">
      <c r="A417" s="85" t="str">
        <f>IF(FN_MC!B395="","*",FN_MC!B395)</f>
        <v>*</v>
      </c>
      <c r="B417" s="86" t="str">
        <f>IF(FN_MC!X395="","*",FN_MC!X395)</f>
        <v>*</v>
      </c>
      <c r="C417" s="87" t="str">
        <f>IF(FN_MC!S395="","*",FN_MC!S395)</f>
        <v>-</v>
      </c>
      <c r="D417" s="87" t="str">
        <f>IF(FN_MC!T395="","*",FN_MC!T395)</f>
        <v>-</v>
      </c>
      <c r="E417" s="87" t="str">
        <f>IF(FN_MC!D395="","*",FN_MC!D395)</f>
        <v>*</v>
      </c>
      <c r="F417" s="87" t="str">
        <f>IF(FN_MC!H395="","*",FN_MC!H395)</f>
        <v>*</v>
      </c>
      <c r="G417" s="87" t="str">
        <f>IF(FN_MC!M395="","*",FN_MC!M395)</f>
        <v>-</v>
      </c>
      <c r="H417" s="125" t="str">
        <f>IF(FN_MC!K395="","*",FN_MC!K395)</f>
        <v>*</v>
      </c>
      <c r="I417" s="110" t="str">
        <f>IF(FN_MC!O395="","*",FN_MC!O395)</f>
        <v>*</v>
      </c>
      <c r="J417" s="110" t="str">
        <f>IF(FN_MC!P395="","*",FN_MC!P395)</f>
        <v>*</v>
      </c>
      <c r="K417" s="118" t="str">
        <f>IF(FN_MC!AK395="","*",FN_MC!AK395)</f>
        <v>-</v>
      </c>
      <c r="L417" s="118" t="str">
        <f>IF(FN_MC!AM395="","*",FN_MC!AM395)</f>
        <v>-</v>
      </c>
      <c r="M417" s="118" t="str">
        <f>IF(FN_MC!AP395="","*",FN_MC!AP395)</f>
        <v>-</v>
      </c>
      <c r="N417" s="118" t="str">
        <f>IF(FN_MC!AM395="","*",FN_MC!AM395)</f>
        <v>-</v>
      </c>
      <c r="O417" s="136">
        <f>FN_MC!BH395</f>
        <v>0</v>
      </c>
      <c r="P417" s="78"/>
      <c r="Q417" s="120" t="str">
        <f>IF($A$2=1,IF(FN_MC!BJ395="","*",FN_MC!BJ395),IF(FN_MC!BK395="","*",FN_MC!BK395))</f>
        <v>*</v>
      </c>
    </row>
    <row r="418" spans="1:17">
      <c r="A418" s="85" t="str">
        <f>IF(FN_MC!B396="","*",FN_MC!B396)</f>
        <v>*</v>
      </c>
      <c r="B418" s="86" t="str">
        <f>IF(FN_MC!X396="","*",FN_MC!X396)</f>
        <v>*</v>
      </c>
      <c r="C418" s="87" t="str">
        <f>IF(FN_MC!S396="","*",FN_MC!S396)</f>
        <v>-</v>
      </c>
      <c r="D418" s="87" t="str">
        <f>IF(FN_MC!T396="","*",FN_MC!T396)</f>
        <v>-</v>
      </c>
      <c r="E418" s="87" t="str">
        <f>IF(FN_MC!D396="","*",FN_MC!D396)</f>
        <v>*</v>
      </c>
      <c r="F418" s="87" t="str">
        <f>IF(FN_MC!H396="","*",FN_MC!H396)</f>
        <v>*</v>
      </c>
      <c r="G418" s="87" t="str">
        <f>IF(FN_MC!M396="","*",FN_MC!M396)</f>
        <v>-</v>
      </c>
      <c r="H418" s="125" t="str">
        <f>IF(FN_MC!K396="","*",FN_MC!K396)</f>
        <v>*</v>
      </c>
      <c r="I418" s="110" t="str">
        <f>IF(FN_MC!O396="","*",FN_MC!O396)</f>
        <v>*</v>
      </c>
      <c r="J418" s="110" t="str">
        <f>IF(FN_MC!P396="","*",FN_MC!P396)</f>
        <v>*</v>
      </c>
      <c r="K418" s="118" t="str">
        <f>IF(FN_MC!AK396="","*",FN_MC!AK396)</f>
        <v>-</v>
      </c>
      <c r="L418" s="118" t="str">
        <f>IF(FN_MC!AM396="","*",FN_MC!AM396)</f>
        <v>-</v>
      </c>
      <c r="M418" s="118" t="str">
        <f>IF(FN_MC!AP396="","*",FN_MC!AP396)</f>
        <v>-</v>
      </c>
      <c r="N418" s="118" t="str">
        <f>IF(FN_MC!AM396="","*",FN_MC!AM396)</f>
        <v>-</v>
      </c>
      <c r="O418" s="136">
        <f>FN_MC!BH396</f>
        <v>0</v>
      </c>
      <c r="P418" s="78"/>
      <c r="Q418" s="120" t="str">
        <f>IF($A$2=1,IF(FN_MC!BJ396="","*",FN_MC!BJ396),IF(FN_MC!BK396="","*",FN_MC!BK396))</f>
        <v>*</v>
      </c>
    </row>
    <row r="419" spans="1:17">
      <c r="A419" s="85" t="str">
        <f>IF(FN_MC!B397="","*",FN_MC!B397)</f>
        <v>*</v>
      </c>
      <c r="B419" s="86" t="str">
        <f>IF(FN_MC!X397="","*",FN_MC!X397)</f>
        <v>*</v>
      </c>
      <c r="C419" s="87" t="str">
        <f>IF(FN_MC!S397="","*",FN_MC!S397)</f>
        <v>-</v>
      </c>
      <c r="D419" s="87" t="str">
        <f>IF(FN_MC!T397="","*",FN_MC!T397)</f>
        <v>-</v>
      </c>
      <c r="E419" s="87" t="str">
        <f>IF(FN_MC!D397="","*",FN_MC!D397)</f>
        <v>*</v>
      </c>
      <c r="F419" s="87" t="str">
        <f>IF(FN_MC!H397="","*",FN_MC!H397)</f>
        <v>*</v>
      </c>
      <c r="G419" s="87" t="str">
        <f>IF(FN_MC!M397="","*",FN_MC!M397)</f>
        <v>-</v>
      </c>
      <c r="H419" s="125" t="str">
        <f>IF(FN_MC!K397="","*",FN_MC!K397)</f>
        <v>*</v>
      </c>
      <c r="I419" s="110" t="str">
        <f>IF(FN_MC!O397="","*",FN_MC!O397)</f>
        <v>*</v>
      </c>
      <c r="J419" s="110" t="str">
        <f>IF(FN_MC!P397="","*",FN_MC!P397)</f>
        <v>*</v>
      </c>
      <c r="K419" s="118" t="str">
        <f>IF(FN_MC!AK397="","*",FN_MC!AK397)</f>
        <v>-</v>
      </c>
      <c r="L419" s="118" t="str">
        <f>IF(FN_MC!AM397="","*",FN_MC!AM397)</f>
        <v>-</v>
      </c>
      <c r="M419" s="118" t="str">
        <f>IF(FN_MC!AP397="","*",FN_MC!AP397)</f>
        <v>-</v>
      </c>
      <c r="N419" s="118" t="str">
        <f>IF(FN_MC!AM397="","*",FN_MC!AM397)</f>
        <v>-</v>
      </c>
      <c r="O419" s="136">
        <f>FN_MC!BH397</f>
        <v>0</v>
      </c>
      <c r="P419" s="78"/>
      <c r="Q419" s="120" t="str">
        <f>IF($A$2=1,IF(FN_MC!BJ397="","*",FN_MC!BJ397),IF(FN_MC!BK397="","*",FN_MC!BK397))</f>
        <v>*</v>
      </c>
    </row>
    <row r="420" spans="1:17">
      <c r="A420" s="85" t="str">
        <f>IF(FN_MC!B398="","*",FN_MC!B398)</f>
        <v>*</v>
      </c>
      <c r="B420" s="86" t="str">
        <f>IF(FN_MC!X398="","*",FN_MC!X398)</f>
        <v>*</v>
      </c>
      <c r="C420" s="87" t="str">
        <f>IF(FN_MC!S398="","*",FN_MC!S398)</f>
        <v>-</v>
      </c>
      <c r="D420" s="87" t="str">
        <f>IF(FN_MC!T398="","*",FN_MC!T398)</f>
        <v>-</v>
      </c>
      <c r="E420" s="87" t="str">
        <f>IF(FN_MC!D398="","*",FN_MC!D398)</f>
        <v>*</v>
      </c>
      <c r="F420" s="87" t="str">
        <f>IF(FN_MC!H398="","*",FN_MC!H398)</f>
        <v>*</v>
      </c>
      <c r="G420" s="87" t="str">
        <f>IF(FN_MC!M398="","*",FN_MC!M398)</f>
        <v>-</v>
      </c>
      <c r="H420" s="125" t="str">
        <f>IF(FN_MC!K398="","*",FN_MC!K398)</f>
        <v>*</v>
      </c>
      <c r="I420" s="110" t="str">
        <f>IF(FN_MC!O398="","*",FN_MC!O398)</f>
        <v>*</v>
      </c>
      <c r="J420" s="110" t="str">
        <f>IF(FN_MC!P398="","*",FN_MC!P398)</f>
        <v>*</v>
      </c>
      <c r="K420" s="118" t="str">
        <f>IF(FN_MC!AK398="","*",FN_MC!AK398)</f>
        <v>-</v>
      </c>
      <c r="L420" s="118" t="str">
        <f>IF(FN_MC!AM398="","*",FN_MC!AM398)</f>
        <v>-</v>
      </c>
      <c r="M420" s="118" t="str">
        <f>IF(FN_MC!AP398="","*",FN_MC!AP398)</f>
        <v>-</v>
      </c>
      <c r="N420" s="118" t="str">
        <f>IF(FN_MC!AM398="","*",FN_MC!AM398)</f>
        <v>-</v>
      </c>
      <c r="O420" s="136">
        <f>FN_MC!BH398</f>
        <v>0</v>
      </c>
      <c r="P420" s="78"/>
      <c r="Q420" s="120" t="str">
        <f>IF($A$2=1,IF(FN_MC!BJ398="","*",FN_MC!BJ398),IF(FN_MC!BK398="","*",FN_MC!BK398))</f>
        <v>*</v>
      </c>
    </row>
    <row r="421" spans="1:17">
      <c r="A421" s="85" t="str">
        <f>IF(FN_MC!B399="","*",FN_MC!B399)</f>
        <v>*</v>
      </c>
      <c r="B421" s="86" t="str">
        <f>IF(FN_MC!X399="","*",FN_MC!X399)</f>
        <v>*</v>
      </c>
      <c r="C421" s="87" t="str">
        <f>IF(FN_MC!S399="","*",FN_MC!S399)</f>
        <v>-</v>
      </c>
      <c r="D421" s="87" t="str">
        <f>IF(FN_MC!T399="","*",FN_MC!T399)</f>
        <v>-</v>
      </c>
      <c r="E421" s="87" t="str">
        <f>IF(FN_MC!D399="","*",FN_MC!D399)</f>
        <v>*</v>
      </c>
      <c r="F421" s="87" t="str">
        <f>IF(FN_MC!H399="","*",FN_MC!H399)</f>
        <v>*</v>
      </c>
      <c r="G421" s="87" t="str">
        <f>IF(FN_MC!M399="","*",FN_MC!M399)</f>
        <v>-</v>
      </c>
      <c r="H421" s="125" t="str">
        <f>IF(FN_MC!K399="","*",FN_MC!K399)</f>
        <v>*</v>
      </c>
      <c r="I421" s="110" t="str">
        <f>IF(FN_MC!O399="","*",FN_MC!O399)</f>
        <v>*</v>
      </c>
      <c r="J421" s="110" t="str">
        <f>IF(FN_MC!P399="","*",FN_MC!P399)</f>
        <v>*</v>
      </c>
      <c r="K421" s="118" t="str">
        <f>IF(FN_MC!AK399="","*",FN_MC!AK399)</f>
        <v>-</v>
      </c>
      <c r="L421" s="118" t="str">
        <f>IF(FN_MC!AM399="","*",FN_MC!AM399)</f>
        <v>-</v>
      </c>
      <c r="M421" s="118" t="str">
        <f>IF(FN_MC!AP399="","*",FN_MC!AP399)</f>
        <v>-</v>
      </c>
      <c r="N421" s="118" t="str">
        <f>IF(FN_MC!AM399="","*",FN_MC!AM399)</f>
        <v>-</v>
      </c>
      <c r="O421" s="136">
        <f>FN_MC!BH399</f>
        <v>0</v>
      </c>
      <c r="P421" s="78"/>
      <c r="Q421" s="120" t="str">
        <f>IF($A$2=1,IF(FN_MC!BJ399="","*",FN_MC!BJ399),IF(FN_MC!BK399="","*",FN_MC!BK399))</f>
        <v>*</v>
      </c>
    </row>
    <row r="422" spans="1:17">
      <c r="A422" s="85" t="str">
        <f>IF(FN_MC!B400="","*",FN_MC!B400)</f>
        <v>*</v>
      </c>
      <c r="B422" s="86" t="str">
        <f>IF(FN_MC!X400="","*",FN_MC!X400)</f>
        <v>*</v>
      </c>
      <c r="C422" s="87" t="str">
        <f>IF(FN_MC!S400="","*",FN_MC!S400)</f>
        <v>-</v>
      </c>
      <c r="D422" s="87" t="str">
        <f>IF(FN_MC!T400="","*",FN_MC!T400)</f>
        <v>-</v>
      </c>
      <c r="E422" s="87" t="str">
        <f>IF(FN_MC!D400="","*",FN_MC!D400)</f>
        <v>*</v>
      </c>
      <c r="F422" s="87" t="str">
        <f>IF(FN_MC!H400="","*",FN_MC!H400)</f>
        <v>*</v>
      </c>
      <c r="G422" s="87" t="str">
        <f>IF(FN_MC!M400="","*",FN_MC!M400)</f>
        <v>-</v>
      </c>
      <c r="H422" s="125" t="str">
        <f>IF(FN_MC!K400="","*",FN_MC!K400)</f>
        <v>*</v>
      </c>
      <c r="I422" s="110" t="str">
        <f>IF(FN_MC!O400="","*",FN_MC!O400)</f>
        <v>*</v>
      </c>
      <c r="J422" s="110" t="str">
        <f>IF(FN_MC!P400="","*",FN_MC!P400)</f>
        <v>*</v>
      </c>
      <c r="K422" s="118" t="str">
        <f>IF(FN_MC!AK400="","*",FN_MC!AK400)</f>
        <v>-</v>
      </c>
      <c r="L422" s="118" t="str">
        <f>IF(FN_MC!AM400="","*",FN_MC!AM400)</f>
        <v>-</v>
      </c>
      <c r="M422" s="118" t="str">
        <f>IF(FN_MC!AP400="","*",FN_MC!AP400)</f>
        <v>-</v>
      </c>
      <c r="N422" s="118" t="str">
        <f>IF(FN_MC!AM400="","*",FN_MC!AM400)</f>
        <v>-</v>
      </c>
      <c r="O422" s="136">
        <f>FN_MC!BH400</f>
        <v>0</v>
      </c>
      <c r="P422" s="78"/>
      <c r="Q422" s="120" t="str">
        <f>IF($A$2=1,IF(FN_MC!BJ400="","*",FN_MC!BJ400),IF(FN_MC!BK400="","*",FN_MC!BK400))</f>
        <v>*</v>
      </c>
    </row>
    <row r="423" spans="1:17">
      <c r="A423" s="85" t="str">
        <f>IF(FN_MC!B401="","*",FN_MC!B401)</f>
        <v>*</v>
      </c>
      <c r="B423" s="86" t="str">
        <f>IF(FN_MC!X401="","*",FN_MC!X401)</f>
        <v>*</v>
      </c>
      <c r="C423" s="87" t="str">
        <f>IF(FN_MC!S401="","*",FN_MC!S401)</f>
        <v>-</v>
      </c>
      <c r="D423" s="87" t="str">
        <f>IF(FN_MC!T401="","*",FN_MC!T401)</f>
        <v>-</v>
      </c>
      <c r="E423" s="87" t="str">
        <f>IF(FN_MC!D401="","*",FN_MC!D401)</f>
        <v>*</v>
      </c>
      <c r="F423" s="87" t="str">
        <f>IF(FN_MC!H401="","*",FN_MC!H401)</f>
        <v>*</v>
      </c>
      <c r="G423" s="87" t="str">
        <f>IF(FN_MC!M401="","*",FN_MC!M401)</f>
        <v>-</v>
      </c>
      <c r="H423" s="125" t="str">
        <f>IF(FN_MC!K401="","*",FN_MC!K401)</f>
        <v>*</v>
      </c>
      <c r="I423" s="110" t="str">
        <f>IF(FN_MC!O401="","*",FN_MC!O401)</f>
        <v>*</v>
      </c>
      <c r="J423" s="110" t="str">
        <f>IF(FN_MC!P401="","*",FN_MC!P401)</f>
        <v>*</v>
      </c>
      <c r="K423" s="118" t="str">
        <f>IF(FN_MC!AK401="","*",FN_MC!AK401)</f>
        <v>-</v>
      </c>
      <c r="L423" s="118" t="str">
        <f>IF(FN_MC!AM401="","*",FN_MC!AM401)</f>
        <v>-</v>
      </c>
      <c r="M423" s="118" t="str">
        <f>IF(FN_MC!AP401="","*",FN_MC!AP401)</f>
        <v>-</v>
      </c>
      <c r="N423" s="118" t="str">
        <f>IF(FN_MC!AM401="","*",FN_MC!AM401)</f>
        <v>-</v>
      </c>
      <c r="O423" s="136">
        <f>FN_MC!BH401</f>
        <v>0</v>
      </c>
      <c r="P423" s="78"/>
      <c r="Q423" s="120" t="str">
        <f>IF($A$2=1,IF(FN_MC!BJ401="","*",FN_MC!BJ401),IF(FN_MC!BK401="","*",FN_MC!BK401))</f>
        <v>*</v>
      </c>
    </row>
    <row r="424" spans="1:17">
      <c r="A424" s="85" t="str">
        <f>IF(FN_MC!B402="","*",FN_MC!B402)</f>
        <v>*</v>
      </c>
      <c r="B424" s="86" t="str">
        <f>IF(FN_MC!X402="","*",FN_MC!X402)</f>
        <v>*</v>
      </c>
      <c r="C424" s="87" t="str">
        <f>IF(FN_MC!S402="","*",FN_MC!S402)</f>
        <v>-</v>
      </c>
      <c r="D424" s="87" t="str">
        <f>IF(FN_MC!T402="","*",FN_MC!T402)</f>
        <v>-</v>
      </c>
      <c r="E424" s="87" t="str">
        <f>IF(FN_MC!D402="","*",FN_MC!D402)</f>
        <v>*</v>
      </c>
      <c r="F424" s="87" t="str">
        <f>IF(FN_MC!H402="","*",FN_MC!H402)</f>
        <v>*</v>
      </c>
      <c r="G424" s="87" t="str">
        <f>IF(FN_MC!M402="","*",FN_MC!M402)</f>
        <v>-</v>
      </c>
      <c r="H424" s="125" t="str">
        <f>IF(FN_MC!K402="","*",FN_MC!K402)</f>
        <v>*</v>
      </c>
      <c r="I424" s="110" t="str">
        <f>IF(FN_MC!O402="","*",FN_MC!O402)</f>
        <v>*</v>
      </c>
      <c r="J424" s="110" t="str">
        <f>IF(FN_MC!P402="","*",FN_MC!P402)</f>
        <v>*</v>
      </c>
      <c r="K424" s="118" t="str">
        <f>IF(FN_MC!AK402="","*",FN_MC!AK402)</f>
        <v>-</v>
      </c>
      <c r="L424" s="118" t="str">
        <f>IF(FN_MC!AM402="","*",FN_MC!AM402)</f>
        <v>-</v>
      </c>
      <c r="M424" s="118" t="str">
        <f>IF(FN_MC!AP402="","*",FN_MC!AP402)</f>
        <v>-</v>
      </c>
      <c r="N424" s="118" t="str">
        <f>IF(FN_MC!AM402="","*",FN_MC!AM402)</f>
        <v>-</v>
      </c>
      <c r="O424" s="136">
        <f>FN_MC!BH402</f>
        <v>0</v>
      </c>
      <c r="P424" s="78"/>
      <c r="Q424" s="120" t="str">
        <f>IF($A$2=1,IF(FN_MC!BJ402="","*",FN_MC!BJ402),IF(FN_MC!BK402="","*",FN_MC!BK402))</f>
        <v>*</v>
      </c>
    </row>
    <row r="425" spans="1:17">
      <c r="A425" s="85" t="str">
        <f>IF(FN_MC!B403="","*",FN_MC!B403)</f>
        <v>*</v>
      </c>
      <c r="B425" s="86" t="str">
        <f>IF(FN_MC!X403="","*",FN_MC!X403)</f>
        <v>*</v>
      </c>
      <c r="C425" s="87" t="str">
        <f>IF(FN_MC!S403="","*",FN_MC!S403)</f>
        <v>-</v>
      </c>
      <c r="D425" s="87" t="str">
        <f>IF(FN_MC!T403="","*",FN_MC!T403)</f>
        <v>-</v>
      </c>
      <c r="E425" s="87" t="str">
        <f>IF(FN_MC!D403="","*",FN_MC!D403)</f>
        <v>*</v>
      </c>
      <c r="F425" s="87" t="str">
        <f>IF(FN_MC!H403="","*",FN_MC!H403)</f>
        <v>*</v>
      </c>
      <c r="G425" s="87" t="str">
        <f>IF(FN_MC!M403="","*",FN_MC!M403)</f>
        <v>-</v>
      </c>
      <c r="H425" s="125" t="str">
        <f>IF(FN_MC!K403="","*",FN_MC!K403)</f>
        <v>*</v>
      </c>
      <c r="I425" s="110" t="str">
        <f>IF(FN_MC!O403="","*",FN_MC!O403)</f>
        <v>*</v>
      </c>
      <c r="J425" s="110" t="str">
        <f>IF(FN_MC!P403="","*",FN_MC!P403)</f>
        <v>*</v>
      </c>
      <c r="K425" s="118" t="str">
        <f>IF(FN_MC!AK403="","*",FN_MC!AK403)</f>
        <v>-</v>
      </c>
      <c r="L425" s="118" t="str">
        <f>IF(FN_MC!AM403="","*",FN_MC!AM403)</f>
        <v>-</v>
      </c>
      <c r="M425" s="118" t="str">
        <f>IF(FN_MC!AP403="","*",FN_MC!AP403)</f>
        <v>-</v>
      </c>
      <c r="N425" s="118" t="str">
        <f>IF(FN_MC!AM403="","*",FN_MC!AM403)</f>
        <v>-</v>
      </c>
      <c r="O425" s="136">
        <f>FN_MC!BH403</f>
        <v>0</v>
      </c>
      <c r="P425" s="78"/>
      <c r="Q425" s="120" t="str">
        <f>IF($A$2=1,IF(FN_MC!BJ403="","*",FN_MC!BJ403),IF(FN_MC!BK403="","*",FN_MC!BK403))</f>
        <v>*</v>
      </c>
    </row>
    <row r="426" spans="1:17">
      <c r="A426" s="85" t="str">
        <f>IF(FN_MC!B404="","*",FN_MC!B404)</f>
        <v>*</v>
      </c>
      <c r="B426" s="86" t="str">
        <f>IF(FN_MC!X404="","*",FN_MC!X404)</f>
        <v>*</v>
      </c>
      <c r="C426" s="87" t="str">
        <f>IF(FN_MC!S404="","*",FN_MC!S404)</f>
        <v>-</v>
      </c>
      <c r="D426" s="87" t="str">
        <f>IF(FN_MC!T404="","*",FN_MC!T404)</f>
        <v>-</v>
      </c>
      <c r="E426" s="87" t="str">
        <f>IF(FN_MC!D404="","*",FN_MC!D404)</f>
        <v>*</v>
      </c>
      <c r="F426" s="87" t="str">
        <f>IF(FN_MC!H404="","*",FN_MC!H404)</f>
        <v>*</v>
      </c>
      <c r="G426" s="87" t="str">
        <f>IF(FN_MC!M404="","*",FN_MC!M404)</f>
        <v>-</v>
      </c>
      <c r="H426" s="125" t="str">
        <f>IF(FN_MC!K404="","*",FN_MC!K404)</f>
        <v>*</v>
      </c>
      <c r="I426" s="110" t="str">
        <f>IF(FN_MC!O404="","*",FN_MC!O404)</f>
        <v>*</v>
      </c>
      <c r="J426" s="110" t="str">
        <f>IF(FN_MC!P404="","*",FN_MC!P404)</f>
        <v>*</v>
      </c>
      <c r="K426" s="118" t="str">
        <f>IF(FN_MC!AK404="","*",FN_MC!AK404)</f>
        <v>-</v>
      </c>
      <c r="L426" s="118" t="str">
        <f>IF(FN_MC!AM404="","*",FN_MC!AM404)</f>
        <v>-</v>
      </c>
      <c r="M426" s="118" t="str">
        <f>IF(FN_MC!AP404="","*",FN_MC!AP404)</f>
        <v>-</v>
      </c>
      <c r="N426" s="118" t="str">
        <f>IF(FN_MC!AM404="","*",FN_MC!AM404)</f>
        <v>-</v>
      </c>
      <c r="O426" s="136">
        <f>FN_MC!BH404</f>
        <v>0</v>
      </c>
      <c r="P426" s="78"/>
      <c r="Q426" s="120" t="str">
        <f>IF($A$2=1,IF(FN_MC!BJ404="","*",FN_MC!BJ404),IF(FN_MC!BK404="","*",FN_MC!BK404))</f>
        <v>*</v>
      </c>
    </row>
    <row r="427" spans="1:17">
      <c r="A427" s="85" t="str">
        <f>IF(FN_MC!B405="","*",FN_MC!B405)</f>
        <v>*</v>
      </c>
      <c r="B427" s="86" t="str">
        <f>IF(FN_MC!X405="","*",FN_MC!X405)</f>
        <v>*</v>
      </c>
      <c r="C427" s="87" t="str">
        <f>IF(FN_MC!S405="","*",FN_MC!S405)</f>
        <v>-</v>
      </c>
      <c r="D427" s="87" t="str">
        <f>IF(FN_MC!T405="","*",FN_MC!T405)</f>
        <v>-</v>
      </c>
      <c r="E427" s="87" t="str">
        <f>IF(FN_MC!D405="","*",FN_MC!D405)</f>
        <v>*</v>
      </c>
      <c r="F427" s="87" t="str">
        <f>IF(FN_MC!H405="","*",FN_MC!H405)</f>
        <v>*</v>
      </c>
      <c r="G427" s="87" t="str">
        <f>IF(FN_MC!M405="","*",FN_MC!M405)</f>
        <v>-</v>
      </c>
      <c r="H427" s="125" t="str">
        <f>IF(FN_MC!K405="","*",FN_MC!K405)</f>
        <v>*</v>
      </c>
      <c r="I427" s="110" t="str">
        <f>IF(FN_MC!O405="","*",FN_MC!O405)</f>
        <v>*</v>
      </c>
      <c r="J427" s="110" t="str">
        <f>IF(FN_MC!P405="","*",FN_MC!P405)</f>
        <v>*</v>
      </c>
      <c r="K427" s="118" t="str">
        <f>IF(FN_MC!AK405="","*",FN_MC!AK405)</f>
        <v>-</v>
      </c>
      <c r="L427" s="118" t="str">
        <f>IF(FN_MC!AM405="","*",FN_MC!AM405)</f>
        <v>-</v>
      </c>
      <c r="M427" s="118" t="str">
        <f>IF(FN_MC!AP405="","*",FN_MC!AP405)</f>
        <v>-</v>
      </c>
      <c r="N427" s="118" t="str">
        <f>IF(FN_MC!AM405="","*",FN_MC!AM405)</f>
        <v>-</v>
      </c>
      <c r="O427" s="136">
        <f>FN_MC!BH405</f>
        <v>0</v>
      </c>
      <c r="P427" s="78"/>
      <c r="Q427" s="120" t="str">
        <f>IF($A$2=1,IF(FN_MC!BJ405="","*",FN_MC!BJ405),IF(FN_MC!BK405="","*",FN_MC!BK405))</f>
        <v>*</v>
      </c>
    </row>
    <row r="428" spans="1:17">
      <c r="A428" s="85" t="str">
        <f>IF(FN_MC!B406="","*",FN_MC!B406)</f>
        <v>*</v>
      </c>
      <c r="B428" s="86" t="str">
        <f>IF(FN_MC!X406="","*",FN_MC!X406)</f>
        <v>*</v>
      </c>
      <c r="C428" s="87" t="str">
        <f>IF(FN_MC!S406="","*",FN_MC!S406)</f>
        <v>-</v>
      </c>
      <c r="D428" s="87" t="str">
        <f>IF(FN_MC!T406="","*",FN_MC!T406)</f>
        <v>-</v>
      </c>
      <c r="E428" s="87" t="str">
        <f>IF(FN_MC!D406="","*",FN_MC!D406)</f>
        <v>*</v>
      </c>
      <c r="F428" s="87" t="str">
        <f>IF(FN_MC!H406="","*",FN_MC!H406)</f>
        <v>*</v>
      </c>
      <c r="G428" s="87" t="str">
        <f>IF(FN_MC!M406="","*",FN_MC!M406)</f>
        <v>-</v>
      </c>
      <c r="H428" s="125" t="str">
        <f>IF(FN_MC!K406="","*",FN_MC!K406)</f>
        <v>*</v>
      </c>
      <c r="I428" s="110" t="str">
        <f>IF(FN_MC!O406="","*",FN_MC!O406)</f>
        <v>*</v>
      </c>
      <c r="J428" s="110" t="str">
        <f>IF(FN_MC!P406="","*",FN_MC!P406)</f>
        <v>*</v>
      </c>
      <c r="K428" s="118" t="str">
        <f>IF(FN_MC!AK406="","*",FN_MC!AK406)</f>
        <v>-</v>
      </c>
      <c r="L428" s="118" t="str">
        <f>IF(FN_MC!AM406="","*",FN_MC!AM406)</f>
        <v>-</v>
      </c>
      <c r="M428" s="118" t="str">
        <f>IF(FN_MC!AP406="","*",FN_MC!AP406)</f>
        <v>-</v>
      </c>
      <c r="N428" s="118" t="str">
        <f>IF(FN_MC!AM406="","*",FN_MC!AM406)</f>
        <v>-</v>
      </c>
      <c r="O428" s="136">
        <f>FN_MC!BH406</f>
        <v>0</v>
      </c>
      <c r="P428" s="78"/>
      <c r="Q428" s="120" t="str">
        <f>IF($A$2=1,IF(FN_MC!BJ406="","*",FN_MC!BJ406),IF(FN_MC!BK406="","*",FN_MC!BK406))</f>
        <v>*</v>
      </c>
    </row>
    <row r="429" spans="1:17">
      <c r="A429" s="85" t="str">
        <f>IF(FN_MC!B407="","*",FN_MC!B407)</f>
        <v>*</v>
      </c>
      <c r="B429" s="86" t="str">
        <f>IF(FN_MC!X407="","*",FN_MC!X407)</f>
        <v>*</v>
      </c>
      <c r="C429" s="87" t="str">
        <f>IF(FN_MC!S407="","*",FN_MC!S407)</f>
        <v>-</v>
      </c>
      <c r="D429" s="87" t="str">
        <f>IF(FN_MC!T407="","*",FN_MC!T407)</f>
        <v>-</v>
      </c>
      <c r="E429" s="87" t="str">
        <f>IF(FN_MC!D407="","*",FN_MC!D407)</f>
        <v>*</v>
      </c>
      <c r="F429" s="87" t="str">
        <f>IF(FN_MC!H407="","*",FN_MC!H407)</f>
        <v>*</v>
      </c>
      <c r="G429" s="87" t="str">
        <f>IF(FN_MC!M407="","*",FN_MC!M407)</f>
        <v>-</v>
      </c>
      <c r="H429" s="125" t="str">
        <f>IF(FN_MC!K407="","*",FN_MC!K407)</f>
        <v>*</v>
      </c>
      <c r="I429" s="110" t="str">
        <f>IF(FN_MC!O407="","*",FN_MC!O407)</f>
        <v>*</v>
      </c>
      <c r="J429" s="110" t="str">
        <f>IF(FN_MC!P407="","*",FN_MC!P407)</f>
        <v>*</v>
      </c>
      <c r="K429" s="118" t="str">
        <f>IF(FN_MC!AK407="","*",FN_MC!AK407)</f>
        <v>-</v>
      </c>
      <c r="L429" s="118" t="str">
        <f>IF(FN_MC!AM407="","*",FN_MC!AM407)</f>
        <v>-</v>
      </c>
      <c r="M429" s="118" t="str">
        <f>IF(FN_MC!AP407="","*",FN_MC!AP407)</f>
        <v>-</v>
      </c>
      <c r="N429" s="118" t="str">
        <f>IF(FN_MC!AM407="","*",FN_MC!AM407)</f>
        <v>-</v>
      </c>
      <c r="O429" s="136">
        <f>FN_MC!BH407</f>
        <v>0</v>
      </c>
      <c r="P429" s="78"/>
      <c r="Q429" s="120" t="str">
        <f>IF($A$2=1,IF(FN_MC!BJ407="","*",FN_MC!BJ407),IF(FN_MC!BK407="","*",FN_MC!BK407))</f>
        <v>*</v>
      </c>
    </row>
    <row r="430" spans="1:17">
      <c r="A430" s="85" t="str">
        <f>IF(FN_MC!B408="","*",FN_MC!B408)</f>
        <v>*</v>
      </c>
      <c r="B430" s="86" t="str">
        <f>IF(FN_MC!X408="","*",FN_MC!X408)</f>
        <v>*</v>
      </c>
      <c r="C430" s="87" t="str">
        <f>IF(FN_MC!S408="","*",FN_MC!S408)</f>
        <v>-</v>
      </c>
      <c r="D430" s="87" t="str">
        <f>IF(FN_MC!T408="","*",FN_MC!T408)</f>
        <v>-</v>
      </c>
      <c r="E430" s="87" t="str">
        <f>IF(FN_MC!D408="","*",FN_MC!D408)</f>
        <v>*</v>
      </c>
      <c r="F430" s="87" t="str">
        <f>IF(FN_MC!H408="","*",FN_MC!H408)</f>
        <v>*</v>
      </c>
      <c r="G430" s="87" t="str">
        <f>IF(FN_MC!M408="","*",FN_MC!M408)</f>
        <v>-</v>
      </c>
      <c r="H430" s="125" t="str">
        <f>IF(FN_MC!K408="","*",FN_MC!K408)</f>
        <v>*</v>
      </c>
      <c r="I430" s="110" t="str">
        <f>IF(FN_MC!O408="","*",FN_MC!O408)</f>
        <v>*</v>
      </c>
      <c r="J430" s="110" t="str">
        <f>IF(FN_MC!P408="","*",FN_MC!P408)</f>
        <v>*</v>
      </c>
      <c r="K430" s="118" t="str">
        <f>IF(FN_MC!AK408="","*",FN_MC!AK408)</f>
        <v>-</v>
      </c>
      <c r="L430" s="118" t="str">
        <f>IF(FN_MC!AM408="","*",FN_MC!AM408)</f>
        <v>-</v>
      </c>
      <c r="M430" s="118" t="str">
        <f>IF(FN_MC!AP408="","*",FN_MC!AP408)</f>
        <v>-</v>
      </c>
      <c r="N430" s="118" t="str">
        <f>IF(FN_MC!AM408="","*",FN_MC!AM408)</f>
        <v>-</v>
      </c>
      <c r="O430" s="136">
        <f>FN_MC!BH408</f>
        <v>0</v>
      </c>
      <c r="P430" s="78"/>
      <c r="Q430" s="120" t="str">
        <f>IF($A$2=1,IF(FN_MC!BJ408="","*",FN_MC!BJ408),IF(FN_MC!BK408="","*",FN_MC!BK408))</f>
        <v>*</v>
      </c>
    </row>
    <row r="431" spans="1:17">
      <c r="A431" s="85" t="str">
        <f>IF(FN_MC!B409="","*",FN_MC!B409)</f>
        <v>*</v>
      </c>
      <c r="B431" s="86" t="str">
        <f>IF(FN_MC!X409="","*",FN_MC!X409)</f>
        <v>*</v>
      </c>
      <c r="C431" s="87" t="str">
        <f>IF(FN_MC!S409="","*",FN_MC!S409)</f>
        <v>-</v>
      </c>
      <c r="D431" s="87" t="str">
        <f>IF(FN_MC!T409="","*",FN_MC!T409)</f>
        <v>-</v>
      </c>
      <c r="E431" s="87" t="str">
        <f>IF(FN_MC!D409="","*",FN_MC!D409)</f>
        <v>*</v>
      </c>
      <c r="F431" s="87" t="str">
        <f>IF(FN_MC!H409="","*",FN_MC!H409)</f>
        <v>*</v>
      </c>
      <c r="G431" s="87" t="str">
        <f>IF(FN_MC!M409="","*",FN_MC!M409)</f>
        <v>-</v>
      </c>
      <c r="H431" s="125" t="str">
        <f>IF(FN_MC!K409="","*",FN_MC!K409)</f>
        <v>*</v>
      </c>
      <c r="I431" s="110" t="str">
        <f>IF(FN_MC!O409="","*",FN_MC!O409)</f>
        <v>*</v>
      </c>
      <c r="J431" s="110" t="str">
        <f>IF(FN_MC!P409="","*",FN_MC!P409)</f>
        <v>*</v>
      </c>
      <c r="K431" s="118" t="str">
        <f>IF(FN_MC!AK409="","*",FN_MC!AK409)</f>
        <v>-</v>
      </c>
      <c r="L431" s="118" t="str">
        <f>IF(FN_MC!AM409="","*",FN_MC!AM409)</f>
        <v>-</v>
      </c>
      <c r="M431" s="118" t="str">
        <f>IF(FN_MC!AP409="","*",FN_MC!AP409)</f>
        <v>-</v>
      </c>
      <c r="N431" s="118" t="str">
        <f>IF(FN_MC!AM409="","*",FN_MC!AM409)</f>
        <v>-</v>
      </c>
      <c r="O431" s="136">
        <f>FN_MC!BH409</f>
        <v>0</v>
      </c>
      <c r="P431" s="78"/>
      <c r="Q431" s="120" t="str">
        <f>IF($A$2=1,IF(FN_MC!BJ409="","*",FN_MC!BJ409),IF(FN_MC!BK409="","*",FN_MC!BK409))</f>
        <v>*</v>
      </c>
    </row>
    <row r="432" spans="1:17">
      <c r="A432" s="85" t="str">
        <f>IF(FN_MC!B410="","*",FN_MC!B410)</f>
        <v>*</v>
      </c>
      <c r="B432" s="86" t="str">
        <f>IF(FN_MC!X410="","*",FN_MC!X410)</f>
        <v>*</v>
      </c>
      <c r="C432" s="87" t="str">
        <f>IF(FN_MC!S410="","*",FN_MC!S410)</f>
        <v>-</v>
      </c>
      <c r="D432" s="87" t="str">
        <f>IF(FN_MC!T410="","*",FN_MC!T410)</f>
        <v>-</v>
      </c>
      <c r="E432" s="87" t="str">
        <f>IF(FN_MC!D410="","*",FN_MC!D410)</f>
        <v>*</v>
      </c>
      <c r="F432" s="87" t="str">
        <f>IF(FN_MC!H410="","*",FN_MC!H410)</f>
        <v>*</v>
      </c>
      <c r="G432" s="87" t="str">
        <f>IF(FN_MC!M410="","*",FN_MC!M410)</f>
        <v>-</v>
      </c>
      <c r="H432" s="125" t="str">
        <f>IF(FN_MC!K410="","*",FN_MC!K410)</f>
        <v>*</v>
      </c>
      <c r="I432" s="110" t="str">
        <f>IF(FN_MC!O410="","*",FN_MC!O410)</f>
        <v>*</v>
      </c>
      <c r="J432" s="110" t="str">
        <f>IF(FN_MC!P410="","*",FN_MC!P410)</f>
        <v>*</v>
      </c>
      <c r="K432" s="118" t="str">
        <f>IF(FN_MC!AK410="","*",FN_MC!AK410)</f>
        <v>-</v>
      </c>
      <c r="L432" s="118" t="str">
        <f>IF(FN_MC!AM410="","*",FN_MC!AM410)</f>
        <v>-</v>
      </c>
      <c r="M432" s="118" t="str">
        <f>IF(FN_MC!AP410="","*",FN_MC!AP410)</f>
        <v>-</v>
      </c>
      <c r="N432" s="118" t="str">
        <f>IF(FN_MC!AM410="","*",FN_MC!AM410)</f>
        <v>-</v>
      </c>
      <c r="O432" s="136">
        <f>FN_MC!BH410</f>
        <v>0</v>
      </c>
      <c r="P432" s="78"/>
      <c r="Q432" s="120" t="str">
        <f>IF($A$2=1,IF(FN_MC!BJ410="","*",FN_MC!BJ410),IF(FN_MC!BK410="","*",FN_MC!BK410))</f>
        <v>*</v>
      </c>
    </row>
    <row r="433" spans="1:17">
      <c r="A433" s="85" t="str">
        <f>IF(FN_MC!B411="","*",FN_MC!B411)</f>
        <v>*</v>
      </c>
      <c r="B433" s="86" t="str">
        <f>IF(FN_MC!X411="","*",FN_MC!X411)</f>
        <v>*</v>
      </c>
      <c r="C433" s="87" t="str">
        <f>IF(FN_MC!S411="","*",FN_MC!S411)</f>
        <v>-</v>
      </c>
      <c r="D433" s="87" t="str">
        <f>IF(FN_MC!T411="","*",FN_MC!T411)</f>
        <v>-</v>
      </c>
      <c r="E433" s="87" t="str">
        <f>IF(FN_MC!D411="","*",FN_MC!D411)</f>
        <v>*</v>
      </c>
      <c r="F433" s="87" t="str">
        <f>IF(FN_MC!H411="","*",FN_MC!H411)</f>
        <v>*</v>
      </c>
      <c r="G433" s="87" t="str">
        <f>IF(FN_MC!M411="","*",FN_MC!M411)</f>
        <v>-</v>
      </c>
      <c r="H433" s="125" t="str">
        <f>IF(FN_MC!K411="","*",FN_MC!K411)</f>
        <v>*</v>
      </c>
      <c r="I433" s="110" t="str">
        <f>IF(FN_MC!O411="","*",FN_MC!O411)</f>
        <v>*</v>
      </c>
      <c r="J433" s="110" t="str">
        <f>IF(FN_MC!P411="","*",FN_MC!P411)</f>
        <v>*</v>
      </c>
      <c r="K433" s="118" t="str">
        <f>IF(FN_MC!AK411="","*",FN_MC!AK411)</f>
        <v>-</v>
      </c>
      <c r="L433" s="118" t="str">
        <f>IF(FN_MC!AM411="","*",FN_MC!AM411)</f>
        <v>-</v>
      </c>
      <c r="M433" s="118" t="str">
        <f>IF(FN_MC!AP411="","*",FN_MC!AP411)</f>
        <v>-</v>
      </c>
      <c r="N433" s="118" t="str">
        <f>IF(FN_MC!AM411="","*",FN_MC!AM411)</f>
        <v>-</v>
      </c>
      <c r="O433" s="136">
        <f>FN_MC!BH411</f>
        <v>0</v>
      </c>
      <c r="P433" s="78"/>
      <c r="Q433" s="120" t="str">
        <f>IF($A$2=1,IF(FN_MC!BJ411="","*",FN_MC!BJ411),IF(FN_MC!BK411="","*",FN_MC!BK411))</f>
        <v>*</v>
      </c>
    </row>
    <row r="434" spans="1:17">
      <c r="A434" s="85" t="str">
        <f>IF(FN_MC!B412="","*",FN_MC!B412)</f>
        <v>*</v>
      </c>
      <c r="B434" s="86" t="str">
        <f>IF(FN_MC!X412="","*",FN_MC!X412)</f>
        <v>*</v>
      </c>
      <c r="C434" s="87" t="str">
        <f>IF(FN_MC!S412="","*",FN_MC!S412)</f>
        <v>-</v>
      </c>
      <c r="D434" s="87" t="str">
        <f>IF(FN_MC!T412="","*",FN_MC!T412)</f>
        <v>-</v>
      </c>
      <c r="E434" s="87" t="str">
        <f>IF(FN_MC!D412="","*",FN_MC!D412)</f>
        <v>*</v>
      </c>
      <c r="F434" s="87" t="str">
        <f>IF(FN_MC!H412="","*",FN_MC!H412)</f>
        <v>*</v>
      </c>
      <c r="G434" s="87" t="str">
        <f>IF(FN_MC!M412="","*",FN_MC!M412)</f>
        <v>-</v>
      </c>
      <c r="H434" s="125" t="str">
        <f>IF(FN_MC!K412="","*",FN_MC!K412)</f>
        <v>*</v>
      </c>
      <c r="I434" s="110" t="str">
        <f>IF(FN_MC!O412="","*",FN_MC!O412)</f>
        <v>*</v>
      </c>
      <c r="J434" s="110" t="str">
        <f>IF(FN_MC!P412="","*",FN_MC!P412)</f>
        <v>*</v>
      </c>
      <c r="K434" s="118" t="str">
        <f>IF(FN_MC!AK412="","*",FN_MC!AK412)</f>
        <v>-</v>
      </c>
      <c r="L434" s="118" t="str">
        <f>IF(FN_MC!AM412="","*",FN_MC!AM412)</f>
        <v>-</v>
      </c>
      <c r="M434" s="118" t="str">
        <f>IF(FN_MC!AP412="","*",FN_MC!AP412)</f>
        <v>-</v>
      </c>
      <c r="N434" s="118" t="str">
        <f>IF(FN_MC!AM412="","*",FN_MC!AM412)</f>
        <v>-</v>
      </c>
      <c r="O434" s="136">
        <f>FN_MC!BH412</f>
        <v>0</v>
      </c>
      <c r="P434" s="78"/>
      <c r="Q434" s="120" t="str">
        <f>IF($A$2=1,IF(FN_MC!BJ412="","*",FN_MC!BJ412),IF(FN_MC!BK412="","*",FN_MC!BK412))</f>
        <v>*</v>
      </c>
    </row>
    <row r="435" spans="1:17">
      <c r="A435" s="85" t="str">
        <f>IF(FN_MC!B413="","*",FN_MC!B413)</f>
        <v>*</v>
      </c>
      <c r="B435" s="86" t="str">
        <f>IF(FN_MC!X413="","*",FN_MC!X413)</f>
        <v>*</v>
      </c>
      <c r="C435" s="87" t="str">
        <f>IF(FN_MC!S413="","*",FN_MC!S413)</f>
        <v>-</v>
      </c>
      <c r="D435" s="87" t="str">
        <f>IF(FN_MC!T413="","*",FN_MC!T413)</f>
        <v>-</v>
      </c>
      <c r="E435" s="87" t="str">
        <f>IF(FN_MC!D413="","*",FN_MC!D413)</f>
        <v>*</v>
      </c>
      <c r="F435" s="87" t="str">
        <f>IF(FN_MC!H413="","*",FN_MC!H413)</f>
        <v>*</v>
      </c>
      <c r="G435" s="87" t="str">
        <f>IF(FN_MC!M413="","*",FN_MC!M413)</f>
        <v>-</v>
      </c>
      <c r="H435" s="125" t="str">
        <f>IF(FN_MC!K413="","*",FN_MC!K413)</f>
        <v>*</v>
      </c>
      <c r="I435" s="110" t="str">
        <f>IF(FN_MC!O413="","*",FN_MC!O413)</f>
        <v>*</v>
      </c>
      <c r="J435" s="110" t="str">
        <f>IF(FN_MC!P413="","*",FN_MC!P413)</f>
        <v>*</v>
      </c>
      <c r="K435" s="118" t="str">
        <f>IF(FN_MC!AK413="","*",FN_MC!AK413)</f>
        <v>-</v>
      </c>
      <c r="L435" s="118" t="str">
        <f>IF(FN_MC!AM413="","*",FN_MC!AM413)</f>
        <v>-</v>
      </c>
      <c r="M435" s="118" t="str">
        <f>IF(FN_MC!AP413="","*",FN_MC!AP413)</f>
        <v>-</v>
      </c>
      <c r="N435" s="118" t="str">
        <f>IF(FN_MC!AM413="","*",FN_MC!AM413)</f>
        <v>-</v>
      </c>
      <c r="O435" s="136">
        <f>FN_MC!BH413</f>
        <v>0</v>
      </c>
      <c r="P435" s="78"/>
      <c r="Q435" s="120" t="str">
        <f>IF($A$2=1,IF(FN_MC!BJ413="","*",FN_MC!BJ413),IF(FN_MC!BK413="","*",FN_MC!BK413))</f>
        <v>*</v>
      </c>
    </row>
    <row r="436" spans="1:17">
      <c r="A436" s="85" t="str">
        <f>IF(FN_MC!B414="","*",FN_MC!B414)</f>
        <v>*</v>
      </c>
      <c r="B436" s="86" t="str">
        <f>IF(FN_MC!X414="","*",FN_MC!X414)</f>
        <v>*</v>
      </c>
      <c r="C436" s="87" t="str">
        <f>IF(FN_MC!S414="","*",FN_MC!S414)</f>
        <v>-</v>
      </c>
      <c r="D436" s="87" t="str">
        <f>IF(FN_MC!T414="","*",FN_MC!T414)</f>
        <v>-</v>
      </c>
      <c r="E436" s="87" t="str">
        <f>IF(FN_MC!D414="","*",FN_MC!D414)</f>
        <v>*</v>
      </c>
      <c r="F436" s="87" t="str">
        <f>IF(FN_MC!H414="","*",FN_MC!H414)</f>
        <v>*</v>
      </c>
      <c r="G436" s="87" t="str">
        <f>IF(FN_MC!M414="","*",FN_MC!M414)</f>
        <v>-</v>
      </c>
      <c r="H436" s="125" t="str">
        <f>IF(FN_MC!K414="","*",FN_MC!K414)</f>
        <v>*</v>
      </c>
      <c r="I436" s="110" t="str">
        <f>IF(FN_MC!O414="","*",FN_MC!O414)</f>
        <v>*</v>
      </c>
      <c r="J436" s="110" t="str">
        <f>IF(FN_MC!P414="","*",FN_MC!P414)</f>
        <v>*</v>
      </c>
      <c r="K436" s="118" t="str">
        <f>IF(FN_MC!AK414="","*",FN_MC!AK414)</f>
        <v>-</v>
      </c>
      <c r="L436" s="118" t="str">
        <f>IF(FN_MC!AM414="","*",FN_MC!AM414)</f>
        <v>-</v>
      </c>
      <c r="M436" s="118" t="str">
        <f>IF(FN_MC!AP414="","*",FN_MC!AP414)</f>
        <v>-</v>
      </c>
      <c r="N436" s="118" t="str">
        <f>IF(FN_MC!AM414="","*",FN_MC!AM414)</f>
        <v>-</v>
      </c>
      <c r="O436" s="136">
        <f>FN_MC!BH414</f>
        <v>0</v>
      </c>
      <c r="P436" s="78"/>
      <c r="Q436" s="120" t="str">
        <f>IF($A$2=1,IF(FN_MC!BJ414="","*",FN_MC!BJ414),IF(FN_MC!BK414="","*",FN_MC!BK414))</f>
        <v>*</v>
      </c>
    </row>
    <row r="437" spans="1:17">
      <c r="A437" s="85" t="str">
        <f>IF(FN_MC!B415="","*",FN_MC!B415)</f>
        <v>*</v>
      </c>
      <c r="B437" s="86" t="str">
        <f>IF(FN_MC!X415="","*",FN_MC!X415)</f>
        <v>*</v>
      </c>
      <c r="C437" s="87" t="str">
        <f>IF(FN_MC!S415="","*",FN_MC!S415)</f>
        <v>-</v>
      </c>
      <c r="D437" s="87" t="str">
        <f>IF(FN_MC!T415="","*",FN_MC!T415)</f>
        <v>-</v>
      </c>
      <c r="E437" s="87" t="str">
        <f>IF(FN_MC!D415="","*",FN_MC!D415)</f>
        <v>*</v>
      </c>
      <c r="F437" s="87" t="str">
        <f>IF(FN_MC!H415="","*",FN_MC!H415)</f>
        <v>*</v>
      </c>
      <c r="G437" s="87" t="str">
        <f>IF(FN_MC!M415="","*",FN_MC!M415)</f>
        <v>-</v>
      </c>
      <c r="H437" s="125" t="str">
        <f>IF(FN_MC!K415="","*",FN_MC!K415)</f>
        <v>*</v>
      </c>
      <c r="I437" s="110" t="str">
        <f>IF(FN_MC!O415="","*",FN_MC!O415)</f>
        <v>*</v>
      </c>
      <c r="J437" s="110" t="str">
        <f>IF(FN_MC!P415="","*",FN_MC!P415)</f>
        <v>*</v>
      </c>
      <c r="K437" s="118" t="str">
        <f>IF(FN_MC!AK415="","*",FN_MC!AK415)</f>
        <v>-</v>
      </c>
      <c r="L437" s="118" t="str">
        <f>IF(FN_MC!AM415="","*",FN_MC!AM415)</f>
        <v>-</v>
      </c>
      <c r="M437" s="118" t="str">
        <f>IF(FN_MC!AP415="","*",FN_MC!AP415)</f>
        <v>-</v>
      </c>
      <c r="N437" s="118" t="str">
        <f>IF(FN_MC!AM415="","*",FN_MC!AM415)</f>
        <v>-</v>
      </c>
      <c r="O437" s="136">
        <f>FN_MC!BH415</f>
        <v>0</v>
      </c>
      <c r="P437" s="78"/>
      <c r="Q437" s="120" t="str">
        <f>IF($A$2=1,IF(FN_MC!BJ415="","*",FN_MC!BJ415),IF(FN_MC!BK415="","*",FN_MC!BK415))</f>
        <v>*</v>
      </c>
    </row>
    <row r="438" spans="1:17">
      <c r="A438" s="85" t="str">
        <f>IF(FN_MC!B416="","*",FN_MC!B416)</f>
        <v>*</v>
      </c>
      <c r="B438" s="86" t="str">
        <f>IF(FN_MC!X416="","*",FN_MC!X416)</f>
        <v>*</v>
      </c>
      <c r="C438" s="87" t="str">
        <f>IF(FN_MC!S416="","*",FN_MC!S416)</f>
        <v>-</v>
      </c>
      <c r="D438" s="87" t="str">
        <f>IF(FN_MC!T416="","*",FN_MC!T416)</f>
        <v>-</v>
      </c>
      <c r="E438" s="87" t="str">
        <f>IF(FN_MC!D416="","*",FN_MC!D416)</f>
        <v>*</v>
      </c>
      <c r="F438" s="87" t="str">
        <f>IF(FN_MC!H416="","*",FN_MC!H416)</f>
        <v>*</v>
      </c>
      <c r="G438" s="87" t="str">
        <f>IF(FN_MC!M416="","*",FN_MC!M416)</f>
        <v>-</v>
      </c>
      <c r="H438" s="125" t="str">
        <f>IF(FN_MC!K416="","*",FN_MC!K416)</f>
        <v>*</v>
      </c>
      <c r="I438" s="110" t="str">
        <f>IF(FN_MC!O416="","*",FN_MC!O416)</f>
        <v>*</v>
      </c>
      <c r="J438" s="110" t="str">
        <f>IF(FN_MC!P416="","*",FN_MC!P416)</f>
        <v>*</v>
      </c>
      <c r="K438" s="118" t="str">
        <f>IF(FN_MC!AK416="","*",FN_MC!AK416)</f>
        <v>-</v>
      </c>
      <c r="L438" s="118" t="str">
        <f>IF(FN_MC!AM416="","*",FN_MC!AM416)</f>
        <v>-</v>
      </c>
      <c r="M438" s="118" t="str">
        <f>IF(FN_MC!AP416="","*",FN_MC!AP416)</f>
        <v>-</v>
      </c>
      <c r="N438" s="118" t="str">
        <f>IF(FN_MC!AM416="","*",FN_MC!AM416)</f>
        <v>-</v>
      </c>
      <c r="O438" s="136">
        <f>FN_MC!BH416</f>
        <v>0</v>
      </c>
      <c r="P438" s="78"/>
      <c r="Q438" s="120" t="str">
        <f>IF($A$2=1,IF(FN_MC!BJ416="","*",FN_MC!BJ416),IF(FN_MC!BK416="","*",FN_MC!BK416))</f>
        <v>*</v>
      </c>
    </row>
    <row r="439" spans="1:17">
      <c r="A439" s="85" t="str">
        <f>IF(FN_MC!B417="","*",FN_MC!B417)</f>
        <v>*</v>
      </c>
      <c r="B439" s="86" t="str">
        <f>IF(FN_MC!X417="","*",FN_MC!X417)</f>
        <v>*</v>
      </c>
      <c r="C439" s="87" t="str">
        <f>IF(FN_MC!S417="","*",FN_MC!S417)</f>
        <v>-</v>
      </c>
      <c r="D439" s="87" t="str">
        <f>IF(FN_MC!T417="","*",FN_MC!T417)</f>
        <v>-</v>
      </c>
      <c r="E439" s="87" t="str">
        <f>IF(FN_MC!D417="","*",FN_MC!D417)</f>
        <v>*</v>
      </c>
      <c r="F439" s="87" t="str">
        <f>IF(FN_MC!H417="","*",FN_MC!H417)</f>
        <v>*</v>
      </c>
      <c r="G439" s="87" t="str">
        <f>IF(FN_MC!M417="","*",FN_MC!M417)</f>
        <v>-</v>
      </c>
      <c r="H439" s="125" t="str">
        <f>IF(FN_MC!K417="","*",FN_MC!K417)</f>
        <v>*</v>
      </c>
      <c r="I439" s="110" t="str">
        <f>IF(FN_MC!O417="","*",FN_MC!O417)</f>
        <v>*</v>
      </c>
      <c r="J439" s="110" t="str">
        <f>IF(FN_MC!P417="","*",FN_MC!P417)</f>
        <v>*</v>
      </c>
      <c r="K439" s="118" t="str">
        <f>IF(FN_MC!AK417="","*",FN_MC!AK417)</f>
        <v>-</v>
      </c>
      <c r="L439" s="118" t="str">
        <f>IF(FN_MC!AM417="","*",FN_MC!AM417)</f>
        <v>-</v>
      </c>
      <c r="M439" s="118" t="str">
        <f>IF(FN_MC!AP417="","*",FN_MC!AP417)</f>
        <v>-</v>
      </c>
      <c r="N439" s="118" t="str">
        <f>IF(FN_MC!AM417="","*",FN_MC!AM417)</f>
        <v>-</v>
      </c>
      <c r="O439" s="136">
        <f>FN_MC!BH417</f>
        <v>0</v>
      </c>
      <c r="P439" s="78"/>
      <c r="Q439" s="120" t="str">
        <f>IF($A$2=1,IF(FN_MC!BJ417="","*",FN_MC!BJ417),IF(FN_MC!BK417="","*",FN_MC!BK417))</f>
        <v>*</v>
      </c>
    </row>
    <row r="440" spans="1:17">
      <c r="A440" s="85" t="str">
        <f>IF(FN_MC!B418="","*",FN_MC!B418)</f>
        <v>*</v>
      </c>
      <c r="B440" s="86" t="str">
        <f>IF(FN_MC!X418="","*",FN_MC!X418)</f>
        <v>*</v>
      </c>
      <c r="C440" s="87" t="str">
        <f>IF(FN_MC!S418="","*",FN_MC!S418)</f>
        <v>-</v>
      </c>
      <c r="D440" s="87" t="str">
        <f>IF(FN_MC!T418="","*",FN_MC!T418)</f>
        <v>-</v>
      </c>
      <c r="E440" s="87" t="str">
        <f>IF(FN_MC!D418="","*",FN_MC!D418)</f>
        <v>*</v>
      </c>
      <c r="F440" s="87" t="str">
        <f>IF(FN_MC!H418="","*",FN_MC!H418)</f>
        <v>*</v>
      </c>
      <c r="G440" s="87" t="str">
        <f>IF(FN_MC!M418="","*",FN_MC!M418)</f>
        <v>-</v>
      </c>
      <c r="H440" s="125" t="str">
        <f>IF(FN_MC!K418="","*",FN_MC!K418)</f>
        <v>*</v>
      </c>
      <c r="I440" s="110" t="str">
        <f>IF(FN_MC!O418="","*",FN_MC!O418)</f>
        <v>*</v>
      </c>
      <c r="J440" s="110" t="str">
        <f>IF(FN_MC!P418="","*",FN_MC!P418)</f>
        <v>*</v>
      </c>
      <c r="K440" s="118" t="str">
        <f>IF(FN_MC!AK418="","*",FN_MC!AK418)</f>
        <v>-</v>
      </c>
      <c r="L440" s="118" t="str">
        <f>IF(FN_MC!AM418="","*",FN_MC!AM418)</f>
        <v>-</v>
      </c>
      <c r="M440" s="118" t="str">
        <f>IF(FN_MC!AP418="","*",FN_MC!AP418)</f>
        <v>-</v>
      </c>
      <c r="N440" s="118" t="str">
        <f>IF(FN_MC!AM418="","*",FN_MC!AM418)</f>
        <v>-</v>
      </c>
      <c r="O440" s="136">
        <f>FN_MC!BH418</f>
        <v>0</v>
      </c>
      <c r="P440" s="78"/>
      <c r="Q440" s="120" t="str">
        <f>IF($A$2=1,IF(FN_MC!BJ418="","*",FN_MC!BJ418),IF(FN_MC!BK418="","*",FN_MC!BK418))</f>
        <v>*</v>
      </c>
    </row>
    <row r="441" spans="1:17">
      <c r="A441" s="85" t="str">
        <f>IF(FN_MC!B419="","*",FN_MC!B419)</f>
        <v>*</v>
      </c>
      <c r="B441" s="86" t="str">
        <f>IF(FN_MC!X419="","*",FN_MC!X419)</f>
        <v>*</v>
      </c>
      <c r="C441" s="87" t="str">
        <f>IF(FN_MC!S419="","*",FN_MC!S419)</f>
        <v>-</v>
      </c>
      <c r="D441" s="87" t="str">
        <f>IF(FN_MC!T419="","*",FN_MC!T419)</f>
        <v>-</v>
      </c>
      <c r="E441" s="87" t="str">
        <f>IF(FN_MC!D419="","*",FN_MC!D419)</f>
        <v>*</v>
      </c>
      <c r="F441" s="87" t="str">
        <f>IF(FN_MC!H419="","*",FN_MC!H419)</f>
        <v>*</v>
      </c>
      <c r="G441" s="87" t="str">
        <f>IF(FN_MC!M419="","*",FN_MC!M419)</f>
        <v>-</v>
      </c>
      <c r="H441" s="125" t="str">
        <f>IF(FN_MC!K419="","*",FN_MC!K419)</f>
        <v>*</v>
      </c>
      <c r="I441" s="110" t="str">
        <f>IF(FN_MC!O419="","*",FN_MC!O419)</f>
        <v>*</v>
      </c>
      <c r="J441" s="110" t="str">
        <f>IF(FN_MC!P419="","*",FN_MC!P419)</f>
        <v>*</v>
      </c>
      <c r="K441" s="118" t="str">
        <f>IF(FN_MC!AK419="","*",FN_MC!AK419)</f>
        <v>-</v>
      </c>
      <c r="L441" s="118" t="str">
        <f>IF(FN_MC!AM419="","*",FN_MC!AM419)</f>
        <v>-</v>
      </c>
      <c r="M441" s="118" t="str">
        <f>IF(FN_MC!AP419="","*",FN_MC!AP419)</f>
        <v>-</v>
      </c>
      <c r="N441" s="118" t="str">
        <f>IF(FN_MC!AM419="","*",FN_MC!AM419)</f>
        <v>-</v>
      </c>
      <c r="O441" s="136">
        <f>FN_MC!BH419</f>
        <v>0</v>
      </c>
      <c r="P441" s="78"/>
      <c r="Q441" s="120" t="str">
        <f>IF($A$2=1,IF(FN_MC!BJ419="","*",FN_MC!BJ419),IF(FN_MC!BK419="","*",FN_MC!BK419))</f>
        <v>*</v>
      </c>
    </row>
    <row r="442" spans="1:17">
      <c r="A442" s="85" t="str">
        <f>IF(FN_MC!B420="","*",FN_MC!B420)</f>
        <v>*</v>
      </c>
      <c r="B442" s="86" t="str">
        <f>IF(FN_MC!X420="","*",FN_MC!X420)</f>
        <v>*</v>
      </c>
      <c r="C442" s="87" t="str">
        <f>IF(FN_MC!S420="","*",FN_MC!S420)</f>
        <v>-</v>
      </c>
      <c r="D442" s="87" t="str">
        <f>IF(FN_MC!T420="","*",FN_MC!T420)</f>
        <v>-</v>
      </c>
      <c r="E442" s="87" t="str">
        <f>IF(FN_MC!D420="","*",FN_MC!D420)</f>
        <v>*</v>
      </c>
      <c r="F442" s="87" t="str">
        <f>IF(FN_MC!H420="","*",FN_MC!H420)</f>
        <v>*</v>
      </c>
      <c r="G442" s="87" t="str">
        <f>IF(FN_MC!M420="","*",FN_MC!M420)</f>
        <v>-</v>
      </c>
      <c r="H442" s="125" t="str">
        <f>IF(FN_MC!K420="","*",FN_MC!K420)</f>
        <v>*</v>
      </c>
      <c r="I442" s="110" t="str">
        <f>IF(FN_MC!O420="","*",FN_MC!O420)</f>
        <v>*</v>
      </c>
      <c r="J442" s="110" t="str">
        <f>IF(FN_MC!P420="","*",FN_MC!P420)</f>
        <v>*</v>
      </c>
      <c r="K442" s="118" t="str">
        <f>IF(FN_MC!AK420="","*",FN_MC!AK420)</f>
        <v>-</v>
      </c>
      <c r="L442" s="118" t="str">
        <f>IF(FN_MC!AM420="","*",FN_MC!AM420)</f>
        <v>-</v>
      </c>
      <c r="M442" s="118" t="str">
        <f>IF(FN_MC!AP420="","*",FN_MC!AP420)</f>
        <v>-</v>
      </c>
      <c r="N442" s="118" t="str">
        <f>IF(FN_MC!AM420="","*",FN_MC!AM420)</f>
        <v>-</v>
      </c>
      <c r="O442" s="136">
        <f>FN_MC!BH420</f>
        <v>0</v>
      </c>
      <c r="P442" s="78"/>
      <c r="Q442" s="120" t="str">
        <f>IF($A$2=1,IF(FN_MC!BJ420="","*",FN_MC!BJ420),IF(FN_MC!BK420="","*",FN_MC!BK420))</f>
        <v>*</v>
      </c>
    </row>
    <row r="443" spans="1:17">
      <c r="A443" s="85" t="str">
        <f>IF(FN_MC!B421="","*",FN_MC!B421)</f>
        <v>*</v>
      </c>
      <c r="B443" s="86" t="str">
        <f>IF(FN_MC!X421="","*",FN_MC!X421)</f>
        <v>*</v>
      </c>
      <c r="C443" s="87" t="str">
        <f>IF(FN_MC!S421="","*",FN_MC!S421)</f>
        <v>-</v>
      </c>
      <c r="D443" s="87" t="str">
        <f>IF(FN_MC!T421="","*",FN_MC!T421)</f>
        <v>-</v>
      </c>
      <c r="E443" s="87" t="str">
        <f>IF(FN_MC!D421="","*",FN_MC!D421)</f>
        <v>*</v>
      </c>
      <c r="F443" s="87" t="str">
        <f>IF(FN_MC!H421="","*",FN_MC!H421)</f>
        <v>*</v>
      </c>
      <c r="G443" s="87" t="str">
        <f>IF(FN_MC!M421="","*",FN_MC!M421)</f>
        <v>-</v>
      </c>
      <c r="H443" s="125" t="str">
        <f>IF(FN_MC!K421="","*",FN_MC!K421)</f>
        <v>*</v>
      </c>
      <c r="I443" s="110" t="str">
        <f>IF(FN_MC!O421="","*",FN_MC!O421)</f>
        <v>*</v>
      </c>
      <c r="J443" s="110" t="str">
        <f>IF(FN_MC!P421="","*",FN_MC!P421)</f>
        <v>*</v>
      </c>
      <c r="K443" s="118" t="str">
        <f>IF(FN_MC!AK421="","*",FN_MC!AK421)</f>
        <v>-</v>
      </c>
      <c r="L443" s="118" t="str">
        <f>IF(FN_MC!AM421="","*",FN_MC!AM421)</f>
        <v>-</v>
      </c>
      <c r="M443" s="118" t="str">
        <f>IF(FN_MC!AP421="","*",FN_MC!AP421)</f>
        <v>-</v>
      </c>
      <c r="N443" s="118" t="str">
        <f>IF(FN_MC!AM421="","*",FN_MC!AM421)</f>
        <v>-</v>
      </c>
      <c r="O443" s="136">
        <f>FN_MC!BH421</f>
        <v>0</v>
      </c>
      <c r="P443" s="78"/>
      <c r="Q443" s="120" t="str">
        <f>IF($A$2=1,IF(FN_MC!BJ421="","*",FN_MC!BJ421),IF(FN_MC!BK421="","*",FN_MC!BK421))</f>
        <v>*</v>
      </c>
    </row>
    <row r="444" spans="1:17">
      <c r="A444" s="85" t="str">
        <f>IF(FN_MC!B422="","*",FN_MC!B422)</f>
        <v>*</v>
      </c>
      <c r="B444" s="86" t="str">
        <f>IF(FN_MC!X422="","*",FN_MC!X422)</f>
        <v>*</v>
      </c>
      <c r="C444" s="87" t="str">
        <f>IF(FN_MC!S422="","*",FN_MC!S422)</f>
        <v>-</v>
      </c>
      <c r="D444" s="87" t="str">
        <f>IF(FN_MC!T422="","*",FN_MC!T422)</f>
        <v>-</v>
      </c>
      <c r="E444" s="87" t="str">
        <f>IF(FN_MC!D422="","*",FN_MC!D422)</f>
        <v>*</v>
      </c>
      <c r="F444" s="87" t="str">
        <f>IF(FN_MC!H422="","*",FN_MC!H422)</f>
        <v>*</v>
      </c>
      <c r="G444" s="87" t="str">
        <f>IF(FN_MC!M422="","*",FN_MC!M422)</f>
        <v>-</v>
      </c>
      <c r="H444" s="125" t="str">
        <f>IF(FN_MC!K422="","*",FN_MC!K422)</f>
        <v>*</v>
      </c>
      <c r="I444" s="110" t="str">
        <f>IF(FN_MC!O422="","*",FN_MC!O422)</f>
        <v>*</v>
      </c>
      <c r="J444" s="110" t="str">
        <f>IF(FN_MC!P422="","*",FN_MC!P422)</f>
        <v>*</v>
      </c>
      <c r="K444" s="118" t="str">
        <f>IF(FN_MC!AK422="","*",FN_MC!AK422)</f>
        <v>-</v>
      </c>
      <c r="L444" s="118" t="str">
        <f>IF(FN_MC!AM422="","*",FN_MC!AM422)</f>
        <v>-</v>
      </c>
      <c r="M444" s="118" t="str">
        <f>IF(FN_MC!AP422="","*",FN_MC!AP422)</f>
        <v>-</v>
      </c>
      <c r="N444" s="118" t="str">
        <f>IF(FN_MC!AM422="","*",FN_MC!AM422)</f>
        <v>-</v>
      </c>
      <c r="O444" s="136">
        <f>FN_MC!BH422</f>
        <v>0</v>
      </c>
      <c r="P444" s="78"/>
      <c r="Q444" s="120" t="str">
        <f>IF($A$2=1,IF(FN_MC!BJ422="","*",FN_MC!BJ422),IF(FN_MC!BK422="","*",FN_MC!BK422))</f>
        <v>*</v>
      </c>
    </row>
    <row r="445" spans="1:17">
      <c r="A445" s="85" t="str">
        <f>IF(FN_MC!B423="","*",FN_MC!B423)</f>
        <v>*</v>
      </c>
      <c r="B445" s="86" t="str">
        <f>IF(FN_MC!X423="","*",FN_MC!X423)</f>
        <v>*</v>
      </c>
      <c r="C445" s="87" t="str">
        <f>IF(FN_MC!S423="","*",FN_MC!S423)</f>
        <v>-</v>
      </c>
      <c r="D445" s="87" t="str">
        <f>IF(FN_MC!T423="","*",FN_MC!T423)</f>
        <v>-</v>
      </c>
      <c r="E445" s="87" t="str">
        <f>IF(FN_MC!D423="","*",FN_MC!D423)</f>
        <v>*</v>
      </c>
      <c r="F445" s="87" t="str">
        <f>IF(FN_MC!H423="","*",FN_MC!H423)</f>
        <v>*</v>
      </c>
      <c r="G445" s="87" t="str">
        <f>IF(FN_MC!M423="","*",FN_MC!M423)</f>
        <v>-</v>
      </c>
      <c r="H445" s="125" t="str">
        <f>IF(FN_MC!K423="","*",FN_MC!K423)</f>
        <v>*</v>
      </c>
      <c r="I445" s="110" t="str">
        <f>IF(FN_MC!O423="","*",FN_MC!O423)</f>
        <v>*</v>
      </c>
      <c r="J445" s="110" t="str">
        <f>IF(FN_MC!P423="","*",FN_MC!P423)</f>
        <v>*</v>
      </c>
      <c r="K445" s="118" t="str">
        <f>IF(FN_MC!AK423="","*",FN_MC!AK423)</f>
        <v>-</v>
      </c>
      <c r="L445" s="118" t="str">
        <f>IF(FN_MC!AM423="","*",FN_MC!AM423)</f>
        <v>-</v>
      </c>
      <c r="M445" s="118" t="str">
        <f>IF(FN_MC!AP423="","*",FN_MC!AP423)</f>
        <v>-</v>
      </c>
      <c r="N445" s="118" t="str">
        <f>IF(FN_MC!AM423="","*",FN_MC!AM423)</f>
        <v>-</v>
      </c>
      <c r="O445" s="136">
        <f>FN_MC!BH423</f>
        <v>0</v>
      </c>
      <c r="P445" s="78"/>
      <c r="Q445" s="120" t="str">
        <f>IF($A$2=1,IF(FN_MC!BJ423="","*",FN_MC!BJ423),IF(FN_MC!BK423="","*",FN_MC!BK423))</f>
        <v>*</v>
      </c>
    </row>
    <row r="446" spans="1:17">
      <c r="A446" s="85" t="str">
        <f>IF(FN_MC!B424="","*",FN_MC!B424)</f>
        <v>*</v>
      </c>
      <c r="B446" s="86" t="str">
        <f>IF(FN_MC!X424="","*",FN_MC!X424)</f>
        <v>*</v>
      </c>
      <c r="C446" s="87" t="str">
        <f>IF(FN_MC!S424="","*",FN_MC!S424)</f>
        <v>-</v>
      </c>
      <c r="D446" s="87" t="str">
        <f>IF(FN_MC!T424="","*",FN_MC!T424)</f>
        <v>-</v>
      </c>
      <c r="E446" s="87" t="str">
        <f>IF(FN_MC!D424="","*",FN_MC!D424)</f>
        <v>*</v>
      </c>
      <c r="F446" s="87" t="str">
        <f>IF(FN_MC!H424="","*",FN_MC!H424)</f>
        <v>*</v>
      </c>
      <c r="G446" s="87" t="str">
        <f>IF(FN_MC!M424="","*",FN_MC!M424)</f>
        <v>-</v>
      </c>
      <c r="H446" s="125" t="str">
        <f>IF(FN_MC!K424="","*",FN_MC!K424)</f>
        <v>*</v>
      </c>
      <c r="I446" s="110" t="str">
        <f>IF(FN_MC!O424="","*",FN_MC!O424)</f>
        <v>*</v>
      </c>
      <c r="J446" s="110" t="str">
        <f>IF(FN_MC!P424="","*",FN_MC!P424)</f>
        <v>*</v>
      </c>
      <c r="K446" s="118" t="str">
        <f>IF(FN_MC!AK424="","*",FN_MC!AK424)</f>
        <v>-</v>
      </c>
      <c r="L446" s="118" t="str">
        <f>IF(FN_MC!AM424="","*",FN_MC!AM424)</f>
        <v>-</v>
      </c>
      <c r="M446" s="118" t="str">
        <f>IF(FN_MC!AP424="","*",FN_MC!AP424)</f>
        <v>-</v>
      </c>
      <c r="N446" s="118" t="str">
        <f>IF(FN_MC!AM424="","*",FN_MC!AM424)</f>
        <v>-</v>
      </c>
      <c r="O446" s="136">
        <f>FN_MC!BH424</f>
        <v>0</v>
      </c>
      <c r="P446" s="78"/>
      <c r="Q446" s="120" t="str">
        <f>IF($A$2=1,IF(FN_MC!BJ424="","*",FN_MC!BJ424),IF(FN_MC!BK424="","*",FN_MC!BK424))</f>
        <v>*</v>
      </c>
    </row>
    <row r="447" spans="1:17">
      <c r="A447" s="85" t="str">
        <f>IF(FN_MC!B425="","*",FN_MC!B425)</f>
        <v>*</v>
      </c>
      <c r="B447" s="86" t="str">
        <f>IF(FN_MC!X425="","*",FN_MC!X425)</f>
        <v>*</v>
      </c>
      <c r="C447" s="87" t="str">
        <f>IF(FN_MC!S425="","*",FN_MC!S425)</f>
        <v>-</v>
      </c>
      <c r="D447" s="87" t="str">
        <f>IF(FN_MC!T425="","*",FN_MC!T425)</f>
        <v>-</v>
      </c>
      <c r="E447" s="87" t="str">
        <f>IF(FN_MC!D425="","*",FN_MC!D425)</f>
        <v>*</v>
      </c>
      <c r="F447" s="87" t="str">
        <f>IF(FN_MC!H425="","*",FN_MC!H425)</f>
        <v>*</v>
      </c>
      <c r="G447" s="87" t="str">
        <f>IF(FN_MC!M425="","*",FN_MC!M425)</f>
        <v>-</v>
      </c>
      <c r="H447" s="125" t="str">
        <f>IF(FN_MC!K425="","*",FN_MC!K425)</f>
        <v>*</v>
      </c>
      <c r="I447" s="110" t="str">
        <f>IF(FN_MC!O425="","*",FN_MC!O425)</f>
        <v>*</v>
      </c>
      <c r="J447" s="110" t="str">
        <f>IF(FN_MC!P425="","*",FN_MC!P425)</f>
        <v>*</v>
      </c>
      <c r="K447" s="118" t="str">
        <f>IF(FN_MC!AK425="","*",FN_MC!AK425)</f>
        <v>-</v>
      </c>
      <c r="L447" s="118" t="str">
        <f>IF(FN_MC!AM425="","*",FN_MC!AM425)</f>
        <v>-</v>
      </c>
      <c r="M447" s="118" t="str">
        <f>IF(FN_MC!AP425="","*",FN_MC!AP425)</f>
        <v>-</v>
      </c>
      <c r="N447" s="118" t="str">
        <f>IF(FN_MC!AM425="","*",FN_MC!AM425)</f>
        <v>-</v>
      </c>
      <c r="O447" s="136">
        <f>FN_MC!BH425</f>
        <v>0</v>
      </c>
      <c r="P447" s="78"/>
      <c r="Q447" s="120" t="str">
        <f>IF($A$2=1,IF(FN_MC!BJ425="","*",FN_MC!BJ425),IF(FN_MC!BK425="","*",FN_MC!BK425))</f>
        <v>*</v>
      </c>
    </row>
    <row r="448" spans="1:17">
      <c r="A448" s="85" t="str">
        <f>IF(FN_MC!B426="","*",FN_MC!B426)</f>
        <v>*</v>
      </c>
      <c r="B448" s="86" t="str">
        <f>IF(FN_MC!X426="","*",FN_MC!X426)</f>
        <v>*</v>
      </c>
      <c r="C448" s="87" t="str">
        <f>IF(FN_MC!S426="","*",FN_MC!S426)</f>
        <v>-</v>
      </c>
      <c r="D448" s="87" t="str">
        <f>IF(FN_MC!T426="","*",FN_MC!T426)</f>
        <v>-</v>
      </c>
      <c r="E448" s="87" t="str">
        <f>IF(FN_MC!D426="","*",FN_MC!D426)</f>
        <v>*</v>
      </c>
      <c r="F448" s="87" t="str">
        <f>IF(FN_MC!H426="","*",FN_MC!H426)</f>
        <v>*</v>
      </c>
      <c r="G448" s="87" t="str">
        <f>IF(FN_MC!M426="","*",FN_MC!M426)</f>
        <v>-</v>
      </c>
      <c r="H448" s="125" t="str">
        <f>IF(FN_MC!K426="","*",FN_MC!K426)</f>
        <v>*</v>
      </c>
      <c r="I448" s="110" t="str">
        <f>IF(FN_MC!O426="","*",FN_MC!O426)</f>
        <v>*</v>
      </c>
      <c r="J448" s="110" t="str">
        <f>IF(FN_MC!P426="","*",FN_MC!P426)</f>
        <v>*</v>
      </c>
      <c r="K448" s="118" t="str">
        <f>IF(FN_MC!AK426="","*",FN_MC!AK426)</f>
        <v>-</v>
      </c>
      <c r="L448" s="118" t="str">
        <f>IF(FN_MC!AM426="","*",FN_MC!AM426)</f>
        <v>-</v>
      </c>
      <c r="M448" s="118" t="str">
        <f>IF(FN_MC!AP426="","*",FN_MC!AP426)</f>
        <v>-</v>
      </c>
      <c r="N448" s="118" t="str">
        <f>IF(FN_MC!AM426="","*",FN_MC!AM426)</f>
        <v>-</v>
      </c>
      <c r="O448" s="136">
        <f>FN_MC!BH426</f>
        <v>0</v>
      </c>
      <c r="P448" s="78"/>
      <c r="Q448" s="120" t="str">
        <f>IF($A$2=1,IF(FN_MC!BJ426="","*",FN_MC!BJ426),IF(FN_MC!BK426="","*",FN_MC!BK426))</f>
        <v>*</v>
      </c>
    </row>
    <row r="449" spans="1:17">
      <c r="A449" s="85" t="str">
        <f>IF(FN_MC!B427="","*",FN_MC!B427)</f>
        <v>*</v>
      </c>
      <c r="B449" s="86" t="str">
        <f>IF(FN_MC!X427="","*",FN_MC!X427)</f>
        <v>*</v>
      </c>
      <c r="C449" s="87" t="str">
        <f>IF(FN_MC!S427="","*",FN_MC!S427)</f>
        <v>-</v>
      </c>
      <c r="D449" s="87" t="str">
        <f>IF(FN_MC!T427="","*",FN_MC!T427)</f>
        <v>-</v>
      </c>
      <c r="E449" s="87" t="str">
        <f>IF(FN_MC!D427="","*",FN_MC!D427)</f>
        <v>*</v>
      </c>
      <c r="F449" s="87" t="str">
        <f>IF(FN_MC!H427="","*",FN_MC!H427)</f>
        <v>*</v>
      </c>
      <c r="G449" s="87" t="str">
        <f>IF(FN_MC!M427="","*",FN_MC!M427)</f>
        <v>-</v>
      </c>
      <c r="H449" s="125" t="str">
        <f>IF(FN_MC!K427="","*",FN_MC!K427)</f>
        <v>*</v>
      </c>
      <c r="I449" s="110" t="str">
        <f>IF(FN_MC!O427="","*",FN_MC!O427)</f>
        <v>*</v>
      </c>
      <c r="J449" s="110" t="str">
        <f>IF(FN_MC!P427="","*",FN_MC!P427)</f>
        <v>*</v>
      </c>
      <c r="K449" s="118" t="str">
        <f>IF(FN_MC!AK427="","*",FN_MC!AK427)</f>
        <v>-</v>
      </c>
      <c r="L449" s="118" t="str">
        <f>IF(FN_MC!AM427="","*",FN_MC!AM427)</f>
        <v>-</v>
      </c>
      <c r="M449" s="118" t="str">
        <f>IF(FN_MC!AP427="","*",FN_MC!AP427)</f>
        <v>-</v>
      </c>
      <c r="N449" s="118" t="str">
        <f>IF(FN_MC!AM427="","*",FN_MC!AM427)</f>
        <v>-</v>
      </c>
      <c r="O449" s="136">
        <f>FN_MC!BH427</f>
        <v>0</v>
      </c>
      <c r="P449" s="78"/>
      <c r="Q449" s="120" t="str">
        <f>IF($A$2=1,IF(FN_MC!BJ427="","*",FN_MC!BJ427),IF(FN_MC!BK427="","*",FN_MC!BK427))</f>
        <v>*</v>
      </c>
    </row>
    <row r="450" spans="1:17">
      <c r="A450" s="85" t="str">
        <f>IF(FN_MC!B428="","*",FN_MC!B428)</f>
        <v>*</v>
      </c>
      <c r="B450" s="86" t="str">
        <f>IF(FN_MC!X428="","*",FN_MC!X428)</f>
        <v>*</v>
      </c>
      <c r="C450" s="87" t="str">
        <f>IF(FN_MC!S428="","*",FN_MC!S428)</f>
        <v>-</v>
      </c>
      <c r="D450" s="87" t="str">
        <f>IF(FN_MC!T428="","*",FN_MC!T428)</f>
        <v>-</v>
      </c>
      <c r="E450" s="87" t="str">
        <f>IF(FN_MC!D428="","*",FN_MC!D428)</f>
        <v>*</v>
      </c>
      <c r="F450" s="87" t="str">
        <f>IF(FN_MC!H428="","*",FN_MC!H428)</f>
        <v>*</v>
      </c>
      <c r="G450" s="87" t="str">
        <f>IF(FN_MC!M428="","*",FN_MC!M428)</f>
        <v>-</v>
      </c>
      <c r="H450" s="125" t="str">
        <f>IF(FN_MC!K428="","*",FN_MC!K428)</f>
        <v>*</v>
      </c>
      <c r="I450" s="110" t="str">
        <f>IF(FN_MC!O428="","*",FN_MC!O428)</f>
        <v>*</v>
      </c>
      <c r="J450" s="110" t="str">
        <f>IF(FN_MC!P428="","*",FN_MC!P428)</f>
        <v>*</v>
      </c>
      <c r="K450" s="118" t="str">
        <f>IF(FN_MC!AK428="","*",FN_MC!AK428)</f>
        <v>-</v>
      </c>
      <c r="L450" s="118" t="str">
        <f>IF(FN_MC!AM428="","*",FN_MC!AM428)</f>
        <v>-</v>
      </c>
      <c r="M450" s="118" t="str">
        <f>IF(FN_MC!AP428="","*",FN_MC!AP428)</f>
        <v>-</v>
      </c>
      <c r="N450" s="118" t="str">
        <f>IF(FN_MC!AM428="","*",FN_MC!AM428)</f>
        <v>-</v>
      </c>
      <c r="O450" s="136">
        <f>FN_MC!BH428</f>
        <v>0</v>
      </c>
      <c r="P450" s="78"/>
      <c r="Q450" s="120" t="str">
        <f>IF($A$2=1,IF(FN_MC!BJ428="","*",FN_MC!BJ428),IF(FN_MC!BK428="","*",FN_MC!BK428))</f>
        <v>*</v>
      </c>
    </row>
    <row r="451" spans="1:17">
      <c r="A451" s="85" t="str">
        <f>IF(FN_MC!B429="","*",FN_MC!B429)</f>
        <v>*</v>
      </c>
      <c r="B451" s="86" t="str">
        <f>IF(FN_MC!X429="","*",FN_MC!X429)</f>
        <v>*</v>
      </c>
      <c r="C451" s="87" t="str">
        <f>IF(FN_MC!S429="","*",FN_MC!S429)</f>
        <v>-</v>
      </c>
      <c r="D451" s="87" t="str">
        <f>IF(FN_MC!T429="","*",FN_MC!T429)</f>
        <v>-</v>
      </c>
      <c r="E451" s="87" t="str">
        <f>IF(FN_MC!D429="","*",FN_MC!D429)</f>
        <v>*</v>
      </c>
      <c r="F451" s="87" t="str">
        <f>IF(FN_MC!H429="","*",FN_MC!H429)</f>
        <v>*</v>
      </c>
      <c r="G451" s="87" t="str">
        <f>IF(FN_MC!M429="","*",FN_MC!M429)</f>
        <v>-</v>
      </c>
      <c r="H451" s="125" t="str">
        <f>IF(FN_MC!K429="","*",FN_MC!K429)</f>
        <v>*</v>
      </c>
      <c r="I451" s="110" t="str">
        <f>IF(FN_MC!O429="","*",FN_MC!O429)</f>
        <v>*</v>
      </c>
      <c r="J451" s="110" t="str">
        <f>IF(FN_MC!P429="","*",FN_MC!P429)</f>
        <v>*</v>
      </c>
      <c r="K451" s="118" t="str">
        <f>IF(FN_MC!AK429="","*",FN_MC!AK429)</f>
        <v>-</v>
      </c>
      <c r="L451" s="118" t="str">
        <f>IF(FN_MC!AM429="","*",FN_MC!AM429)</f>
        <v>-</v>
      </c>
      <c r="M451" s="118" t="str">
        <f>IF(FN_MC!AP429="","*",FN_MC!AP429)</f>
        <v>-</v>
      </c>
      <c r="N451" s="118" t="str">
        <f>IF(FN_MC!AM429="","*",FN_MC!AM429)</f>
        <v>-</v>
      </c>
      <c r="O451" s="136">
        <f>FN_MC!BH429</f>
        <v>0</v>
      </c>
      <c r="P451" s="78"/>
      <c r="Q451" s="120" t="str">
        <f>IF($A$2=1,IF(FN_MC!BJ429="","*",FN_MC!BJ429),IF(FN_MC!BK429="","*",FN_MC!BK429))</f>
        <v>*</v>
      </c>
    </row>
    <row r="452" spans="1:17">
      <c r="A452" s="85" t="str">
        <f>IF(FN_MC!B430="","*",FN_MC!B430)</f>
        <v>*</v>
      </c>
      <c r="B452" s="86" t="str">
        <f>IF(FN_MC!X430="","*",FN_MC!X430)</f>
        <v>*</v>
      </c>
      <c r="C452" s="87" t="str">
        <f>IF(FN_MC!S430="","*",FN_MC!S430)</f>
        <v>-</v>
      </c>
      <c r="D452" s="87" t="str">
        <f>IF(FN_MC!T430="","*",FN_MC!T430)</f>
        <v>-</v>
      </c>
      <c r="E452" s="87" t="str">
        <f>IF(FN_MC!D430="","*",FN_MC!D430)</f>
        <v>*</v>
      </c>
      <c r="F452" s="87" t="str">
        <f>IF(FN_MC!H430="","*",FN_MC!H430)</f>
        <v>*</v>
      </c>
      <c r="G452" s="87" t="str">
        <f>IF(FN_MC!M430="","*",FN_MC!M430)</f>
        <v>-</v>
      </c>
      <c r="H452" s="125" t="str">
        <f>IF(FN_MC!K430="","*",FN_MC!K430)</f>
        <v>*</v>
      </c>
      <c r="I452" s="110" t="str">
        <f>IF(FN_MC!O430="","*",FN_MC!O430)</f>
        <v>*</v>
      </c>
      <c r="J452" s="110" t="str">
        <f>IF(FN_MC!P430="","*",FN_MC!P430)</f>
        <v>*</v>
      </c>
      <c r="K452" s="118" t="str">
        <f>IF(FN_MC!AK430="","*",FN_MC!AK430)</f>
        <v>-</v>
      </c>
      <c r="L452" s="118" t="str">
        <f>IF(FN_MC!AM430="","*",FN_MC!AM430)</f>
        <v>-</v>
      </c>
      <c r="M452" s="118" t="str">
        <f>IF(FN_MC!AP430="","*",FN_MC!AP430)</f>
        <v>-</v>
      </c>
      <c r="N452" s="118" t="str">
        <f>IF(FN_MC!AM430="","*",FN_MC!AM430)</f>
        <v>-</v>
      </c>
      <c r="O452" s="136">
        <f>FN_MC!BH430</f>
        <v>0</v>
      </c>
      <c r="P452" s="78"/>
      <c r="Q452" s="120" t="str">
        <f>IF($A$2=1,IF(FN_MC!BJ430="","*",FN_MC!BJ430),IF(FN_MC!BK430="","*",FN_MC!BK430))</f>
        <v>*</v>
      </c>
    </row>
    <row r="453" spans="1:17">
      <c r="A453" s="85" t="str">
        <f>IF(FN_MC!B431="","*",FN_MC!B431)</f>
        <v>*</v>
      </c>
      <c r="B453" s="86" t="str">
        <f>IF(FN_MC!X431="","*",FN_MC!X431)</f>
        <v>*</v>
      </c>
      <c r="C453" s="87" t="str">
        <f>IF(FN_MC!S431="","*",FN_MC!S431)</f>
        <v>-</v>
      </c>
      <c r="D453" s="87" t="str">
        <f>IF(FN_MC!T431="","*",FN_MC!T431)</f>
        <v>-</v>
      </c>
      <c r="E453" s="87" t="str">
        <f>IF(FN_MC!D431="","*",FN_MC!D431)</f>
        <v>*</v>
      </c>
      <c r="F453" s="87" t="str">
        <f>IF(FN_MC!H431="","*",FN_MC!H431)</f>
        <v>*</v>
      </c>
      <c r="G453" s="87" t="str">
        <f>IF(FN_MC!M431="","*",FN_MC!M431)</f>
        <v>-</v>
      </c>
      <c r="H453" s="125" t="str">
        <f>IF(FN_MC!K431="","*",FN_MC!K431)</f>
        <v>*</v>
      </c>
      <c r="I453" s="110" t="str">
        <f>IF(FN_MC!O431="","*",FN_MC!O431)</f>
        <v>*</v>
      </c>
      <c r="J453" s="110" t="str">
        <f>IF(FN_MC!P431="","*",FN_MC!P431)</f>
        <v>*</v>
      </c>
      <c r="K453" s="118" t="str">
        <f>IF(FN_MC!AK431="","*",FN_MC!AK431)</f>
        <v>-</v>
      </c>
      <c r="L453" s="118" t="str">
        <f>IF(FN_MC!AM431="","*",FN_MC!AM431)</f>
        <v>-</v>
      </c>
      <c r="M453" s="118" t="str">
        <f>IF(FN_MC!AP431="","*",FN_MC!AP431)</f>
        <v>-</v>
      </c>
      <c r="N453" s="118" t="str">
        <f>IF(FN_MC!AM431="","*",FN_MC!AM431)</f>
        <v>-</v>
      </c>
      <c r="O453" s="136">
        <f>FN_MC!BH431</f>
        <v>0</v>
      </c>
      <c r="P453" s="78"/>
      <c r="Q453" s="120" t="str">
        <f>IF($A$2=1,IF(FN_MC!BJ431="","*",FN_MC!BJ431),IF(FN_MC!BK431="","*",FN_MC!BK431))</f>
        <v>*</v>
      </c>
    </row>
    <row r="454" spans="1:17">
      <c r="A454" s="85" t="str">
        <f>IF(FN_MC!B432="","*",FN_MC!B432)</f>
        <v>*</v>
      </c>
      <c r="B454" s="86" t="str">
        <f>IF(FN_MC!X432="","*",FN_MC!X432)</f>
        <v>*</v>
      </c>
      <c r="C454" s="87" t="str">
        <f>IF(FN_MC!S432="","*",FN_MC!S432)</f>
        <v>-</v>
      </c>
      <c r="D454" s="87" t="str">
        <f>IF(FN_MC!T432="","*",FN_MC!T432)</f>
        <v>-</v>
      </c>
      <c r="E454" s="87" t="str">
        <f>IF(FN_MC!D432="","*",FN_MC!D432)</f>
        <v>*</v>
      </c>
      <c r="F454" s="87" t="str">
        <f>IF(FN_MC!H432="","*",FN_MC!H432)</f>
        <v>*</v>
      </c>
      <c r="G454" s="87" t="str">
        <f>IF(FN_MC!M432="","*",FN_MC!M432)</f>
        <v>-</v>
      </c>
      <c r="H454" s="125" t="str">
        <f>IF(FN_MC!K432="","*",FN_MC!K432)</f>
        <v>*</v>
      </c>
      <c r="I454" s="110" t="str">
        <f>IF(FN_MC!O432="","*",FN_MC!O432)</f>
        <v>*</v>
      </c>
      <c r="J454" s="110" t="str">
        <f>IF(FN_MC!P432="","*",FN_MC!P432)</f>
        <v>*</v>
      </c>
      <c r="K454" s="118" t="str">
        <f>IF(FN_MC!AK432="","*",FN_MC!AK432)</f>
        <v>-</v>
      </c>
      <c r="L454" s="118" t="str">
        <f>IF(FN_MC!AM432="","*",FN_MC!AM432)</f>
        <v>-</v>
      </c>
      <c r="M454" s="118" t="str">
        <f>IF(FN_MC!AP432="","*",FN_MC!AP432)</f>
        <v>-</v>
      </c>
      <c r="N454" s="118" t="str">
        <f>IF(FN_MC!AM432="","*",FN_MC!AM432)</f>
        <v>-</v>
      </c>
      <c r="O454" s="136">
        <f>FN_MC!BH432</f>
        <v>0</v>
      </c>
      <c r="P454" s="78"/>
      <c r="Q454" s="120" t="str">
        <f>IF($A$2=1,IF(FN_MC!BJ432="","*",FN_MC!BJ432),IF(FN_MC!BK432="","*",FN_MC!BK432))</f>
        <v>*</v>
      </c>
    </row>
    <row r="455" spans="1:17">
      <c r="A455" s="85" t="str">
        <f>IF(FN_MC!B433="","*",FN_MC!B433)</f>
        <v>*</v>
      </c>
      <c r="B455" s="86" t="str">
        <f>IF(FN_MC!X433="","*",FN_MC!X433)</f>
        <v>*</v>
      </c>
      <c r="C455" s="87" t="str">
        <f>IF(FN_MC!S433="","*",FN_MC!S433)</f>
        <v>-</v>
      </c>
      <c r="D455" s="87" t="str">
        <f>IF(FN_MC!T433="","*",FN_MC!T433)</f>
        <v>-</v>
      </c>
      <c r="E455" s="87" t="str">
        <f>IF(FN_MC!D433="","*",FN_MC!D433)</f>
        <v>*</v>
      </c>
      <c r="F455" s="87" t="str">
        <f>IF(FN_MC!H433="","*",FN_MC!H433)</f>
        <v>*</v>
      </c>
      <c r="G455" s="87" t="str">
        <f>IF(FN_MC!M433="","*",FN_MC!M433)</f>
        <v>-</v>
      </c>
      <c r="H455" s="125" t="str">
        <f>IF(FN_MC!K433="","*",FN_MC!K433)</f>
        <v>*</v>
      </c>
      <c r="I455" s="110" t="str">
        <f>IF(FN_MC!O433="","*",FN_MC!O433)</f>
        <v>*</v>
      </c>
      <c r="J455" s="110" t="str">
        <f>IF(FN_MC!P433="","*",FN_MC!P433)</f>
        <v>*</v>
      </c>
      <c r="K455" s="118" t="str">
        <f>IF(FN_MC!AK433="","*",FN_MC!AK433)</f>
        <v>-</v>
      </c>
      <c r="L455" s="118" t="str">
        <f>IF(FN_MC!AM433="","*",FN_MC!AM433)</f>
        <v>-</v>
      </c>
      <c r="M455" s="118" t="str">
        <f>IF(FN_MC!AP433="","*",FN_MC!AP433)</f>
        <v>-</v>
      </c>
      <c r="N455" s="118" t="str">
        <f>IF(FN_MC!AM433="","*",FN_MC!AM433)</f>
        <v>-</v>
      </c>
      <c r="O455" s="136">
        <f>FN_MC!BH433</f>
        <v>0</v>
      </c>
      <c r="P455" s="78"/>
      <c r="Q455" s="120" t="str">
        <f>IF($A$2=1,IF(FN_MC!BJ433="","*",FN_MC!BJ433),IF(FN_MC!BK433="","*",FN_MC!BK433))</f>
        <v>*</v>
      </c>
    </row>
    <row r="456" spans="1:17">
      <c r="A456" s="85" t="str">
        <f>IF(FN_MC!B434="","*",FN_MC!B434)</f>
        <v>*</v>
      </c>
      <c r="B456" s="86" t="str">
        <f>IF(FN_MC!X434="","*",FN_MC!X434)</f>
        <v>*</v>
      </c>
      <c r="C456" s="87" t="str">
        <f>IF(FN_MC!S434="","*",FN_MC!S434)</f>
        <v>-</v>
      </c>
      <c r="D456" s="87" t="str">
        <f>IF(FN_MC!T434="","*",FN_MC!T434)</f>
        <v>-</v>
      </c>
      <c r="E456" s="87" t="str">
        <f>IF(FN_MC!D434="","*",FN_MC!D434)</f>
        <v>*</v>
      </c>
      <c r="F456" s="87" t="str">
        <f>IF(FN_MC!H434="","*",FN_MC!H434)</f>
        <v>*</v>
      </c>
      <c r="G456" s="87" t="str">
        <f>IF(FN_MC!M434="","*",FN_MC!M434)</f>
        <v>-</v>
      </c>
      <c r="H456" s="125" t="str">
        <f>IF(FN_MC!K434="","*",FN_MC!K434)</f>
        <v>*</v>
      </c>
      <c r="I456" s="110" t="str">
        <f>IF(FN_MC!O434="","*",FN_MC!O434)</f>
        <v>*</v>
      </c>
      <c r="J456" s="110" t="str">
        <f>IF(FN_MC!P434="","*",FN_MC!P434)</f>
        <v>*</v>
      </c>
      <c r="K456" s="118" t="str">
        <f>IF(FN_MC!AK434="","*",FN_MC!AK434)</f>
        <v>-</v>
      </c>
      <c r="L456" s="118" t="str">
        <f>IF(FN_MC!AM434="","*",FN_MC!AM434)</f>
        <v>-</v>
      </c>
      <c r="M456" s="118" t="str">
        <f>IF(FN_MC!AP434="","*",FN_MC!AP434)</f>
        <v>-</v>
      </c>
      <c r="N456" s="118" t="str">
        <f>IF(FN_MC!AM434="","*",FN_MC!AM434)</f>
        <v>-</v>
      </c>
      <c r="O456" s="136">
        <f>FN_MC!BH434</f>
        <v>0</v>
      </c>
      <c r="P456" s="78"/>
      <c r="Q456" s="120" t="str">
        <f>IF($A$2=1,IF(FN_MC!BJ434="","*",FN_MC!BJ434),IF(FN_MC!BK434="","*",FN_MC!BK434))</f>
        <v>*</v>
      </c>
    </row>
    <row r="457" spans="1:17">
      <c r="A457" s="85" t="str">
        <f>IF(FN_MC!B435="","*",FN_MC!B435)</f>
        <v>*</v>
      </c>
      <c r="B457" s="86" t="str">
        <f>IF(FN_MC!X435="","*",FN_MC!X435)</f>
        <v>*</v>
      </c>
      <c r="C457" s="87" t="str">
        <f>IF(FN_MC!S435="","*",FN_MC!S435)</f>
        <v>-</v>
      </c>
      <c r="D457" s="87" t="str">
        <f>IF(FN_MC!T435="","*",FN_MC!T435)</f>
        <v>-</v>
      </c>
      <c r="E457" s="87" t="str">
        <f>IF(FN_MC!D435="","*",FN_MC!D435)</f>
        <v>*</v>
      </c>
      <c r="F457" s="87" t="str">
        <f>IF(FN_MC!H435="","*",FN_MC!H435)</f>
        <v>*</v>
      </c>
      <c r="G457" s="87" t="str">
        <f>IF(FN_MC!M435="","*",FN_MC!M435)</f>
        <v>-</v>
      </c>
      <c r="H457" s="125" t="str">
        <f>IF(FN_MC!K435="","*",FN_MC!K435)</f>
        <v>*</v>
      </c>
      <c r="I457" s="110" t="str">
        <f>IF(FN_MC!O435="","*",FN_MC!O435)</f>
        <v>*</v>
      </c>
      <c r="J457" s="110" t="str">
        <f>IF(FN_MC!P435="","*",FN_MC!P435)</f>
        <v>*</v>
      </c>
      <c r="K457" s="118" t="str">
        <f>IF(FN_MC!AK435="","*",FN_MC!AK435)</f>
        <v>-</v>
      </c>
      <c r="L457" s="118" t="str">
        <f>IF(FN_MC!AM435="","*",FN_MC!AM435)</f>
        <v>-</v>
      </c>
      <c r="M457" s="118" t="str">
        <f>IF(FN_MC!AP435="","*",FN_MC!AP435)</f>
        <v>-</v>
      </c>
      <c r="N457" s="118" t="str">
        <f>IF(FN_MC!AM435="","*",FN_MC!AM435)</f>
        <v>-</v>
      </c>
      <c r="O457" s="136">
        <f>FN_MC!BH435</f>
        <v>0</v>
      </c>
      <c r="P457" s="78"/>
      <c r="Q457" s="120" t="str">
        <f>IF($A$2=1,IF(FN_MC!BJ435="","*",FN_MC!BJ435),IF(FN_MC!BK435="","*",FN_MC!BK435))</f>
        <v>*</v>
      </c>
    </row>
    <row r="458" spans="1:17">
      <c r="A458" s="85" t="str">
        <f>IF(FN_MC!B436="","*",FN_MC!B436)</f>
        <v>*</v>
      </c>
      <c r="B458" s="86" t="str">
        <f>IF(FN_MC!X436="","*",FN_MC!X436)</f>
        <v>*</v>
      </c>
      <c r="C458" s="87" t="str">
        <f>IF(FN_MC!S436="","*",FN_MC!S436)</f>
        <v>-</v>
      </c>
      <c r="D458" s="87" t="str">
        <f>IF(FN_MC!T436="","*",FN_MC!T436)</f>
        <v>-</v>
      </c>
      <c r="E458" s="87" t="str">
        <f>IF(FN_MC!D436="","*",FN_MC!D436)</f>
        <v>*</v>
      </c>
      <c r="F458" s="87" t="str">
        <f>IF(FN_MC!H436="","*",FN_MC!H436)</f>
        <v>*</v>
      </c>
      <c r="G458" s="87" t="str">
        <f>IF(FN_MC!M436="","*",FN_MC!M436)</f>
        <v>-</v>
      </c>
      <c r="H458" s="125" t="str">
        <f>IF(FN_MC!K436="","*",FN_MC!K436)</f>
        <v>*</v>
      </c>
      <c r="I458" s="110" t="str">
        <f>IF(FN_MC!O436="","*",FN_MC!O436)</f>
        <v>*</v>
      </c>
      <c r="J458" s="110" t="str">
        <f>IF(FN_MC!P436="","*",FN_MC!P436)</f>
        <v>*</v>
      </c>
      <c r="K458" s="118" t="str">
        <f>IF(FN_MC!AK436="","*",FN_MC!AK436)</f>
        <v>-</v>
      </c>
      <c r="L458" s="118" t="str">
        <f>IF(FN_MC!AM436="","*",FN_MC!AM436)</f>
        <v>-</v>
      </c>
      <c r="M458" s="118" t="str">
        <f>IF(FN_MC!AP436="","*",FN_MC!AP436)</f>
        <v>-</v>
      </c>
      <c r="N458" s="118" t="str">
        <f>IF(FN_MC!AM436="","*",FN_MC!AM436)</f>
        <v>-</v>
      </c>
      <c r="O458" s="136">
        <f>FN_MC!BH436</f>
        <v>0</v>
      </c>
      <c r="P458" s="78"/>
      <c r="Q458" s="120" t="str">
        <f>IF($A$2=1,IF(FN_MC!BJ436="","*",FN_MC!BJ436),IF(FN_MC!BK436="","*",FN_MC!BK436))</f>
        <v>*</v>
      </c>
    </row>
    <row r="459" spans="1:17">
      <c r="A459" s="85" t="str">
        <f>IF(FN_MC!B437="","*",FN_MC!B437)</f>
        <v>*</v>
      </c>
      <c r="B459" s="86" t="str">
        <f>IF(FN_MC!X437="","*",FN_MC!X437)</f>
        <v>*</v>
      </c>
      <c r="C459" s="87" t="str">
        <f>IF(FN_MC!S437="","*",FN_MC!S437)</f>
        <v>-</v>
      </c>
      <c r="D459" s="87" t="str">
        <f>IF(FN_MC!T437="","*",FN_MC!T437)</f>
        <v>-</v>
      </c>
      <c r="E459" s="87" t="str">
        <f>IF(FN_MC!D437="","*",FN_MC!D437)</f>
        <v>*</v>
      </c>
      <c r="F459" s="87" t="str">
        <f>IF(FN_MC!H437="","*",FN_MC!H437)</f>
        <v>*</v>
      </c>
      <c r="G459" s="87" t="str">
        <f>IF(FN_MC!M437="","*",FN_MC!M437)</f>
        <v>-</v>
      </c>
      <c r="H459" s="125" t="str">
        <f>IF(FN_MC!K437="","*",FN_MC!K437)</f>
        <v>*</v>
      </c>
      <c r="I459" s="110" t="str">
        <f>IF(FN_MC!O437="","*",FN_MC!O437)</f>
        <v>*</v>
      </c>
      <c r="J459" s="110" t="str">
        <f>IF(FN_MC!P437="","*",FN_MC!P437)</f>
        <v>*</v>
      </c>
      <c r="K459" s="118" t="str">
        <f>IF(FN_MC!AK437="","*",FN_MC!AK437)</f>
        <v>-</v>
      </c>
      <c r="L459" s="118" t="str">
        <f>IF(FN_MC!AM437="","*",FN_MC!AM437)</f>
        <v>-</v>
      </c>
      <c r="M459" s="118" t="str">
        <f>IF(FN_MC!AP437="","*",FN_MC!AP437)</f>
        <v>-</v>
      </c>
      <c r="N459" s="118" t="str">
        <f>IF(FN_MC!AM437="","*",FN_MC!AM437)</f>
        <v>-</v>
      </c>
      <c r="O459" s="136">
        <f>FN_MC!BH437</f>
        <v>0</v>
      </c>
      <c r="P459" s="78"/>
      <c r="Q459" s="120" t="str">
        <f>IF($A$2=1,IF(FN_MC!BJ437="","*",FN_MC!BJ437),IF(FN_MC!BK437="","*",FN_MC!BK437))</f>
        <v>*</v>
      </c>
    </row>
    <row r="460" spans="1:17">
      <c r="A460" s="85" t="str">
        <f>IF(FN_MC!B438="","*",FN_MC!B438)</f>
        <v>*</v>
      </c>
      <c r="B460" s="86" t="str">
        <f>IF(FN_MC!X438="","*",FN_MC!X438)</f>
        <v>*</v>
      </c>
      <c r="C460" s="87" t="str">
        <f>IF(FN_MC!S438="","*",FN_MC!S438)</f>
        <v>-</v>
      </c>
      <c r="D460" s="87" t="str">
        <f>IF(FN_MC!T438="","*",FN_MC!T438)</f>
        <v>-</v>
      </c>
      <c r="E460" s="87" t="str">
        <f>IF(FN_MC!D438="","*",FN_MC!D438)</f>
        <v>*</v>
      </c>
      <c r="F460" s="87" t="str">
        <f>IF(FN_MC!H438="","*",FN_MC!H438)</f>
        <v>*</v>
      </c>
      <c r="G460" s="87" t="str">
        <f>IF(FN_MC!M438="","*",FN_MC!M438)</f>
        <v>-</v>
      </c>
      <c r="H460" s="125" t="str">
        <f>IF(FN_MC!K438="","*",FN_MC!K438)</f>
        <v>*</v>
      </c>
      <c r="I460" s="110" t="str">
        <f>IF(FN_MC!O438="","*",FN_MC!O438)</f>
        <v>*</v>
      </c>
      <c r="J460" s="110" t="str">
        <f>IF(FN_MC!P438="","*",FN_MC!P438)</f>
        <v>*</v>
      </c>
      <c r="K460" s="118" t="str">
        <f>IF(FN_MC!AK438="","*",FN_MC!AK438)</f>
        <v>-</v>
      </c>
      <c r="L460" s="118" t="str">
        <f>IF(FN_MC!AM438="","*",FN_MC!AM438)</f>
        <v>-</v>
      </c>
      <c r="M460" s="118" t="str">
        <f>IF(FN_MC!AP438="","*",FN_MC!AP438)</f>
        <v>-</v>
      </c>
      <c r="N460" s="118" t="str">
        <f>IF(FN_MC!AM438="","*",FN_MC!AM438)</f>
        <v>-</v>
      </c>
      <c r="O460" s="136">
        <f>FN_MC!BH438</f>
        <v>0</v>
      </c>
      <c r="P460" s="78"/>
      <c r="Q460" s="120" t="str">
        <f>IF($A$2=1,IF(FN_MC!BJ438="","*",FN_MC!BJ438),IF(FN_MC!BK438="","*",FN_MC!BK438))</f>
        <v>*</v>
      </c>
    </row>
    <row r="461" spans="1:17">
      <c r="A461" s="85" t="str">
        <f>IF(FN_MC!B439="","*",FN_MC!B439)</f>
        <v>*</v>
      </c>
      <c r="B461" s="86" t="str">
        <f>IF(FN_MC!X439="","*",FN_MC!X439)</f>
        <v>*</v>
      </c>
      <c r="C461" s="87" t="str">
        <f>IF(FN_MC!S439="","*",FN_MC!S439)</f>
        <v>-</v>
      </c>
      <c r="D461" s="87" t="str">
        <f>IF(FN_MC!T439="","*",FN_MC!T439)</f>
        <v>-</v>
      </c>
      <c r="E461" s="87" t="str">
        <f>IF(FN_MC!D439="","*",FN_MC!D439)</f>
        <v>*</v>
      </c>
      <c r="F461" s="87" t="str">
        <f>IF(FN_MC!H439="","*",FN_MC!H439)</f>
        <v>*</v>
      </c>
      <c r="G461" s="87" t="str">
        <f>IF(FN_MC!M439="","*",FN_MC!M439)</f>
        <v>-</v>
      </c>
      <c r="H461" s="125" t="str">
        <f>IF(FN_MC!K439="","*",FN_MC!K439)</f>
        <v>*</v>
      </c>
      <c r="I461" s="110" t="str">
        <f>IF(FN_MC!O439="","*",FN_MC!O439)</f>
        <v>*</v>
      </c>
      <c r="J461" s="110" t="str">
        <f>IF(FN_MC!P439="","*",FN_MC!P439)</f>
        <v>*</v>
      </c>
      <c r="K461" s="118" t="str">
        <f>IF(FN_MC!AK439="","*",FN_MC!AK439)</f>
        <v>-</v>
      </c>
      <c r="L461" s="118" t="str">
        <f>IF(FN_MC!AM439="","*",FN_MC!AM439)</f>
        <v>-</v>
      </c>
      <c r="M461" s="118" t="str">
        <f>IF(FN_MC!AP439="","*",FN_MC!AP439)</f>
        <v>-</v>
      </c>
      <c r="N461" s="118" t="str">
        <f>IF(FN_MC!AM439="","*",FN_MC!AM439)</f>
        <v>-</v>
      </c>
      <c r="O461" s="136">
        <f>FN_MC!BH439</f>
        <v>0</v>
      </c>
      <c r="P461" s="78"/>
      <c r="Q461" s="120" t="str">
        <f>IF($A$2=1,IF(FN_MC!BJ439="","*",FN_MC!BJ439),IF(FN_MC!BK439="","*",FN_MC!BK439))</f>
        <v>*</v>
      </c>
    </row>
    <row r="462" spans="1:17">
      <c r="A462" s="85" t="str">
        <f>IF(FN_MC!B440="","*",FN_MC!B440)</f>
        <v>*</v>
      </c>
      <c r="B462" s="86" t="str">
        <f>IF(FN_MC!X440="","*",FN_MC!X440)</f>
        <v>*</v>
      </c>
      <c r="C462" s="87" t="str">
        <f>IF(FN_MC!S440="","*",FN_MC!S440)</f>
        <v>-</v>
      </c>
      <c r="D462" s="87" t="str">
        <f>IF(FN_MC!T440="","*",FN_MC!T440)</f>
        <v>-</v>
      </c>
      <c r="E462" s="87" t="str">
        <f>IF(FN_MC!D440="","*",FN_MC!D440)</f>
        <v>*</v>
      </c>
      <c r="F462" s="87" t="str">
        <f>IF(FN_MC!H440="","*",FN_MC!H440)</f>
        <v>*</v>
      </c>
      <c r="G462" s="87" t="str">
        <f>IF(FN_MC!M440="","*",FN_MC!M440)</f>
        <v>-</v>
      </c>
      <c r="H462" s="125" t="str">
        <f>IF(FN_MC!K440="","*",FN_MC!K440)</f>
        <v>*</v>
      </c>
      <c r="I462" s="110" t="str">
        <f>IF(FN_MC!O440="","*",FN_MC!O440)</f>
        <v>*</v>
      </c>
      <c r="J462" s="110" t="str">
        <f>IF(FN_MC!P440="","*",FN_MC!P440)</f>
        <v>*</v>
      </c>
      <c r="K462" s="118" t="str">
        <f>IF(FN_MC!AK440="","*",FN_MC!AK440)</f>
        <v>-</v>
      </c>
      <c r="L462" s="118" t="str">
        <f>IF(FN_MC!AM440="","*",FN_MC!AM440)</f>
        <v>-</v>
      </c>
      <c r="M462" s="118" t="str">
        <f>IF(FN_MC!AP440="","*",FN_MC!AP440)</f>
        <v>-</v>
      </c>
      <c r="N462" s="118" t="str">
        <f>IF(FN_MC!AM440="","*",FN_MC!AM440)</f>
        <v>-</v>
      </c>
      <c r="O462" s="136">
        <f>FN_MC!BH440</f>
        <v>0</v>
      </c>
      <c r="P462" s="78"/>
      <c r="Q462" s="120" t="str">
        <f>IF($A$2=1,IF(FN_MC!BJ440="","*",FN_MC!BJ440),IF(FN_MC!BK440="","*",FN_MC!BK440))</f>
        <v>*</v>
      </c>
    </row>
    <row r="463" spans="1:17">
      <c r="A463" s="85" t="str">
        <f>IF(FN_MC!B441="","*",FN_MC!B441)</f>
        <v>*</v>
      </c>
      <c r="B463" s="86" t="str">
        <f>IF(FN_MC!X441="","*",FN_MC!X441)</f>
        <v>*</v>
      </c>
      <c r="C463" s="87" t="str">
        <f>IF(FN_MC!S441="","*",FN_MC!S441)</f>
        <v>-</v>
      </c>
      <c r="D463" s="87" t="str">
        <f>IF(FN_MC!T441="","*",FN_MC!T441)</f>
        <v>-</v>
      </c>
      <c r="E463" s="87" t="str">
        <f>IF(FN_MC!D441="","*",FN_MC!D441)</f>
        <v>*</v>
      </c>
      <c r="F463" s="87" t="str">
        <f>IF(FN_MC!H441="","*",FN_MC!H441)</f>
        <v>*</v>
      </c>
      <c r="G463" s="87" t="str">
        <f>IF(FN_MC!M441="","*",FN_MC!M441)</f>
        <v>-</v>
      </c>
      <c r="H463" s="125" t="str">
        <f>IF(FN_MC!K441="","*",FN_MC!K441)</f>
        <v>*</v>
      </c>
      <c r="I463" s="110" t="str">
        <f>IF(FN_MC!O441="","*",FN_MC!O441)</f>
        <v>*</v>
      </c>
      <c r="J463" s="110" t="str">
        <f>IF(FN_MC!P441="","*",FN_MC!P441)</f>
        <v>*</v>
      </c>
      <c r="K463" s="118" t="str">
        <f>IF(FN_MC!AK441="","*",FN_MC!AK441)</f>
        <v>-</v>
      </c>
      <c r="L463" s="118" t="str">
        <f>IF(FN_MC!AM441="","*",FN_MC!AM441)</f>
        <v>-</v>
      </c>
      <c r="M463" s="118" t="str">
        <f>IF(FN_MC!AP441="","*",FN_MC!AP441)</f>
        <v>-</v>
      </c>
      <c r="N463" s="118" t="str">
        <f>IF(FN_MC!AM441="","*",FN_MC!AM441)</f>
        <v>-</v>
      </c>
      <c r="O463" s="136">
        <f>FN_MC!BH441</f>
        <v>0</v>
      </c>
      <c r="P463" s="78"/>
      <c r="Q463" s="120" t="str">
        <f>IF($A$2=1,IF(FN_MC!BJ441="","*",FN_MC!BJ441),IF(FN_MC!BK441="","*",FN_MC!BK441))</f>
        <v>*</v>
      </c>
    </row>
    <row r="464" spans="1:17">
      <c r="A464" s="85" t="str">
        <f>IF(FN_MC!B442="","*",FN_MC!B442)</f>
        <v>*</v>
      </c>
      <c r="B464" s="86" t="str">
        <f>IF(FN_MC!X442="","*",FN_MC!X442)</f>
        <v>*</v>
      </c>
      <c r="C464" s="87" t="str">
        <f>IF(FN_MC!S442="","*",FN_MC!S442)</f>
        <v>-</v>
      </c>
      <c r="D464" s="87" t="str">
        <f>IF(FN_MC!T442="","*",FN_MC!T442)</f>
        <v>-</v>
      </c>
      <c r="E464" s="87" t="str">
        <f>IF(FN_MC!D442="","*",FN_MC!D442)</f>
        <v>*</v>
      </c>
      <c r="F464" s="87" t="str">
        <f>IF(FN_MC!H442="","*",FN_MC!H442)</f>
        <v>*</v>
      </c>
      <c r="G464" s="87" t="str">
        <f>IF(FN_MC!M442="","*",FN_MC!M442)</f>
        <v>-</v>
      </c>
      <c r="H464" s="125" t="str">
        <f>IF(FN_MC!K442="","*",FN_MC!K442)</f>
        <v>*</v>
      </c>
      <c r="I464" s="110" t="str">
        <f>IF(FN_MC!O442="","*",FN_MC!O442)</f>
        <v>*</v>
      </c>
      <c r="J464" s="110" t="str">
        <f>IF(FN_MC!P442="","*",FN_MC!P442)</f>
        <v>*</v>
      </c>
      <c r="K464" s="118" t="str">
        <f>IF(FN_MC!AK442="","*",FN_MC!AK442)</f>
        <v>-</v>
      </c>
      <c r="L464" s="118" t="str">
        <f>IF(FN_MC!AM442="","*",FN_MC!AM442)</f>
        <v>-</v>
      </c>
      <c r="M464" s="118" t="str">
        <f>IF(FN_MC!AP442="","*",FN_MC!AP442)</f>
        <v>-</v>
      </c>
      <c r="N464" s="118" t="str">
        <f>IF(FN_MC!AM442="","*",FN_MC!AM442)</f>
        <v>-</v>
      </c>
      <c r="O464" s="136">
        <f>FN_MC!BH442</f>
        <v>0</v>
      </c>
      <c r="P464" s="78"/>
      <c r="Q464" s="120" t="str">
        <f>IF($A$2=1,IF(FN_MC!BJ442="","*",FN_MC!BJ442),IF(FN_MC!BK442="","*",FN_MC!BK442))</f>
        <v>*</v>
      </c>
    </row>
    <row r="465" spans="1:17">
      <c r="A465" s="85" t="str">
        <f>IF(FN_MC!B443="","*",FN_MC!B443)</f>
        <v>*</v>
      </c>
      <c r="B465" s="86" t="str">
        <f>IF(FN_MC!X443="","*",FN_MC!X443)</f>
        <v>*</v>
      </c>
      <c r="C465" s="87" t="str">
        <f>IF(FN_MC!S443="","*",FN_MC!S443)</f>
        <v>-</v>
      </c>
      <c r="D465" s="87" t="str">
        <f>IF(FN_MC!T443="","*",FN_MC!T443)</f>
        <v>-</v>
      </c>
      <c r="E465" s="87" t="str">
        <f>IF(FN_MC!D443="","*",FN_MC!D443)</f>
        <v>*</v>
      </c>
      <c r="F465" s="87" t="str">
        <f>IF(FN_MC!H443="","*",FN_MC!H443)</f>
        <v>*</v>
      </c>
      <c r="G465" s="87" t="str">
        <f>IF(FN_MC!M443="","*",FN_MC!M443)</f>
        <v>-</v>
      </c>
      <c r="H465" s="125" t="str">
        <f>IF(FN_MC!K443="","*",FN_MC!K443)</f>
        <v>*</v>
      </c>
      <c r="I465" s="110" t="str">
        <f>IF(FN_MC!O443="","*",FN_MC!O443)</f>
        <v>*</v>
      </c>
      <c r="J465" s="110" t="str">
        <f>IF(FN_MC!P443="","*",FN_MC!P443)</f>
        <v>*</v>
      </c>
      <c r="K465" s="118" t="str">
        <f>IF(FN_MC!AK443="","*",FN_MC!AK443)</f>
        <v>-</v>
      </c>
      <c r="L465" s="118" t="str">
        <f>IF(FN_MC!AM443="","*",FN_MC!AM443)</f>
        <v>-</v>
      </c>
      <c r="M465" s="118" t="str">
        <f>IF(FN_MC!AP443="","*",FN_MC!AP443)</f>
        <v>-</v>
      </c>
      <c r="N465" s="118" t="str">
        <f>IF(FN_MC!AM443="","*",FN_MC!AM443)</f>
        <v>-</v>
      </c>
      <c r="O465" s="136">
        <f>FN_MC!BH443</f>
        <v>0</v>
      </c>
      <c r="P465" s="78"/>
      <c r="Q465" s="120" t="str">
        <f>IF($A$2=1,IF(FN_MC!BJ443="","*",FN_MC!BJ443),IF(FN_MC!BK443="","*",FN_MC!BK443))</f>
        <v>*</v>
      </c>
    </row>
    <row r="466" spans="1:17">
      <c r="A466" s="85" t="str">
        <f>IF(FN_MC!B444="","*",FN_MC!B444)</f>
        <v>*</v>
      </c>
      <c r="B466" s="86" t="str">
        <f>IF(FN_MC!X444="","*",FN_MC!X444)</f>
        <v>*</v>
      </c>
      <c r="C466" s="87" t="str">
        <f>IF(FN_MC!S444="","*",FN_MC!S444)</f>
        <v>-</v>
      </c>
      <c r="D466" s="87" t="str">
        <f>IF(FN_MC!T444="","*",FN_MC!T444)</f>
        <v>-</v>
      </c>
      <c r="E466" s="87" t="str">
        <f>IF(FN_MC!D444="","*",FN_MC!D444)</f>
        <v>*</v>
      </c>
      <c r="F466" s="87" t="str">
        <f>IF(FN_MC!H444="","*",FN_MC!H444)</f>
        <v>*</v>
      </c>
      <c r="G466" s="87" t="str">
        <f>IF(FN_MC!M444="","*",FN_MC!M444)</f>
        <v>-</v>
      </c>
      <c r="H466" s="125" t="str">
        <f>IF(FN_MC!K444="","*",FN_MC!K444)</f>
        <v>*</v>
      </c>
      <c r="I466" s="110" t="str">
        <f>IF(FN_MC!O444="","*",FN_MC!O444)</f>
        <v>*</v>
      </c>
      <c r="J466" s="110" t="str">
        <f>IF(FN_MC!P444="","*",FN_MC!P444)</f>
        <v>*</v>
      </c>
      <c r="K466" s="118" t="str">
        <f>IF(FN_MC!AK444="","*",FN_MC!AK444)</f>
        <v>-</v>
      </c>
      <c r="L466" s="118" t="str">
        <f>IF(FN_MC!AM444="","*",FN_MC!AM444)</f>
        <v>-</v>
      </c>
      <c r="M466" s="118" t="str">
        <f>IF(FN_MC!AP444="","*",FN_MC!AP444)</f>
        <v>-</v>
      </c>
      <c r="N466" s="118" t="str">
        <f>IF(FN_MC!AM444="","*",FN_MC!AM444)</f>
        <v>-</v>
      </c>
      <c r="O466" s="136">
        <f>FN_MC!BH444</f>
        <v>0</v>
      </c>
      <c r="P466" s="78"/>
      <c r="Q466" s="120" t="str">
        <f>IF($A$2=1,IF(FN_MC!BJ444="","*",FN_MC!BJ444),IF(FN_MC!BK444="","*",FN_MC!BK444))</f>
        <v>*</v>
      </c>
    </row>
    <row r="467" spans="1:17">
      <c r="A467" s="85" t="str">
        <f>IF(FN_MC!B445="","*",FN_MC!B445)</f>
        <v>*</v>
      </c>
      <c r="B467" s="86" t="str">
        <f>IF(FN_MC!X445="","*",FN_MC!X445)</f>
        <v>*</v>
      </c>
      <c r="C467" s="87" t="str">
        <f>IF(FN_MC!S445="","*",FN_MC!S445)</f>
        <v>-</v>
      </c>
      <c r="D467" s="87" t="str">
        <f>IF(FN_MC!T445="","*",FN_MC!T445)</f>
        <v>-</v>
      </c>
      <c r="E467" s="87" t="str">
        <f>IF(FN_MC!D445="","*",FN_MC!D445)</f>
        <v>*</v>
      </c>
      <c r="F467" s="87" t="str">
        <f>IF(FN_MC!H445="","*",FN_MC!H445)</f>
        <v>*</v>
      </c>
      <c r="G467" s="87" t="str">
        <f>IF(FN_MC!M445="","*",FN_MC!M445)</f>
        <v>-</v>
      </c>
      <c r="H467" s="125" t="str">
        <f>IF(FN_MC!K445="","*",FN_MC!K445)</f>
        <v>*</v>
      </c>
      <c r="I467" s="110" t="str">
        <f>IF(FN_MC!O445="","*",FN_MC!O445)</f>
        <v>*</v>
      </c>
      <c r="J467" s="110" t="str">
        <f>IF(FN_MC!P445="","*",FN_MC!P445)</f>
        <v>*</v>
      </c>
      <c r="K467" s="118" t="str">
        <f>IF(FN_MC!AK445="","*",FN_MC!AK445)</f>
        <v>-</v>
      </c>
      <c r="L467" s="118" t="str">
        <f>IF(FN_MC!AM445="","*",FN_MC!AM445)</f>
        <v>-</v>
      </c>
      <c r="M467" s="118" t="str">
        <f>IF(FN_MC!AP445="","*",FN_MC!AP445)</f>
        <v>-</v>
      </c>
      <c r="N467" s="118" t="str">
        <f>IF(FN_MC!AM445="","*",FN_MC!AM445)</f>
        <v>-</v>
      </c>
      <c r="O467" s="136">
        <f>FN_MC!BH445</f>
        <v>0</v>
      </c>
      <c r="P467" s="78"/>
      <c r="Q467" s="120" t="str">
        <f>IF($A$2=1,IF(FN_MC!BJ445="","*",FN_MC!BJ445),IF(FN_MC!BK445="","*",FN_MC!BK445))</f>
        <v>*</v>
      </c>
    </row>
    <row r="468" spans="1:17">
      <c r="A468" s="85" t="str">
        <f>IF(FN_MC!B446="","*",FN_MC!B446)</f>
        <v>*</v>
      </c>
      <c r="B468" s="86" t="str">
        <f>IF(FN_MC!X446="","*",FN_MC!X446)</f>
        <v>*</v>
      </c>
      <c r="C468" s="87" t="str">
        <f>IF(FN_MC!S446="","*",FN_MC!S446)</f>
        <v>-</v>
      </c>
      <c r="D468" s="87" t="str">
        <f>IF(FN_MC!T446="","*",FN_MC!T446)</f>
        <v>-</v>
      </c>
      <c r="E468" s="87" t="str">
        <f>IF(FN_MC!D446="","*",FN_MC!D446)</f>
        <v>*</v>
      </c>
      <c r="F468" s="87" t="str">
        <f>IF(FN_MC!H446="","*",FN_MC!H446)</f>
        <v>*</v>
      </c>
      <c r="G468" s="87" t="str">
        <f>IF(FN_MC!M446="","*",FN_MC!M446)</f>
        <v>-</v>
      </c>
      <c r="H468" s="125" t="str">
        <f>IF(FN_MC!K446="","*",FN_MC!K446)</f>
        <v>*</v>
      </c>
      <c r="I468" s="110" t="str">
        <f>IF(FN_MC!O446="","*",FN_MC!O446)</f>
        <v>*</v>
      </c>
      <c r="J468" s="110" t="str">
        <f>IF(FN_MC!P446="","*",FN_MC!P446)</f>
        <v>*</v>
      </c>
      <c r="K468" s="118" t="str">
        <f>IF(FN_MC!AK446="","*",FN_MC!AK446)</f>
        <v>-</v>
      </c>
      <c r="L468" s="118" t="str">
        <f>IF(FN_MC!AM446="","*",FN_MC!AM446)</f>
        <v>-</v>
      </c>
      <c r="M468" s="118" t="str">
        <f>IF(FN_MC!AP446="","*",FN_MC!AP446)</f>
        <v>-</v>
      </c>
      <c r="N468" s="118" t="str">
        <f>IF(FN_MC!AM446="","*",FN_MC!AM446)</f>
        <v>-</v>
      </c>
      <c r="O468" s="136">
        <f>FN_MC!BH446</f>
        <v>0</v>
      </c>
      <c r="P468" s="78"/>
      <c r="Q468" s="120" t="str">
        <f>IF($A$2=1,IF(FN_MC!BJ446="","*",FN_MC!BJ446),IF(FN_MC!BK446="","*",FN_MC!BK446))</f>
        <v>*</v>
      </c>
    </row>
    <row r="469" spans="1:17">
      <c r="A469" s="85" t="str">
        <f>IF(FN_MC!B447="","*",FN_MC!B447)</f>
        <v>*</v>
      </c>
      <c r="B469" s="86" t="str">
        <f>IF(FN_MC!X447="","*",FN_MC!X447)</f>
        <v>*</v>
      </c>
      <c r="C469" s="87" t="str">
        <f>IF(FN_MC!S447="","*",FN_MC!S447)</f>
        <v>-</v>
      </c>
      <c r="D469" s="87" t="str">
        <f>IF(FN_MC!T447="","*",FN_MC!T447)</f>
        <v>-</v>
      </c>
      <c r="E469" s="87" t="str">
        <f>IF(FN_MC!D447="","*",FN_MC!D447)</f>
        <v>*</v>
      </c>
      <c r="F469" s="87" t="str">
        <f>IF(FN_MC!H447="","*",FN_MC!H447)</f>
        <v>*</v>
      </c>
      <c r="G469" s="87" t="str">
        <f>IF(FN_MC!M447="","*",FN_MC!M447)</f>
        <v>-</v>
      </c>
      <c r="H469" s="125" t="str">
        <f>IF(FN_MC!K447="","*",FN_MC!K447)</f>
        <v>*</v>
      </c>
      <c r="I469" s="110" t="str">
        <f>IF(FN_MC!O447="","*",FN_MC!O447)</f>
        <v>*</v>
      </c>
      <c r="J469" s="110" t="str">
        <f>IF(FN_MC!P447="","*",FN_MC!P447)</f>
        <v>*</v>
      </c>
      <c r="K469" s="118" t="str">
        <f>IF(FN_MC!AK447="","*",FN_MC!AK447)</f>
        <v>-</v>
      </c>
      <c r="L469" s="118" t="str">
        <f>IF(FN_MC!AM447="","*",FN_MC!AM447)</f>
        <v>-</v>
      </c>
      <c r="M469" s="118" t="str">
        <f>IF(FN_MC!AP447="","*",FN_MC!AP447)</f>
        <v>-</v>
      </c>
      <c r="N469" s="118" t="str">
        <f>IF(FN_MC!AM447="","*",FN_MC!AM447)</f>
        <v>-</v>
      </c>
      <c r="O469" s="136">
        <f>FN_MC!BH447</f>
        <v>0</v>
      </c>
      <c r="P469" s="78"/>
      <c r="Q469" s="120" t="str">
        <f>IF($A$2=1,IF(FN_MC!BJ447="","*",FN_MC!BJ447),IF(FN_MC!BK447="","*",FN_MC!BK447))</f>
        <v>*</v>
      </c>
    </row>
    <row r="470" spans="1:17">
      <c r="A470" s="85" t="str">
        <f>IF(FN_MC!B448="","*",FN_MC!B448)</f>
        <v>*</v>
      </c>
      <c r="B470" s="86" t="str">
        <f>IF(FN_MC!X448="","*",FN_MC!X448)</f>
        <v>*</v>
      </c>
      <c r="C470" s="87" t="str">
        <f>IF(FN_MC!S448="","*",FN_MC!S448)</f>
        <v>-</v>
      </c>
      <c r="D470" s="87" t="str">
        <f>IF(FN_MC!T448="","*",FN_MC!T448)</f>
        <v>-</v>
      </c>
      <c r="E470" s="87" t="str">
        <f>IF(FN_MC!D448="","*",FN_MC!D448)</f>
        <v>*</v>
      </c>
      <c r="F470" s="87" t="str">
        <f>IF(FN_MC!H448="","*",FN_MC!H448)</f>
        <v>*</v>
      </c>
      <c r="G470" s="87" t="str">
        <f>IF(FN_MC!M448="","*",FN_MC!M448)</f>
        <v>-</v>
      </c>
      <c r="H470" s="125" t="str">
        <f>IF(FN_MC!K448="","*",FN_MC!K448)</f>
        <v>*</v>
      </c>
      <c r="I470" s="110" t="str">
        <f>IF(FN_MC!O448="","*",FN_MC!O448)</f>
        <v>*</v>
      </c>
      <c r="J470" s="110" t="str">
        <f>IF(FN_MC!P448="","*",FN_MC!P448)</f>
        <v>*</v>
      </c>
      <c r="K470" s="118" t="str">
        <f>IF(FN_MC!AK448="","*",FN_MC!AK448)</f>
        <v>-</v>
      </c>
      <c r="L470" s="118" t="str">
        <f>IF(FN_MC!AM448="","*",FN_MC!AM448)</f>
        <v>-</v>
      </c>
      <c r="M470" s="118" t="str">
        <f>IF(FN_MC!AP448="","*",FN_MC!AP448)</f>
        <v>-</v>
      </c>
      <c r="N470" s="118" t="str">
        <f>IF(FN_MC!AM448="","*",FN_MC!AM448)</f>
        <v>-</v>
      </c>
      <c r="O470" s="136">
        <f>FN_MC!BH448</f>
        <v>0</v>
      </c>
      <c r="P470" s="78"/>
      <c r="Q470" s="120" t="str">
        <f>IF($A$2=1,IF(FN_MC!BJ448="","*",FN_MC!BJ448),IF(FN_MC!BK448="","*",FN_MC!BK448))</f>
        <v>*</v>
      </c>
    </row>
    <row r="471" spans="1:17">
      <c r="A471" s="85" t="str">
        <f>IF(FN_MC!B449="","*",FN_MC!B449)</f>
        <v>*</v>
      </c>
      <c r="B471" s="86" t="str">
        <f>IF(FN_MC!X449="","*",FN_MC!X449)</f>
        <v>*</v>
      </c>
      <c r="C471" s="87" t="str">
        <f>IF(FN_MC!S449="","*",FN_MC!S449)</f>
        <v>-</v>
      </c>
      <c r="D471" s="87" t="str">
        <f>IF(FN_MC!T449="","*",FN_MC!T449)</f>
        <v>-</v>
      </c>
      <c r="E471" s="87" t="str">
        <f>IF(FN_MC!D449="","*",FN_MC!D449)</f>
        <v>*</v>
      </c>
      <c r="F471" s="87" t="str">
        <f>IF(FN_MC!H449="","*",FN_MC!H449)</f>
        <v>*</v>
      </c>
      <c r="G471" s="87" t="str">
        <f>IF(FN_MC!M449="","*",FN_MC!M449)</f>
        <v>-</v>
      </c>
      <c r="H471" s="125" t="str">
        <f>IF(FN_MC!K449="","*",FN_MC!K449)</f>
        <v>*</v>
      </c>
      <c r="I471" s="110" t="str">
        <f>IF(FN_MC!O449="","*",FN_MC!O449)</f>
        <v>*</v>
      </c>
      <c r="J471" s="110" t="str">
        <f>IF(FN_MC!P449="","*",FN_MC!P449)</f>
        <v>*</v>
      </c>
      <c r="K471" s="118" t="str">
        <f>IF(FN_MC!AK449="","*",FN_MC!AK449)</f>
        <v>-</v>
      </c>
      <c r="L471" s="118" t="str">
        <f>IF(FN_MC!AM449="","*",FN_MC!AM449)</f>
        <v>-</v>
      </c>
      <c r="M471" s="118" t="str">
        <f>IF(FN_MC!AP449="","*",FN_MC!AP449)</f>
        <v>-</v>
      </c>
      <c r="N471" s="118" t="str">
        <f>IF(FN_MC!AM449="","*",FN_MC!AM449)</f>
        <v>-</v>
      </c>
      <c r="O471" s="136">
        <f>FN_MC!BH449</f>
        <v>0</v>
      </c>
      <c r="P471" s="78"/>
      <c r="Q471" s="120" t="str">
        <f>IF($A$2=1,IF(FN_MC!BJ449="","*",FN_MC!BJ449),IF(FN_MC!BK449="","*",FN_MC!BK449))</f>
        <v>*</v>
      </c>
    </row>
    <row r="472" spans="1:17">
      <c r="A472" s="85" t="str">
        <f>IF(FN_MC!B450="","*",FN_MC!B450)</f>
        <v>*</v>
      </c>
      <c r="B472" s="86" t="str">
        <f>IF(FN_MC!X450="","*",FN_MC!X450)</f>
        <v>*</v>
      </c>
      <c r="C472" s="87" t="str">
        <f>IF(FN_MC!S450="","*",FN_MC!S450)</f>
        <v>-</v>
      </c>
      <c r="D472" s="87" t="str">
        <f>IF(FN_MC!T450="","*",FN_MC!T450)</f>
        <v>-</v>
      </c>
      <c r="E472" s="87" t="str">
        <f>IF(FN_MC!D450="","*",FN_MC!D450)</f>
        <v>*</v>
      </c>
      <c r="F472" s="87" t="str">
        <f>IF(FN_MC!H450="","*",FN_MC!H450)</f>
        <v>*</v>
      </c>
      <c r="G472" s="87" t="str">
        <f>IF(FN_MC!M450="","*",FN_MC!M450)</f>
        <v>-</v>
      </c>
      <c r="H472" s="125" t="str">
        <f>IF(FN_MC!K450="","*",FN_MC!K450)</f>
        <v>*</v>
      </c>
      <c r="I472" s="110" t="str">
        <f>IF(FN_MC!O450="","*",FN_MC!O450)</f>
        <v>*</v>
      </c>
      <c r="J472" s="110" t="str">
        <f>IF(FN_MC!P450="","*",FN_MC!P450)</f>
        <v>*</v>
      </c>
      <c r="K472" s="118" t="str">
        <f>IF(FN_MC!AK450="","*",FN_MC!AK450)</f>
        <v>-</v>
      </c>
      <c r="L472" s="118" t="str">
        <f>IF(FN_MC!AM450="","*",FN_MC!AM450)</f>
        <v>-</v>
      </c>
      <c r="M472" s="118" t="str">
        <f>IF(FN_MC!AP450="","*",FN_MC!AP450)</f>
        <v>-</v>
      </c>
      <c r="N472" s="118" t="str">
        <f>IF(FN_MC!AM450="","*",FN_MC!AM450)</f>
        <v>-</v>
      </c>
      <c r="O472" s="136">
        <f>FN_MC!BH450</f>
        <v>0</v>
      </c>
      <c r="P472" s="78"/>
      <c r="Q472" s="120" t="str">
        <f>IF($A$2=1,IF(FN_MC!BJ450="","*",FN_MC!BJ450),IF(FN_MC!BK450="","*",FN_MC!BK450))</f>
        <v>*</v>
      </c>
    </row>
    <row r="473" spans="1:17">
      <c r="A473" s="85" t="str">
        <f>IF(FN_MC!B451="","*",FN_MC!B451)</f>
        <v>*</v>
      </c>
      <c r="B473" s="86" t="str">
        <f>IF(FN_MC!X451="","*",FN_MC!X451)</f>
        <v>*</v>
      </c>
      <c r="C473" s="87" t="str">
        <f>IF(FN_MC!S451="","*",FN_MC!S451)</f>
        <v>-</v>
      </c>
      <c r="D473" s="87" t="str">
        <f>IF(FN_MC!T451="","*",FN_MC!T451)</f>
        <v>-</v>
      </c>
      <c r="E473" s="87" t="str">
        <f>IF(FN_MC!D451="","*",FN_MC!D451)</f>
        <v>*</v>
      </c>
      <c r="F473" s="87" t="str">
        <f>IF(FN_MC!H451="","*",FN_MC!H451)</f>
        <v>*</v>
      </c>
      <c r="G473" s="87" t="str">
        <f>IF(FN_MC!M451="","*",FN_MC!M451)</f>
        <v>-</v>
      </c>
      <c r="H473" s="125" t="str">
        <f>IF(FN_MC!K451="","*",FN_MC!K451)</f>
        <v>*</v>
      </c>
      <c r="I473" s="110" t="str">
        <f>IF(FN_MC!O451="","*",FN_MC!O451)</f>
        <v>*</v>
      </c>
      <c r="J473" s="110" t="str">
        <f>IF(FN_MC!P451="","*",FN_MC!P451)</f>
        <v>*</v>
      </c>
      <c r="K473" s="118" t="str">
        <f>IF(FN_MC!AK451="","*",FN_MC!AK451)</f>
        <v>-</v>
      </c>
      <c r="L473" s="118" t="str">
        <f>IF(FN_MC!AM451="","*",FN_MC!AM451)</f>
        <v>-</v>
      </c>
      <c r="M473" s="118" t="str">
        <f>IF(FN_MC!AP451="","*",FN_MC!AP451)</f>
        <v>-</v>
      </c>
      <c r="N473" s="118" t="str">
        <f>IF(FN_MC!AM451="","*",FN_MC!AM451)</f>
        <v>-</v>
      </c>
      <c r="O473" s="136">
        <f>FN_MC!BH451</f>
        <v>0</v>
      </c>
      <c r="P473" s="78"/>
      <c r="Q473" s="120" t="str">
        <f>IF($A$2=1,IF(FN_MC!BJ451="","*",FN_MC!BJ451),IF(FN_MC!BK451="","*",FN_MC!BK451))</f>
        <v>*</v>
      </c>
    </row>
    <row r="474" spans="1:17">
      <c r="A474" s="85" t="str">
        <f>IF(FN_MC!B452="","*",FN_MC!B452)</f>
        <v>*</v>
      </c>
      <c r="B474" s="86" t="str">
        <f>IF(FN_MC!X452="","*",FN_MC!X452)</f>
        <v>*</v>
      </c>
      <c r="C474" s="87" t="str">
        <f>IF(FN_MC!S452="","*",FN_MC!S452)</f>
        <v>-</v>
      </c>
      <c r="D474" s="87" t="str">
        <f>IF(FN_MC!T452="","*",FN_MC!T452)</f>
        <v>-</v>
      </c>
      <c r="E474" s="87" t="str">
        <f>IF(FN_MC!D452="","*",FN_MC!D452)</f>
        <v>*</v>
      </c>
      <c r="F474" s="87" t="str">
        <f>IF(FN_MC!H452="","*",FN_MC!H452)</f>
        <v>*</v>
      </c>
      <c r="G474" s="87" t="str">
        <f>IF(FN_MC!M452="","*",FN_MC!M452)</f>
        <v>-</v>
      </c>
      <c r="H474" s="125" t="str">
        <f>IF(FN_MC!K452="","*",FN_MC!K452)</f>
        <v>*</v>
      </c>
      <c r="I474" s="110" t="str">
        <f>IF(FN_MC!O452="","*",FN_MC!O452)</f>
        <v>*</v>
      </c>
      <c r="J474" s="110" t="str">
        <f>IF(FN_MC!P452="","*",FN_MC!P452)</f>
        <v>*</v>
      </c>
      <c r="K474" s="118" t="str">
        <f>IF(FN_MC!AK452="","*",FN_MC!AK452)</f>
        <v>-</v>
      </c>
      <c r="L474" s="118" t="str">
        <f>IF(FN_MC!AM452="","*",FN_MC!AM452)</f>
        <v>-</v>
      </c>
      <c r="M474" s="118" t="str">
        <f>IF(FN_MC!AP452="","*",FN_MC!AP452)</f>
        <v>-</v>
      </c>
      <c r="N474" s="118" t="str">
        <f>IF(FN_MC!AM452="","*",FN_MC!AM452)</f>
        <v>-</v>
      </c>
      <c r="O474" s="136">
        <f>FN_MC!BH452</f>
        <v>0</v>
      </c>
      <c r="P474" s="78"/>
      <c r="Q474" s="120" t="str">
        <f>IF($A$2=1,IF(FN_MC!BJ452="","*",FN_MC!BJ452),IF(FN_MC!BK452="","*",FN_MC!BK452))</f>
        <v>*</v>
      </c>
    </row>
    <row r="475" spans="1:17">
      <c r="A475" s="85" t="str">
        <f>IF(FN_MC!B453="","*",FN_MC!B453)</f>
        <v>*</v>
      </c>
      <c r="B475" s="86" t="str">
        <f>IF(FN_MC!X453="","*",FN_MC!X453)</f>
        <v>*</v>
      </c>
      <c r="C475" s="87" t="str">
        <f>IF(FN_MC!S453="","*",FN_MC!S453)</f>
        <v>-</v>
      </c>
      <c r="D475" s="87" t="str">
        <f>IF(FN_MC!T453="","*",FN_MC!T453)</f>
        <v>-</v>
      </c>
      <c r="E475" s="87" t="str">
        <f>IF(FN_MC!D453="","*",FN_MC!D453)</f>
        <v>*</v>
      </c>
      <c r="F475" s="87" t="str">
        <f>IF(FN_MC!H453="","*",FN_MC!H453)</f>
        <v>*</v>
      </c>
      <c r="G475" s="87" t="str">
        <f>IF(FN_MC!M453="","*",FN_MC!M453)</f>
        <v>-</v>
      </c>
      <c r="H475" s="125" t="str">
        <f>IF(FN_MC!K453="","*",FN_MC!K453)</f>
        <v>*</v>
      </c>
      <c r="I475" s="110" t="str">
        <f>IF(FN_MC!O453="","*",FN_MC!O453)</f>
        <v>*</v>
      </c>
      <c r="J475" s="110" t="str">
        <f>IF(FN_MC!P453="","*",FN_MC!P453)</f>
        <v>*</v>
      </c>
      <c r="K475" s="118" t="str">
        <f>IF(FN_MC!AK453="","*",FN_MC!AK453)</f>
        <v>-</v>
      </c>
      <c r="L475" s="118" t="str">
        <f>IF(FN_MC!AM453="","*",FN_MC!AM453)</f>
        <v>-</v>
      </c>
      <c r="M475" s="118" t="str">
        <f>IF(FN_MC!AP453="","*",FN_MC!AP453)</f>
        <v>-</v>
      </c>
      <c r="N475" s="118" t="str">
        <f>IF(FN_MC!AM453="","*",FN_MC!AM453)</f>
        <v>-</v>
      </c>
      <c r="O475" s="136">
        <f>FN_MC!BH453</f>
        <v>0</v>
      </c>
      <c r="P475" s="78"/>
      <c r="Q475" s="120" t="str">
        <f>IF($A$2=1,IF(FN_MC!BJ453="","*",FN_MC!BJ453),IF(FN_MC!BK453="","*",FN_MC!BK453))</f>
        <v>*</v>
      </c>
    </row>
    <row r="476" spans="1:17">
      <c r="A476" s="85" t="str">
        <f>IF(FN_MC!B454="","*",FN_MC!B454)</f>
        <v>*</v>
      </c>
      <c r="B476" s="86" t="str">
        <f>IF(FN_MC!X454="","*",FN_MC!X454)</f>
        <v>*</v>
      </c>
      <c r="C476" s="87" t="str">
        <f>IF(FN_MC!S454="","*",FN_MC!S454)</f>
        <v>-</v>
      </c>
      <c r="D476" s="87" t="str">
        <f>IF(FN_MC!T454="","*",FN_MC!T454)</f>
        <v>-</v>
      </c>
      <c r="E476" s="87" t="str">
        <f>IF(FN_MC!D454="","*",FN_MC!D454)</f>
        <v>*</v>
      </c>
      <c r="F476" s="87" t="str">
        <f>IF(FN_MC!H454="","*",FN_MC!H454)</f>
        <v>*</v>
      </c>
      <c r="G476" s="87" t="str">
        <f>IF(FN_MC!M454="","*",FN_MC!M454)</f>
        <v>-</v>
      </c>
      <c r="H476" s="125" t="str">
        <f>IF(FN_MC!K454="","*",FN_MC!K454)</f>
        <v>*</v>
      </c>
      <c r="I476" s="110" t="str">
        <f>IF(FN_MC!O454="","*",FN_MC!O454)</f>
        <v>*</v>
      </c>
      <c r="J476" s="110" t="str">
        <f>IF(FN_MC!P454="","*",FN_MC!P454)</f>
        <v>*</v>
      </c>
      <c r="K476" s="118" t="str">
        <f>IF(FN_MC!AK454="","*",FN_MC!AK454)</f>
        <v>-</v>
      </c>
      <c r="L476" s="118" t="str">
        <f>IF(FN_MC!AM454="","*",FN_MC!AM454)</f>
        <v>-</v>
      </c>
      <c r="M476" s="118" t="str">
        <f>IF(FN_MC!AP454="","*",FN_MC!AP454)</f>
        <v>-</v>
      </c>
      <c r="N476" s="118" t="str">
        <f>IF(FN_MC!AM454="","*",FN_MC!AM454)</f>
        <v>-</v>
      </c>
      <c r="O476" s="136">
        <f>FN_MC!BH454</f>
        <v>0</v>
      </c>
      <c r="P476" s="78"/>
      <c r="Q476" s="120" t="str">
        <f>IF($A$2=1,IF(FN_MC!BJ454="","*",FN_MC!BJ454),IF(FN_MC!BK454="","*",FN_MC!BK454))</f>
        <v>*</v>
      </c>
    </row>
    <row r="477" spans="1:17">
      <c r="A477" s="85" t="str">
        <f>IF(FN_MC!B455="","*",FN_MC!B455)</f>
        <v>*</v>
      </c>
      <c r="B477" s="86" t="str">
        <f>IF(FN_MC!X455="","*",FN_MC!X455)</f>
        <v>*</v>
      </c>
      <c r="C477" s="87" t="str">
        <f>IF(FN_MC!S455="","*",FN_MC!S455)</f>
        <v>-</v>
      </c>
      <c r="D477" s="87" t="str">
        <f>IF(FN_MC!T455="","*",FN_MC!T455)</f>
        <v>-</v>
      </c>
      <c r="E477" s="87" t="str">
        <f>IF(FN_MC!D455="","*",FN_MC!D455)</f>
        <v>*</v>
      </c>
      <c r="F477" s="87" t="str">
        <f>IF(FN_MC!H455="","*",FN_MC!H455)</f>
        <v>*</v>
      </c>
      <c r="G477" s="87" t="str">
        <f>IF(FN_MC!M455="","*",FN_MC!M455)</f>
        <v>-</v>
      </c>
      <c r="H477" s="125" t="str">
        <f>IF(FN_MC!K455="","*",FN_MC!K455)</f>
        <v>*</v>
      </c>
      <c r="I477" s="110" t="str">
        <f>IF(FN_MC!O455="","*",FN_MC!O455)</f>
        <v>*</v>
      </c>
      <c r="J477" s="110" t="str">
        <f>IF(FN_MC!P455="","*",FN_MC!P455)</f>
        <v>*</v>
      </c>
      <c r="K477" s="118" t="str">
        <f>IF(FN_MC!AK455="","*",FN_MC!AK455)</f>
        <v>-</v>
      </c>
      <c r="L477" s="118" t="str">
        <f>IF(FN_MC!AM455="","*",FN_MC!AM455)</f>
        <v>-</v>
      </c>
      <c r="M477" s="118" t="str">
        <f>IF(FN_MC!AP455="","*",FN_MC!AP455)</f>
        <v>-</v>
      </c>
      <c r="N477" s="118" t="str">
        <f>IF(FN_MC!AM455="","*",FN_MC!AM455)</f>
        <v>-</v>
      </c>
      <c r="O477" s="136">
        <f>FN_MC!BH455</f>
        <v>0</v>
      </c>
      <c r="P477" s="78"/>
      <c r="Q477" s="120" t="str">
        <f>IF($A$2=1,IF(FN_MC!BJ455="","*",FN_MC!BJ455),IF(FN_MC!BK455="","*",FN_MC!BK455))</f>
        <v>*</v>
      </c>
    </row>
    <row r="478" spans="1:17">
      <c r="A478" s="85" t="str">
        <f>IF(FN_MC!B456="","*",FN_MC!B456)</f>
        <v>*</v>
      </c>
      <c r="B478" s="86" t="str">
        <f>IF(FN_MC!X456="","*",FN_MC!X456)</f>
        <v>*</v>
      </c>
      <c r="C478" s="87" t="str">
        <f>IF(FN_MC!S456="","*",FN_MC!S456)</f>
        <v>-</v>
      </c>
      <c r="D478" s="87" t="str">
        <f>IF(FN_MC!T456="","*",FN_MC!T456)</f>
        <v>-</v>
      </c>
      <c r="E478" s="87" t="str">
        <f>IF(FN_MC!D456="","*",FN_MC!D456)</f>
        <v>*</v>
      </c>
      <c r="F478" s="87" t="str">
        <f>IF(FN_MC!H456="","*",FN_MC!H456)</f>
        <v>*</v>
      </c>
      <c r="G478" s="87" t="str">
        <f>IF(FN_MC!M456="","*",FN_MC!M456)</f>
        <v>-</v>
      </c>
      <c r="H478" s="125" t="str">
        <f>IF(FN_MC!K456="","*",FN_MC!K456)</f>
        <v>*</v>
      </c>
      <c r="I478" s="110" t="str">
        <f>IF(FN_MC!O456="","*",FN_MC!O456)</f>
        <v>*</v>
      </c>
      <c r="J478" s="110" t="str">
        <f>IF(FN_MC!P456="","*",FN_MC!P456)</f>
        <v>*</v>
      </c>
      <c r="K478" s="118" t="str">
        <f>IF(FN_MC!AK456="","*",FN_MC!AK456)</f>
        <v>-</v>
      </c>
      <c r="L478" s="118" t="str">
        <f>IF(FN_MC!AM456="","*",FN_MC!AM456)</f>
        <v>-</v>
      </c>
      <c r="M478" s="118" t="str">
        <f>IF(FN_MC!AP456="","*",FN_MC!AP456)</f>
        <v>-</v>
      </c>
      <c r="N478" s="118" t="str">
        <f>IF(FN_MC!AM456="","*",FN_MC!AM456)</f>
        <v>-</v>
      </c>
      <c r="O478" s="136">
        <f>FN_MC!BH456</f>
        <v>0</v>
      </c>
      <c r="P478" s="78"/>
      <c r="Q478" s="120" t="str">
        <f>IF($A$2=1,IF(FN_MC!BJ456="","*",FN_MC!BJ456),IF(FN_MC!BK456="","*",FN_MC!BK456))</f>
        <v>*</v>
      </c>
    </row>
    <row r="479" spans="1:17">
      <c r="A479" s="85" t="str">
        <f>IF(FN_MC!B457="","*",FN_MC!B457)</f>
        <v>*</v>
      </c>
      <c r="B479" s="86" t="str">
        <f>IF(FN_MC!X457="","*",FN_MC!X457)</f>
        <v>*</v>
      </c>
      <c r="C479" s="87" t="str">
        <f>IF(FN_MC!S457="","*",FN_MC!S457)</f>
        <v>-</v>
      </c>
      <c r="D479" s="87" t="str">
        <f>IF(FN_MC!T457="","*",FN_MC!T457)</f>
        <v>-</v>
      </c>
      <c r="E479" s="87" t="str">
        <f>IF(FN_MC!D457="","*",FN_MC!D457)</f>
        <v>*</v>
      </c>
      <c r="F479" s="87" t="str">
        <f>IF(FN_MC!H457="","*",FN_MC!H457)</f>
        <v>*</v>
      </c>
      <c r="G479" s="87" t="str">
        <f>IF(FN_MC!M457="","*",FN_MC!M457)</f>
        <v>-</v>
      </c>
      <c r="H479" s="125" t="str">
        <f>IF(FN_MC!K457="","*",FN_MC!K457)</f>
        <v>*</v>
      </c>
      <c r="I479" s="110" t="str">
        <f>IF(FN_MC!O457="","*",FN_MC!O457)</f>
        <v>*</v>
      </c>
      <c r="J479" s="110" t="str">
        <f>IF(FN_MC!P457="","*",FN_MC!P457)</f>
        <v>*</v>
      </c>
      <c r="K479" s="118" t="str">
        <f>IF(FN_MC!AK457="","*",FN_MC!AK457)</f>
        <v>-</v>
      </c>
      <c r="L479" s="118" t="str">
        <f>IF(FN_MC!AM457="","*",FN_MC!AM457)</f>
        <v>-</v>
      </c>
      <c r="M479" s="118" t="str">
        <f>IF(FN_MC!AP457="","*",FN_MC!AP457)</f>
        <v>-</v>
      </c>
      <c r="N479" s="118" t="str">
        <f>IF(FN_MC!AM457="","*",FN_MC!AM457)</f>
        <v>-</v>
      </c>
      <c r="O479" s="136">
        <f>FN_MC!BH457</f>
        <v>0</v>
      </c>
      <c r="P479" s="78"/>
      <c r="Q479" s="120" t="str">
        <f>IF($A$2=1,IF(FN_MC!BJ457="","*",FN_MC!BJ457),IF(FN_MC!BK457="","*",FN_MC!BK457))</f>
        <v>*</v>
      </c>
    </row>
    <row r="480" spans="1:17">
      <c r="A480" s="85" t="str">
        <f>IF(FN_MC!B458="","*",FN_MC!B458)</f>
        <v>*</v>
      </c>
      <c r="B480" s="86" t="str">
        <f>IF(FN_MC!X458="","*",FN_MC!X458)</f>
        <v>*</v>
      </c>
      <c r="C480" s="87" t="str">
        <f>IF(FN_MC!S458="","*",FN_MC!S458)</f>
        <v>-</v>
      </c>
      <c r="D480" s="87" t="str">
        <f>IF(FN_MC!T458="","*",FN_MC!T458)</f>
        <v>-</v>
      </c>
      <c r="E480" s="87" t="str">
        <f>IF(FN_MC!D458="","*",FN_MC!D458)</f>
        <v>*</v>
      </c>
      <c r="F480" s="87" t="str">
        <f>IF(FN_MC!H458="","*",FN_MC!H458)</f>
        <v>*</v>
      </c>
      <c r="G480" s="87" t="str">
        <f>IF(FN_MC!M458="","*",FN_MC!M458)</f>
        <v>-</v>
      </c>
      <c r="H480" s="125" t="str">
        <f>IF(FN_MC!K458="","*",FN_MC!K458)</f>
        <v>*</v>
      </c>
      <c r="I480" s="110" t="str">
        <f>IF(FN_MC!O458="","*",FN_MC!O458)</f>
        <v>*</v>
      </c>
      <c r="J480" s="110" t="str">
        <f>IF(FN_MC!P458="","*",FN_MC!P458)</f>
        <v>*</v>
      </c>
      <c r="K480" s="118" t="str">
        <f>IF(FN_MC!AK458="","*",FN_MC!AK458)</f>
        <v>-</v>
      </c>
      <c r="L480" s="118" t="str">
        <f>IF(FN_MC!AM458="","*",FN_MC!AM458)</f>
        <v>-</v>
      </c>
      <c r="M480" s="118" t="str">
        <f>IF(FN_MC!AP458="","*",FN_MC!AP458)</f>
        <v>-</v>
      </c>
      <c r="N480" s="118" t="str">
        <f>IF(FN_MC!AM458="","*",FN_MC!AM458)</f>
        <v>-</v>
      </c>
      <c r="O480" s="136">
        <f>FN_MC!BH458</f>
        <v>0</v>
      </c>
      <c r="P480" s="78"/>
      <c r="Q480" s="120" t="str">
        <f>IF($A$2=1,IF(FN_MC!BJ458="","*",FN_MC!BJ458),IF(FN_MC!BK458="","*",FN_MC!BK458))</f>
        <v>*</v>
      </c>
    </row>
    <row r="481" spans="1:17">
      <c r="A481" s="85" t="str">
        <f>IF(FN_MC!B459="","*",FN_MC!B459)</f>
        <v>*</v>
      </c>
      <c r="B481" s="86" t="str">
        <f>IF(FN_MC!X459="","*",FN_MC!X459)</f>
        <v>*</v>
      </c>
      <c r="C481" s="87" t="str">
        <f>IF(FN_MC!S459="","*",FN_MC!S459)</f>
        <v>-</v>
      </c>
      <c r="D481" s="87" t="str">
        <f>IF(FN_MC!T459="","*",FN_MC!T459)</f>
        <v>-</v>
      </c>
      <c r="E481" s="87" t="str">
        <f>IF(FN_MC!D459="","*",FN_MC!D459)</f>
        <v>*</v>
      </c>
      <c r="F481" s="87" t="str">
        <f>IF(FN_MC!H459="","*",FN_MC!H459)</f>
        <v>*</v>
      </c>
      <c r="G481" s="87" t="str">
        <f>IF(FN_MC!M459="","*",FN_MC!M459)</f>
        <v>-</v>
      </c>
      <c r="H481" s="125" t="str">
        <f>IF(FN_MC!K459="","*",FN_MC!K459)</f>
        <v>*</v>
      </c>
      <c r="I481" s="110" t="str">
        <f>IF(FN_MC!O459="","*",FN_MC!O459)</f>
        <v>*</v>
      </c>
      <c r="J481" s="110" t="str">
        <f>IF(FN_MC!P459="","*",FN_MC!P459)</f>
        <v>*</v>
      </c>
      <c r="K481" s="118" t="str">
        <f>IF(FN_MC!AK459="","*",FN_MC!AK459)</f>
        <v>-</v>
      </c>
      <c r="L481" s="118" t="str">
        <f>IF(FN_MC!AM459="","*",FN_MC!AM459)</f>
        <v>-</v>
      </c>
      <c r="M481" s="118" t="str">
        <f>IF(FN_MC!AP459="","*",FN_MC!AP459)</f>
        <v>-</v>
      </c>
      <c r="N481" s="118" t="str">
        <f>IF(FN_MC!AM459="","*",FN_MC!AM459)</f>
        <v>-</v>
      </c>
      <c r="O481" s="136">
        <f>FN_MC!BH459</f>
        <v>0</v>
      </c>
      <c r="P481" s="78"/>
      <c r="Q481" s="120" t="str">
        <f>IF($A$2=1,IF(FN_MC!BJ459="","*",FN_MC!BJ459),IF(FN_MC!BK459="","*",FN_MC!BK459))</f>
        <v>*</v>
      </c>
    </row>
    <row r="482" spans="1:17">
      <c r="A482" s="85" t="str">
        <f>IF(FN_MC!B460="","*",FN_MC!B460)</f>
        <v>*</v>
      </c>
      <c r="B482" s="86" t="str">
        <f>IF(FN_MC!X460="","*",FN_MC!X460)</f>
        <v>*</v>
      </c>
      <c r="C482" s="87" t="str">
        <f>IF(FN_MC!S460="","*",FN_MC!S460)</f>
        <v>-</v>
      </c>
      <c r="D482" s="87" t="str">
        <f>IF(FN_MC!T460="","*",FN_MC!T460)</f>
        <v>-</v>
      </c>
      <c r="E482" s="87" t="str">
        <f>IF(FN_MC!D460="","*",FN_MC!D460)</f>
        <v>*</v>
      </c>
      <c r="F482" s="87" t="str">
        <f>IF(FN_MC!H460="","*",FN_MC!H460)</f>
        <v>*</v>
      </c>
      <c r="G482" s="87" t="str">
        <f>IF(FN_MC!M460="","*",FN_MC!M460)</f>
        <v>-</v>
      </c>
      <c r="H482" s="125" t="str">
        <f>IF(FN_MC!K460="","*",FN_MC!K460)</f>
        <v>*</v>
      </c>
      <c r="I482" s="110" t="str">
        <f>IF(FN_MC!O460="","*",FN_MC!O460)</f>
        <v>*</v>
      </c>
      <c r="J482" s="110" t="str">
        <f>IF(FN_MC!P460="","*",FN_MC!P460)</f>
        <v>*</v>
      </c>
      <c r="K482" s="118" t="str">
        <f>IF(FN_MC!AK460="","*",FN_MC!AK460)</f>
        <v>-</v>
      </c>
      <c r="L482" s="118" t="str">
        <f>IF(FN_MC!AM460="","*",FN_MC!AM460)</f>
        <v>-</v>
      </c>
      <c r="M482" s="118" t="str">
        <f>IF(FN_MC!AP460="","*",FN_MC!AP460)</f>
        <v>-</v>
      </c>
      <c r="N482" s="118" t="str">
        <f>IF(FN_MC!AM460="","*",FN_MC!AM460)</f>
        <v>-</v>
      </c>
      <c r="O482" s="136">
        <f>FN_MC!BH460</f>
        <v>0</v>
      </c>
      <c r="P482" s="78"/>
      <c r="Q482" s="120" t="str">
        <f>IF($A$2=1,IF(FN_MC!BJ460="","*",FN_MC!BJ460),IF(FN_MC!BK460="","*",FN_MC!BK460))</f>
        <v>*</v>
      </c>
    </row>
    <row r="483" spans="1:17">
      <c r="A483" s="85" t="str">
        <f>IF(FN_MC!B461="","*",FN_MC!B461)</f>
        <v>*</v>
      </c>
      <c r="B483" s="86" t="str">
        <f>IF(FN_MC!X461="","*",FN_MC!X461)</f>
        <v>*</v>
      </c>
      <c r="C483" s="87" t="str">
        <f>IF(FN_MC!S461="","*",FN_MC!S461)</f>
        <v>-</v>
      </c>
      <c r="D483" s="87" t="str">
        <f>IF(FN_MC!T461="","*",FN_MC!T461)</f>
        <v>-</v>
      </c>
      <c r="E483" s="87" t="str">
        <f>IF(FN_MC!D461="","*",FN_MC!D461)</f>
        <v>*</v>
      </c>
      <c r="F483" s="87" t="str">
        <f>IF(FN_MC!H461="","*",FN_MC!H461)</f>
        <v>*</v>
      </c>
      <c r="G483" s="87" t="str">
        <f>IF(FN_MC!M461="","*",FN_MC!M461)</f>
        <v>-</v>
      </c>
      <c r="H483" s="125" t="str">
        <f>IF(FN_MC!K461="","*",FN_MC!K461)</f>
        <v>*</v>
      </c>
      <c r="I483" s="110" t="str">
        <f>IF(FN_MC!O461="","*",FN_MC!O461)</f>
        <v>*</v>
      </c>
      <c r="J483" s="110" t="str">
        <f>IF(FN_MC!P461="","*",FN_MC!P461)</f>
        <v>*</v>
      </c>
      <c r="K483" s="118" t="str">
        <f>IF(FN_MC!AK461="","*",FN_MC!AK461)</f>
        <v>-</v>
      </c>
      <c r="L483" s="118" t="str">
        <f>IF(FN_MC!AM461="","*",FN_MC!AM461)</f>
        <v>-</v>
      </c>
      <c r="M483" s="118" t="str">
        <f>IF(FN_MC!AP461="","*",FN_MC!AP461)</f>
        <v>-</v>
      </c>
      <c r="N483" s="118" t="str">
        <f>IF(FN_MC!AM461="","*",FN_MC!AM461)</f>
        <v>-</v>
      </c>
      <c r="O483" s="136">
        <f>FN_MC!BH461</f>
        <v>0</v>
      </c>
      <c r="P483" s="78"/>
      <c r="Q483" s="120" t="str">
        <f>IF($A$2=1,IF(FN_MC!BJ461="","*",FN_MC!BJ461),IF(FN_MC!BK461="","*",FN_MC!BK461))</f>
        <v>*</v>
      </c>
    </row>
    <row r="484" spans="1:17">
      <c r="A484" s="85" t="str">
        <f>IF(FN_MC!B462="","*",FN_MC!B462)</f>
        <v>*</v>
      </c>
      <c r="B484" s="86" t="str">
        <f>IF(FN_MC!X462="","*",FN_MC!X462)</f>
        <v>*</v>
      </c>
      <c r="C484" s="87" t="str">
        <f>IF(FN_MC!S462="","*",FN_MC!S462)</f>
        <v>-</v>
      </c>
      <c r="D484" s="87" t="str">
        <f>IF(FN_MC!T462="","*",FN_MC!T462)</f>
        <v>-</v>
      </c>
      <c r="E484" s="87" t="str">
        <f>IF(FN_MC!D462="","*",FN_MC!D462)</f>
        <v>*</v>
      </c>
      <c r="F484" s="87" t="str">
        <f>IF(FN_MC!H462="","*",FN_MC!H462)</f>
        <v>*</v>
      </c>
      <c r="G484" s="87" t="str">
        <f>IF(FN_MC!M462="","*",FN_MC!M462)</f>
        <v>-</v>
      </c>
      <c r="H484" s="125" t="str">
        <f>IF(FN_MC!K462="","*",FN_MC!K462)</f>
        <v>*</v>
      </c>
      <c r="I484" s="110" t="str">
        <f>IF(FN_MC!O462="","*",FN_MC!O462)</f>
        <v>*</v>
      </c>
      <c r="J484" s="110" t="str">
        <f>IF(FN_MC!P462="","*",FN_MC!P462)</f>
        <v>*</v>
      </c>
      <c r="K484" s="118" t="str">
        <f>IF(FN_MC!AK462="","*",FN_MC!AK462)</f>
        <v>-</v>
      </c>
      <c r="L484" s="118" t="str">
        <f>IF(FN_MC!AM462="","*",FN_MC!AM462)</f>
        <v>-</v>
      </c>
      <c r="M484" s="118" t="str">
        <f>IF(FN_MC!AP462="","*",FN_MC!AP462)</f>
        <v>-</v>
      </c>
      <c r="N484" s="118" t="str">
        <f>IF(FN_MC!AM462="","*",FN_MC!AM462)</f>
        <v>-</v>
      </c>
      <c r="O484" s="136">
        <f>FN_MC!BH462</f>
        <v>0</v>
      </c>
      <c r="P484" s="78"/>
      <c r="Q484" s="120" t="str">
        <f>IF($A$2=1,IF(FN_MC!BJ462="","*",FN_MC!BJ462),IF(FN_MC!BK462="","*",FN_MC!BK462))</f>
        <v>*</v>
      </c>
    </row>
    <row r="485" spans="1:17">
      <c r="A485" s="85" t="str">
        <f>IF(FN_MC!B463="","*",FN_MC!B463)</f>
        <v>*</v>
      </c>
      <c r="B485" s="86" t="str">
        <f>IF(FN_MC!X463="","*",FN_MC!X463)</f>
        <v>*</v>
      </c>
      <c r="C485" s="87" t="str">
        <f>IF(FN_MC!S463="","*",FN_MC!S463)</f>
        <v>-</v>
      </c>
      <c r="D485" s="87" t="str">
        <f>IF(FN_MC!T463="","*",FN_MC!T463)</f>
        <v>-</v>
      </c>
      <c r="E485" s="87" t="str">
        <f>IF(FN_MC!D463="","*",FN_MC!D463)</f>
        <v>*</v>
      </c>
      <c r="F485" s="87" t="str">
        <f>IF(FN_MC!H463="","*",FN_MC!H463)</f>
        <v>*</v>
      </c>
      <c r="G485" s="87" t="str">
        <f>IF(FN_MC!M463="","*",FN_MC!M463)</f>
        <v>-</v>
      </c>
      <c r="H485" s="125" t="str">
        <f>IF(FN_MC!K463="","*",FN_MC!K463)</f>
        <v>*</v>
      </c>
      <c r="I485" s="110" t="str">
        <f>IF(FN_MC!O463="","*",FN_MC!O463)</f>
        <v>*</v>
      </c>
      <c r="J485" s="110" t="str">
        <f>IF(FN_MC!P463="","*",FN_MC!P463)</f>
        <v>*</v>
      </c>
      <c r="K485" s="118" t="str">
        <f>IF(FN_MC!AK463="","*",FN_MC!AK463)</f>
        <v>-</v>
      </c>
      <c r="L485" s="118" t="str">
        <f>IF(FN_MC!AM463="","*",FN_MC!AM463)</f>
        <v>-</v>
      </c>
      <c r="M485" s="118" t="str">
        <f>IF(FN_MC!AP463="","*",FN_MC!AP463)</f>
        <v>-</v>
      </c>
      <c r="N485" s="118" t="str">
        <f>IF(FN_MC!AM463="","*",FN_MC!AM463)</f>
        <v>-</v>
      </c>
      <c r="O485" s="136">
        <f>FN_MC!BH463</f>
        <v>0</v>
      </c>
      <c r="P485" s="78"/>
      <c r="Q485" s="120" t="str">
        <f>IF($A$2=1,IF(FN_MC!BJ463="","*",FN_MC!BJ463),IF(FN_MC!BK463="","*",FN_MC!BK463))</f>
        <v>*</v>
      </c>
    </row>
    <row r="486" spans="1:17">
      <c r="A486" s="85" t="str">
        <f>IF(FN_MC!B464="","*",FN_MC!B464)</f>
        <v>*</v>
      </c>
      <c r="B486" s="86" t="str">
        <f>IF(FN_MC!X464="","*",FN_MC!X464)</f>
        <v>*</v>
      </c>
      <c r="C486" s="87" t="str">
        <f>IF(FN_MC!S464="","*",FN_MC!S464)</f>
        <v>-</v>
      </c>
      <c r="D486" s="87" t="str">
        <f>IF(FN_MC!T464="","*",FN_MC!T464)</f>
        <v>-</v>
      </c>
      <c r="E486" s="87" t="str">
        <f>IF(FN_MC!D464="","*",FN_MC!D464)</f>
        <v>*</v>
      </c>
      <c r="F486" s="87" t="str">
        <f>IF(FN_MC!H464="","*",FN_MC!H464)</f>
        <v>*</v>
      </c>
      <c r="G486" s="87" t="str">
        <f>IF(FN_MC!M464="","*",FN_MC!M464)</f>
        <v>-</v>
      </c>
      <c r="H486" s="125" t="str">
        <f>IF(FN_MC!K464="","*",FN_MC!K464)</f>
        <v>*</v>
      </c>
      <c r="I486" s="110" t="str">
        <f>IF(FN_MC!O464="","*",FN_MC!O464)</f>
        <v>*</v>
      </c>
      <c r="J486" s="110" t="str">
        <f>IF(FN_MC!P464="","*",FN_MC!P464)</f>
        <v>*</v>
      </c>
      <c r="K486" s="118" t="str">
        <f>IF(FN_MC!AK464="","*",FN_MC!AK464)</f>
        <v>-</v>
      </c>
      <c r="L486" s="118" t="str">
        <f>IF(FN_MC!AM464="","*",FN_MC!AM464)</f>
        <v>-</v>
      </c>
      <c r="M486" s="118" t="str">
        <f>IF(FN_MC!AP464="","*",FN_MC!AP464)</f>
        <v>-</v>
      </c>
      <c r="N486" s="118" t="str">
        <f>IF(FN_MC!AM464="","*",FN_MC!AM464)</f>
        <v>-</v>
      </c>
      <c r="O486" s="136">
        <f>FN_MC!BH464</f>
        <v>0</v>
      </c>
      <c r="P486" s="78"/>
      <c r="Q486" s="120" t="str">
        <f>IF($A$2=1,IF(FN_MC!BJ464="","*",FN_MC!BJ464),IF(FN_MC!BK464="","*",FN_MC!BK464))</f>
        <v>*</v>
      </c>
    </row>
    <row r="487" spans="1:17">
      <c r="A487" s="85" t="str">
        <f>IF(FN_MC!B465="","*",FN_MC!B465)</f>
        <v>*</v>
      </c>
      <c r="B487" s="86" t="str">
        <f>IF(FN_MC!X465="","*",FN_MC!X465)</f>
        <v>*</v>
      </c>
      <c r="C487" s="87" t="str">
        <f>IF(FN_MC!S465="","*",FN_MC!S465)</f>
        <v>-</v>
      </c>
      <c r="D487" s="87" t="str">
        <f>IF(FN_MC!T465="","*",FN_MC!T465)</f>
        <v>-</v>
      </c>
      <c r="E487" s="87" t="str">
        <f>IF(FN_MC!D465="","*",FN_MC!D465)</f>
        <v>*</v>
      </c>
      <c r="F487" s="87" t="str">
        <f>IF(FN_MC!H465="","*",FN_MC!H465)</f>
        <v>*</v>
      </c>
      <c r="G487" s="87" t="str">
        <f>IF(FN_MC!M465="","*",FN_MC!M465)</f>
        <v>-</v>
      </c>
      <c r="H487" s="125" t="str">
        <f>IF(FN_MC!K465="","*",FN_MC!K465)</f>
        <v>*</v>
      </c>
      <c r="I487" s="110" t="str">
        <f>IF(FN_MC!O465="","*",FN_MC!O465)</f>
        <v>*</v>
      </c>
      <c r="J487" s="110" t="str">
        <f>IF(FN_MC!P465="","*",FN_MC!P465)</f>
        <v>*</v>
      </c>
      <c r="K487" s="118" t="str">
        <f>IF(FN_MC!AK465="","*",FN_MC!AK465)</f>
        <v>-</v>
      </c>
      <c r="L487" s="118" t="str">
        <f>IF(FN_MC!AM465="","*",FN_MC!AM465)</f>
        <v>-</v>
      </c>
      <c r="M487" s="118" t="str">
        <f>IF(FN_MC!AP465="","*",FN_MC!AP465)</f>
        <v>-</v>
      </c>
      <c r="N487" s="118" t="str">
        <f>IF(FN_MC!AM465="","*",FN_MC!AM465)</f>
        <v>-</v>
      </c>
      <c r="O487" s="136">
        <f>FN_MC!BH465</f>
        <v>0</v>
      </c>
      <c r="P487" s="78"/>
      <c r="Q487" s="120" t="str">
        <f>IF($A$2=1,IF(FN_MC!BJ465="","*",FN_MC!BJ465),IF(FN_MC!BK465="","*",FN_MC!BK465))</f>
        <v>*</v>
      </c>
    </row>
    <row r="488" spans="1:17">
      <c r="A488" s="85" t="str">
        <f>IF(FN_MC!B466="","*",FN_MC!B466)</f>
        <v>*</v>
      </c>
      <c r="B488" s="86" t="str">
        <f>IF(FN_MC!X466="","*",FN_MC!X466)</f>
        <v>*</v>
      </c>
      <c r="C488" s="87" t="str">
        <f>IF(FN_MC!S466="","*",FN_MC!S466)</f>
        <v>-</v>
      </c>
      <c r="D488" s="87" t="str">
        <f>IF(FN_MC!T466="","*",FN_MC!T466)</f>
        <v>-</v>
      </c>
      <c r="E488" s="87" t="str">
        <f>IF(FN_MC!D466="","*",FN_MC!D466)</f>
        <v>*</v>
      </c>
      <c r="F488" s="87" t="str">
        <f>IF(FN_MC!H466="","*",FN_MC!H466)</f>
        <v>*</v>
      </c>
      <c r="G488" s="87" t="str">
        <f>IF(FN_MC!M466="","*",FN_MC!M466)</f>
        <v>-</v>
      </c>
      <c r="H488" s="125" t="str">
        <f>IF(FN_MC!K466="","*",FN_MC!K466)</f>
        <v>*</v>
      </c>
      <c r="I488" s="110" t="str">
        <f>IF(FN_MC!O466="","*",FN_MC!O466)</f>
        <v>*</v>
      </c>
      <c r="J488" s="110" t="str">
        <f>IF(FN_MC!P466="","*",FN_MC!P466)</f>
        <v>*</v>
      </c>
      <c r="K488" s="118" t="str">
        <f>IF(FN_MC!AK466="","*",FN_MC!AK466)</f>
        <v>-</v>
      </c>
      <c r="L488" s="118" t="str">
        <f>IF(FN_MC!AM466="","*",FN_MC!AM466)</f>
        <v>-</v>
      </c>
      <c r="M488" s="118" t="str">
        <f>IF(FN_MC!AP466="","*",FN_MC!AP466)</f>
        <v>-</v>
      </c>
      <c r="N488" s="118" t="str">
        <f>IF(FN_MC!AM466="","*",FN_MC!AM466)</f>
        <v>-</v>
      </c>
      <c r="O488" s="136">
        <f>FN_MC!BH466</f>
        <v>0</v>
      </c>
      <c r="P488" s="78"/>
      <c r="Q488" s="120" t="str">
        <f>IF($A$2=1,IF(FN_MC!BJ466="","*",FN_MC!BJ466),IF(FN_MC!BK466="","*",FN_MC!BK466))</f>
        <v>*</v>
      </c>
    </row>
    <row r="489" spans="1:17">
      <c r="A489" s="85" t="str">
        <f>IF(FN_MC!B467="","*",FN_MC!B467)</f>
        <v>*</v>
      </c>
      <c r="B489" s="86" t="str">
        <f>IF(FN_MC!X467="","*",FN_MC!X467)</f>
        <v>*</v>
      </c>
      <c r="C489" s="87" t="str">
        <f>IF(FN_MC!S467="","*",FN_MC!S467)</f>
        <v>-</v>
      </c>
      <c r="D489" s="87" t="str">
        <f>IF(FN_MC!T467="","*",FN_MC!T467)</f>
        <v>-</v>
      </c>
      <c r="E489" s="87" t="str">
        <f>IF(FN_MC!D467="","*",FN_MC!D467)</f>
        <v>*</v>
      </c>
      <c r="F489" s="87" t="str">
        <f>IF(FN_MC!H467="","*",FN_MC!H467)</f>
        <v>*</v>
      </c>
      <c r="G489" s="87" t="str">
        <f>IF(FN_MC!M467="","*",FN_MC!M467)</f>
        <v>-</v>
      </c>
      <c r="H489" s="125" t="str">
        <f>IF(FN_MC!K467="","*",FN_MC!K467)</f>
        <v>*</v>
      </c>
      <c r="I489" s="110" t="str">
        <f>IF(FN_MC!O467="","*",FN_MC!O467)</f>
        <v>*</v>
      </c>
      <c r="J489" s="110" t="str">
        <f>IF(FN_MC!P467="","*",FN_MC!P467)</f>
        <v>*</v>
      </c>
      <c r="K489" s="118" t="str">
        <f>IF(FN_MC!AK467="","*",FN_MC!AK467)</f>
        <v>-</v>
      </c>
      <c r="L489" s="118" t="str">
        <f>IF(FN_MC!AM467="","*",FN_MC!AM467)</f>
        <v>-</v>
      </c>
      <c r="M489" s="118" t="str">
        <f>IF(FN_MC!AP467="","*",FN_MC!AP467)</f>
        <v>-</v>
      </c>
      <c r="N489" s="118" t="str">
        <f>IF(FN_MC!AM467="","*",FN_MC!AM467)</f>
        <v>-</v>
      </c>
      <c r="O489" s="136">
        <f>FN_MC!BH467</f>
        <v>0</v>
      </c>
      <c r="P489" s="78"/>
      <c r="Q489" s="120" t="str">
        <f>IF($A$2=1,IF(FN_MC!BJ467="","*",FN_MC!BJ467),IF(FN_MC!BK467="","*",FN_MC!BK467))</f>
        <v>*</v>
      </c>
    </row>
    <row r="490" spans="1:17">
      <c r="A490" s="85" t="str">
        <f>IF(FN_MC!B468="","*",FN_MC!B468)</f>
        <v>*</v>
      </c>
      <c r="B490" s="86" t="str">
        <f>IF(FN_MC!X468="","*",FN_MC!X468)</f>
        <v>*</v>
      </c>
      <c r="C490" s="87" t="str">
        <f>IF(FN_MC!S468="","*",FN_MC!S468)</f>
        <v>-</v>
      </c>
      <c r="D490" s="87" t="str">
        <f>IF(FN_MC!T468="","*",FN_MC!T468)</f>
        <v>-</v>
      </c>
      <c r="E490" s="87" t="str">
        <f>IF(FN_MC!D468="","*",FN_MC!D468)</f>
        <v>*</v>
      </c>
      <c r="F490" s="87" t="str">
        <f>IF(FN_MC!H468="","*",FN_MC!H468)</f>
        <v>*</v>
      </c>
      <c r="G490" s="87" t="str">
        <f>IF(FN_MC!M468="","*",FN_MC!M468)</f>
        <v>-</v>
      </c>
      <c r="H490" s="125" t="str">
        <f>IF(FN_MC!K468="","*",FN_MC!K468)</f>
        <v>*</v>
      </c>
      <c r="I490" s="110" t="str">
        <f>IF(FN_MC!O468="","*",FN_MC!O468)</f>
        <v>*</v>
      </c>
      <c r="J490" s="110" t="str">
        <f>IF(FN_MC!P468="","*",FN_MC!P468)</f>
        <v>*</v>
      </c>
      <c r="K490" s="118" t="str">
        <f>IF(FN_MC!AK468="","*",FN_MC!AK468)</f>
        <v>-</v>
      </c>
      <c r="L490" s="118" t="str">
        <f>IF(FN_MC!AM468="","*",FN_MC!AM468)</f>
        <v>-</v>
      </c>
      <c r="M490" s="118" t="str">
        <f>IF(FN_MC!AP468="","*",FN_MC!AP468)</f>
        <v>-</v>
      </c>
      <c r="N490" s="118" t="str">
        <f>IF(FN_MC!AM468="","*",FN_MC!AM468)</f>
        <v>-</v>
      </c>
      <c r="O490" s="136">
        <f>FN_MC!BH468</f>
        <v>0</v>
      </c>
      <c r="P490" s="78"/>
      <c r="Q490" s="120" t="str">
        <f>IF($A$2=1,IF(FN_MC!BJ468="","*",FN_MC!BJ468),IF(FN_MC!BK468="","*",FN_MC!BK468))</f>
        <v>*</v>
      </c>
    </row>
    <row r="491" spans="1:17">
      <c r="A491" s="85" t="str">
        <f>IF(FN_MC!B469="","*",FN_MC!B469)</f>
        <v>*</v>
      </c>
      <c r="B491" s="86" t="str">
        <f>IF(FN_MC!X469="","*",FN_MC!X469)</f>
        <v>*</v>
      </c>
      <c r="C491" s="87" t="str">
        <f>IF(FN_MC!S469="","*",FN_MC!S469)</f>
        <v>-</v>
      </c>
      <c r="D491" s="87" t="str">
        <f>IF(FN_MC!T469="","*",FN_MC!T469)</f>
        <v>-</v>
      </c>
      <c r="E491" s="87" t="str">
        <f>IF(FN_MC!D469="","*",FN_MC!D469)</f>
        <v>*</v>
      </c>
      <c r="F491" s="87" t="str">
        <f>IF(FN_MC!H469="","*",FN_MC!H469)</f>
        <v>*</v>
      </c>
      <c r="G491" s="87" t="str">
        <f>IF(FN_MC!M469="","*",FN_MC!M469)</f>
        <v>-</v>
      </c>
      <c r="H491" s="125" t="str">
        <f>IF(FN_MC!K469="","*",FN_MC!K469)</f>
        <v>*</v>
      </c>
      <c r="I491" s="110" t="str">
        <f>IF(FN_MC!O469="","*",FN_MC!O469)</f>
        <v>*</v>
      </c>
      <c r="J491" s="110" t="str">
        <f>IF(FN_MC!P469="","*",FN_MC!P469)</f>
        <v>*</v>
      </c>
      <c r="K491" s="118" t="str">
        <f>IF(FN_MC!AK469="","*",FN_MC!AK469)</f>
        <v>-</v>
      </c>
      <c r="L491" s="118" t="str">
        <f>IF(FN_MC!AM469="","*",FN_MC!AM469)</f>
        <v>-</v>
      </c>
      <c r="M491" s="118" t="str">
        <f>IF(FN_MC!AP469="","*",FN_MC!AP469)</f>
        <v>-</v>
      </c>
      <c r="N491" s="118" t="str">
        <f>IF(FN_MC!AM469="","*",FN_MC!AM469)</f>
        <v>-</v>
      </c>
      <c r="O491" s="136">
        <f>FN_MC!BH469</f>
        <v>0</v>
      </c>
      <c r="P491" s="78"/>
      <c r="Q491" s="120" t="str">
        <f>IF($A$2=1,IF(FN_MC!BJ469="","*",FN_MC!BJ469),IF(FN_MC!BK469="","*",FN_MC!BK469))</f>
        <v>*</v>
      </c>
    </row>
    <row r="492" spans="1:17">
      <c r="A492" s="85" t="str">
        <f>IF(FN_MC!B470="","*",FN_MC!B470)</f>
        <v>*</v>
      </c>
      <c r="B492" s="86" t="str">
        <f>IF(FN_MC!X470="","*",FN_MC!X470)</f>
        <v>*</v>
      </c>
      <c r="C492" s="87" t="str">
        <f>IF(FN_MC!S470="","*",FN_MC!S470)</f>
        <v>-</v>
      </c>
      <c r="D492" s="87" t="str">
        <f>IF(FN_MC!T470="","*",FN_MC!T470)</f>
        <v>-</v>
      </c>
      <c r="E492" s="87" t="str">
        <f>IF(FN_MC!D470="","*",FN_MC!D470)</f>
        <v>*</v>
      </c>
      <c r="F492" s="87" t="str">
        <f>IF(FN_MC!H470="","*",FN_MC!H470)</f>
        <v>*</v>
      </c>
      <c r="G492" s="87" t="str">
        <f>IF(FN_MC!M470="","*",FN_MC!M470)</f>
        <v>-</v>
      </c>
      <c r="H492" s="125" t="str">
        <f>IF(FN_MC!K470="","*",FN_MC!K470)</f>
        <v>*</v>
      </c>
      <c r="I492" s="110" t="str">
        <f>IF(FN_MC!O470="","*",FN_MC!O470)</f>
        <v>*</v>
      </c>
      <c r="J492" s="110" t="str">
        <f>IF(FN_MC!P470="","*",FN_MC!P470)</f>
        <v>*</v>
      </c>
      <c r="K492" s="118" t="str">
        <f>IF(FN_MC!AK470="","*",FN_MC!AK470)</f>
        <v>-</v>
      </c>
      <c r="L492" s="118" t="str">
        <f>IF(FN_MC!AM470="","*",FN_MC!AM470)</f>
        <v>-</v>
      </c>
      <c r="M492" s="118" t="str">
        <f>IF(FN_MC!AP470="","*",FN_MC!AP470)</f>
        <v>-</v>
      </c>
      <c r="N492" s="118" t="str">
        <f>IF(FN_MC!AM470="","*",FN_MC!AM470)</f>
        <v>-</v>
      </c>
      <c r="O492" s="136">
        <f>FN_MC!BH470</f>
        <v>0</v>
      </c>
      <c r="P492" s="78"/>
      <c r="Q492" s="120" t="str">
        <f>IF($A$2=1,IF(FN_MC!BJ470="","*",FN_MC!BJ470),IF(FN_MC!BK470="","*",FN_MC!BK470))</f>
        <v>*</v>
      </c>
    </row>
    <row r="493" spans="1:17">
      <c r="A493" s="85" t="str">
        <f>IF(FN_MC!B471="","*",FN_MC!B471)</f>
        <v>*</v>
      </c>
      <c r="B493" s="86" t="str">
        <f>IF(FN_MC!X471="","*",FN_MC!X471)</f>
        <v>*</v>
      </c>
      <c r="C493" s="87" t="str">
        <f>IF(FN_MC!S471="","*",FN_MC!S471)</f>
        <v>-</v>
      </c>
      <c r="D493" s="87" t="str">
        <f>IF(FN_MC!T471="","*",FN_MC!T471)</f>
        <v>-</v>
      </c>
      <c r="E493" s="87" t="str">
        <f>IF(FN_MC!D471="","*",FN_MC!D471)</f>
        <v>*</v>
      </c>
      <c r="F493" s="87" t="str">
        <f>IF(FN_MC!H471="","*",FN_MC!H471)</f>
        <v>*</v>
      </c>
      <c r="G493" s="87" t="str">
        <f>IF(FN_MC!M471="","*",FN_MC!M471)</f>
        <v>-</v>
      </c>
      <c r="H493" s="125" t="str">
        <f>IF(FN_MC!K471="","*",FN_MC!K471)</f>
        <v>*</v>
      </c>
      <c r="I493" s="110" t="str">
        <f>IF(FN_MC!O471="","*",FN_MC!O471)</f>
        <v>*</v>
      </c>
      <c r="J493" s="110" t="str">
        <f>IF(FN_MC!P471="","*",FN_MC!P471)</f>
        <v>*</v>
      </c>
      <c r="K493" s="118" t="str">
        <f>IF(FN_MC!AK471="","*",FN_MC!AK471)</f>
        <v>-</v>
      </c>
      <c r="L493" s="118" t="str">
        <f>IF(FN_MC!AM471="","*",FN_MC!AM471)</f>
        <v>-</v>
      </c>
      <c r="M493" s="118" t="str">
        <f>IF(FN_MC!AP471="","*",FN_MC!AP471)</f>
        <v>-</v>
      </c>
      <c r="N493" s="118" t="str">
        <f>IF(FN_MC!AM471="","*",FN_MC!AM471)</f>
        <v>-</v>
      </c>
      <c r="O493" s="136">
        <f>FN_MC!BH471</f>
        <v>0</v>
      </c>
      <c r="P493" s="78"/>
      <c r="Q493" s="120" t="str">
        <f>IF($A$2=1,IF(FN_MC!BJ471="","*",FN_MC!BJ471),IF(FN_MC!BK471="","*",FN_MC!BK471))</f>
        <v>*</v>
      </c>
    </row>
    <row r="494" spans="1:17">
      <c r="A494" s="85" t="str">
        <f>IF(FN_MC!B472="","*",FN_MC!B472)</f>
        <v>*</v>
      </c>
      <c r="B494" s="86" t="str">
        <f>IF(FN_MC!X472="","*",FN_MC!X472)</f>
        <v>*</v>
      </c>
      <c r="C494" s="87" t="str">
        <f>IF(FN_MC!S472="","*",FN_MC!S472)</f>
        <v>-</v>
      </c>
      <c r="D494" s="87" t="str">
        <f>IF(FN_MC!T472="","*",FN_MC!T472)</f>
        <v>-</v>
      </c>
      <c r="E494" s="87" t="str">
        <f>IF(FN_MC!D472="","*",FN_MC!D472)</f>
        <v>*</v>
      </c>
      <c r="F494" s="87" t="str">
        <f>IF(FN_MC!H472="","*",FN_MC!H472)</f>
        <v>*</v>
      </c>
      <c r="G494" s="87" t="str">
        <f>IF(FN_MC!M472="","*",FN_MC!M472)</f>
        <v>-</v>
      </c>
      <c r="H494" s="125" t="str">
        <f>IF(FN_MC!K472="","*",FN_MC!K472)</f>
        <v>*</v>
      </c>
      <c r="I494" s="110" t="str">
        <f>IF(FN_MC!O472="","*",FN_MC!O472)</f>
        <v>*</v>
      </c>
      <c r="J494" s="110" t="str">
        <f>IF(FN_MC!P472="","*",FN_MC!P472)</f>
        <v>*</v>
      </c>
      <c r="K494" s="118" t="str">
        <f>IF(FN_MC!AK472="","*",FN_MC!AK472)</f>
        <v>-</v>
      </c>
      <c r="L494" s="118" t="str">
        <f>IF(FN_MC!AM472="","*",FN_MC!AM472)</f>
        <v>-</v>
      </c>
      <c r="M494" s="118" t="str">
        <f>IF(FN_MC!AP472="","*",FN_MC!AP472)</f>
        <v>-</v>
      </c>
      <c r="N494" s="118" t="str">
        <f>IF(FN_MC!AM472="","*",FN_MC!AM472)</f>
        <v>-</v>
      </c>
      <c r="O494" s="136">
        <f>FN_MC!BH472</f>
        <v>0</v>
      </c>
      <c r="P494" s="78"/>
      <c r="Q494" s="120" t="str">
        <f>IF($A$2=1,IF(FN_MC!BJ472="","*",FN_MC!BJ472),IF(FN_MC!BK472="","*",FN_MC!BK472))</f>
        <v>*</v>
      </c>
    </row>
    <row r="495" spans="1:17">
      <c r="A495" s="85" t="str">
        <f>IF(FN_MC!B473="","*",FN_MC!B473)</f>
        <v>*</v>
      </c>
      <c r="B495" s="86" t="str">
        <f>IF(FN_MC!X473="","*",FN_MC!X473)</f>
        <v>*</v>
      </c>
      <c r="C495" s="87" t="str">
        <f>IF(FN_MC!S473="","*",FN_MC!S473)</f>
        <v>-</v>
      </c>
      <c r="D495" s="87" t="str">
        <f>IF(FN_MC!T473="","*",FN_MC!T473)</f>
        <v>-</v>
      </c>
      <c r="E495" s="87" t="str">
        <f>IF(FN_MC!D473="","*",FN_MC!D473)</f>
        <v>*</v>
      </c>
      <c r="F495" s="87" t="str">
        <f>IF(FN_MC!H473="","*",FN_MC!H473)</f>
        <v>*</v>
      </c>
      <c r="G495" s="87" t="str">
        <f>IF(FN_MC!M473="","*",FN_MC!M473)</f>
        <v>-</v>
      </c>
      <c r="H495" s="125" t="str">
        <f>IF(FN_MC!K473="","*",FN_MC!K473)</f>
        <v>*</v>
      </c>
      <c r="I495" s="110" t="str">
        <f>IF(FN_MC!O473="","*",FN_MC!O473)</f>
        <v>*</v>
      </c>
      <c r="J495" s="110" t="str">
        <f>IF(FN_MC!P473="","*",FN_MC!P473)</f>
        <v>*</v>
      </c>
      <c r="K495" s="118" t="str">
        <f>IF(FN_MC!AK473="","*",FN_MC!AK473)</f>
        <v>-</v>
      </c>
      <c r="L495" s="118" t="str">
        <f>IF(FN_MC!AM473="","*",FN_MC!AM473)</f>
        <v>-</v>
      </c>
      <c r="M495" s="118" t="str">
        <f>IF(FN_MC!AP473="","*",FN_MC!AP473)</f>
        <v>-</v>
      </c>
      <c r="N495" s="118" t="str">
        <f>IF(FN_MC!AM473="","*",FN_MC!AM473)</f>
        <v>-</v>
      </c>
      <c r="O495" s="136">
        <f>FN_MC!BH473</f>
        <v>0</v>
      </c>
      <c r="P495" s="78"/>
      <c r="Q495" s="120" t="str">
        <f>IF($A$2=1,IF(FN_MC!BJ473="","*",FN_MC!BJ473),IF(FN_MC!BK473="","*",FN_MC!BK473))</f>
        <v>*</v>
      </c>
    </row>
    <row r="496" spans="1:17">
      <c r="A496" s="85" t="str">
        <f>IF(FN_MC!B474="","*",FN_MC!B474)</f>
        <v>*</v>
      </c>
      <c r="B496" s="86" t="str">
        <f>IF(FN_MC!X474="","*",FN_MC!X474)</f>
        <v>*</v>
      </c>
      <c r="C496" s="87" t="str">
        <f>IF(FN_MC!S474="","*",FN_MC!S474)</f>
        <v>-</v>
      </c>
      <c r="D496" s="87" t="str">
        <f>IF(FN_MC!T474="","*",FN_MC!T474)</f>
        <v>-</v>
      </c>
      <c r="E496" s="87" t="str">
        <f>IF(FN_MC!D474="","*",FN_MC!D474)</f>
        <v>*</v>
      </c>
      <c r="F496" s="87" t="str">
        <f>IF(FN_MC!H474="","*",FN_MC!H474)</f>
        <v>*</v>
      </c>
      <c r="G496" s="87" t="str">
        <f>IF(FN_MC!M474="","*",FN_MC!M474)</f>
        <v>-</v>
      </c>
      <c r="H496" s="125" t="str">
        <f>IF(FN_MC!K474="","*",FN_MC!K474)</f>
        <v>*</v>
      </c>
      <c r="I496" s="110" t="str">
        <f>IF(FN_MC!O474="","*",FN_MC!O474)</f>
        <v>*</v>
      </c>
      <c r="J496" s="110" t="str">
        <f>IF(FN_MC!P474="","*",FN_MC!P474)</f>
        <v>*</v>
      </c>
      <c r="K496" s="118" t="str">
        <f>IF(FN_MC!AK474="","*",FN_MC!AK474)</f>
        <v>-</v>
      </c>
      <c r="L496" s="118" t="str">
        <f>IF(FN_MC!AM474="","*",FN_MC!AM474)</f>
        <v>-</v>
      </c>
      <c r="M496" s="118" t="str">
        <f>IF(FN_MC!AP474="","*",FN_MC!AP474)</f>
        <v>-</v>
      </c>
      <c r="N496" s="118" t="str">
        <f>IF(FN_MC!AM474="","*",FN_MC!AM474)</f>
        <v>-</v>
      </c>
      <c r="O496" s="136">
        <f>FN_MC!BH474</f>
        <v>0</v>
      </c>
      <c r="P496" s="78"/>
      <c r="Q496" s="120" t="str">
        <f>IF($A$2=1,IF(FN_MC!BJ474="","*",FN_MC!BJ474),IF(FN_MC!BK474="","*",FN_MC!BK474))</f>
        <v>*</v>
      </c>
    </row>
    <row r="497" spans="1:17">
      <c r="A497" s="85" t="str">
        <f>IF(FN_MC!B475="","*",FN_MC!B475)</f>
        <v>*</v>
      </c>
      <c r="B497" s="86" t="str">
        <f>IF(FN_MC!X475="","*",FN_MC!X475)</f>
        <v>*</v>
      </c>
      <c r="C497" s="87" t="str">
        <f>IF(FN_MC!S475="","*",FN_MC!S475)</f>
        <v>-</v>
      </c>
      <c r="D497" s="87" t="str">
        <f>IF(FN_MC!T475="","*",FN_MC!T475)</f>
        <v>-</v>
      </c>
      <c r="E497" s="87" t="str">
        <f>IF(FN_MC!D475="","*",FN_MC!D475)</f>
        <v>*</v>
      </c>
      <c r="F497" s="87" t="str">
        <f>IF(FN_MC!H475="","*",FN_MC!H475)</f>
        <v>*</v>
      </c>
      <c r="G497" s="87" t="str">
        <f>IF(FN_MC!M475="","*",FN_MC!M475)</f>
        <v>-</v>
      </c>
      <c r="H497" s="125" t="str">
        <f>IF(FN_MC!K475="","*",FN_MC!K475)</f>
        <v>*</v>
      </c>
      <c r="I497" s="110" t="str">
        <f>IF(FN_MC!O475="","*",FN_MC!O475)</f>
        <v>*</v>
      </c>
      <c r="J497" s="110" t="str">
        <f>IF(FN_MC!P475="","*",FN_MC!P475)</f>
        <v>*</v>
      </c>
      <c r="K497" s="118" t="str">
        <f>IF(FN_MC!AK475="","*",FN_MC!AK475)</f>
        <v>-</v>
      </c>
      <c r="L497" s="118" t="str">
        <f>IF(FN_MC!AM475="","*",FN_MC!AM475)</f>
        <v>-</v>
      </c>
      <c r="M497" s="118" t="str">
        <f>IF(FN_MC!AP475="","*",FN_MC!AP475)</f>
        <v>-</v>
      </c>
      <c r="N497" s="118" t="str">
        <f>IF(FN_MC!AM475="","*",FN_MC!AM475)</f>
        <v>-</v>
      </c>
      <c r="O497" s="136">
        <f>FN_MC!BH475</f>
        <v>0</v>
      </c>
      <c r="P497" s="78"/>
      <c r="Q497" s="120" t="str">
        <f>IF($A$2=1,IF(FN_MC!BJ475="","*",FN_MC!BJ475),IF(FN_MC!BK475="","*",FN_MC!BK475))</f>
        <v>*</v>
      </c>
    </row>
    <row r="498" spans="1:17">
      <c r="A498" s="85" t="str">
        <f>IF(FN_MC!B476="","*",FN_MC!B476)</f>
        <v>*</v>
      </c>
      <c r="B498" s="86" t="str">
        <f>IF(FN_MC!X476="","*",FN_MC!X476)</f>
        <v>*</v>
      </c>
      <c r="C498" s="87" t="str">
        <f>IF(FN_MC!S476="","*",FN_MC!S476)</f>
        <v>-</v>
      </c>
      <c r="D498" s="87" t="str">
        <f>IF(FN_MC!T476="","*",FN_MC!T476)</f>
        <v>-</v>
      </c>
      <c r="E498" s="87" t="str">
        <f>IF(FN_MC!D476="","*",FN_MC!D476)</f>
        <v>*</v>
      </c>
      <c r="F498" s="87" t="str">
        <f>IF(FN_MC!H476="","*",FN_MC!H476)</f>
        <v>*</v>
      </c>
      <c r="G498" s="87" t="str">
        <f>IF(FN_MC!M476="","*",FN_MC!M476)</f>
        <v>-</v>
      </c>
      <c r="H498" s="125" t="str">
        <f>IF(FN_MC!K476="","*",FN_MC!K476)</f>
        <v>*</v>
      </c>
      <c r="I498" s="110" t="str">
        <f>IF(FN_MC!O476="","*",FN_MC!O476)</f>
        <v>*</v>
      </c>
      <c r="J498" s="110" t="str">
        <f>IF(FN_MC!P476="","*",FN_MC!P476)</f>
        <v>*</v>
      </c>
      <c r="K498" s="118" t="str">
        <f>IF(FN_MC!AK476="","*",FN_MC!AK476)</f>
        <v>-</v>
      </c>
      <c r="L498" s="118" t="str">
        <f>IF(FN_MC!AM476="","*",FN_MC!AM476)</f>
        <v>-</v>
      </c>
      <c r="M498" s="118" t="str">
        <f>IF(FN_MC!AP476="","*",FN_MC!AP476)</f>
        <v>-</v>
      </c>
      <c r="N498" s="118" t="str">
        <f>IF(FN_MC!AM476="","*",FN_MC!AM476)</f>
        <v>-</v>
      </c>
      <c r="O498" s="136">
        <f>FN_MC!BH476</f>
        <v>0</v>
      </c>
      <c r="P498" s="78"/>
      <c r="Q498" s="120" t="str">
        <f>IF($A$2=1,IF(FN_MC!BJ476="","*",FN_MC!BJ476),IF(FN_MC!BK476="","*",FN_MC!BK476))</f>
        <v>*</v>
      </c>
    </row>
    <row r="499" spans="1:17">
      <c r="A499" s="85" t="str">
        <f>IF(FN_MC!B477="","*",FN_MC!B477)</f>
        <v>*</v>
      </c>
      <c r="B499" s="86" t="str">
        <f>IF(FN_MC!X477="","*",FN_MC!X477)</f>
        <v>*</v>
      </c>
      <c r="C499" s="87" t="str">
        <f>IF(FN_MC!S477="","*",FN_MC!S477)</f>
        <v>-</v>
      </c>
      <c r="D499" s="87" t="str">
        <f>IF(FN_MC!T477="","*",FN_MC!T477)</f>
        <v>-</v>
      </c>
      <c r="E499" s="87" t="str">
        <f>IF(FN_MC!D477="","*",FN_MC!D477)</f>
        <v>*</v>
      </c>
      <c r="F499" s="87" t="str">
        <f>IF(FN_MC!H477="","*",FN_MC!H477)</f>
        <v>*</v>
      </c>
      <c r="G499" s="87" t="str">
        <f>IF(FN_MC!M477="","*",FN_MC!M477)</f>
        <v>-</v>
      </c>
      <c r="H499" s="125" t="str">
        <f>IF(FN_MC!K477="","*",FN_MC!K477)</f>
        <v>*</v>
      </c>
      <c r="I499" s="110" t="str">
        <f>IF(FN_MC!O477="","*",FN_MC!O477)</f>
        <v>*</v>
      </c>
      <c r="J499" s="110" t="str">
        <f>IF(FN_MC!P477="","*",FN_MC!P477)</f>
        <v>*</v>
      </c>
      <c r="K499" s="118" t="str">
        <f>IF(FN_MC!AK477="","*",FN_MC!AK477)</f>
        <v>-</v>
      </c>
      <c r="L499" s="118" t="str">
        <f>IF(FN_MC!AM477="","*",FN_MC!AM477)</f>
        <v>-</v>
      </c>
      <c r="M499" s="118" t="str">
        <f>IF(FN_MC!AP477="","*",FN_MC!AP477)</f>
        <v>-</v>
      </c>
      <c r="N499" s="118" t="str">
        <f>IF(FN_MC!AM477="","*",FN_MC!AM477)</f>
        <v>-</v>
      </c>
      <c r="O499" s="136">
        <f>FN_MC!BH477</f>
        <v>0</v>
      </c>
      <c r="P499" s="78"/>
      <c r="Q499" s="120" t="str">
        <f>IF($A$2=1,IF(FN_MC!BJ477="","*",FN_MC!BJ477),IF(FN_MC!BK477="","*",FN_MC!BK477))</f>
        <v>*</v>
      </c>
    </row>
    <row r="500" spans="1:17">
      <c r="A500" s="85" t="str">
        <f>IF(FN_MC!B478="","*",FN_MC!B478)</f>
        <v>*</v>
      </c>
      <c r="B500" s="86" t="str">
        <f>IF(FN_MC!X478="","*",FN_MC!X478)</f>
        <v>*</v>
      </c>
      <c r="C500" s="87" t="str">
        <f>IF(FN_MC!S478="","*",FN_MC!S478)</f>
        <v>-</v>
      </c>
      <c r="D500" s="87" t="str">
        <f>IF(FN_MC!T478="","*",FN_MC!T478)</f>
        <v>-</v>
      </c>
      <c r="E500" s="87" t="str">
        <f>IF(FN_MC!D478="","*",FN_MC!D478)</f>
        <v>*</v>
      </c>
      <c r="F500" s="87" t="str">
        <f>IF(FN_MC!H478="","*",FN_MC!H478)</f>
        <v>*</v>
      </c>
      <c r="G500" s="87" t="str">
        <f>IF(FN_MC!M478="","*",FN_MC!M478)</f>
        <v>-</v>
      </c>
      <c r="H500" s="125" t="str">
        <f>IF(FN_MC!K478="","*",FN_MC!K478)</f>
        <v>*</v>
      </c>
      <c r="I500" s="110" t="str">
        <f>IF(FN_MC!O478="","*",FN_MC!O478)</f>
        <v>*</v>
      </c>
      <c r="J500" s="110" t="str">
        <f>IF(FN_MC!P478="","*",FN_MC!P478)</f>
        <v>*</v>
      </c>
      <c r="K500" s="118" t="str">
        <f>IF(FN_MC!AK478="","*",FN_MC!AK478)</f>
        <v>-</v>
      </c>
      <c r="L500" s="118" t="str">
        <f>IF(FN_MC!AM478="","*",FN_MC!AM478)</f>
        <v>-</v>
      </c>
      <c r="M500" s="118" t="str">
        <f>IF(FN_MC!AP478="","*",FN_MC!AP478)</f>
        <v>-</v>
      </c>
      <c r="N500" s="118" t="str">
        <f>IF(FN_MC!AM478="","*",FN_MC!AM478)</f>
        <v>-</v>
      </c>
      <c r="O500" s="136">
        <f>FN_MC!BH478</f>
        <v>0</v>
      </c>
      <c r="P500" s="78"/>
      <c r="Q500" s="120" t="str">
        <f>IF($A$2=1,IF(FN_MC!BJ478="","*",FN_MC!BJ478),IF(FN_MC!BK478="","*",FN_MC!BK478))</f>
        <v>*</v>
      </c>
    </row>
    <row r="501" spans="1:17">
      <c r="A501" s="85" t="str">
        <f>IF(FN_MC!B479="","*",FN_MC!B479)</f>
        <v>*</v>
      </c>
      <c r="B501" s="86" t="str">
        <f>IF(FN_MC!X479="","*",FN_MC!X479)</f>
        <v>*</v>
      </c>
      <c r="C501" s="87" t="str">
        <f>IF(FN_MC!S479="","*",FN_MC!S479)</f>
        <v>-</v>
      </c>
      <c r="D501" s="87" t="str">
        <f>IF(FN_MC!T479="","*",FN_MC!T479)</f>
        <v>-</v>
      </c>
      <c r="E501" s="87" t="str">
        <f>IF(FN_MC!D479="","*",FN_MC!D479)</f>
        <v>*</v>
      </c>
      <c r="F501" s="87" t="str">
        <f>IF(FN_MC!H479="","*",FN_MC!H479)</f>
        <v>*</v>
      </c>
      <c r="G501" s="87" t="str">
        <f>IF(FN_MC!M479="","*",FN_MC!M479)</f>
        <v>-</v>
      </c>
      <c r="H501" s="125" t="str">
        <f>IF(FN_MC!K479="","*",FN_MC!K479)</f>
        <v>*</v>
      </c>
      <c r="I501" s="110" t="str">
        <f>IF(FN_MC!O479="","*",FN_MC!O479)</f>
        <v>*</v>
      </c>
      <c r="J501" s="110" t="str">
        <f>IF(FN_MC!P479="","*",FN_MC!P479)</f>
        <v>*</v>
      </c>
      <c r="K501" s="118" t="str">
        <f>IF(FN_MC!AK479="","*",FN_MC!AK479)</f>
        <v>-</v>
      </c>
      <c r="L501" s="118" t="str">
        <f>IF(FN_MC!AM479="","*",FN_MC!AM479)</f>
        <v>-</v>
      </c>
      <c r="M501" s="118" t="str">
        <f>IF(FN_MC!AP479="","*",FN_MC!AP479)</f>
        <v>-</v>
      </c>
      <c r="N501" s="118" t="str">
        <f>IF(FN_MC!AM479="","*",FN_MC!AM479)</f>
        <v>-</v>
      </c>
      <c r="O501" s="136">
        <f>FN_MC!BH479</f>
        <v>0</v>
      </c>
      <c r="P501" s="78"/>
      <c r="Q501" s="120" t="str">
        <f>IF($A$2=1,IF(FN_MC!BJ479="","*",FN_MC!BJ479),IF(FN_MC!BK479="","*",FN_MC!BK479))</f>
        <v>*</v>
      </c>
    </row>
    <row r="502" spans="1:17">
      <c r="A502" s="85" t="str">
        <f>IF(FN_MC!B480="","*",FN_MC!B480)</f>
        <v>*</v>
      </c>
      <c r="B502" s="86" t="str">
        <f>IF(FN_MC!X480="","*",FN_MC!X480)</f>
        <v>*</v>
      </c>
      <c r="C502" s="87" t="str">
        <f>IF(FN_MC!S480="","*",FN_MC!S480)</f>
        <v>-</v>
      </c>
      <c r="D502" s="87" t="str">
        <f>IF(FN_MC!T480="","*",FN_MC!T480)</f>
        <v>-</v>
      </c>
      <c r="E502" s="87" t="str">
        <f>IF(FN_MC!D480="","*",FN_MC!D480)</f>
        <v>*</v>
      </c>
      <c r="F502" s="87" t="str">
        <f>IF(FN_MC!H480="","*",FN_MC!H480)</f>
        <v>*</v>
      </c>
      <c r="G502" s="87" t="str">
        <f>IF(FN_MC!M480="","*",FN_MC!M480)</f>
        <v>-</v>
      </c>
      <c r="H502" s="125" t="str">
        <f>IF(FN_MC!K480="","*",FN_MC!K480)</f>
        <v>*</v>
      </c>
      <c r="I502" s="110" t="str">
        <f>IF(FN_MC!O480="","*",FN_MC!O480)</f>
        <v>*</v>
      </c>
      <c r="J502" s="110" t="str">
        <f>IF(FN_MC!P480="","*",FN_MC!P480)</f>
        <v>*</v>
      </c>
      <c r="K502" s="118" t="str">
        <f>IF(FN_MC!AK480="","*",FN_MC!AK480)</f>
        <v>-</v>
      </c>
      <c r="L502" s="118" t="str">
        <f>IF(FN_MC!AM480="","*",FN_MC!AM480)</f>
        <v>-</v>
      </c>
      <c r="M502" s="118" t="str">
        <f>IF(FN_MC!AP480="","*",FN_MC!AP480)</f>
        <v>-</v>
      </c>
      <c r="N502" s="118" t="str">
        <f>IF(FN_MC!AM480="","*",FN_MC!AM480)</f>
        <v>-</v>
      </c>
      <c r="O502" s="136">
        <f>FN_MC!BH480</f>
        <v>0</v>
      </c>
      <c r="P502" s="78"/>
      <c r="Q502" s="120" t="str">
        <f>IF($A$2=1,IF(FN_MC!BJ480="","*",FN_MC!BJ480),IF(FN_MC!BK480="","*",FN_MC!BK480))</f>
        <v>*</v>
      </c>
    </row>
    <row r="503" spans="1:17">
      <c r="A503" s="85" t="str">
        <f>IF(FN_MC!B481="","*",FN_MC!B481)</f>
        <v>*</v>
      </c>
      <c r="B503" s="86" t="str">
        <f>IF(FN_MC!X481="","*",FN_MC!X481)</f>
        <v>*</v>
      </c>
      <c r="C503" s="87" t="str">
        <f>IF(FN_MC!S481="","*",FN_MC!S481)</f>
        <v>-</v>
      </c>
      <c r="D503" s="87" t="str">
        <f>IF(FN_MC!T481="","*",FN_MC!T481)</f>
        <v>-</v>
      </c>
      <c r="E503" s="87" t="str">
        <f>IF(FN_MC!D481="","*",FN_MC!D481)</f>
        <v>*</v>
      </c>
      <c r="F503" s="87" t="str">
        <f>IF(FN_MC!H481="","*",FN_MC!H481)</f>
        <v>*</v>
      </c>
      <c r="G503" s="87" t="str">
        <f>IF(FN_MC!M481="","*",FN_MC!M481)</f>
        <v>-</v>
      </c>
      <c r="H503" s="125" t="str">
        <f>IF(FN_MC!K481="","*",FN_MC!K481)</f>
        <v>*</v>
      </c>
      <c r="I503" s="110" t="str">
        <f>IF(FN_MC!O481="","*",FN_MC!O481)</f>
        <v>*</v>
      </c>
      <c r="J503" s="110" t="str">
        <f>IF(FN_MC!P481="","*",FN_MC!P481)</f>
        <v>*</v>
      </c>
      <c r="K503" s="118" t="str">
        <f>IF(FN_MC!AK481="","*",FN_MC!AK481)</f>
        <v>-</v>
      </c>
      <c r="L503" s="118" t="str">
        <f>IF(FN_MC!AM481="","*",FN_MC!AM481)</f>
        <v>-</v>
      </c>
      <c r="M503" s="118" t="str">
        <f>IF(FN_MC!AP481="","*",FN_MC!AP481)</f>
        <v>-</v>
      </c>
      <c r="N503" s="118" t="str">
        <f>IF(FN_MC!AM481="","*",FN_MC!AM481)</f>
        <v>-</v>
      </c>
      <c r="O503" s="136">
        <f>FN_MC!BH481</f>
        <v>0</v>
      </c>
      <c r="P503" s="78"/>
      <c r="Q503" s="120" t="str">
        <f>IF($A$2=1,IF(FN_MC!BJ481="","*",FN_MC!BJ481),IF(FN_MC!BK481="","*",FN_MC!BK481))</f>
        <v>*</v>
      </c>
    </row>
    <row r="504" spans="1:17">
      <c r="A504" s="85" t="str">
        <f>IF(FN_MC!B482="","*",FN_MC!B482)</f>
        <v>*</v>
      </c>
      <c r="B504" s="86" t="str">
        <f>IF(FN_MC!X482="","*",FN_MC!X482)</f>
        <v>*</v>
      </c>
      <c r="C504" s="87" t="str">
        <f>IF(FN_MC!S482="","*",FN_MC!S482)</f>
        <v>-</v>
      </c>
      <c r="D504" s="87" t="str">
        <f>IF(FN_MC!T482="","*",FN_MC!T482)</f>
        <v>-</v>
      </c>
      <c r="E504" s="87" t="str">
        <f>IF(FN_MC!D482="","*",FN_MC!D482)</f>
        <v>*</v>
      </c>
      <c r="F504" s="87" t="str">
        <f>IF(FN_MC!H482="","*",FN_MC!H482)</f>
        <v>*</v>
      </c>
      <c r="G504" s="87" t="str">
        <f>IF(FN_MC!M482="","*",FN_MC!M482)</f>
        <v>-</v>
      </c>
      <c r="H504" s="125" t="str">
        <f>IF(FN_MC!K482="","*",FN_MC!K482)</f>
        <v>*</v>
      </c>
      <c r="I504" s="110" t="str">
        <f>IF(FN_MC!O482="","*",FN_MC!O482)</f>
        <v>*</v>
      </c>
      <c r="J504" s="110" t="str">
        <f>IF(FN_MC!P482="","*",FN_MC!P482)</f>
        <v>*</v>
      </c>
      <c r="K504" s="118" t="str">
        <f>IF(FN_MC!AK482="","*",FN_MC!AK482)</f>
        <v>-</v>
      </c>
      <c r="L504" s="118" t="str">
        <f>IF(FN_MC!AM482="","*",FN_MC!AM482)</f>
        <v>-</v>
      </c>
      <c r="M504" s="118" t="str">
        <f>IF(FN_MC!AP482="","*",FN_MC!AP482)</f>
        <v>-</v>
      </c>
      <c r="N504" s="118" t="str">
        <f>IF(FN_MC!AM482="","*",FN_MC!AM482)</f>
        <v>-</v>
      </c>
      <c r="O504" s="136">
        <f>FN_MC!BH482</f>
        <v>0</v>
      </c>
      <c r="P504" s="78"/>
      <c r="Q504" s="120" t="str">
        <f>IF($A$2=1,IF(FN_MC!BJ482="","*",FN_MC!BJ482),IF(FN_MC!BK482="","*",FN_MC!BK482))</f>
        <v>*</v>
      </c>
    </row>
    <row r="505" spans="1:17">
      <c r="A505" s="85" t="str">
        <f>IF(FN_MC!B483="","*",FN_MC!B483)</f>
        <v>*</v>
      </c>
      <c r="B505" s="86" t="str">
        <f>IF(FN_MC!X483="","*",FN_MC!X483)</f>
        <v>*</v>
      </c>
      <c r="C505" s="87" t="str">
        <f>IF(FN_MC!S483="","*",FN_MC!S483)</f>
        <v>-</v>
      </c>
      <c r="D505" s="87" t="str">
        <f>IF(FN_MC!T483="","*",FN_MC!T483)</f>
        <v>-</v>
      </c>
      <c r="E505" s="87" t="str">
        <f>IF(FN_MC!D483="","*",FN_MC!D483)</f>
        <v>*</v>
      </c>
      <c r="F505" s="87" t="str">
        <f>IF(FN_MC!H483="","*",FN_MC!H483)</f>
        <v>*</v>
      </c>
      <c r="G505" s="87" t="str">
        <f>IF(FN_MC!M483="","*",FN_MC!M483)</f>
        <v>-</v>
      </c>
      <c r="H505" s="125" t="str">
        <f>IF(FN_MC!K483="","*",FN_MC!K483)</f>
        <v>*</v>
      </c>
      <c r="I505" s="110" t="str">
        <f>IF(FN_MC!O483="","*",FN_MC!O483)</f>
        <v>*</v>
      </c>
      <c r="J505" s="110" t="str">
        <f>IF(FN_MC!P483="","*",FN_MC!P483)</f>
        <v>*</v>
      </c>
      <c r="K505" s="118" t="str">
        <f>IF(FN_MC!AK483="","*",FN_MC!AK483)</f>
        <v>-</v>
      </c>
      <c r="L505" s="118" t="str">
        <f>IF(FN_MC!AM483="","*",FN_MC!AM483)</f>
        <v>-</v>
      </c>
      <c r="M505" s="118" t="str">
        <f>IF(FN_MC!AP483="","*",FN_MC!AP483)</f>
        <v>-</v>
      </c>
      <c r="N505" s="118" t="str">
        <f>IF(FN_MC!AM483="","*",FN_MC!AM483)</f>
        <v>-</v>
      </c>
      <c r="O505" s="136">
        <f>FN_MC!BH483</f>
        <v>0</v>
      </c>
      <c r="P505" s="78"/>
      <c r="Q505" s="120" t="str">
        <f>IF($A$2=1,IF(FN_MC!BJ483="","*",FN_MC!BJ483),IF(FN_MC!BK483="","*",FN_MC!BK483))</f>
        <v>*</v>
      </c>
    </row>
    <row r="506" spans="1:17">
      <c r="A506" s="85" t="str">
        <f>IF(FN_MC!B484="","*",FN_MC!B484)</f>
        <v>*</v>
      </c>
      <c r="B506" s="86" t="str">
        <f>IF(FN_MC!X484="","*",FN_MC!X484)</f>
        <v>*</v>
      </c>
      <c r="C506" s="87" t="str">
        <f>IF(FN_MC!S484="","*",FN_MC!S484)</f>
        <v>-</v>
      </c>
      <c r="D506" s="87" t="str">
        <f>IF(FN_MC!T484="","*",FN_MC!T484)</f>
        <v>-</v>
      </c>
      <c r="E506" s="87" t="str">
        <f>IF(FN_MC!D484="","*",FN_MC!D484)</f>
        <v>*</v>
      </c>
      <c r="F506" s="87" t="str">
        <f>IF(FN_MC!H484="","*",FN_MC!H484)</f>
        <v>*</v>
      </c>
      <c r="G506" s="87" t="str">
        <f>IF(FN_MC!M484="","*",FN_MC!M484)</f>
        <v>-</v>
      </c>
      <c r="H506" s="125" t="str">
        <f>IF(FN_MC!K484="","*",FN_MC!K484)</f>
        <v>*</v>
      </c>
      <c r="I506" s="110" t="str">
        <f>IF(FN_MC!O484="","*",FN_MC!O484)</f>
        <v>*</v>
      </c>
      <c r="J506" s="110" t="str">
        <f>IF(FN_MC!P484="","*",FN_MC!P484)</f>
        <v>*</v>
      </c>
      <c r="K506" s="118" t="str">
        <f>IF(FN_MC!AK484="","*",FN_MC!AK484)</f>
        <v>-</v>
      </c>
      <c r="L506" s="118" t="str">
        <f>IF(FN_MC!AM484="","*",FN_MC!AM484)</f>
        <v>-</v>
      </c>
      <c r="M506" s="118" t="str">
        <f>IF(FN_MC!AP484="","*",FN_MC!AP484)</f>
        <v>-</v>
      </c>
      <c r="N506" s="118" t="str">
        <f>IF(FN_MC!AM484="","*",FN_MC!AM484)</f>
        <v>-</v>
      </c>
      <c r="O506" s="136">
        <f>FN_MC!BH484</f>
        <v>0</v>
      </c>
      <c r="P506" s="78"/>
      <c r="Q506" s="120" t="str">
        <f>IF($A$2=1,IF(FN_MC!BJ484="","*",FN_MC!BJ484),IF(FN_MC!BK484="","*",FN_MC!BK484))</f>
        <v>*</v>
      </c>
    </row>
    <row r="507" spans="1:17">
      <c r="A507" s="85" t="str">
        <f>IF(FN_MC!B485="","*",FN_MC!B485)</f>
        <v>*</v>
      </c>
      <c r="B507" s="86" t="str">
        <f>IF(FN_MC!X485="","*",FN_MC!X485)</f>
        <v>*</v>
      </c>
      <c r="C507" s="87" t="str">
        <f>IF(FN_MC!S485="","*",FN_MC!S485)</f>
        <v>-</v>
      </c>
      <c r="D507" s="87" t="str">
        <f>IF(FN_MC!T485="","*",FN_MC!T485)</f>
        <v>-</v>
      </c>
      <c r="E507" s="87" t="str">
        <f>IF(FN_MC!D485="","*",FN_MC!D485)</f>
        <v>*</v>
      </c>
      <c r="F507" s="87" t="str">
        <f>IF(FN_MC!H485="","*",FN_MC!H485)</f>
        <v>*</v>
      </c>
      <c r="G507" s="87" t="str">
        <f>IF(FN_MC!M485="","*",FN_MC!M485)</f>
        <v>-</v>
      </c>
      <c r="H507" s="125" t="str">
        <f>IF(FN_MC!K485="","*",FN_MC!K485)</f>
        <v>*</v>
      </c>
      <c r="I507" s="110" t="str">
        <f>IF(FN_MC!O485="","*",FN_MC!O485)</f>
        <v>*</v>
      </c>
      <c r="J507" s="110" t="str">
        <f>IF(FN_MC!P485="","*",FN_MC!P485)</f>
        <v>*</v>
      </c>
      <c r="K507" s="118" t="str">
        <f>IF(FN_MC!AK485="","*",FN_MC!AK485)</f>
        <v>-</v>
      </c>
      <c r="L507" s="118" t="str">
        <f>IF(FN_MC!AM485="","*",FN_MC!AM485)</f>
        <v>-</v>
      </c>
      <c r="M507" s="118" t="str">
        <f>IF(FN_MC!AP485="","*",FN_MC!AP485)</f>
        <v>-</v>
      </c>
      <c r="N507" s="118" t="str">
        <f>IF(FN_MC!AM485="","*",FN_MC!AM485)</f>
        <v>-</v>
      </c>
      <c r="O507" s="136">
        <f>FN_MC!BH485</f>
        <v>0</v>
      </c>
      <c r="P507" s="78"/>
      <c r="Q507" s="120" t="str">
        <f>IF($A$2=1,IF(FN_MC!BJ485="","*",FN_MC!BJ485),IF(FN_MC!BK485="","*",FN_MC!BK485))</f>
        <v>*</v>
      </c>
    </row>
    <row r="508" spans="1:17">
      <c r="A508" s="85" t="str">
        <f>IF(FN_MC!B486="","*",FN_MC!B486)</f>
        <v>*</v>
      </c>
      <c r="B508" s="86" t="str">
        <f>IF(FN_MC!X486="","*",FN_MC!X486)</f>
        <v>*</v>
      </c>
      <c r="C508" s="87" t="str">
        <f>IF(FN_MC!S486="","*",FN_MC!S486)</f>
        <v>-</v>
      </c>
      <c r="D508" s="87" t="str">
        <f>IF(FN_MC!T486="","*",FN_MC!T486)</f>
        <v>-</v>
      </c>
      <c r="E508" s="87" t="str">
        <f>IF(FN_MC!D486="","*",FN_MC!D486)</f>
        <v>*</v>
      </c>
      <c r="F508" s="87" t="str">
        <f>IF(FN_MC!H486="","*",FN_MC!H486)</f>
        <v>*</v>
      </c>
      <c r="G508" s="87" t="str">
        <f>IF(FN_MC!M486="","*",FN_MC!M486)</f>
        <v>-</v>
      </c>
      <c r="H508" s="125" t="str">
        <f>IF(FN_MC!K486="","*",FN_MC!K486)</f>
        <v>*</v>
      </c>
      <c r="I508" s="110" t="str">
        <f>IF(FN_MC!O486="","*",FN_MC!O486)</f>
        <v>*</v>
      </c>
      <c r="J508" s="110" t="str">
        <f>IF(FN_MC!P486="","*",FN_MC!P486)</f>
        <v>*</v>
      </c>
      <c r="K508" s="118" t="str">
        <f>IF(FN_MC!AK486="","*",FN_MC!AK486)</f>
        <v>-</v>
      </c>
      <c r="L508" s="118" t="str">
        <f>IF(FN_MC!AM486="","*",FN_MC!AM486)</f>
        <v>-</v>
      </c>
      <c r="M508" s="118" t="str">
        <f>IF(FN_MC!AP486="","*",FN_MC!AP486)</f>
        <v>-</v>
      </c>
      <c r="N508" s="118" t="str">
        <f>IF(FN_MC!AM486="","*",FN_MC!AM486)</f>
        <v>-</v>
      </c>
      <c r="O508" s="136">
        <f>FN_MC!BH486</f>
        <v>0</v>
      </c>
      <c r="P508" s="78"/>
      <c r="Q508" s="120" t="str">
        <f>IF($A$2=1,IF(FN_MC!BJ486="","*",FN_MC!BJ486),IF(FN_MC!BK486="","*",FN_MC!BK486))</f>
        <v>*</v>
      </c>
    </row>
    <row r="509" spans="1:17">
      <c r="A509" s="85" t="str">
        <f>IF(FN_MC!B487="","*",FN_MC!B487)</f>
        <v>*</v>
      </c>
      <c r="B509" s="86" t="str">
        <f>IF(FN_MC!X487="","*",FN_MC!X487)</f>
        <v>*</v>
      </c>
      <c r="C509" s="87" t="str">
        <f>IF(FN_MC!S487="","*",FN_MC!S487)</f>
        <v>-</v>
      </c>
      <c r="D509" s="87" t="str">
        <f>IF(FN_MC!T487="","*",FN_MC!T487)</f>
        <v>-</v>
      </c>
      <c r="E509" s="87" t="str">
        <f>IF(FN_MC!D487="","*",FN_MC!D487)</f>
        <v>*</v>
      </c>
      <c r="F509" s="87" t="str">
        <f>IF(FN_MC!H487="","*",FN_MC!H487)</f>
        <v>*</v>
      </c>
      <c r="G509" s="87" t="str">
        <f>IF(FN_MC!M487="","*",FN_MC!M487)</f>
        <v>-</v>
      </c>
      <c r="H509" s="125" t="str">
        <f>IF(FN_MC!K487="","*",FN_MC!K487)</f>
        <v>*</v>
      </c>
      <c r="I509" s="110" t="str">
        <f>IF(FN_MC!O487="","*",FN_MC!O487)</f>
        <v>*</v>
      </c>
      <c r="J509" s="110" t="str">
        <f>IF(FN_MC!P487="","*",FN_MC!P487)</f>
        <v>*</v>
      </c>
      <c r="K509" s="118" t="str">
        <f>IF(FN_MC!AK487="","*",FN_MC!AK487)</f>
        <v>-</v>
      </c>
      <c r="L509" s="118" t="str">
        <f>IF(FN_MC!AM487="","*",FN_MC!AM487)</f>
        <v>-</v>
      </c>
      <c r="M509" s="118" t="str">
        <f>IF(FN_MC!AP487="","*",FN_MC!AP487)</f>
        <v>-</v>
      </c>
      <c r="N509" s="118" t="str">
        <f>IF(FN_MC!AM487="","*",FN_MC!AM487)</f>
        <v>-</v>
      </c>
      <c r="O509" s="136">
        <f>FN_MC!BH487</f>
        <v>0</v>
      </c>
      <c r="P509" s="78"/>
      <c r="Q509" s="120" t="str">
        <f>IF($A$2=1,IF(FN_MC!BJ487="","*",FN_MC!BJ487),IF(FN_MC!BK487="","*",FN_MC!BK487))</f>
        <v>*</v>
      </c>
    </row>
    <row r="510" spans="1:17">
      <c r="A510" s="85" t="str">
        <f>IF(FN_MC!B488="","*",FN_MC!B488)</f>
        <v>*</v>
      </c>
      <c r="B510" s="86" t="str">
        <f>IF(FN_MC!X488="","*",FN_MC!X488)</f>
        <v>*</v>
      </c>
      <c r="C510" s="87" t="str">
        <f>IF(FN_MC!S488="","*",FN_MC!S488)</f>
        <v>-</v>
      </c>
      <c r="D510" s="87" t="str">
        <f>IF(FN_MC!T488="","*",FN_MC!T488)</f>
        <v>-</v>
      </c>
      <c r="E510" s="87" t="str">
        <f>IF(FN_MC!D488="","*",FN_MC!D488)</f>
        <v>*</v>
      </c>
      <c r="F510" s="87" t="str">
        <f>IF(FN_MC!H488="","*",FN_MC!H488)</f>
        <v>*</v>
      </c>
      <c r="G510" s="87" t="str">
        <f>IF(FN_MC!M488="","*",FN_MC!M488)</f>
        <v>-</v>
      </c>
      <c r="H510" s="125" t="str">
        <f>IF(FN_MC!K488="","*",FN_MC!K488)</f>
        <v>*</v>
      </c>
      <c r="I510" s="110" t="str">
        <f>IF(FN_MC!O488="","*",FN_MC!O488)</f>
        <v>*</v>
      </c>
      <c r="J510" s="110" t="str">
        <f>IF(FN_MC!P488="","*",FN_MC!P488)</f>
        <v>*</v>
      </c>
      <c r="K510" s="118" t="str">
        <f>IF(FN_MC!AK488="","*",FN_MC!AK488)</f>
        <v>-</v>
      </c>
      <c r="L510" s="118" t="str">
        <f>IF(FN_MC!AM488="","*",FN_MC!AM488)</f>
        <v>-</v>
      </c>
      <c r="M510" s="118" t="str">
        <f>IF(FN_MC!AP488="","*",FN_MC!AP488)</f>
        <v>-</v>
      </c>
      <c r="N510" s="118" t="str">
        <f>IF(FN_MC!AM488="","*",FN_MC!AM488)</f>
        <v>-</v>
      </c>
      <c r="O510" s="136">
        <f>FN_MC!BH488</f>
        <v>0</v>
      </c>
      <c r="P510" s="78"/>
      <c r="Q510" s="120" t="str">
        <f>IF($A$2=1,IF(FN_MC!BJ488="","*",FN_MC!BJ488),IF(FN_MC!BK488="","*",FN_MC!BK488))</f>
        <v>*</v>
      </c>
    </row>
    <row r="511" spans="1:17">
      <c r="A511" s="85" t="str">
        <f>IF(FN_MC!B489="","*",FN_MC!B489)</f>
        <v>*</v>
      </c>
      <c r="B511" s="86" t="str">
        <f>IF(FN_MC!X489="","*",FN_MC!X489)</f>
        <v>*</v>
      </c>
      <c r="C511" s="87" t="str">
        <f>IF(FN_MC!S489="","*",FN_MC!S489)</f>
        <v>-</v>
      </c>
      <c r="D511" s="87" t="str">
        <f>IF(FN_MC!T489="","*",FN_MC!T489)</f>
        <v>-</v>
      </c>
      <c r="E511" s="87" t="str">
        <f>IF(FN_MC!D489="","*",FN_MC!D489)</f>
        <v>*</v>
      </c>
      <c r="F511" s="87" t="str">
        <f>IF(FN_MC!H489="","*",FN_MC!H489)</f>
        <v>*</v>
      </c>
      <c r="G511" s="87" t="str">
        <f>IF(FN_MC!M489="","*",FN_MC!M489)</f>
        <v>-</v>
      </c>
      <c r="H511" s="125" t="str">
        <f>IF(FN_MC!K489="","*",FN_MC!K489)</f>
        <v>*</v>
      </c>
      <c r="I511" s="110" t="str">
        <f>IF(FN_MC!O489="","*",FN_MC!O489)</f>
        <v>*</v>
      </c>
      <c r="J511" s="110" t="str">
        <f>IF(FN_MC!P489="","*",FN_MC!P489)</f>
        <v>*</v>
      </c>
      <c r="K511" s="118" t="str">
        <f>IF(FN_MC!AK489="","*",FN_MC!AK489)</f>
        <v>-</v>
      </c>
      <c r="L511" s="118" t="str">
        <f>IF(FN_MC!AM489="","*",FN_MC!AM489)</f>
        <v>-</v>
      </c>
      <c r="M511" s="118" t="str">
        <f>IF(FN_MC!AP489="","*",FN_MC!AP489)</f>
        <v>-</v>
      </c>
      <c r="N511" s="118" t="str">
        <f>IF(FN_MC!AM489="","*",FN_MC!AM489)</f>
        <v>-</v>
      </c>
      <c r="O511" s="136">
        <f>FN_MC!BH489</f>
        <v>0</v>
      </c>
      <c r="P511" s="78"/>
      <c r="Q511" s="120" t="str">
        <f>IF($A$2=1,IF(FN_MC!BJ489="","*",FN_MC!BJ489),IF(FN_MC!BK489="","*",FN_MC!BK489))</f>
        <v>*</v>
      </c>
    </row>
    <row r="512" spans="1:17">
      <c r="A512" s="85" t="str">
        <f>IF(FN_MC!B490="","*",FN_MC!B490)</f>
        <v>*</v>
      </c>
      <c r="B512" s="86" t="str">
        <f>IF(FN_MC!X490="","*",FN_MC!X490)</f>
        <v>*</v>
      </c>
      <c r="C512" s="87" t="str">
        <f>IF(FN_MC!S490="","*",FN_MC!S490)</f>
        <v>-</v>
      </c>
      <c r="D512" s="87" t="str">
        <f>IF(FN_MC!T490="","*",FN_MC!T490)</f>
        <v>-</v>
      </c>
      <c r="E512" s="87" t="str">
        <f>IF(FN_MC!D490="","*",FN_MC!D490)</f>
        <v>*</v>
      </c>
      <c r="F512" s="87" t="str">
        <f>IF(FN_MC!H490="","*",FN_MC!H490)</f>
        <v>*</v>
      </c>
      <c r="G512" s="87" t="str">
        <f>IF(FN_MC!M490="","*",FN_MC!M490)</f>
        <v>-</v>
      </c>
      <c r="H512" s="125" t="str">
        <f>IF(FN_MC!K490="","*",FN_MC!K490)</f>
        <v>*</v>
      </c>
      <c r="I512" s="110" t="str">
        <f>IF(FN_MC!O490="","*",FN_MC!O490)</f>
        <v>*</v>
      </c>
      <c r="J512" s="110" t="str">
        <f>IF(FN_MC!P490="","*",FN_MC!P490)</f>
        <v>*</v>
      </c>
      <c r="K512" s="118" t="str">
        <f>IF(FN_MC!AK490="","*",FN_MC!AK490)</f>
        <v>-</v>
      </c>
      <c r="L512" s="118" t="str">
        <f>IF(FN_MC!AM490="","*",FN_MC!AM490)</f>
        <v>-</v>
      </c>
      <c r="M512" s="118" t="str">
        <f>IF(FN_MC!AP490="","*",FN_MC!AP490)</f>
        <v>-</v>
      </c>
      <c r="N512" s="118" t="str">
        <f>IF(FN_MC!AM490="","*",FN_MC!AM490)</f>
        <v>-</v>
      </c>
      <c r="O512" s="136">
        <f>FN_MC!BH490</f>
        <v>0</v>
      </c>
      <c r="P512" s="78"/>
      <c r="Q512" s="120" t="str">
        <f>IF($A$2=1,IF(FN_MC!BJ490="","*",FN_MC!BJ490),IF(FN_MC!BK490="","*",FN_MC!BK490))</f>
        <v>*</v>
      </c>
    </row>
    <row r="513" spans="1:17">
      <c r="A513" s="85" t="str">
        <f>IF(FN_MC!B491="","*",FN_MC!B491)</f>
        <v>*</v>
      </c>
      <c r="B513" s="86" t="str">
        <f>IF(FN_MC!X491="","*",FN_MC!X491)</f>
        <v>*</v>
      </c>
      <c r="C513" s="87" t="str">
        <f>IF(FN_MC!S491="","*",FN_MC!S491)</f>
        <v>-</v>
      </c>
      <c r="D513" s="87" t="str">
        <f>IF(FN_MC!T491="","*",FN_MC!T491)</f>
        <v>-</v>
      </c>
      <c r="E513" s="87" t="str">
        <f>IF(FN_MC!D491="","*",FN_MC!D491)</f>
        <v>*</v>
      </c>
      <c r="F513" s="87" t="str">
        <f>IF(FN_MC!H491="","*",FN_MC!H491)</f>
        <v>*</v>
      </c>
      <c r="G513" s="87" t="str">
        <f>IF(FN_MC!M491="","*",FN_MC!M491)</f>
        <v>-</v>
      </c>
      <c r="H513" s="125" t="str">
        <f>IF(FN_MC!K491="","*",FN_MC!K491)</f>
        <v>*</v>
      </c>
      <c r="I513" s="110" t="str">
        <f>IF(FN_MC!O491="","*",FN_MC!O491)</f>
        <v>*</v>
      </c>
      <c r="J513" s="110" t="str">
        <f>IF(FN_MC!P491="","*",FN_MC!P491)</f>
        <v>*</v>
      </c>
      <c r="K513" s="118" t="str">
        <f>IF(FN_MC!AK491="","*",FN_MC!AK491)</f>
        <v>-</v>
      </c>
      <c r="L513" s="118" t="str">
        <f>IF(FN_MC!AM491="","*",FN_MC!AM491)</f>
        <v>-</v>
      </c>
      <c r="M513" s="118" t="str">
        <f>IF(FN_MC!AP491="","*",FN_MC!AP491)</f>
        <v>-</v>
      </c>
      <c r="N513" s="118" t="str">
        <f>IF(FN_MC!AM491="","*",FN_MC!AM491)</f>
        <v>-</v>
      </c>
      <c r="O513" s="136">
        <f>FN_MC!BH491</f>
        <v>0</v>
      </c>
      <c r="P513" s="78"/>
      <c r="Q513" s="120" t="str">
        <f>IF($A$2=1,IF(FN_MC!BJ491="","*",FN_MC!BJ491),IF(FN_MC!BK491="","*",FN_MC!BK491))</f>
        <v>*</v>
      </c>
    </row>
    <row r="514" spans="1:17">
      <c r="A514" s="85" t="str">
        <f>IF(FN_MC!B492="","*",FN_MC!B492)</f>
        <v>*</v>
      </c>
      <c r="B514" s="86" t="str">
        <f>IF(FN_MC!X492="","*",FN_MC!X492)</f>
        <v>*</v>
      </c>
      <c r="C514" s="87" t="str">
        <f>IF(FN_MC!S492="","*",FN_MC!S492)</f>
        <v>-</v>
      </c>
      <c r="D514" s="87" t="str">
        <f>IF(FN_MC!T492="","*",FN_MC!T492)</f>
        <v>-</v>
      </c>
      <c r="E514" s="87" t="str">
        <f>IF(FN_MC!D492="","*",FN_MC!D492)</f>
        <v>*</v>
      </c>
      <c r="F514" s="87" t="str">
        <f>IF(FN_MC!H492="","*",FN_MC!H492)</f>
        <v>*</v>
      </c>
      <c r="G514" s="87" t="str">
        <f>IF(FN_MC!M492="","*",FN_MC!M492)</f>
        <v>-</v>
      </c>
      <c r="H514" s="125" t="str">
        <f>IF(FN_MC!K492="","*",FN_MC!K492)</f>
        <v>*</v>
      </c>
      <c r="I514" s="110" t="str">
        <f>IF(FN_MC!O492="","*",FN_MC!O492)</f>
        <v>*</v>
      </c>
      <c r="J514" s="110" t="str">
        <f>IF(FN_MC!P492="","*",FN_MC!P492)</f>
        <v>*</v>
      </c>
      <c r="K514" s="118" t="str">
        <f>IF(FN_MC!AK492="","*",FN_MC!AK492)</f>
        <v>-</v>
      </c>
      <c r="L514" s="118" t="str">
        <f>IF(FN_MC!AM492="","*",FN_MC!AM492)</f>
        <v>-</v>
      </c>
      <c r="M514" s="118" t="str">
        <f>IF(FN_MC!AP492="","*",FN_MC!AP492)</f>
        <v>-</v>
      </c>
      <c r="N514" s="118" t="str">
        <f>IF(FN_MC!AM492="","*",FN_MC!AM492)</f>
        <v>-</v>
      </c>
      <c r="O514" s="136">
        <f>FN_MC!BH492</f>
        <v>0</v>
      </c>
      <c r="P514" s="78"/>
      <c r="Q514" s="120" t="str">
        <f>IF($A$2=1,IF(FN_MC!BJ492="","*",FN_MC!BJ492),IF(FN_MC!BK492="","*",FN_MC!BK492))</f>
        <v>*</v>
      </c>
    </row>
    <row r="515" spans="1:17">
      <c r="A515" s="85" t="str">
        <f>IF(FN_MC!B493="","*",FN_MC!B493)</f>
        <v>*</v>
      </c>
      <c r="B515" s="86" t="str">
        <f>IF(FN_MC!X493="","*",FN_MC!X493)</f>
        <v>*</v>
      </c>
      <c r="C515" s="87" t="str">
        <f>IF(FN_MC!S493="","*",FN_MC!S493)</f>
        <v>-</v>
      </c>
      <c r="D515" s="87" t="str">
        <f>IF(FN_MC!T493="","*",FN_MC!T493)</f>
        <v>-</v>
      </c>
      <c r="E515" s="87" t="str">
        <f>IF(FN_MC!D493="","*",FN_MC!D493)</f>
        <v>*</v>
      </c>
      <c r="F515" s="87" t="str">
        <f>IF(FN_MC!H493="","*",FN_MC!H493)</f>
        <v>*</v>
      </c>
      <c r="G515" s="87" t="str">
        <f>IF(FN_MC!M493="","*",FN_MC!M493)</f>
        <v>-</v>
      </c>
      <c r="H515" s="125" t="str">
        <f>IF(FN_MC!K493="","*",FN_MC!K493)</f>
        <v>*</v>
      </c>
      <c r="I515" s="110" t="str">
        <f>IF(FN_MC!O493="","*",FN_MC!O493)</f>
        <v>*</v>
      </c>
      <c r="J515" s="110" t="str">
        <f>IF(FN_MC!P493="","*",FN_MC!P493)</f>
        <v>*</v>
      </c>
      <c r="K515" s="118" t="str">
        <f>IF(FN_MC!AK493="","*",FN_MC!AK493)</f>
        <v>-</v>
      </c>
      <c r="L515" s="118" t="str">
        <f>IF(FN_MC!AM493="","*",FN_MC!AM493)</f>
        <v>-</v>
      </c>
      <c r="M515" s="118" t="str">
        <f>IF(FN_MC!AP493="","*",FN_MC!AP493)</f>
        <v>-</v>
      </c>
      <c r="N515" s="118" t="str">
        <f>IF(FN_MC!AM493="","*",FN_MC!AM493)</f>
        <v>-</v>
      </c>
      <c r="O515" s="136">
        <f>FN_MC!BH493</f>
        <v>0</v>
      </c>
      <c r="P515" s="78"/>
      <c r="Q515" s="120" t="str">
        <f>IF($A$2=1,IF(FN_MC!BJ493="","*",FN_MC!BJ493),IF(FN_MC!BK493="","*",FN_MC!BK493))</f>
        <v>*</v>
      </c>
    </row>
    <row r="516" spans="1:17">
      <c r="A516" s="85" t="str">
        <f>IF(FN_MC!B494="","*",FN_MC!B494)</f>
        <v>*</v>
      </c>
      <c r="B516" s="86" t="str">
        <f>IF(FN_MC!X494="","*",FN_MC!X494)</f>
        <v>*</v>
      </c>
      <c r="C516" s="87" t="str">
        <f>IF(FN_MC!S494="","*",FN_MC!S494)</f>
        <v>-</v>
      </c>
      <c r="D516" s="87" t="str">
        <f>IF(FN_MC!T494="","*",FN_MC!T494)</f>
        <v>-</v>
      </c>
      <c r="E516" s="87" t="str">
        <f>IF(FN_MC!D494="","*",FN_MC!D494)</f>
        <v>*</v>
      </c>
      <c r="F516" s="87" t="str">
        <f>IF(FN_MC!H494="","*",FN_MC!H494)</f>
        <v>*</v>
      </c>
      <c r="G516" s="87" t="str">
        <f>IF(FN_MC!M494="","*",FN_MC!M494)</f>
        <v>-</v>
      </c>
      <c r="H516" s="125" t="str">
        <f>IF(FN_MC!K494="","*",FN_MC!K494)</f>
        <v>*</v>
      </c>
      <c r="I516" s="110" t="str">
        <f>IF(FN_MC!O494="","*",FN_MC!O494)</f>
        <v>*</v>
      </c>
      <c r="J516" s="110" t="str">
        <f>IF(FN_MC!P494="","*",FN_MC!P494)</f>
        <v>*</v>
      </c>
      <c r="K516" s="118" t="str">
        <f>IF(FN_MC!AK494="","*",FN_MC!AK494)</f>
        <v>-</v>
      </c>
      <c r="L516" s="118" t="str">
        <f>IF(FN_MC!AM494="","*",FN_MC!AM494)</f>
        <v>-</v>
      </c>
      <c r="M516" s="118" t="str">
        <f>IF(FN_MC!AP494="","*",FN_MC!AP494)</f>
        <v>-</v>
      </c>
      <c r="N516" s="118" t="str">
        <f>IF(FN_MC!AM494="","*",FN_MC!AM494)</f>
        <v>-</v>
      </c>
      <c r="O516" s="136">
        <f>FN_MC!BH494</f>
        <v>0</v>
      </c>
      <c r="P516" s="78"/>
      <c r="Q516" s="120" t="str">
        <f>IF($A$2=1,IF(FN_MC!BJ494="","*",FN_MC!BJ494),IF(FN_MC!BK494="","*",FN_MC!BK494))</f>
        <v>*</v>
      </c>
    </row>
    <row r="517" spans="1:17">
      <c r="A517" s="85" t="str">
        <f>IF(FN_MC!B495="","*",FN_MC!B495)</f>
        <v>*</v>
      </c>
      <c r="B517" s="86" t="str">
        <f>IF(FN_MC!X495="","*",FN_MC!X495)</f>
        <v>*</v>
      </c>
      <c r="C517" s="87" t="str">
        <f>IF(FN_MC!S495="","*",FN_MC!S495)</f>
        <v>-</v>
      </c>
      <c r="D517" s="87" t="str">
        <f>IF(FN_MC!T495="","*",FN_MC!T495)</f>
        <v>-</v>
      </c>
      <c r="E517" s="87" t="str">
        <f>IF(FN_MC!D495="","*",FN_MC!D495)</f>
        <v>*</v>
      </c>
      <c r="F517" s="87" t="str">
        <f>IF(FN_MC!H495="","*",FN_MC!H495)</f>
        <v>*</v>
      </c>
      <c r="G517" s="87" t="str">
        <f>IF(FN_MC!M495="","*",FN_MC!M495)</f>
        <v>-</v>
      </c>
      <c r="H517" s="125" t="str">
        <f>IF(FN_MC!K495="","*",FN_MC!K495)</f>
        <v>*</v>
      </c>
      <c r="I517" s="110" t="str">
        <f>IF(FN_MC!O495="","*",FN_MC!O495)</f>
        <v>*</v>
      </c>
      <c r="J517" s="110" t="str">
        <f>IF(FN_MC!P495="","*",FN_MC!P495)</f>
        <v>*</v>
      </c>
      <c r="K517" s="118" t="str">
        <f>IF(FN_MC!AK495="","*",FN_MC!AK495)</f>
        <v>-</v>
      </c>
      <c r="L517" s="118" t="str">
        <f>IF(FN_MC!AM495="","*",FN_MC!AM495)</f>
        <v>-</v>
      </c>
      <c r="M517" s="118" t="str">
        <f>IF(FN_MC!AP495="","*",FN_MC!AP495)</f>
        <v>-</v>
      </c>
      <c r="N517" s="118" t="str">
        <f>IF(FN_MC!AM495="","*",FN_MC!AM495)</f>
        <v>-</v>
      </c>
      <c r="O517" s="136">
        <f>FN_MC!BH495</f>
        <v>0</v>
      </c>
      <c r="P517" s="78"/>
      <c r="Q517" s="120" t="str">
        <f>IF($A$2=1,IF(FN_MC!BJ495="","*",FN_MC!BJ495),IF(FN_MC!BK495="","*",FN_MC!BK495))</f>
        <v>*</v>
      </c>
    </row>
    <row r="518" spans="1:17">
      <c r="A518" s="85" t="str">
        <f>IF(FN_MC!B496="","*",FN_MC!B496)</f>
        <v>*</v>
      </c>
      <c r="B518" s="86" t="str">
        <f>IF(FN_MC!X496="","*",FN_MC!X496)</f>
        <v>*</v>
      </c>
      <c r="C518" s="87" t="str">
        <f>IF(FN_MC!S496="","*",FN_MC!S496)</f>
        <v>-</v>
      </c>
      <c r="D518" s="87" t="str">
        <f>IF(FN_MC!T496="","*",FN_MC!T496)</f>
        <v>-</v>
      </c>
      <c r="E518" s="87" t="str">
        <f>IF(FN_MC!D496="","*",FN_MC!D496)</f>
        <v>*</v>
      </c>
      <c r="F518" s="87" t="str">
        <f>IF(FN_MC!H496="","*",FN_MC!H496)</f>
        <v>*</v>
      </c>
      <c r="G518" s="87" t="str">
        <f>IF(FN_MC!M496="","*",FN_MC!M496)</f>
        <v>-</v>
      </c>
      <c r="H518" s="125" t="str">
        <f>IF(FN_MC!K496="","*",FN_MC!K496)</f>
        <v>*</v>
      </c>
      <c r="I518" s="110" t="str">
        <f>IF(FN_MC!O496="","*",FN_MC!O496)</f>
        <v>*</v>
      </c>
      <c r="J518" s="110" t="str">
        <f>IF(FN_MC!P496="","*",FN_MC!P496)</f>
        <v>*</v>
      </c>
      <c r="K518" s="118" t="str">
        <f>IF(FN_MC!AK496="","*",FN_MC!AK496)</f>
        <v>-</v>
      </c>
      <c r="L518" s="118" t="str">
        <f>IF(FN_MC!AM496="","*",FN_MC!AM496)</f>
        <v>-</v>
      </c>
      <c r="M518" s="118" t="str">
        <f>IF(FN_MC!AP496="","*",FN_MC!AP496)</f>
        <v>-</v>
      </c>
      <c r="N518" s="118" t="str">
        <f>IF(FN_MC!AM496="","*",FN_MC!AM496)</f>
        <v>-</v>
      </c>
      <c r="O518" s="136">
        <f>FN_MC!BH496</f>
        <v>0</v>
      </c>
      <c r="P518" s="78"/>
      <c r="Q518" s="120" t="str">
        <f>IF($A$2=1,IF(FN_MC!BJ496="","*",FN_MC!BJ496),IF(FN_MC!BK496="","*",FN_MC!BK496))</f>
        <v>*</v>
      </c>
    </row>
    <row r="519" spans="1:17">
      <c r="A519" s="85" t="str">
        <f>IF(FN_MC!B497="","*",FN_MC!B497)</f>
        <v>*</v>
      </c>
      <c r="B519" s="86" t="str">
        <f>IF(FN_MC!X497="","*",FN_MC!X497)</f>
        <v>*</v>
      </c>
      <c r="C519" s="87" t="str">
        <f>IF(FN_MC!S497="","*",FN_MC!S497)</f>
        <v>-</v>
      </c>
      <c r="D519" s="87" t="str">
        <f>IF(FN_MC!T497="","*",FN_MC!T497)</f>
        <v>-</v>
      </c>
      <c r="E519" s="87" t="str">
        <f>IF(FN_MC!D497="","*",FN_MC!D497)</f>
        <v>*</v>
      </c>
      <c r="F519" s="87" t="str">
        <f>IF(FN_MC!H497="","*",FN_MC!H497)</f>
        <v>*</v>
      </c>
      <c r="G519" s="87" t="str">
        <f>IF(FN_MC!M497="","*",FN_MC!M497)</f>
        <v>-</v>
      </c>
      <c r="H519" s="125" t="str">
        <f>IF(FN_MC!K497="","*",FN_MC!K497)</f>
        <v>*</v>
      </c>
      <c r="I519" s="110" t="str">
        <f>IF(FN_MC!O497="","*",FN_MC!O497)</f>
        <v>*</v>
      </c>
      <c r="J519" s="110" t="str">
        <f>IF(FN_MC!P497="","*",FN_MC!P497)</f>
        <v>*</v>
      </c>
      <c r="K519" s="118" t="str">
        <f>IF(FN_MC!AK497="","*",FN_MC!AK497)</f>
        <v>-</v>
      </c>
      <c r="L519" s="118" t="str">
        <f>IF(FN_MC!AM497="","*",FN_MC!AM497)</f>
        <v>-</v>
      </c>
      <c r="M519" s="118" t="str">
        <f>IF(FN_MC!AP497="","*",FN_MC!AP497)</f>
        <v>-</v>
      </c>
      <c r="N519" s="118" t="str">
        <f>IF(FN_MC!AM497="","*",FN_MC!AM497)</f>
        <v>-</v>
      </c>
      <c r="O519" s="136">
        <f>FN_MC!BH497</f>
        <v>0</v>
      </c>
      <c r="P519" s="78"/>
      <c r="Q519" s="120" t="str">
        <f>IF($A$2=1,IF(FN_MC!BJ497="","*",FN_MC!BJ497),IF(FN_MC!BK497="","*",FN_MC!BK497))</f>
        <v>*</v>
      </c>
    </row>
    <row r="520" spans="1:17">
      <c r="A520" s="85" t="str">
        <f>IF(FN_MC!B498="","*",FN_MC!B498)</f>
        <v>*</v>
      </c>
      <c r="B520" s="86" t="str">
        <f>IF(FN_MC!X498="","*",FN_MC!X498)</f>
        <v>*</v>
      </c>
      <c r="C520" s="87" t="str">
        <f>IF(FN_MC!S498="","*",FN_MC!S498)</f>
        <v>-</v>
      </c>
      <c r="D520" s="87" t="str">
        <f>IF(FN_MC!T498="","*",FN_MC!T498)</f>
        <v>-</v>
      </c>
      <c r="E520" s="87" t="str">
        <f>IF(FN_MC!D498="","*",FN_MC!D498)</f>
        <v>*</v>
      </c>
      <c r="F520" s="87" t="str">
        <f>IF(FN_MC!H498="","*",FN_MC!H498)</f>
        <v>*</v>
      </c>
      <c r="G520" s="87" t="str">
        <f>IF(FN_MC!M498="","*",FN_MC!M498)</f>
        <v>-</v>
      </c>
      <c r="H520" s="125" t="str">
        <f>IF(FN_MC!K498="","*",FN_MC!K498)</f>
        <v>*</v>
      </c>
      <c r="I520" s="110" t="str">
        <f>IF(FN_MC!O498="","*",FN_MC!O498)</f>
        <v>*</v>
      </c>
      <c r="J520" s="110" t="str">
        <f>IF(FN_MC!P498="","*",FN_MC!P498)</f>
        <v>*</v>
      </c>
      <c r="K520" s="118" t="str">
        <f>IF(FN_MC!AK498="","*",FN_MC!AK498)</f>
        <v>-</v>
      </c>
      <c r="L520" s="118" t="str">
        <f>IF(FN_MC!AM498="","*",FN_MC!AM498)</f>
        <v>-</v>
      </c>
      <c r="M520" s="118" t="str">
        <f>IF(FN_MC!AP498="","*",FN_MC!AP498)</f>
        <v>-</v>
      </c>
      <c r="N520" s="118" t="str">
        <f>IF(FN_MC!AM498="","*",FN_MC!AM498)</f>
        <v>-</v>
      </c>
      <c r="O520" s="136">
        <f>FN_MC!BH498</f>
        <v>0</v>
      </c>
      <c r="P520" s="78"/>
      <c r="Q520" s="120" t="str">
        <f>IF($A$2=1,IF(FN_MC!BJ498="","*",FN_MC!BJ498),IF(FN_MC!BK498="","*",FN_MC!BK498))</f>
        <v>*</v>
      </c>
    </row>
    <row r="521" spans="1:17">
      <c r="A521" s="85" t="str">
        <f>IF(FN_MC!B499="","*",FN_MC!B499)</f>
        <v>*</v>
      </c>
      <c r="B521" s="86" t="str">
        <f>IF(FN_MC!X499="","*",FN_MC!X499)</f>
        <v>*</v>
      </c>
      <c r="C521" s="87" t="str">
        <f>IF(FN_MC!S499="","*",FN_MC!S499)</f>
        <v>-</v>
      </c>
      <c r="D521" s="87" t="str">
        <f>IF(FN_MC!T499="","*",FN_MC!T499)</f>
        <v>-</v>
      </c>
      <c r="E521" s="87" t="str">
        <f>IF(FN_MC!D499="","*",FN_MC!D499)</f>
        <v>*</v>
      </c>
      <c r="F521" s="87" t="str">
        <f>IF(FN_MC!H499="","*",FN_MC!H499)</f>
        <v>*</v>
      </c>
      <c r="G521" s="87" t="str">
        <f>IF(FN_MC!M499="","*",FN_MC!M499)</f>
        <v>-</v>
      </c>
      <c r="H521" s="125" t="str">
        <f>IF(FN_MC!K499="","*",FN_MC!K499)</f>
        <v>*</v>
      </c>
      <c r="I521" s="110" t="str">
        <f>IF(FN_MC!O499="","*",FN_MC!O499)</f>
        <v>*</v>
      </c>
      <c r="J521" s="110" t="str">
        <f>IF(FN_MC!P499="","*",FN_MC!P499)</f>
        <v>*</v>
      </c>
      <c r="K521" s="118" t="str">
        <f>IF(FN_MC!AK499="","*",FN_MC!AK499)</f>
        <v>-</v>
      </c>
      <c r="L521" s="118" t="str">
        <f>IF(FN_MC!AM499="","*",FN_MC!AM499)</f>
        <v>-</v>
      </c>
      <c r="M521" s="118" t="str">
        <f>IF(FN_MC!AP499="","*",FN_MC!AP499)</f>
        <v>-</v>
      </c>
      <c r="N521" s="118" t="str">
        <f>IF(FN_MC!AM499="","*",FN_MC!AM499)</f>
        <v>-</v>
      </c>
      <c r="O521" s="136">
        <f>FN_MC!BH499</f>
        <v>0</v>
      </c>
      <c r="P521" s="78"/>
      <c r="Q521" s="120" t="str">
        <f>IF($A$2=1,IF(FN_MC!BJ499="","*",FN_MC!BJ499),IF(FN_MC!BK499="","*",FN_MC!BK499))</f>
        <v>*</v>
      </c>
    </row>
    <row r="522" spans="1:17">
      <c r="A522" s="85" t="str">
        <f>IF(FN_MC!B500="","*",FN_MC!B500)</f>
        <v>*</v>
      </c>
      <c r="B522" s="86" t="str">
        <f>IF(FN_MC!X500="","*",FN_MC!X500)</f>
        <v>*</v>
      </c>
      <c r="C522" s="87" t="str">
        <f>IF(FN_MC!S500="","*",FN_MC!S500)</f>
        <v>-</v>
      </c>
      <c r="D522" s="87" t="str">
        <f>IF(FN_MC!T500="","*",FN_MC!T500)</f>
        <v>-</v>
      </c>
      <c r="E522" s="87" t="str">
        <f>IF(FN_MC!D500="","*",FN_MC!D500)</f>
        <v>*</v>
      </c>
      <c r="F522" s="87" t="str">
        <f>IF(FN_MC!H500="","*",FN_MC!H500)</f>
        <v>*</v>
      </c>
      <c r="G522" s="87" t="str">
        <f>IF(FN_MC!M500="","*",FN_MC!M500)</f>
        <v>-</v>
      </c>
      <c r="H522" s="125" t="str">
        <f>IF(FN_MC!K500="","*",FN_MC!K500)</f>
        <v>*</v>
      </c>
      <c r="I522" s="110" t="str">
        <f>IF(FN_MC!O500="","*",FN_MC!O500)</f>
        <v>*</v>
      </c>
      <c r="J522" s="110" t="str">
        <f>IF(FN_MC!P500="","*",FN_MC!P500)</f>
        <v>*</v>
      </c>
      <c r="K522" s="118" t="str">
        <f>IF(FN_MC!AK500="","*",FN_MC!AK500)</f>
        <v>-</v>
      </c>
      <c r="L522" s="118" t="str">
        <f>IF(FN_MC!AM500="","*",FN_MC!AM500)</f>
        <v>-</v>
      </c>
      <c r="M522" s="118" t="str">
        <f>IF(FN_MC!AP500="","*",FN_MC!AP500)</f>
        <v>-</v>
      </c>
      <c r="N522" s="118" t="str">
        <f>IF(FN_MC!AM500="","*",FN_MC!AM500)</f>
        <v>-</v>
      </c>
      <c r="O522" s="136">
        <f>FN_MC!BH500</f>
        <v>0</v>
      </c>
      <c r="P522" s="78"/>
      <c r="Q522" s="120" t="str">
        <f>IF($A$2=1,IF(FN_MC!BJ500="","*",FN_MC!BJ500),IF(FN_MC!BK500="","*",FN_MC!BK500))</f>
        <v>*</v>
      </c>
    </row>
    <row r="523" spans="1:17">
      <c r="A523" s="85" t="str">
        <f>IF(FN_MC!B501="","*",FN_MC!B501)</f>
        <v>*</v>
      </c>
      <c r="B523" s="86" t="str">
        <f>IF(FN_MC!X501="","*",FN_MC!X501)</f>
        <v>*</v>
      </c>
      <c r="C523" s="87" t="str">
        <f>IF(FN_MC!S501="","*",FN_MC!S501)</f>
        <v>-</v>
      </c>
      <c r="D523" s="87" t="str">
        <f>IF(FN_MC!T501="","*",FN_MC!T501)</f>
        <v>-</v>
      </c>
      <c r="E523" s="87" t="str">
        <f>IF(FN_MC!D501="","*",FN_MC!D501)</f>
        <v>*</v>
      </c>
      <c r="F523" s="87" t="str">
        <f>IF(FN_MC!H501="","*",FN_MC!H501)</f>
        <v>*</v>
      </c>
      <c r="G523" s="87" t="str">
        <f>IF(FN_MC!M501="","*",FN_MC!M501)</f>
        <v>-</v>
      </c>
      <c r="H523" s="125" t="str">
        <f>IF(FN_MC!K501="","*",FN_MC!K501)</f>
        <v>*</v>
      </c>
      <c r="I523" s="110" t="str">
        <f>IF(FN_MC!O501="","*",FN_MC!O501)</f>
        <v>*</v>
      </c>
      <c r="J523" s="110" t="str">
        <f>IF(FN_MC!P501="","*",FN_MC!P501)</f>
        <v>*</v>
      </c>
      <c r="K523" s="118" t="str">
        <f>IF(FN_MC!AK501="","*",FN_MC!AK501)</f>
        <v>-</v>
      </c>
      <c r="L523" s="118" t="str">
        <f>IF(FN_MC!AM501="","*",FN_MC!AM501)</f>
        <v>-</v>
      </c>
      <c r="M523" s="118" t="str">
        <f>IF(FN_MC!AP501="","*",FN_MC!AP501)</f>
        <v>-</v>
      </c>
      <c r="N523" s="118" t="str">
        <f>IF(FN_MC!AM501="","*",FN_MC!AM501)</f>
        <v>-</v>
      </c>
      <c r="O523" s="136">
        <f>FN_MC!BH501</f>
        <v>0</v>
      </c>
      <c r="P523" s="78"/>
      <c r="Q523" s="120" t="str">
        <f>IF($A$2=1,IF(FN_MC!BJ501="","*",FN_MC!BJ501),IF(FN_MC!BK501="","*",FN_MC!BK501))</f>
        <v>*</v>
      </c>
    </row>
    <row r="524" spans="1:17">
      <c r="A524" s="85" t="str">
        <f>IF(FN_MC!B502="","*",FN_MC!B502)</f>
        <v>*</v>
      </c>
      <c r="B524" s="86" t="str">
        <f>IF(FN_MC!X502="","*",FN_MC!X502)</f>
        <v>*</v>
      </c>
      <c r="C524" s="87" t="str">
        <f>IF(FN_MC!S502="","*",FN_MC!S502)</f>
        <v>-</v>
      </c>
      <c r="D524" s="87" t="str">
        <f>IF(FN_MC!T502="","*",FN_MC!T502)</f>
        <v>-</v>
      </c>
      <c r="E524" s="87" t="str">
        <f>IF(FN_MC!D502="","*",FN_MC!D502)</f>
        <v>*</v>
      </c>
      <c r="F524" s="87" t="str">
        <f>IF(FN_MC!H502="","*",FN_MC!H502)</f>
        <v>*</v>
      </c>
      <c r="G524" s="87" t="str">
        <f>IF(FN_MC!M502="","*",FN_MC!M502)</f>
        <v>-</v>
      </c>
      <c r="H524" s="125" t="str">
        <f>IF(FN_MC!K502="","*",FN_MC!K502)</f>
        <v>*</v>
      </c>
      <c r="I524" s="110" t="str">
        <f>IF(FN_MC!O502="","*",FN_MC!O502)</f>
        <v>*</v>
      </c>
      <c r="J524" s="110" t="str">
        <f>IF(FN_MC!P502="","*",FN_MC!P502)</f>
        <v>*</v>
      </c>
      <c r="K524" s="118" t="str">
        <f>IF(FN_MC!AK502="","*",FN_MC!AK502)</f>
        <v>-</v>
      </c>
      <c r="L524" s="118" t="str">
        <f>IF(FN_MC!AM502="","*",FN_MC!AM502)</f>
        <v>-</v>
      </c>
      <c r="M524" s="118" t="str">
        <f>IF(FN_MC!AP502="","*",FN_MC!AP502)</f>
        <v>-</v>
      </c>
      <c r="N524" s="118" t="str">
        <f>IF(FN_MC!AM502="","*",FN_MC!AM502)</f>
        <v>-</v>
      </c>
      <c r="O524" s="136">
        <f>FN_MC!BH502</f>
        <v>0</v>
      </c>
      <c r="P524" s="78"/>
      <c r="Q524" s="120" t="str">
        <f>IF($A$2=1,IF(FN_MC!BJ502="","*",FN_MC!BJ502),IF(FN_MC!BK502="","*",FN_MC!BK502))</f>
        <v>*</v>
      </c>
    </row>
    <row r="525" spans="1:17">
      <c r="A525" s="85" t="str">
        <f>IF(FN_MC!B503="","*",FN_MC!B503)</f>
        <v>*</v>
      </c>
      <c r="B525" s="86" t="str">
        <f>IF(FN_MC!X503="","*",FN_MC!X503)</f>
        <v>*</v>
      </c>
      <c r="C525" s="87" t="str">
        <f>IF(FN_MC!S503="","*",FN_MC!S503)</f>
        <v>-</v>
      </c>
      <c r="D525" s="87" t="str">
        <f>IF(FN_MC!T503="","*",FN_MC!T503)</f>
        <v>-</v>
      </c>
      <c r="E525" s="87" t="str">
        <f>IF(FN_MC!D503="","*",FN_MC!D503)</f>
        <v>*</v>
      </c>
      <c r="F525" s="87" t="str">
        <f>IF(FN_MC!H503="","*",FN_MC!H503)</f>
        <v>*</v>
      </c>
      <c r="G525" s="87" t="str">
        <f>IF(FN_MC!M503="","*",FN_MC!M503)</f>
        <v>-</v>
      </c>
      <c r="H525" s="125" t="str">
        <f>IF(FN_MC!K503="","*",FN_MC!K503)</f>
        <v>*</v>
      </c>
      <c r="I525" s="110" t="str">
        <f>IF(FN_MC!O503="","*",FN_MC!O503)</f>
        <v>*</v>
      </c>
      <c r="J525" s="110" t="str">
        <f>IF(FN_MC!P503="","*",FN_MC!P503)</f>
        <v>*</v>
      </c>
      <c r="K525" s="118" t="str">
        <f>IF(FN_MC!AK503="","*",FN_MC!AK503)</f>
        <v>-</v>
      </c>
      <c r="L525" s="118" t="str">
        <f>IF(FN_MC!AM503="","*",FN_MC!AM503)</f>
        <v>-</v>
      </c>
      <c r="M525" s="118" t="str">
        <f>IF(FN_MC!AP503="","*",FN_MC!AP503)</f>
        <v>-</v>
      </c>
      <c r="N525" s="118" t="str">
        <f>IF(FN_MC!AM503="","*",FN_MC!AM503)</f>
        <v>-</v>
      </c>
      <c r="O525" s="136">
        <f>FN_MC!BH503</f>
        <v>0</v>
      </c>
      <c r="P525" s="78"/>
      <c r="Q525" s="120" t="str">
        <f>IF($A$2=1,IF(FN_MC!BJ503="","*",FN_MC!BJ503),IF(FN_MC!BK503="","*",FN_MC!BK503))</f>
        <v>*</v>
      </c>
    </row>
    <row r="526" spans="1:17">
      <c r="A526" s="85" t="str">
        <f>IF(FN_MC!B504="","*",FN_MC!B504)</f>
        <v>*</v>
      </c>
      <c r="B526" s="86" t="str">
        <f>IF(FN_MC!X504="","*",FN_MC!X504)</f>
        <v>*</v>
      </c>
      <c r="C526" s="87" t="str">
        <f>IF(FN_MC!S504="","*",FN_MC!S504)</f>
        <v>-</v>
      </c>
      <c r="D526" s="87" t="str">
        <f>IF(FN_MC!T504="","*",FN_MC!T504)</f>
        <v>-</v>
      </c>
      <c r="E526" s="87" t="str">
        <f>IF(FN_MC!D504="","*",FN_MC!D504)</f>
        <v>*</v>
      </c>
      <c r="F526" s="87" t="str">
        <f>IF(FN_MC!H504="","*",FN_MC!H504)</f>
        <v>*</v>
      </c>
      <c r="G526" s="87" t="str">
        <f>IF(FN_MC!M504="","*",FN_MC!M504)</f>
        <v>-</v>
      </c>
      <c r="H526" s="125" t="str">
        <f>IF(FN_MC!K504="","*",FN_MC!K504)</f>
        <v>*</v>
      </c>
      <c r="I526" s="110" t="str">
        <f>IF(FN_MC!O504="","*",FN_MC!O504)</f>
        <v>*</v>
      </c>
      <c r="J526" s="110" t="str">
        <f>IF(FN_MC!P504="","*",FN_MC!P504)</f>
        <v>*</v>
      </c>
      <c r="K526" s="118" t="str">
        <f>IF(FN_MC!AK504="","*",FN_MC!AK504)</f>
        <v>-</v>
      </c>
      <c r="L526" s="118" t="str">
        <f>IF(FN_MC!AM504="","*",FN_MC!AM504)</f>
        <v>-</v>
      </c>
      <c r="M526" s="118" t="str">
        <f>IF(FN_MC!AP504="","*",FN_MC!AP504)</f>
        <v>-</v>
      </c>
      <c r="N526" s="118" t="str">
        <f>IF(FN_MC!AM504="","*",FN_MC!AM504)</f>
        <v>-</v>
      </c>
      <c r="O526" s="136">
        <f>FN_MC!BH504</f>
        <v>0</v>
      </c>
      <c r="P526" s="78"/>
      <c r="Q526" s="120" t="str">
        <f>IF($A$2=1,IF(FN_MC!BJ504="","*",FN_MC!BJ504),IF(FN_MC!BK504="","*",FN_MC!BK504))</f>
        <v>*</v>
      </c>
    </row>
    <row r="527" spans="1:17">
      <c r="A527" s="85" t="str">
        <f>IF(FN_MC!B505="","*",FN_MC!B505)</f>
        <v>*</v>
      </c>
      <c r="B527" s="86" t="str">
        <f>IF(FN_MC!X505="","*",FN_MC!X505)</f>
        <v>*</v>
      </c>
      <c r="C527" s="87" t="str">
        <f>IF(FN_MC!S505="","*",FN_MC!S505)</f>
        <v>-</v>
      </c>
      <c r="D527" s="87" t="str">
        <f>IF(FN_MC!T505="","*",FN_MC!T505)</f>
        <v>-</v>
      </c>
      <c r="E527" s="87" t="str">
        <f>IF(FN_MC!D505="","*",FN_MC!D505)</f>
        <v>*</v>
      </c>
      <c r="F527" s="87" t="str">
        <f>IF(FN_MC!H505="","*",FN_MC!H505)</f>
        <v>*</v>
      </c>
      <c r="G527" s="87" t="str">
        <f>IF(FN_MC!M505="","*",FN_MC!M505)</f>
        <v>-</v>
      </c>
      <c r="H527" s="125" t="str">
        <f>IF(FN_MC!K505="","*",FN_MC!K505)</f>
        <v>*</v>
      </c>
      <c r="I527" s="110" t="str">
        <f>IF(FN_MC!O505="","*",FN_MC!O505)</f>
        <v>*</v>
      </c>
      <c r="J527" s="110" t="str">
        <f>IF(FN_MC!P505="","*",FN_MC!P505)</f>
        <v>*</v>
      </c>
      <c r="K527" s="118" t="str">
        <f>IF(FN_MC!AK505="","*",FN_MC!AK505)</f>
        <v>-</v>
      </c>
      <c r="L527" s="118" t="str">
        <f>IF(FN_MC!AM505="","*",FN_MC!AM505)</f>
        <v>-</v>
      </c>
      <c r="M527" s="118" t="str">
        <f>IF(FN_MC!AP505="","*",FN_MC!AP505)</f>
        <v>-</v>
      </c>
      <c r="N527" s="118" t="str">
        <f>IF(FN_MC!AM505="","*",FN_MC!AM505)</f>
        <v>-</v>
      </c>
      <c r="O527" s="136">
        <f>FN_MC!BH505</f>
        <v>0</v>
      </c>
      <c r="P527" s="78"/>
      <c r="Q527" s="120" t="str">
        <f>IF($A$2=1,IF(FN_MC!BJ505="","*",FN_MC!BJ505),IF(FN_MC!BK505="","*",FN_MC!BK505))</f>
        <v>*</v>
      </c>
    </row>
    <row r="528" spans="1:17">
      <c r="A528" s="85" t="str">
        <f>IF(FN_MC!B506="","*",FN_MC!B506)</f>
        <v>*</v>
      </c>
      <c r="B528" s="86" t="str">
        <f>IF(FN_MC!X506="","*",FN_MC!X506)</f>
        <v>*</v>
      </c>
      <c r="C528" s="87" t="str">
        <f>IF(FN_MC!S506="","*",FN_MC!S506)</f>
        <v>-</v>
      </c>
      <c r="D528" s="87" t="str">
        <f>IF(FN_MC!T506="","*",FN_MC!T506)</f>
        <v>-</v>
      </c>
      <c r="E528" s="87" t="str">
        <f>IF(FN_MC!D506="","*",FN_MC!D506)</f>
        <v>*</v>
      </c>
      <c r="F528" s="87" t="str">
        <f>IF(FN_MC!H506="","*",FN_MC!H506)</f>
        <v>*</v>
      </c>
      <c r="G528" s="87" t="str">
        <f>IF(FN_MC!M506="","*",FN_MC!M506)</f>
        <v>-</v>
      </c>
      <c r="H528" s="125" t="str">
        <f>IF(FN_MC!K506="","*",FN_MC!K506)</f>
        <v>*</v>
      </c>
      <c r="I528" s="110" t="str">
        <f>IF(FN_MC!O506="","*",FN_MC!O506)</f>
        <v>*</v>
      </c>
      <c r="J528" s="110" t="str">
        <f>IF(FN_MC!P506="","*",FN_MC!P506)</f>
        <v>*</v>
      </c>
      <c r="K528" s="118" t="str">
        <f>IF(FN_MC!AK506="","*",FN_MC!AK506)</f>
        <v>-</v>
      </c>
      <c r="L528" s="118" t="str">
        <f>IF(FN_MC!AM506="","*",FN_MC!AM506)</f>
        <v>-</v>
      </c>
      <c r="M528" s="118" t="str">
        <f>IF(FN_MC!AP506="","*",FN_MC!AP506)</f>
        <v>-</v>
      </c>
      <c r="N528" s="118" t="str">
        <f>IF(FN_MC!AM506="","*",FN_MC!AM506)</f>
        <v>-</v>
      </c>
      <c r="O528" s="136">
        <f>FN_MC!BH506</f>
        <v>0</v>
      </c>
      <c r="P528" s="78"/>
      <c r="Q528" s="120" t="str">
        <f>IF($A$2=1,IF(FN_MC!BJ506="","*",FN_MC!BJ506),IF(FN_MC!BK506="","*",FN_MC!BK506))</f>
        <v>*</v>
      </c>
    </row>
    <row r="529" spans="1:17">
      <c r="A529" s="85" t="str">
        <f>IF(FN_MC!B507="","*",FN_MC!B507)</f>
        <v>*</v>
      </c>
      <c r="B529" s="86" t="str">
        <f>IF(FN_MC!X507="","*",FN_MC!X507)</f>
        <v>*</v>
      </c>
      <c r="C529" s="87" t="str">
        <f>IF(FN_MC!S507="","*",FN_MC!S507)</f>
        <v>-</v>
      </c>
      <c r="D529" s="87" t="str">
        <f>IF(FN_MC!T507="","*",FN_MC!T507)</f>
        <v>-</v>
      </c>
      <c r="E529" s="87" t="str">
        <f>IF(FN_MC!D507="","*",FN_MC!D507)</f>
        <v>*</v>
      </c>
      <c r="F529" s="87" t="str">
        <f>IF(FN_MC!H507="","*",FN_MC!H507)</f>
        <v>*</v>
      </c>
      <c r="G529" s="87" t="str">
        <f>IF(FN_MC!M507="","*",FN_MC!M507)</f>
        <v>-</v>
      </c>
      <c r="H529" s="125" t="str">
        <f>IF(FN_MC!K507="","*",FN_MC!K507)</f>
        <v>*</v>
      </c>
      <c r="I529" s="110" t="str">
        <f>IF(FN_MC!O507="","*",FN_MC!O507)</f>
        <v>*</v>
      </c>
      <c r="J529" s="110" t="str">
        <f>IF(FN_MC!P507="","*",FN_MC!P507)</f>
        <v>*</v>
      </c>
      <c r="K529" s="118" t="str">
        <f>IF(FN_MC!AK507="","*",FN_MC!AK507)</f>
        <v>-</v>
      </c>
      <c r="L529" s="118" t="str">
        <f>IF(FN_MC!AM507="","*",FN_MC!AM507)</f>
        <v>-</v>
      </c>
      <c r="M529" s="118" t="str">
        <f>IF(FN_MC!AP507="","*",FN_MC!AP507)</f>
        <v>-</v>
      </c>
      <c r="N529" s="118" t="str">
        <f>IF(FN_MC!AM507="","*",FN_MC!AM507)</f>
        <v>-</v>
      </c>
      <c r="O529" s="136">
        <f>FN_MC!BH507</f>
        <v>0</v>
      </c>
      <c r="P529" s="78"/>
      <c r="Q529" s="120" t="str">
        <f>IF($A$2=1,IF(FN_MC!BJ507="","*",FN_MC!BJ507),IF(FN_MC!BK507="","*",FN_MC!BK507))</f>
        <v>*</v>
      </c>
    </row>
    <row r="530" spans="1:17">
      <c r="A530" s="85" t="str">
        <f>IF(FN_MC!B508="","*",FN_MC!B508)</f>
        <v>*</v>
      </c>
      <c r="B530" s="86" t="str">
        <f>IF(FN_MC!X508="","*",FN_MC!X508)</f>
        <v>*</v>
      </c>
      <c r="C530" s="87" t="str">
        <f>IF(FN_MC!S508="","*",FN_MC!S508)</f>
        <v>-</v>
      </c>
      <c r="D530" s="87" t="str">
        <f>IF(FN_MC!T508="","*",FN_MC!T508)</f>
        <v>-</v>
      </c>
      <c r="E530" s="87" t="str">
        <f>IF(FN_MC!D508="","*",FN_MC!D508)</f>
        <v>*</v>
      </c>
      <c r="F530" s="87" t="str">
        <f>IF(FN_MC!H508="","*",FN_MC!H508)</f>
        <v>*</v>
      </c>
      <c r="G530" s="87" t="str">
        <f>IF(FN_MC!M508="","*",FN_MC!M508)</f>
        <v>-</v>
      </c>
      <c r="H530" s="125" t="str">
        <f>IF(FN_MC!K508="","*",FN_MC!K508)</f>
        <v>*</v>
      </c>
      <c r="I530" s="110" t="str">
        <f>IF(FN_MC!O508="","*",FN_MC!O508)</f>
        <v>*</v>
      </c>
      <c r="J530" s="110" t="str">
        <f>IF(FN_MC!P508="","*",FN_MC!P508)</f>
        <v>*</v>
      </c>
      <c r="K530" s="118" t="str">
        <f>IF(FN_MC!AK508="","*",FN_MC!AK508)</f>
        <v>-</v>
      </c>
      <c r="L530" s="118" t="str">
        <f>IF(FN_MC!AM508="","*",FN_MC!AM508)</f>
        <v>-</v>
      </c>
      <c r="M530" s="118" t="str">
        <f>IF(FN_MC!AP508="","*",FN_MC!AP508)</f>
        <v>-</v>
      </c>
      <c r="N530" s="118" t="str">
        <f>IF(FN_MC!AM508="","*",FN_MC!AM508)</f>
        <v>-</v>
      </c>
      <c r="O530" s="136">
        <f>FN_MC!BH508</f>
        <v>0</v>
      </c>
      <c r="P530" s="78"/>
      <c r="Q530" s="120" t="str">
        <f>IF($A$2=1,IF(FN_MC!BJ508="","*",FN_MC!BJ508),IF(FN_MC!BK508="","*",FN_MC!BK508))</f>
        <v>*</v>
      </c>
    </row>
    <row r="531" spans="1:17">
      <c r="A531" s="85" t="str">
        <f>IF(FN_MC!B509="","*",FN_MC!B509)</f>
        <v>*</v>
      </c>
      <c r="B531" s="86" t="str">
        <f>IF(FN_MC!X509="","*",FN_MC!X509)</f>
        <v>*</v>
      </c>
      <c r="C531" s="87" t="str">
        <f>IF(FN_MC!S509="","*",FN_MC!S509)</f>
        <v>-</v>
      </c>
      <c r="D531" s="87" t="str">
        <f>IF(FN_MC!T509="","*",FN_MC!T509)</f>
        <v>-</v>
      </c>
      <c r="E531" s="87" t="str">
        <f>IF(FN_MC!D509="","*",FN_MC!D509)</f>
        <v>*</v>
      </c>
      <c r="F531" s="87" t="str">
        <f>IF(FN_MC!H509="","*",FN_MC!H509)</f>
        <v>*</v>
      </c>
      <c r="G531" s="87" t="str">
        <f>IF(FN_MC!M509="","*",FN_MC!M509)</f>
        <v>-</v>
      </c>
      <c r="H531" s="125" t="str">
        <f>IF(FN_MC!K509="","*",FN_MC!K509)</f>
        <v>*</v>
      </c>
      <c r="I531" s="110" t="str">
        <f>IF(FN_MC!O509="","*",FN_MC!O509)</f>
        <v>*</v>
      </c>
      <c r="J531" s="110" t="str">
        <f>IF(FN_MC!P509="","*",FN_MC!P509)</f>
        <v>*</v>
      </c>
      <c r="K531" s="118" t="str">
        <f>IF(FN_MC!AK509="","*",FN_MC!AK509)</f>
        <v>-</v>
      </c>
      <c r="L531" s="118" t="str">
        <f>IF(FN_MC!AM509="","*",FN_MC!AM509)</f>
        <v>-</v>
      </c>
      <c r="M531" s="118" t="str">
        <f>IF(FN_MC!AP509="","*",FN_MC!AP509)</f>
        <v>-</v>
      </c>
      <c r="N531" s="118" t="str">
        <f>IF(FN_MC!AM509="","*",FN_MC!AM509)</f>
        <v>-</v>
      </c>
      <c r="O531" s="136">
        <f>FN_MC!BH509</f>
        <v>0</v>
      </c>
      <c r="P531" s="78"/>
      <c r="Q531" s="120" t="str">
        <f>IF($A$2=1,IF(FN_MC!BJ509="","*",FN_MC!BJ509),IF(FN_MC!BK509="","*",FN_MC!BK509))</f>
        <v>*</v>
      </c>
    </row>
    <row r="532" spans="1:17">
      <c r="A532" s="85" t="str">
        <f>IF(FN_MC!B510="","*",FN_MC!B510)</f>
        <v>*</v>
      </c>
      <c r="B532" s="86" t="str">
        <f>IF(FN_MC!X510="","*",FN_MC!X510)</f>
        <v>*</v>
      </c>
      <c r="C532" s="87" t="str">
        <f>IF(FN_MC!S510="","*",FN_MC!S510)</f>
        <v>-</v>
      </c>
      <c r="D532" s="87" t="str">
        <f>IF(FN_MC!T510="","*",FN_MC!T510)</f>
        <v>-</v>
      </c>
      <c r="E532" s="87" t="str">
        <f>IF(FN_MC!D510="","*",FN_MC!D510)</f>
        <v>*</v>
      </c>
      <c r="F532" s="87" t="str">
        <f>IF(FN_MC!H510="","*",FN_MC!H510)</f>
        <v>*</v>
      </c>
      <c r="G532" s="87" t="str">
        <f>IF(FN_MC!M510="","*",FN_MC!M510)</f>
        <v>-</v>
      </c>
      <c r="H532" s="125" t="str">
        <f>IF(FN_MC!K510="","*",FN_MC!K510)</f>
        <v>*</v>
      </c>
      <c r="I532" s="110" t="str">
        <f>IF(FN_MC!O510="","*",FN_MC!O510)</f>
        <v>*</v>
      </c>
      <c r="J532" s="110" t="str">
        <f>IF(FN_MC!P510="","*",FN_MC!P510)</f>
        <v>*</v>
      </c>
      <c r="K532" s="118" t="str">
        <f>IF(FN_MC!AK510="","*",FN_MC!AK510)</f>
        <v>-</v>
      </c>
      <c r="L532" s="118" t="str">
        <f>IF(FN_MC!AM510="","*",FN_MC!AM510)</f>
        <v>-</v>
      </c>
      <c r="M532" s="118" t="str">
        <f>IF(FN_MC!AP510="","*",FN_MC!AP510)</f>
        <v>-</v>
      </c>
      <c r="N532" s="118" t="str">
        <f>IF(FN_MC!AM510="","*",FN_MC!AM510)</f>
        <v>-</v>
      </c>
      <c r="O532" s="136">
        <f>FN_MC!BH510</f>
        <v>0</v>
      </c>
      <c r="P532" s="78"/>
      <c r="Q532" s="120" t="str">
        <f>IF($A$2=1,IF(FN_MC!BJ510="","*",FN_MC!BJ510),IF(FN_MC!BK510="","*",FN_MC!BK510))</f>
        <v>*</v>
      </c>
    </row>
    <row r="533" spans="1:17">
      <c r="A533" s="85" t="str">
        <f>IF(FN_MC!B511="","*",FN_MC!B511)</f>
        <v>*</v>
      </c>
      <c r="B533" s="86" t="str">
        <f>IF(FN_MC!X511="","*",FN_MC!X511)</f>
        <v>*</v>
      </c>
      <c r="C533" s="87" t="str">
        <f>IF(FN_MC!S511="","*",FN_MC!S511)</f>
        <v>-</v>
      </c>
      <c r="D533" s="87" t="str">
        <f>IF(FN_MC!T511="","*",FN_MC!T511)</f>
        <v>-</v>
      </c>
      <c r="E533" s="87" t="str">
        <f>IF(FN_MC!D511="","*",FN_MC!D511)</f>
        <v>*</v>
      </c>
      <c r="F533" s="87" t="str">
        <f>IF(FN_MC!H511="","*",FN_MC!H511)</f>
        <v>*</v>
      </c>
      <c r="G533" s="87" t="str">
        <f>IF(FN_MC!M511="","*",FN_MC!M511)</f>
        <v>-</v>
      </c>
      <c r="H533" s="125" t="str">
        <f>IF(FN_MC!K511="","*",FN_MC!K511)</f>
        <v>*</v>
      </c>
      <c r="I533" s="110" t="str">
        <f>IF(FN_MC!O511="","*",FN_MC!O511)</f>
        <v>*</v>
      </c>
      <c r="J533" s="110" t="str">
        <f>IF(FN_MC!P511="","*",FN_MC!P511)</f>
        <v>*</v>
      </c>
      <c r="K533" s="118" t="str">
        <f>IF(FN_MC!AK511="","*",FN_MC!AK511)</f>
        <v>-</v>
      </c>
      <c r="L533" s="118" t="str">
        <f>IF(FN_MC!AM511="","*",FN_MC!AM511)</f>
        <v>-</v>
      </c>
      <c r="M533" s="118" t="str">
        <f>IF(FN_MC!AP511="","*",FN_MC!AP511)</f>
        <v>-</v>
      </c>
      <c r="N533" s="118" t="str">
        <f>IF(FN_MC!AM511="","*",FN_MC!AM511)</f>
        <v>-</v>
      </c>
      <c r="O533" s="136">
        <f>FN_MC!BH511</f>
        <v>0</v>
      </c>
      <c r="P533" s="78"/>
      <c r="Q533" s="120" t="str">
        <f>IF($A$2=1,IF(FN_MC!BJ511="","*",FN_MC!BJ511),IF(FN_MC!BK511="","*",FN_MC!BK511))</f>
        <v>*</v>
      </c>
    </row>
    <row r="534" spans="1:17">
      <c r="A534" s="85" t="str">
        <f>IF(FN_MC!B512="","*",FN_MC!B512)</f>
        <v>*</v>
      </c>
      <c r="B534" s="86" t="str">
        <f>IF(FN_MC!X512="","*",FN_MC!X512)</f>
        <v>*</v>
      </c>
      <c r="C534" s="87" t="str">
        <f>IF(FN_MC!S512="","*",FN_MC!S512)</f>
        <v>-</v>
      </c>
      <c r="D534" s="87" t="str">
        <f>IF(FN_MC!T512="","*",FN_MC!T512)</f>
        <v>-</v>
      </c>
      <c r="E534" s="87" t="str">
        <f>IF(FN_MC!D512="","*",FN_MC!D512)</f>
        <v>*</v>
      </c>
      <c r="F534" s="87" t="str">
        <f>IF(FN_MC!H512="","*",FN_MC!H512)</f>
        <v>*</v>
      </c>
      <c r="G534" s="87" t="str">
        <f>IF(FN_MC!M512="","*",FN_MC!M512)</f>
        <v>-</v>
      </c>
      <c r="H534" s="125" t="str">
        <f>IF(FN_MC!K512="","*",FN_MC!K512)</f>
        <v>*</v>
      </c>
      <c r="I534" s="110" t="str">
        <f>IF(FN_MC!O512="","*",FN_MC!O512)</f>
        <v>*</v>
      </c>
      <c r="J534" s="110" t="str">
        <f>IF(FN_MC!P512="","*",FN_MC!P512)</f>
        <v>*</v>
      </c>
      <c r="K534" s="118" t="str">
        <f>IF(FN_MC!AK512="","*",FN_MC!AK512)</f>
        <v>-</v>
      </c>
      <c r="L534" s="118" t="str">
        <f>IF(FN_MC!AM512="","*",FN_MC!AM512)</f>
        <v>-</v>
      </c>
      <c r="M534" s="118" t="str">
        <f>IF(FN_MC!AP512="","*",FN_MC!AP512)</f>
        <v>-</v>
      </c>
      <c r="N534" s="118" t="str">
        <f>IF(FN_MC!AM512="","*",FN_MC!AM512)</f>
        <v>-</v>
      </c>
      <c r="O534" s="136">
        <f>FN_MC!BH512</f>
        <v>0</v>
      </c>
      <c r="P534" s="78"/>
      <c r="Q534" s="120" t="str">
        <f>IF($A$2=1,IF(FN_MC!BJ512="","*",FN_MC!BJ512),IF(FN_MC!BK512="","*",FN_MC!BK512))</f>
        <v>*</v>
      </c>
    </row>
    <row r="535" spans="1:17">
      <c r="A535" s="85" t="str">
        <f>IF(FN_MC!B513="","*",FN_MC!B513)</f>
        <v>*</v>
      </c>
      <c r="B535" s="86" t="str">
        <f>IF(FN_MC!X513="","*",FN_MC!X513)</f>
        <v>*</v>
      </c>
      <c r="C535" s="87" t="str">
        <f>IF(FN_MC!S513="","*",FN_MC!S513)</f>
        <v>-</v>
      </c>
      <c r="D535" s="87" t="str">
        <f>IF(FN_MC!T513="","*",FN_MC!T513)</f>
        <v>-</v>
      </c>
      <c r="E535" s="87" t="str">
        <f>IF(FN_MC!D513="","*",FN_MC!D513)</f>
        <v>*</v>
      </c>
      <c r="F535" s="87" t="str">
        <f>IF(FN_MC!H513="","*",FN_MC!H513)</f>
        <v>*</v>
      </c>
      <c r="G535" s="87" t="str">
        <f>IF(FN_MC!M513="","*",FN_MC!M513)</f>
        <v>-</v>
      </c>
      <c r="H535" s="125" t="str">
        <f>IF(FN_MC!K513="","*",FN_MC!K513)</f>
        <v>*</v>
      </c>
      <c r="I535" s="110" t="str">
        <f>IF(FN_MC!O513="","*",FN_MC!O513)</f>
        <v>*</v>
      </c>
      <c r="J535" s="110" t="str">
        <f>IF(FN_MC!P513="","*",FN_MC!P513)</f>
        <v>*</v>
      </c>
      <c r="K535" s="118" t="str">
        <f>IF(FN_MC!AK513="","*",FN_MC!AK513)</f>
        <v>-</v>
      </c>
      <c r="L535" s="118" t="str">
        <f>IF(FN_MC!AM513="","*",FN_MC!AM513)</f>
        <v>-</v>
      </c>
      <c r="M535" s="118" t="str">
        <f>IF(FN_MC!AP513="","*",FN_MC!AP513)</f>
        <v>-</v>
      </c>
      <c r="N535" s="118" t="str">
        <f>IF(FN_MC!AM513="","*",FN_MC!AM513)</f>
        <v>-</v>
      </c>
      <c r="O535" s="136">
        <f>FN_MC!BH513</f>
        <v>0</v>
      </c>
      <c r="P535" s="78"/>
      <c r="Q535" s="120" t="str">
        <f>IF($A$2=1,IF(FN_MC!BJ513="","*",FN_MC!BJ513),IF(FN_MC!BK513="","*",FN_MC!BK513))</f>
        <v>*</v>
      </c>
    </row>
    <row r="536" spans="1:17">
      <c r="A536" s="85" t="str">
        <f>IF(FN_MC!B514="","*",FN_MC!B514)</f>
        <v>*</v>
      </c>
      <c r="B536" s="86" t="str">
        <f>IF(FN_MC!X514="","*",FN_MC!X514)</f>
        <v>*</v>
      </c>
      <c r="C536" s="87" t="str">
        <f>IF(FN_MC!S514="","*",FN_MC!S514)</f>
        <v>-</v>
      </c>
      <c r="D536" s="87" t="str">
        <f>IF(FN_MC!T514="","*",FN_MC!T514)</f>
        <v>-</v>
      </c>
      <c r="E536" s="87" t="str">
        <f>IF(FN_MC!D514="","*",FN_MC!D514)</f>
        <v>*</v>
      </c>
      <c r="F536" s="87" t="str">
        <f>IF(FN_MC!H514="","*",FN_MC!H514)</f>
        <v>*</v>
      </c>
      <c r="G536" s="87" t="str">
        <f>IF(FN_MC!M514="","*",FN_MC!M514)</f>
        <v>-</v>
      </c>
      <c r="H536" s="125" t="str">
        <f>IF(FN_MC!K514="","*",FN_MC!K514)</f>
        <v>*</v>
      </c>
      <c r="I536" s="110" t="str">
        <f>IF(FN_MC!O514="","*",FN_MC!O514)</f>
        <v>*</v>
      </c>
      <c r="J536" s="110" t="str">
        <f>IF(FN_MC!P514="","*",FN_MC!P514)</f>
        <v>*</v>
      </c>
      <c r="K536" s="118" t="str">
        <f>IF(FN_MC!AK514="","*",FN_MC!AK514)</f>
        <v>-</v>
      </c>
      <c r="L536" s="118" t="str">
        <f>IF(FN_MC!AM514="","*",FN_MC!AM514)</f>
        <v>-</v>
      </c>
      <c r="M536" s="118" t="str">
        <f>IF(FN_MC!AP514="","*",FN_MC!AP514)</f>
        <v>-</v>
      </c>
      <c r="N536" s="118" t="str">
        <f>IF(FN_MC!AM514="","*",FN_MC!AM514)</f>
        <v>-</v>
      </c>
      <c r="O536" s="136">
        <f>FN_MC!BH514</f>
        <v>0</v>
      </c>
      <c r="P536" s="78"/>
      <c r="Q536" s="120" t="str">
        <f>IF($A$2=1,IF(FN_MC!BJ514="","*",FN_MC!BJ514),IF(FN_MC!BK514="","*",FN_MC!BK514))</f>
        <v>*</v>
      </c>
    </row>
    <row r="537" spans="1:17">
      <c r="A537" s="85" t="str">
        <f>IF(FN_MC!B515="","*",FN_MC!B515)</f>
        <v>*</v>
      </c>
      <c r="B537" s="86" t="str">
        <f>IF(FN_MC!X515="","*",FN_MC!X515)</f>
        <v>*</v>
      </c>
      <c r="C537" s="87" t="str">
        <f>IF(FN_MC!S515="","*",FN_MC!S515)</f>
        <v>-</v>
      </c>
      <c r="D537" s="87" t="str">
        <f>IF(FN_MC!T515="","*",FN_MC!T515)</f>
        <v>-</v>
      </c>
      <c r="E537" s="87" t="str">
        <f>IF(FN_MC!D515="","*",FN_MC!D515)</f>
        <v>*</v>
      </c>
      <c r="F537" s="87" t="str">
        <f>IF(FN_MC!H515="","*",FN_MC!H515)</f>
        <v>*</v>
      </c>
      <c r="G537" s="87" t="str">
        <f>IF(FN_MC!M515="","*",FN_MC!M515)</f>
        <v>-</v>
      </c>
      <c r="H537" s="125" t="str">
        <f>IF(FN_MC!K515="","*",FN_MC!K515)</f>
        <v>*</v>
      </c>
      <c r="I537" s="110" t="str">
        <f>IF(FN_MC!O515="","*",FN_MC!O515)</f>
        <v>*</v>
      </c>
      <c r="J537" s="110" t="str">
        <f>IF(FN_MC!P515="","*",FN_MC!P515)</f>
        <v>*</v>
      </c>
      <c r="K537" s="118" t="str">
        <f>IF(FN_MC!AK515="","*",FN_MC!AK515)</f>
        <v>-</v>
      </c>
      <c r="L537" s="118" t="str">
        <f>IF(FN_MC!AM515="","*",FN_MC!AM515)</f>
        <v>-</v>
      </c>
      <c r="M537" s="118" t="str">
        <f>IF(FN_MC!AP515="","*",FN_MC!AP515)</f>
        <v>-</v>
      </c>
      <c r="N537" s="118" t="str">
        <f>IF(FN_MC!AM515="","*",FN_MC!AM515)</f>
        <v>-</v>
      </c>
      <c r="O537" s="136">
        <f>FN_MC!BH515</f>
        <v>0</v>
      </c>
      <c r="P537" s="78"/>
      <c r="Q537" s="120" t="str">
        <f>IF($A$2=1,IF(FN_MC!BJ515="","*",FN_MC!BJ515),IF(FN_MC!BK515="","*",FN_MC!BK515))</f>
        <v>*</v>
      </c>
    </row>
    <row r="538" spans="1:17">
      <c r="A538" s="85" t="str">
        <f>IF(FN_MC!B516="","*",FN_MC!B516)</f>
        <v>*</v>
      </c>
      <c r="B538" s="86" t="str">
        <f>IF(FN_MC!X516="","*",FN_MC!X516)</f>
        <v>*</v>
      </c>
      <c r="C538" s="87" t="str">
        <f>IF(FN_MC!S516="","*",FN_MC!S516)</f>
        <v>-</v>
      </c>
      <c r="D538" s="87" t="str">
        <f>IF(FN_MC!T516="","*",FN_MC!T516)</f>
        <v>-</v>
      </c>
      <c r="E538" s="87" t="str">
        <f>IF(FN_MC!D516="","*",FN_MC!D516)</f>
        <v>*</v>
      </c>
      <c r="F538" s="87" t="str">
        <f>IF(FN_MC!H516="","*",FN_MC!H516)</f>
        <v>*</v>
      </c>
      <c r="G538" s="87" t="str">
        <f>IF(FN_MC!M516="","*",FN_MC!M516)</f>
        <v>-</v>
      </c>
      <c r="H538" s="125" t="str">
        <f>IF(FN_MC!K516="","*",FN_MC!K516)</f>
        <v>*</v>
      </c>
      <c r="I538" s="110" t="str">
        <f>IF(FN_MC!O516="","*",FN_MC!O516)</f>
        <v>*</v>
      </c>
      <c r="J538" s="110" t="str">
        <f>IF(FN_MC!P516="","*",FN_MC!P516)</f>
        <v>*</v>
      </c>
      <c r="K538" s="118" t="str">
        <f>IF(FN_MC!AK516="","*",FN_MC!AK516)</f>
        <v>-</v>
      </c>
      <c r="L538" s="118" t="str">
        <f>IF(FN_MC!AM516="","*",FN_MC!AM516)</f>
        <v>-</v>
      </c>
      <c r="M538" s="118" t="str">
        <f>IF(FN_MC!AP516="","*",FN_MC!AP516)</f>
        <v>-</v>
      </c>
      <c r="N538" s="118" t="str">
        <f>IF(FN_MC!AM516="","*",FN_MC!AM516)</f>
        <v>-</v>
      </c>
      <c r="O538" s="136">
        <f>FN_MC!BH516</f>
        <v>0</v>
      </c>
      <c r="P538" s="78"/>
      <c r="Q538" s="120" t="str">
        <f>IF($A$2=1,IF(FN_MC!BJ516="","*",FN_MC!BJ516),IF(FN_MC!BK516="","*",FN_MC!BK516))</f>
        <v>*</v>
      </c>
    </row>
    <row r="539" spans="1:17">
      <c r="A539" s="85" t="str">
        <f>IF(FN_MC!B517="","*",FN_MC!B517)</f>
        <v>*</v>
      </c>
      <c r="B539" s="86" t="str">
        <f>IF(FN_MC!X517="","*",FN_MC!X517)</f>
        <v>*</v>
      </c>
      <c r="C539" s="87" t="str">
        <f>IF(FN_MC!S517="","*",FN_MC!S517)</f>
        <v>-</v>
      </c>
      <c r="D539" s="87" t="str">
        <f>IF(FN_MC!T517="","*",FN_MC!T517)</f>
        <v>-</v>
      </c>
      <c r="E539" s="87" t="str">
        <f>IF(FN_MC!D517="","*",FN_MC!D517)</f>
        <v>*</v>
      </c>
      <c r="F539" s="87" t="str">
        <f>IF(FN_MC!H517="","*",FN_MC!H517)</f>
        <v>*</v>
      </c>
      <c r="G539" s="87" t="str">
        <f>IF(FN_MC!M517="","*",FN_MC!M517)</f>
        <v>-</v>
      </c>
      <c r="H539" s="125" t="str">
        <f>IF(FN_MC!K517="","*",FN_MC!K517)</f>
        <v>*</v>
      </c>
      <c r="I539" s="110" t="str">
        <f>IF(FN_MC!O517="","*",FN_MC!O517)</f>
        <v>*</v>
      </c>
      <c r="J539" s="110" t="str">
        <f>IF(FN_MC!P517="","*",FN_MC!P517)</f>
        <v>*</v>
      </c>
      <c r="K539" s="118" t="str">
        <f>IF(FN_MC!AK517="","*",FN_MC!AK517)</f>
        <v>-</v>
      </c>
      <c r="L539" s="118" t="str">
        <f>IF(FN_MC!AM517="","*",FN_MC!AM517)</f>
        <v>-</v>
      </c>
      <c r="M539" s="118" t="str">
        <f>IF(FN_MC!AP517="","*",FN_MC!AP517)</f>
        <v>-</v>
      </c>
      <c r="N539" s="118" t="str">
        <f>IF(FN_MC!AM517="","*",FN_MC!AM517)</f>
        <v>-</v>
      </c>
      <c r="O539" s="136">
        <f>FN_MC!BH517</f>
        <v>0</v>
      </c>
      <c r="P539" s="78"/>
      <c r="Q539" s="120" t="str">
        <f>IF($A$2=1,IF(FN_MC!BJ517="","*",FN_MC!BJ517),IF(FN_MC!BK517="","*",FN_MC!BK517))</f>
        <v>*</v>
      </c>
    </row>
    <row r="540" spans="1:17">
      <c r="A540" s="85" t="str">
        <f>IF(FN_MC!B518="","*",FN_MC!B518)</f>
        <v>*</v>
      </c>
      <c r="B540" s="86" t="str">
        <f>IF(FN_MC!X518="","*",FN_MC!X518)</f>
        <v>*</v>
      </c>
      <c r="C540" s="87" t="str">
        <f>IF(FN_MC!S518="","*",FN_MC!S518)</f>
        <v>-</v>
      </c>
      <c r="D540" s="87" t="str">
        <f>IF(FN_MC!T518="","*",FN_MC!T518)</f>
        <v>-</v>
      </c>
      <c r="E540" s="87" t="str">
        <f>IF(FN_MC!D518="","*",FN_MC!D518)</f>
        <v>*</v>
      </c>
      <c r="F540" s="87" t="str">
        <f>IF(FN_MC!H518="","*",FN_MC!H518)</f>
        <v>*</v>
      </c>
      <c r="G540" s="87" t="str">
        <f>IF(FN_MC!M518="","*",FN_MC!M518)</f>
        <v>-</v>
      </c>
      <c r="H540" s="125" t="str">
        <f>IF(FN_MC!K518="","*",FN_MC!K518)</f>
        <v>*</v>
      </c>
      <c r="I540" s="110" t="str">
        <f>IF(FN_MC!O518="","*",FN_MC!O518)</f>
        <v>*</v>
      </c>
      <c r="J540" s="110" t="str">
        <f>IF(FN_MC!P518="","*",FN_MC!P518)</f>
        <v>*</v>
      </c>
      <c r="K540" s="118" t="str">
        <f>IF(FN_MC!AK518="","*",FN_MC!AK518)</f>
        <v>-</v>
      </c>
      <c r="L540" s="118" t="str">
        <f>IF(FN_MC!AM518="","*",FN_MC!AM518)</f>
        <v>-</v>
      </c>
      <c r="M540" s="118" t="str">
        <f>IF(FN_MC!AP518="","*",FN_MC!AP518)</f>
        <v>-</v>
      </c>
      <c r="N540" s="118" t="str">
        <f>IF(FN_MC!AM518="","*",FN_MC!AM518)</f>
        <v>-</v>
      </c>
      <c r="O540" s="136">
        <f>FN_MC!BH518</f>
        <v>0</v>
      </c>
      <c r="P540" s="78"/>
      <c r="Q540" s="120" t="str">
        <f>IF($A$2=1,IF(FN_MC!BJ518="","*",FN_MC!BJ518),IF(FN_MC!BK518="","*",FN_MC!BK518))</f>
        <v>*</v>
      </c>
    </row>
    <row r="541" spans="1:17">
      <c r="A541" s="85" t="str">
        <f>IF(FN_MC!B519="","*",FN_MC!B519)</f>
        <v>*</v>
      </c>
      <c r="B541" s="86" t="str">
        <f>IF(FN_MC!X519="","*",FN_MC!X519)</f>
        <v>*</v>
      </c>
      <c r="C541" s="87" t="str">
        <f>IF(FN_MC!S519="","*",FN_MC!S519)</f>
        <v>-</v>
      </c>
      <c r="D541" s="87" t="str">
        <f>IF(FN_MC!T519="","*",FN_MC!T519)</f>
        <v>-</v>
      </c>
      <c r="E541" s="87" t="str">
        <f>IF(FN_MC!D519="","*",FN_MC!D519)</f>
        <v>*</v>
      </c>
      <c r="F541" s="87" t="str">
        <f>IF(FN_MC!H519="","*",FN_MC!H519)</f>
        <v>*</v>
      </c>
      <c r="G541" s="87" t="str">
        <f>IF(FN_MC!M519="","*",FN_MC!M519)</f>
        <v>-</v>
      </c>
      <c r="H541" s="125" t="str">
        <f>IF(FN_MC!K519="","*",FN_MC!K519)</f>
        <v>*</v>
      </c>
      <c r="I541" s="110" t="str">
        <f>IF(FN_MC!O519="","*",FN_MC!O519)</f>
        <v>*</v>
      </c>
      <c r="J541" s="110" t="str">
        <f>IF(FN_MC!P519="","*",FN_MC!P519)</f>
        <v>*</v>
      </c>
      <c r="K541" s="118" t="str">
        <f>IF(FN_MC!AK519="","*",FN_MC!AK519)</f>
        <v>-</v>
      </c>
      <c r="L541" s="118" t="str">
        <f>IF(FN_MC!AM519="","*",FN_MC!AM519)</f>
        <v>-</v>
      </c>
      <c r="M541" s="118" t="str">
        <f>IF(FN_MC!AP519="","*",FN_MC!AP519)</f>
        <v>-</v>
      </c>
      <c r="N541" s="118" t="str">
        <f>IF(FN_MC!AM519="","*",FN_MC!AM519)</f>
        <v>-</v>
      </c>
      <c r="O541" s="136">
        <f>FN_MC!BH519</f>
        <v>0</v>
      </c>
      <c r="P541" s="78"/>
      <c r="Q541" s="120" t="str">
        <f>IF($A$2=1,IF(FN_MC!BJ519="","*",FN_MC!BJ519),IF(FN_MC!BK519="","*",FN_MC!BK519))</f>
        <v>*</v>
      </c>
    </row>
    <row r="542" spans="1:17">
      <c r="A542" s="85" t="str">
        <f>IF(FN_MC!B520="","*",FN_MC!B520)</f>
        <v>*</v>
      </c>
      <c r="B542" s="86" t="str">
        <f>IF(FN_MC!X520="","*",FN_MC!X520)</f>
        <v>*</v>
      </c>
      <c r="C542" s="87" t="str">
        <f>IF(FN_MC!S520="","*",FN_MC!S520)</f>
        <v>-</v>
      </c>
      <c r="D542" s="87" t="str">
        <f>IF(FN_MC!T520="","*",FN_MC!T520)</f>
        <v>-</v>
      </c>
      <c r="E542" s="87" t="str">
        <f>IF(FN_MC!D520="","*",FN_MC!D520)</f>
        <v>*</v>
      </c>
      <c r="F542" s="87" t="str">
        <f>IF(FN_MC!H520="","*",FN_MC!H520)</f>
        <v>*</v>
      </c>
      <c r="G542" s="87" t="str">
        <f>IF(FN_MC!M520="","*",FN_MC!M520)</f>
        <v>-</v>
      </c>
      <c r="H542" s="125" t="str">
        <f>IF(FN_MC!K520="","*",FN_MC!K520)</f>
        <v>*</v>
      </c>
      <c r="I542" s="110" t="str">
        <f>IF(FN_MC!O520="","*",FN_MC!O520)</f>
        <v>*</v>
      </c>
      <c r="J542" s="110" t="str">
        <f>IF(FN_MC!P520="","*",FN_MC!P520)</f>
        <v>*</v>
      </c>
      <c r="K542" s="118" t="str">
        <f>IF(FN_MC!AK520="","*",FN_MC!AK520)</f>
        <v>-</v>
      </c>
      <c r="L542" s="118" t="str">
        <f>IF(FN_MC!AM520="","*",FN_MC!AM520)</f>
        <v>-</v>
      </c>
      <c r="M542" s="118" t="str">
        <f>IF(FN_MC!AP520="","*",FN_MC!AP520)</f>
        <v>-</v>
      </c>
      <c r="N542" s="118" t="str">
        <f>IF(FN_MC!AM520="","*",FN_MC!AM520)</f>
        <v>-</v>
      </c>
      <c r="O542" s="136">
        <f>FN_MC!BH520</f>
        <v>0</v>
      </c>
      <c r="P542" s="78"/>
      <c r="Q542" s="120" t="str">
        <f>IF($A$2=1,IF(FN_MC!BJ520="","*",FN_MC!BJ520),IF(FN_MC!BK520="","*",FN_MC!BK520))</f>
        <v>*</v>
      </c>
    </row>
    <row r="543" spans="1:17">
      <c r="A543" s="85" t="str">
        <f>IF(FN_MC!B521="","*",FN_MC!B521)</f>
        <v>*</v>
      </c>
      <c r="B543" s="86" t="str">
        <f>IF(FN_MC!X521="","*",FN_MC!X521)</f>
        <v>*</v>
      </c>
      <c r="C543" s="87" t="str">
        <f>IF(FN_MC!S521="","*",FN_MC!S521)</f>
        <v>-</v>
      </c>
      <c r="D543" s="87" t="str">
        <f>IF(FN_MC!T521="","*",FN_MC!T521)</f>
        <v>-</v>
      </c>
      <c r="E543" s="87" t="str">
        <f>IF(FN_MC!D521="","*",FN_MC!D521)</f>
        <v>*</v>
      </c>
      <c r="F543" s="87" t="str">
        <f>IF(FN_MC!H521="","*",FN_MC!H521)</f>
        <v>*</v>
      </c>
      <c r="G543" s="87" t="str">
        <f>IF(FN_MC!M521="","*",FN_MC!M521)</f>
        <v>-</v>
      </c>
      <c r="H543" s="125" t="str">
        <f>IF(FN_MC!K521="","*",FN_MC!K521)</f>
        <v>*</v>
      </c>
      <c r="I543" s="110" t="str">
        <f>IF(FN_MC!O521="","*",FN_MC!O521)</f>
        <v>*</v>
      </c>
      <c r="J543" s="110" t="str">
        <f>IF(FN_MC!P521="","*",FN_MC!P521)</f>
        <v>*</v>
      </c>
      <c r="K543" s="118" t="str">
        <f>IF(FN_MC!AK521="","*",FN_MC!AK521)</f>
        <v>-</v>
      </c>
      <c r="L543" s="118" t="str">
        <f>IF(FN_MC!AM521="","*",FN_MC!AM521)</f>
        <v>-</v>
      </c>
      <c r="M543" s="118" t="str">
        <f>IF(FN_MC!AP521="","*",FN_MC!AP521)</f>
        <v>-</v>
      </c>
      <c r="N543" s="118" t="str">
        <f>IF(FN_MC!AM521="","*",FN_MC!AM521)</f>
        <v>-</v>
      </c>
      <c r="O543" s="136">
        <f>FN_MC!BH521</f>
        <v>0</v>
      </c>
      <c r="P543" s="78"/>
      <c r="Q543" s="120" t="str">
        <f>IF($A$2=1,IF(FN_MC!BJ521="","*",FN_MC!BJ521),IF(FN_MC!BK521="","*",FN_MC!BK521))</f>
        <v>*</v>
      </c>
    </row>
    <row r="544" spans="1:17">
      <c r="A544" s="85" t="str">
        <f>IF(FN_MC!B522="","*",FN_MC!B522)</f>
        <v>*</v>
      </c>
      <c r="B544" s="86" t="str">
        <f>IF(FN_MC!X522="","*",FN_MC!X522)</f>
        <v>*</v>
      </c>
      <c r="C544" s="87" t="str">
        <f>IF(FN_MC!S522="","*",FN_MC!S522)</f>
        <v>-</v>
      </c>
      <c r="D544" s="87" t="str">
        <f>IF(FN_MC!T522="","*",FN_MC!T522)</f>
        <v>-</v>
      </c>
      <c r="E544" s="87" t="str">
        <f>IF(FN_MC!D522="","*",FN_MC!D522)</f>
        <v>*</v>
      </c>
      <c r="F544" s="87" t="str">
        <f>IF(FN_MC!H522="","*",FN_MC!H522)</f>
        <v>*</v>
      </c>
      <c r="G544" s="87" t="str">
        <f>IF(FN_MC!M522="","*",FN_MC!M522)</f>
        <v>-</v>
      </c>
      <c r="H544" s="125" t="str">
        <f>IF(FN_MC!K522="","*",FN_MC!K522)</f>
        <v>*</v>
      </c>
      <c r="I544" s="110" t="str">
        <f>IF(FN_MC!O522="","*",FN_MC!O522)</f>
        <v>*</v>
      </c>
      <c r="J544" s="110" t="str">
        <f>IF(FN_MC!P522="","*",FN_MC!P522)</f>
        <v>*</v>
      </c>
      <c r="K544" s="118" t="str">
        <f>IF(FN_MC!AK522="","*",FN_MC!AK522)</f>
        <v>-</v>
      </c>
      <c r="L544" s="118" t="str">
        <f>IF(FN_MC!AM522="","*",FN_MC!AM522)</f>
        <v>-</v>
      </c>
      <c r="M544" s="118" t="str">
        <f>IF(FN_MC!AP522="","*",FN_MC!AP522)</f>
        <v>-</v>
      </c>
      <c r="N544" s="118" t="str">
        <f>IF(FN_MC!AM522="","*",FN_MC!AM522)</f>
        <v>-</v>
      </c>
      <c r="O544" s="136">
        <f>FN_MC!BH522</f>
        <v>0</v>
      </c>
      <c r="P544" s="78"/>
      <c r="Q544" s="120" t="str">
        <f>IF($A$2=1,IF(FN_MC!BJ522="","*",FN_MC!BJ522),IF(FN_MC!BK522="","*",FN_MC!BK522))</f>
        <v>*</v>
      </c>
    </row>
    <row r="545" spans="1:17">
      <c r="A545" s="85" t="str">
        <f>IF(FN_MC!B523="","*",FN_MC!B523)</f>
        <v>*</v>
      </c>
      <c r="B545" s="86" t="str">
        <f>IF(FN_MC!X523="","*",FN_MC!X523)</f>
        <v>*</v>
      </c>
      <c r="C545" s="87" t="str">
        <f>IF(FN_MC!S523="","*",FN_MC!S523)</f>
        <v>-</v>
      </c>
      <c r="D545" s="87" t="str">
        <f>IF(FN_MC!T523="","*",FN_MC!T523)</f>
        <v>-</v>
      </c>
      <c r="E545" s="87" t="str">
        <f>IF(FN_MC!D523="","*",FN_MC!D523)</f>
        <v>*</v>
      </c>
      <c r="F545" s="87" t="str">
        <f>IF(FN_MC!H523="","*",FN_MC!H523)</f>
        <v>*</v>
      </c>
      <c r="G545" s="87" t="str">
        <f>IF(FN_MC!M523="","*",FN_MC!M523)</f>
        <v>-</v>
      </c>
      <c r="H545" s="125" t="str">
        <f>IF(FN_MC!K523="","*",FN_MC!K523)</f>
        <v>*</v>
      </c>
      <c r="I545" s="110" t="str">
        <f>IF(FN_MC!O523="","*",FN_MC!O523)</f>
        <v>*</v>
      </c>
      <c r="J545" s="110" t="str">
        <f>IF(FN_MC!P523="","*",FN_MC!P523)</f>
        <v>*</v>
      </c>
      <c r="K545" s="118" t="str">
        <f>IF(FN_MC!AK523="","*",FN_MC!AK523)</f>
        <v>-</v>
      </c>
      <c r="L545" s="118" t="str">
        <f>IF(FN_MC!AM523="","*",FN_MC!AM523)</f>
        <v>-</v>
      </c>
      <c r="M545" s="118" t="str">
        <f>IF(FN_MC!AP523="","*",FN_MC!AP523)</f>
        <v>-</v>
      </c>
      <c r="N545" s="118" t="str">
        <f>IF(FN_MC!AM523="","*",FN_MC!AM523)</f>
        <v>-</v>
      </c>
      <c r="O545" s="136">
        <f>FN_MC!BH523</f>
        <v>0</v>
      </c>
      <c r="P545" s="78"/>
      <c r="Q545" s="120" t="str">
        <f>IF($A$2=1,IF(FN_MC!BJ523="","*",FN_MC!BJ523),IF(FN_MC!BK523="","*",FN_MC!BK523))</f>
        <v>*</v>
      </c>
    </row>
    <row r="546" spans="1:17">
      <c r="A546" s="85" t="str">
        <f>IF(FN_MC!B524="","*",FN_MC!B524)</f>
        <v>*</v>
      </c>
      <c r="B546" s="86" t="str">
        <f>IF(FN_MC!X524="","*",FN_MC!X524)</f>
        <v>*</v>
      </c>
      <c r="C546" s="87" t="str">
        <f>IF(FN_MC!S524="","*",FN_MC!S524)</f>
        <v>-</v>
      </c>
      <c r="D546" s="87" t="str">
        <f>IF(FN_MC!T524="","*",FN_MC!T524)</f>
        <v>-</v>
      </c>
      <c r="E546" s="87" t="str">
        <f>IF(FN_MC!D524="","*",FN_MC!D524)</f>
        <v>*</v>
      </c>
      <c r="F546" s="87" t="str">
        <f>IF(FN_MC!H524="","*",FN_MC!H524)</f>
        <v>*</v>
      </c>
      <c r="G546" s="87" t="str">
        <f>IF(FN_MC!M524="","*",FN_MC!M524)</f>
        <v>-</v>
      </c>
      <c r="H546" s="125" t="str">
        <f>IF(FN_MC!K524="","*",FN_MC!K524)</f>
        <v>*</v>
      </c>
      <c r="I546" s="110" t="str">
        <f>IF(FN_MC!O524="","*",FN_MC!O524)</f>
        <v>*</v>
      </c>
      <c r="J546" s="110" t="str">
        <f>IF(FN_MC!P524="","*",FN_MC!P524)</f>
        <v>*</v>
      </c>
      <c r="K546" s="118" t="str">
        <f>IF(FN_MC!AK524="","*",FN_MC!AK524)</f>
        <v>-</v>
      </c>
      <c r="L546" s="118" t="str">
        <f>IF(FN_MC!AM524="","*",FN_MC!AM524)</f>
        <v>-</v>
      </c>
      <c r="M546" s="118" t="str">
        <f>IF(FN_MC!AP524="","*",FN_MC!AP524)</f>
        <v>-</v>
      </c>
      <c r="N546" s="118" t="str">
        <f>IF(FN_MC!AM524="","*",FN_MC!AM524)</f>
        <v>-</v>
      </c>
      <c r="O546" s="136">
        <f>FN_MC!BH524</f>
        <v>0</v>
      </c>
      <c r="P546" s="78"/>
      <c r="Q546" s="120" t="str">
        <f>IF($A$2=1,IF(FN_MC!BJ524="","*",FN_MC!BJ524),IF(FN_MC!BK524="","*",FN_MC!BK524))</f>
        <v>*</v>
      </c>
    </row>
    <row r="547" spans="1:17">
      <c r="A547" s="85" t="str">
        <f>IF(FN_MC!B525="","*",FN_MC!B525)</f>
        <v>*</v>
      </c>
      <c r="B547" s="86" t="str">
        <f>IF(FN_MC!X525="","*",FN_MC!X525)</f>
        <v>*</v>
      </c>
      <c r="C547" s="87" t="str">
        <f>IF(FN_MC!S525="","*",FN_MC!S525)</f>
        <v>-</v>
      </c>
      <c r="D547" s="87" t="str">
        <f>IF(FN_MC!T525="","*",FN_MC!T525)</f>
        <v>-</v>
      </c>
      <c r="E547" s="87" t="str">
        <f>IF(FN_MC!D525="","*",FN_MC!D525)</f>
        <v>*</v>
      </c>
      <c r="F547" s="87" t="str">
        <f>IF(FN_MC!H525="","*",FN_MC!H525)</f>
        <v>*</v>
      </c>
      <c r="G547" s="87" t="str">
        <f>IF(FN_MC!M525="","*",FN_MC!M525)</f>
        <v>-</v>
      </c>
      <c r="H547" s="125" t="str">
        <f>IF(FN_MC!K525="","*",FN_MC!K525)</f>
        <v>*</v>
      </c>
      <c r="I547" s="110" t="str">
        <f>IF(FN_MC!O525="","*",FN_MC!O525)</f>
        <v>*</v>
      </c>
      <c r="J547" s="110" t="str">
        <f>IF(FN_MC!P525="","*",FN_MC!P525)</f>
        <v>*</v>
      </c>
      <c r="K547" s="118" t="str">
        <f>IF(FN_MC!AK525="","*",FN_MC!AK525)</f>
        <v>-</v>
      </c>
      <c r="L547" s="118" t="str">
        <f>IF(FN_MC!AM525="","*",FN_MC!AM525)</f>
        <v>-</v>
      </c>
      <c r="M547" s="118" t="str">
        <f>IF(FN_MC!AP525="","*",FN_MC!AP525)</f>
        <v>-</v>
      </c>
      <c r="N547" s="118" t="str">
        <f>IF(FN_MC!AM525="","*",FN_MC!AM525)</f>
        <v>-</v>
      </c>
      <c r="O547" s="136">
        <f>FN_MC!BH525</f>
        <v>0</v>
      </c>
      <c r="P547" s="78"/>
      <c r="Q547" s="120" t="str">
        <f>IF($A$2=1,IF(FN_MC!BJ525="","*",FN_MC!BJ525),IF(FN_MC!BK525="","*",FN_MC!BK525))</f>
        <v>*</v>
      </c>
    </row>
    <row r="548" spans="1:17">
      <c r="A548" s="85" t="str">
        <f>IF(FN_MC!B526="","*",FN_MC!B526)</f>
        <v>*</v>
      </c>
      <c r="B548" s="86" t="str">
        <f>IF(FN_MC!X526="","*",FN_MC!X526)</f>
        <v>*</v>
      </c>
      <c r="C548" s="87" t="str">
        <f>IF(FN_MC!S526="","*",FN_MC!S526)</f>
        <v>-</v>
      </c>
      <c r="D548" s="87" t="str">
        <f>IF(FN_MC!T526="","*",FN_MC!T526)</f>
        <v>-</v>
      </c>
      <c r="E548" s="87" t="str">
        <f>IF(FN_MC!D526="","*",FN_MC!D526)</f>
        <v>*</v>
      </c>
      <c r="F548" s="87" t="str">
        <f>IF(FN_MC!H526="","*",FN_MC!H526)</f>
        <v>*</v>
      </c>
      <c r="G548" s="87" t="str">
        <f>IF(FN_MC!M526="","*",FN_MC!M526)</f>
        <v>-</v>
      </c>
      <c r="H548" s="125" t="str">
        <f>IF(FN_MC!K526="","*",FN_MC!K526)</f>
        <v>*</v>
      </c>
      <c r="I548" s="110" t="str">
        <f>IF(FN_MC!O526="","*",FN_MC!O526)</f>
        <v>*</v>
      </c>
      <c r="J548" s="110" t="str">
        <f>IF(FN_MC!P526="","*",FN_MC!P526)</f>
        <v>*</v>
      </c>
      <c r="K548" s="118" t="str">
        <f>IF(FN_MC!AK526="","*",FN_MC!AK526)</f>
        <v>-</v>
      </c>
      <c r="L548" s="118" t="str">
        <f>IF(FN_MC!AM526="","*",FN_MC!AM526)</f>
        <v>-</v>
      </c>
      <c r="M548" s="118" t="str">
        <f>IF(FN_MC!AP526="","*",FN_MC!AP526)</f>
        <v>-</v>
      </c>
      <c r="N548" s="118" t="str">
        <f>IF(FN_MC!AM526="","*",FN_MC!AM526)</f>
        <v>-</v>
      </c>
      <c r="O548" s="136">
        <f>FN_MC!BH526</f>
        <v>0</v>
      </c>
      <c r="P548" s="78"/>
      <c r="Q548" s="120" t="str">
        <f>IF($A$2=1,IF(FN_MC!BJ526="","*",FN_MC!BJ526),IF(FN_MC!BK526="","*",FN_MC!BK526))</f>
        <v>*</v>
      </c>
    </row>
    <row r="549" spans="1:17">
      <c r="A549" s="85" t="str">
        <f>IF(FN_MC!B527="","*",FN_MC!B527)</f>
        <v>*</v>
      </c>
      <c r="B549" s="86" t="str">
        <f>IF(FN_MC!X527="","*",FN_MC!X527)</f>
        <v>*</v>
      </c>
      <c r="C549" s="87" t="str">
        <f>IF(FN_MC!S527="","*",FN_MC!S527)</f>
        <v>-</v>
      </c>
      <c r="D549" s="87" t="str">
        <f>IF(FN_MC!T527="","*",FN_MC!T527)</f>
        <v>-</v>
      </c>
      <c r="E549" s="87" t="str">
        <f>IF(FN_MC!D527="","*",FN_MC!D527)</f>
        <v>*</v>
      </c>
      <c r="F549" s="87" t="str">
        <f>IF(FN_MC!H527="","*",FN_MC!H527)</f>
        <v>*</v>
      </c>
      <c r="G549" s="87" t="str">
        <f>IF(FN_MC!M527="","*",FN_MC!M527)</f>
        <v>-</v>
      </c>
      <c r="H549" s="125" t="str">
        <f>IF(FN_MC!K527="","*",FN_MC!K527)</f>
        <v>*</v>
      </c>
      <c r="I549" s="110" t="str">
        <f>IF(FN_MC!O527="","*",FN_MC!O527)</f>
        <v>*</v>
      </c>
      <c r="J549" s="110" t="str">
        <f>IF(FN_MC!P527="","*",FN_MC!P527)</f>
        <v>*</v>
      </c>
      <c r="K549" s="118" t="str">
        <f>IF(FN_MC!AK527="","*",FN_MC!AK527)</f>
        <v>-</v>
      </c>
      <c r="L549" s="118" t="str">
        <f>IF(FN_MC!AM527="","*",FN_MC!AM527)</f>
        <v>-</v>
      </c>
      <c r="M549" s="118" t="str">
        <f>IF(FN_MC!AP527="","*",FN_MC!AP527)</f>
        <v>-</v>
      </c>
      <c r="N549" s="118" t="str">
        <f>IF(FN_MC!AM527="","*",FN_MC!AM527)</f>
        <v>-</v>
      </c>
      <c r="O549" s="136">
        <f>FN_MC!BH527</f>
        <v>0</v>
      </c>
      <c r="P549" s="78"/>
      <c r="Q549" s="120" t="str">
        <f>IF($A$2=1,IF(FN_MC!BJ527="","*",FN_MC!BJ527),IF(FN_MC!BK527="","*",FN_MC!BK527))</f>
        <v>*</v>
      </c>
    </row>
    <row r="550" spans="1:17">
      <c r="A550" s="85" t="str">
        <f>IF(FN_MC!B528="","*",FN_MC!B528)</f>
        <v>*</v>
      </c>
      <c r="B550" s="86" t="str">
        <f>IF(FN_MC!X528="","*",FN_MC!X528)</f>
        <v>*</v>
      </c>
      <c r="C550" s="87" t="str">
        <f>IF(FN_MC!S528="","*",FN_MC!S528)</f>
        <v>-</v>
      </c>
      <c r="D550" s="87" t="str">
        <f>IF(FN_MC!T528="","*",FN_MC!T528)</f>
        <v>-</v>
      </c>
      <c r="E550" s="87" t="str">
        <f>IF(FN_MC!D528="","*",FN_MC!D528)</f>
        <v>*</v>
      </c>
      <c r="F550" s="87" t="str">
        <f>IF(FN_MC!H528="","*",FN_MC!H528)</f>
        <v>*</v>
      </c>
      <c r="G550" s="87" t="str">
        <f>IF(FN_MC!M528="","*",FN_MC!M528)</f>
        <v>-</v>
      </c>
      <c r="H550" s="125" t="str">
        <f>IF(FN_MC!K528="","*",FN_MC!K528)</f>
        <v>*</v>
      </c>
      <c r="I550" s="110" t="str">
        <f>IF(FN_MC!O528="","*",FN_MC!O528)</f>
        <v>*</v>
      </c>
      <c r="J550" s="110" t="str">
        <f>IF(FN_MC!P528="","*",FN_MC!P528)</f>
        <v>*</v>
      </c>
      <c r="K550" s="118" t="str">
        <f>IF(FN_MC!AK528="","*",FN_MC!AK528)</f>
        <v>-</v>
      </c>
      <c r="L550" s="118" t="str">
        <f>IF(FN_MC!AM528="","*",FN_MC!AM528)</f>
        <v>-</v>
      </c>
      <c r="M550" s="118" t="str">
        <f>IF(FN_MC!AP528="","*",FN_MC!AP528)</f>
        <v>-</v>
      </c>
      <c r="N550" s="118" t="str">
        <f>IF(FN_MC!AM528="","*",FN_MC!AM528)</f>
        <v>-</v>
      </c>
      <c r="O550" s="136">
        <f>FN_MC!BH528</f>
        <v>0</v>
      </c>
      <c r="P550" s="78"/>
      <c r="Q550" s="120" t="str">
        <f>IF($A$2=1,IF(FN_MC!BJ528="","*",FN_MC!BJ528),IF(FN_MC!BK528="","*",FN_MC!BK528))</f>
        <v>*</v>
      </c>
    </row>
    <row r="551" spans="1:17">
      <c r="A551" s="85" t="str">
        <f>IF(FN_MC!B529="","*",FN_MC!B529)</f>
        <v>*</v>
      </c>
      <c r="B551" s="86" t="str">
        <f>IF(FN_MC!X529="","*",FN_MC!X529)</f>
        <v>*</v>
      </c>
      <c r="C551" s="87" t="str">
        <f>IF(FN_MC!S529="","*",FN_MC!S529)</f>
        <v>-</v>
      </c>
      <c r="D551" s="87" t="str">
        <f>IF(FN_MC!T529="","*",FN_MC!T529)</f>
        <v>-</v>
      </c>
      <c r="E551" s="87" t="str">
        <f>IF(FN_MC!D529="","*",FN_MC!D529)</f>
        <v>*</v>
      </c>
      <c r="F551" s="87" t="str">
        <f>IF(FN_MC!H529="","*",FN_MC!H529)</f>
        <v>*</v>
      </c>
      <c r="G551" s="87" t="str">
        <f>IF(FN_MC!M529="","*",FN_MC!M529)</f>
        <v>-</v>
      </c>
      <c r="H551" s="125" t="str">
        <f>IF(FN_MC!K529="","*",FN_MC!K529)</f>
        <v>*</v>
      </c>
      <c r="I551" s="110" t="str">
        <f>IF(FN_MC!O529="","*",FN_MC!O529)</f>
        <v>*</v>
      </c>
      <c r="J551" s="110" t="str">
        <f>IF(FN_MC!P529="","*",FN_MC!P529)</f>
        <v>*</v>
      </c>
      <c r="K551" s="118" t="str">
        <f>IF(FN_MC!AK529="","*",FN_MC!AK529)</f>
        <v>-</v>
      </c>
      <c r="L551" s="118" t="str">
        <f>IF(FN_MC!AM529="","*",FN_MC!AM529)</f>
        <v>-</v>
      </c>
      <c r="M551" s="118" t="str">
        <f>IF(FN_MC!AP529="","*",FN_MC!AP529)</f>
        <v>-</v>
      </c>
      <c r="N551" s="118" t="str">
        <f>IF(FN_MC!AM529="","*",FN_MC!AM529)</f>
        <v>-</v>
      </c>
      <c r="O551" s="136">
        <f>FN_MC!BH529</f>
        <v>0</v>
      </c>
      <c r="P551" s="78"/>
      <c r="Q551" s="120" t="str">
        <f>IF($A$2=1,IF(FN_MC!BJ529="","*",FN_MC!BJ529),IF(FN_MC!BK529="","*",FN_MC!BK529))</f>
        <v>*</v>
      </c>
    </row>
    <row r="552" spans="1:17">
      <c r="A552" s="85" t="str">
        <f>IF(FN_MC!B530="","*",FN_MC!B530)</f>
        <v>*</v>
      </c>
      <c r="B552" s="86" t="str">
        <f>IF(FN_MC!X530="","*",FN_MC!X530)</f>
        <v>*</v>
      </c>
      <c r="C552" s="87" t="str">
        <f>IF(FN_MC!S530="","*",FN_MC!S530)</f>
        <v>-</v>
      </c>
      <c r="D552" s="87" t="str">
        <f>IF(FN_MC!T530="","*",FN_MC!T530)</f>
        <v>-</v>
      </c>
      <c r="E552" s="87" t="str">
        <f>IF(FN_MC!D530="","*",FN_MC!D530)</f>
        <v>*</v>
      </c>
      <c r="F552" s="87" t="str">
        <f>IF(FN_MC!H530="","*",FN_MC!H530)</f>
        <v>*</v>
      </c>
      <c r="G552" s="87" t="str">
        <f>IF(FN_MC!M530="","*",FN_MC!M530)</f>
        <v>-</v>
      </c>
      <c r="H552" s="125" t="str">
        <f>IF(FN_MC!K530="","*",FN_MC!K530)</f>
        <v>*</v>
      </c>
      <c r="I552" s="110" t="str">
        <f>IF(FN_MC!O530="","*",FN_MC!O530)</f>
        <v>*</v>
      </c>
      <c r="J552" s="110" t="str">
        <f>IF(FN_MC!P530="","*",FN_MC!P530)</f>
        <v>*</v>
      </c>
      <c r="K552" s="118" t="str">
        <f>IF(FN_MC!AK530="","*",FN_MC!AK530)</f>
        <v>-</v>
      </c>
      <c r="L552" s="118" t="str">
        <f>IF(FN_MC!AM530="","*",FN_MC!AM530)</f>
        <v>-</v>
      </c>
      <c r="M552" s="118" t="str">
        <f>IF(FN_MC!AP530="","*",FN_MC!AP530)</f>
        <v>-</v>
      </c>
      <c r="N552" s="118" t="str">
        <f>IF(FN_MC!AM530="","*",FN_MC!AM530)</f>
        <v>-</v>
      </c>
      <c r="O552" s="136">
        <f>FN_MC!BH530</f>
        <v>0</v>
      </c>
      <c r="P552" s="78"/>
      <c r="Q552" s="120" t="str">
        <f>IF($A$2=1,IF(FN_MC!BJ530="","*",FN_MC!BJ530),IF(FN_MC!BK530="","*",FN_MC!BK530))</f>
        <v>*</v>
      </c>
    </row>
    <row r="553" spans="1:17">
      <c r="A553" s="85" t="str">
        <f>IF(FN_MC!B531="","*",FN_MC!B531)</f>
        <v>*</v>
      </c>
      <c r="B553" s="86" t="str">
        <f>IF(FN_MC!X531="","*",FN_MC!X531)</f>
        <v>*</v>
      </c>
      <c r="C553" s="87" t="str">
        <f>IF(FN_MC!S531="","*",FN_MC!S531)</f>
        <v>-</v>
      </c>
      <c r="D553" s="87" t="str">
        <f>IF(FN_MC!T531="","*",FN_MC!T531)</f>
        <v>-</v>
      </c>
      <c r="E553" s="87" t="str">
        <f>IF(FN_MC!D531="","*",FN_MC!D531)</f>
        <v>*</v>
      </c>
      <c r="F553" s="87" t="str">
        <f>IF(FN_MC!H531="","*",FN_MC!H531)</f>
        <v>*</v>
      </c>
      <c r="G553" s="87" t="str">
        <f>IF(FN_MC!M531="","*",FN_MC!M531)</f>
        <v>-</v>
      </c>
      <c r="H553" s="125" t="str">
        <f>IF(FN_MC!K531="","*",FN_MC!K531)</f>
        <v>*</v>
      </c>
      <c r="I553" s="110" t="str">
        <f>IF(FN_MC!O531="","*",FN_MC!O531)</f>
        <v>*</v>
      </c>
      <c r="J553" s="110" t="str">
        <f>IF(FN_MC!P531="","*",FN_MC!P531)</f>
        <v>*</v>
      </c>
      <c r="K553" s="118" t="str">
        <f>IF(FN_MC!AK531="","*",FN_MC!AK531)</f>
        <v>-</v>
      </c>
      <c r="L553" s="118" t="str">
        <f>IF(FN_MC!AM531="","*",FN_MC!AM531)</f>
        <v>-</v>
      </c>
      <c r="M553" s="118" t="str">
        <f>IF(FN_MC!AP531="","*",FN_MC!AP531)</f>
        <v>-</v>
      </c>
      <c r="N553" s="118" t="str">
        <f>IF(FN_MC!AM531="","*",FN_MC!AM531)</f>
        <v>-</v>
      </c>
      <c r="O553" s="136">
        <f>FN_MC!BH531</f>
        <v>0</v>
      </c>
      <c r="P553" s="78"/>
      <c r="Q553" s="120" t="str">
        <f>IF($A$2=1,IF(FN_MC!BJ531="","*",FN_MC!BJ531),IF(FN_MC!BK531="","*",FN_MC!BK531))</f>
        <v>*</v>
      </c>
    </row>
    <row r="554" spans="1:17">
      <c r="A554" s="85" t="str">
        <f>IF(FN_MC!B532="","*",FN_MC!B532)</f>
        <v>*</v>
      </c>
      <c r="B554" s="86" t="str">
        <f>IF(FN_MC!X532="","*",FN_MC!X532)</f>
        <v>*</v>
      </c>
      <c r="C554" s="87" t="str">
        <f>IF(FN_MC!S532="","*",FN_MC!S532)</f>
        <v>-</v>
      </c>
      <c r="D554" s="87" t="str">
        <f>IF(FN_MC!T532="","*",FN_MC!T532)</f>
        <v>-</v>
      </c>
      <c r="E554" s="87" t="str">
        <f>IF(FN_MC!D532="","*",FN_MC!D532)</f>
        <v>*</v>
      </c>
      <c r="F554" s="87" t="str">
        <f>IF(FN_MC!H532="","*",FN_MC!H532)</f>
        <v>*</v>
      </c>
      <c r="G554" s="87" t="str">
        <f>IF(FN_MC!M532="","*",FN_MC!M532)</f>
        <v>-</v>
      </c>
      <c r="H554" s="125" t="str">
        <f>IF(FN_MC!K532="","*",FN_MC!K532)</f>
        <v>*</v>
      </c>
      <c r="I554" s="110" t="str">
        <f>IF(FN_MC!O532="","*",FN_MC!O532)</f>
        <v>*</v>
      </c>
      <c r="J554" s="110" t="str">
        <f>IF(FN_MC!P532="","*",FN_MC!P532)</f>
        <v>*</v>
      </c>
      <c r="K554" s="118" t="str">
        <f>IF(FN_MC!AK532="","*",FN_MC!AK532)</f>
        <v>-</v>
      </c>
      <c r="L554" s="118" t="str">
        <f>IF(FN_MC!AM532="","*",FN_MC!AM532)</f>
        <v>-</v>
      </c>
      <c r="M554" s="118" t="str">
        <f>IF(FN_MC!AP532="","*",FN_MC!AP532)</f>
        <v>-</v>
      </c>
      <c r="N554" s="118" t="str">
        <f>IF(FN_MC!AM532="","*",FN_MC!AM532)</f>
        <v>-</v>
      </c>
      <c r="O554" s="136">
        <f>FN_MC!BH532</f>
        <v>0</v>
      </c>
      <c r="P554" s="78"/>
      <c r="Q554" s="120" t="str">
        <f>IF($A$2=1,IF(FN_MC!BJ532="","*",FN_MC!BJ532),IF(FN_MC!BK532="","*",FN_MC!BK532))</f>
        <v>*</v>
      </c>
    </row>
    <row r="555" spans="1:17">
      <c r="A555" s="85" t="str">
        <f>IF(FN_MC!B533="","*",FN_MC!B533)</f>
        <v>*</v>
      </c>
      <c r="B555" s="86" t="str">
        <f>IF(FN_MC!X533="","*",FN_MC!X533)</f>
        <v>*</v>
      </c>
      <c r="C555" s="87" t="str">
        <f>IF(FN_MC!S533="","*",FN_MC!S533)</f>
        <v>-</v>
      </c>
      <c r="D555" s="87" t="str">
        <f>IF(FN_MC!T533="","*",FN_MC!T533)</f>
        <v>-</v>
      </c>
      <c r="E555" s="87" t="str">
        <f>IF(FN_MC!D533="","*",FN_MC!D533)</f>
        <v>*</v>
      </c>
      <c r="F555" s="87" t="str">
        <f>IF(FN_MC!H533="","*",FN_MC!H533)</f>
        <v>*</v>
      </c>
      <c r="G555" s="87" t="str">
        <f>IF(FN_MC!M533="","*",FN_MC!M533)</f>
        <v>-</v>
      </c>
      <c r="H555" s="125" t="str">
        <f>IF(FN_MC!K533="","*",FN_MC!K533)</f>
        <v>*</v>
      </c>
      <c r="I555" s="110" t="str">
        <f>IF(FN_MC!O533="","*",FN_MC!O533)</f>
        <v>*</v>
      </c>
      <c r="J555" s="110" t="str">
        <f>IF(FN_MC!P533="","*",FN_MC!P533)</f>
        <v>*</v>
      </c>
      <c r="K555" s="118" t="str">
        <f>IF(FN_MC!AK533="","*",FN_MC!AK533)</f>
        <v>-</v>
      </c>
      <c r="L555" s="118" t="str">
        <f>IF(FN_MC!AM533="","*",FN_MC!AM533)</f>
        <v>-</v>
      </c>
      <c r="M555" s="118" t="str">
        <f>IF(FN_MC!AP533="","*",FN_MC!AP533)</f>
        <v>-</v>
      </c>
      <c r="N555" s="118" t="str">
        <f>IF(FN_MC!AM533="","*",FN_MC!AM533)</f>
        <v>-</v>
      </c>
      <c r="O555" s="136">
        <f>FN_MC!BH533</f>
        <v>0</v>
      </c>
      <c r="P555" s="78"/>
      <c r="Q555" s="120" t="str">
        <f>IF($A$2=1,IF(FN_MC!BJ533="","*",FN_MC!BJ533),IF(FN_MC!BK533="","*",FN_MC!BK533))</f>
        <v>*</v>
      </c>
    </row>
    <row r="556" spans="1:17">
      <c r="A556" s="85" t="str">
        <f>IF(FN_MC!B534="","*",FN_MC!B534)</f>
        <v>*</v>
      </c>
      <c r="B556" s="86" t="str">
        <f>IF(FN_MC!X534="","*",FN_MC!X534)</f>
        <v>*</v>
      </c>
      <c r="C556" s="87" t="str">
        <f>IF(FN_MC!S534="","*",FN_MC!S534)</f>
        <v>-</v>
      </c>
      <c r="D556" s="87" t="str">
        <f>IF(FN_MC!T534="","*",FN_MC!T534)</f>
        <v>-</v>
      </c>
      <c r="E556" s="87" t="str">
        <f>IF(FN_MC!D534="","*",FN_MC!D534)</f>
        <v>*</v>
      </c>
      <c r="F556" s="87" t="str">
        <f>IF(FN_MC!H534="","*",FN_MC!H534)</f>
        <v>*</v>
      </c>
      <c r="G556" s="87" t="str">
        <f>IF(FN_MC!M534="","*",FN_MC!M534)</f>
        <v>-</v>
      </c>
      <c r="H556" s="125" t="str">
        <f>IF(FN_MC!K534="","*",FN_MC!K534)</f>
        <v>*</v>
      </c>
      <c r="I556" s="110" t="str">
        <f>IF(FN_MC!O534="","*",FN_MC!O534)</f>
        <v>*</v>
      </c>
      <c r="J556" s="110" t="str">
        <f>IF(FN_MC!P534="","*",FN_MC!P534)</f>
        <v>*</v>
      </c>
      <c r="K556" s="118" t="str">
        <f>IF(FN_MC!AK534="","*",FN_MC!AK534)</f>
        <v>-</v>
      </c>
      <c r="L556" s="118" t="str">
        <f>IF(FN_MC!AM534="","*",FN_MC!AM534)</f>
        <v>-</v>
      </c>
      <c r="M556" s="118" t="str">
        <f>IF(FN_MC!AP534="","*",FN_MC!AP534)</f>
        <v>-</v>
      </c>
      <c r="N556" s="118" t="str">
        <f>IF(FN_MC!AM534="","*",FN_MC!AM534)</f>
        <v>-</v>
      </c>
      <c r="O556" s="136">
        <f>FN_MC!BH534</f>
        <v>0</v>
      </c>
      <c r="P556" s="78"/>
      <c r="Q556" s="120" t="str">
        <f>IF($A$2=1,IF(FN_MC!BJ534="","*",FN_MC!BJ534),IF(FN_MC!BK534="","*",FN_MC!BK534))</f>
        <v>*</v>
      </c>
    </row>
    <row r="557" spans="1:17">
      <c r="A557" s="85" t="str">
        <f>IF(FN_MC!B535="","*",FN_MC!B535)</f>
        <v>*</v>
      </c>
      <c r="B557" s="86" t="str">
        <f>IF(FN_MC!X535="","*",FN_MC!X535)</f>
        <v>*</v>
      </c>
      <c r="C557" s="87" t="str">
        <f>IF(FN_MC!S535="","*",FN_MC!S535)</f>
        <v>-</v>
      </c>
      <c r="D557" s="87" t="str">
        <f>IF(FN_MC!T535="","*",FN_MC!T535)</f>
        <v>-</v>
      </c>
      <c r="E557" s="87" t="str">
        <f>IF(FN_MC!D535="","*",FN_MC!D535)</f>
        <v>*</v>
      </c>
      <c r="F557" s="87" t="str">
        <f>IF(FN_MC!H535="","*",FN_MC!H535)</f>
        <v>*</v>
      </c>
      <c r="G557" s="87" t="str">
        <f>IF(FN_MC!M535="","*",FN_MC!M535)</f>
        <v>-</v>
      </c>
      <c r="H557" s="125" t="str">
        <f>IF(FN_MC!K535="","*",FN_MC!K535)</f>
        <v>*</v>
      </c>
      <c r="I557" s="110" t="str">
        <f>IF(FN_MC!O535="","*",FN_MC!O535)</f>
        <v>*</v>
      </c>
      <c r="J557" s="110" t="str">
        <f>IF(FN_MC!P535="","*",FN_MC!P535)</f>
        <v>*</v>
      </c>
      <c r="K557" s="118" t="str">
        <f>IF(FN_MC!AK535="","*",FN_MC!AK535)</f>
        <v>-</v>
      </c>
      <c r="L557" s="118" t="str">
        <f>IF(FN_MC!AM535="","*",FN_MC!AM535)</f>
        <v>-</v>
      </c>
      <c r="M557" s="118" t="str">
        <f>IF(FN_MC!AP535="","*",FN_MC!AP535)</f>
        <v>-</v>
      </c>
      <c r="N557" s="118" t="str">
        <f>IF(FN_MC!AM535="","*",FN_MC!AM535)</f>
        <v>-</v>
      </c>
      <c r="O557" s="136">
        <f>FN_MC!BH535</f>
        <v>0</v>
      </c>
      <c r="P557" s="78"/>
      <c r="Q557" s="120" t="str">
        <f>IF($A$2=1,IF(FN_MC!BJ535="","*",FN_MC!BJ535),IF(FN_MC!BK535="","*",FN_MC!BK535))</f>
        <v>*</v>
      </c>
    </row>
    <row r="558" spans="1:17">
      <c r="A558" s="85" t="str">
        <f>IF(FN_MC!B536="","*",FN_MC!B536)</f>
        <v>*</v>
      </c>
      <c r="B558" s="86" t="str">
        <f>IF(FN_MC!X536="","*",FN_MC!X536)</f>
        <v>*</v>
      </c>
      <c r="C558" s="87" t="str">
        <f>IF(FN_MC!S536="","*",FN_MC!S536)</f>
        <v>-</v>
      </c>
      <c r="D558" s="87" t="str">
        <f>IF(FN_MC!T536="","*",FN_MC!T536)</f>
        <v>-</v>
      </c>
      <c r="E558" s="87" t="str">
        <f>IF(FN_MC!D536="","*",FN_MC!D536)</f>
        <v>*</v>
      </c>
      <c r="F558" s="87" t="str">
        <f>IF(FN_MC!H536="","*",FN_MC!H536)</f>
        <v>*</v>
      </c>
      <c r="G558" s="87" t="str">
        <f>IF(FN_MC!M536="","*",FN_MC!M536)</f>
        <v>-</v>
      </c>
      <c r="H558" s="125" t="str">
        <f>IF(FN_MC!K536="","*",FN_MC!K536)</f>
        <v>*</v>
      </c>
      <c r="I558" s="110" t="str">
        <f>IF(FN_MC!O536="","*",FN_MC!O536)</f>
        <v>*</v>
      </c>
      <c r="J558" s="110" t="str">
        <f>IF(FN_MC!P536="","*",FN_MC!P536)</f>
        <v>*</v>
      </c>
      <c r="K558" s="118" t="str">
        <f>IF(FN_MC!AK536="","*",FN_MC!AK536)</f>
        <v>-</v>
      </c>
      <c r="L558" s="118" t="str">
        <f>IF(FN_MC!AM536="","*",FN_MC!AM536)</f>
        <v>-</v>
      </c>
      <c r="M558" s="118" t="str">
        <f>IF(FN_MC!AP536="","*",FN_MC!AP536)</f>
        <v>-</v>
      </c>
      <c r="N558" s="118" t="str">
        <f>IF(FN_MC!AM536="","*",FN_MC!AM536)</f>
        <v>-</v>
      </c>
      <c r="O558" s="136">
        <f>FN_MC!BH536</f>
        <v>0</v>
      </c>
      <c r="P558" s="78"/>
      <c r="Q558" s="120" t="str">
        <f>IF($A$2=1,IF(FN_MC!BJ536="","*",FN_MC!BJ536),IF(FN_MC!BK536="","*",FN_MC!BK536))</f>
        <v>*</v>
      </c>
    </row>
    <row r="559" spans="1:17">
      <c r="A559" s="85" t="str">
        <f>IF(FN_MC!B537="","*",FN_MC!B537)</f>
        <v>*</v>
      </c>
      <c r="B559" s="86" t="str">
        <f>IF(FN_MC!X537="","*",FN_MC!X537)</f>
        <v>*</v>
      </c>
      <c r="C559" s="87" t="str">
        <f>IF(FN_MC!S537="","*",FN_MC!S537)</f>
        <v>-</v>
      </c>
      <c r="D559" s="87" t="str">
        <f>IF(FN_MC!T537="","*",FN_MC!T537)</f>
        <v>-</v>
      </c>
      <c r="E559" s="87" t="str">
        <f>IF(FN_MC!D537="","*",FN_MC!D537)</f>
        <v>*</v>
      </c>
      <c r="F559" s="87" t="str">
        <f>IF(FN_MC!H537="","*",FN_MC!H537)</f>
        <v>*</v>
      </c>
      <c r="G559" s="87" t="str">
        <f>IF(FN_MC!M537="","*",FN_MC!M537)</f>
        <v>-</v>
      </c>
      <c r="H559" s="125" t="str">
        <f>IF(FN_MC!K537="","*",FN_MC!K537)</f>
        <v>*</v>
      </c>
      <c r="I559" s="110" t="str">
        <f>IF(FN_MC!O537="","*",FN_MC!O537)</f>
        <v>*</v>
      </c>
      <c r="J559" s="110" t="str">
        <f>IF(FN_MC!P537="","*",FN_MC!P537)</f>
        <v>*</v>
      </c>
      <c r="K559" s="118" t="str">
        <f>IF(FN_MC!AK537="","*",FN_MC!AK537)</f>
        <v>-</v>
      </c>
      <c r="L559" s="118" t="str">
        <f>IF(FN_MC!AM537="","*",FN_MC!AM537)</f>
        <v>-</v>
      </c>
      <c r="M559" s="118" t="str">
        <f>IF(FN_MC!AP537="","*",FN_MC!AP537)</f>
        <v>-</v>
      </c>
      <c r="N559" s="118" t="str">
        <f>IF(FN_MC!AM537="","*",FN_MC!AM537)</f>
        <v>-</v>
      </c>
      <c r="O559" s="136">
        <f>FN_MC!BH537</f>
        <v>0</v>
      </c>
      <c r="P559" s="78"/>
      <c r="Q559" s="120" t="str">
        <f>IF($A$2=1,IF(FN_MC!BJ537="","*",FN_MC!BJ537),IF(FN_MC!BK537="","*",FN_MC!BK537))</f>
        <v>*</v>
      </c>
    </row>
    <row r="560" spans="1:17">
      <c r="A560" s="85" t="str">
        <f>IF(FN_MC!B538="","*",FN_MC!B538)</f>
        <v>*</v>
      </c>
      <c r="B560" s="86" t="str">
        <f>IF(FN_MC!X538="","*",FN_MC!X538)</f>
        <v>*</v>
      </c>
      <c r="C560" s="87" t="str">
        <f>IF(FN_MC!S538="","*",FN_MC!S538)</f>
        <v>-</v>
      </c>
      <c r="D560" s="87" t="str">
        <f>IF(FN_MC!T538="","*",FN_MC!T538)</f>
        <v>-</v>
      </c>
      <c r="E560" s="87" t="str">
        <f>IF(FN_MC!D538="","*",FN_MC!D538)</f>
        <v>*</v>
      </c>
      <c r="F560" s="87" t="str">
        <f>IF(FN_MC!H538="","*",FN_MC!H538)</f>
        <v>*</v>
      </c>
      <c r="G560" s="87" t="str">
        <f>IF(FN_MC!M538="","*",FN_MC!M538)</f>
        <v>-</v>
      </c>
      <c r="H560" s="125" t="str">
        <f>IF(FN_MC!K538="","*",FN_MC!K538)</f>
        <v>*</v>
      </c>
      <c r="I560" s="110" t="str">
        <f>IF(FN_MC!O538="","*",FN_MC!O538)</f>
        <v>*</v>
      </c>
      <c r="J560" s="110" t="str">
        <f>IF(FN_MC!P538="","*",FN_MC!P538)</f>
        <v>*</v>
      </c>
      <c r="K560" s="118" t="str">
        <f>IF(FN_MC!AK538="","*",FN_MC!AK538)</f>
        <v>-</v>
      </c>
      <c r="L560" s="118" t="str">
        <f>IF(FN_MC!AM538="","*",FN_MC!AM538)</f>
        <v>-</v>
      </c>
      <c r="M560" s="118" t="str">
        <f>IF(FN_MC!AP538="","*",FN_MC!AP538)</f>
        <v>-</v>
      </c>
      <c r="N560" s="118" t="str">
        <f>IF(FN_MC!AM538="","*",FN_MC!AM538)</f>
        <v>-</v>
      </c>
      <c r="O560" s="136">
        <f>FN_MC!BH538</f>
        <v>0</v>
      </c>
      <c r="P560" s="78"/>
      <c r="Q560" s="120" t="str">
        <f>IF($A$2=1,IF(FN_MC!BJ538="","*",FN_MC!BJ538),IF(FN_MC!BK538="","*",FN_MC!BK538))</f>
        <v>*</v>
      </c>
    </row>
    <row r="561" spans="1:17">
      <c r="A561" s="85" t="str">
        <f>IF(FN_MC!B539="","*",FN_MC!B539)</f>
        <v>*</v>
      </c>
      <c r="B561" s="86" t="str">
        <f>IF(FN_MC!X539="","*",FN_MC!X539)</f>
        <v>*</v>
      </c>
      <c r="C561" s="87" t="str">
        <f>IF(FN_MC!S539="","*",FN_MC!S539)</f>
        <v>-</v>
      </c>
      <c r="D561" s="87" t="str">
        <f>IF(FN_MC!T539="","*",FN_MC!T539)</f>
        <v>-</v>
      </c>
      <c r="E561" s="87" t="str">
        <f>IF(FN_MC!D539="","*",FN_MC!D539)</f>
        <v>*</v>
      </c>
      <c r="F561" s="87" t="str">
        <f>IF(FN_MC!H539="","*",FN_MC!H539)</f>
        <v>*</v>
      </c>
      <c r="G561" s="87" t="str">
        <f>IF(FN_MC!M539="","*",FN_MC!M539)</f>
        <v>-</v>
      </c>
      <c r="H561" s="125" t="str">
        <f>IF(FN_MC!K539="","*",FN_MC!K539)</f>
        <v>*</v>
      </c>
      <c r="I561" s="110" t="str">
        <f>IF(FN_MC!O539="","*",FN_MC!O539)</f>
        <v>*</v>
      </c>
      <c r="J561" s="110" t="str">
        <f>IF(FN_MC!P539="","*",FN_MC!P539)</f>
        <v>*</v>
      </c>
      <c r="K561" s="118" t="str">
        <f>IF(FN_MC!AK539="","*",FN_MC!AK539)</f>
        <v>-</v>
      </c>
      <c r="L561" s="118" t="str">
        <f>IF(FN_MC!AM539="","*",FN_MC!AM539)</f>
        <v>-</v>
      </c>
      <c r="M561" s="118" t="str">
        <f>IF(FN_MC!AP539="","*",FN_MC!AP539)</f>
        <v>-</v>
      </c>
      <c r="N561" s="118" t="str">
        <f>IF(FN_MC!AM539="","*",FN_MC!AM539)</f>
        <v>-</v>
      </c>
      <c r="O561" s="136">
        <f>FN_MC!BH539</f>
        <v>0</v>
      </c>
      <c r="P561" s="78"/>
      <c r="Q561" s="120" t="str">
        <f>IF($A$2=1,IF(FN_MC!BJ539="","*",FN_MC!BJ539),IF(FN_MC!BK539="","*",FN_MC!BK539))</f>
        <v>*</v>
      </c>
    </row>
    <row r="562" spans="1:17">
      <c r="A562" s="85" t="str">
        <f>IF(FN_MC!B540="","*",FN_MC!B540)</f>
        <v>*</v>
      </c>
      <c r="B562" s="86" t="str">
        <f>IF(FN_MC!X540="","*",FN_MC!X540)</f>
        <v>*</v>
      </c>
      <c r="C562" s="87" t="str">
        <f>IF(FN_MC!S540="","*",FN_MC!S540)</f>
        <v>-</v>
      </c>
      <c r="D562" s="87" t="str">
        <f>IF(FN_MC!T540="","*",FN_MC!T540)</f>
        <v>-</v>
      </c>
      <c r="E562" s="87" t="str">
        <f>IF(FN_MC!D540="","*",FN_MC!D540)</f>
        <v>*</v>
      </c>
      <c r="F562" s="87" t="str">
        <f>IF(FN_MC!H540="","*",FN_MC!H540)</f>
        <v>*</v>
      </c>
      <c r="G562" s="87" t="str">
        <f>IF(FN_MC!M540="","*",FN_MC!M540)</f>
        <v>-</v>
      </c>
      <c r="H562" s="125" t="str">
        <f>IF(FN_MC!K540="","*",FN_MC!K540)</f>
        <v>*</v>
      </c>
      <c r="I562" s="110" t="str">
        <f>IF(FN_MC!O540="","*",FN_MC!O540)</f>
        <v>*</v>
      </c>
      <c r="J562" s="110" t="str">
        <f>IF(FN_MC!P540="","*",FN_MC!P540)</f>
        <v>*</v>
      </c>
      <c r="K562" s="118" t="str">
        <f>IF(FN_MC!AK540="","*",FN_MC!AK540)</f>
        <v>-</v>
      </c>
      <c r="L562" s="118" t="str">
        <f>IF(FN_MC!AM540="","*",FN_MC!AM540)</f>
        <v>-</v>
      </c>
      <c r="M562" s="118" t="str">
        <f>IF(FN_MC!AP540="","*",FN_MC!AP540)</f>
        <v>-</v>
      </c>
      <c r="N562" s="118" t="str">
        <f>IF(FN_MC!AM540="","*",FN_MC!AM540)</f>
        <v>-</v>
      </c>
      <c r="O562" s="136">
        <f>FN_MC!BH540</f>
        <v>0</v>
      </c>
      <c r="P562" s="78"/>
      <c r="Q562" s="120" t="str">
        <f>IF($A$2=1,IF(FN_MC!BJ540="","*",FN_MC!BJ540),IF(FN_MC!BK540="","*",FN_MC!BK540))</f>
        <v>*</v>
      </c>
    </row>
    <row r="563" spans="1:17">
      <c r="A563" s="85" t="str">
        <f>IF(FN_MC!B541="","*",FN_MC!B541)</f>
        <v>*</v>
      </c>
      <c r="B563" s="86" t="str">
        <f>IF(FN_MC!X541="","*",FN_MC!X541)</f>
        <v>*</v>
      </c>
      <c r="C563" s="87" t="str">
        <f>IF(FN_MC!S541="","*",FN_MC!S541)</f>
        <v>-</v>
      </c>
      <c r="D563" s="87" t="str">
        <f>IF(FN_MC!T541="","*",FN_MC!T541)</f>
        <v>-</v>
      </c>
      <c r="E563" s="87" t="str">
        <f>IF(FN_MC!D541="","*",FN_MC!D541)</f>
        <v>*</v>
      </c>
      <c r="F563" s="87" t="str">
        <f>IF(FN_MC!H541="","*",FN_MC!H541)</f>
        <v>*</v>
      </c>
      <c r="G563" s="87" t="str">
        <f>IF(FN_MC!M541="","*",FN_MC!M541)</f>
        <v>-</v>
      </c>
      <c r="H563" s="125" t="str">
        <f>IF(FN_MC!K541="","*",FN_MC!K541)</f>
        <v>*</v>
      </c>
      <c r="I563" s="110" t="str">
        <f>IF(FN_MC!O541="","*",FN_MC!O541)</f>
        <v>*</v>
      </c>
      <c r="J563" s="110" t="str">
        <f>IF(FN_MC!P541="","*",FN_MC!P541)</f>
        <v>*</v>
      </c>
      <c r="K563" s="118" t="str">
        <f>IF(FN_MC!AK541="","*",FN_MC!AK541)</f>
        <v>-</v>
      </c>
      <c r="L563" s="118" t="str">
        <f>IF(FN_MC!AM541="","*",FN_MC!AM541)</f>
        <v>-</v>
      </c>
      <c r="M563" s="118" t="str">
        <f>IF(FN_MC!AP541="","*",FN_MC!AP541)</f>
        <v>-</v>
      </c>
      <c r="N563" s="118" t="str">
        <f>IF(FN_MC!AM541="","*",FN_MC!AM541)</f>
        <v>-</v>
      </c>
      <c r="O563" s="136">
        <f>FN_MC!BH541</f>
        <v>0</v>
      </c>
      <c r="P563" s="78"/>
      <c r="Q563" s="120" t="str">
        <f>IF($A$2=1,IF(FN_MC!BJ541="","*",FN_MC!BJ541),IF(FN_MC!BK541="","*",FN_MC!BK541))</f>
        <v>*</v>
      </c>
    </row>
    <row r="564" spans="1:17">
      <c r="A564" s="85" t="str">
        <f>IF(FN_MC!B542="","*",FN_MC!B542)</f>
        <v>*</v>
      </c>
      <c r="B564" s="86" t="str">
        <f>IF(FN_MC!X542="","*",FN_MC!X542)</f>
        <v>*</v>
      </c>
      <c r="C564" s="87" t="str">
        <f>IF(FN_MC!S542="","*",FN_MC!S542)</f>
        <v>-</v>
      </c>
      <c r="D564" s="87" t="str">
        <f>IF(FN_MC!T542="","*",FN_MC!T542)</f>
        <v>-</v>
      </c>
      <c r="E564" s="87" t="str">
        <f>IF(FN_MC!D542="","*",FN_MC!D542)</f>
        <v>*</v>
      </c>
      <c r="F564" s="87" t="str">
        <f>IF(FN_MC!H542="","*",FN_MC!H542)</f>
        <v>*</v>
      </c>
      <c r="G564" s="87" t="str">
        <f>IF(FN_MC!M542="","*",FN_MC!M542)</f>
        <v>-</v>
      </c>
      <c r="H564" s="125" t="str">
        <f>IF(FN_MC!K542="","*",FN_MC!K542)</f>
        <v>*</v>
      </c>
      <c r="I564" s="110" t="str">
        <f>IF(FN_MC!O542="","*",FN_MC!O542)</f>
        <v>*</v>
      </c>
      <c r="J564" s="110" t="str">
        <f>IF(FN_MC!P542="","*",FN_MC!P542)</f>
        <v>*</v>
      </c>
      <c r="K564" s="118" t="str">
        <f>IF(FN_MC!AK542="","*",FN_MC!AK542)</f>
        <v>-</v>
      </c>
      <c r="L564" s="118" t="str">
        <f>IF(FN_MC!AM542="","*",FN_MC!AM542)</f>
        <v>-</v>
      </c>
      <c r="M564" s="118" t="str">
        <f>IF(FN_MC!AP542="","*",FN_MC!AP542)</f>
        <v>-</v>
      </c>
      <c r="N564" s="118" t="str">
        <f>IF(FN_MC!AM542="","*",FN_MC!AM542)</f>
        <v>-</v>
      </c>
      <c r="O564" s="136">
        <f>FN_MC!BH542</f>
        <v>0</v>
      </c>
      <c r="P564" s="78"/>
      <c r="Q564" s="120" t="str">
        <f>IF($A$2=1,IF(FN_MC!BJ542="","*",FN_MC!BJ542),IF(FN_MC!BK542="","*",FN_MC!BK542))</f>
        <v>*</v>
      </c>
    </row>
    <row r="565" spans="1:17">
      <c r="A565" s="85" t="str">
        <f>IF(FN_MC!B543="","*",FN_MC!B543)</f>
        <v>*</v>
      </c>
      <c r="B565" s="86" t="str">
        <f>IF(FN_MC!X543="","*",FN_MC!X543)</f>
        <v>*</v>
      </c>
      <c r="C565" s="87" t="str">
        <f>IF(FN_MC!S543="","*",FN_MC!S543)</f>
        <v>-</v>
      </c>
      <c r="D565" s="87" t="str">
        <f>IF(FN_MC!T543="","*",FN_MC!T543)</f>
        <v>-</v>
      </c>
      <c r="E565" s="87" t="str">
        <f>IF(FN_MC!D543="","*",FN_MC!D543)</f>
        <v>*</v>
      </c>
      <c r="F565" s="87" t="str">
        <f>IF(FN_MC!H543="","*",FN_MC!H543)</f>
        <v>*</v>
      </c>
      <c r="G565" s="87" t="str">
        <f>IF(FN_MC!M543="","*",FN_MC!M543)</f>
        <v>-</v>
      </c>
      <c r="H565" s="125" t="str">
        <f>IF(FN_MC!K543="","*",FN_MC!K543)</f>
        <v>*</v>
      </c>
      <c r="I565" s="110" t="str">
        <f>IF(FN_MC!O543="","*",FN_MC!O543)</f>
        <v>*</v>
      </c>
      <c r="J565" s="110" t="str">
        <f>IF(FN_MC!P543="","*",FN_MC!P543)</f>
        <v>*</v>
      </c>
      <c r="K565" s="118" t="str">
        <f>IF(FN_MC!AK543="","*",FN_MC!AK543)</f>
        <v>-</v>
      </c>
      <c r="L565" s="118" t="str">
        <f>IF(FN_MC!AM543="","*",FN_MC!AM543)</f>
        <v>-</v>
      </c>
      <c r="M565" s="118" t="str">
        <f>IF(FN_MC!AP543="","*",FN_MC!AP543)</f>
        <v>-</v>
      </c>
      <c r="N565" s="118" t="str">
        <f>IF(FN_MC!AM543="","*",FN_MC!AM543)</f>
        <v>-</v>
      </c>
      <c r="O565" s="136">
        <f>FN_MC!BH543</f>
        <v>0</v>
      </c>
      <c r="P565" s="78"/>
      <c r="Q565" s="120" t="str">
        <f>IF($A$2=1,IF(FN_MC!BJ543="","*",FN_MC!BJ543),IF(FN_MC!BK543="","*",FN_MC!BK543))</f>
        <v>*</v>
      </c>
    </row>
    <row r="566" spans="1:17">
      <c r="A566" s="85" t="str">
        <f>IF(FN_MC!B544="","*",FN_MC!B544)</f>
        <v>*</v>
      </c>
      <c r="B566" s="86" t="str">
        <f>IF(FN_MC!X544="","*",FN_MC!X544)</f>
        <v>*</v>
      </c>
      <c r="C566" s="87" t="str">
        <f>IF(FN_MC!S544="","*",FN_MC!S544)</f>
        <v>-</v>
      </c>
      <c r="D566" s="87" t="str">
        <f>IF(FN_MC!T544="","*",FN_MC!T544)</f>
        <v>-</v>
      </c>
      <c r="E566" s="87" t="str">
        <f>IF(FN_MC!D544="","*",FN_MC!D544)</f>
        <v>*</v>
      </c>
      <c r="F566" s="87" t="str">
        <f>IF(FN_MC!H544="","*",FN_MC!H544)</f>
        <v>*</v>
      </c>
      <c r="G566" s="87" t="str">
        <f>IF(FN_MC!M544="","*",FN_MC!M544)</f>
        <v>-</v>
      </c>
      <c r="H566" s="125" t="str">
        <f>IF(FN_MC!K544="","*",FN_MC!K544)</f>
        <v>*</v>
      </c>
      <c r="I566" s="110" t="str">
        <f>IF(FN_MC!O544="","*",FN_MC!O544)</f>
        <v>*</v>
      </c>
      <c r="J566" s="110" t="str">
        <f>IF(FN_MC!P544="","*",FN_MC!P544)</f>
        <v>*</v>
      </c>
      <c r="K566" s="118" t="str">
        <f>IF(FN_MC!AK544="","*",FN_MC!AK544)</f>
        <v>-</v>
      </c>
      <c r="L566" s="118" t="str">
        <f>IF(FN_MC!AM544="","*",FN_MC!AM544)</f>
        <v>-</v>
      </c>
      <c r="M566" s="118" t="str">
        <f>IF(FN_MC!AP544="","*",FN_MC!AP544)</f>
        <v>-</v>
      </c>
      <c r="N566" s="118" t="str">
        <f>IF(FN_MC!AM544="","*",FN_MC!AM544)</f>
        <v>-</v>
      </c>
      <c r="O566" s="136">
        <f>FN_MC!BH544</f>
        <v>0</v>
      </c>
      <c r="P566" s="78"/>
      <c r="Q566" s="120" t="str">
        <f>IF($A$2=1,IF(FN_MC!BJ544="","*",FN_MC!BJ544),IF(FN_MC!BK544="","*",FN_MC!BK544))</f>
        <v>*</v>
      </c>
    </row>
    <row r="567" spans="1:17">
      <c r="A567" s="85" t="str">
        <f>IF(FN_MC!B545="","*",FN_MC!B545)</f>
        <v>*</v>
      </c>
      <c r="B567" s="86" t="str">
        <f>IF(FN_MC!X545="","*",FN_MC!X545)</f>
        <v>*</v>
      </c>
      <c r="C567" s="87" t="str">
        <f>IF(FN_MC!S545="","*",FN_MC!S545)</f>
        <v>-</v>
      </c>
      <c r="D567" s="87" t="str">
        <f>IF(FN_MC!T545="","*",FN_MC!T545)</f>
        <v>-</v>
      </c>
      <c r="E567" s="87" t="str">
        <f>IF(FN_MC!D545="","*",FN_MC!D545)</f>
        <v>*</v>
      </c>
      <c r="F567" s="87" t="str">
        <f>IF(FN_MC!H545="","*",FN_MC!H545)</f>
        <v>*</v>
      </c>
      <c r="G567" s="87" t="str">
        <f>IF(FN_MC!M545="","*",FN_MC!M545)</f>
        <v>-</v>
      </c>
      <c r="H567" s="125" t="str">
        <f>IF(FN_MC!K545="","*",FN_MC!K545)</f>
        <v>*</v>
      </c>
      <c r="I567" s="110" t="str">
        <f>IF(FN_MC!O545="","*",FN_MC!O545)</f>
        <v>*</v>
      </c>
      <c r="J567" s="110" t="str">
        <f>IF(FN_MC!P545="","*",FN_MC!P545)</f>
        <v>*</v>
      </c>
      <c r="K567" s="118" t="str">
        <f>IF(FN_MC!AK545="","*",FN_MC!AK545)</f>
        <v>-</v>
      </c>
      <c r="L567" s="118" t="str">
        <f>IF(FN_MC!AM545="","*",FN_MC!AM545)</f>
        <v>-</v>
      </c>
      <c r="M567" s="118" t="str">
        <f>IF(FN_MC!AP545="","*",FN_MC!AP545)</f>
        <v>-</v>
      </c>
      <c r="N567" s="118" t="str">
        <f>IF(FN_MC!AM545="","*",FN_MC!AM545)</f>
        <v>-</v>
      </c>
      <c r="O567" s="136">
        <f>FN_MC!BH545</f>
        <v>0</v>
      </c>
      <c r="P567" s="78"/>
      <c r="Q567" s="120" t="str">
        <f>IF($A$2=1,IF(FN_MC!BJ545="","*",FN_MC!BJ545),IF(FN_MC!BK545="","*",FN_MC!BK545))</f>
        <v>*</v>
      </c>
    </row>
    <row r="568" spans="1:17">
      <c r="A568" s="85" t="str">
        <f>IF(FN_MC!B546="","*",FN_MC!B546)</f>
        <v>*</v>
      </c>
      <c r="B568" s="86" t="str">
        <f>IF(FN_MC!X546="","*",FN_MC!X546)</f>
        <v>*</v>
      </c>
      <c r="C568" s="87" t="str">
        <f>IF(FN_MC!S546="","*",FN_MC!S546)</f>
        <v>-</v>
      </c>
      <c r="D568" s="87" t="str">
        <f>IF(FN_MC!T546="","*",FN_MC!T546)</f>
        <v>-</v>
      </c>
      <c r="E568" s="87" t="str">
        <f>IF(FN_MC!D546="","*",FN_MC!D546)</f>
        <v>*</v>
      </c>
      <c r="F568" s="87" t="str">
        <f>IF(FN_MC!H546="","*",FN_MC!H546)</f>
        <v>*</v>
      </c>
      <c r="G568" s="87" t="str">
        <f>IF(FN_MC!M546="","*",FN_MC!M546)</f>
        <v>-</v>
      </c>
      <c r="H568" s="125" t="str">
        <f>IF(FN_MC!K546="","*",FN_MC!K546)</f>
        <v>*</v>
      </c>
      <c r="I568" s="110" t="str">
        <f>IF(FN_MC!O546="","*",FN_MC!O546)</f>
        <v>*</v>
      </c>
      <c r="J568" s="110" t="str">
        <f>IF(FN_MC!P546="","*",FN_MC!P546)</f>
        <v>*</v>
      </c>
      <c r="K568" s="118" t="str">
        <f>IF(FN_MC!AK546="","*",FN_MC!AK546)</f>
        <v>-</v>
      </c>
      <c r="L568" s="118" t="str">
        <f>IF(FN_MC!AM546="","*",FN_MC!AM546)</f>
        <v>-</v>
      </c>
      <c r="M568" s="118" t="str">
        <f>IF(FN_MC!AP546="","*",FN_MC!AP546)</f>
        <v>-</v>
      </c>
      <c r="N568" s="118" t="str">
        <f>IF(FN_MC!AM546="","*",FN_MC!AM546)</f>
        <v>-</v>
      </c>
      <c r="O568" s="136">
        <f>FN_MC!BH546</f>
        <v>0</v>
      </c>
      <c r="P568" s="78"/>
      <c r="Q568" s="120" t="str">
        <f>IF($A$2=1,IF(FN_MC!BJ546="","*",FN_MC!BJ546),IF(FN_MC!BK546="","*",FN_MC!BK546))</f>
        <v>*</v>
      </c>
    </row>
    <row r="569" spans="1:17">
      <c r="A569" s="85" t="str">
        <f>IF(FN_MC!B547="","*",FN_MC!B547)</f>
        <v>*</v>
      </c>
      <c r="B569" s="86" t="str">
        <f>IF(FN_MC!X547="","*",FN_MC!X547)</f>
        <v>*</v>
      </c>
      <c r="C569" s="87" t="str">
        <f>IF(FN_MC!S547="","*",FN_MC!S547)</f>
        <v>-</v>
      </c>
      <c r="D569" s="87" t="str">
        <f>IF(FN_MC!T547="","*",FN_MC!T547)</f>
        <v>-</v>
      </c>
      <c r="E569" s="87" t="str">
        <f>IF(FN_MC!D547="","*",FN_MC!D547)</f>
        <v>*</v>
      </c>
      <c r="F569" s="87" t="str">
        <f>IF(FN_MC!H547="","*",FN_MC!H547)</f>
        <v>*</v>
      </c>
      <c r="G569" s="87" t="str">
        <f>IF(FN_MC!M547="","*",FN_MC!M547)</f>
        <v>-</v>
      </c>
      <c r="H569" s="125" t="str">
        <f>IF(FN_MC!K547="","*",FN_MC!K547)</f>
        <v>*</v>
      </c>
      <c r="I569" s="110" t="str">
        <f>IF(FN_MC!O547="","*",FN_MC!O547)</f>
        <v>*</v>
      </c>
      <c r="J569" s="110" t="str">
        <f>IF(FN_MC!P547="","*",FN_MC!P547)</f>
        <v>*</v>
      </c>
      <c r="K569" s="118" t="str">
        <f>IF(FN_MC!AK547="","*",FN_MC!AK547)</f>
        <v>-</v>
      </c>
      <c r="L569" s="118" t="str">
        <f>IF(FN_MC!AM547="","*",FN_MC!AM547)</f>
        <v>-</v>
      </c>
      <c r="M569" s="118" t="str">
        <f>IF(FN_MC!AP547="","*",FN_MC!AP547)</f>
        <v>-</v>
      </c>
      <c r="N569" s="118" t="str">
        <f>IF(FN_MC!AM547="","*",FN_MC!AM547)</f>
        <v>-</v>
      </c>
      <c r="O569" s="136">
        <f>FN_MC!BH547</f>
        <v>0</v>
      </c>
      <c r="P569" s="78"/>
      <c r="Q569" s="120" t="str">
        <f>IF($A$2=1,IF(FN_MC!BJ547="","*",FN_MC!BJ547),IF(FN_MC!BK547="","*",FN_MC!BK547))</f>
        <v>*</v>
      </c>
    </row>
    <row r="570" spans="1:17">
      <c r="A570" s="85" t="str">
        <f>IF(FN_MC!B548="","*",FN_MC!B548)</f>
        <v>*</v>
      </c>
      <c r="B570" s="86" t="str">
        <f>IF(FN_MC!X548="","*",FN_MC!X548)</f>
        <v>*</v>
      </c>
      <c r="C570" s="87" t="str">
        <f>IF(FN_MC!S548="","*",FN_MC!S548)</f>
        <v>-</v>
      </c>
      <c r="D570" s="87" t="str">
        <f>IF(FN_MC!T548="","*",FN_MC!T548)</f>
        <v>-</v>
      </c>
      <c r="E570" s="87" t="str">
        <f>IF(FN_MC!D548="","*",FN_MC!D548)</f>
        <v>*</v>
      </c>
      <c r="F570" s="87" t="str">
        <f>IF(FN_MC!H548="","*",FN_MC!H548)</f>
        <v>*</v>
      </c>
      <c r="G570" s="87" t="str">
        <f>IF(FN_MC!M548="","*",FN_MC!M548)</f>
        <v>-</v>
      </c>
      <c r="H570" s="125" t="str">
        <f>IF(FN_MC!K548="","*",FN_MC!K548)</f>
        <v>*</v>
      </c>
      <c r="I570" s="110" t="str">
        <f>IF(FN_MC!O548="","*",FN_MC!O548)</f>
        <v>*</v>
      </c>
      <c r="J570" s="110" t="str">
        <f>IF(FN_MC!P548="","*",FN_MC!P548)</f>
        <v>*</v>
      </c>
      <c r="K570" s="118" t="str">
        <f>IF(FN_MC!AK548="","*",FN_MC!AK548)</f>
        <v>-</v>
      </c>
      <c r="L570" s="118" t="str">
        <f>IF(FN_MC!AM548="","*",FN_MC!AM548)</f>
        <v>-</v>
      </c>
      <c r="M570" s="118" t="str">
        <f>IF(FN_MC!AP548="","*",FN_MC!AP548)</f>
        <v>-</v>
      </c>
      <c r="N570" s="118" t="str">
        <f>IF(FN_MC!AM548="","*",FN_MC!AM548)</f>
        <v>-</v>
      </c>
      <c r="O570" s="136">
        <f>FN_MC!BH548</f>
        <v>0</v>
      </c>
      <c r="P570" s="78"/>
      <c r="Q570" s="120" t="str">
        <f>IF($A$2=1,IF(FN_MC!BJ548="","*",FN_MC!BJ548),IF(FN_MC!BK548="","*",FN_MC!BK548))</f>
        <v>*</v>
      </c>
    </row>
    <row r="571" spans="1:17">
      <c r="A571" s="85" t="str">
        <f>IF(FN_MC!B549="","*",FN_MC!B549)</f>
        <v>*</v>
      </c>
      <c r="B571" s="86" t="str">
        <f>IF(FN_MC!X549="","*",FN_MC!X549)</f>
        <v>*</v>
      </c>
      <c r="C571" s="87" t="str">
        <f>IF(FN_MC!S549="","*",FN_MC!S549)</f>
        <v>-</v>
      </c>
      <c r="D571" s="87" t="str">
        <f>IF(FN_MC!T549="","*",FN_MC!T549)</f>
        <v>-</v>
      </c>
      <c r="E571" s="87" t="str">
        <f>IF(FN_MC!D549="","*",FN_MC!D549)</f>
        <v>*</v>
      </c>
      <c r="F571" s="87" t="str">
        <f>IF(FN_MC!H549="","*",FN_MC!H549)</f>
        <v>*</v>
      </c>
      <c r="G571" s="87" t="str">
        <f>IF(FN_MC!M549="","*",FN_MC!M549)</f>
        <v>-</v>
      </c>
      <c r="H571" s="125" t="str">
        <f>IF(FN_MC!K549="","*",FN_MC!K549)</f>
        <v>*</v>
      </c>
      <c r="I571" s="110" t="str">
        <f>IF(FN_MC!O549="","*",FN_MC!O549)</f>
        <v>*</v>
      </c>
      <c r="J571" s="110" t="str">
        <f>IF(FN_MC!P549="","*",FN_MC!P549)</f>
        <v>*</v>
      </c>
      <c r="K571" s="118" t="str">
        <f>IF(FN_MC!AK549="","*",FN_MC!AK549)</f>
        <v>-</v>
      </c>
      <c r="L571" s="118" t="str">
        <f>IF(FN_MC!AM549="","*",FN_MC!AM549)</f>
        <v>-</v>
      </c>
      <c r="M571" s="118" t="str">
        <f>IF(FN_MC!AP549="","*",FN_MC!AP549)</f>
        <v>-</v>
      </c>
      <c r="N571" s="118" t="str">
        <f>IF(FN_MC!AM549="","*",FN_MC!AM549)</f>
        <v>-</v>
      </c>
      <c r="O571" s="136">
        <f>FN_MC!BH549</f>
        <v>0</v>
      </c>
      <c r="P571" s="78"/>
      <c r="Q571" s="120" t="str">
        <f>IF($A$2=1,IF(FN_MC!BJ549="","*",FN_MC!BJ549),IF(FN_MC!BK549="","*",FN_MC!BK549))</f>
        <v>*</v>
      </c>
    </row>
    <row r="572" spans="1:17">
      <c r="A572" s="85" t="str">
        <f>IF(FN_MC!B550="","*",FN_MC!B550)</f>
        <v>*</v>
      </c>
      <c r="B572" s="86" t="str">
        <f>IF(FN_MC!X550="","*",FN_MC!X550)</f>
        <v>*</v>
      </c>
      <c r="C572" s="87" t="str">
        <f>IF(FN_MC!S550="","*",FN_MC!S550)</f>
        <v>-</v>
      </c>
      <c r="D572" s="87" t="str">
        <f>IF(FN_MC!T550="","*",FN_MC!T550)</f>
        <v>-</v>
      </c>
      <c r="E572" s="87" t="str">
        <f>IF(FN_MC!D550="","*",FN_MC!D550)</f>
        <v>*</v>
      </c>
      <c r="F572" s="87" t="str">
        <f>IF(FN_MC!H550="","*",FN_MC!H550)</f>
        <v>*</v>
      </c>
      <c r="G572" s="87" t="str">
        <f>IF(FN_MC!M550="","*",FN_MC!M550)</f>
        <v>-</v>
      </c>
      <c r="H572" s="125" t="str">
        <f>IF(FN_MC!K550="","*",FN_MC!K550)</f>
        <v>*</v>
      </c>
      <c r="I572" s="110" t="str">
        <f>IF(FN_MC!O550="","*",FN_MC!O550)</f>
        <v>*</v>
      </c>
      <c r="J572" s="110" t="str">
        <f>IF(FN_MC!P550="","*",FN_MC!P550)</f>
        <v>*</v>
      </c>
      <c r="K572" s="118" t="str">
        <f>IF(FN_MC!AK550="","*",FN_MC!AK550)</f>
        <v>-</v>
      </c>
      <c r="L572" s="118" t="str">
        <f>IF(FN_MC!AM550="","*",FN_MC!AM550)</f>
        <v>-</v>
      </c>
      <c r="M572" s="118" t="str">
        <f>IF(FN_MC!AP550="","*",FN_MC!AP550)</f>
        <v>-</v>
      </c>
      <c r="N572" s="118" t="str">
        <f>IF(FN_MC!AM550="","*",FN_MC!AM550)</f>
        <v>-</v>
      </c>
      <c r="O572" s="136">
        <f>FN_MC!BH550</f>
        <v>0</v>
      </c>
      <c r="P572" s="78"/>
      <c r="Q572" s="120" t="str">
        <f>IF($A$2=1,IF(FN_MC!BJ550="","*",FN_MC!BJ550),IF(FN_MC!BK550="","*",FN_MC!BK550))</f>
        <v>*</v>
      </c>
    </row>
    <row r="573" spans="1:17">
      <c r="A573" s="85" t="str">
        <f>IF(FN_MC!B551="","*",FN_MC!B551)</f>
        <v>*</v>
      </c>
      <c r="B573" s="86" t="str">
        <f>IF(FN_MC!X551="","*",FN_MC!X551)</f>
        <v>*</v>
      </c>
      <c r="C573" s="87" t="str">
        <f>IF(FN_MC!S551="","*",FN_MC!S551)</f>
        <v>-</v>
      </c>
      <c r="D573" s="87" t="str">
        <f>IF(FN_MC!T551="","*",FN_MC!T551)</f>
        <v>-</v>
      </c>
      <c r="E573" s="87" t="str">
        <f>IF(FN_MC!D551="","*",FN_MC!D551)</f>
        <v>*</v>
      </c>
      <c r="F573" s="87" t="str">
        <f>IF(FN_MC!H551="","*",FN_MC!H551)</f>
        <v>*</v>
      </c>
      <c r="G573" s="87" t="str">
        <f>IF(FN_MC!M551="","*",FN_MC!M551)</f>
        <v>-</v>
      </c>
      <c r="H573" s="125" t="str">
        <f>IF(FN_MC!K551="","*",FN_MC!K551)</f>
        <v>*</v>
      </c>
      <c r="I573" s="110" t="str">
        <f>IF(FN_MC!O551="","*",FN_MC!O551)</f>
        <v>*</v>
      </c>
      <c r="J573" s="110" t="str">
        <f>IF(FN_MC!P551="","*",FN_MC!P551)</f>
        <v>*</v>
      </c>
      <c r="K573" s="118" t="str">
        <f>IF(FN_MC!AK551="","*",FN_MC!AK551)</f>
        <v>-</v>
      </c>
      <c r="L573" s="118" t="str">
        <f>IF(FN_MC!AM551="","*",FN_MC!AM551)</f>
        <v>-</v>
      </c>
      <c r="M573" s="118" t="str">
        <f>IF(FN_MC!AP551="","*",FN_MC!AP551)</f>
        <v>-</v>
      </c>
      <c r="N573" s="118" t="str">
        <f>IF(FN_MC!AM551="","*",FN_MC!AM551)</f>
        <v>-</v>
      </c>
      <c r="O573" s="136">
        <f>FN_MC!BH551</f>
        <v>0</v>
      </c>
      <c r="P573" s="78"/>
      <c r="Q573" s="120" t="str">
        <f>IF($A$2=1,IF(FN_MC!BJ551="","*",FN_MC!BJ551),IF(FN_MC!BK551="","*",FN_MC!BK551))</f>
        <v>*</v>
      </c>
    </row>
    <row r="574" spans="1:17">
      <c r="A574" s="85" t="str">
        <f>IF(FN_MC!B552="","*",FN_MC!B552)</f>
        <v>*</v>
      </c>
      <c r="B574" s="86" t="str">
        <f>IF(FN_MC!X552="","*",FN_MC!X552)</f>
        <v>*</v>
      </c>
      <c r="C574" s="87" t="str">
        <f>IF(FN_MC!S552="","*",FN_MC!S552)</f>
        <v>-</v>
      </c>
      <c r="D574" s="87" t="str">
        <f>IF(FN_MC!T552="","*",FN_MC!T552)</f>
        <v>-</v>
      </c>
      <c r="E574" s="87" t="str">
        <f>IF(FN_MC!D552="","*",FN_MC!D552)</f>
        <v>*</v>
      </c>
      <c r="F574" s="87" t="str">
        <f>IF(FN_MC!H552="","*",FN_MC!H552)</f>
        <v>*</v>
      </c>
      <c r="G574" s="87" t="str">
        <f>IF(FN_MC!M552="","*",FN_MC!M552)</f>
        <v>-</v>
      </c>
      <c r="H574" s="125" t="str">
        <f>IF(FN_MC!K552="","*",FN_MC!K552)</f>
        <v>*</v>
      </c>
      <c r="I574" s="110" t="str">
        <f>IF(FN_MC!O552="","*",FN_MC!O552)</f>
        <v>*</v>
      </c>
      <c r="J574" s="110" t="str">
        <f>IF(FN_MC!P552="","*",FN_MC!P552)</f>
        <v>*</v>
      </c>
      <c r="K574" s="118" t="str">
        <f>IF(FN_MC!AK552="","*",FN_MC!AK552)</f>
        <v>-</v>
      </c>
      <c r="L574" s="118" t="str">
        <f>IF(FN_MC!AM552="","*",FN_MC!AM552)</f>
        <v>-</v>
      </c>
      <c r="M574" s="118" t="str">
        <f>IF(FN_MC!AP552="","*",FN_MC!AP552)</f>
        <v>-</v>
      </c>
      <c r="N574" s="118" t="str">
        <f>IF(FN_MC!AM552="","*",FN_MC!AM552)</f>
        <v>-</v>
      </c>
      <c r="O574" s="136">
        <f>FN_MC!BH552</f>
        <v>0</v>
      </c>
      <c r="P574" s="78"/>
      <c r="Q574" s="120" t="str">
        <f>IF($A$2=1,IF(FN_MC!BJ552="","*",FN_MC!BJ552),IF(FN_MC!BK552="","*",FN_MC!BK552))</f>
        <v>*</v>
      </c>
    </row>
    <row r="575" spans="1:17">
      <c r="A575" s="85" t="str">
        <f>IF(FN_MC!B553="","*",FN_MC!B553)</f>
        <v>*</v>
      </c>
      <c r="B575" s="86" t="str">
        <f>IF(FN_MC!X553="","*",FN_MC!X553)</f>
        <v>*</v>
      </c>
      <c r="C575" s="87" t="str">
        <f>IF(FN_MC!S553="","*",FN_MC!S553)</f>
        <v>-</v>
      </c>
      <c r="D575" s="87" t="str">
        <f>IF(FN_MC!T553="","*",FN_MC!T553)</f>
        <v>-</v>
      </c>
      <c r="E575" s="87" t="str">
        <f>IF(FN_MC!D553="","*",FN_MC!D553)</f>
        <v>*</v>
      </c>
      <c r="F575" s="87" t="str">
        <f>IF(FN_MC!H553="","*",FN_MC!H553)</f>
        <v>*</v>
      </c>
      <c r="G575" s="87" t="str">
        <f>IF(FN_MC!M553="","*",FN_MC!M553)</f>
        <v>-</v>
      </c>
      <c r="H575" s="125" t="str">
        <f>IF(FN_MC!K553="","*",FN_MC!K553)</f>
        <v>*</v>
      </c>
      <c r="I575" s="110" t="str">
        <f>IF(FN_MC!O553="","*",FN_MC!O553)</f>
        <v>*</v>
      </c>
      <c r="J575" s="110" t="str">
        <f>IF(FN_MC!P553="","*",FN_MC!P553)</f>
        <v>*</v>
      </c>
      <c r="K575" s="118" t="str">
        <f>IF(FN_MC!AK553="","*",FN_MC!AK553)</f>
        <v>-</v>
      </c>
      <c r="L575" s="118" t="str">
        <f>IF(FN_MC!AM553="","*",FN_MC!AM553)</f>
        <v>-</v>
      </c>
      <c r="M575" s="118" t="str">
        <f>IF(FN_MC!AP553="","*",FN_MC!AP553)</f>
        <v>-</v>
      </c>
      <c r="N575" s="118" t="str">
        <f>IF(FN_MC!AM553="","*",FN_MC!AM553)</f>
        <v>-</v>
      </c>
      <c r="O575" s="136">
        <f>FN_MC!BH553</f>
        <v>0</v>
      </c>
      <c r="P575" s="78"/>
      <c r="Q575" s="120" t="str">
        <f>IF($A$2=1,IF(FN_MC!BJ553="","*",FN_MC!BJ553),IF(FN_MC!BK553="","*",FN_MC!BK553))</f>
        <v>*</v>
      </c>
    </row>
    <row r="576" spans="1:17">
      <c r="A576" s="85" t="str">
        <f>IF(FN_MC!B554="","*",FN_MC!B554)</f>
        <v>*</v>
      </c>
      <c r="B576" s="86" t="str">
        <f>IF(FN_MC!X554="","*",FN_MC!X554)</f>
        <v>*</v>
      </c>
      <c r="C576" s="87" t="str">
        <f>IF(FN_MC!S554="","*",FN_MC!S554)</f>
        <v>-</v>
      </c>
      <c r="D576" s="87" t="str">
        <f>IF(FN_MC!T554="","*",FN_MC!T554)</f>
        <v>-</v>
      </c>
      <c r="E576" s="87" t="str">
        <f>IF(FN_MC!D554="","*",FN_MC!D554)</f>
        <v>*</v>
      </c>
      <c r="F576" s="87" t="str">
        <f>IF(FN_MC!H554="","*",FN_MC!H554)</f>
        <v>*</v>
      </c>
      <c r="G576" s="87" t="str">
        <f>IF(FN_MC!M554="","*",FN_MC!M554)</f>
        <v>-</v>
      </c>
      <c r="H576" s="125" t="str">
        <f>IF(FN_MC!K554="","*",FN_MC!K554)</f>
        <v>*</v>
      </c>
      <c r="I576" s="110" t="str">
        <f>IF(FN_MC!O554="","*",FN_MC!O554)</f>
        <v>*</v>
      </c>
      <c r="J576" s="110" t="str">
        <f>IF(FN_MC!P554="","*",FN_MC!P554)</f>
        <v>*</v>
      </c>
      <c r="K576" s="118" t="str">
        <f>IF(FN_MC!AK554="","*",FN_MC!AK554)</f>
        <v>-</v>
      </c>
      <c r="L576" s="118" t="str">
        <f>IF(FN_MC!AM554="","*",FN_MC!AM554)</f>
        <v>-</v>
      </c>
      <c r="M576" s="118" t="str">
        <f>IF(FN_MC!AP554="","*",FN_MC!AP554)</f>
        <v>-</v>
      </c>
      <c r="N576" s="118" t="str">
        <f>IF(FN_MC!AM554="","*",FN_MC!AM554)</f>
        <v>-</v>
      </c>
      <c r="O576" s="136">
        <f>FN_MC!BH554</f>
        <v>0</v>
      </c>
      <c r="P576" s="78"/>
      <c r="Q576" s="120" t="str">
        <f>IF($A$2=1,IF(FN_MC!BJ554="","*",FN_MC!BJ554),IF(FN_MC!BK554="","*",FN_MC!BK554))</f>
        <v>*</v>
      </c>
    </row>
    <row r="577" spans="1:17">
      <c r="A577" s="85" t="str">
        <f>IF(FN_MC!B555="","*",FN_MC!B555)</f>
        <v>*</v>
      </c>
      <c r="B577" s="86" t="str">
        <f>IF(FN_MC!X555="","*",FN_MC!X555)</f>
        <v>*</v>
      </c>
      <c r="C577" s="87" t="str">
        <f>IF(FN_MC!S555="","*",FN_MC!S555)</f>
        <v>-</v>
      </c>
      <c r="D577" s="87" t="str">
        <f>IF(FN_MC!T555="","*",FN_MC!T555)</f>
        <v>-</v>
      </c>
      <c r="E577" s="87" t="str">
        <f>IF(FN_MC!D555="","*",FN_MC!D555)</f>
        <v>*</v>
      </c>
      <c r="F577" s="87" t="str">
        <f>IF(FN_MC!H555="","*",FN_MC!H555)</f>
        <v>*</v>
      </c>
      <c r="G577" s="87" t="str">
        <f>IF(FN_MC!M555="","*",FN_MC!M555)</f>
        <v>-</v>
      </c>
      <c r="H577" s="125" t="str">
        <f>IF(FN_MC!K555="","*",FN_MC!K555)</f>
        <v>*</v>
      </c>
      <c r="I577" s="110" t="str">
        <f>IF(FN_MC!O555="","*",FN_MC!O555)</f>
        <v>*</v>
      </c>
      <c r="J577" s="110" t="str">
        <f>IF(FN_MC!P555="","*",FN_MC!P555)</f>
        <v>*</v>
      </c>
      <c r="K577" s="118" t="str">
        <f>IF(FN_MC!AK555="","*",FN_MC!AK555)</f>
        <v>-</v>
      </c>
      <c r="L577" s="118" t="str">
        <f>IF(FN_MC!AM555="","*",FN_MC!AM555)</f>
        <v>-</v>
      </c>
      <c r="M577" s="118" t="str">
        <f>IF(FN_MC!AP555="","*",FN_MC!AP555)</f>
        <v>-</v>
      </c>
      <c r="N577" s="118" t="str">
        <f>IF(FN_MC!AM555="","*",FN_MC!AM555)</f>
        <v>-</v>
      </c>
      <c r="O577" s="136">
        <f>FN_MC!BH555</f>
        <v>0</v>
      </c>
      <c r="P577" s="78"/>
      <c r="Q577" s="120" t="str">
        <f>IF($A$2=1,IF(FN_MC!BJ555="","*",FN_MC!BJ555),IF(FN_MC!BK555="","*",FN_MC!BK555))</f>
        <v>*</v>
      </c>
    </row>
    <row r="578" spans="1:17">
      <c r="A578" s="85" t="str">
        <f>IF(FN_MC!B556="","*",FN_MC!B556)</f>
        <v>*</v>
      </c>
      <c r="B578" s="86" t="str">
        <f>IF(FN_MC!X556="","*",FN_MC!X556)</f>
        <v>*</v>
      </c>
      <c r="C578" s="87" t="str">
        <f>IF(FN_MC!S556="","*",FN_MC!S556)</f>
        <v>-</v>
      </c>
      <c r="D578" s="87" t="str">
        <f>IF(FN_MC!T556="","*",FN_MC!T556)</f>
        <v>-</v>
      </c>
      <c r="E578" s="87" t="str">
        <f>IF(FN_MC!D556="","*",FN_MC!D556)</f>
        <v>*</v>
      </c>
      <c r="F578" s="87" t="str">
        <f>IF(FN_MC!H556="","*",FN_MC!H556)</f>
        <v>*</v>
      </c>
      <c r="G578" s="87" t="str">
        <f>IF(FN_MC!M556="","*",FN_MC!M556)</f>
        <v>-</v>
      </c>
      <c r="H578" s="125" t="str">
        <f>IF(FN_MC!K556="","*",FN_MC!K556)</f>
        <v>*</v>
      </c>
      <c r="I578" s="110" t="str">
        <f>IF(FN_MC!O556="","*",FN_MC!O556)</f>
        <v>*</v>
      </c>
      <c r="J578" s="110" t="str">
        <f>IF(FN_MC!P556="","*",FN_MC!P556)</f>
        <v>*</v>
      </c>
      <c r="K578" s="118" t="str">
        <f>IF(FN_MC!AK556="","*",FN_MC!AK556)</f>
        <v>-</v>
      </c>
      <c r="L578" s="118" t="str">
        <f>IF(FN_MC!AM556="","*",FN_MC!AM556)</f>
        <v>-</v>
      </c>
      <c r="M578" s="118" t="str">
        <f>IF(FN_MC!AP556="","*",FN_MC!AP556)</f>
        <v>-</v>
      </c>
      <c r="N578" s="118" t="str">
        <f>IF(FN_MC!AM556="","*",FN_MC!AM556)</f>
        <v>-</v>
      </c>
      <c r="O578" s="136">
        <f>FN_MC!BH556</f>
        <v>0</v>
      </c>
      <c r="P578" s="78"/>
      <c r="Q578" s="120" t="str">
        <f>IF($A$2=1,IF(FN_MC!BJ556="","*",FN_MC!BJ556),IF(FN_MC!BK556="","*",FN_MC!BK556))</f>
        <v>*</v>
      </c>
    </row>
    <row r="579" spans="1:17">
      <c r="A579" s="85" t="str">
        <f>IF(FN_MC!B557="","*",FN_MC!B557)</f>
        <v>*</v>
      </c>
      <c r="B579" s="86" t="str">
        <f>IF(FN_MC!X557="","*",FN_MC!X557)</f>
        <v>*</v>
      </c>
      <c r="C579" s="87" t="str">
        <f>IF(FN_MC!S557="","*",FN_MC!S557)</f>
        <v>-</v>
      </c>
      <c r="D579" s="87" t="str">
        <f>IF(FN_MC!T557="","*",FN_MC!T557)</f>
        <v>-</v>
      </c>
      <c r="E579" s="87" t="str">
        <f>IF(FN_MC!D557="","*",FN_MC!D557)</f>
        <v>*</v>
      </c>
      <c r="F579" s="87" t="str">
        <f>IF(FN_MC!H557="","*",FN_MC!H557)</f>
        <v>*</v>
      </c>
      <c r="G579" s="87" t="str">
        <f>IF(FN_MC!M557="","*",FN_MC!M557)</f>
        <v>-</v>
      </c>
      <c r="H579" s="125" t="str">
        <f>IF(FN_MC!K557="","*",FN_MC!K557)</f>
        <v>*</v>
      </c>
      <c r="I579" s="110" t="str">
        <f>IF(FN_MC!O557="","*",FN_MC!O557)</f>
        <v>*</v>
      </c>
      <c r="J579" s="110" t="str">
        <f>IF(FN_MC!P557="","*",FN_MC!P557)</f>
        <v>*</v>
      </c>
      <c r="K579" s="118" t="str">
        <f>IF(FN_MC!AK557="","*",FN_MC!AK557)</f>
        <v>-</v>
      </c>
      <c r="L579" s="118" t="str">
        <f>IF(FN_MC!AM557="","*",FN_MC!AM557)</f>
        <v>-</v>
      </c>
      <c r="M579" s="118" t="str">
        <f>IF(FN_MC!AP557="","*",FN_MC!AP557)</f>
        <v>-</v>
      </c>
      <c r="N579" s="118" t="str">
        <f>IF(FN_MC!AM557="","*",FN_MC!AM557)</f>
        <v>-</v>
      </c>
      <c r="O579" s="136">
        <f>FN_MC!BH557</f>
        <v>0</v>
      </c>
      <c r="P579" s="78"/>
      <c r="Q579" s="120" t="str">
        <f>IF($A$2=1,IF(FN_MC!BJ557="","*",FN_MC!BJ557),IF(FN_MC!BK557="","*",FN_MC!BK557))</f>
        <v>*</v>
      </c>
    </row>
    <row r="580" spans="1:17">
      <c r="A580" s="85" t="str">
        <f>IF(FN_MC!B558="","*",FN_MC!B558)</f>
        <v>*</v>
      </c>
      <c r="B580" s="86" t="str">
        <f>IF(FN_MC!X558="","*",FN_MC!X558)</f>
        <v>*</v>
      </c>
      <c r="C580" s="87" t="str">
        <f>IF(FN_MC!S558="","*",FN_MC!S558)</f>
        <v>-</v>
      </c>
      <c r="D580" s="87" t="str">
        <f>IF(FN_MC!T558="","*",FN_MC!T558)</f>
        <v>-</v>
      </c>
      <c r="E580" s="87" t="str">
        <f>IF(FN_MC!D558="","*",FN_MC!D558)</f>
        <v>*</v>
      </c>
      <c r="F580" s="87" t="str">
        <f>IF(FN_MC!H558="","*",FN_MC!H558)</f>
        <v>*</v>
      </c>
      <c r="G580" s="87" t="str">
        <f>IF(FN_MC!M558="","*",FN_MC!M558)</f>
        <v>-</v>
      </c>
      <c r="H580" s="125" t="str">
        <f>IF(FN_MC!K558="","*",FN_MC!K558)</f>
        <v>*</v>
      </c>
      <c r="I580" s="110" t="str">
        <f>IF(FN_MC!O558="","*",FN_MC!O558)</f>
        <v>*</v>
      </c>
      <c r="J580" s="110" t="str">
        <f>IF(FN_MC!P558="","*",FN_MC!P558)</f>
        <v>*</v>
      </c>
      <c r="K580" s="118" t="str">
        <f>IF(FN_MC!AK558="","*",FN_MC!AK558)</f>
        <v>-</v>
      </c>
      <c r="L580" s="118" t="str">
        <f>IF(FN_MC!AM558="","*",FN_MC!AM558)</f>
        <v>-</v>
      </c>
      <c r="M580" s="118" t="str">
        <f>IF(FN_MC!AP558="","*",FN_MC!AP558)</f>
        <v>-</v>
      </c>
      <c r="N580" s="118" t="str">
        <f>IF(FN_MC!AM558="","*",FN_MC!AM558)</f>
        <v>-</v>
      </c>
      <c r="O580" s="136">
        <f>FN_MC!BH558</f>
        <v>0</v>
      </c>
      <c r="P580" s="78"/>
      <c r="Q580" s="120" t="str">
        <f>IF($A$2=1,IF(FN_MC!BJ558="","*",FN_MC!BJ558),IF(FN_MC!BK558="","*",FN_MC!BK558))</f>
        <v>*</v>
      </c>
    </row>
    <row r="581" spans="1:17">
      <c r="A581" s="85" t="str">
        <f>IF(FN_MC!B559="","*",FN_MC!B559)</f>
        <v>*</v>
      </c>
      <c r="B581" s="86" t="str">
        <f>IF(FN_MC!X559="","*",FN_MC!X559)</f>
        <v>*</v>
      </c>
      <c r="C581" s="87" t="str">
        <f>IF(FN_MC!S559="","*",FN_MC!S559)</f>
        <v>-</v>
      </c>
      <c r="D581" s="87" t="str">
        <f>IF(FN_MC!T559="","*",FN_MC!T559)</f>
        <v>-</v>
      </c>
      <c r="E581" s="87" t="str">
        <f>IF(FN_MC!D559="","*",FN_MC!D559)</f>
        <v>*</v>
      </c>
      <c r="F581" s="87" t="str">
        <f>IF(FN_MC!H559="","*",FN_MC!H559)</f>
        <v>*</v>
      </c>
      <c r="G581" s="87" t="str">
        <f>IF(FN_MC!M559="","*",FN_MC!M559)</f>
        <v>-</v>
      </c>
      <c r="H581" s="125" t="str">
        <f>IF(FN_MC!K559="","*",FN_MC!K559)</f>
        <v>*</v>
      </c>
      <c r="I581" s="110" t="str">
        <f>IF(FN_MC!O559="","*",FN_MC!O559)</f>
        <v>*</v>
      </c>
      <c r="J581" s="110" t="str">
        <f>IF(FN_MC!P559="","*",FN_MC!P559)</f>
        <v>*</v>
      </c>
      <c r="K581" s="118" t="str">
        <f>IF(FN_MC!AK559="","*",FN_MC!AK559)</f>
        <v>-</v>
      </c>
      <c r="L581" s="118" t="str">
        <f>IF(FN_MC!AM559="","*",FN_MC!AM559)</f>
        <v>-</v>
      </c>
      <c r="M581" s="118" t="str">
        <f>IF(FN_MC!AP559="","*",FN_MC!AP559)</f>
        <v>-</v>
      </c>
      <c r="N581" s="118" t="str">
        <f>IF(FN_MC!AM559="","*",FN_MC!AM559)</f>
        <v>-</v>
      </c>
      <c r="O581" s="136">
        <f>FN_MC!BH559</f>
        <v>0</v>
      </c>
      <c r="P581" s="78"/>
      <c r="Q581" s="120" t="str">
        <f>IF($A$2=1,IF(FN_MC!BJ559="","*",FN_MC!BJ559),IF(FN_MC!BK559="","*",FN_MC!BK559))</f>
        <v>*</v>
      </c>
    </row>
    <row r="582" spans="1:17">
      <c r="A582" s="85" t="str">
        <f>IF(FN_MC!B560="","*",FN_MC!B560)</f>
        <v>*</v>
      </c>
      <c r="B582" s="86" t="str">
        <f>IF(FN_MC!X560="","*",FN_MC!X560)</f>
        <v>*</v>
      </c>
      <c r="C582" s="87" t="str">
        <f>IF(FN_MC!S560="","*",FN_MC!S560)</f>
        <v>-</v>
      </c>
      <c r="D582" s="87" t="str">
        <f>IF(FN_MC!T560="","*",FN_MC!T560)</f>
        <v>-</v>
      </c>
      <c r="E582" s="87" t="str">
        <f>IF(FN_MC!D560="","*",FN_MC!D560)</f>
        <v>*</v>
      </c>
      <c r="F582" s="87" t="str">
        <f>IF(FN_MC!H560="","*",FN_MC!H560)</f>
        <v>*</v>
      </c>
      <c r="G582" s="87" t="str">
        <f>IF(FN_MC!M560="","*",FN_MC!M560)</f>
        <v>-</v>
      </c>
      <c r="H582" s="125" t="str">
        <f>IF(FN_MC!K560="","*",FN_MC!K560)</f>
        <v>*</v>
      </c>
      <c r="I582" s="110" t="str">
        <f>IF(FN_MC!O560="","*",FN_MC!O560)</f>
        <v>*</v>
      </c>
      <c r="J582" s="110" t="str">
        <f>IF(FN_MC!P560="","*",FN_MC!P560)</f>
        <v>*</v>
      </c>
      <c r="K582" s="118" t="str">
        <f>IF(FN_MC!AK560="","*",FN_MC!AK560)</f>
        <v>-</v>
      </c>
      <c r="L582" s="118" t="str">
        <f>IF(FN_MC!AM560="","*",FN_MC!AM560)</f>
        <v>-</v>
      </c>
      <c r="M582" s="118" t="str">
        <f>IF(FN_MC!AP560="","*",FN_MC!AP560)</f>
        <v>-</v>
      </c>
      <c r="N582" s="118" t="str">
        <f>IF(FN_MC!AM560="","*",FN_MC!AM560)</f>
        <v>-</v>
      </c>
      <c r="O582" s="136">
        <f>FN_MC!BH560</f>
        <v>0</v>
      </c>
      <c r="P582" s="78"/>
      <c r="Q582" s="120" t="str">
        <f>IF($A$2=1,IF(FN_MC!BJ560="","*",FN_MC!BJ560),IF(FN_MC!BK560="","*",FN_MC!BK560))</f>
        <v>*</v>
      </c>
    </row>
    <row r="583" spans="1:17">
      <c r="A583" s="85" t="str">
        <f>IF(FN_MC!B561="","*",FN_MC!B561)</f>
        <v>*</v>
      </c>
      <c r="B583" s="86" t="str">
        <f>IF(FN_MC!X561="","*",FN_MC!X561)</f>
        <v>*</v>
      </c>
      <c r="C583" s="87" t="str">
        <f>IF(FN_MC!S561="","*",FN_MC!S561)</f>
        <v>-</v>
      </c>
      <c r="D583" s="87" t="str">
        <f>IF(FN_MC!T561="","*",FN_MC!T561)</f>
        <v>-</v>
      </c>
      <c r="E583" s="87" t="str">
        <f>IF(FN_MC!D561="","*",FN_MC!D561)</f>
        <v>*</v>
      </c>
      <c r="F583" s="87" t="str">
        <f>IF(FN_MC!H561="","*",FN_MC!H561)</f>
        <v>*</v>
      </c>
      <c r="G583" s="87" t="str">
        <f>IF(FN_MC!M561="","*",FN_MC!M561)</f>
        <v>-</v>
      </c>
      <c r="H583" s="125" t="str">
        <f>IF(FN_MC!K561="","*",FN_MC!K561)</f>
        <v>*</v>
      </c>
      <c r="I583" s="110" t="str">
        <f>IF(FN_MC!O561="","*",FN_MC!O561)</f>
        <v>*</v>
      </c>
      <c r="J583" s="110" t="str">
        <f>IF(FN_MC!P561="","*",FN_MC!P561)</f>
        <v>*</v>
      </c>
      <c r="K583" s="118" t="str">
        <f>IF(FN_MC!AK561="","*",FN_MC!AK561)</f>
        <v>-</v>
      </c>
      <c r="L583" s="118" t="str">
        <f>IF(FN_MC!AM561="","*",FN_MC!AM561)</f>
        <v>-</v>
      </c>
      <c r="M583" s="118" t="str">
        <f>IF(FN_MC!AP561="","*",FN_MC!AP561)</f>
        <v>-</v>
      </c>
      <c r="N583" s="118" t="str">
        <f>IF(FN_MC!AM561="","*",FN_MC!AM561)</f>
        <v>-</v>
      </c>
      <c r="O583" s="136">
        <f>FN_MC!BH561</f>
        <v>0</v>
      </c>
      <c r="P583" s="78"/>
      <c r="Q583" s="120" t="str">
        <f>IF($A$2=1,IF(FN_MC!BJ561="","*",FN_MC!BJ561),IF(FN_MC!BK561="","*",FN_MC!BK561))</f>
        <v>*</v>
      </c>
    </row>
    <row r="584" spans="1:17">
      <c r="A584" s="85" t="str">
        <f>IF(FN_MC!B562="","*",FN_MC!B562)</f>
        <v>*</v>
      </c>
      <c r="B584" s="86" t="str">
        <f>IF(FN_MC!X562="","*",FN_MC!X562)</f>
        <v>*</v>
      </c>
      <c r="C584" s="87" t="str">
        <f>IF(FN_MC!S562="","*",FN_MC!S562)</f>
        <v>-</v>
      </c>
      <c r="D584" s="87" t="str">
        <f>IF(FN_MC!T562="","*",FN_MC!T562)</f>
        <v>-</v>
      </c>
      <c r="E584" s="87" t="str">
        <f>IF(FN_MC!D562="","*",FN_MC!D562)</f>
        <v>*</v>
      </c>
      <c r="F584" s="87" t="str">
        <f>IF(FN_MC!H562="","*",FN_MC!H562)</f>
        <v>*</v>
      </c>
      <c r="G584" s="87" t="str">
        <f>IF(FN_MC!M562="","*",FN_MC!M562)</f>
        <v>-</v>
      </c>
      <c r="H584" s="125" t="str">
        <f>IF(FN_MC!K562="","*",FN_MC!K562)</f>
        <v>*</v>
      </c>
      <c r="I584" s="110" t="str">
        <f>IF(FN_MC!O562="","*",FN_MC!O562)</f>
        <v>*</v>
      </c>
      <c r="J584" s="110" t="str">
        <f>IF(FN_MC!P562="","*",FN_MC!P562)</f>
        <v>*</v>
      </c>
      <c r="K584" s="118" t="str">
        <f>IF(FN_MC!AK562="","*",FN_MC!AK562)</f>
        <v>-</v>
      </c>
      <c r="L584" s="118" t="str">
        <f>IF(FN_MC!AM562="","*",FN_MC!AM562)</f>
        <v>-</v>
      </c>
      <c r="M584" s="118" t="str">
        <f>IF(FN_MC!AP562="","*",FN_MC!AP562)</f>
        <v>-</v>
      </c>
      <c r="N584" s="118" t="str">
        <f>IF(FN_MC!AM562="","*",FN_MC!AM562)</f>
        <v>-</v>
      </c>
      <c r="O584" s="136">
        <f>FN_MC!BH562</f>
        <v>0</v>
      </c>
      <c r="P584" s="78"/>
      <c r="Q584" s="120" t="str">
        <f>IF($A$2=1,IF(FN_MC!BJ562="","*",FN_MC!BJ562),IF(FN_MC!BK562="","*",FN_MC!BK562))</f>
        <v>*</v>
      </c>
    </row>
    <row r="585" spans="1:17">
      <c r="A585" s="85" t="str">
        <f>IF(FN_MC!B563="","*",FN_MC!B563)</f>
        <v>*</v>
      </c>
      <c r="B585" s="86" t="str">
        <f>IF(FN_MC!X563="","*",FN_MC!X563)</f>
        <v>*</v>
      </c>
      <c r="C585" s="87" t="str">
        <f>IF(FN_MC!S563="","*",FN_MC!S563)</f>
        <v>-</v>
      </c>
      <c r="D585" s="87" t="str">
        <f>IF(FN_MC!T563="","*",FN_MC!T563)</f>
        <v>-</v>
      </c>
      <c r="E585" s="87" t="str">
        <f>IF(FN_MC!D563="","*",FN_MC!D563)</f>
        <v>*</v>
      </c>
      <c r="F585" s="87" t="str">
        <f>IF(FN_MC!H563="","*",FN_MC!H563)</f>
        <v>*</v>
      </c>
      <c r="G585" s="87" t="str">
        <f>IF(FN_MC!M563="","*",FN_MC!M563)</f>
        <v>-</v>
      </c>
      <c r="H585" s="125" t="str">
        <f>IF(FN_MC!K563="","*",FN_MC!K563)</f>
        <v>*</v>
      </c>
      <c r="I585" s="110" t="str">
        <f>IF(FN_MC!O563="","*",FN_MC!O563)</f>
        <v>*</v>
      </c>
      <c r="J585" s="110" t="str">
        <f>IF(FN_MC!P563="","*",FN_MC!P563)</f>
        <v>*</v>
      </c>
      <c r="K585" s="118" t="str">
        <f>IF(FN_MC!AK563="","*",FN_MC!AK563)</f>
        <v>-</v>
      </c>
      <c r="L585" s="118" t="str">
        <f>IF(FN_MC!AM563="","*",FN_MC!AM563)</f>
        <v>-</v>
      </c>
      <c r="M585" s="118" t="str">
        <f>IF(FN_MC!AP563="","*",FN_MC!AP563)</f>
        <v>-</v>
      </c>
      <c r="N585" s="118" t="str">
        <f>IF(FN_MC!AM563="","*",FN_MC!AM563)</f>
        <v>-</v>
      </c>
      <c r="O585" s="136">
        <f>FN_MC!BH563</f>
        <v>0</v>
      </c>
      <c r="P585" s="78"/>
      <c r="Q585" s="120" t="str">
        <f>IF($A$2=1,IF(FN_MC!BJ563="","*",FN_MC!BJ563),IF(FN_MC!BK563="","*",FN_MC!BK563))</f>
        <v>*</v>
      </c>
    </row>
    <row r="586" spans="1:17">
      <c r="A586" s="85" t="str">
        <f>IF(FN_MC!B564="","*",FN_MC!B564)</f>
        <v>*</v>
      </c>
      <c r="B586" s="86" t="str">
        <f>IF(FN_MC!X564="","*",FN_MC!X564)</f>
        <v>*</v>
      </c>
      <c r="C586" s="87" t="str">
        <f>IF(FN_MC!S564="","*",FN_MC!S564)</f>
        <v>-</v>
      </c>
      <c r="D586" s="87" t="str">
        <f>IF(FN_MC!T564="","*",FN_MC!T564)</f>
        <v>-</v>
      </c>
      <c r="E586" s="87" t="str">
        <f>IF(FN_MC!D564="","*",FN_MC!D564)</f>
        <v>*</v>
      </c>
      <c r="F586" s="87" t="str">
        <f>IF(FN_MC!H564="","*",FN_MC!H564)</f>
        <v>*</v>
      </c>
      <c r="G586" s="87" t="str">
        <f>IF(FN_MC!M564="","*",FN_MC!M564)</f>
        <v>-</v>
      </c>
      <c r="H586" s="125" t="str">
        <f>IF(FN_MC!K564="","*",FN_MC!K564)</f>
        <v>*</v>
      </c>
      <c r="I586" s="110" t="str">
        <f>IF(FN_MC!O564="","*",FN_MC!O564)</f>
        <v>*</v>
      </c>
      <c r="J586" s="110" t="str">
        <f>IF(FN_MC!P564="","*",FN_MC!P564)</f>
        <v>*</v>
      </c>
      <c r="K586" s="118" t="str">
        <f>IF(FN_MC!AK564="","*",FN_MC!AK564)</f>
        <v>-</v>
      </c>
      <c r="L586" s="118" t="str">
        <f>IF(FN_MC!AM564="","*",FN_MC!AM564)</f>
        <v>-</v>
      </c>
      <c r="M586" s="118" t="str">
        <f>IF(FN_MC!AP564="","*",FN_MC!AP564)</f>
        <v>-</v>
      </c>
      <c r="N586" s="118" t="str">
        <f>IF(FN_MC!AM564="","*",FN_MC!AM564)</f>
        <v>-</v>
      </c>
      <c r="O586" s="136">
        <f>FN_MC!BH564</f>
        <v>0</v>
      </c>
      <c r="P586" s="78"/>
      <c r="Q586" s="120" t="str">
        <f>IF($A$2=1,IF(FN_MC!BJ564="","*",FN_MC!BJ564),IF(FN_MC!BK564="","*",FN_MC!BK564))</f>
        <v>*</v>
      </c>
    </row>
    <row r="587" spans="1:17">
      <c r="A587" s="85" t="str">
        <f>IF(FN_MC!B565="","*",FN_MC!B565)</f>
        <v>*</v>
      </c>
      <c r="B587" s="86" t="str">
        <f>IF(FN_MC!X565="","*",FN_MC!X565)</f>
        <v>*</v>
      </c>
      <c r="C587" s="87" t="str">
        <f>IF(FN_MC!S565="","*",FN_MC!S565)</f>
        <v>-</v>
      </c>
      <c r="D587" s="87" t="str">
        <f>IF(FN_MC!T565="","*",FN_MC!T565)</f>
        <v>-</v>
      </c>
      <c r="E587" s="87" t="str">
        <f>IF(FN_MC!D565="","*",FN_MC!D565)</f>
        <v>*</v>
      </c>
      <c r="F587" s="87" t="str">
        <f>IF(FN_MC!H565="","*",FN_MC!H565)</f>
        <v>*</v>
      </c>
      <c r="G587" s="87" t="str">
        <f>IF(FN_MC!M565="","*",FN_MC!M565)</f>
        <v>-</v>
      </c>
      <c r="H587" s="125" t="str">
        <f>IF(FN_MC!K565="","*",FN_MC!K565)</f>
        <v>*</v>
      </c>
      <c r="I587" s="110" t="str">
        <f>IF(FN_MC!O565="","*",FN_MC!O565)</f>
        <v>*</v>
      </c>
      <c r="J587" s="110" t="str">
        <f>IF(FN_MC!P565="","*",FN_MC!P565)</f>
        <v>*</v>
      </c>
      <c r="K587" s="118" t="str">
        <f>IF(FN_MC!AK565="","*",FN_MC!AK565)</f>
        <v>-</v>
      </c>
      <c r="L587" s="118" t="str">
        <f>IF(FN_MC!AM565="","*",FN_MC!AM565)</f>
        <v>-</v>
      </c>
      <c r="M587" s="118" t="str">
        <f>IF(FN_MC!AP565="","*",FN_MC!AP565)</f>
        <v>-</v>
      </c>
      <c r="N587" s="118" t="str">
        <f>IF(FN_MC!AM565="","*",FN_MC!AM565)</f>
        <v>-</v>
      </c>
      <c r="O587" s="136">
        <f>FN_MC!BH565</f>
        <v>0</v>
      </c>
      <c r="P587" s="78"/>
      <c r="Q587" s="120" t="str">
        <f>IF($A$2=1,IF(FN_MC!BJ565="","*",FN_MC!BJ565),IF(FN_MC!BK565="","*",FN_MC!BK565))</f>
        <v>*</v>
      </c>
    </row>
    <row r="588" spans="1:17">
      <c r="A588" s="85" t="str">
        <f>IF(FN_MC!B566="","*",FN_MC!B566)</f>
        <v>*</v>
      </c>
      <c r="B588" s="86" t="str">
        <f>IF(FN_MC!X566="","*",FN_MC!X566)</f>
        <v>*</v>
      </c>
      <c r="C588" s="87" t="str">
        <f>IF(FN_MC!S566="","*",FN_MC!S566)</f>
        <v>-</v>
      </c>
      <c r="D588" s="87" t="str">
        <f>IF(FN_MC!T566="","*",FN_MC!T566)</f>
        <v>-</v>
      </c>
      <c r="E588" s="87" t="str">
        <f>IF(FN_MC!D566="","*",FN_MC!D566)</f>
        <v>*</v>
      </c>
      <c r="F588" s="87" t="str">
        <f>IF(FN_MC!H566="","*",FN_MC!H566)</f>
        <v>*</v>
      </c>
      <c r="G588" s="87" t="str">
        <f>IF(FN_MC!M566="","*",FN_MC!M566)</f>
        <v>-</v>
      </c>
      <c r="H588" s="125" t="str">
        <f>IF(FN_MC!K566="","*",FN_MC!K566)</f>
        <v>*</v>
      </c>
      <c r="I588" s="110" t="str">
        <f>IF(FN_MC!O566="","*",FN_MC!O566)</f>
        <v>*</v>
      </c>
      <c r="J588" s="110" t="str">
        <f>IF(FN_MC!P566="","*",FN_MC!P566)</f>
        <v>*</v>
      </c>
      <c r="K588" s="118" t="str">
        <f>IF(FN_MC!AK566="","*",FN_MC!AK566)</f>
        <v>-</v>
      </c>
      <c r="L588" s="118" t="str">
        <f>IF(FN_MC!AM566="","*",FN_MC!AM566)</f>
        <v>-</v>
      </c>
      <c r="M588" s="118" t="str">
        <f>IF(FN_MC!AP566="","*",FN_MC!AP566)</f>
        <v>-</v>
      </c>
      <c r="N588" s="118" t="str">
        <f>IF(FN_MC!AM566="","*",FN_MC!AM566)</f>
        <v>-</v>
      </c>
      <c r="O588" s="136">
        <f>FN_MC!BH566</f>
        <v>0</v>
      </c>
      <c r="P588" s="78"/>
      <c r="Q588" s="120" t="str">
        <f>IF($A$2=1,IF(FN_MC!BJ566="","*",FN_MC!BJ566),IF(FN_MC!BK566="","*",FN_MC!BK566))</f>
        <v>*</v>
      </c>
    </row>
    <row r="589" spans="1:17">
      <c r="A589" s="85" t="str">
        <f>IF(FN_MC!B567="","*",FN_MC!B567)</f>
        <v>*</v>
      </c>
      <c r="B589" s="86" t="str">
        <f>IF(FN_MC!X567="","*",FN_MC!X567)</f>
        <v>*</v>
      </c>
      <c r="C589" s="87" t="str">
        <f>IF(FN_MC!S567="","*",FN_MC!S567)</f>
        <v>-</v>
      </c>
      <c r="D589" s="87" t="str">
        <f>IF(FN_MC!T567="","*",FN_MC!T567)</f>
        <v>-</v>
      </c>
      <c r="E589" s="87" t="str">
        <f>IF(FN_MC!D567="","*",FN_MC!D567)</f>
        <v>*</v>
      </c>
      <c r="F589" s="87" t="str">
        <f>IF(FN_MC!H567="","*",FN_MC!H567)</f>
        <v>*</v>
      </c>
      <c r="G589" s="87" t="str">
        <f>IF(FN_MC!M567="","*",FN_MC!M567)</f>
        <v>-</v>
      </c>
      <c r="H589" s="125" t="str">
        <f>IF(FN_MC!K567="","*",FN_MC!K567)</f>
        <v>*</v>
      </c>
      <c r="I589" s="110" t="str">
        <f>IF(FN_MC!O567="","*",FN_MC!O567)</f>
        <v>*</v>
      </c>
      <c r="J589" s="110" t="str">
        <f>IF(FN_MC!P567="","*",FN_MC!P567)</f>
        <v>*</v>
      </c>
      <c r="K589" s="118" t="str">
        <f>IF(FN_MC!AK567="","*",FN_MC!AK567)</f>
        <v>-</v>
      </c>
      <c r="L589" s="118" t="str">
        <f>IF(FN_MC!AM567="","*",FN_MC!AM567)</f>
        <v>-</v>
      </c>
      <c r="M589" s="118" t="str">
        <f>IF(FN_MC!AP567="","*",FN_MC!AP567)</f>
        <v>-</v>
      </c>
      <c r="N589" s="118" t="str">
        <f>IF(FN_MC!AM567="","*",FN_MC!AM567)</f>
        <v>-</v>
      </c>
      <c r="O589" s="136">
        <f>FN_MC!BH567</f>
        <v>0</v>
      </c>
      <c r="P589" s="78"/>
      <c r="Q589" s="120" t="str">
        <f>IF($A$2=1,IF(FN_MC!BJ567="","*",FN_MC!BJ567),IF(FN_MC!BK567="","*",FN_MC!BK567))</f>
        <v>*</v>
      </c>
    </row>
    <row r="590" spans="1:17">
      <c r="A590" s="85" t="str">
        <f>IF(FN_MC!B568="","*",FN_MC!B568)</f>
        <v>*</v>
      </c>
      <c r="B590" s="86" t="str">
        <f>IF(FN_MC!X568="","*",FN_MC!X568)</f>
        <v>*</v>
      </c>
      <c r="C590" s="87" t="str">
        <f>IF(FN_MC!S568="","*",FN_MC!S568)</f>
        <v>-</v>
      </c>
      <c r="D590" s="87" t="str">
        <f>IF(FN_MC!T568="","*",FN_MC!T568)</f>
        <v>-</v>
      </c>
      <c r="E590" s="87" t="str">
        <f>IF(FN_MC!D568="","*",FN_MC!D568)</f>
        <v>*</v>
      </c>
      <c r="F590" s="87" t="str">
        <f>IF(FN_MC!H568="","*",FN_MC!H568)</f>
        <v>*</v>
      </c>
      <c r="G590" s="87" t="str">
        <f>IF(FN_MC!M568="","*",FN_MC!M568)</f>
        <v>-</v>
      </c>
      <c r="H590" s="125" t="str">
        <f>IF(FN_MC!K568="","*",FN_MC!K568)</f>
        <v>*</v>
      </c>
      <c r="I590" s="110" t="str">
        <f>IF(FN_MC!O568="","*",FN_MC!O568)</f>
        <v>*</v>
      </c>
      <c r="J590" s="110" t="str">
        <f>IF(FN_MC!P568="","*",FN_MC!P568)</f>
        <v>*</v>
      </c>
      <c r="K590" s="118" t="str">
        <f>IF(FN_MC!AK568="","*",FN_MC!AK568)</f>
        <v>-</v>
      </c>
      <c r="L590" s="118" t="str">
        <f>IF(FN_MC!AM568="","*",FN_MC!AM568)</f>
        <v>-</v>
      </c>
      <c r="M590" s="118" t="str">
        <f>IF(FN_MC!AP568="","*",FN_MC!AP568)</f>
        <v>-</v>
      </c>
      <c r="N590" s="118" t="str">
        <f>IF(FN_MC!AM568="","*",FN_MC!AM568)</f>
        <v>-</v>
      </c>
      <c r="O590" s="136">
        <f>FN_MC!BH568</f>
        <v>0</v>
      </c>
      <c r="P590" s="78"/>
      <c r="Q590" s="120" t="str">
        <f>IF($A$2=1,IF(FN_MC!BJ568="","*",FN_MC!BJ568),IF(FN_MC!BK568="","*",FN_MC!BK568))</f>
        <v>*</v>
      </c>
    </row>
    <row r="591" spans="1:17">
      <c r="A591" s="85" t="str">
        <f>IF(FN_MC!B569="","*",FN_MC!B569)</f>
        <v>*</v>
      </c>
      <c r="B591" s="86" t="str">
        <f>IF(FN_MC!X569="","*",FN_MC!X569)</f>
        <v>*</v>
      </c>
      <c r="C591" s="87" t="str">
        <f>IF(FN_MC!S569="","*",FN_MC!S569)</f>
        <v>-</v>
      </c>
      <c r="D591" s="87" t="str">
        <f>IF(FN_MC!T569="","*",FN_MC!T569)</f>
        <v>-</v>
      </c>
      <c r="E591" s="87" t="str">
        <f>IF(FN_MC!D569="","*",FN_MC!D569)</f>
        <v>*</v>
      </c>
      <c r="F591" s="87" t="str">
        <f>IF(FN_MC!H569="","*",FN_MC!H569)</f>
        <v>*</v>
      </c>
      <c r="G591" s="87" t="str">
        <f>IF(FN_MC!M569="","*",FN_MC!M569)</f>
        <v>-</v>
      </c>
      <c r="H591" s="125" t="str">
        <f>IF(FN_MC!K569="","*",FN_MC!K569)</f>
        <v>*</v>
      </c>
      <c r="I591" s="110" t="str">
        <f>IF(FN_MC!O569="","*",FN_MC!O569)</f>
        <v>*</v>
      </c>
      <c r="J591" s="110" t="str">
        <f>IF(FN_MC!P569="","*",FN_MC!P569)</f>
        <v>*</v>
      </c>
      <c r="K591" s="118" t="str">
        <f>IF(FN_MC!AK569="","*",FN_MC!AK569)</f>
        <v>-</v>
      </c>
      <c r="L591" s="118" t="str">
        <f>IF(FN_MC!AM569="","*",FN_MC!AM569)</f>
        <v>-</v>
      </c>
      <c r="M591" s="118" t="str">
        <f>IF(FN_MC!AP569="","*",FN_MC!AP569)</f>
        <v>-</v>
      </c>
      <c r="N591" s="118" t="str">
        <f>IF(FN_MC!AM569="","*",FN_MC!AM569)</f>
        <v>-</v>
      </c>
      <c r="O591" s="136">
        <f>FN_MC!BH569</f>
        <v>0</v>
      </c>
      <c r="P591" s="78"/>
      <c r="Q591" s="120" t="str">
        <f>IF($A$2=1,IF(FN_MC!BJ569="","*",FN_MC!BJ569),IF(FN_MC!BK569="","*",FN_MC!BK569))</f>
        <v>*</v>
      </c>
    </row>
    <row r="592" spans="1:17">
      <c r="A592" s="85" t="str">
        <f>IF(FN_MC!B570="","*",FN_MC!B570)</f>
        <v>*</v>
      </c>
      <c r="B592" s="86" t="str">
        <f>IF(FN_MC!X570="","*",FN_MC!X570)</f>
        <v>*</v>
      </c>
      <c r="C592" s="87" t="str">
        <f>IF(FN_MC!S570="","*",FN_MC!S570)</f>
        <v>-</v>
      </c>
      <c r="D592" s="87" t="str">
        <f>IF(FN_MC!T570="","*",FN_MC!T570)</f>
        <v>-</v>
      </c>
      <c r="E592" s="87" t="str">
        <f>IF(FN_MC!D570="","*",FN_MC!D570)</f>
        <v>*</v>
      </c>
      <c r="F592" s="87" t="str">
        <f>IF(FN_MC!H570="","*",FN_MC!H570)</f>
        <v>*</v>
      </c>
      <c r="G592" s="87" t="str">
        <f>IF(FN_MC!M570="","*",FN_MC!M570)</f>
        <v>-</v>
      </c>
      <c r="H592" s="125" t="str">
        <f>IF(FN_MC!K570="","*",FN_MC!K570)</f>
        <v>*</v>
      </c>
      <c r="I592" s="110" t="str">
        <f>IF(FN_MC!O570="","*",FN_MC!O570)</f>
        <v>*</v>
      </c>
      <c r="J592" s="110" t="str">
        <f>IF(FN_MC!P570="","*",FN_MC!P570)</f>
        <v>*</v>
      </c>
      <c r="K592" s="118" t="str">
        <f>IF(FN_MC!AK570="","*",FN_MC!AK570)</f>
        <v>-</v>
      </c>
      <c r="L592" s="118" t="str">
        <f>IF(FN_MC!AM570="","*",FN_MC!AM570)</f>
        <v>-</v>
      </c>
      <c r="M592" s="118" t="str">
        <f>IF(FN_MC!AP570="","*",FN_MC!AP570)</f>
        <v>-</v>
      </c>
      <c r="N592" s="118" t="str">
        <f>IF(FN_MC!AM570="","*",FN_MC!AM570)</f>
        <v>-</v>
      </c>
      <c r="O592" s="136">
        <f>FN_MC!BH570</f>
        <v>0</v>
      </c>
      <c r="P592" s="78"/>
      <c r="Q592" s="120" t="str">
        <f>IF($A$2=1,IF(FN_MC!BJ570="","*",FN_MC!BJ570),IF(FN_MC!BK570="","*",FN_MC!BK570))</f>
        <v>*</v>
      </c>
    </row>
    <row r="593" spans="1:17">
      <c r="A593" s="85" t="str">
        <f>IF(FN_MC!B571="","*",FN_MC!B571)</f>
        <v>*</v>
      </c>
      <c r="B593" s="86" t="str">
        <f>IF(FN_MC!X571="","*",FN_MC!X571)</f>
        <v>*</v>
      </c>
      <c r="C593" s="87" t="str">
        <f>IF(FN_MC!S571="","*",FN_MC!S571)</f>
        <v>-</v>
      </c>
      <c r="D593" s="87" t="str">
        <f>IF(FN_MC!T571="","*",FN_MC!T571)</f>
        <v>-</v>
      </c>
      <c r="E593" s="87" t="str">
        <f>IF(FN_MC!D571="","*",FN_MC!D571)</f>
        <v>*</v>
      </c>
      <c r="F593" s="87" t="str">
        <f>IF(FN_MC!H571="","*",FN_MC!H571)</f>
        <v>*</v>
      </c>
      <c r="G593" s="87" t="str">
        <f>IF(FN_MC!M571="","*",FN_MC!M571)</f>
        <v>-</v>
      </c>
      <c r="H593" s="125" t="str">
        <f>IF(FN_MC!K571="","*",FN_MC!K571)</f>
        <v>*</v>
      </c>
      <c r="I593" s="110" t="str">
        <f>IF(FN_MC!O571="","*",FN_MC!O571)</f>
        <v>*</v>
      </c>
      <c r="J593" s="110" t="str">
        <f>IF(FN_MC!P571="","*",FN_MC!P571)</f>
        <v>*</v>
      </c>
      <c r="K593" s="118" t="str">
        <f>IF(FN_MC!AK571="","*",FN_MC!AK571)</f>
        <v>-</v>
      </c>
      <c r="L593" s="118" t="str">
        <f>IF(FN_MC!AM571="","*",FN_MC!AM571)</f>
        <v>-</v>
      </c>
      <c r="M593" s="118" t="str">
        <f>IF(FN_MC!AP571="","*",FN_MC!AP571)</f>
        <v>-</v>
      </c>
      <c r="N593" s="118" t="str">
        <f>IF(FN_MC!AM571="","*",FN_MC!AM571)</f>
        <v>-</v>
      </c>
      <c r="O593" s="136">
        <f>FN_MC!BH571</f>
        <v>0</v>
      </c>
      <c r="P593" s="78"/>
      <c r="Q593" s="120" t="str">
        <f>IF($A$2=1,IF(FN_MC!BJ571="","*",FN_MC!BJ571),IF(FN_MC!BK571="","*",FN_MC!BK571))</f>
        <v>*</v>
      </c>
    </row>
    <row r="594" spans="1:17">
      <c r="A594" s="85" t="str">
        <f>IF(FN_MC!B572="","*",FN_MC!B572)</f>
        <v>*</v>
      </c>
      <c r="B594" s="86" t="str">
        <f>IF(FN_MC!X572="","*",FN_MC!X572)</f>
        <v>*</v>
      </c>
      <c r="C594" s="87" t="str">
        <f>IF(FN_MC!S572="","*",FN_MC!S572)</f>
        <v>-</v>
      </c>
      <c r="D594" s="87" t="str">
        <f>IF(FN_MC!T572="","*",FN_MC!T572)</f>
        <v>-</v>
      </c>
      <c r="E594" s="87" t="str">
        <f>IF(FN_MC!D572="","*",FN_MC!D572)</f>
        <v>*</v>
      </c>
      <c r="F594" s="87" t="str">
        <f>IF(FN_MC!H572="","*",FN_MC!H572)</f>
        <v>*</v>
      </c>
      <c r="G594" s="87" t="str">
        <f>IF(FN_MC!M572="","*",FN_MC!M572)</f>
        <v>-</v>
      </c>
      <c r="H594" s="125" t="str">
        <f>IF(FN_MC!K572="","*",FN_MC!K572)</f>
        <v>*</v>
      </c>
      <c r="I594" s="110" t="str">
        <f>IF(FN_MC!O572="","*",FN_MC!O572)</f>
        <v>*</v>
      </c>
      <c r="J594" s="110" t="str">
        <f>IF(FN_MC!P572="","*",FN_MC!P572)</f>
        <v>*</v>
      </c>
      <c r="K594" s="118" t="str">
        <f>IF(FN_MC!AK572="","*",FN_MC!AK572)</f>
        <v>-</v>
      </c>
      <c r="L594" s="118" t="str">
        <f>IF(FN_MC!AM572="","*",FN_MC!AM572)</f>
        <v>-</v>
      </c>
      <c r="M594" s="118" t="str">
        <f>IF(FN_MC!AP572="","*",FN_MC!AP572)</f>
        <v>-</v>
      </c>
      <c r="N594" s="118" t="str">
        <f>IF(FN_MC!AM572="","*",FN_MC!AM572)</f>
        <v>-</v>
      </c>
      <c r="O594" s="136">
        <f>FN_MC!BH572</f>
        <v>0</v>
      </c>
      <c r="P594" s="78"/>
      <c r="Q594" s="120" t="str">
        <f>IF($A$2=1,IF(FN_MC!BJ572="","*",FN_MC!BJ572),IF(FN_MC!BK572="","*",FN_MC!BK572))</f>
        <v>*</v>
      </c>
    </row>
    <row r="595" spans="1:17">
      <c r="A595" s="85" t="str">
        <f>IF(FN_MC!B573="","*",FN_MC!B573)</f>
        <v>*</v>
      </c>
      <c r="B595" s="86" t="str">
        <f>IF(FN_MC!X573="","*",FN_MC!X573)</f>
        <v>*</v>
      </c>
      <c r="C595" s="87" t="str">
        <f>IF(FN_MC!S573="","*",FN_MC!S573)</f>
        <v>-</v>
      </c>
      <c r="D595" s="87" t="str">
        <f>IF(FN_MC!T573="","*",FN_MC!T573)</f>
        <v>-</v>
      </c>
      <c r="E595" s="87" t="str">
        <f>IF(FN_MC!D573="","*",FN_MC!D573)</f>
        <v>*</v>
      </c>
      <c r="F595" s="87" t="str">
        <f>IF(FN_MC!H573="","*",FN_MC!H573)</f>
        <v>*</v>
      </c>
      <c r="G595" s="87" t="str">
        <f>IF(FN_MC!M573="","*",FN_MC!M573)</f>
        <v>-</v>
      </c>
      <c r="H595" s="125" t="str">
        <f>IF(FN_MC!K573="","*",FN_MC!K573)</f>
        <v>*</v>
      </c>
      <c r="I595" s="110" t="str">
        <f>IF(FN_MC!O573="","*",FN_MC!O573)</f>
        <v>*</v>
      </c>
      <c r="J595" s="110" t="str">
        <f>IF(FN_MC!P573="","*",FN_MC!P573)</f>
        <v>*</v>
      </c>
      <c r="K595" s="118" t="str">
        <f>IF(FN_MC!AK573="","*",FN_MC!AK573)</f>
        <v>-</v>
      </c>
      <c r="L595" s="118" t="str">
        <f>IF(FN_MC!AM573="","*",FN_MC!AM573)</f>
        <v>-</v>
      </c>
      <c r="M595" s="118" t="str">
        <f>IF(FN_MC!AP573="","*",FN_MC!AP573)</f>
        <v>-</v>
      </c>
      <c r="N595" s="118" t="str">
        <f>IF(FN_MC!AM573="","*",FN_MC!AM573)</f>
        <v>-</v>
      </c>
      <c r="O595" s="136">
        <f>FN_MC!BH573</f>
        <v>0</v>
      </c>
      <c r="P595" s="78"/>
      <c r="Q595" s="120" t="str">
        <f>IF($A$2=1,IF(FN_MC!BJ573="","*",FN_MC!BJ573),IF(FN_MC!BK573="","*",FN_MC!BK573))</f>
        <v>*</v>
      </c>
    </row>
    <row r="596" spans="1:17">
      <c r="A596" s="85" t="str">
        <f>IF(FN_MC!B574="","*",FN_MC!B574)</f>
        <v>*</v>
      </c>
      <c r="B596" s="86" t="str">
        <f>IF(FN_MC!X574="","*",FN_MC!X574)</f>
        <v>*</v>
      </c>
      <c r="C596" s="87" t="str">
        <f>IF(FN_MC!S574="","*",FN_MC!S574)</f>
        <v>-</v>
      </c>
      <c r="D596" s="87" t="str">
        <f>IF(FN_MC!T574="","*",FN_MC!T574)</f>
        <v>-</v>
      </c>
      <c r="E596" s="87" t="str">
        <f>IF(FN_MC!D574="","*",FN_MC!D574)</f>
        <v>*</v>
      </c>
      <c r="F596" s="87" t="str">
        <f>IF(FN_MC!H574="","*",FN_MC!H574)</f>
        <v>*</v>
      </c>
      <c r="G596" s="87" t="str">
        <f>IF(FN_MC!M574="","*",FN_MC!M574)</f>
        <v>-</v>
      </c>
      <c r="H596" s="125" t="str">
        <f>IF(FN_MC!K574="","*",FN_MC!K574)</f>
        <v>*</v>
      </c>
      <c r="I596" s="110" t="str">
        <f>IF(FN_MC!O574="","*",FN_MC!O574)</f>
        <v>*</v>
      </c>
      <c r="J596" s="110" t="str">
        <f>IF(FN_MC!P574="","*",FN_MC!P574)</f>
        <v>*</v>
      </c>
      <c r="K596" s="118" t="str">
        <f>IF(FN_MC!AK574="","*",FN_MC!AK574)</f>
        <v>-</v>
      </c>
      <c r="L596" s="118" t="str">
        <f>IF(FN_MC!AM574="","*",FN_MC!AM574)</f>
        <v>-</v>
      </c>
      <c r="M596" s="118" t="str">
        <f>IF(FN_MC!AP574="","*",FN_MC!AP574)</f>
        <v>-</v>
      </c>
      <c r="N596" s="118" t="str">
        <f>IF(FN_MC!AM574="","*",FN_MC!AM574)</f>
        <v>-</v>
      </c>
      <c r="O596" s="136">
        <f>FN_MC!BH574</f>
        <v>0</v>
      </c>
      <c r="P596" s="78"/>
      <c r="Q596" s="120" t="str">
        <f>IF($A$2=1,IF(FN_MC!BJ574="","*",FN_MC!BJ574),IF(FN_MC!BK574="","*",FN_MC!BK574))</f>
        <v>*</v>
      </c>
    </row>
    <row r="597" spans="1:17">
      <c r="A597" s="85" t="str">
        <f>IF(FN_MC!B575="","*",FN_MC!B575)</f>
        <v>*</v>
      </c>
      <c r="B597" s="86" t="str">
        <f>IF(FN_MC!X575="","*",FN_MC!X575)</f>
        <v>*</v>
      </c>
      <c r="C597" s="87" t="str">
        <f>IF(FN_MC!S575="","*",FN_MC!S575)</f>
        <v>-</v>
      </c>
      <c r="D597" s="87" t="str">
        <f>IF(FN_MC!T575="","*",FN_MC!T575)</f>
        <v>-</v>
      </c>
      <c r="E597" s="87" t="str">
        <f>IF(FN_MC!D575="","*",FN_MC!D575)</f>
        <v>*</v>
      </c>
      <c r="F597" s="87" t="str">
        <f>IF(FN_MC!H575="","*",FN_MC!H575)</f>
        <v>*</v>
      </c>
      <c r="G597" s="87" t="str">
        <f>IF(FN_MC!M575="","*",FN_MC!M575)</f>
        <v>-</v>
      </c>
      <c r="H597" s="125" t="str">
        <f>IF(FN_MC!K575="","*",FN_MC!K575)</f>
        <v>*</v>
      </c>
      <c r="I597" s="110" t="str">
        <f>IF(FN_MC!O575="","*",FN_MC!O575)</f>
        <v>*</v>
      </c>
      <c r="J597" s="110" t="str">
        <f>IF(FN_MC!P575="","*",FN_MC!P575)</f>
        <v>*</v>
      </c>
      <c r="K597" s="118" t="str">
        <f>IF(FN_MC!AK575="","*",FN_MC!AK575)</f>
        <v>-</v>
      </c>
      <c r="L597" s="118" t="str">
        <f>IF(FN_MC!AM575="","*",FN_MC!AM575)</f>
        <v>-</v>
      </c>
      <c r="M597" s="118" t="str">
        <f>IF(FN_MC!AP575="","*",FN_MC!AP575)</f>
        <v>-</v>
      </c>
      <c r="N597" s="118" t="str">
        <f>IF(FN_MC!AM575="","*",FN_MC!AM575)</f>
        <v>-</v>
      </c>
      <c r="O597" s="136">
        <f>FN_MC!BH575</f>
        <v>0</v>
      </c>
      <c r="P597" s="78"/>
      <c r="Q597" s="120" t="str">
        <f>IF($A$2=1,IF(FN_MC!BJ575="","*",FN_MC!BJ575),IF(FN_MC!BK575="","*",FN_MC!BK575))</f>
        <v>*</v>
      </c>
    </row>
    <row r="598" spans="1:17">
      <c r="A598" s="85" t="str">
        <f>IF(FN_MC!B576="","*",FN_MC!B576)</f>
        <v>*</v>
      </c>
      <c r="B598" s="86" t="str">
        <f>IF(FN_MC!X576="","*",FN_MC!X576)</f>
        <v>*</v>
      </c>
      <c r="C598" s="87" t="str">
        <f>IF(FN_MC!S576="","*",FN_MC!S576)</f>
        <v>-</v>
      </c>
      <c r="D598" s="87" t="str">
        <f>IF(FN_MC!T576="","*",FN_MC!T576)</f>
        <v>-</v>
      </c>
      <c r="E598" s="87" t="str">
        <f>IF(FN_MC!D576="","*",FN_MC!D576)</f>
        <v>*</v>
      </c>
      <c r="F598" s="87" t="str">
        <f>IF(FN_MC!H576="","*",FN_MC!H576)</f>
        <v>*</v>
      </c>
      <c r="G598" s="87" t="str">
        <f>IF(FN_MC!M576="","*",FN_MC!M576)</f>
        <v>-</v>
      </c>
      <c r="H598" s="125" t="str">
        <f>IF(FN_MC!K576="","*",FN_MC!K576)</f>
        <v>*</v>
      </c>
      <c r="I598" s="110" t="str">
        <f>IF(FN_MC!O576="","*",FN_MC!O576)</f>
        <v>*</v>
      </c>
      <c r="J598" s="110" t="str">
        <f>IF(FN_MC!P576="","*",FN_MC!P576)</f>
        <v>*</v>
      </c>
      <c r="K598" s="118" t="str">
        <f>IF(FN_MC!AK576="","*",FN_MC!AK576)</f>
        <v>-</v>
      </c>
      <c r="L598" s="118" t="str">
        <f>IF(FN_MC!AM576="","*",FN_MC!AM576)</f>
        <v>-</v>
      </c>
      <c r="M598" s="118" t="str">
        <f>IF(FN_MC!AP576="","*",FN_MC!AP576)</f>
        <v>-</v>
      </c>
      <c r="N598" s="118" t="str">
        <f>IF(FN_MC!AM576="","*",FN_MC!AM576)</f>
        <v>-</v>
      </c>
      <c r="O598" s="136">
        <f>FN_MC!BH576</f>
        <v>0</v>
      </c>
      <c r="P598" s="78"/>
      <c r="Q598" s="120" t="str">
        <f>IF($A$2=1,IF(FN_MC!BJ576="","*",FN_MC!BJ576),IF(FN_MC!BK576="","*",FN_MC!BK576))</f>
        <v>*</v>
      </c>
    </row>
    <row r="599" spans="1:17">
      <c r="A599" s="85" t="str">
        <f>IF(FN_MC!B577="","*",FN_MC!B577)</f>
        <v>*</v>
      </c>
      <c r="B599" s="86" t="str">
        <f>IF(FN_MC!X577="","*",FN_MC!X577)</f>
        <v>*</v>
      </c>
      <c r="C599" s="87" t="str">
        <f>IF(FN_MC!S577="","*",FN_MC!S577)</f>
        <v>-</v>
      </c>
      <c r="D599" s="87" t="str">
        <f>IF(FN_MC!T577="","*",FN_MC!T577)</f>
        <v>-</v>
      </c>
      <c r="E599" s="87" t="str">
        <f>IF(FN_MC!D577="","*",FN_MC!D577)</f>
        <v>*</v>
      </c>
      <c r="F599" s="87" t="str">
        <f>IF(FN_MC!H577="","*",FN_MC!H577)</f>
        <v>*</v>
      </c>
      <c r="G599" s="87" t="str">
        <f>IF(FN_MC!M577="","*",FN_MC!M577)</f>
        <v>-</v>
      </c>
      <c r="H599" s="125" t="str">
        <f>IF(FN_MC!K577="","*",FN_MC!K577)</f>
        <v>*</v>
      </c>
      <c r="I599" s="110" t="str">
        <f>IF(FN_MC!O577="","*",FN_MC!O577)</f>
        <v>*</v>
      </c>
      <c r="J599" s="110" t="str">
        <f>IF(FN_MC!P577="","*",FN_MC!P577)</f>
        <v>*</v>
      </c>
      <c r="K599" s="118" t="str">
        <f>IF(FN_MC!AK577="","*",FN_MC!AK577)</f>
        <v>-</v>
      </c>
      <c r="L599" s="118" t="str">
        <f>IF(FN_MC!AM577="","*",FN_MC!AM577)</f>
        <v>-</v>
      </c>
      <c r="M599" s="118" t="str">
        <f>IF(FN_MC!AP577="","*",FN_MC!AP577)</f>
        <v>-</v>
      </c>
      <c r="N599" s="118" t="str">
        <f>IF(FN_MC!AM577="","*",FN_MC!AM577)</f>
        <v>-</v>
      </c>
      <c r="O599" s="136">
        <f>FN_MC!BH577</f>
        <v>0</v>
      </c>
      <c r="P599" s="78"/>
      <c r="Q599" s="120" t="str">
        <f>IF($A$2=1,IF(FN_MC!BJ577="","*",FN_MC!BJ577),IF(FN_MC!BK577="","*",FN_MC!BK577))</f>
        <v>*</v>
      </c>
    </row>
    <row r="600" spans="1:17">
      <c r="A600" s="85" t="str">
        <f>IF(FN_MC!B578="","*",FN_MC!B578)</f>
        <v>*</v>
      </c>
      <c r="B600" s="86" t="str">
        <f>IF(FN_MC!X578="","*",FN_MC!X578)</f>
        <v>*</v>
      </c>
      <c r="C600" s="87" t="str">
        <f>IF(FN_MC!S578="","*",FN_MC!S578)</f>
        <v>-</v>
      </c>
      <c r="D600" s="87" t="str">
        <f>IF(FN_MC!T578="","*",FN_MC!T578)</f>
        <v>-</v>
      </c>
      <c r="E600" s="87" t="str">
        <f>IF(FN_MC!D578="","*",FN_MC!D578)</f>
        <v>*</v>
      </c>
      <c r="F600" s="87" t="str">
        <f>IF(FN_MC!H578="","*",FN_MC!H578)</f>
        <v>*</v>
      </c>
      <c r="G600" s="87" t="str">
        <f>IF(FN_MC!M578="","*",FN_MC!M578)</f>
        <v>-</v>
      </c>
      <c r="H600" s="125" t="str">
        <f>IF(FN_MC!K578="","*",FN_MC!K578)</f>
        <v>*</v>
      </c>
      <c r="I600" s="110" t="str">
        <f>IF(FN_MC!O578="","*",FN_MC!O578)</f>
        <v>*</v>
      </c>
      <c r="J600" s="110" t="str">
        <f>IF(FN_MC!P578="","*",FN_MC!P578)</f>
        <v>*</v>
      </c>
      <c r="K600" s="118" t="str">
        <f>IF(FN_MC!AK578="","*",FN_MC!AK578)</f>
        <v>-</v>
      </c>
      <c r="L600" s="118" t="str">
        <f>IF(FN_MC!AM578="","*",FN_MC!AM578)</f>
        <v>-</v>
      </c>
      <c r="M600" s="118" t="str">
        <f>IF(FN_MC!AP578="","*",FN_MC!AP578)</f>
        <v>-</v>
      </c>
      <c r="N600" s="118" t="str">
        <f>IF(FN_MC!AM578="","*",FN_MC!AM578)</f>
        <v>-</v>
      </c>
      <c r="O600" s="136">
        <f>FN_MC!BH578</f>
        <v>0</v>
      </c>
      <c r="P600" s="78"/>
      <c r="Q600" s="120" t="str">
        <f>IF($A$2=1,IF(FN_MC!BJ578="","*",FN_MC!BJ578),IF(FN_MC!BK578="","*",FN_MC!BK578))</f>
        <v>*</v>
      </c>
    </row>
    <row r="601" spans="1:17">
      <c r="A601" s="85" t="str">
        <f>IF(FN_MC!B579="","*",FN_MC!B579)</f>
        <v>*</v>
      </c>
      <c r="B601" s="86" t="str">
        <f>IF(FN_MC!X579="","*",FN_MC!X579)</f>
        <v>*</v>
      </c>
      <c r="C601" s="87" t="str">
        <f>IF(FN_MC!S579="","*",FN_MC!S579)</f>
        <v>-</v>
      </c>
      <c r="D601" s="87" t="str">
        <f>IF(FN_MC!T579="","*",FN_MC!T579)</f>
        <v>-</v>
      </c>
      <c r="E601" s="87" t="str">
        <f>IF(FN_MC!D579="","*",FN_MC!D579)</f>
        <v>*</v>
      </c>
      <c r="F601" s="87" t="str">
        <f>IF(FN_MC!H579="","*",FN_MC!H579)</f>
        <v>*</v>
      </c>
      <c r="G601" s="87" t="str">
        <f>IF(FN_MC!M579="","*",FN_MC!M579)</f>
        <v>-</v>
      </c>
      <c r="H601" s="125" t="str">
        <f>IF(FN_MC!K579="","*",FN_MC!K579)</f>
        <v>*</v>
      </c>
      <c r="I601" s="110" t="str">
        <f>IF(FN_MC!O579="","*",FN_MC!O579)</f>
        <v>*</v>
      </c>
      <c r="J601" s="110" t="str">
        <f>IF(FN_MC!P579="","*",FN_MC!P579)</f>
        <v>*</v>
      </c>
      <c r="K601" s="118" t="str">
        <f>IF(FN_MC!AK579="","*",FN_MC!AK579)</f>
        <v>-</v>
      </c>
      <c r="L601" s="118" t="str">
        <f>IF(FN_MC!AM579="","*",FN_MC!AM579)</f>
        <v>-</v>
      </c>
      <c r="M601" s="118" t="str">
        <f>IF(FN_MC!AP579="","*",FN_MC!AP579)</f>
        <v>-</v>
      </c>
      <c r="N601" s="118" t="str">
        <f>IF(FN_MC!AM579="","*",FN_MC!AM579)</f>
        <v>-</v>
      </c>
      <c r="O601" s="136">
        <f>FN_MC!BH579</f>
        <v>0</v>
      </c>
      <c r="P601" s="78"/>
      <c r="Q601" s="120" t="str">
        <f>IF($A$2=1,IF(FN_MC!BJ579="","*",FN_MC!BJ579),IF(FN_MC!BK579="","*",FN_MC!BK579))</f>
        <v>*</v>
      </c>
    </row>
    <row r="602" spans="1:17">
      <c r="A602" s="85" t="str">
        <f>IF(FN_MC!B580="","*",FN_MC!B580)</f>
        <v>*</v>
      </c>
      <c r="B602" s="86" t="str">
        <f>IF(FN_MC!X580="","*",FN_MC!X580)</f>
        <v>*</v>
      </c>
      <c r="C602" s="87" t="str">
        <f>IF(FN_MC!S580="","*",FN_MC!S580)</f>
        <v>-</v>
      </c>
      <c r="D602" s="87" t="str">
        <f>IF(FN_MC!T580="","*",FN_MC!T580)</f>
        <v>-</v>
      </c>
      <c r="E602" s="87" t="str">
        <f>IF(FN_MC!D580="","*",FN_MC!D580)</f>
        <v>*</v>
      </c>
      <c r="F602" s="87" t="str">
        <f>IF(FN_MC!H580="","*",FN_MC!H580)</f>
        <v>*</v>
      </c>
      <c r="G602" s="87" t="str">
        <f>IF(FN_MC!M580="","*",FN_MC!M580)</f>
        <v>-</v>
      </c>
      <c r="H602" s="125" t="str">
        <f>IF(FN_MC!K580="","*",FN_MC!K580)</f>
        <v>*</v>
      </c>
      <c r="I602" s="110" t="str">
        <f>IF(FN_MC!O580="","*",FN_MC!O580)</f>
        <v>*</v>
      </c>
      <c r="J602" s="110" t="str">
        <f>IF(FN_MC!P580="","*",FN_MC!P580)</f>
        <v>*</v>
      </c>
      <c r="K602" s="118" t="str">
        <f>IF(FN_MC!AK580="","*",FN_MC!AK580)</f>
        <v>-</v>
      </c>
      <c r="L602" s="118" t="str">
        <f>IF(FN_MC!AM580="","*",FN_MC!AM580)</f>
        <v>-</v>
      </c>
      <c r="M602" s="118" t="str">
        <f>IF(FN_MC!AP580="","*",FN_MC!AP580)</f>
        <v>-</v>
      </c>
      <c r="N602" s="118" t="str">
        <f>IF(FN_MC!AM580="","*",FN_MC!AM580)</f>
        <v>-</v>
      </c>
      <c r="O602" s="136">
        <f>FN_MC!BH580</f>
        <v>0</v>
      </c>
      <c r="P602" s="78"/>
      <c r="Q602" s="120" t="str">
        <f>IF($A$2=1,IF(FN_MC!BJ580="","*",FN_MC!BJ580),IF(FN_MC!BK580="","*",FN_MC!BK580))</f>
        <v>*</v>
      </c>
    </row>
    <row r="603" spans="1:17">
      <c r="A603" s="85" t="str">
        <f>IF(FN_MC!B581="","*",FN_MC!B581)</f>
        <v>*</v>
      </c>
      <c r="B603" s="86" t="str">
        <f>IF(FN_MC!X581="","*",FN_MC!X581)</f>
        <v>*</v>
      </c>
      <c r="C603" s="87" t="str">
        <f>IF(FN_MC!S581="","*",FN_MC!S581)</f>
        <v>-</v>
      </c>
      <c r="D603" s="87" t="str">
        <f>IF(FN_MC!T581="","*",FN_MC!T581)</f>
        <v>-</v>
      </c>
      <c r="E603" s="87" t="str">
        <f>IF(FN_MC!D581="","*",FN_MC!D581)</f>
        <v>*</v>
      </c>
      <c r="F603" s="87" t="str">
        <f>IF(FN_MC!H581="","*",FN_MC!H581)</f>
        <v>*</v>
      </c>
      <c r="G603" s="87" t="str">
        <f>IF(FN_MC!M581="","*",FN_MC!M581)</f>
        <v>-</v>
      </c>
      <c r="H603" s="125" t="str">
        <f>IF(FN_MC!K581="","*",FN_MC!K581)</f>
        <v>*</v>
      </c>
      <c r="I603" s="110" t="str">
        <f>IF(FN_MC!O581="","*",FN_MC!O581)</f>
        <v>*</v>
      </c>
      <c r="J603" s="110" t="str">
        <f>IF(FN_MC!P581="","*",FN_MC!P581)</f>
        <v>*</v>
      </c>
      <c r="K603" s="118" t="str">
        <f>IF(FN_MC!AK581="","*",FN_MC!AK581)</f>
        <v>-</v>
      </c>
      <c r="L603" s="118" t="str">
        <f>IF(FN_MC!AM581="","*",FN_MC!AM581)</f>
        <v>-</v>
      </c>
      <c r="M603" s="118" t="str">
        <f>IF(FN_MC!AP581="","*",FN_MC!AP581)</f>
        <v>-</v>
      </c>
      <c r="N603" s="118" t="str">
        <f>IF(FN_MC!AM581="","*",FN_MC!AM581)</f>
        <v>-</v>
      </c>
      <c r="O603" s="136">
        <f>FN_MC!BH581</f>
        <v>0</v>
      </c>
      <c r="P603" s="78"/>
      <c r="Q603" s="120" t="str">
        <f>IF($A$2=1,IF(FN_MC!BJ581="","*",FN_MC!BJ581),IF(FN_MC!BK581="","*",FN_MC!BK581))</f>
        <v>*</v>
      </c>
    </row>
    <row r="604" spans="1:17">
      <c r="A604" s="85" t="str">
        <f>IF(FN_MC!B582="","*",FN_MC!B582)</f>
        <v>*</v>
      </c>
      <c r="B604" s="86" t="str">
        <f>IF(FN_MC!X582="","*",FN_MC!X582)</f>
        <v>*</v>
      </c>
      <c r="C604" s="87" t="str">
        <f>IF(FN_MC!S582="","*",FN_MC!S582)</f>
        <v>-</v>
      </c>
      <c r="D604" s="87" t="str">
        <f>IF(FN_MC!T582="","*",FN_MC!T582)</f>
        <v>-</v>
      </c>
      <c r="E604" s="87" t="str">
        <f>IF(FN_MC!D582="","*",FN_MC!D582)</f>
        <v>*</v>
      </c>
      <c r="F604" s="87" t="str">
        <f>IF(FN_MC!H582="","*",FN_MC!H582)</f>
        <v>*</v>
      </c>
      <c r="G604" s="87" t="str">
        <f>IF(FN_MC!M582="","*",FN_MC!M582)</f>
        <v>-</v>
      </c>
      <c r="H604" s="125" t="str">
        <f>IF(FN_MC!K582="","*",FN_MC!K582)</f>
        <v>*</v>
      </c>
      <c r="I604" s="110" t="str">
        <f>IF(FN_MC!O582="","*",FN_MC!O582)</f>
        <v>*</v>
      </c>
      <c r="J604" s="110" t="str">
        <f>IF(FN_MC!P582="","*",FN_MC!P582)</f>
        <v>*</v>
      </c>
      <c r="K604" s="118" t="str">
        <f>IF(FN_MC!AK582="","*",FN_MC!AK582)</f>
        <v>-</v>
      </c>
      <c r="L604" s="118" t="str">
        <f>IF(FN_MC!AM582="","*",FN_MC!AM582)</f>
        <v>-</v>
      </c>
      <c r="M604" s="118" t="str">
        <f>IF(FN_MC!AP582="","*",FN_MC!AP582)</f>
        <v>-</v>
      </c>
      <c r="N604" s="118" t="str">
        <f>IF(FN_MC!AM582="","*",FN_MC!AM582)</f>
        <v>-</v>
      </c>
      <c r="O604" s="136">
        <f>FN_MC!BH582</f>
        <v>0</v>
      </c>
      <c r="P604" s="78"/>
      <c r="Q604" s="120" t="str">
        <f>IF($A$2=1,IF(FN_MC!BJ582="","*",FN_MC!BJ582),IF(FN_MC!BK582="","*",FN_MC!BK582))</f>
        <v>*</v>
      </c>
    </row>
    <row r="605" spans="1:17">
      <c r="A605" s="85" t="str">
        <f>IF(FN_MC!B583="","*",FN_MC!B583)</f>
        <v>*</v>
      </c>
      <c r="B605" s="86" t="str">
        <f>IF(FN_MC!X583="","*",FN_MC!X583)</f>
        <v>*</v>
      </c>
      <c r="C605" s="87" t="str">
        <f>IF(FN_MC!S583="","*",FN_MC!S583)</f>
        <v>-</v>
      </c>
      <c r="D605" s="87" t="str">
        <f>IF(FN_MC!T583="","*",FN_MC!T583)</f>
        <v>-</v>
      </c>
      <c r="E605" s="87" t="str">
        <f>IF(FN_MC!D583="","*",FN_MC!D583)</f>
        <v>*</v>
      </c>
      <c r="F605" s="87" t="str">
        <f>IF(FN_MC!H583="","*",FN_MC!H583)</f>
        <v>*</v>
      </c>
      <c r="G605" s="87" t="str">
        <f>IF(FN_MC!M583="","*",FN_MC!M583)</f>
        <v>-</v>
      </c>
      <c r="H605" s="125" t="str">
        <f>IF(FN_MC!K583="","*",FN_MC!K583)</f>
        <v>*</v>
      </c>
      <c r="I605" s="110" t="str">
        <f>IF(FN_MC!O583="","*",FN_MC!O583)</f>
        <v>*</v>
      </c>
      <c r="J605" s="110" t="str">
        <f>IF(FN_MC!P583="","*",FN_MC!P583)</f>
        <v>*</v>
      </c>
      <c r="K605" s="118" t="str">
        <f>IF(FN_MC!AK583="","*",FN_MC!AK583)</f>
        <v>-</v>
      </c>
      <c r="L605" s="118" t="str">
        <f>IF(FN_MC!AM583="","*",FN_MC!AM583)</f>
        <v>-</v>
      </c>
      <c r="M605" s="118" t="str">
        <f>IF(FN_MC!AP583="","*",FN_MC!AP583)</f>
        <v>-</v>
      </c>
      <c r="N605" s="118" t="str">
        <f>IF(FN_MC!AM583="","*",FN_MC!AM583)</f>
        <v>-</v>
      </c>
      <c r="O605" s="136">
        <f>FN_MC!BH583</f>
        <v>0</v>
      </c>
      <c r="P605" s="78"/>
      <c r="Q605" s="120" t="str">
        <f>IF($A$2=1,IF(FN_MC!BJ583="","*",FN_MC!BJ583),IF(FN_MC!BK583="","*",FN_MC!BK583))</f>
        <v>*</v>
      </c>
    </row>
    <row r="606" spans="1:17">
      <c r="A606" s="85" t="str">
        <f>IF(FN_MC!B584="","*",FN_MC!B584)</f>
        <v>*</v>
      </c>
      <c r="B606" s="86" t="str">
        <f>IF(FN_MC!X584="","*",FN_MC!X584)</f>
        <v>*</v>
      </c>
      <c r="C606" s="87" t="str">
        <f>IF(FN_MC!S584="","*",FN_MC!S584)</f>
        <v>-</v>
      </c>
      <c r="D606" s="87" t="str">
        <f>IF(FN_MC!T584="","*",FN_MC!T584)</f>
        <v>-</v>
      </c>
      <c r="E606" s="87" t="str">
        <f>IF(FN_MC!D584="","*",FN_MC!D584)</f>
        <v>*</v>
      </c>
      <c r="F606" s="87" t="str">
        <f>IF(FN_MC!H584="","*",FN_MC!H584)</f>
        <v>*</v>
      </c>
      <c r="G606" s="87" t="str">
        <f>IF(FN_MC!M584="","*",FN_MC!M584)</f>
        <v>-</v>
      </c>
      <c r="H606" s="125" t="str">
        <f>IF(FN_MC!K584="","*",FN_MC!K584)</f>
        <v>*</v>
      </c>
      <c r="I606" s="110" t="str">
        <f>IF(FN_MC!O584="","*",FN_MC!O584)</f>
        <v>*</v>
      </c>
      <c r="J606" s="110" t="str">
        <f>IF(FN_MC!P584="","*",FN_MC!P584)</f>
        <v>*</v>
      </c>
      <c r="K606" s="118" t="str">
        <f>IF(FN_MC!AK584="","*",FN_MC!AK584)</f>
        <v>-</v>
      </c>
      <c r="L606" s="118" t="str">
        <f>IF(FN_MC!AM584="","*",FN_MC!AM584)</f>
        <v>-</v>
      </c>
      <c r="M606" s="118" t="str">
        <f>IF(FN_MC!AP584="","*",FN_MC!AP584)</f>
        <v>-</v>
      </c>
      <c r="N606" s="118" t="str">
        <f>IF(FN_MC!AM584="","*",FN_MC!AM584)</f>
        <v>-</v>
      </c>
      <c r="O606" s="136">
        <f>FN_MC!BH584</f>
        <v>0</v>
      </c>
      <c r="P606" s="78"/>
      <c r="Q606" s="120" t="str">
        <f>IF($A$2=1,IF(FN_MC!BJ584="","*",FN_MC!BJ584),IF(FN_MC!BK584="","*",FN_MC!BK584))</f>
        <v>*</v>
      </c>
    </row>
    <row r="607" spans="1:17">
      <c r="A607" s="85" t="str">
        <f>IF(FN_MC!B585="","*",FN_MC!B585)</f>
        <v>*</v>
      </c>
      <c r="B607" s="86" t="str">
        <f>IF(FN_MC!X585="","*",FN_MC!X585)</f>
        <v>*</v>
      </c>
      <c r="C607" s="87" t="str">
        <f>IF(FN_MC!S585="","*",FN_MC!S585)</f>
        <v>-</v>
      </c>
      <c r="D607" s="87" t="str">
        <f>IF(FN_MC!T585="","*",FN_MC!T585)</f>
        <v>-</v>
      </c>
      <c r="E607" s="87" t="str">
        <f>IF(FN_MC!D585="","*",FN_MC!D585)</f>
        <v>*</v>
      </c>
      <c r="F607" s="87" t="str">
        <f>IF(FN_MC!H585="","*",FN_MC!H585)</f>
        <v>*</v>
      </c>
      <c r="G607" s="87" t="str">
        <f>IF(FN_MC!M585="","*",FN_MC!M585)</f>
        <v>-</v>
      </c>
      <c r="H607" s="125" t="str">
        <f>IF(FN_MC!K585="","*",FN_MC!K585)</f>
        <v>*</v>
      </c>
      <c r="I607" s="110" t="str">
        <f>IF(FN_MC!O585="","*",FN_MC!O585)</f>
        <v>*</v>
      </c>
      <c r="J607" s="110" t="str">
        <f>IF(FN_MC!P585="","*",FN_MC!P585)</f>
        <v>*</v>
      </c>
      <c r="K607" s="118" t="str">
        <f>IF(FN_MC!AK585="","*",FN_MC!AK585)</f>
        <v>-</v>
      </c>
      <c r="L607" s="118" t="str">
        <f>IF(FN_MC!AM585="","*",FN_MC!AM585)</f>
        <v>-</v>
      </c>
      <c r="M607" s="118" t="str">
        <f>IF(FN_MC!AP585="","*",FN_MC!AP585)</f>
        <v>-</v>
      </c>
      <c r="N607" s="118" t="str">
        <f>IF(FN_MC!AM585="","*",FN_MC!AM585)</f>
        <v>-</v>
      </c>
      <c r="O607" s="136">
        <f>FN_MC!BH585</f>
        <v>0</v>
      </c>
      <c r="P607" s="78"/>
      <c r="Q607" s="120" t="str">
        <f>IF($A$2=1,IF(FN_MC!BJ585="","*",FN_MC!BJ585),IF(FN_MC!BK585="","*",FN_MC!BK585))</f>
        <v>*</v>
      </c>
    </row>
    <row r="608" spans="1:17">
      <c r="A608" s="85" t="str">
        <f>IF(FN_MC!B586="","*",FN_MC!B586)</f>
        <v>*</v>
      </c>
      <c r="B608" s="86" t="str">
        <f>IF(FN_MC!X586="","*",FN_MC!X586)</f>
        <v>*</v>
      </c>
      <c r="C608" s="87" t="str">
        <f>IF(FN_MC!S586="","*",FN_MC!S586)</f>
        <v>-</v>
      </c>
      <c r="D608" s="87" t="str">
        <f>IF(FN_MC!T586="","*",FN_MC!T586)</f>
        <v>-</v>
      </c>
      <c r="E608" s="87" t="str">
        <f>IF(FN_MC!D586="","*",FN_MC!D586)</f>
        <v>*</v>
      </c>
      <c r="F608" s="87" t="str">
        <f>IF(FN_MC!H586="","*",FN_MC!H586)</f>
        <v>*</v>
      </c>
      <c r="G608" s="87" t="str">
        <f>IF(FN_MC!M586="","*",FN_MC!M586)</f>
        <v>-</v>
      </c>
      <c r="H608" s="125" t="str">
        <f>IF(FN_MC!K586="","*",FN_MC!K586)</f>
        <v>*</v>
      </c>
      <c r="I608" s="110" t="str">
        <f>IF(FN_MC!O586="","*",FN_MC!O586)</f>
        <v>*</v>
      </c>
      <c r="J608" s="110" t="str">
        <f>IF(FN_MC!P586="","*",FN_MC!P586)</f>
        <v>*</v>
      </c>
      <c r="K608" s="118" t="str">
        <f>IF(FN_MC!AK586="","*",FN_MC!AK586)</f>
        <v>-</v>
      </c>
      <c r="L608" s="118" t="str">
        <f>IF(FN_MC!AM586="","*",FN_MC!AM586)</f>
        <v>-</v>
      </c>
      <c r="M608" s="118" t="str">
        <f>IF(FN_MC!AP586="","*",FN_MC!AP586)</f>
        <v>-</v>
      </c>
      <c r="N608" s="118" t="str">
        <f>IF(FN_MC!AM586="","*",FN_MC!AM586)</f>
        <v>-</v>
      </c>
      <c r="O608" s="136">
        <f>FN_MC!BH586</f>
        <v>0</v>
      </c>
      <c r="P608" s="78"/>
      <c r="Q608" s="120" t="str">
        <f>IF($A$2=1,IF(FN_MC!BJ586="","*",FN_MC!BJ586),IF(FN_MC!BK586="","*",FN_MC!BK586))</f>
        <v>*</v>
      </c>
    </row>
    <row r="609" spans="1:17">
      <c r="A609" s="85" t="str">
        <f>IF(FN_MC!B587="","*",FN_MC!B587)</f>
        <v>*</v>
      </c>
      <c r="B609" s="86" t="str">
        <f>IF(FN_MC!X587="","*",FN_MC!X587)</f>
        <v>*</v>
      </c>
      <c r="C609" s="87" t="str">
        <f>IF(FN_MC!S587="","*",FN_MC!S587)</f>
        <v>-</v>
      </c>
      <c r="D609" s="87" t="str">
        <f>IF(FN_MC!T587="","*",FN_MC!T587)</f>
        <v>-</v>
      </c>
      <c r="E609" s="87" t="str">
        <f>IF(FN_MC!D587="","*",FN_MC!D587)</f>
        <v>*</v>
      </c>
      <c r="F609" s="87" t="str">
        <f>IF(FN_MC!H587="","*",FN_MC!H587)</f>
        <v>*</v>
      </c>
      <c r="G609" s="87" t="str">
        <f>IF(FN_MC!M587="","*",FN_MC!M587)</f>
        <v>-</v>
      </c>
      <c r="H609" s="125" t="str">
        <f>IF(FN_MC!K587="","*",FN_MC!K587)</f>
        <v>*</v>
      </c>
      <c r="I609" s="110" t="str">
        <f>IF(FN_MC!O587="","*",FN_MC!O587)</f>
        <v>*</v>
      </c>
      <c r="J609" s="110" t="str">
        <f>IF(FN_MC!P587="","*",FN_MC!P587)</f>
        <v>*</v>
      </c>
      <c r="K609" s="118" t="str">
        <f>IF(FN_MC!AK587="","*",FN_MC!AK587)</f>
        <v>-</v>
      </c>
      <c r="L609" s="118" t="str">
        <f>IF(FN_MC!AM587="","*",FN_MC!AM587)</f>
        <v>-</v>
      </c>
      <c r="M609" s="118" t="str">
        <f>IF(FN_MC!AP587="","*",FN_MC!AP587)</f>
        <v>-</v>
      </c>
      <c r="N609" s="118" t="str">
        <f>IF(FN_MC!AM587="","*",FN_MC!AM587)</f>
        <v>-</v>
      </c>
      <c r="O609" s="136">
        <f>FN_MC!BH587</f>
        <v>0</v>
      </c>
      <c r="P609" s="78"/>
      <c r="Q609" s="120" t="str">
        <f>IF($A$2=1,IF(FN_MC!BJ587="","*",FN_MC!BJ587),IF(FN_MC!BK587="","*",FN_MC!BK587))</f>
        <v>*</v>
      </c>
    </row>
    <row r="610" spans="1:17">
      <c r="A610" s="85" t="str">
        <f>IF(FN_MC!B588="","*",FN_MC!B588)</f>
        <v>*</v>
      </c>
      <c r="B610" s="86" t="str">
        <f>IF(FN_MC!X588="","*",FN_MC!X588)</f>
        <v>*</v>
      </c>
      <c r="C610" s="87" t="str">
        <f>IF(FN_MC!S588="","*",FN_MC!S588)</f>
        <v>-</v>
      </c>
      <c r="D610" s="87" t="str">
        <f>IF(FN_MC!T588="","*",FN_MC!T588)</f>
        <v>-</v>
      </c>
      <c r="E610" s="87" t="str">
        <f>IF(FN_MC!D588="","*",FN_MC!D588)</f>
        <v>*</v>
      </c>
      <c r="F610" s="87" t="str">
        <f>IF(FN_MC!H588="","*",FN_MC!H588)</f>
        <v>*</v>
      </c>
      <c r="G610" s="87" t="str">
        <f>IF(FN_MC!M588="","*",FN_MC!M588)</f>
        <v>-</v>
      </c>
      <c r="H610" s="125" t="str">
        <f>IF(FN_MC!K588="","*",FN_MC!K588)</f>
        <v>*</v>
      </c>
      <c r="I610" s="110" t="str">
        <f>IF(FN_MC!O588="","*",FN_MC!O588)</f>
        <v>*</v>
      </c>
      <c r="J610" s="110" t="str">
        <f>IF(FN_MC!P588="","*",FN_MC!P588)</f>
        <v>*</v>
      </c>
      <c r="K610" s="118" t="str">
        <f>IF(FN_MC!AK588="","*",FN_MC!AK588)</f>
        <v>-</v>
      </c>
      <c r="L610" s="118" t="str">
        <f>IF(FN_MC!AM588="","*",FN_MC!AM588)</f>
        <v>-</v>
      </c>
      <c r="M610" s="118" t="str">
        <f>IF(FN_MC!AP588="","*",FN_MC!AP588)</f>
        <v>-</v>
      </c>
      <c r="N610" s="118" t="str">
        <f>IF(FN_MC!AM588="","*",FN_MC!AM588)</f>
        <v>-</v>
      </c>
      <c r="O610" s="136">
        <f>FN_MC!BH588</f>
        <v>0</v>
      </c>
      <c r="P610" s="78"/>
      <c r="Q610" s="120" t="str">
        <f>IF($A$2=1,IF(FN_MC!BJ588="","*",FN_MC!BJ588),IF(FN_MC!BK588="","*",FN_MC!BK588))</f>
        <v>*</v>
      </c>
    </row>
    <row r="611" spans="1:17">
      <c r="A611" s="85" t="str">
        <f>IF(FN_MC!B589="","*",FN_MC!B589)</f>
        <v>*</v>
      </c>
      <c r="B611" s="86" t="str">
        <f>IF(FN_MC!X589="","*",FN_MC!X589)</f>
        <v>*</v>
      </c>
      <c r="C611" s="87" t="str">
        <f>IF(FN_MC!S589="","*",FN_MC!S589)</f>
        <v>-</v>
      </c>
      <c r="D611" s="87" t="str">
        <f>IF(FN_MC!T589="","*",FN_MC!T589)</f>
        <v>-</v>
      </c>
      <c r="E611" s="87" t="str">
        <f>IF(FN_MC!D589="","*",FN_MC!D589)</f>
        <v>*</v>
      </c>
      <c r="F611" s="87" t="str">
        <f>IF(FN_MC!H589="","*",FN_MC!H589)</f>
        <v>*</v>
      </c>
      <c r="G611" s="87" t="str">
        <f>IF(FN_MC!M589="","*",FN_MC!M589)</f>
        <v>-</v>
      </c>
      <c r="H611" s="125" t="str">
        <f>IF(FN_MC!K589="","*",FN_MC!K589)</f>
        <v>*</v>
      </c>
      <c r="I611" s="110" t="str">
        <f>IF(FN_MC!O589="","*",FN_MC!O589)</f>
        <v>*</v>
      </c>
      <c r="J611" s="110" t="str">
        <f>IF(FN_MC!P589="","*",FN_MC!P589)</f>
        <v>*</v>
      </c>
      <c r="K611" s="118" t="str">
        <f>IF(FN_MC!AK589="","*",FN_MC!AK589)</f>
        <v>-</v>
      </c>
      <c r="L611" s="118" t="str">
        <f>IF(FN_MC!AM589="","*",FN_MC!AM589)</f>
        <v>-</v>
      </c>
      <c r="M611" s="118" t="str">
        <f>IF(FN_MC!AP589="","*",FN_MC!AP589)</f>
        <v>-</v>
      </c>
      <c r="N611" s="118" t="str">
        <f>IF(FN_MC!AM589="","*",FN_MC!AM589)</f>
        <v>-</v>
      </c>
      <c r="O611" s="136">
        <f>FN_MC!BH589</f>
        <v>0</v>
      </c>
      <c r="P611" s="78"/>
      <c r="Q611" s="120" t="str">
        <f>IF($A$2=1,IF(FN_MC!BJ589="","*",FN_MC!BJ589),IF(FN_MC!BK589="","*",FN_MC!BK589))</f>
        <v>*</v>
      </c>
    </row>
    <row r="612" spans="1:17">
      <c r="A612" s="85" t="str">
        <f>IF(FN_MC!B590="","*",FN_MC!B590)</f>
        <v>*</v>
      </c>
      <c r="B612" s="86" t="str">
        <f>IF(FN_MC!X590="","*",FN_MC!X590)</f>
        <v>*</v>
      </c>
      <c r="C612" s="87" t="str">
        <f>IF(FN_MC!S590="","*",FN_MC!S590)</f>
        <v>-</v>
      </c>
      <c r="D612" s="87" t="str">
        <f>IF(FN_MC!T590="","*",FN_MC!T590)</f>
        <v>-</v>
      </c>
      <c r="E612" s="87" t="str">
        <f>IF(FN_MC!D590="","*",FN_MC!D590)</f>
        <v>*</v>
      </c>
      <c r="F612" s="87" t="str">
        <f>IF(FN_MC!H590="","*",FN_MC!H590)</f>
        <v>*</v>
      </c>
      <c r="G612" s="87" t="str">
        <f>IF(FN_MC!M590="","*",FN_MC!M590)</f>
        <v>-</v>
      </c>
      <c r="H612" s="125" t="str">
        <f>IF(FN_MC!K590="","*",FN_MC!K590)</f>
        <v>*</v>
      </c>
      <c r="I612" s="110" t="str">
        <f>IF(FN_MC!O590="","*",FN_MC!O590)</f>
        <v>*</v>
      </c>
      <c r="J612" s="110" t="str">
        <f>IF(FN_MC!P590="","*",FN_MC!P590)</f>
        <v>*</v>
      </c>
      <c r="K612" s="118" t="str">
        <f>IF(FN_MC!AK590="","*",FN_MC!AK590)</f>
        <v>-</v>
      </c>
      <c r="L612" s="118" t="str">
        <f>IF(FN_MC!AM590="","*",FN_MC!AM590)</f>
        <v>-</v>
      </c>
      <c r="M612" s="118" t="str">
        <f>IF(FN_MC!AP590="","*",FN_MC!AP590)</f>
        <v>-</v>
      </c>
      <c r="N612" s="118" t="str">
        <f>IF(FN_MC!AM590="","*",FN_MC!AM590)</f>
        <v>-</v>
      </c>
      <c r="O612" s="136">
        <f>FN_MC!BH590</f>
        <v>0</v>
      </c>
      <c r="P612" s="78"/>
      <c r="Q612" s="120" t="str">
        <f>IF($A$2=1,IF(FN_MC!BJ590="","*",FN_MC!BJ590),IF(FN_MC!BK590="","*",FN_MC!BK590))</f>
        <v>*</v>
      </c>
    </row>
    <row r="613" spans="1:17">
      <c r="A613" s="85" t="str">
        <f>IF(FN_MC!B591="","*",FN_MC!B591)</f>
        <v>*</v>
      </c>
      <c r="B613" s="86" t="str">
        <f>IF(FN_MC!X591="","*",FN_MC!X591)</f>
        <v>*</v>
      </c>
      <c r="C613" s="87" t="str">
        <f>IF(FN_MC!S591="","*",FN_MC!S591)</f>
        <v>-</v>
      </c>
      <c r="D613" s="87" t="str">
        <f>IF(FN_MC!T591="","*",FN_MC!T591)</f>
        <v>-</v>
      </c>
      <c r="E613" s="87" t="str">
        <f>IF(FN_MC!D591="","*",FN_MC!D591)</f>
        <v>*</v>
      </c>
      <c r="F613" s="87" t="str">
        <f>IF(FN_MC!H591="","*",FN_MC!H591)</f>
        <v>*</v>
      </c>
      <c r="G613" s="87" t="str">
        <f>IF(FN_MC!M591="","*",FN_MC!M591)</f>
        <v>-</v>
      </c>
      <c r="H613" s="125" t="str">
        <f>IF(FN_MC!K591="","*",FN_MC!K591)</f>
        <v>*</v>
      </c>
      <c r="I613" s="110" t="str">
        <f>IF(FN_MC!O591="","*",FN_MC!O591)</f>
        <v>*</v>
      </c>
      <c r="J613" s="110" t="str">
        <f>IF(FN_MC!P591="","*",FN_MC!P591)</f>
        <v>*</v>
      </c>
      <c r="K613" s="118" t="str">
        <f>IF(FN_MC!AK591="","*",FN_MC!AK591)</f>
        <v>-</v>
      </c>
      <c r="L613" s="118" t="str">
        <f>IF(FN_MC!AM591="","*",FN_MC!AM591)</f>
        <v>-</v>
      </c>
      <c r="M613" s="118" t="str">
        <f>IF(FN_MC!AP591="","*",FN_MC!AP591)</f>
        <v>-</v>
      </c>
      <c r="N613" s="118" t="str">
        <f>IF(FN_MC!AM591="","*",FN_MC!AM591)</f>
        <v>-</v>
      </c>
      <c r="O613" s="136">
        <f>FN_MC!BH591</f>
        <v>0</v>
      </c>
      <c r="P613" s="78"/>
      <c r="Q613" s="120" t="str">
        <f>IF($A$2=1,IF(FN_MC!BJ591="","*",FN_MC!BJ591),IF(FN_MC!BK591="","*",FN_MC!BK591))</f>
        <v>*</v>
      </c>
    </row>
    <row r="614" spans="1:17">
      <c r="A614" s="85" t="str">
        <f>IF(FN_MC!B592="","*",FN_MC!B592)</f>
        <v>*</v>
      </c>
      <c r="B614" s="86" t="str">
        <f>IF(FN_MC!X592="","*",FN_MC!X592)</f>
        <v>*</v>
      </c>
      <c r="C614" s="87" t="str">
        <f>IF(FN_MC!S592="","*",FN_MC!S592)</f>
        <v>-</v>
      </c>
      <c r="D614" s="87" t="str">
        <f>IF(FN_MC!T592="","*",FN_MC!T592)</f>
        <v>-</v>
      </c>
      <c r="E614" s="87" t="str">
        <f>IF(FN_MC!D592="","*",FN_MC!D592)</f>
        <v>*</v>
      </c>
      <c r="F614" s="87" t="str">
        <f>IF(FN_MC!H592="","*",FN_MC!H592)</f>
        <v>*</v>
      </c>
      <c r="G614" s="87" t="str">
        <f>IF(FN_MC!M592="","*",FN_MC!M592)</f>
        <v>-</v>
      </c>
      <c r="H614" s="125" t="str">
        <f>IF(FN_MC!K592="","*",FN_MC!K592)</f>
        <v>*</v>
      </c>
      <c r="I614" s="110" t="str">
        <f>IF(FN_MC!O592="","*",FN_MC!O592)</f>
        <v>*</v>
      </c>
      <c r="J614" s="110" t="str">
        <f>IF(FN_MC!P592="","*",FN_MC!P592)</f>
        <v>*</v>
      </c>
      <c r="K614" s="118" t="str">
        <f>IF(FN_MC!AK592="","*",FN_MC!AK592)</f>
        <v>-</v>
      </c>
      <c r="L614" s="118" t="str">
        <f>IF(FN_MC!AM592="","*",FN_MC!AM592)</f>
        <v>-</v>
      </c>
      <c r="M614" s="118" t="str">
        <f>IF(FN_MC!AP592="","*",FN_MC!AP592)</f>
        <v>-</v>
      </c>
      <c r="N614" s="118" t="str">
        <f>IF(FN_MC!AM592="","*",FN_MC!AM592)</f>
        <v>-</v>
      </c>
      <c r="O614" s="136">
        <f>FN_MC!BH592</f>
        <v>0</v>
      </c>
      <c r="P614" s="78"/>
      <c r="Q614" s="120" t="str">
        <f>IF($A$2=1,IF(FN_MC!BJ592="","*",FN_MC!BJ592),IF(FN_MC!BK592="","*",FN_MC!BK592))</f>
        <v>*</v>
      </c>
    </row>
    <row r="615" spans="1:17">
      <c r="A615" s="85" t="str">
        <f>IF(FN_MC!B593="","*",FN_MC!B593)</f>
        <v>*</v>
      </c>
      <c r="B615" s="86" t="str">
        <f>IF(FN_MC!X593="","*",FN_MC!X593)</f>
        <v>*</v>
      </c>
      <c r="C615" s="87" t="str">
        <f>IF(FN_MC!S593="","*",FN_MC!S593)</f>
        <v>-</v>
      </c>
      <c r="D615" s="87" t="str">
        <f>IF(FN_MC!T593="","*",FN_MC!T593)</f>
        <v>-</v>
      </c>
      <c r="E615" s="87" t="str">
        <f>IF(FN_MC!D593="","*",FN_MC!D593)</f>
        <v>*</v>
      </c>
      <c r="F615" s="87" t="str">
        <f>IF(FN_MC!H593="","*",FN_MC!H593)</f>
        <v>*</v>
      </c>
      <c r="G615" s="87" t="str">
        <f>IF(FN_MC!M593="","*",FN_MC!M593)</f>
        <v>-</v>
      </c>
      <c r="H615" s="125" t="str">
        <f>IF(FN_MC!K593="","*",FN_MC!K593)</f>
        <v>*</v>
      </c>
      <c r="I615" s="110" t="str">
        <f>IF(FN_MC!O593="","*",FN_MC!O593)</f>
        <v>*</v>
      </c>
      <c r="J615" s="110" t="str">
        <f>IF(FN_MC!P593="","*",FN_MC!P593)</f>
        <v>*</v>
      </c>
      <c r="K615" s="118" t="str">
        <f>IF(FN_MC!AK593="","*",FN_MC!AK593)</f>
        <v>-</v>
      </c>
      <c r="L615" s="118" t="str">
        <f>IF(FN_MC!AM593="","*",FN_MC!AM593)</f>
        <v>-</v>
      </c>
      <c r="M615" s="118" t="str">
        <f>IF(FN_MC!AP593="","*",FN_MC!AP593)</f>
        <v>-</v>
      </c>
      <c r="N615" s="118" t="str">
        <f>IF(FN_MC!AM593="","*",FN_MC!AM593)</f>
        <v>-</v>
      </c>
      <c r="O615" s="136">
        <f>FN_MC!BH593</f>
        <v>0</v>
      </c>
      <c r="P615" s="78"/>
      <c r="Q615" s="120" t="str">
        <f>IF($A$2=1,IF(FN_MC!BJ593="","*",FN_MC!BJ593),IF(FN_MC!BK593="","*",FN_MC!BK593))</f>
        <v>*</v>
      </c>
    </row>
    <row r="616" spans="1:17">
      <c r="A616" s="85" t="str">
        <f>IF(FN_MC!B594="","*",FN_MC!B594)</f>
        <v>*</v>
      </c>
      <c r="B616" s="86" t="str">
        <f>IF(FN_MC!X594="","*",FN_MC!X594)</f>
        <v>*</v>
      </c>
      <c r="C616" s="87" t="str">
        <f>IF(FN_MC!S594="","*",FN_MC!S594)</f>
        <v>-</v>
      </c>
      <c r="D616" s="87" t="str">
        <f>IF(FN_MC!T594="","*",FN_MC!T594)</f>
        <v>-</v>
      </c>
      <c r="E616" s="87" t="str">
        <f>IF(FN_MC!D594="","*",FN_MC!D594)</f>
        <v>*</v>
      </c>
      <c r="F616" s="87" t="str">
        <f>IF(FN_MC!H594="","*",FN_MC!H594)</f>
        <v>*</v>
      </c>
      <c r="G616" s="87" t="str">
        <f>IF(FN_MC!M594="","*",FN_MC!M594)</f>
        <v>-</v>
      </c>
      <c r="H616" s="125" t="str">
        <f>IF(FN_MC!K594="","*",FN_MC!K594)</f>
        <v>*</v>
      </c>
      <c r="I616" s="110" t="str">
        <f>IF(FN_MC!O594="","*",FN_MC!O594)</f>
        <v>*</v>
      </c>
      <c r="J616" s="110" t="str">
        <f>IF(FN_MC!P594="","*",FN_MC!P594)</f>
        <v>*</v>
      </c>
      <c r="K616" s="118" t="str">
        <f>IF(FN_MC!AK594="","*",FN_MC!AK594)</f>
        <v>-</v>
      </c>
      <c r="L616" s="118" t="str">
        <f>IF(FN_MC!AM594="","*",FN_MC!AM594)</f>
        <v>-</v>
      </c>
      <c r="M616" s="118" t="str">
        <f>IF(FN_MC!AP594="","*",FN_MC!AP594)</f>
        <v>-</v>
      </c>
      <c r="N616" s="118" t="str">
        <f>IF(FN_MC!AM594="","*",FN_MC!AM594)</f>
        <v>-</v>
      </c>
      <c r="O616" s="136">
        <f>FN_MC!BH594</f>
        <v>0</v>
      </c>
      <c r="P616" s="78"/>
      <c r="Q616" s="120" t="str">
        <f>IF($A$2=1,IF(FN_MC!BJ594="","*",FN_MC!BJ594),IF(FN_MC!BK594="","*",FN_MC!BK594))</f>
        <v>*</v>
      </c>
    </row>
    <row r="617" spans="1:17">
      <c r="A617" s="85" t="str">
        <f>IF(FN_MC!B595="","*",FN_MC!B595)</f>
        <v>*</v>
      </c>
      <c r="B617" s="86" t="str">
        <f>IF(FN_MC!X595="","*",FN_MC!X595)</f>
        <v>*</v>
      </c>
      <c r="C617" s="87" t="str">
        <f>IF(FN_MC!S595="","*",FN_MC!S595)</f>
        <v>-</v>
      </c>
      <c r="D617" s="87" t="str">
        <f>IF(FN_MC!T595="","*",FN_MC!T595)</f>
        <v>-</v>
      </c>
      <c r="E617" s="87" t="str">
        <f>IF(FN_MC!D595="","*",FN_MC!D595)</f>
        <v>*</v>
      </c>
      <c r="F617" s="87" t="str">
        <f>IF(FN_MC!H595="","*",FN_MC!H595)</f>
        <v>*</v>
      </c>
      <c r="G617" s="87" t="str">
        <f>IF(FN_MC!M595="","*",FN_MC!M595)</f>
        <v>-</v>
      </c>
      <c r="H617" s="125" t="str">
        <f>IF(FN_MC!K595="","*",FN_MC!K595)</f>
        <v>*</v>
      </c>
      <c r="I617" s="110" t="str">
        <f>IF(FN_MC!O595="","*",FN_MC!O595)</f>
        <v>*</v>
      </c>
      <c r="J617" s="110" t="str">
        <f>IF(FN_MC!P595="","*",FN_MC!P595)</f>
        <v>*</v>
      </c>
      <c r="K617" s="118" t="str">
        <f>IF(FN_MC!AK595="","*",FN_MC!AK595)</f>
        <v>-</v>
      </c>
      <c r="L617" s="118" t="str">
        <f>IF(FN_MC!AM595="","*",FN_MC!AM595)</f>
        <v>-</v>
      </c>
      <c r="M617" s="118" t="str">
        <f>IF(FN_MC!AP595="","*",FN_MC!AP595)</f>
        <v>-</v>
      </c>
      <c r="N617" s="118" t="str">
        <f>IF(FN_MC!AM595="","*",FN_MC!AM595)</f>
        <v>-</v>
      </c>
      <c r="O617" s="136">
        <f>FN_MC!BH595</f>
        <v>0</v>
      </c>
      <c r="P617" s="78"/>
      <c r="Q617" s="120" t="str">
        <f>IF($A$2=1,IF(FN_MC!BJ595="","*",FN_MC!BJ595),IF(FN_MC!BK595="","*",FN_MC!BK595))</f>
        <v>*</v>
      </c>
    </row>
    <row r="618" spans="1:17">
      <c r="A618" s="85" t="str">
        <f>IF(FN_MC!B596="","*",FN_MC!B596)</f>
        <v>*</v>
      </c>
      <c r="B618" s="86" t="str">
        <f>IF(FN_MC!X596="","*",FN_MC!X596)</f>
        <v>*</v>
      </c>
      <c r="C618" s="87" t="str">
        <f>IF(FN_MC!S596="","*",FN_MC!S596)</f>
        <v>-</v>
      </c>
      <c r="D618" s="87" t="str">
        <f>IF(FN_MC!T596="","*",FN_MC!T596)</f>
        <v>-</v>
      </c>
      <c r="E618" s="87" t="str">
        <f>IF(FN_MC!D596="","*",FN_MC!D596)</f>
        <v>*</v>
      </c>
      <c r="F618" s="87" t="str">
        <f>IF(FN_MC!H596="","*",FN_MC!H596)</f>
        <v>*</v>
      </c>
      <c r="G618" s="87" t="str">
        <f>IF(FN_MC!M596="","*",FN_MC!M596)</f>
        <v>-</v>
      </c>
      <c r="H618" s="125" t="str">
        <f>IF(FN_MC!K596="","*",FN_MC!K596)</f>
        <v>*</v>
      </c>
      <c r="I618" s="110" t="str">
        <f>IF(FN_MC!O596="","*",FN_MC!O596)</f>
        <v>*</v>
      </c>
      <c r="J618" s="110" t="str">
        <f>IF(FN_MC!P596="","*",FN_MC!P596)</f>
        <v>*</v>
      </c>
      <c r="K618" s="118" t="str">
        <f>IF(FN_MC!AK596="","*",FN_MC!AK596)</f>
        <v>-</v>
      </c>
      <c r="L618" s="118" t="str">
        <f>IF(FN_MC!AM596="","*",FN_MC!AM596)</f>
        <v>-</v>
      </c>
      <c r="M618" s="118" t="str">
        <f>IF(FN_MC!AP596="","*",FN_MC!AP596)</f>
        <v>-</v>
      </c>
      <c r="N618" s="118" t="str">
        <f>IF(FN_MC!AM596="","*",FN_MC!AM596)</f>
        <v>-</v>
      </c>
      <c r="O618" s="136">
        <f>FN_MC!BH596</f>
        <v>0</v>
      </c>
      <c r="P618" s="78"/>
      <c r="Q618" s="120" t="str">
        <f>IF($A$2=1,IF(FN_MC!BJ596="","*",FN_MC!BJ596),IF(FN_MC!BK596="","*",FN_MC!BK596))</f>
        <v>*</v>
      </c>
    </row>
    <row r="619" spans="1:17">
      <c r="A619" s="85" t="str">
        <f>IF(FN_MC!B597="","*",FN_MC!B597)</f>
        <v>*</v>
      </c>
      <c r="B619" s="86" t="str">
        <f>IF(FN_MC!X597="","*",FN_MC!X597)</f>
        <v>*</v>
      </c>
      <c r="C619" s="87" t="str">
        <f>IF(FN_MC!S597="","*",FN_MC!S597)</f>
        <v>-</v>
      </c>
      <c r="D619" s="87" t="str">
        <f>IF(FN_MC!T597="","*",FN_MC!T597)</f>
        <v>-</v>
      </c>
      <c r="E619" s="87" t="str">
        <f>IF(FN_MC!D597="","*",FN_MC!D597)</f>
        <v>*</v>
      </c>
      <c r="F619" s="87" t="str">
        <f>IF(FN_MC!H597="","*",FN_MC!H597)</f>
        <v>*</v>
      </c>
      <c r="G619" s="87" t="str">
        <f>IF(FN_MC!M597="","*",FN_MC!M597)</f>
        <v>-</v>
      </c>
      <c r="H619" s="125" t="str">
        <f>IF(FN_MC!K597="","*",FN_MC!K597)</f>
        <v>*</v>
      </c>
      <c r="I619" s="110" t="str">
        <f>IF(FN_MC!O597="","*",FN_MC!O597)</f>
        <v>*</v>
      </c>
      <c r="J619" s="110" t="str">
        <f>IF(FN_MC!P597="","*",FN_MC!P597)</f>
        <v>*</v>
      </c>
      <c r="K619" s="118" t="str">
        <f>IF(FN_MC!AK597="","*",FN_MC!AK597)</f>
        <v>-</v>
      </c>
      <c r="L619" s="118" t="str">
        <f>IF(FN_MC!AM597="","*",FN_MC!AM597)</f>
        <v>-</v>
      </c>
      <c r="M619" s="118" t="str">
        <f>IF(FN_MC!AP597="","*",FN_MC!AP597)</f>
        <v>-</v>
      </c>
      <c r="N619" s="118" t="str">
        <f>IF(FN_MC!AM597="","*",FN_MC!AM597)</f>
        <v>-</v>
      </c>
      <c r="O619" s="136">
        <f>FN_MC!BH597</f>
        <v>0</v>
      </c>
      <c r="P619" s="78"/>
      <c r="Q619" s="120" t="str">
        <f>IF($A$2=1,IF(FN_MC!BJ597="","*",FN_MC!BJ597),IF(FN_MC!BK597="","*",FN_MC!BK597))</f>
        <v>*</v>
      </c>
    </row>
    <row r="620" spans="1:17">
      <c r="A620" s="85" t="str">
        <f>IF(FN_MC!B598="","*",FN_MC!B598)</f>
        <v>*</v>
      </c>
      <c r="B620" s="86" t="str">
        <f>IF(FN_MC!X598="","*",FN_MC!X598)</f>
        <v>*</v>
      </c>
      <c r="C620" s="87" t="str">
        <f>IF(FN_MC!S598="","*",FN_MC!S598)</f>
        <v>-</v>
      </c>
      <c r="D620" s="87" t="str">
        <f>IF(FN_MC!T598="","*",FN_MC!T598)</f>
        <v>-</v>
      </c>
      <c r="E620" s="87" t="str">
        <f>IF(FN_MC!D598="","*",FN_MC!D598)</f>
        <v>*</v>
      </c>
      <c r="F620" s="87" t="str">
        <f>IF(FN_MC!H598="","*",FN_MC!H598)</f>
        <v>*</v>
      </c>
      <c r="G620" s="87" t="str">
        <f>IF(FN_MC!M598="","*",FN_MC!M598)</f>
        <v>-</v>
      </c>
      <c r="H620" s="125" t="str">
        <f>IF(FN_MC!K598="","*",FN_MC!K598)</f>
        <v>*</v>
      </c>
      <c r="I620" s="110" t="str">
        <f>IF(FN_MC!O598="","*",FN_MC!O598)</f>
        <v>*</v>
      </c>
      <c r="J620" s="110" t="str">
        <f>IF(FN_MC!P598="","*",FN_MC!P598)</f>
        <v>*</v>
      </c>
      <c r="K620" s="118" t="str">
        <f>IF(FN_MC!AK598="","*",FN_MC!AK598)</f>
        <v>-</v>
      </c>
      <c r="L620" s="118" t="str">
        <f>IF(FN_MC!AM598="","*",FN_MC!AM598)</f>
        <v>-</v>
      </c>
      <c r="M620" s="118" t="str">
        <f>IF(FN_MC!AP598="","*",FN_MC!AP598)</f>
        <v>-</v>
      </c>
      <c r="N620" s="118" t="str">
        <f>IF(FN_MC!AM598="","*",FN_MC!AM598)</f>
        <v>-</v>
      </c>
      <c r="O620" s="136">
        <f>FN_MC!BH598</f>
        <v>0</v>
      </c>
      <c r="P620" s="78"/>
      <c r="Q620" s="120" t="str">
        <f>IF($A$2=1,IF(FN_MC!BJ598="","*",FN_MC!BJ598),IF(FN_MC!BK598="","*",FN_MC!BK598))</f>
        <v>*</v>
      </c>
    </row>
    <row r="621" spans="1:17">
      <c r="A621" s="85" t="str">
        <f>IF(FN_MC!B599="","*",FN_MC!B599)</f>
        <v>*</v>
      </c>
      <c r="B621" s="86" t="str">
        <f>IF(FN_MC!X599="","*",FN_MC!X599)</f>
        <v>*</v>
      </c>
      <c r="C621" s="87" t="str">
        <f>IF(FN_MC!S599="","*",FN_MC!S599)</f>
        <v>-</v>
      </c>
      <c r="D621" s="87" t="str">
        <f>IF(FN_MC!T599="","*",FN_MC!T599)</f>
        <v>-</v>
      </c>
      <c r="E621" s="87" t="str">
        <f>IF(FN_MC!D599="","*",FN_MC!D599)</f>
        <v>*</v>
      </c>
      <c r="F621" s="87" t="str">
        <f>IF(FN_MC!H599="","*",FN_MC!H599)</f>
        <v>*</v>
      </c>
      <c r="G621" s="87" t="str">
        <f>IF(FN_MC!M599="","*",FN_MC!M599)</f>
        <v>-</v>
      </c>
      <c r="H621" s="125" t="str">
        <f>IF(FN_MC!K599="","*",FN_MC!K599)</f>
        <v>*</v>
      </c>
      <c r="I621" s="110" t="str">
        <f>IF(FN_MC!O599="","*",FN_MC!O599)</f>
        <v>*</v>
      </c>
      <c r="J621" s="110" t="str">
        <f>IF(FN_MC!P599="","*",FN_MC!P599)</f>
        <v>*</v>
      </c>
      <c r="K621" s="118" t="str">
        <f>IF(FN_MC!AK599="","*",FN_MC!AK599)</f>
        <v>-</v>
      </c>
      <c r="L621" s="118" t="str">
        <f>IF(FN_MC!AM599="","*",FN_MC!AM599)</f>
        <v>-</v>
      </c>
      <c r="M621" s="118" t="str">
        <f>IF(FN_MC!AP599="","*",FN_MC!AP599)</f>
        <v>-</v>
      </c>
      <c r="N621" s="118" t="str">
        <f>IF(FN_MC!AM599="","*",FN_MC!AM599)</f>
        <v>-</v>
      </c>
      <c r="O621" s="136">
        <f>FN_MC!BH599</f>
        <v>0</v>
      </c>
      <c r="P621" s="78"/>
      <c r="Q621" s="120" t="str">
        <f>IF($A$2=1,IF(FN_MC!BJ599="","*",FN_MC!BJ599),IF(FN_MC!BK599="","*",FN_MC!BK599))</f>
        <v>*</v>
      </c>
    </row>
    <row r="622" spans="1:17">
      <c r="A622" s="85" t="str">
        <f>IF(FN_MC!B600="","*",FN_MC!B600)</f>
        <v>*</v>
      </c>
      <c r="B622" s="86" t="str">
        <f>IF(FN_MC!X600="","*",FN_MC!X600)</f>
        <v>*</v>
      </c>
      <c r="C622" s="87" t="str">
        <f>IF(FN_MC!S600="","*",FN_MC!S600)</f>
        <v>-</v>
      </c>
      <c r="D622" s="87" t="str">
        <f>IF(FN_MC!T600="","*",FN_MC!T600)</f>
        <v>-</v>
      </c>
      <c r="E622" s="87" t="str">
        <f>IF(FN_MC!D600="","*",FN_MC!D600)</f>
        <v>*</v>
      </c>
      <c r="F622" s="87" t="str">
        <f>IF(FN_MC!H600="","*",FN_MC!H600)</f>
        <v>*</v>
      </c>
      <c r="G622" s="87" t="str">
        <f>IF(FN_MC!M600="","*",FN_MC!M600)</f>
        <v>-</v>
      </c>
      <c r="H622" s="125" t="str">
        <f>IF(FN_MC!K600="","*",FN_MC!K600)</f>
        <v>*</v>
      </c>
      <c r="I622" s="110" t="str">
        <f>IF(FN_MC!O600="","*",FN_MC!O600)</f>
        <v>*</v>
      </c>
      <c r="J622" s="110" t="str">
        <f>IF(FN_MC!P600="","*",FN_MC!P600)</f>
        <v>*</v>
      </c>
      <c r="K622" s="118" t="str">
        <f>IF(FN_MC!AK600="","*",FN_MC!AK600)</f>
        <v>-</v>
      </c>
      <c r="L622" s="118" t="str">
        <f>IF(FN_MC!AM600="","*",FN_MC!AM600)</f>
        <v>-</v>
      </c>
      <c r="M622" s="118" t="str">
        <f>IF(FN_MC!AP600="","*",FN_MC!AP600)</f>
        <v>-</v>
      </c>
      <c r="N622" s="118" t="str">
        <f>IF(FN_MC!AM600="","*",FN_MC!AM600)</f>
        <v>-</v>
      </c>
      <c r="O622" s="136">
        <f>FN_MC!BH600</f>
        <v>0</v>
      </c>
      <c r="P622" s="78"/>
      <c r="Q622" s="120" t="str">
        <f>IF($A$2=1,IF(FN_MC!BJ600="","*",FN_MC!BJ600),IF(FN_MC!BK600="","*",FN_MC!BK600))</f>
        <v>*</v>
      </c>
    </row>
    <row r="623" spans="1:17">
      <c r="A623" s="85" t="str">
        <f>IF(FN_MC!B601="","*",FN_MC!B601)</f>
        <v>*</v>
      </c>
      <c r="B623" s="86" t="str">
        <f>IF(FN_MC!X601="","*",FN_MC!X601)</f>
        <v>*</v>
      </c>
      <c r="C623" s="87" t="str">
        <f>IF(FN_MC!S601="","*",FN_MC!S601)</f>
        <v>-</v>
      </c>
      <c r="D623" s="87" t="str">
        <f>IF(FN_MC!T601="","*",FN_MC!T601)</f>
        <v>-</v>
      </c>
      <c r="E623" s="87" t="str">
        <f>IF(FN_MC!D601="","*",FN_MC!D601)</f>
        <v>*</v>
      </c>
      <c r="F623" s="87" t="str">
        <f>IF(FN_MC!H601="","*",FN_MC!H601)</f>
        <v>*</v>
      </c>
      <c r="G623" s="87" t="str">
        <f>IF(FN_MC!M601="","*",FN_MC!M601)</f>
        <v>-</v>
      </c>
      <c r="H623" s="125" t="str">
        <f>IF(FN_MC!K601="","*",FN_MC!K601)</f>
        <v>*</v>
      </c>
      <c r="I623" s="110" t="str">
        <f>IF(FN_MC!O601="","*",FN_MC!O601)</f>
        <v>*</v>
      </c>
      <c r="J623" s="110" t="str">
        <f>IF(FN_MC!P601="","*",FN_MC!P601)</f>
        <v>*</v>
      </c>
      <c r="K623" s="118" t="str">
        <f>IF(FN_MC!AK601="","*",FN_MC!AK601)</f>
        <v>-</v>
      </c>
      <c r="L623" s="118" t="str">
        <f>IF(FN_MC!AM601="","*",FN_MC!AM601)</f>
        <v>-</v>
      </c>
      <c r="M623" s="118" t="str">
        <f>IF(FN_MC!AP601="","*",FN_MC!AP601)</f>
        <v>-</v>
      </c>
      <c r="N623" s="118" t="str">
        <f>IF(FN_MC!AM601="","*",FN_MC!AM601)</f>
        <v>-</v>
      </c>
      <c r="O623" s="136">
        <f>FN_MC!BH601</f>
        <v>0</v>
      </c>
      <c r="P623" s="78"/>
      <c r="Q623" s="120" t="str">
        <f>IF($A$2=1,IF(FN_MC!BJ601="","*",FN_MC!BJ601),IF(FN_MC!BK601="","*",FN_MC!BK601))</f>
        <v>*</v>
      </c>
    </row>
    <row r="624" spans="1:17">
      <c r="A624" s="85" t="str">
        <f>IF(FN_MC!B602="","*",FN_MC!B602)</f>
        <v>*</v>
      </c>
      <c r="B624" s="86" t="str">
        <f>IF(FN_MC!X602="","*",FN_MC!X602)</f>
        <v>*</v>
      </c>
      <c r="C624" s="87" t="str">
        <f>IF(FN_MC!S602="","*",FN_MC!S602)</f>
        <v>-</v>
      </c>
      <c r="D624" s="87" t="str">
        <f>IF(FN_MC!T602="","*",FN_MC!T602)</f>
        <v>-</v>
      </c>
      <c r="E624" s="87" t="str">
        <f>IF(FN_MC!D602="","*",FN_MC!D602)</f>
        <v>*</v>
      </c>
      <c r="F624" s="87" t="str">
        <f>IF(FN_MC!H602="","*",FN_MC!H602)</f>
        <v>*</v>
      </c>
      <c r="G624" s="87" t="str">
        <f>IF(FN_MC!M602="","*",FN_MC!M602)</f>
        <v>-</v>
      </c>
      <c r="H624" s="125" t="str">
        <f>IF(FN_MC!K602="","*",FN_MC!K602)</f>
        <v>*</v>
      </c>
      <c r="I624" s="110" t="str">
        <f>IF(FN_MC!O602="","*",FN_MC!O602)</f>
        <v>*</v>
      </c>
      <c r="J624" s="110" t="str">
        <f>IF(FN_MC!P602="","*",FN_MC!P602)</f>
        <v>*</v>
      </c>
      <c r="K624" s="118" t="str">
        <f>IF(FN_MC!AK602="","*",FN_MC!AK602)</f>
        <v>-</v>
      </c>
      <c r="L624" s="118" t="str">
        <f>IF(FN_MC!AM602="","*",FN_MC!AM602)</f>
        <v>-</v>
      </c>
      <c r="M624" s="118" t="str">
        <f>IF(FN_MC!AP602="","*",FN_MC!AP602)</f>
        <v>-</v>
      </c>
      <c r="N624" s="118" t="str">
        <f>IF(FN_MC!AM602="","*",FN_MC!AM602)</f>
        <v>-</v>
      </c>
      <c r="O624" s="136">
        <f>FN_MC!BH602</f>
        <v>0</v>
      </c>
      <c r="P624" s="78"/>
      <c r="Q624" s="120" t="str">
        <f>IF($A$2=1,IF(FN_MC!BJ602="","*",FN_MC!BJ602),IF(FN_MC!BK602="","*",FN_MC!BK602))</f>
        <v>*</v>
      </c>
    </row>
    <row r="625" spans="1:17">
      <c r="A625" s="85" t="str">
        <f>IF(FN_MC!B603="","*",FN_MC!B603)</f>
        <v>*</v>
      </c>
      <c r="B625" s="86" t="str">
        <f>IF(FN_MC!X603="","*",FN_MC!X603)</f>
        <v>*</v>
      </c>
      <c r="C625" s="87" t="str">
        <f>IF(FN_MC!S603="","*",FN_MC!S603)</f>
        <v>-</v>
      </c>
      <c r="D625" s="87" t="str">
        <f>IF(FN_MC!T603="","*",FN_MC!T603)</f>
        <v>-</v>
      </c>
      <c r="E625" s="87" t="str">
        <f>IF(FN_MC!D603="","*",FN_MC!D603)</f>
        <v>*</v>
      </c>
      <c r="F625" s="87" t="str">
        <f>IF(FN_MC!H603="","*",FN_MC!H603)</f>
        <v>*</v>
      </c>
      <c r="G625" s="87" t="str">
        <f>IF(FN_MC!M603="","*",FN_MC!M603)</f>
        <v>-</v>
      </c>
      <c r="H625" s="125" t="str">
        <f>IF(FN_MC!K603="","*",FN_MC!K603)</f>
        <v>*</v>
      </c>
      <c r="I625" s="110" t="str">
        <f>IF(FN_MC!O603="","*",FN_MC!O603)</f>
        <v>*</v>
      </c>
      <c r="J625" s="110" t="str">
        <f>IF(FN_MC!P603="","*",FN_MC!P603)</f>
        <v>*</v>
      </c>
      <c r="K625" s="118" t="str">
        <f>IF(FN_MC!AK603="","*",FN_MC!AK603)</f>
        <v>-</v>
      </c>
      <c r="L625" s="118" t="str">
        <f>IF(FN_MC!AM603="","*",FN_MC!AM603)</f>
        <v>-</v>
      </c>
      <c r="M625" s="118" t="str">
        <f>IF(FN_MC!AP603="","*",FN_MC!AP603)</f>
        <v>-</v>
      </c>
      <c r="N625" s="118" t="str">
        <f>IF(FN_MC!AM603="","*",FN_MC!AM603)</f>
        <v>-</v>
      </c>
      <c r="O625" s="136">
        <f>FN_MC!BH603</f>
        <v>0</v>
      </c>
      <c r="P625" s="78"/>
      <c r="Q625" s="120" t="str">
        <f>IF($A$2=1,IF(FN_MC!BJ603="","*",FN_MC!BJ603),IF(FN_MC!BK603="","*",FN_MC!BK603))</f>
        <v>*</v>
      </c>
    </row>
    <row r="626" spans="1:17">
      <c r="A626" s="85" t="str">
        <f>IF(FN_MC!B604="","*",FN_MC!B604)</f>
        <v>*</v>
      </c>
      <c r="B626" s="86" t="str">
        <f>IF(FN_MC!X604="","*",FN_MC!X604)</f>
        <v>*</v>
      </c>
      <c r="C626" s="87" t="str">
        <f>IF(FN_MC!S604="","*",FN_MC!S604)</f>
        <v>-</v>
      </c>
      <c r="D626" s="87" t="str">
        <f>IF(FN_MC!T604="","*",FN_MC!T604)</f>
        <v>-</v>
      </c>
      <c r="E626" s="87" t="str">
        <f>IF(FN_MC!D604="","*",FN_MC!D604)</f>
        <v>*</v>
      </c>
      <c r="F626" s="87" t="str">
        <f>IF(FN_MC!H604="","*",FN_MC!H604)</f>
        <v>*</v>
      </c>
      <c r="G626" s="87" t="str">
        <f>IF(FN_MC!M604="","*",FN_MC!M604)</f>
        <v>-</v>
      </c>
      <c r="H626" s="125" t="str">
        <f>IF(FN_MC!K604="","*",FN_MC!K604)</f>
        <v>*</v>
      </c>
      <c r="I626" s="110" t="str">
        <f>IF(FN_MC!O604="","*",FN_MC!O604)</f>
        <v>*</v>
      </c>
      <c r="J626" s="110" t="str">
        <f>IF(FN_MC!P604="","*",FN_MC!P604)</f>
        <v>*</v>
      </c>
      <c r="K626" s="118" t="str">
        <f>IF(FN_MC!AK604="","*",FN_MC!AK604)</f>
        <v>-</v>
      </c>
      <c r="L626" s="118" t="str">
        <f>IF(FN_MC!AM604="","*",FN_MC!AM604)</f>
        <v>-</v>
      </c>
      <c r="M626" s="118" t="str">
        <f>IF(FN_MC!AP604="","*",FN_MC!AP604)</f>
        <v>-</v>
      </c>
      <c r="N626" s="118" t="str">
        <f>IF(FN_MC!AM604="","*",FN_MC!AM604)</f>
        <v>-</v>
      </c>
      <c r="O626" s="136">
        <f>FN_MC!BH604</f>
        <v>0</v>
      </c>
      <c r="P626" s="78"/>
      <c r="Q626" s="120" t="str">
        <f>IF($A$2=1,IF(FN_MC!BJ604="","*",FN_MC!BJ604),IF(FN_MC!BK604="","*",FN_MC!BK604))</f>
        <v>*</v>
      </c>
    </row>
    <row r="627" spans="1:17">
      <c r="A627" s="85" t="str">
        <f>IF(FN_MC!B605="","*",FN_MC!B605)</f>
        <v>*</v>
      </c>
      <c r="B627" s="86" t="str">
        <f>IF(FN_MC!X605="","*",FN_MC!X605)</f>
        <v>*</v>
      </c>
      <c r="C627" s="87" t="str">
        <f>IF(FN_MC!S605="","*",FN_MC!S605)</f>
        <v>-</v>
      </c>
      <c r="D627" s="87" t="str">
        <f>IF(FN_MC!T605="","*",FN_MC!T605)</f>
        <v>-</v>
      </c>
      <c r="E627" s="87" t="str">
        <f>IF(FN_MC!D605="","*",FN_MC!D605)</f>
        <v>*</v>
      </c>
      <c r="F627" s="87" t="str">
        <f>IF(FN_MC!H605="","*",FN_MC!H605)</f>
        <v>*</v>
      </c>
      <c r="G627" s="87" t="str">
        <f>IF(FN_MC!M605="","*",FN_MC!M605)</f>
        <v>-</v>
      </c>
      <c r="H627" s="125" t="str">
        <f>IF(FN_MC!K605="","*",FN_MC!K605)</f>
        <v>*</v>
      </c>
      <c r="I627" s="110" t="str">
        <f>IF(FN_MC!O605="","*",FN_MC!O605)</f>
        <v>*</v>
      </c>
      <c r="J627" s="110" t="str">
        <f>IF(FN_MC!P605="","*",FN_MC!P605)</f>
        <v>*</v>
      </c>
      <c r="K627" s="118" t="str">
        <f>IF(FN_MC!AK605="","*",FN_MC!AK605)</f>
        <v>-</v>
      </c>
      <c r="L627" s="118" t="str">
        <f>IF(FN_MC!AM605="","*",FN_MC!AM605)</f>
        <v>-</v>
      </c>
      <c r="M627" s="118" t="str">
        <f>IF(FN_MC!AP605="","*",FN_MC!AP605)</f>
        <v>-</v>
      </c>
      <c r="N627" s="118" t="str">
        <f>IF(FN_MC!AM605="","*",FN_MC!AM605)</f>
        <v>-</v>
      </c>
      <c r="O627" s="136">
        <f>FN_MC!BH605</f>
        <v>0</v>
      </c>
      <c r="P627" s="78"/>
      <c r="Q627" s="120" t="str">
        <f>IF($A$2=1,IF(FN_MC!BJ605="","*",FN_MC!BJ605),IF(FN_MC!BK605="","*",FN_MC!BK605))</f>
        <v>*</v>
      </c>
    </row>
    <row r="628" spans="1:17">
      <c r="A628" s="85" t="str">
        <f>IF(FN_MC!B606="","*",FN_MC!B606)</f>
        <v>*</v>
      </c>
      <c r="B628" s="86" t="str">
        <f>IF(FN_MC!X606="","*",FN_MC!X606)</f>
        <v>*</v>
      </c>
      <c r="C628" s="87" t="str">
        <f>IF(FN_MC!S606="","*",FN_MC!S606)</f>
        <v>-</v>
      </c>
      <c r="D628" s="87" t="str">
        <f>IF(FN_MC!T606="","*",FN_MC!T606)</f>
        <v>-</v>
      </c>
      <c r="E628" s="87" t="str">
        <f>IF(FN_MC!D606="","*",FN_MC!D606)</f>
        <v>*</v>
      </c>
      <c r="F628" s="87" t="str">
        <f>IF(FN_MC!H606="","*",FN_MC!H606)</f>
        <v>*</v>
      </c>
      <c r="G628" s="87" t="str">
        <f>IF(FN_MC!M606="","*",FN_MC!M606)</f>
        <v>-</v>
      </c>
      <c r="H628" s="125" t="str">
        <f>IF(FN_MC!K606="","*",FN_MC!K606)</f>
        <v>*</v>
      </c>
      <c r="I628" s="110" t="str">
        <f>IF(FN_MC!O606="","*",FN_MC!O606)</f>
        <v>*</v>
      </c>
      <c r="J628" s="110" t="str">
        <f>IF(FN_MC!P606="","*",FN_MC!P606)</f>
        <v>*</v>
      </c>
      <c r="K628" s="118" t="str">
        <f>IF(FN_MC!AK606="","*",FN_MC!AK606)</f>
        <v>-</v>
      </c>
      <c r="L628" s="118" t="str">
        <f>IF(FN_MC!AM606="","*",FN_MC!AM606)</f>
        <v>-</v>
      </c>
      <c r="M628" s="118" t="str">
        <f>IF(FN_MC!AP606="","*",FN_MC!AP606)</f>
        <v>-</v>
      </c>
      <c r="N628" s="118" t="str">
        <f>IF(FN_MC!AM606="","*",FN_MC!AM606)</f>
        <v>-</v>
      </c>
      <c r="O628" s="136">
        <f>FN_MC!BH606</f>
        <v>0</v>
      </c>
      <c r="P628" s="78"/>
      <c r="Q628" s="120" t="str">
        <f>IF($A$2=1,IF(FN_MC!BJ606="","*",FN_MC!BJ606),IF(FN_MC!BK606="","*",FN_MC!BK606))</f>
        <v>*</v>
      </c>
    </row>
    <row r="629" spans="1:17">
      <c r="A629" s="85" t="str">
        <f>IF(FN_MC!B607="","*",FN_MC!B607)</f>
        <v>*</v>
      </c>
      <c r="B629" s="86" t="str">
        <f>IF(FN_MC!X607="","*",FN_MC!X607)</f>
        <v>*</v>
      </c>
      <c r="C629" s="87" t="str">
        <f>IF(FN_MC!S607="","*",FN_MC!S607)</f>
        <v>-</v>
      </c>
      <c r="D629" s="87" t="str">
        <f>IF(FN_MC!T607="","*",FN_MC!T607)</f>
        <v>-</v>
      </c>
      <c r="E629" s="87" t="str">
        <f>IF(FN_MC!D607="","*",FN_MC!D607)</f>
        <v>*</v>
      </c>
      <c r="F629" s="87" t="str">
        <f>IF(FN_MC!H607="","*",FN_MC!H607)</f>
        <v>*</v>
      </c>
      <c r="G629" s="87" t="str">
        <f>IF(FN_MC!M607="","*",FN_MC!M607)</f>
        <v>-</v>
      </c>
      <c r="H629" s="125" t="str">
        <f>IF(FN_MC!K607="","*",FN_MC!K607)</f>
        <v>*</v>
      </c>
      <c r="I629" s="110" t="str">
        <f>IF(FN_MC!O607="","*",FN_MC!O607)</f>
        <v>*</v>
      </c>
      <c r="J629" s="110" t="str">
        <f>IF(FN_MC!P607="","*",FN_MC!P607)</f>
        <v>*</v>
      </c>
      <c r="K629" s="118" t="str">
        <f>IF(FN_MC!AK607="","*",FN_MC!AK607)</f>
        <v>-</v>
      </c>
      <c r="L629" s="118" t="str">
        <f>IF(FN_MC!AM607="","*",FN_MC!AM607)</f>
        <v>-</v>
      </c>
      <c r="M629" s="118" t="str">
        <f>IF(FN_MC!AP607="","*",FN_MC!AP607)</f>
        <v>-</v>
      </c>
      <c r="N629" s="118" t="str">
        <f>IF(FN_MC!AM607="","*",FN_MC!AM607)</f>
        <v>-</v>
      </c>
      <c r="O629" s="136">
        <f>FN_MC!BH607</f>
        <v>0</v>
      </c>
      <c r="P629" s="78"/>
      <c r="Q629" s="120" t="str">
        <f>IF($A$2=1,IF(FN_MC!BJ607="","*",FN_MC!BJ607),IF(FN_MC!BK607="","*",FN_MC!BK607))</f>
        <v>*</v>
      </c>
    </row>
    <row r="630" spans="1:17">
      <c r="A630" s="85" t="str">
        <f>IF(FN_MC!B608="","*",FN_MC!B608)</f>
        <v>*</v>
      </c>
      <c r="B630" s="86" t="str">
        <f>IF(FN_MC!X608="","*",FN_MC!X608)</f>
        <v>*</v>
      </c>
      <c r="C630" s="87" t="str">
        <f>IF(FN_MC!S608="","*",FN_MC!S608)</f>
        <v>-</v>
      </c>
      <c r="D630" s="87" t="str">
        <f>IF(FN_MC!T608="","*",FN_MC!T608)</f>
        <v>-</v>
      </c>
      <c r="E630" s="87" t="str">
        <f>IF(FN_MC!D608="","*",FN_MC!D608)</f>
        <v>*</v>
      </c>
      <c r="F630" s="87" t="str">
        <f>IF(FN_MC!H608="","*",FN_MC!H608)</f>
        <v>*</v>
      </c>
      <c r="G630" s="87" t="str">
        <f>IF(FN_MC!M608="","*",FN_MC!M608)</f>
        <v>-</v>
      </c>
      <c r="H630" s="125" t="str">
        <f>IF(FN_MC!K608="","*",FN_MC!K608)</f>
        <v>*</v>
      </c>
      <c r="I630" s="110" t="str">
        <f>IF(FN_MC!O608="","*",FN_MC!O608)</f>
        <v>*</v>
      </c>
      <c r="J630" s="110" t="str">
        <f>IF(FN_MC!P608="","*",FN_MC!P608)</f>
        <v>*</v>
      </c>
      <c r="K630" s="118" t="str">
        <f>IF(FN_MC!AK608="","*",FN_MC!AK608)</f>
        <v>-</v>
      </c>
      <c r="L630" s="118" t="str">
        <f>IF(FN_MC!AM608="","*",FN_MC!AM608)</f>
        <v>-</v>
      </c>
      <c r="M630" s="118" t="str">
        <f>IF(FN_MC!AP608="","*",FN_MC!AP608)</f>
        <v>-</v>
      </c>
      <c r="N630" s="118" t="str">
        <f>IF(FN_MC!AM608="","*",FN_MC!AM608)</f>
        <v>-</v>
      </c>
      <c r="O630" s="136">
        <f>FN_MC!BH608</f>
        <v>0</v>
      </c>
      <c r="P630" s="78"/>
      <c r="Q630" s="120" t="str">
        <f>IF($A$2=1,IF(FN_MC!BJ608="","*",FN_MC!BJ608),IF(FN_MC!BK608="","*",FN_MC!BK608))</f>
        <v>*</v>
      </c>
    </row>
    <row r="631" spans="1:17">
      <c r="A631" s="85" t="str">
        <f>IF(FN_MC!B609="","*",FN_MC!B609)</f>
        <v>*</v>
      </c>
      <c r="B631" s="86" t="str">
        <f>IF(FN_MC!X609="","*",FN_MC!X609)</f>
        <v>*</v>
      </c>
      <c r="C631" s="87" t="str">
        <f>IF(FN_MC!S609="","*",FN_MC!S609)</f>
        <v>-</v>
      </c>
      <c r="D631" s="87" t="str">
        <f>IF(FN_MC!T609="","*",FN_MC!T609)</f>
        <v>-</v>
      </c>
      <c r="E631" s="87" t="str">
        <f>IF(FN_MC!D609="","*",FN_MC!D609)</f>
        <v>*</v>
      </c>
      <c r="F631" s="87" t="str">
        <f>IF(FN_MC!H609="","*",FN_MC!H609)</f>
        <v>*</v>
      </c>
      <c r="G631" s="87" t="str">
        <f>IF(FN_MC!M609="","*",FN_MC!M609)</f>
        <v>-</v>
      </c>
      <c r="H631" s="125" t="str">
        <f>IF(FN_MC!K609="","*",FN_MC!K609)</f>
        <v>*</v>
      </c>
      <c r="I631" s="110" t="str">
        <f>IF(FN_MC!O609="","*",FN_MC!O609)</f>
        <v>*</v>
      </c>
      <c r="J631" s="110" t="str">
        <f>IF(FN_MC!P609="","*",FN_MC!P609)</f>
        <v>*</v>
      </c>
      <c r="K631" s="118" t="str">
        <f>IF(FN_MC!AK609="","*",FN_MC!AK609)</f>
        <v>-</v>
      </c>
      <c r="L631" s="118" t="str">
        <f>IF(FN_MC!AM609="","*",FN_MC!AM609)</f>
        <v>-</v>
      </c>
      <c r="M631" s="118" t="str">
        <f>IF(FN_MC!AP609="","*",FN_MC!AP609)</f>
        <v>-</v>
      </c>
      <c r="N631" s="118" t="str">
        <f>IF(FN_MC!AM609="","*",FN_MC!AM609)</f>
        <v>-</v>
      </c>
      <c r="O631" s="136">
        <f>FN_MC!BH609</f>
        <v>0</v>
      </c>
      <c r="P631" s="78"/>
      <c r="Q631" s="120" t="str">
        <f>IF($A$2=1,IF(FN_MC!BJ609="","*",FN_MC!BJ609),IF(FN_MC!BK609="","*",FN_MC!BK609))</f>
        <v>*</v>
      </c>
    </row>
    <row r="632" spans="1:17">
      <c r="A632" s="85" t="str">
        <f>IF(FN_MC!B610="","*",FN_MC!B610)</f>
        <v>*</v>
      </c>
      <c r="B632" s="86" t="str">
        <f>IF(FN_MC!X610="","*",FN_MC!X610)</f>
        <v>*</v>
      </c>
      <c r="C632" s="87" t="str">
        <f>IF(FN_MC!S610="","*",FN_MC!S610)</f>
        <v>-</v>
      </c>
      <c r="D632" s="87" t="str">
        <f>IF(FN_MC!T610="","*",FN_MC!T610)</f>
        <v>-</v>
      </c>
      <c r="E632" s="87" t="str">
        <f>IF(FN_MC!D610="","*",FN_MC!D610)</f>
        <v>*</v>
      </c>
      <c r="F632" s="87" t="str">
        <f>IF(FN_MC!H610="","*",FN_MC!H610)</f>
        <v>*</v>
      </c>
      <c r="G632" s="87" t="str">
        <f>IF(FN_MC!M610="","*",FN_MC!M610)</f>
        <v>-</v>
      </c>
      <c r="H632" s="125" t="str">
        <f>IF(FN_MC!K610="","*",FN_MC!K610)</f>
        <v>*</v>
      </c>
      <c r="I632" s="110" t="str">
        <f>IF(FN_MC!O610="","*",FN_MC!O610)</f>
        <v>*</v>
      </c>
      <c r="J632" s="110" t="str">
        <f>IF(FN_MC!P610="","*",FN_MC!P610)</f>
        <v>*</v>
      </c>
      <c r="K632" s="118" t="str">
        <f>IF(FN_MC!AK610="","*",FN_MC!AK610)</f>
        <v>-</v>
      </c>
      <c r="L632" s="118" t="str">
        <f>IF(FN_MC!AM610="","*",FN_MC!AM610)</f>
        <v>-</v>
      </c>
      <c r="M632" s="118" t="str">
        <f>IF(FN_MC!AP610="","*",FN_MC!AP610)</f>
        <v>-</v>
      </c>
      <c r="N632" s="118" t="str">
        <f>IF(FN_MC!AM610="","*",FN_MC!AM610)</f>
        <v>-</v>
      </c>
      <c r="O632" s="136">
        <f>FN_MC!BH610</f>
        <v>0</v>
      </c>
      <c r="P632" s="78"/>
      <c r="Q632" s="120" t="str">
        <f>IF($A$2=1,IF(FN_MC!BJ610="","*",FN_MC!BJ610),IF(FN_MC!BK610="","*",FN_MC!BK610))</f>
        <v>*</v>
      </c>
    </row>
    <row r="633" spans="1:17">
      <c r="A633" s="85" t="str">
        <f>IF(FN_MC!B611="","*",FN_MC!B611)</f>
        <v>*</v>
      </c>
      <c r="B633" s="86" t="str">
        <f>IF(FN_MC!X611="","*",FN_MC!X611)</f>
        <v>*</v>
      </c>
      <c r="C633" s="87" t="str">
        <f>IF(FN_MC!S611="","*",FN_MC!S611)</f>
        <v>-</v>
      </c>
      <c r="D633" s="87" t="str">
        <f>IF(FN_MC!T611="","*",FN_MC!T611)</f>
        <v>-</v>
      </c>
      <c r="E633" s="87" t="str">
        <f>IF(FN_MC!D611="","*",FN_MC!D611)</f>
        <v>*</v>
      </c>
      <c r="F633" s="87" t="str">
        <f>IF(FN_MC!H611="","*",FN_MC!H611)</f>
        <v>*</v>
      </c>
      <c r="G633" s="87" t="str">
        <f>IF(FN_MC!M611="","*",FN_MC!M611)</f>
        <v>-</v>
      </c>
      <c r="H633" s="125" t="str">
        <f>IF(FN_MC!K611="","*",FN_MC!K611)</f>
        <v>*</v>
      </c>
      <c r="I633" s="110" t="str">
        <f>IF(FN_MC!O611="","*",FN_MC!O611)</f>
        <v>*</v>
      </c>
      <c r="J633" s="110" t="str">
        <f>IF(FN_MC!P611="","*",FN_MC!P611)</f>
        <v>*</v>
      </c>
      <c r="K633" s="118" t="str">
        <f>IF(FN_MC!AK611="","*",FN_MC!AK611)</f>
        <v>-</v>
      </c>
      <c r="L633" s="118" t="str">
        <f>IF(FN_MC!AM611="","*",FN_MC!AM611)</f>
        <v>-</v>
      </c>
      <c r="M633" s="118" t="str">
        <f>IF(FN_MC!AP611="","*",FN_MC!AP611)</f>
        <v>-</v>
      </c>
      <c r="N633" s="118" t="str">
        <f>IF(FN_MC!AM611="","*",FN_MC!AM611)</f>
        <v>-</v>
      </c>
      <c r="O633" s="136">
        <f>FN_MC!BH611</f>
        <v>0</v>
      </c>
      <c r="P633" s="78"/>
      <c r="Q633" s="120" t="str">
        <f>IF($A$2=1,IF(FN_MC!BJ611="","*",FN_MC!BJ611),IF(FN_MC!BK611="","*",FN_MC!BK611))</f>
        <v>*</v>
      </c>
    </row>
    <row r="634" spans="1:17">
      <c r="A634" s="85" t="str">
        <f>IF(FN_MC!B612="","*",FN_MC!B612)</f>
        <v>*</v>
      </c>
      <c r="B634" s="86" t="str">
        <f>IF(FN_MC!X612="","*",FN_MC!X612)</f>
        <v>*</v>
      </c>
      <c r="C634" s="87" t="str">
        <f>IF(FN_MC!S612="","*",FN_MC!S612)</f>
        <v>-</v>
      </c>
      <c r="D634" s="87" t="str">
        <f>IF(FN_MC!T612="","*",FN_MC!T612)</f>
        <v>-</v>
      </c>
      <c r="E634" s="87" t="str">
        <f>IF(FN_MC!D612="","*",FN_MC!D612)</f>
        <v>*</v>
      </c>
      <c r="F634" s="87" t="str">
        <f>IF(FN_MC!H612="","*",FN_MC!H612)</f>
        <v>*</v>
      </c>
      <c r="G634" s="87" t="str">
        <f>IF(FN_MC!M612="","*",FN_MC!M612)</f>
        <v>-</v>
      </c>
      <c r="H634" s="125" t="str">
        <f>IF(FN_MC!K612="","*",FN_MC!K612)</f>
        <v>*</v>
      </c>
      <c r="I634" s="110" t="str">
        <f>IF(FN_MC!O612="","*",FN_MC!O612)</f>
        <v>*</v>
      </c>
      <c r="J634" s="110" t="str">
        <f>IF(FN_MC!P612="","*",FN_MC!P612)</f>
        <v>*</v>
      </c>
      <c r="K634" s="118" t="str">
        <f>IF(FN_MC!AK612="","*",FN_MC!AK612)</f>
        <v>-</v>
      </c>
      <c r="L634" s="118" t="str">
        <f>IF(FN_MC!AM612="","*",FN_MC!AM612)</f>
        <v>-</v>
      </c>
      <c r="M634" s="118" t="str">
        <f>IF(FN_MC!AP612="","*",FN_MC!AP612)</f>
        <v>-</v>
      </c>
      <c r="N634" s="118" t="str">
        <f>IF(FN_MC!AM612="","*",FN_MC!AM612)</f>
        <v>-</v>
      </c>
      <c r="O634" s="136">
        <f>FN_MC!BH612</f>
        <v>0</v>
      </c>
      <c r="P634" s="78"/>
      <c r="Q634" s="120" t="str">
        <f>IF($A$2=1,IF(FN_MC!BJ612="","*",FN_MC!BJ612),IF(FN_MC!BK612="","*",FN_MC!BK612))</f>
        <v>*</v>
      </c>
    </row>
    <row r="635" spans="1:17">
      <c r="A635" s="85" t="str">
        <f>IF(FN_MC!B613="","*",FN_MC!B613)</f>
        <v>*</v>
      </c>
      <c r="B635" s="86" t="str">
        <f>IF(FN_MC!X613="","*",FN_MC!X613)</f>
        <v>*</v>
      </c>
      <c r="C635" s="87" t="str">
        <f>IF(FN_MC!S613="","*",FN_MC!S613)</f>
        <v>-</v>
      </c>
      <c r="D635" s="87" t="str">
        <f>IF(FN_MC!T613="","*",FN_MC!T613)</f>
        <v>-</v>
      </c>
      <c r="E635" s="87" t="str">
        <f>IF(FN_MC!D613="","*",FN_MC!D613)</f>
        <v>*</v>
      </c>
      <c r="F635" s="87" t="str">
        <f>IF(FN_MC!H613="","*",FN_MC!H613)</f>
        <v>*</v>
      </c>
      <c r="G635" s="87" t="str">
        <f>IF(FN_MC!M613="","*",FN_MC!M613)</f>
        <v>-</v>
      </c>
      <c r="H635" s="125" t="str">
        <f>IF(FN_MC!K613="","*",FN_MC!K613)</f>
        <v>*</v>
      </c>
      <c r="I635" s="110" t="str">
        <f>IF(FN_MC!O613="","*",FN_MC!O613)</f>
        <v>*</v>
      </c>
      <c r="J635" s="110" t="str">
        <f>IF(FN_MC!P613="","*",FN_MC!P613)</f>
        <v>*</v>
      </c>
      <c r="K635" s="118" t="str">
        <f>IF(FN_MC!AK613="","*",FN_MC!AK613)</f>
        <v>-</v>
      </c>
      <c r="L635" s="118" t="str">
        <f>IF(FN_MC!AM613="","*",FN_MC!AM613)</f>
        <v>-</v>
      </c>
      <c r="M635" s="118" t="str">
        <f>IF(FN_MC!AP613="","*",FN_MC!AP613)</f>
        <v>-</v>
      </c>
      <c r="N635" s="118" t="str">
        <f>IF(FN_MC!AM613="","*",FN_MC!AM613)</f>
        <v>-</v>
      </c>
      <c r="O635" s="136">
        <f>FN_MC!BH613</f>
        <v>0</v>
      </c>
      <c r="P635" s="78"/>
      <c r="Q635" s="120" t="str">
        <f>IF($A$2=1,IF(FN_MC!BJ613="","*",FN_MC!BJ613),IF(FN_MC!BK613="","*",FN_MC!BK613))</f>
        <v>*</v>
      </c>
    </row>
    <row r="636" spans="1:17">
      <c r="A636" s="85" t="str">
        <f>IF(FN_MC!B614="","*",FN_MC!B614)</f>
        <v>*</v>
      </c>
      <c r="B636" s="86" t="str">
        <f>IF(FN_MC!X614="","*",FN_MC!X614)</f>
        <v>*</v>
      </c>
      <c r="C636" s="87" t="str">
        <f>IF(FN_MC!S614="","*",FN_MC!S614)</f>
        <v>-</v>
      </c>
      <c r="D636" s="87" t="str">
        <f>IF(FN_MC!T614="","*",FN_MC!T614)</f>
        <v>-</v>
      </c>
      <c r="E636" s="87" t="str">
        <f>IF(FN_MC!D614="","*",FN_MC!D614)</f>
        <v>*</v>
      </c>
      <c r="F636" s="87" t="str">
        <f>IF(FN_MC!H614="","*",FN_MC!H614)</f>
        <v>*</v>
      </c>
      <c r="G636" s="87" t="str">
        <f>IF(FN_MC!M614="","*",FN_MC!M614)</f>
        <v>-</v>
      </c>
      <c r="H636" s="125" t="str">
        <f>IF(FN_MC!K614="","*",FN_MC!K614)</f>
        <v>*</v>
      </c>
      <c r="I636" s="110" t="str">
        <f>IF(FN_MC!O614="","*",FN_MC!O614)</f>
        <v>*</v>
      </c>
      <c r="J636" s="110" t="str">
        <f>IF(FN_MC!P614="","*",FN_MC!P614)</f>
        <v>*</v>
      </c>
      <c r="K636" s="118" t="str">
        <f>IF(FN_MC!AK614="","*",FN_MC!AK614)</f>
        <v>-</v>
      </c>
      <c r="L636" s="118" t="str">
        <f>IF(FN_MC!AM614="","*",FN_MC!AM614)</f>
        <v>-</v>
      </c>
      <c r="M636" s="118" t="str">
        <f>IF(FN_MC!AP614="","*",FN_MC!AP614)</f>
        <v>-</v>
      </c>
      <c r="N636" s="118" t="str">
        <f>IF(FN_MC!AM614="","*",FN_MC!AM614)</f>
        <v>-</v>
      </c>
      <c r="O636" s="136">
        <f>FN_MC!BH614</f>
        <v>0</v>
      </c>
      <c r="P636" s="78"/>
      <c r="Q636" s="120" t="str">
        <f>IF($A$2=1,IF(FN_MC!BJ614="","*",FN_MC!BJ614),IF(FN_MC!BK614="","*",FN_MC!BK614))</f>
        <v>*</v>
      </c>
    </row>
    <row r="637" spans="1:17">
      <c r="A637" s="85" t="str">
        <f>IF(FN_MC!B615="","*",FN_MC!B615)</f>
        <v>*</v>
      </c>
      <c r="B637" s="86" t="str">
        <f>IF(FN_MC!X615="","*",FN_MC!X615)</f>
        <v>*</v>
      </c>
      <c r="C637" s="87" t="str">
        <f>IF(FN_MC!S615="","*",FN_MC!S615)</f>
        <v>-</v>
      </c>
      <c r="D637" s="87" t="str">
        <f>IF(FN_MC!T615="","*",FN_MC!T615)</f>
        <v>-</v>
      </c>
      <c r="E637" s="87" t="str">
        <f>IF(FN_MC!D615="","*",FN_MC!D615)</f>
        <v>*</v>
      </c>
      <c r="F637" s="87" t="str">
        <f>IF(FN_MC!H615="","*",FN_MC!H615)</f>
        <v>*</v>
      </c>
      <c r="G637" s="87" t="str">
        <f>IF(FN_MC!M615="","*",FN_MC!M615)</f>
        <v>-</v>
      </c>
      <c r="H637" s="125" t="str">
        <f>IF(FN_MC!K615="","*",FN_MC!K615)</f>
        <v>*</v>
      </c>
      <c r="I637" s="110" t="str">
        <f>IF(FN_MC!O615="","*",FN_MC!O615)</f>
        <v>*</v>
      </c>
      <c r="J637" s="110" t="str">
        <f>IF(FN_MC!P615="","*",FN_MC!P615)</f>
        <v>*</v>
      </c>
      <c r="K637" s="118" t="str">
        <f>IF(FN_MC!AK615="","*",FN_MC!AK615)</f>
        <v>-</v>
      </c>
      <c r="L637" s="118" t="str">
        <f>IF(FN_MC!AM615="","*",FN_MC!AM615)</f>
        <v>-</v>
      </c>
      <c r="M637" s="118" t="str">
        <f>IF(FN_MC!AP615="","*",FN_MC!AP615)</f>
        <v>-</v>
      </c>
      <c r="N637" s="118" t="str">
        <f>IF(FN_MC!AM615="","*",FN_MC!AM615)</f>
        <v>-</v>
      </c>
      <c r="O637" s="136">
        <f>FN_MC!BH615</f>
        <v>0</v>
      </c>
      <c r="P637" s="78"/>
      <c r="Q637" s="120" t="str">
        <f>IF($A$2=1,IF(FN_MC!BJ615="","*",FN_MC!BJ615),IF(FN_MC!BK615="","*",FN_MC!BK615))</f>
        <v>*</v>
      </c>
    </row>
    <row r="638" spans="1:17">
      <c r="A638" s="85" t="str">
        <f>IF(FN_MC!B616="","*",FN_MC!B616)</f>
        <v>*</v>
      </c>
      <c r="B638" s="86" t="str">
        <f>IF(FN_MC!X616="","*",FN_MC!X616)</f>
        <v>*</v>
      </c>
      <c r="C638" s="87" t="str">
        <f>IF(FN_MC!S616="","*",FN_MC!S616)</f>
        <v>-</v>
      </c>
      <c r="D638" s="87" t="str">
        <f>IF(FN_MC!T616="","*",FN_MC!T616)</f>
        <v>-</v>
      </c>
      <c r="E638" s="87" t="str">
        <f>IF(FN_MC!D616="","*",FN_MC!D616)</f>
        <v>*</v>
      </c>
      <c r="F638" s="87" t="str">
        <f>IF(FN_MC!H616="","*",FN_MC!H616)</f>
        <v>*</v>
      </c>
      <c r="G638" s="87" t="str">
        <f>IF(FN_MC!M616="","*",FN_MC!M616)</f>
        <v>-</v>
      </c>
      <c r="H638" s="125" t="str">
        <f>IF(FN_MC!K616="","*",FN_MC!K616)</f>
        <v>*</v>
      </c>
      <c r="I638" s="110" t="str">
        <f>IF(FN_MC!O616="","*",FN_MC!O616)</f>
        <v>*</v>
      </c>
      <c r="J638" s="110" t="str">
        <f>IF(FN_MC!P616="","*",FN_MC!P616)</f>
        <v>*</v>
      </c>
      <c r="K638" s="118" t="str">
        <f>IF(FN_MC!AK616="","*",FN_MC!AK616)</f>
        <v>-</v>
      </c>
      <c r="L638" s="118" t="str">
        <f>IF(FN_MC!AM616="","*",FN_MC!AM616)</f>
        <v>-</v>
      </c>
      <c r="M638" s="118" t="str">
        <f>IF(FN_MC!AP616="","*",FN_MC!AP616)</f>
        <v>-</v>
      </c>
      <c r="N638" s="118" t="str">
        <f>IF(FN_MC!AM616="","*",FN_MC!AM616)</f>
        <v>-</v>
      </c>
      <c r="O638" s="136">
        <f>FN_MC!BH616</f>
        <v>0</v>
      </c>
      <c r="P638" s="78"/>
      <c r="Q638" s="120" t="str">
        <f>IF($A$2=1,IF(FN_MC!BJ616="","*",FN_MC!BJ616),IF(FN_MC!BK616="","*",FN_MC!BK616))</f>
        <v>*</v>
      </c>
    </row>
    <row r="639" spans="1:17">
      <c r="A639" s="85" t="str">
        <f>IF(FN_MC!B617="","*",FN_MC!B617)</f>
        <v>*</v>
      </c>
      <c r="B639" s="86" t="str">
        <f>IF(FN_MC!X617="","*",FN_MC!X617)</f>
        <v>*</v>
      </c>
      <c r="C639" s="87" t="str">
        <f>IF(FN_MC!S617="","*",FN_MC!S617)</f>
        <v>-</v>
      </c>
      <c r="D639" s="87" t="str">
        <f>IF(FN_MC!T617="","*",FN_MC!T617)</f>
        <v>-</v>
      </c>
      <c r="E639" s="87" t="str">
        <f>IF(FN_MC!D617="","*",FN_MC!D617)</f>
        <v>*</v>
      </c>
      <c r="F639" s="87" t="str">
        <f>IF(FN_MC!H617="","*",FN_MC!H617)</f>
        <v>*</v>
      </c>
      <c r="G639" s="87" t="str">
        <f>IF(FN_MC!M617="","*",FN_MC!M617)</f>
        <v>-</v>
      </c>
      <c r="H639" s="125" t="str">
        <f>IF(FN_MC!K617="","*",FN_MC!K617)</f>
        <v>*</v>
      </c>
      <c r="I639" s="110" t="str">
        <f>IF(FN_MC!O617="","*",FN_MC!O617)</f>
        <v>*</v>
      </c>
      <c r="J639" s="110" t="str">
        <f>IF(FN_MC!P617="","*",FN_MC!P617)</f>
        <v>*</v>
      </c>
      <c r="K639" s="118" t="str">
        <f>IF(FN_MC!AK617="","*",FN_MC!AK617)</f>
        <v>-</v>
      </c>
      <c r="L639" s="118" t="str">
        <f>IF(FN_MC!AM617="","*",FN_MC!AM617)</f>
        <v>-</v>
      </c>
      <c r="M639" s="118" t="str">
        <f>IF(FN_MC!AP617="","*",FN_MC!AP617)</f>
        <v>-</v>
      </c>
      <c r="N639" s="118" t="str">
        <f>IF(FN_MC!AM617="","*",FN_MC!AM617)</f>
        <v>-</v>
      </c>
      <c r="O639" s="136">
        <f>FN_MC!BH617</f>
        <v>0</v>
      </c>
      <c r="P639" s="78"/>
      <c r="Q639" s="120" t="str">
        <f>IF($A$2=1,IF(FN_MC!BJ617="","*",FN_MC!BJ617),IF(FN_MC!BK617="","*",FN_MC!BK617))</f>
        <v>*</v>
      </c>
    </row>
    <row r="640" spans="1:17">
      <c r="A640" s="85" t="str">
        <f>IF(FN_MC!B618="","*",FN_MC!B618)</f>
        <v>*</v>
      </c>
      <c r="B640" s="86" t="str">
        <f>IF(FN_MC!X618="","*",FN_MC!X618)</f>
        <v>*</v>
      </c>
      <c r="C640" s="87" t="str">
        <f>IF(FN_MC!S618="","*",FN_MC!S618)</f>
        <v>-</v>
      </c>
      <c r="D640" s="87" t="str">
        <f>IF(FN_MC!T618="","*",FN_MC!T618)</f>
        <v>-</v>
      </c>
      <c r="E640" s="87" t="str">
        <f>IF(FN_MC!D618="","*",FN_MC!D618)</f>
        <v>*</v>
      </c>
      <c r="F640" s="87" t="str">
        <f>IF(FN_MC!H618="","*",FN_MC!H618)</f>
        <v>*</v>
      </c>
      <c r="G640" s="87" t="str">
        <f>IF(FN_MC!M618="","*",FN_MC!M618)</f>
        <v>-</v>
      </c>
      <c r="H640" s="125" t="str">
        <f>IF(FN_MC!K618="","*",FN_MC!K618)</f>
        <v>*</v>
      </c>
      <c r="I640" s="110" t="str">
        <f>IF(FN_MC!O618="","*",FN_MC!O618)</f>
        <v>*</v>
      </c>
      <c r="J640" s="110" t="str">
        <f>IF(FN_MC!P618="","*",FN_MC!P618)</f>
        <v>*</v>
      </c>
      <c r="K640" s="118" t="str">
        <f>IF(FN_MC!AK618="","*",FN_MC!AK618)</f>
        <v>-</v>
      </c>
      <c r="L640" s="118" t="str">
        <f>IF(FN_MC!AM618="","*",FN_MC!AM618)</f>
        <v>-</v>
      </c>
      <c r="M640" s="118" t="str">
        <f>IF(FN_MC!AP618="","*",FN_MC!AP618)</f>
        <v>-</v>
      </c>
      <c r="N640" s="118" t="str">
        <f>IF(FN_MC!AM618="","*",FN_MC!AM618)</f>
        <v>-</v>
      </c>
      <c r="O640" s="136">
        <f>FN_MC!BH618</f>
        <v>0</v>
      </c>
      <c r="P640" s="78"/>
      <c r="Q640" s="120" t="str">
        <f>IF($A$2=1,IF(FN_MC!BJ618="","*",FN_MC!BJ618),IF(FN_MC!BK618="","*",FN_MC!BK618))</f>
        <v>*</v>
      </c>
    </row>
    <row r="641" spans="1:17">
      <c r="A641" s="85" t="str">
        <f>IF(FN_MC!B619="","*",FN_MC!B619)</f>
        <v>*</v>
      </c>
      <c r="B641" s="86" t="str">
        <f>IF(FN_MC!X619="","*",FN_MC!X619)</f>
        <v>*</v>
      </c>
      <c r="C641" s="87" t="str">
        <f>IF(FN_MC!S619="","*",FN_MC!S619)</f>
        <v>-</v>
      </c>
      <c r="D641" s="87" t="str">
        <f>IF(FN_MC!T619="","*",FN_MC!T619)</f>
        <v>-</v>
      </c>
      <c r="E641" s="87" t="str">
        <f>IF(FN_MC!D619="","*",FN_MC!D619)</f>
        <v>*</v>
      </c>
      <c r="F641" s="87" t="str">
        <f>IF(FN_MC!H619="","*",FN_MC!H619)</f>
        <v>*</v>
      </c>
      <c r="G641" s="87" t="str">
        <f>IF(FN_MC!M619="","*",FN_MC!M619)</f>
        <v>-</v>
      </c>
      <c r="H641" s="125" t="str">
        <f>IF(FN_MC!K619="","*",FN_MC!K619)</f>
        <v>*</v>
      </c>
      <c r="I641" s="110" t="str">
        <f>IF(FN_MC!O619="","*",FN_MC!O619)</f>
        <v>*</v>
      </c>
      <c r="J641" s="110" t="str">
        <f>IF(FN_MC!P619="","*",FN_MC!P619)</f>
        <v>*</v>
      </c>
      <c r="K641" s="118" t="str">
        <f>IF(FN_MC!AK619="","*",FN_MC!AK619)</f>
        <v>-</v>
      </c>
      <c r="L641" s="118" t="str">
        <f>IF(FN_MC!AM619="","*",FN_MC!AM619)</f>
        <v>-</v>
      </c>
      <c r="M641" s="118" t="str">
        <f>IF(FN_MC!AP619="","*",FN_MC!AP619)</f>
        <v>-</v>
      </c>
      <c r="N641" s="118" t="str">
        <f>IF(FN_MC!AM619="","*",FN_MC!AM619)</f>
        <v>-</v>
      </c>
      <c r="O641" s="136">
        <f>FN_MC!BH619</f>
        <v>0</v>
      </c>
      <c r="P641" s="78"/>
      <c r="Q641" s="120" t="str">
        <f>IF($A$2=1,IF(FN_MC!BJ619="","*",FN_MC!BJ619),IF(FN_MC!BK619="","*",FN_MC!BK619))</f>
        <v>*</v>
      </c>
    </row>
    <row r="642" spans="1:17">
      <c r="A642" s="85" t="str">
        <f>IF(FN_MC!B620="","*",FN_MC!B620)</f>
        <v>*</v>
      </c>
      <c r="B642" s="86" t="str">
        <f>IF(FN_MC!X620="","*",FN_MC!X620)</f>
        <v>*</v>
      </c>
      <c r="C642" s="87" t="str">
        <f>IF(FN_MC!S620="","*",FN_MC!S620)</f>
        <v>-</v>
      </c>
      <c r="D642" s="87" t="str">
        <f>IF(FN_MC!T620="","*",FN_MC!T620)</f>
        <v>-</v>
      </c>
      <c r="E642" s="87" t="str">
        <f>IF(FN_MC!D620="","*",FN_MC!D620)</f>
        <v>*</v>
      </c>
      <c r="F642" s="87" t="str">
        <f>IF(FN_MC!H620="","*",FN_MC!H620)</f>
        <v>*</v>
      </c>
      <c r="G642" s="87" t="str">
        <f>IF(FN_MC!M620="","*",FN_MC!M620)</f>
        <v>-</v>
      </c>
      <c r="H642" s="125" t="str">
        <f>IF(FN_MC!K620="","*",FN_MC!K620)</f>
        <v>*</v>
      </c>
      <c r="I642" s="110" t="str">
        <f>IF(FN_MC!O620="","*",FN_MC!O620)</f>
        <v>*</v>
      </c>
      <c r="J642" s="110" t="str">
        <f>IF(FN_MC!P620="","*",FN_MC!P620)</f>
        <v>*</v>
      </c>
      <c r="K642" s="118" t="str">
        <f>IF(FN_MC!AK620="","*",FN_MC!AK620)</f>
        <v>-</v>
      </c>
      <c r="L642" s="118" t="str">
        <f>IF(FN_MC!AM620="","*",FN_MC!AM620)</f>
        <v>-</v>
      </c>
      <c r="M642" s="118" t="str">
        <f>IF(FN_MC!AP620="","*",FN_MC!AP620)</f>
        <v>-</v>
      </c>
      <c r="N642" s="118" t="str">
        <f>IF(FN_MC!AM620="","*",FN_MC!AM620)</f>
        <v>-</v>
      </c>
      <c r="O642" s="136">
        <f>FN_MC!BH620</f>
        <v>0</v>
      </c>
      <c r="P642" s="78"/>
      <c r="Q642" s="120" t="str">
        <f>IF($A$2=1,IF(FN_MC!BJ620="","*",FN_MC!BJ620),IF(FN_MC!BK620="","*",FN_MC!BK620))</f>
        <v>*</v>
      </c>
    </row>
    <row r="643" spans="1:17">
      <c r="A643" s="85" t="str">
        <f>IF(FN_MC!B621="","*",FN_MC!B621)</f>
        <v>*</v>
      </c>
      <c r="B643" s="86" t="str">
        <f>IF(FN_MC!X621="","*",FN_MC!X621)</f>
        <v>*</v>
      </c>
      <c r="C643" s="87" t="str">
        <f>IF(FN_MC!S621="","*",FN_MC!S621)</f>
        <v>-</v>
      </c>
      <c r="D643" s="87" t="str">
        <f>IF(FN_MC!T621="","*",FN_MC!T621)</f>
        <v>-</v>
      </c>
      <c r="E643" s="87" t="str">
        <f>IF(FN_MC!D621="","*",FN_MC!D621)</f>
        <v>*</v>
      </c>
      <c r="F643" s="87" t="str">
        <f>IF(FN_MC!H621="","*",FN_MC!H621)</f>
        <v>*</v>
      </c>
      <c r="G643" s="87" t="str">
        <f>IF(FN_MC!M621="","*",FN_MC!M621)</f>
        <v>-</v>
      </c>
      <c r="H643" s="125" t="str">
        <f>IF(FN_MC!K621="","*",FN_MC!K621)</f>
        <v>*</v>
      </c>
      <c r="I643" s="110" t="str">
        <f>IF(FN_MC!O621="","*",FN_MC!O621)</f>
        <v>*</v>
      </c>
      <c r="J643" s="110" t="str">
        <f>IF(FN_MC!P621="","*",FN_MC!P621)</f>
        <v>*</v>
      </c>
      <c r="K643" s="118" t="str">
        <f>IF(FN_MC!AK621="","*",FN_MC!AK621)</f>
        <v>-</v>
      </c>
      <c r="L643" s="118" t="str">
        <f>IF(FN_MC!AM621="","*",FN_MC!AM621)</f>
        <v>-</v>
      </c>
      <c r="M643" s="118" t="str">
        <f>IF(FN_MC!AP621="","*",FN_MC!AP621)</f>
        <v>-</v>
      </c>
      <c r="N643" s="118" t="str">
        <f>IF(FN_MC!AM621="","*",FN_MC!AM621)</f>
        <v>-</v>
      </c>
      <c r="O643" s="136">
        <f>FN_MC!BH621</f>
        <v>0</v>
      </c>
      <c r="P643" s="78"/>
      <c r="Q643" s="120" t="str">
        <f>IF($A$2=1,IF(FN_MC!BJ621="","*",FN_MC!BJ621),IF(FN_MC!BK621="","*",FN_MC!BK621))</f>
        <v>*</v>
      </c>
    </row>
    <row r="644" spans="1:17">
      <c r="A644" s="85" t="str">
        <f>IF(FN_MC!B622="","*",FN_MC!B622)</f>
        <v>*</v>
      </c>
      <c r="B644" s="86" t="str">
        <f>IF(FN_MC!X622="","*",FN_MC!X622)</f>
        <v>*</v>
      </c>
      <c r="C644" s="87" t="str">
        <f>IF(FN_MC!S622="","*",FN_MC!S622)</f>
        <v>-</v>
      </c>
      <c r="D644" s="87" t="str">
        <f>IF(FN_MC!T622="","*",FN_MC!T622)</f>
        <v>-</v>
      </c>
      <c r="E644" s="87" t="str">
        <f>IF(FN_MC!D622="","*",FN_MC!D622)</f>
        <v>*</v>
      </c>
      <c r="F644" s="87" t="str">
        <f>IF(FN_MC!H622="","*",FN_MC!H622)</f>
        <v>*</v>
      </c>
      <c r="G644" s="87" t="str">
        <f>IF(FN_MC!M622="","*",FN_MC!M622)</f>
        <v>-</v>
      </c>
      <c r="H644" s="125" t="str">
        <f>IF(FN_MC!K622="","*",FN_MC!K622)</f>
        <v>*</v>
      </c>
      <c r="I644" s="110" t="str">
        <f>IF(FN_MC!O622="","*",FN_MC!O622)</f>
        <v>*</v>
      </c>
      <c r="J644" s="110" t="str">
        <f>IF(FN_MC!P622="","*",FN_MC!P622)</f>
        <v>*</v>
      </c>
      <c r="K644" s="118" t="str">
        <f>IF(FN_MC!AK622="","*",FN_MC!AK622)</f>
        <v>-</v>
      </c>
      <c r="L644" s="118" t="str">
        <f>IF(FN_MC!AM622="","*",FN_MC!AM622)</f>
        <v>-</v>
      </c>
      <c r="M644" s="118" t="str">
        <f>IF(FN_MC!AP622="","*",FN_MC!AP622)</f>
        <v>-</v>
      </c>
      <c r="N644" s="118" t="str">
        <f>IF(FN_MC!AM622="","*",FN_MC!AM622)</f>
        <v>-</v>
      </c>
      <c r="O644" s="136">
        <f>FN_MC!BH622</f>
        <v>0</v>
      </c>
      <c r="P644" s="78"/>
      <c r="Q644" s="120" t="str">
        <f>IF($A$2=1,IF(FN_MC!BJ622="","*",FN_MC!BJ622),IF(FN_MC!BK622="","*",FN_MC!BK622))</f>
        <v>*</v>
      </c>
    </row>
    <row r="645" spans="1:17">
      <c r="A645" s="85" t="str">
        <f>IF(FN_MC!B623="","*",FN_MC!B623)</f>
        <v>*</v>
      </c>
      <c r="B645" s="86" t="str">
        <f>IF(FN_MC!X623="","*",FN_MC!X623)</f>
        <v>*</v>
      </c>
      <c r="C645" s="87" t="str">
        <f>IF(FN_MC!S623="","*",FN_MC!S623)</f>
        <v>-</v>
      </c>
      <c r="D645" s="87" t="str">
        <f>IF(FN_MC!T623="","*",FN_MC!T623)</f>
        <v>-</v>
      </c>
      <c r="E645" s="87" t="str">
        <f>IF(FN_MC!D623="","*",FN_MC!D623)</f>
        <v>*</v>
      </c>
      <c r="F645" s="87" t="str">
        <f>IF(FN_MC!H623="","*",FN_MC!H623)</f>
        <v>*</v>
      </c>
      <c r="G645" s="87" t="str">
        <f>IF(FN_MC!M623="","*",FN_MC!M623)</f>
        <v>-</v>
      </c>
      <c r="H645" s="125" t="str">
        <f>IF(FN_MC!K623="","*",FN_MC!K623)</f>
        <v>*</v>
      </c>
      <c r="I645" s="110" t="str">
        <f>IF(FN_MC!O623="","*",FN_MC!O623)</f>
        <v>*</v>
      </c>
      <c r="J645" s="110" t="str">
        <f>IF(FN_MC!P623="","*",FN_MC!P623)</f>
        <v>*</v>
      </c>
      <c r="K645" s="118" t="str">
        <f>IF(FN_MC!AK623="","*",FN_MC!AK623)</f>
        <v>-</v>
      </c>
      <c r="L645" s="118" t="str">
        <f>IF(FN_MC!AM623="","*",FN_MC!AM623)</f>
        <v>-</v>
      </c>
      <c r="M645" s="118" t="str">
        <f>IF(FN_MC!AP623="","*",FN_MC!AP623)</f>
        <v>-</v>
      </c>
      <c r="N645" s="118" t="str">
        <f>IF(FN_MC!AM623="","*",FN_MC!AM623)</f>
        <v>-</v>
      </c>
      <c r="O645" s="136">
        <f>FN_MC!BH623</f>
        <v>0</v>
      </c>
      <c r="P645" s="78"/>
      <c r="Q645" s="120" t="str">
        <f>IF($A$2=1,IF(FN_MC!BJ623="","*",FN_MC!BJ623),IF(FN_MC!BK623="","*",FN_MC!BK623))</f>
        <v>*</v>
      </c>
    </row>
    <row r="646" spans="1:17">
      <c r="A646" s="85" t="str">
        <f>IF(FN_MC!B624="","*",FN_MC!B624)</f>
        <v>*</v>
      </c>
      <c r="B646" s="86" t="str">
        <f>IF(FN_MC!X624="","*",FN_MC!X624)</f>
        <v>*</v>
      </c>
      <c r="C646" s="87" t="str">
        <f>IF(FN_MC!S624="","*",FN_MC!S624)</f>
        <v>-</v>
      </c>
      <c r="D646" s="87" t="str">
        <f>IF(FN_MC!T624="","*",FN_MC!T624)</f>
        <v>-</v>
      </c>
      <c r="E646" s="87" t="str">
        <f>IF(FN_MC!D624="","*",FN_MC!D624)</f>
        <v>*</v>
      </c>
      <c r="F646" s="87" t="str">
        <f>IF(FN_MC!H624="","*",FN_MC!H624)</f>
        <v>*</v>
      </c>
      <c r="G646" s="87" t="str">
        <f>IF(FN_MC!M624="","*",FN_MC!M624)</f>
        <v>-</v>
      </c>
      <c r="H646" s="125" t="str">
        <f>IF(FN_MC!K624="","*",FN_MC!K624)</f>
        <v>*</v>
      </c>
      <c r="I646" s="110" t="str">
        <f>IF(FN_MC!O624="","*",FN_MC!O624)</f>
        <v>*</v>
      </c>
      <c r="J646" s="110" t="str">
        <f>IF(FN_MC!P624="","*",FN_MC!P624)</f>
        <v>*</v>
      </c>
      <c r="K646" s="118" t="str">
        <f>IF(FN_MC!AK624="","*",FN_MC!AK624)</f>
        <v>-</v>
      </c>
      <c r="L646" s="118" t="str">
        <f>IF(FN_MC!AM624="","*",FN_MC!AM624)</f>
        <v>-</v>
      </c>
      <c r="M646" s="118" t="str">
        <f>IF(FN_MC!AP624="","*",FN_MC!AP624)</f>
        <v>-</v>
      </c>
      <c r="N646" s="118" t="str">
        <f>IF(FN_MC!AM624="","*",FN_MC!AM624)</f>
        <v>-</v>
      </c>
      <c r="O646" s="136">
        <f>FN_MC!BH624</f>
        <v>0</v>
      </c>
      <c r="P646" s="78"/>
      <c r="Q646" s="120" t="str">
        <f>IF($A$2=1,IF(FN_MC!BJ624="","*",FN_MC!BJ624),IF(FN_MC!BK624="","*",FN_MC!BK624))</f>
        <v>*</v>
      </c>
    </row>
    <row r="647" spans="1:17">
      <c r="A647" s="85" t="str">
        <f>IF(FN_MC!B625="","*",FN_MC!B625)</f>
        <v>*</v>
      </c>
      <c r="B647" s="86" t="str">
        <f>IF(FN_MC!X625="","*",FN_MC!X625)</f>
        <v>*</v>
      </c>
      <c r="C647" s="87" t="str">
        <f>IF(FN_MC!S625="","*",FN_MC!S625)</f>
        <v>-</v>
      </c>
      <c r="D647" s="87" t="str">
        <f>IF(FN_MC!T625="","*",FN_MC!T625)</f>
        <v>-</v>
      </c>
      <c r="E647" s="87" t="str">
        <f>IF(FN_MC!D625="","*",FN_MC!D625)</f>
        <v>*</v>
      </c>
      <c r="F647" s="87" t="str">
        <f>IF(FN_MC!H625="","*",FN_MC!H625)</f>
        <v>*</v>
      </c>
      <c r="G647" s="87" t="str">
        <f>IF(FN_MC!M625="","*",FN_MC!M625)</f>
        <v>-</v>
      </c>
      <c r="H647" s="125" t="str">
        <f>IF(FN_MC!K625="","*",FN_MC!K625)</f>
        <v>*</v>
      </c>
      <c r="I647" s="110" t="str">
        <f>IF(FN_MC!O625="","*",FN_MC!O625)</f>
        <v>*</v>
      </c>
      <c r="J647" s="110" t="str">
        <f>IF(FN_MC!P625="","*",FN_MC!P625)</f>
        <v>*</v>
      </c>
      <c r="K647" s="118" t="str">
        <f>IF(FN_MC!AK625="","*",FN_MC!AK625)</f>
        <v>-</v>
      </c>
      <c r="L647" s="118" t="str">
        <f>IF(FN_MC!AM625="","*",FN_MC!AM625)</f>
        <v>-</v>
      </c>
      <c r="M647" s="118" t="str">
        <f>IF(FN_MC!AP625="","*",FN_MC!AP625)</f>
        <v>-</v>
      </c>
      <c r="N647" s="118" t="str">
        <f>IF(FN_MC!AM625="","*",FN_MC!AM625)</f>
        <v>-</v>
      </c>
      <c r="O647" s="136">
        <f>FN_MC!BH625</f>
        <v>0</v>
      </c>
      <c r="P647" s="78"/>
      <c r="Q647" s="120" t="str">
        <f>IF($A$2=1,IF(FN_MC!BJ625="","*",FN_MC!BJ625),IF(FN_MC!BK625="","*",FN_MC!BK625))</f>
        <v>*</v>
      </c>
    </row>
    <row r="648" spans="1:17">
      <c r="A648" s="85" t="str">
        <f>IF(FN_MC!B626="","*",FN_MC!B626)</f>
        <v>*</v>
      </c>
      <c r="B648" s="86" t="str">
        <f>IF(FN_MC!X626="","*",FN_MC!X626)</f>
        <v>*</v>
      </c>
      <c r="C648" s="87" t="str">
        <f>IF(FN_MC!S626="","*",FN_MC!S626)</f>
        <v>-</v>
      </c>
      <c r="D648" s="87" t="str">
        <f>IF(FN_MC!T626="","*",FN_MC!T626)</f>
        <v>-</v>
      </c>
      <c r="E648" s="87" t="str">
        <f>IF(FN_MC!D626="","*",FN_MC!D626)</f>
        <v>*</v>
      </c>
      <c r="F648" s="87" t="str">
        <f>IF(FN_MC!H626="","*",FN_MC!H626)</f>
        <v>*</v>
      </c>
      <c r="G648" s="87" t="str">
        <f>IF(FN_MC!M626="","*",FN_MC!M626)</f>
        <v>-</v>
      </c>
      <c r="H648" s="125" t="str">
        <f>IF(FN_MC!K626="","*",FN_MC!K626)</f>
        <v>*</v>
      </c>
      <c r="I648" s="110" t="str">
        <f>IF(FN_MC!O626="","*",FN_MC!O626)</f>
        <v>*</v>
      </c>
      <c r="J648" s="110" t="str">
        <f>IF(FN_MC!P626="","*",FN_MC!P626)</f>
        <v>*</v>
      </c>
      <c r="K648" s="118" t="str">
        <f>IF(FN_MC!AK626="","*",FN_MC!AK626)</f>
        <v>-</v>
      </c>
      <c r="L648" s="118" t="str">
        <f>IF(FN_MC!AM626="","*",FN_MC!AM626)</f>
        <v>-</v>
      </c>
      <c r="M648" s="118" t="str">
        <f>IF(FN_MC!AP626="","*",FN_MC!AP626)</f>
        <v>-</v>
      </c>
      <c r="N648" s="118" t="str">
        <f>IF(FN_MC!AM626="","*",FN_MC!AM626)</f>
        <v>-</v>
      </c>
      <c r="O648" s="136">
        <f>FN_MC!BH626</f>
        <v>0</v>
      </c>
      <c r="P648" s="78"/>
      <c r="Q648" s="120" t="str">
        <f>IF($A$2=1,IF(FN_MC!BJ626="","*",FN_MC!BJ626),IF(FN_MC!BK626="","*",FN_MC!BK626))</f>
        <v>*</v>
      </c>
    </row>
    <row r="649" spans="1:17">
      <c r="A649" s="85" t="str">
        <f>IF(FN_MC!B627="","*",FN_MC!B627)</f>
        <v>*</v>
      </c>
      <c r="B649" s="86" t="str">
        <f>IF(FN_MC!X627="","*",FN_MC!X627)</f>
        <v>*</v>
      </c>
      <c r="C649" s="87" t="str">
        <f>IF(FN_MC!S627="","*",FN_MC!S627)</f>
        <v>-</v>
      </c>
      <c r="D649" s="87" t="str">
        <f>IF(FN_MC!T627="","*",FN_MC!T627)</f>
        <v>-</v>
      </c>
      <c r="E649" s="87" t="str">
        <f>IF(FN_MC!D627="","*",FN_MC!D627)</f>
        <v>*</v>
      </c>
      <c r="F649" s="87" t="str">
        <f>IF(FN_MC!H627="","*",FN_MC!H627)</f>
        <v>*</v>
      </c>
      <c r="G649" s="87" t="str">
        <f>IF(FN_MC!M627="","*",FN_MC!M627)</f>
        <v>-</v>
      </c>
      <c r="H649" s="125" t="str">
        <f>IF(FN_MC!K627="","*",FN_MC!K627)</f>
        <v>*</v>
      </c>
      <c r="I649" s="110" t="str">
        <f>IF(FN_MC!O627="","*",FN_MC!O627)</f>
        <v>*</v>
      </c>
      <c r="J649" s="110" t="str">
        <f>IF(FN_MC!P627="","*",FN_MC!P627)</f>
        <v>*</v>
      </c>
      <c r="K649" s="118" t="str">
        <f>IF(FN_MC!AK627="","*",FN_MC!AK627)</f>
        <v>-</v>
      </c>
      <c r="L649" s="118" t="str">
        <f>IF(FN_MC!AM627="","*",FN_MC!AM627)</f>
        <v>-</v>
      </c>
      <c r="M649" s="118" t="str">
        <f>IF(FN_MC!AP627="","*",FN_MC!AP627)</f>
        <v>-</v>
      </c>
      <c r="N649" s="118" t="str">
        <f>IF(FN_MC!AM627="","*",FN_MC!AM627)</f>
        <v>-</v>
      </c>
      <c r="O649" s="136">
        <f>FN_MC!BH627</f>
        <v>0</v>
      </c>
      <c r="P649" s="78"/>
      <c r="Q649" s="120" t="str">
        <f>IF($A$2=1,IF(FN_MC!BJ627="","*",FN_MC!BJ627),IF(FN_MC!BK627="","*",FN_MC!BK627))</f>
        <v>*</v>
      </c>
    </row>
    <row r="650" spans="1:17">
      <c r="A650" s="85" t="str">
        <f>IF(FN_MC!B628="","*",FN_MC!B628)</f>
        <v>*</v>
      </c>
      <c r="B650" s="86" t="str">
        <f>IF(FN_MC!X628="","*",FN_MC!X628)</f>
        <v>*</v>
      </c>
      <c r="C650" s="87" t="str">
        <f>IF(FN_MC!S628="","*",FN_MC!S628)</f>
        <v>-</v>
      </c>
      <c r="D650" s="87" t="str">
        <f>IF(FN_MC!T628="","*",FN_MC!T628)</f>
        <v>-</v>
      </c>
      <c r="E650" s="87" t="str">
        <f>IF(FN_MC!D628="","*",FN_MC!D628)</f>
        <v>*</v>
      </c>
      <c r="F650" s="87" t="str">
        <f>IF(FN_MC!H628="","*",FN_MC!H628)</f>
        <v>*</v>
      </c>
      <c r="G650" s="87" t="str">
        <f>IF(FN_MC!M628="","*",FN_MC!M628)</f>
        <v>-</v>
      </c>
      <c r="H650" s="125" t="str">
        <f>IF(FN_MC!K628="","*",FN_MC!K628)</f>
        <v>*</v>
      </c>
      <c r="I650" s="110" t="str">
        <f>IF(FN_MC!O628="","*",FN_MC!O628)</f>
        <v>*</v>
      </c>
      <c r="J650" s="110" t="str">
        <f>IF(FN_MC!P628="","*",FN_MC!P628)</f>
        <v>*</v>
      </c>
      <c r="K650" s="118" t="str">
        <f>IF(FN_MC!AK628="","*",FN_MC!AK628)</f>
        <v>-</v>
      </c>
      <c r="L650" s="118" t="str">
        <f>IF(FN_MC!AM628="","*",FN_MC!AM628)</f>
        <v>-</v>
      </c>
      <c r="M650" s="118" t="str">
        <f>IF(FN_MC!AP628="","*",FN_MC!AP628)</f>
        <v>-</v>
      </c>
      <c r="N650" s="118" t="str">
        <f>IF(FN_MC!AM628="","*",FN_MC!AM628)</f>
        <v>-</v>
      </c>
      <c r="O650" s="136">
        <f>FN_MC!BH628</f>
        <v>0</v>
      </c>
      <c r="P650" s="78"/>
      <c r="Q650" s="120" t="str">
        <f>IF($A$2=1,IF(FN_MC!BJ628="","*",FN_MC!BJ628),IF(FN_MC!BK628="","*",FN_MC!BK628))</f>
        <v>*</v>
      </c>
    </row>
    <row r="651" spans="1:17">
      <c r="A651" s="85" t="str">
        <f>IF(FN_MC!B629="","*",FN_MC!B629)</f>
        <v>*</v>
      </c>
      <c r="B651" s="86" t="str">
        <f>IF(FN_MC!X629="","*",FN_MC!X629)</f>
        <v>*</v>
      </c>
      <c r="C651" s="87" t="str">
        <f>IF(FN_MC!S629="","*",FN_MC!S629)</f>
        <v>-</v>
      </c>
      <c r="D651" s="87" t="str">
        <f>IF(FN_MC!T629="","*",FN_MC!T629)</f>
        <v>-</v>
      </c>
      <c r="E651" s="87" t="str">
        <f>IF(FN_MC!D629="","*",FN_MC!D629)</f>
        <v>*</v>
      </c>
      <c r="F651" s="87" t="str">
        <f>IF(FN_MC!H629="","*",FN_MC!H629)</f>
        <v>*</v>
      </c>
      <c r="G651" s="87" t="str">
        <f>IF(FN_MC!M629="","*",FN_MC!M629)</f>
        <v>-</v>
      </c>
      <c r="H651" s="125" t="str">
        <f>IF(FN_MC!K629="","*",FN_MC!K629)</f>
        <v>*</v>
      </c>
      <c r="I651" s="110" t="str">
        <f>IF(FN_MC!O629="","*",FN_MC!O629)</f>
        <v>*</v>
      </c>
      <c r="J651" s="110" t="str">
        <f>IF(FN_MC!P629="","*",FN_MC!P629)</f>
        <v>*</v>
      </c>
      <c r="K651" s="118" t="str">
        <f>IF(FN_MC!AK629="","*",FN_MC!AK629)</f>
        <v>-</v>
      </c>
      <c r="L651" s="118" t="str">
        <f>IF(FN_MC!AM629="","*",FN_MC!AM629)</f>
        <v>-</v>
      </c>
      <c r="M651" s="118" t="str">
        <f>IF(FN_MC!AP629="","*",FN_MC!AP629)</f>
        <v>-</v>
      </c>
      <c r="N651" s="118" t="str">
        <f>IF(FN_MC!AM629="","*",FN_MC!AM629)</f>
        <v>-</v>
      </c>
      <c r="O651" s="136">
        <f>FN_MC!BH629</f>
        <v>0</v>
      </c>
      <c r="P651" s="78"/>
      <c r="Q651" s="120" t="str">
        <f>IF($A$2=1,IF(FN_MC!BJ629="","*",FN_MC!BJ629),IF(FN_MC!BK629="","*",FN_MC!BK629))</f>
        <v>*</v>
      </c>
    </row>
    <row r="652" spans="1:17">
      <c r="A652" s="85" t="str">
        <f>IF(FN_MC!B630="","*",FN_MC!B630)</f>
        <v>*</v>
      </c>
      <c r="B652" s="86" t="str">
        <f>IF(FN_MC!X630="","*",FN_MC!X630)</f>
        <v>*</v>
      </c>
      <c r="C652" s="87" t="str">
        <f>IF(FN_MC!S630="","*",FN_MC!S630)</f>
        <v>-</v>
      </c>
      <c r="D652" s="87" t="str">
        <f>IF(FN_MC!T630="","*",FN_MC!T630)</f>
        <v>-</v>
      </c>
      <c r="E652" s="87" t="str">
        <f>IF(FN_MC!D630="","*",FN_MC!D630)</f>
        <v>*</v>
      </c>
      <c r="F652" s="87" t="str">
        <f>IF(FN_MC!H630="","*",FN_MC!H630)</f>
        <v>*</v>
      </c>
      <c r="G652" s="87" t="str">
        <f>IF(FN_MC!M630="","*",FN_MC!M630)</f>
        <v>-</v>
      </c>
      <c r="H652" s="125" t="str">
        <f>IF(FN_MC!K630="","*",FN_MC!K630)</f>
        <v>*</v>
      </c>
      <c r="I652" s="110" t="str">
        <f>IF(FN_MC!O630="","*",FN_MC!O630)</f>
        <v>*</v>
      </c>
      <c r="J652" s="110" t="str">
        <f>IF(FN_MC!P630="","*",FN_MC!P630)</f>
        <v>*</v>
      </c>
      <c r="K652" s="118" t="str">
        <f>IF(FN_MC!AK630="","*",FN_MC!AK630)</f>
        <v>-</v>
      </c>
      <c r="L652" s="118" t="str">
        <f>IF(FN_MC!AM630="","*",FN_MC!AM630)</f>
        <v>-</v>
      </c>
      <c r="M652" s="118" t="str">
        <f>IF(FN_MC!AP630="","*",FN_MC!AP630)</f>
        <v>-</v>
      </c>
      <c r="N652" s="118" t="str">
        <f>IF(FN_MC!AM630="","*",FN_MC!AM630)</f>
        <v>-</v>
      </c>
      <c r="O652" s="136">
        <f>FN_MC!BH630</f>
        <v>0</v>
      </c>
      <c r="P652" s="78"/>
      <c r="Q652" s="120" t="str">
        <f>IF($A$2=1,IF(FN_MC!BJ630="","*",FN_MC!BJ630),IF(FN_MC!BK630="","*",FN_MC!BK630))</f>
        <v>*</v>
      </c>
    </row>
    <row r="653" spans="1:17">
      <c r="A653" s="85" t="str">
        <f>IF(FN_MC!B631="","*",FN_MC!B631)</f>
        <v>*</v>
      </c>
      <c r="B653" s="86" t="str">
        <f>IF(FN_MC!X631="","*",FN_MC!X631)</f>
        <v>*</v>
      </c>
      <c r="C653" s="87" t="str">
        <f>IF(FN_MC!S631="","*",FN_MC!S631)</f>
        <v>-</v>
      </c>
      <c r="D653" s="87" t="str">
        <f>IF(FN_MC!T631="","*",FN_MC!T631)</f>
        <v>-</v>
      </c>
      <c r="E653" s="87" t="str">
        <f>IF(FN_MC!D631="","*",FN_MC!D631)</f>
        <v>*</v>
      </c>
      <c r="F653" s="87" t="str">
        <f>IF(FN_MC!H631="","*",FN_MC!H631)</f>
        <v>*</v>
      </c>
      <c r="G653" s="87" t="str">
        <f>IF(FN_MC!M631="","*",FN_MC!M631)</f>
        <v>-</v>
      </c>
      <c r="H653" s="125" t="str">
        <f>IF(FN_MC!K631="","*",FN_MC!K631)</f>
        <v>*</v>
      </c>
      <c r="I653" s="110" t="str">
        <f>IF(FN_MC!O631="","*",FN_MC!O631)</f>
        <v>*</v>
      </c>
      <c r="J653" s="110" t="str">
        <f>IF(FN_MC!P631="","*",FN_MC!P631)</f>
        <v>*</v>
      </c>
      <c r="K653" s="118" t="str">
        <f>IF(FN_MC!AK631="","*",FN_MC!AK631)</f>
        <v>-</v>
      </c>
      <c r="L653" s="118" t="str">
        <f>IF(FN_MC!AM631="","*",FN_MC!AM631)</f>
        <v>-</v>
      </c>
      <c r="M653" s="118" t="str">
        <f>IF(FN_MC!AP631="","*",FN_MC!AP631)</f>
        <v>-</v>
      </c>
      <c r="N653" s="118" t="str">
        <f>IF(FN_MC!AM631="","*",FN_MC!AM631)</f>
        <v>-</v>
      </c>
      <c r="O653" s="136">
        <f>FN_MC!BH631</f>
        <v>0</v>
      </c>
      <c r="P653" s="78"/>
      <c r="Q653" s="120" t="str">
        <f>IF($A$2=1,IF(FN_MC!BJ631="","*",FN_MC!BJ631),IF(FN_MC!BK631="","*",FN_MC!BK631))</f>
        <v>*</v>
      </c>
    </row>
    <row r="654" spans="1:17">
      <c r="A654" s="85" t="str">
        <f>IF(FN_MC!B632="","*",FN_MC!B632)</f>
        <v>*</v>
      </c>
      <c r="B654" s="86" t="str">
        <f>IF(FN_MC!X632="","*",FN_MC!X632)</f>
        <v>*</v>
      </c>
      <c r="C654" s="87" t="str">
        <f>IF(FN_MC!S632="","*",FN_MC!S632)</f>
        <v>-</v>
      </c>
      <c r="D654" s="87" t="str">
        <f>IF(FN_MC!T632="","*",FN_MC!T632)</f>
        <v>-</v>
      </c>
      <c r="E654" s="87" t="str">
        <f>IF(FN_MC!D632="","*",FN_MC!D632)</f>
        <v>*</v>
      </c>
      <c r="F654" s="87" t="str">
        <f>IF(FN_MC!H632="","*",FN_MC!H632)</f>
        <v>*</v>
      </c>
      <c r="G654" s="87" t="str">
        <f>IF(FN_MC!M632="","*",FN_MC!M632)</f>
        <v>-</v>
      </c>
      <c r="H654" s="125" t="str">
        <f>IF(FN_MC!K632="","*",FN_MC!K632)</f>
        <v>*</v>
      </c>
      <c r="I654" s="110" t="str">
        <f>IF(FN_MC!O632="","*",FN_MC!O632)</f>
        <v>*</v>
      </c>
      <c r="J654" s="110" t="str">
        <f>IF(FN_MC!P632="","*",FN_MC!P632)</f>
        <v>*</v>
      </c>
      <c r="K654" s="118" t="str">
        <f>IF(FN_MC!AK632="","*",FN_MC!AK632)</f>
        <v>-</v>
      </c>
      <c r="L654" s="118" t="str">
        <f>IF(FN_MC!AM632="","*",FN_MC!AM632)</f>
        <v>-</v>
      </c>
      <c r="M654" s="118" t="str">
        <f>IF(FN_MC!AP632="","*",FN_MC!AP632)</f>
        <v>-</v>
      </c>
      <c r="N654" s="118" t="str">
        <f>IF(FN_MC!AM632="","*",FN_MC!AM632)</f>
        <v>-</v>
      </c>
      <c r="O654" s="136">
        <f>FN_MC!BH632</f>
        <v>0</v>
      </c>
      <c r="P654" s="78"/>
      <c r="Q654" s="120" t="str">
        <f>IF($A$2=1,IF(FN_MC!BJ632="","*",FN_MC!BJ632),IF(FN_MC!BK632="","*",FN_MC!BK632))</f>
        <v>*</v>
      </c>
    </row>
    <row r="655" spans="1:17">
      <c r="A655" s="85" t="str">
        <f>IF(FN_MC!B633="","*",FN_MC!B633)</f>
        <v>*</v>
      </c>
      <c r="B655" s="86" t="str">
        <f>IF(FN_MC!X633="","*",FN_MC!X633)</f>
        <v>*</v>
      </c>
      <c r="C655" s="87" t="str">
        <f>IF(FN_MC!S633="","*",FN_MC!S633)</f>
        <v>-</v>
      </c>
      <c r="D655" s="87" t="str">
        <f>IF(FN_MC!T633="","*",FN_MC!T633)</f>
        <v>-</v>
      </c>
      <c r="E655" s="87" t="str">
        <f>IF(FN_MC!D633="","*",FN_MC!D633)</f>
        <v>*</v>
      </c>
      <c r="F655" s="87" t="str">
        <f>IF(FN_MC!H633="","*",FN_MC!H633)</f>
        <v>*</v>
      </c>
      <c r="G655" s="87" t="str">
        <f>IF(FN_MC!M633="","*",FN_MC!M633)</f>
        <v>-</v>
      </c>
      <c r="H655" s="125" t="str">
        <f>IF(FN_MC!K633="","*",FN_MC!K633)</f>
        <v>*</v>
      </c>
      <c r="I655" s="110" t="str">
        <f>IF(FN_MC!O633="","*",FN_MC!O633)</f>
        <v>*</v>
      </c>
      <c r="J655" s="110" t="str">
        <f>IF(FN_MC!P633="","*",FN_MC!P633)</f>
        <v>*</v>
      </c>
      <c r="K655" s="118" t="str">
        <f>IF(FN_MC!AK633="","*",FN_MC!AK633)</f>
        <v>-</v>
      </c>
      <c r="L655" s="118" t="str">
        <f>IF(FN_MC!AM633="","*",FN_MC!AM633)</f>
        <v>-</v>
      </c>
      <c r="M655" s="118" t="str">
        <f>IF(FN_MC!AP633="","*",FN_MC!AP633)</f>
        <v>-</v>
      </c>
      <c r="N655" s="118" t="str">
        <f>IF(FN_MC!AM633="","*",FN_MC!AM633)</f>
        <v>-</v>
      </c>
      <c r="O655" s="136">
        <f>FN_MC!BH633</f>
        <v>0</v>
      </c>
      <c r="P655" s="78"/>
      <c r="Q655" s="120" t="str">
        <f>IF($A$2=1,IF(FN_MC!BJ633="","*",FN_MC!BJ633),IF(FN_MC!BK633="","*",FN_MC!BK633))</f>
        <v>*</v>
      </c>
    </row>
    <row r="656" spans="1:17">
      <c r="A656" s="85" t="str">
        <f>IF(FN_MC!B634="","*",FN_MC!B634)</f>
        <v>*</v>
      </c>
      <c r="B656" s="86" t="str">
        <f>IF(FN_MC!X634="","*",FN_MC!X634)</f>
        <v>*</v>
      </c>
      <c r="C656" s="87" t="str">
        <f>IF(FN_MC!S634="","*",FN_MC!S634)</f>
        <v>-</v>
      </c>
      <c r="D656" s="87" t="str">
        <f>IF(FN_MC!T634="","*",FN_MC!T634)</f>
        <v>-</v>
      </c>
      <c r="E656" s="87" t="str">
        <f>IF(FN_MC!D634="","*",FN_MC!D634)</f>
        <v>*</v>
      </c>
      <c r="F656" s="87" t="str">
        <f>IF(FN_MC!H634="","*",FN_MC!H634)</f>
        <v>*</v>
      </c>
      <c r="G656" s="87" t="str">
        <f>IF(FN_MC!M634="","*",FN_MC!M634)</f>
        <v>-</v>
      </c>
      <c r="H656" s="125" t="str">
        <f>IF(FN_MC!K634="","*",FN_MC!K634)</f>
        <v>*</v>
      </c>
      <c r="I656" s="110" t="str">
        <f>IF(FN_MC!O634="","*",FN_MC!O634)</f>
        <v>*</v>
      </c>
      <c r="J656" s="110" t="str">
        <f>IF(FN_MC!P634="","*",FN_MC!P634)</f>
        <v>*</v>
      </c>
      <c r="K656" s="118" t="str">
        <f>IF(FN_MC!AK634="","*",FN_MC!AK634)</f>
        <v>-</v>
      </c>
      <c r="L656" s="118" t="str">
        <f>IF(FN_MC!AM634="","*",FN_MC!AM634)</f>
        <v>-</v>
      </c>
      <c r="M656" s="118" t="str">
        <f>IF(FN_MC!AP634="","*",FN_MC!AP634)</f>
        <v>-</v>
      </c>
      <c r="N656" s="118" t="str">
        <f>IF(FN_MC!AM634="","*",FN_MC!AM634)</f>
        <v>-</v>
      </c>
      <c r="O656" s="136">
        <f>FN_MC!BH634</f>
        <v>0</v>
      </c>
      <c r="P656" s="78"/>
      <c r="Q656" s="120" t="str">
        <f>IF($A$2=1,IF(FN_MC!BJ634="","*",FN_MC!BJ634),IF(FN_MC!BK634="","*",FN_MC!BK634))</f>
        <v>*</v>
      </c>
    </row>
    <row r="657" spans="1:17">
      <c r="A657" s="85" t="str">
        <f>IF(FN_MC!B635="","*",FN_MC!B635)</f>
        <v>*</v>
      </c>
      <c r="B657" s="86" t="str">
        <f>IF(FN_MC!X635="","*",FN_MC!X635)</f>
        <v>*</v>
      </c>
      <c r="C657" s="87" t="str">
        <f>IF(FN_MC!S635="","*",FN_MC!S635)</f>
        <v>-</v>
      </c>
      <c r="D657" s="87" t="str">
        <f>IF(FN_MC!T635="","*",FN_MC!T635)</f>
        <v>-</v>
      </c>
      <c r="E657" s="87" t="str">
        <f>IF(FN_MC!D635="","*",FN_MC!D635)</f>
        <v>*</v>
      </c>
      <c r="F657" s="87" t="str">
        <f>IF(FN_MC!H635="","*",FN_MC!H635)</f>
        <v>*</v>
      </c>
      <c r="G657" s="87" t="str">
        <f>IF(FN_MC!M635="","*",FN_MC!M635)</f>
        <v>-</v>
      </c>
      <c r="H657" s="125" t="str">
        <f>IF(FN_MC!K635="","*",FN_MC!K635)</f>
        <v>*</v>
      </c>
      <c r="I657" s="110" t="str">
        <f>IF(FN_MC!O635="","*",FN_MC!O635)</f>
        <v>*</v>
      </c>
      <c r="J657" s="110" t="str">
        <f>IF(FN_MC!P635="","*",FN_MC!P635)</f>
        <v>*</v>
      </c>
      <c r="K657" s="118" t="str">
        <f>IF(FN_MC!AK635="","*",FN_MC!AK635)</f>
        <v>-</v>
      </c>
      <c r="L657" s="118" t="str">
        <f>IF(FN_MC!AM635="","*",FN_MC!AM635)</f>
        <v>-</v>
      </c>
      <c r="M657" s="118" t="str">
        <f>IF(FN_MC!AP635="","*",FN_MC!AP635)</f>
        <v>-</v>
      </c>
      <c r="N657" s="118" t="str">
        <f>IF(FN_MC!AM635="","*",FN_MC!AM635)</f>
        <v>-</v>
      </c>
      <c r="O657" s="136">
        <f>FN_MC!BH635</f>
        <v>0</v>
      </c>
      <c r="P657" s="78"/>
      <c r="Q657" s="120" t="str">
        <f>IF($A$2=1,IF(FN_MC!BJ635="","*",FN_MC!BJ635),IF(FN_MC!BK635="","*",FN_MC!BK635))</f>
        <v>*</v>
      </c>
    </row>
    <row r="658" spans="1:17">
      <c r="A658" s="85" t="str">
        <f>IF(FN_MC!B636="","*",FN_MC!B636)</f>
        <v>*</v>
      </c>
      <c r="B658" s="86" t="str">
        <f>IF(FN_MC!X636="","*",FN_MC!X636)</f>
        <v>*</v>
      </c>
      <c r="C658" s="87" t="str">
        <f>IF(FN_MC!S636="","*",FN_MC!S636)</f>
        <v>-</v>
      </c>
      <c r="D658" s="87" t="str">
        <f>IF(FN_MC!T636="","*",FN_MC!T636)</f>
        <v>-</v>
      </c>
      <c r="E658" s="87" t="str">
        <f>IF(FN_MC!D636="","*",FN_MC!D636)</f>
        <v>*</v>
      </c>
      <c r="F658" s="87" t="str">
        <f>IF(FN_MC!H636="","*",FN_MC!H636)</f>
        <v>*</v>
      </c>
      <c r="G658" s="87" t="str">
        <f>IF(FN_MC!M636="","*",FN_MC!M636)</f>
        <v>-</v>
      </c>
      <c r="H658" s="125" t="str">
        <f>IF(FN_MC!K636="","*",FN_MC!K636)</f>
        <v>*</v>
      </c>
      <c r="I658" s="110" t="str">
        <f>IF(FN_MC!O636="","*",FN_MC!O636)</f>
        <v>*</v>
      </c>
      <c r="J658" s="110" t="str">
        <f>IF(FN_MC!P636="","*",FN_MC!P636)</f>
        <v>*</v>
      </c>
      <c r="K658" s="118" t="str">
        <f>IF(FN_MC!AK636="","*",FN_MC!AK636)</f>
        <v>-</v>
      </c>
      <c r="L658" s="118" t="str">
        <f>IF(FN_MC!AM636="","*",FN_MC!AM636)</f>
        <v>-</v>
      </c>
      <c r="M658" s="118" t="str">
        <f>IF(FN_MC!AP636="","*",FN_MC!AP636)</f>
        <v>-</v>
      </c>
      <c r="N658" s="118" t="str">
        <f>IF(FN_MC!AM636="","*",FN_MC!AM636)</f>
        <v>-</v>
      </c>
      <c r="O658" s="136">
        <f>FN_MC!BH636</f>
        <v>0</v>
      </c>
      <c r="P658" s="78"/>
      <c r="Q658" s="120" t="str">
        <f>IF($A$2=1,IF(FN_MC!BJ636="","*",FN_MC!BJ636),IF(FN_MC!BK636="","*",FN_MC!BK636))</f>
        <v>*</v>
      </c>
    </row>
    <row r="659" spans="1:17">
      <c r="A659" s="85" t="str">
        <f>IF(FN_MC!B637="","*",FN_MC!B637)</f>
        <v>*</v>
      </c>
      <c r="B659" s="86" t="str">
        <f>IF(FN_MC!X637="","*",FN_MC!X637)</f>
        <v>*</v>
      </c>
      <c r="C659" s="87" t="str">
        <f>IF(FN_MC!S637="","*",FN_MC!S637)</f>
        <v>-</v>
      </c>
      <c r="D659" s="87" t="str">
        <f>IF(FN_MC!T637="","*",FN_MC!T637)</f>
        <v>-</v>
      </c>
      <c r="E659" s="87" t="str">
        <f>IF(FN_MC!D637="","*",FN_MC!D637)</f>
        <v>*</v>
      </c>
      <c r="F659" s="87" t="str">
        <f>IF(FN_MC!H637="","*",FN_MC!H637)</f>
        <v>*</v>
      </c>
      <c r="G659" s="87" t="str">
        <f>IF(FN_MC!M637="","*",FN_MC!M637)</f>
        <v>-</v>
      </c>
      <c r="H659" s="125" t="str">
        <f>IF(FN_MC!K637="","*",FN_MC!K637)</f>
        <v>*</v>
      </c>
      <c r="I659" s="110" t="str">
        <f>IF(FN_MC!O637="","*",FN_MC!O637)</f>
        <v>*</v>
      </c>
      <c r="J659" s="110" t="str">
        <f>IF(FN_MC!P637="","*",FN_MC!P637)</f>
        <v>*</v>
      </c>
      <c r="K659" s="118" t="str">
        <f>IF(FN_MC!AK637="","*",FN_MC!AK637)</f>
        <v>-</v>
      </c>
      <c r="L659" s="118" t="str">
        <f>IF(FN_MC!AM637="","*",FN_MC!AM637)</f>
        <v>-</v>
      </c>
      <c r="M659" s="118" t="str">
        <f>IF(FN_MC!AP637="","*",FN_MC!AP637)</f>
        <v>-</v>
      </c>
      <c r="N659" s="118" t="str">
        <f>IF(FN_MC!AM637="","*",FN_MC!AM637)</f>
        <v>-</v>
      </c>
      <c r="O659" s="136">
        <f>FN_MC!BH637</f>
        <v>0</v>
      </c>
      <c r="P659" s="78"/>
      <c r="Q659" s="120" t="str">
        <f>IF($A$2=1,IF(FN_MC!BJ637="","*",FN_MC!BJ637),IF(FN_MC!BK637="","*",FN_MC!BK637))</f>
        <v>*</v>
      </c>
    </row>
    <row r="660" spans="1:17">
      <c r="A660" s="85" t="str">
        <f>IF(FN_MC!B638="","*",FN_MC!B638)</f>
        <v>*</v>
      </c>
      <c r="B660" s="86" t="str">
        <f>IF(FN_MC!X638="","*",FN_MC!X638)</f>
        <v>*</v>
      </c>
      <c r="C660" s="87" t="str">
        <f>IF(FN_MC!S638="","*",FN_MC!S638)</f>
        <v>-</v>
      </c>
      <c r="D660" s="87" t="str">
        <f>IF(FN_MC!T638="","*",FN_MC!T638)</f>
        <v>-</v>
      </c>
      <c r="E660" s="87" t="str">
        <f>IF(FN_MC!D638="","*",FN_MC!D638)</f>
        <v>*</v>
      </c>
      <c r="F660" s="87" t="str">
        <f>IF(FN_MC!H638="","*",FN_MC!H638)</f>
        <v>*</v>
      </c>
      <c r="G660" s="87" t="str">
        <f>IF(FN_MC!M638="","*",FN_MC!M638)</f>
        <v>-</v>
      </c>
      <c r="H660" s="125" t="str">
        <f>IF(FN_MC!K638="","*",FN_MC!K638)</f>
        <v>*</v>
      </c>
      <c r="I660" s="110" t="str">
        <f>IF(FN_MC!O638="","*",FN_MC!O638)</f>
        <v>*</v>
      </c>
      <c r="J660" s="110" t="str">
        <f>IF(FN_MC!P638="","*",FN_MC!P638)</f>
        <v>*</v>
      </c>
      <c r="K660" s="118" t="str">
        <f>IF(FN_MC!AK638="","*",FN_MC!AK638)</f>
        <v>-</v>
      </c>
      <c r="L660" s="118" t="str">
        <f>IF(FN_MC!AM638="","*",FN_MC!AM638)</f>
        <v>-</v>
      </c>
      <c r="M660" s="118" t="str">
        <f>IF(FN_MC!AP638="","*",FN_MC!AP638)</f>
        <v>-</v>
      </c>
      <c r="N660" s="118" t="str">
        <f>IF(FN_MC!AM638="","*",FN_MC!AM638)</f>
        <v>-</v>
      </c>
      <c r="O660" s="136">
        <f>FN_MC!BH638</f>
        <v>0</v>
      </c>
      <c r="P660" s="78"/>
      <c r="Q660" s="120" t="str">
        <f>IF($A$2=1,IF(FN_MC!BJ638="","*",FN_MC!BJ638),IF(FN_MC!BK638="","*",FN_MC!BK638))</f>
        <v>*</v>
      </c>
    </row>
    <row r="661" spans="1:17">
      <c r="A661" s="85" t="str">
        <f>IF(FN_MC!B639="","*",FN_MC!B639)</f>
        <v>*</v>
      </c>
      <c r="B661" s="86" t="str">
        <f>IF(FN_MC!X639="","*",FN_MC!X639)</f>
        <v>*</v>
      </c>
      <c r="C661" s="87" t="str">
        <f>IF(FN_MC!S639="","*",FN_MC!S639)</f>
        <v>-</v>
      </c>
      <c r="D661" s="87" t="str">
        <f>IF(FN_MC!T639="","*",FN_MC!T639)</f>
        <v>-</v>
      </c>
      <c r="E661" s="87" t="str">
        <f>IF(FN_MC!D639="","*",FN_MC!D639)</f>
        <v>*</v>
      </c>
      <c r="F661" s="87" t="str">
        <f>IF(FN_MC!H639="","*",FN_MC!H639)</f>
        <v>*</v>
      </c>
      <c r="G661" s="87" t="str">
        <f>IF(FN_MC!M639="","*",FN_MC!M639)</f>
        <v>-</v>
      </c>
      <c r="H661" s="125" t="str">
        <f>IF(FN_MC!K639="","*",FN_MC!K639)</f>
        <v>*</v>
      </c>
      <c r="I661" s="110" t="str">
        <f>IF(FN_MC!O639="","*",FN_MC!O639)</f>
        <v>*</v>
      </c>
      <c r="J661" s="110" t="str">
        <f>IF(FN_MC!P639="","*",FN_MC!P639)</f>
        <v>*</v>
      </c>
      <c r="K661" s="118" t="str">
        <f>IF(FN_MC!AK639="","*",FN_MC!AK639)</f>
        <v>-</v>
      </c>
      <c r="L661" s="118" t="str">
        <f>IF(FN_MC!AM639="","*",FN_MC!AM639)</f>
        <v>-</v>
      </c>
      <c r="M661" s="118" t="str">
        <f>IF(FN_MC!AP639="","*",FN_MC!AP639)</f>
        <v>-</v>
      </c>
      <c r="N661" s="118" t="str">
        <f>IF(FN_MC!AM639="","*",FN_MC!AM639)</f>
        <v>-</v>
      </c>
      <c r="O661" s="136">
        <f>FN_MC!BH639</f>
        <v>0</v>
      </c>
      <c r="P661" s="78"/>
      <c r="Q661" s="120" t="str">
        <f>IF($A$2=1,IF(FN_MC!BJ639="","*",FN_MC!BJ639),IF(FN_MC!BK639="","*",FN_MC!BK639))</f>
        <v>*</v>
      </c>
    </row>
    <row r="662" spans="1:17">
      <c r="A662" s="85" t="str">
        <f>IF(FN_MC!B640="","*",FN_MC!B640)</f>
        <v>*</v>
      </c>
      <c r="B662" s="86" t="str">
        <f>IF(FN_MC!X640="","*",FN_MC!X640)</f>
        <v>*</v>
      </c>
      <c r="C662" s="87" t="str">
        <f>IF(FN_MC!S640="","*",FN_MC!S640)</f>
        <v>-</v>
      </c>
      <c r="D662" s="87" t="str">
        <f>IF(FN_MC!T640="","*",FN_MC!T640)</f>
        <v>-</v>
      </c>
      <c r="E662" s="87" t="str">
        <f>IF(FN_MC!D640="","*",FN_MC!D640)</f>
        <v>*</v>
      </c>
      <c r="F662" s="87" t="str">
        <f>IF(FN_MC!H640="","*",FN_MC!H640)</f>
        <v>*</v>
      </c>
      <c r="G662" s="87" t="str">
        <f>IF(FN_MC!M640="","*",FN_MC!M640)</f>
        <v>-</v>
      </c>
      <c r="H662" s="125" t="str">
        <f>IF(FN_MC!K640="","*",FN_MC!K640)</f>
        <v>*</v>
      </c>
      <c r="I662" s="110" t="str">
        <f>IF(FN_MC!O640="","*",FN_MC!O640)</f>
        <v>*</v>
      </c>
      <c r="J662" s="110" t="str">
        <f>IF(FN_MC!P640="","*",FN_MC!P640)</f>
        <v>*</v>
      </c>
      <c r="K662" s="118" t="str">
        <f>IF(FN_MC!AK640="","*",FN_MC!AK640)</f>
        <v>-</v>
      </c>
      <c r="L662" s="118" t="str">
        <f>IF(FN_MC!AM640="","*",FN_MC!AM640)</f>
        <v>-</v>
      </c>
      <c r="M662" s="118" t="str">
        <f>IF(FN_MC!AP640="","*",FN_MC!AP640)</f>
        <v>-</v>
      </c>
      <c r="N662" s="118" t="str">
        <f>IF(FN_MC!AM640="","*",FN_MC!AM640)</f>
        <v>-</v>
      </c>
      <c r="O662" s="136">
        <f>FN_MC!BH640</f>
        <v>0</v>
      </c>
      <c r="P662" s="78"/>
      <c r="Q662" s="120" t="str">
        <f>IF($A$2=1,IF(FN_MC!BJ640="","*",FN_MC!BJ640),IF(FN_MC!BK640="","*",FN_MC!BK640))</f>
        <v>*</v>
      </c>
    </row>
    <row r="663" spans="1:17">
      <c r="A663" s="85" t="str">
        <f>IF(FN_MC!B641="","*",FN_MC!B641)</f>
        <v>*</v>
      </c>
      <c r="B663" s="86" t="str">
        <f>IF(FN_MC!X641="","*",FN_MC!X641)</f>
        <v>*</v>
      </c>
      <c r="C663" s="87" t="str">
        <f>IF(FN_MC!S641="","*",FN_MC!S641)</f>
        <v>-</v>
      </c>
      <c r="D663" s="87" t="str">
        <f>IF(FN_MC!T641="","*",FN_MC!T641)</f>
        <v>-</v>
      </c>
      <c r="E663" s="87" t="str">
        <f>IF(FN_MC!D641="","*",FN_MC!D641)</f>
        <v>*</v>
      </c>
      <c r="F663" s="87" t="str">
        <f>IF(FN_MC!H641="","*",FN_MC!H641)</f>
        <v>*</v>
      </c>
      <c r="G663" s="87" t="str">
        <f>IF(FN_MC!M641="","*",FN_MC!M641)</f>
        <v>-</v>
      </c>
      <c r="H663" s="125" t="str">
        <f>IF(FN_MC!K641="","*",FN_MC!K641)</f>
        <v>*</v>
      </c>
      <c r="I663" s="110" t="str">
        <f>IF(FN_MC!O641="","*",FN_MC!O641)</f>
        <v>*</v>
      </c>
      <c r="J663" s="110" t="str">
        <f>IF(FN_MC!P641="","*",FN_MC!P641)</f>
        <v>*</v>
      </c>
      <c r="K663" s="118" t="str">
        <f>IF(FN_MC!AK641="","*",FN_MC!AK641)</f>
        <v>-</v>
      </c>
      <c r="L663" s="118" t="str">
        <f>IF(FN_MC!AM641="","*",FN_MC!AM641)</f>
        <v>-</v>
      </c>
      <c r="M663" s="118" t="str">
        <f>IF(FN_MC!AP641="","*",FN_MC!AP641)</f>
        <v>-</v>
      </c>
      <c r="N663" s="118" t="str">
        <f>IF(FN_MC!AM641="","*",FN_MC!AM641)</f>
        <v>-</v>
      </c>
      <c r="O663" s="136">
        <f>FN_MC!BH641</f>
        <v>0</v>
      </c>
      <c r="P663" s="78"/>
      <c r="Q663" s="120" t="str">
        <f>IF($A$2=1,IF(FN_MC!BJ641="","*",FN_MC!BJ641),IF(FN_MC!BK641="","*",FN_MC!BK641))</f>
        <v>*</v>
      </c>
    </row>
    <row r="664" spans="1:17">
      <c r="A664" s="85" t="str">
        <f>IF(FN_MC!B642="","*",FN_MC!B642)</f>
        <v>*</v>
      </c>
      <c r="B664" s="86" t="str">
        <f>IF(FN_MC!X642="","*",FN_MC!X642)</f>
        <v>*</v>
      </c>
      <c r="C664" s="87" t="str">
        <f>IF(FN_MC!S642="","*",FN_MC!S642)</f>
        <v>-</v>
      </c>
      <c r="D664" s="87" t="str">
        <f>IF(FN_MC!T642="","*",FN_MC!T642)</f>
        <v>-</v>
      </c>
      <c r="E664" s="87" t="str">
        <f>IF(FN_MC!D642="","*",FN_MC!D642)</f>
        <v>*</v>
      </c>
      <c r="F664" s="87" t="str">
        <f>IF(FN_MC!H642="","*",FN_MC!H642)</f>
        <v>*</v>
      </c>
      <c r="G664" s="87" t="str">
        <f>IF(FN_MC!M642="","*",FN_MC!M642)</f>
        <v>-</v>
      </c>
      <c r="H664" s="125" t="str">
        <f>IF(FN_MC!K642="","*",FN_MC!K642)</f>
        <v>*</v>
      </c>
      <c r="I664" s="110" t="str">
        <f>IF(FN_MC!O642="","*",FN_MC!O642)</f>
        <v>*</v>
      </c>
      <c r="J664" s="110" t="str">
        <f>IF(FN_MC!P642="","*",FN_MC!P642)</f>
        <v>*</v>
      </c>
      <c r="K664" s="118" t="str">
        <f>IF(FN_MC!AK642="","*",FN_MC!AK642)</f>
        <v>-</v>
      </c>
      <c r="L664" s="118" t="str">
        <f>IF(FN_MC!AM642="","*",FN_MC!AM642)</f>
        <v>-</v>
      </c>
      <c r="M664" s="118" t="str">
        <f>IF(FN_MC!AP642="","*",FN_MC!AP642)</f>
        <v>-</v>
      </c>
      <c r="N664" s="118" t="str">
        <f>IF(FN_MC!AM642="","*",FN_MC!AM642)</f>
        <v>-</v>
      </c>
      <c r="O664" s="136">
        <f>FN_MC!BH642</f>
        <v>0</v>
      </c>
      <c r="P664" s="78"/>
      <c r="Q664" s="120" t="str">
        <f>IF($A$2=1,IF(FN_MC!BJ642="","*",FN_MC!BJ642),IF(FN_MC!BK642="","*",FN_MC!BK642))</f>
        <v>*</v>
      </c>
    </row>
    <row r="665" spans="1:17">
      <c r="A665" s="85" t="str">
        <f>IF(FN_MC!B643="","*",FN_MC!B643)</f>
        <v>*</v>
      </c>
      <c r="B665" s="86" t="str">
        <f>IF(FN_MC!X643="","*",FN_MC!X643)</f>
        <v>*</v>
      </c>
      <c r="C665" s="87" t="str">
        <f>IF(FN_MC!S643="","*",FN_MC!S643)</f>
        <v>-</v>
      </c>
      <c r="D665" s="87" t="str">
        <f>IF(FN_MC!T643="","*",FN_MC!T643)</f>
        <v>-</v>
      </c>
      <c r="E665" s="87" t="str">
        <f>IF(FN_MC!D643="","*",FN_MC!D643)</f>
        <v>*</v>
      </c>
      <c r="F665" s="87" t="str">
        <f>IF(FN_MC!H643="","*",FN_MC!H643)</f>
        <v>*</v>
      </c>
      <c r="G665" s="87" t="str">
        <f>IF(FN_MC!M643="","*",FN_MC!M643)</f>
        <v>-</v>
      </c>
      <c r="H665" s="125" t="str">
        <f>IF(FN_MC!K643="","*",FN_MC!K643)</f>
        <v>*</v>
      </c>
      <c r="I665" s="110" t="str">
        <f>IF(FN_MC!O643="","*",FN_MC!O643)</f>
        <v>*</v>
      </c>
      <c r="J665" s="110" t="str">
        <f>IF(FN_MC!P643="","*",FN_MC!P643)</f>
        <v>*</v>
      </c>
      <c r="K665" s="118" t="str">
        <f>IF(FN_MC!AK643="","*",FN_MC!AK643)</f>
        <v>-</v>
      </c>
      <c r="L665" s="118" t="str">
        <f>IF(FN_MC!AM643="","*",FN_MC!AM643)</f>
        <v>-</v>
      </c>
      <c r="M665" s="118" t="str">
        <f>IF(FN_MC!AP643="","*",FN_MC!AP643)</f>
        <v>-</v>
      </c>
      <c r="N665" s="118" t="str">
        <f>IF(FN_MC!AM643="","*",FN_MC!AM643)</f>
        <v>-</v>
      </c>
      <c r="O665" s="136">
        <f>FN_MC!BH643</f>
        <v>0</v>
      </c>
      <c r="P665" s="78"/>
      <c r="Q665" s="120" t="str">
        <f>IF($A$2=1,IF(FN_MC!BJ643="","*",FN_MC!BJ643),IF(FN_MC!BK643="","*",FN_MC!BK643))</f>
        <v>*</v>
      </c>
    </row>
    <row r="666" spans="1:17">
      <c r="A666" s="85" t="str">
        <f>IF(FN_MC!B644="","*",FN_MC!B644)</f>
        <v>*</v>
      </c>
      <c r="B666" s="86" t="str">
        <f>IF(FN_MC!X644="","*",FN_MC!X644)</f>
        <v>*</v>
      </c>
      <c r="C666" s="87" t="str">
        <f>IF(FN_MC!S644="","*",FN_MC!S644)</f>
        <v>-</v>
      </c>
      <c r="D666" s="87" t="str">
        <f>IF(FN_MC!T644="","*",FN_MC!T644)</f>
        <v>-</v>
      </c>
      <c r="E666" s="87" t="str">
        <f>IF(FN_MC!D644="","*",FN_MC!D644)</f>
        <v>*</v>
      </c>
      <c r="F666" s="87" t="str">
        <f>IF(FN_MC!H644="","*",FN_MC!H644)</f>
        <v>*</v>
      </c>
      <c r="G666" s="87" t="str">
        <f>IF(FN_MC!M644="","*",FN_MC!M644)</f>
        <v>-</v>
      </c>
      <c r="H666" s="125" t="str">
        <f>IF(FN_MC!K644="","*",FN_MC!K644)</f>
        <v>*</v>
      </c>
      <c r="I666" s="110" t="str">
        <f>IF(FN_MC!O644="","*",FN_MC!O644)</f>
        <v>*</v>
      </c>
      <c r="J666" s="110" t="str">
        <f>IF(FN_MC!P644="","*",FN_MC!P644)</f>
        <v>*</v>
      </c>
      <c r="K666" s="118" t="str">
        <f>IF(FN_MC!AK644="","*",FN_MC!AK644)</f>
        <v>-</v>
      </c>
      <c r="L666" s="118" t="str">
        <f>IF(FN_MC!AM644="","*",FN_MC!AM644)</f>
        <v>-</v>
      </c>
      <c r="M666" s="118" t="str">
        <f>IF(FN_MC!AP644="","*",FN_MC!AP644)</f>
        <v>-</v>
      </c>
      <c r="N666" s="118" t="str">
        <f>IF(FN_MC!AM644="","*",FN_MC!AM644)</f>
        <v>-</v>
      </c>
      <c r="O666" s="136">
        <f>FN_MC!BH644</f>
        <v>0</v>
      </c>
      <c r="P666" s="78"/>
      <c r="Q666" s="120" t="str">
        <f>IF($A$2=1,IF(FN_MC!BJ644="","*",FN_MC!BJ644),IF(FN_MC!BK644="","*",FN_MC!BK644))</f>
        <v>*</v>
      </c>
    </row>
    <row r="667" spans="1:17">
      <c r="A667" s="85" t="str">
        <f>IF(FN_MC!B645="","*",FN_MC!B645)</f>
        <v>*</v>
      </c>
      <c r="B667" s="86" t="str">
        <f>IF(FN_MC!X645="","*",FN_MC!X645)</f>
        <v>*</v>
      </c>
      <c r="C667" s="87" t="str">
        <f>IF(FN_MC!S645="","*",FN_MC!S645)</f>
        <v>-</v>
      </c>
      <c r="D667" s="87" t="str">
        <f>IF(FN_MC!T645="","*",FN_MC!T645)</f>
        <v>-</v>
      </c>
      <c r="E667" s="87" t="str">
        <f>IF(FN_MC!D645="","*",FN_MC!D645)</f>
        <v>*</v>
      </c>
      <c r="F667" s="87" t="str">
        <f>IF(FN_MC!H645="","*",FN_MC!H645)</f>
        <v>*</v>
      </c>
      <c r="G667" s="87" t="str">
        <f>IF(FN_MC!M645="","*",FN_MC!M645)</f>
        <v>-</v>
      </c>
      <c r="H667" s="125" t="str">
        <f>IF(FN_MC!K645="","*",FN_MC!K645)</f>
        <v>*</v>
      </c>
      <c r="I667" s="110" t="str">
        <f>IF(FN_MC!O645="","*",FN_MC!O645)</f>
        <v>*</v>
      </c>
      <c r="J667" s="110" t="str">
        <f>IF(FN_MC!P645="","*",FN_MC!P645)</f>
        <v>*</v>
      </c>
      <c r="K667" s="118" t="str">
        <f>IF(FN_MC!AK645="","*",FN_MC!AK645)</f>
        <v>-</v>
      </c>
      <c r="L667" s="118" t="str">
        <f>IF(FN_MC!AM645="","*",FN_MC!AM645)</f>
        <v>-</v>
      </c>
      <c r="M667" s="118" t="str">
        <f>IF(FN_MC!AP645="","*",FN_MC!AP645)</f>
        <v>-</v>
      </c>
      <c r="N667" s="118" t="str">
        <f>IF(FN_MC!AM645="","*",FN_MC!AM645)</f>
        <v>-</v>
      </c>
      <c r="O667" s="136">
        <f>FN_MC!BH645</f>
        <v>0</v>
      </c>
      <c r="P667" s="78"/>
      <c r="Q667" s="120" t="str">
        <f>IF($A$2=1,IF(FN_MC!BJ645="","*",FN_MC!BJ645),IF(FN_MC!BK645="","*",FN_MC!BK645))</f>
        <v>*</v>
      </c>
    </row>
    <row r="668" spans="1:17">
      <c r="A668" s="85" t="str">
        <f>IF(FN_MC!B646="","*",FN_MC!B646)</f>
        <v>*</v>
      </c>
      <c r="B668" s="86" t="str">
        <f>IF(FN_MC!X646="","*",FN_MC!X646)</f>
        <v>*</v>
      </c>
      <c r="C668" s="87" t="str">
        <f>IF(FN_MC!S646="","*",FN_MC!S646)</f>
        <v>-</v>
      </c>
      <c r="D668" s="87" t="str">
        <f>IF(FN_MC!T646="","*",FN_MC!T646)</f>
        <v>-</v>
      </c>
      <c r="E668" s="87" t="str">
        <f>IF(FN_MC!D646="","*",FN_MC!D646)</f>
        <v>*</v>
      </c>
      <c r="F668" s="87" t="str">
        <f>IF(FN_MC!H646="","*",FN_MC!H646)</f>
        <v>*</v>
      </c>
      <c r="G668" s="87" t="str">
        <f>IF(FN_MC!M646="","*",FN_MC!M646)</f>
        <v>-</v>
      </c>
      <c r="H668" s="125" t="str">
        <f>IF(FN_MC!K646="","*",FN_MC!K646)</f>
        <v>*</v>
      </c>
      <c r="I668" s="110" t="str">
        <f>IF(FN_MC!O646="","*",FN_MC!O646)</f>
        <v>*</v>
      </c>
      <c r="J668" s="110" t="str">
        <f>IF(FN_MC!P646="","*",FN_MC!P646)</f>
        <v>*</v>
      </c>
      <c r="K668" s="118" t="str">
        <f>IF(FN_MC!AK646="","*",FN_MC!AK646)</f>
        <v>-</v>
      </c>
      <c r="L668" s="118" t="str">
        <f>IF(FN_MC!AM646="","*",FN_MC!AM646)</f>
        <v>-</v>
      </c>
      <c r="M668" s="118" t="str">
        <f>IF(FN_MC!AP646="","*",FN_MC!AP646)</f>
        <v>-</v>
      </c>
      <c r="N668" s="118" t="str">
        <f>IF(FN_MC!AM646="","*",FN_MC!AM646)</f>
        <v>-</v>
      </c>
      <c r="O668" s="136">
        <f>FN_MC!BH646</f>
        <v>0</v>
      </c>
      <c r="P668" s="78"/>
      <c r="Q668" s="120" t="str">
        <f>IF($A$2=1,IF(FN_MC!BJ646="","*",FN_MC!BJ646),IF(FN_MC!BK646="","*",FN_MC!BK646))</f>
        <v>*</v>
      </c>
    </row>
    <row r="669" spans="1:17">
      <c r="A669" s="85" t="str">
        <f>IF(FN_MC!B647="","*",FN_MC!B647)</f>
        <v>*</v>
      </c>
      <c r="B669" s="86" t="str">
        <f>IF(FN_MC!X647="","*",FN_MC!X647)</f>
        <v>*</v>
      </c>
      <c r="C669" s="87" t="str">
        <f>IF(FN_MC!S647="","*",FN_MC!S647)</f>
        <v>-</v>
      </c>
      <c r="D669" s="87" t="str">
        <f>IF(FN_MC!T647="","*",FN_MC!T647)</f>
        <v>-</v>
      </c>
      <c r="E669" s="87" t="str">
        <f>IF(FN_MC!D647="","*",FN_MC!D647)</f>
        <v>*</v>
      </c>
      <c r="F669" s="87" t="str">
        <f>IF(FN_MC!H647="","*",FN_MC!H647)</f>
        <v>*</v>
      </c>
      <c r="G669" s="87" t="str">
        <f>IF(FN_MC!M647="","*",FN_MC!M647)</f>
        <v>-</v>
      </c>
      <c r="H669" s="125" t="str">
        <f>IF(FN_MC!K647="","*",FN_MC!K647)</f>
        <v>*</v>
      </c>
      <c r="I669" s="110" t="str">
        <f>IF(FN_MC!O647="","*",FN_MC!O647)</f>
        <v>*</v>
      </c>
      <c r="J669" s="110" t="str">
        <f>IF(FN_MC!P647="","*",FN_MC!P647)</f>
        <v>*</v>
      </c>
      <c r="K669" s="118" t="str">
        <f>IF(FN_MC!AK647="","*",FN_MC!AK647)</f>
        <v>-</v>
      </c>
      <c r="L669" s="118" t="str">
        <f>IF(FN_MC!AM647="","*",FN_MC!AM647)</f>
        <v>-</v>
      </c>
      <c r="M669" s="118" t="str">
        <f>IF(FN_MC!AP647="","*",FN_MC!AP647)</f>
        <v>-</v>
      </c>
      <c r="N669" s="118" t="str">
        <f>IF(FN_MC!AM647="","*",FN_MC!AM647)</f>
        <v>-</v>
      </c>
      <c r="O669" s="136">
        <f>FN_MC!BH647</f>
        <v>0</v>
      </c>
      <c r="P669" s="78"/>
      <c r="Q669" s="120" t="str">
        <f>IF($A$2=1,IF(FN_MC!BJ647="","*",FN_MC!BJ647),IF(FN_MC!BK647="","*",FN_MC!BK647))</f>
        <v>*</v>
      </c>
    </row>
    <row r="670" spans="1:17">
      <c r="A670" s="85" t="str">
        <f>IF(FN_MC!B648="","*",FN_MC!B648)</f>
        <v>*</v>
      </c>
      <c r="B670" s="86" t="str">
        <f>IF(FN_MC!X648="","*",FN_MC!X648)</f>
        <v>*</v>
      </c>
      <c r="C670" s="87" t="str">
        <f>IF(FN_MC!S648="","*",FN_MC!S648)</f>
        <v>-</v>
      </c>
      <c r="D670" s="87" t="str">
        <f>IF(FN_MC!T648="","*",FN_MC!T648)</f>
        <v>-</v>
      </c>
      <c r="E670" s="87" t="str">
        <f>IF(FN_MC!D648="","*",FN_MC!D648)</f>
        <v>*</v>
      </c>
      <c r="F670" s="87" t="str">
        <f>IF(FN_MC!H648="","*",FN_MC!H648)</f>
        <v>*</v>
      </c>
      <c r="G670" s="87" t="str">
        <f>IF(FN_MC!M648="","*",FN_MC!M648)</f>
        <v>-</v>
      </c>
      <c r="H670" s="125" t="str">
        <f>IF(FN_MC!K648="","*",FN_MC!K648)</f>
        <v>*</v>
      </c>
      <c r="I670" s="110" t="str">
        <f>IF(FN_MC!O648="","*",FN_MC!O648)</f>
        <v>*</v>
      </c>
      <c r="J670" s="110" t="str">
        <f>IF(FN_MC!P648="","*",FN_MC!P648)</f>
        <v>*</v>
      </c>
      <c r="K670" s="118" t="str">
        <f>IF(FN_MC!AK648="","*",FN_MC!AK648)</f>
        <v>-</v>
      </c>
      <c r="L670" s="118" t="str">
        <f>IF(FN_MC!AM648="","*",FN_MC!AM648)</f>
        <v>-</v>
      </c>
      <c r="M670" s="118" t="str">
        <f>IF(FN_MC!AP648="","*",FN_MC!AP648)</f>
        <v>-</v>
      </c>
      <c r="N670" s="118" t="str">
        <f>IF(FN_MC!AM648="","*",FN_MC!AM648)</f>
        <v>-</v>
      </c>
      <c r="O670" s="136">
        <f>FN_MC!BH648</f>
        <v>0</v>
      </c>
      <c r="P670" s="78"/>
      <c r="Q670" s="120" t="str">
        <f>IF($A$2=1,IF(FN_MC!BJ648="","*",FN_MC!BJ648),IF(FN_MC!BK648="","*",FN_MC!BK648))</f>
        <v>*</v>
      </c>
    </row>
    <row r="671" spans="1:17">
      <c r="A671" s="85" t="str">
        <f>IF(FN_MC!B649="","*",FN_MC!B649)</f>
        <v>*</v>
      </c>
      <c r="B671" s="86" t="str">
        <f>IF(FN_MC!X649="","*",FN_MC!X649)</f>
        <v>*</v>
      </c>
      <c r="C671" s="87" t="str">
        <f>IF(FN_MC!S649="","*",FN_MC!S649)</f>
        <v>-</v>
      </c>
      <c r="D671" s="87" t="str">
        <f>IF(FN_MC!T649="","*",FN_MC!T649)</f>
        <v>-</v>
      </c>
      <c r="E671" s="87" t="str">
        <f>IF(FN_MC!D649="","*",FN_MC!D649)</f>
        <v>*</v>
      </c>
      <c r="F671" s="87" t="str">
        <f>IF(FN_MC!H649="","*",FN_MC!H649)</f>
        <v>*</v>
      </c>
      <c r="G671" s="87" t="str">
        <f>IF(FN_MC!M649="","*",FN_MC!M649)</f>
        <v>-</v>
      </c>
      <c r="H671" s="125" t="str">
        <f>IF(FN_MC!K649="","*",FN_MC!K649)</f>
        <v>*</v>
      </c>
      <c r="I671" s="110" t="str">
        <f>IF(FN_MC!O649="","*",FN_MC!O649)</f>
        <v>*</v>
      </c>
      <c r="J671" s="110" t="str">
        <f>IF(FN_MC!P649="","*",FN_MC!P649)</f>
        <v>*</v>
      </c>
      <c r="K671" s="118" t="str">
        <f>IF(FN_MC!AK649="","*",FN_MC!AK649)</f>
        <v>-</v>
      </c>
      <c r="L671" s="118" t="str">
        <f>IF(FN_MC!AM649="","*",FN_MC!AM649)</f>
        <v>-</v>
      </c>
      <c r="M671" s="118" t="str">
        <f>IF(FN_MC!AP649="","*",FN_MC!AP649)</f>
        <v>-</v>
      </c>
      <c r="N671" s="118" t="str">
        <f>IF(FN_MC!AM649="","*",FN_MC!AM649)</f>
        <v>-</v>
      </c>
      <c r="O671" s="136">
        <f>FN_MC!BH649</f>
        <v>0</v>
      </c>
      <c r="P671" s="78"/>
      <c r="Q671" s="120" t="str">
        <f>IF($A$2=1,IF(FN_MC!BJ649="","*",FN_MC!BJ649),IF(FN_MC!BK649="","*",FN_MC!BK649))</f>
        <v>*</v>
      </c>
    </row>
    <row r="672" spans="1:17">
      <c r="A672" s="85" t="str">
        <f>IF(FN_MC!B650="","*",FN_MC!B650)</f>
        <v>*</v>
      </c>
      <c r="B672" s="86" t="str">
        <f>IF(FN_MC!X650="","*",FN_MC!X650)</f>
        <v>*</v>
      </c>
      <c r="C672" s="87" t="str">
        <f>IF(FN_MC!S650="","*",FN_MC!S650)</f>
        <v>-</v>
      </c>
      <c r="D672" s="87" t="str">
        <f>IF(FN_MC!T650="","*",FN_MC!T650)</f>
        <v>-</v>
      </c>
      <c r="E672" s="87" t="str">
        <f>IF(FN_MC!D650="","*",FN_MC!D650)</f>
        <v>*</v>
      </c>
      <c r="F672" s="87" t="str">
        <f>IF(FN_MC!H650="","*",FN_MC!H650)</f>
        <v>*</v>
      </c>
      <c r="G672" s="87" t="str">
        <f>IF(FN_MC!M650="","*",FN_MC!M650)</f>
        <v>-</v>
      </c>
      <c r="H672" s="125" t="str">
        <f>IF(FN_MC!K650="","*",FN_MC!K650)</f>
        <v>*</v>
      </c>
      <c r="I672" s="110" t="str">
        <f>IF(FN_MC!O650="","*",FN_MC!O650)</f>
        <v>*</v>
      </c>
      <c r="J672" s="110" t="str">
        <f>IF(FN_MC!P650="","*",FN_MC!P650)</f>
        <v>*</v>
      </c>
      <c r="K672" s="118" t="str">
        <f>IF(FN_MC!AK650="","*",FN_MC!AK650)</f>
        <v>-</v>
      </c>
      <c r="L672" s="118" t="str">
        <f>IF(FN_MC!AM650="","*",FN_MC!AM650)</f>
        <v>-</v>
      </c>
      <c r="M672" s="118" t="str">
        <f>IF(FN_MC!AP650="","*",FN_MC!AP650)</f>
        <v>-</v>
      </c>
      <c r="N672" s="118" t="str">
        <f>IF(FN_MC!AM650="","*",FN_MC!AM650)</f>
        <v>-</v>
      </c>
      <c r="O672" s="136">
        <f>FN_MC!BH650</f>
        <v>0</v>
      </c>
      <c r="P672" s="78"/>
      <c r="Q672" s="120" t="str">
        <f>IF($A$2=1,IF(FN_MC!BJ650="","*",FN_MC!BJ650),IF(FN_MC!BK650="","*",FN_MC!BK650))</f>
        <v>*</v>
      </c>
    </row>
    <row r="673" spans="1:17">
      <c r="A673" s="85" t="str">
        <f>IF(FN_MC!B651="","*",FN_MC!B651)</f>
        <v>*</v>
      </c>
      <c r="B673" s="86" t="str">
        <f>IF(FN_MC!X651="","*",FN_MC!X651)</f>
        <v>*</v>
      </c>
      <c r="C673" s="87" t="str">
        <f>IF(FN_MC!S651="","*",FN_MC!S651)</f>
        <v>-</v>
      </c>
      <c r="D673" s="87" t="str">
        <f>IF(FN_MC!T651="","*",FN_MC!T651)</f>
        <v>-</v>
      </c>
      <c r="E673" s="87" t="str">
        <f>IF(FN_MC!D651="","*",FN_MC!D651)</f>
        <v>*</v>
      </c>
      <c r="F673" s="87" t="str">
        <f>IF(FN_MC!H651="","*",FN_MC!H651)</f>
        <v>*</v>
      </c>
      <c r="G673" s="87" t="str">
        <f>IF(FN_MC!M651="","*",FN_MC!M651)</f>
        <v>-</v>
      </c>
      <c r="H673" s="125" t="str">
        <f>IF(FN_MC!K651="","*",FN_MC!K651)</f>
        <v>*</v>
      </c>
      <c r="I673" s="110" t="str">
        <f>IF(FN_MC!O651="","*",FN_MC!O651)</f>
        <v>*</v>
      </c>
      <c r="J673" s="110" t="str">
        <f>IF(FN_MC!P651="","*",FN_MC!P651)</f>
        <v>*</v>
      </c>
      <c r="K673" s="118" t="str">
        <f>IF(FN_MC!AK651="","*",FN_MC!AK651)</f>
        <v>-</v>
      </c>
      <c r="L673" s="118" t="str">
        <f>IF(FN_MC!AM651="","*",FN_MC!AM651)</f>
        <v>-</v>
      </c>
      <c r="M673" s="118" t="str">
        <f>IF(FN_MC!AP651="","*",FN_MC!AP651)</f>
        <v>-</v>
      </c>
      <c r="N673" s="118" t="str">
        <f>IF(FN_MC!AM651="","*",FN_MC!AM651)</f>
        <v>-</v>
      </c>
      <c r="O673" s="136">
        <f>FN_MC!BH651</f>
        <v>0</v>
      </c>
      <c r="P673" s="78"/>
      <c r="Q673" s="120" t="str">
        <f>IF($A$2=1,IF(FN_MC!BJ651="","*",FN_MC!BJ651),IF(FN_MC!BK651="","*",FN_MC!BK651))</f>
        <v>*</v>
      </c>
    </row>
    <row r="674" spans="1:17">
      <c r="A674" s="85" t="str">
        <f>IF(FN_MC!B652="","*",FN_MC!B652)</f>
        <v>*</v>
      </c>
      <c r="B674" s="86" t="str">
        <f>IF(FN_MC!X652="","*",FN_MC!X652)</f>
        <v>*</v>
      </c>
      <c r="C674" s="87" t="str">
        <f>IF(FN_MC!S652="","*",FN_MC!S652)</f>
        <v>-</v>
      </c>
      <c r="D674" s="87" t="str">
        <f>IF(FN_MC!T652="","*",FN_MC!T652)</f>
        <v>-</v>
      </c>
      <c r="E674" s="87" t="str">
        <f>IF(FN_MC!D652="","*",FN_MC!D652)</f>
        <v>*</v>
      </c>
      <c r="F674" s="87" t="str">
        <f>IF(FN_MC!H652="","*",FN_MC!H652)</f>
        <v>*</v>
      </c>
      <c r="G674" s="87" t="str">
        <f>IF(FN_MC!M652="","*",FN_MC!M652)</f>
        <v>-</v>
      </c>
      <c r="H674" s="125" t="str">
        <f>IF(FN_MC!K652="","*",FN_MC!K652)</f>
        <v>*</v>
      </c>
      <c r="I674" s="110" t="str">
        <f>IF(FN_MC!O652="","*",FN_MC!O652)</f>
        <v>*</v>
      </c>
      <c r="J674" s="110" t="str">
        <f>IF(FN_MC!P652="","*",FN_MC!P652)</f>
        <v>*</v>
      </c>
      <c r="K674" s="118" t="str">
        <f>IF(FN_MC!AK652="","*",FN_MC!AK652)</f>
        <v>-</v>
      </c>
      <c r="L674" s="118" t="str">
        <f>IF(FN_MC!AM652="","*",FN_MC!AM652)</f>
        <v>-</v>
      </c>
      <c r="M674" s="118" t="str">
        <f>IF(FN_MC!AP652="","*",FN_MC!AP652)</f>
        <v>-</v>
      </c>
      <c r="N674" s="118" t="str">
        <f>IF(FN_MC!AM652="","*",FN_MC!AM652)</f>
        <v>-</v>
      </c>
      <c r="O674" s="136">
        <f>FN_MC!BH652</f>
        <v>0</v>
      </c>
      <c r="P674" s="78"/>
      <c r="Q674" s="120" t="str">
        <f>IF($A$2=1,IF(FN_MC!BJ652="","*",FN_MC!BJ652),IF(FN_MC!BK652="","*",FN_MC!BK652))</f>
        <v>*</v>
      </c>
    </row>
    <row r="675" spans="1:17">
      <c r="A675" s="85" t="str">
        <f>IF(FN_MC!B653="","*",FN_MC!B653)</f>
        <v>*</v>
      </c>
      <c r="B675" s="86" t="str">
        <f>IF(FN_MC!X653="","*",FN_MC!X653)</f>
        <v>*</v>
      </c>
      <c r="C675" s="87" t="str">
        <f>IF(FN_MC!S653="","*",FN_MC!S653)</f>
        <v>-</v>
      </c>
      <c r="D675" s="87" t="str">
        <f>IF(FN_MC!T653="","*",FN_MC!T653)</f>
        <v>-</v>
      </c>
      <c r="E675" s="87" t="str">
        <f>IF(FN_MC!D653="","*",FN_MC!D653)</f>
        <v>*</v>
      </c>
      <c r="F675" s="87" t="str">
        <f>IF(FN_MC!H653="","*",FN_MC!H653)</f>
        <v>*</v>
      </c>
      <c r="G675" s="87" t="str">
        <f>IF(FN_MC!M653="","*",FN_MC!M653)</f>
        <v>-</v>
      </c>
      <c r="H675" s="125" t="str">
        <f>IF(FN_MC!K653="","*",FN_MC!K653)</f>
        <v>*</v>
      </c>
      <c r="I675" s="110" t="str">
        <f>IF(FN_MC!O653="","*",FN_MC!O653)</f>
        <v>*</v>
      </c>
      <c r="J675" s="110" t="str">
        <f>IF(FN_MC!P653="","*",FN_MC!P653)</f>
        <v>*</v>
      </c>
      <c r="K675" s="118" t="str">
        <f>IF(FN_MC!AK653="","*",FN_MC!AK653)</f>
        <v>-</v>
      </c>
      <c r="L675" s="118" t="str">
        <f>IF(FN_MC!AM653="","*",FN_MC!AM653)</f>
        <v>-</v>
      </c>
      <c r="M675" s="118" t="str">
        <f>IF(FN_MC!AP653="","*",FN_MC!AP653)</f>
        <v>-</v>
      </c>
      <c r="N675" s="118" t="str">
        <f>IF(FN_MC!AM653="","*",FN_MC!AM653)</f>
        <v>-</v>
      </c>
      <c r="O675" s="136">
        <f>FN_MC!BH653</f>
        <v>0</v>
      </c>
      <c r="P675" s="78"/>
      <c r="Q675" s="120" t="str">
        <f>IF($A$2=1,IF(FN_MC!BJ653="","*",FN_MC!BJ653),IF(FN_MC!BK653="","*",FN_MC!BK653))</f>
        <v>*</v>
      </c>
    </row>
    <row r="676" spans="1:17">
      <c r="A676" s="85" t="str">
        <f>IF(FN_MC!B654="","*",FN_MC!B654)</f>
        <v>*</v>
      </c>
      <c r="B676" s="86" t="str">
        <f>IF(FN_MC!X654="","*",FN_MC!X654)</f>
        <v>*</v>
      </c>
      <c r="C676" s="87" t="str">
        <f>IF(FN_MC!S654="","*",FN_MC!S654)</f>
        <v>-</v>
      </c>
      <c r="D676" s="87" t="str">
        <f>IF(FN_MC!T654="","*",FN_MC!T654)</f>
        <v>-</v>
      </c>
      <c r="E676" s="87" t="str">
        <f>IF(FN_MC!D654="","*",FN_MC!D654)</f>
        <v>*</v>
      </c>
      <c r="F676" s="87" t="str">
        <f>IF(FN_MC!H654="","*",FN_MC!H654)</f>
        <v>*</v>
      </c>
      <c r="G676" s="87" t="str">
        <f>IF(FN_MC!M654="","*",FN_MC!M654)</f>
        <v>-</v>
      </c>
      <c r="H676" s="125" t="str">
        <f>IF(FN_MC!K654="","*",FN_MC!K654)</f>
        <v>*</v>
      </c>
      <c r="I676" s="110" t="str">
        <f>IF(FN_MC!O654="","*",FN_MC!O654)</f>
        <v>*</v>
      </c>
      <c r="J676" s="110" t="str">
        <f>IF(FN_MC!P654="","*",FN_MC!P654)</f>
        <v>*</v>
      </c>
      <c r="K676" s="118" t="str">
        <f>IF(FN_MC!AK654="","*",FN_MC!AK654)</f>
        <v>-</v>
      </c>
      <c r="L676" s="118" t="str">
        <f>IF(FN_MC!AM654="","*",FN_MC!AM654)</f>
        <v>-</v>
      </c>
      <c r="M676" s="118" t="str">
        <f>IF(FN_MC!AP654="","*",FN_MC!AP654)</f>
        <v>-</v>
      </c>
      <c r="N676" s="118" t="str">
        <f>IF(FN_MC!AM654="","*",FN_MC!AM654)</f>
        <v>-</v>
      </c>
      <c r="O676" s="136">
        <f>FN_MC!BH654</f>
        <v>0</v>
      </c>
      <c r="P676" s="78"/>
      <c r="Q676" s="120" t="str">
        <f>IF($A$2=1,IF(FN_MC!BJ654="","*",FN_MC!BJ654),IF(FN_MC!BK654="","*",FN_MC!BK654))</f>
        <v>*</v>
      </c>
    </row>
    <row r="677" spans="1:17">
      <c r="A677" s="85" t="str">
        <f>IF(FN_MC!B655="","*",FN_MC!B655)</f>
        <v>*</v>
      </c>
      <c r="B677" s="86" t="str">
        <f>IF(FN_MC!X655="","*",FN_MC!X655)</f>
        <v>*</v>
      </c>
      <c r="C677" s="87" t="str">
        <f>IF(FN_MC!S655="","*",FN_MC!S655)</f>
        <v>-</v>
      </c>
      <c r="D677" s="87" t="str">
        <f>IF(FN_MC!T655="","*",FN_MC!T655)</f>
        <v>-</v>
      </c>
      <c r="E677" s="87" t="str">
        <f>IF(FN_MC!D655="","*",FN_MC!D655)</f>
        <v>*</v>
      </c>
      <c r="F677" s="87" t="str">
        <f>IF(FN_MC!H655="","*",FN_MC!H655)</f>
        <v>*</v>
      </c>
      <c r="G677" s="87" t="str">
        <f>IF(FN_MC!M655="","*",FN_MC!M655)</f>
        <v>-</v>
      </c>
      <c r="H677" s="125" t="str">
        <f>IF(FN_MC!K655="","*",FN_MC!K655)</f>
        <v>*</v>
      </c>
      <c r="I677" s="110" t="str">
        <f>IF(FN_MC!O655="","*",FN_MC!O655)</f>
        <v>*</v>
      </c>
      <c r="J677" s="110" t="str">
        <f>IF(FN_MC!P655="","*",FN_MC!P655)</f>
        <v>*</v>
      </c>
      <c r="K677" s="118" t="str">
        <f>IF(FN_MC!AK655="","*",FN_MC!AK655)</f>
        <v>-</v>
      </c>
      <c r="L677" s="118" t="str">
        <f>IF(FN_MC!AM655="","*",FN_MC!AM655)</f>
        <v>-</v>
      </c>
      <c r="M677" s="118" t="str">
        <f>IF(FN_MC!AP655="","*",FN_MC!AP655)</f>
        <v>-</v>
      </c>
      <c r="N677" s="118" t="str">
        <f>IF(FN_MC!AM655="","*",FN_MC!AM655)</f>
        <v>-</v>
      </c>
      <c r="O677" s="136">
        <f>FN_MC!BH655</f>
        <v>0</v>
      </c>
      <c r="P677" s="78"/>
      <c r="Q677" s="120" t="str">
        <f>IF($A$2=1,IF(FN_MC!BJ655="","*",FN_MC!BJ655),IF(FN_MC!BK655="","*",FN_MC!BK655))</f>
        <v>*</v>
      </c>
    </row>
    <row r="678" spans="1:17">
      <c r="A678" s="85" t="str">
        <f>IF(FN_MC!B656="","*",FN_MC!B656)</f>
        <v>*</v>
      </c>
      <c r="B678" s="86" t="str">
        <f>IF(FN_MC!X656="","*",FN_MC!X656)</f>
        <v>*</v>
      </c>
      <c r="C678" s="87" t="str">
        <f>IF(FN_MC!S656="","*",FN_MC!S656)</f>
        <v>-</v>
      </c>
      <c r="D678" s="87" t="str">
        <f>IF(FN_MC!T656="","*",FN_MC!T656)</f>
        <v>-</v>
      </c>
      <c r="E678" s="87" t="str">
        <f>IF(FN_MC!D656="","*",FN_MC!D656)</f>
        <v>*</v>
      </c>
      <c r="F678" s="87" t="str">
        <f>IF(FN_MC!H656="","*",FN_MC!H656)</f>
        <v>*</v>
      </c>
      <c r="G678" s="87" t="str">
        <f>IF(FN_MC!M656="","*",FN_MC!M656)</f>
        <v>-</v>
      </c>
      <c r="H678" s="125" t="str">
        <f>IF(FN_MC!K656="","*",FN_MC!K656)</f>
        <v>*</v>
      </c>
      <c r="I678" s="110" t="str">
        <f>IF(FN_MC!O656="","*",FN_MC!O656)</f>
        <v>*</v>
      </c>
      <c r="J678" s="110" t="str">
        <f>IF(FN_MC!P656="","*",FN_MC!P656)</f>
        <v>*</v>
      </c>
      <c r="K678" s="118" t="str">
        <f>IF(FN_MC!AK656="","*",FN_MC!AK656)</f>
        <v>-</v>
      </c>
      <c r="L678" s="118" t="str">
        <f>IF(FN_MC!AM656="","*",FN_MC!AM656)</f>
        <v>-</v>
      </c>
      <c r="M678" s="118" t="str">
        <f>IF(FN_MC!AP656="","*",FN_MC!AP656)</f>
        <v>-</v>
      </c>
      <c r="N678" s="118" t="str">
        <f>IF(FN_MC!AM656="","*",FN_MC!AM656)</f>
        <v>-</v>
      </c>
      <c r="O678" s="136">
        <f>FN_MC!BH656</f>
        <v>0</v>
      </c>
      <c r="P678" s="78"/>
      <c r="Q678" s="120" t="str">
        <f>IF($A$2=1,IF(FN_MC!BJ656="","*",FN_MC!BJ656),IF(FN_MC!BK656="","*",FN_MC!BK656))</f>
        <v>*</v>
      </c>
    </row>
    <row r="679" spans="1:17">
      <c r="A679" s="85" t="str">
        <f>IF(FN_MC!B657="","*",FN_MC!B657)</f>
        <v>*</v>
      </c>
      <c r="B679" s="86" t="str">
        <f>IF(FN_MC!X657="","*",FN_MC!X657)</f>
        <v>*</v>
      </c>
      <c r="C679" s="87" t="str">
        <f>IF(FN_MC!S657="","*",FN_MC!S657)</f>
        <v>-</v>
      </c>
      <c r="D679" s="87" t="str">
        <f>IF(FN_MC!T657="","*",FN_MC!T657)</f>
        <v>-</v>
      </c>
      <c r="E679" s="87" t="str">
        <f>IF(FN_MC!D657="","*",FN_MC!D657)</f>
        <v>*</v>
      </c>
      <c r="F679" s="87" t="str">
        <f>IF(FN_MC!H657="","*",FN_MC!H657)</f>
        <v>*</v>
      </c>
      <c r="G679" s="87" t="str">
        <f>IF(FN_MC!M657="","*",FN_MC!M657)</f>
        <v>-</v>
      </c>
      <c r="H679" s="125" t="str">
        <f>IF(FN_MC!K657="","*",FN_MC!K657)</f>
        <v>*</v>
      </c>
      <c r="I679" s="110" t="str">
        <f>IF(FN_MC!O657="","*",FN_MC!O657)</f>
        <v>*</v>
      </c>
      <c r="J679" s="110" t="str">
        <f>IF(FN_MC!P657="","*",FN_MC!P657)</f>
        <v>*</v>
      </c>
      <c r="K679" s="118" t="str">
        <f>IF(FN_MC!AK657="","*",FN_MC!AK657)</f>
        <v>-</v>
      </c>
      <c r="L679" s="118" t="str">
        <f>IF(FN_MC!AM657="","*",FN_MC!AM657)</f>
        <v>-</v>
      </c>
      <c r="M679" s="118" t="str">
        <f>IF(FN_MC!AP657="","*",FN_MC!AP657)</f>
        <v>-</v>
      </c>
      <c r="N679" s="118" t="str">
        <f>IF(FN_MC!AM657="","*",FN_MC!AM657)</f>
        <v>-</v>
      </c>
      <c r="O679" s="136">
        <f>FN_MC!BH657</f>
        <v>0</v>
      </c>
      <c r="P679" s="78"/>
      <c r="Q679" s="120" t="str">
        <f>IF($A$2=1,IF(FN_MC!BJ657="","*",FN_MC!BJ657),IF(FN_MC!BK657="","*",FN_MC!BK657))</f>
        <v>*</v>
      </c>
    </row>
    <row r="680" spans="1:17">
      <c r="A680" s="85" t="str">
        <f>IF(FN_MC!B658="","*",FN_MC!B658)</f>
        <v>*</v>
      </c>
      <c r="B680" s="86" t="str">
        <f>IF(FN_MC!X658="","*",FN_MC!X658)</f>
        <v>*</v>
      </c>
      <c r="C680" s="87" t="str">
        <f>IF(FN_MC!S658="","*",FN_MC!S658)</f>
        <v>-</v>
      </c>
      <c r="D680" s="87" t="str">
        <f>IF(FN_MC!T658="","*",FN_MC!T658)</f>
        <v>-</v>
      </c>
      <c r="E680" s="87" t="str">
        <f>IF(FN_MC!D658="","*",FN_MC!D658)</f>
        <v>*</v>
      </c>
      <c r="F680" s="87" t="str">
        <f>IF(FN_MC!H658="","*",FN_MC!H658)</f>
        <v>*</v>
      </c>
      <c r="G680" s="87" t="str">
        <f>IF(FN_MC!M658="","*",FN_MC!M658)</f>
        <v>-</v>
      </c>
      <c r="H680" s="125" t="str">
        <f>IF(FN_MC!K658="","*",FN_MC!K658)</f>
        <v>*</v>
      </c>
      <c r="I680" s="110" t="str">
        <f>IF(FN_MC!O658="","*",FN_MC!O658)</f>
        <v>*</v>
      </c>
      <c r="J680" s="110" t="str">
        <f>IF(FN_MC!P658="","*",FN_MC!P658)</f>
        <v>*</v>
      </c>
      <c r="K680" s="118" t="str">
        <f>IF(FN_MC!AK658="","*",FN_MC!AK658)</f>
        <v>-</v>
      </c>
      <c r="L680" s="118" t="str">
        <f>IF(FN_MC!AM658="","*",FN_MC!AM658)</f>
        <v>-</v>
      </c>
      <c r="M680" s="118" t="str">
        <f>IF(FN_MC!AP658="","*",FN_MC!AP658)</f>
        <v>-</v>
      </c>
      <c r="N680" s="118" t="str">
        <f>IF(FN_MC!AM658="","*",FN_MC!AM658)</f>
        <v>-</v>
      </c>
      <c r="O680" s="136">
        <f>FN_MC!BH658</f>
        <v>0</v>
      </c>
      <c r="P680" s="78"/>
      <c r="Q680" s="120" t="str">
        <f>IF($A$2=1,IF(FN_MC!BJ658="","*",FN_MC!BJ658),IF(FN_MC!BK658="","*",FN_MC!BK658))</f>
        <v>*</v>
      </c>
    </row>
    <row r="681" spans="1:17">
      <c r="A681" s="85" t="str">
        <f>IF(FN_MC!B659="","*",FN_MC!B659)</f>
        <v>*</v>
      </c>
      <c r="B681" s="86" t="str">
        <f>IF(FN_MC!X659="","*",FN_MC!X659)</f>
        <v>*</v>
      </c>
      <c r="C681" s="87" t="str">
        <f>IF(FN_MC!S659="","*",FN_MC!S659)</f>
        <v>-</v>
      </c>
      <c r="D681" s="87" t="str">
        <f>IF(FN_MC!T659="","*",FN_MC!T659)</f>
        <v>-</v>
      </c>
      <c r="E681" s="87" t="str">
        <f>IF(FN_MC!D659="","*",FN_MC!D659)</f>
        <v>*</v>
      </c>
      <c r="F681" s="87" t="str">
        <f>IF(FN_MC!H659="","*",FN_MC!H659)</f>
        <v>*</v>
      </c>
      <c r="G681" s="87" t="str">
        <f>IF(FN_MC!M659="","*",FN_MC!M659)</f>
        <v>-</v>
      </c>
      <c r="H681" s="125" t="str">
        <f>IF(FN_MC!K659="","*",FN_MC!K659)</f>
        <v>*</v>
      </c>
      <c r="I681" s="110" t="str">
        <f>IF(FN_MC!O659="","*",FN_MC!O659)</f>
        <v>*</v>
      </c>
      <c r="J681" s="110" t="str">
        <f>IF(FN_MC!P659="","*",FN_MC!P659)</f>
        <v>*</v>
      </c>
      <c r="K681" s="118" t="str">
        <f>IF(FN_MC!AK659="","*",FN_MC!AK659)</f>
        <v>-</v>
      </c>
      <c r="L681" s="118" t="str">
        <f>IF(FN_MC!AM659="","*",FN_MC!AM659)</f>
        <v>-</v>
      </c>
      <c r="M681" s="118" t="str">
        <f>IF(FN_MC!AP659="","*",FN_MC!AP659)</f>
        <v>-</v>
      </c>
      <c r="N681" s="118" t="str">
        <f>IF(FN_MC!AM659="","*",FN_MC!AM659)</f>
        <v>-</v>
      </c>
      <c r="O681" s="136">
        <f>FN_MC!BH659</f>
        <v>0</v>
      </c>
      <c r="P681" s="78"/>
      <c r="Q681" s="120" t="str">
        <f>IF($A$2=1,IF(FN_MC!BJ659="","*",FN_MC!BJ659),IF(FN_MC!BK659="","*",FN_MC!BK659))</f>
        <v>*</v>
      </c>
    </row>
    <row r="682" spans="1:17">
      <c r="A682" s="85" t="str">
        <f>IF(FN_MC!B660="","*",FN_MC!B660)</f>
        <v>*</v>
      </c>
      <c r="B682" s="86" t="str">
        <f>IF(FN_MC!X660="","*",FN_MC!X660)</f>
        <v>*</v>
      </c>
      <c r="C682" s="87" t="str">
        <f>IF(FN_MC!S660="","*",FN_MC!S660)</f>
        <v>-</v>
      </c>
      <c r="D682" s="87" t="str">
        <f>IF(FN_MC!T660="","*",FN_MC!T660)</f>
        <v>-</v>
      </c>
      <c r="E682" s="87" t="str">
        <f>IF(FN_MC!D660="","*",FN_MC!D660)</f>
        <v>*</v>
      </c>
      <c r="F682" s="87" t="str">
        <f>IF(FN_MC!H660="","*",FN_MC!H660)</f>
        <v>*</v>
      </c>
      <c r="G682" s="87" t="str">
        <f>IF(FN_MC!M660="","*",FN_MC!M660)</f>
        <v>-</v>
      </c>
      <c r="H682" s="125" t="str">
        <f>IF(FN_MC!K660="","*",FN_MC!K660)</f>
        <v>*</v>
      </c>
      <c r="I682" s="110" t="str">
        <f>IF(FN_MC!O660="","*",FN_MC!O660)</f>
        <v>*</v>
      </c>
      <c r="J682" s="110" t="str">
        <f>IF(FN_MC!P660="","*",FN_MC!P660)</f>
        <v>*</v>
      </c>
      <c r="K682" s="118" t="str">
        <f>IF(FN_MC!AK660="","*",FN_MC!AK660)</f>
        <v>-</v>
      </c>
      <c r="L682" s="118" t="str">
        <f>IF(FN_MC!AM660="","*",FN_MC!AM660)</f>
        <v>-</v>
      </c>
      <c r="M682" s="118" t="str">
        <f>IF(FN_MC!AP660="","*",FN_MC!AP660)</f>
        <v>-</v>
      </c>
      <c r="N682" s="118" t="str">
        <f>IF(FN_MC!AM660="","*",FN_MC!AM660)</f>
        <v>-</v>
      </c>
      <c r="O682" s="136">
        <f>FN_MC!BH660</f>
        <v>0</v>
      </c>
      <c r="P682" s="78"/>
      <c r="Q682" s="120" t="str">
        <f>IF($A$2=1,IF(FN_MC!BJ660="","*",FN_MC!BJ660),IF(FN_MC!BK660="","*",FN_MC!BK660))</f>
        <v>*</v>
      </c>
    </row>
    <row r="683" spans="1:17">
      <c r="A683" s="85" t="str">
        <f>IF(FN_MC!B661="","*",FN_MC!B661)</f>
        <v>*</v>
      </c>
      <c r="B683" s="86" t="str">
        <f>IF(FN_MC!X661="","*",FN_MC!X661)</f>
        <v>*</v>
      </c>
      <c r="C683" s="87" t="str">
        <f>IF(FN_MC!S661="","*",FN_MC!S661)</f>
        <v>-</v>
      </c>
      <c r="D683" s="87" t="str">
        <f>IF(FN_MC!T661="","*",FN_MC!T661)</f>
        <v>-</v>
      </c>
      <c r="E683" s="87" t="str">
        <f>IF(FN_MC!D661="","*",FN_MC!D661)</f>
        <v>*</v>
      </c>
      <c r="F683" s="87" t="str">
        <f>IF(FN_MC!H661="","*",FN_MC!H661)</f>
        <v>*</v>
      </c>
      <c r="G683" s="87" t="str">
        <f>IF(FN_MC!M661="","*",FN_MC!M661)</f>
        <v>-</v>
      </c>
      <c r="H683" s="125" t="str">
        <f>IF(FN_MC!K661="","*",FN_MC!K661)</f>
        <v>*</v>
      </c>
      <c r="I683" s="110" t="str">
        <f>IF(FN_MC!O661="","*",FN_MC!O661)</f>
        <v>*</v>
      </c>
      <c r="J683" s="110" t="str">
        <f>IF(FN_MC!P661="","*",FN_MC!P661)</f>
        <v>*</v>
      </c>
      <c r="K683" s="118" t="str">
        <f>IF(FN_MC!AK661="","*",FN_MC!AK661)</f>
        <v>-</v>
      </c>
      <c r="L683" s="118" t="str">
        <f>IF(FN_MC!AM661="","*",FN_MC!AM661)</f>
        <v>-</v>
      </c>
      <c r="M683" s="118" t="str">
        <f>IF(FN_MC!AP661="","*",FN_MC!AP661)</f>
        <v>-</v>
      </c>
      <c r="N683" s="118" t="str">
        <f>IF(FN_MC!AM661="","*",FN_MC!AM661)</f>
        <v>-</v>
      </c>
      <c r="O683" s="136">
        <f>FN_MC!BH661</f>
        <v>0</v>
      </c>
      <c r="P683" s="78"/>
      <c r="Q683" s="120" t="str">
        <f>IF($A$2=1,IF(FN_MC!BJ661="","*",FN_MC!BJ661),IF(FN_MC!BK661="","*",FN_MC!BK661))</f>
        <v>*</v>
      </c>
    </row>
    <row r="684" spans="1:17">
      <c r="A684" s="85" t="str">
        <f>IF(FN_MC!B662="","*",FN_MC!B662)</f>
        <v>*</v>
      </c>
      <c r="B684" s="86" t="str">
        <f>IF(FN_MC!X662="","*",FN_MC!X662)</f>
        <v>*</v>
      </c>
      <c r="C684" s="87" t="str">
        <f>IF(FN_MC!S662="","*",FN_MC!S662)</f>
        <v>-</v>
      </c>
      <c r="D684" s="87" t="str">
        <f>IF(FN_MC!T662="","*",FN_MC!T662)</f>
        <v>-</v>
      </c>
      <c r="E684" s="87" t="str">
        <f>IF(FN_MC!D662="","*",FN_MC!D662)</f>
        <v>*</v>
      </c>
      <c r="F684" s="87" t="str">
        <f>IF(FN_MC!H662="","*",FN_MC!H662)</f>
        <v>*</v>
      </c>
      <c r="G684" s="87" t="str">
        <f>IF(FN_MC!M662="","*",FN_MC!M662)</f>
        <v>-</v>
      </c>
      <c r="H684" s="125" t="str">
        <f>IF(FN_MC!K662="","*",FN_MC!K662)</f>
        <v>*</v>
      </c>
      <c r="I684" s="110" t="str">
        <f>IF(FN_MC!O662="","*",FN_MC!O662)</f>
        <v>*</v>
      </c>
      <c r="J684" s="110" t="str">
        <f>IF(FN_MC!P662="","*",FN_MC!P662)</f>
        <v>*</v>
      </c>
      <c r="K684" s="118" t="str">
        <f>IF(FN_MC!AK662="","*",FN_MC!AK662)</f>
        <v>-</v>
      </c>
      <c r="L684" s="118" t="str">
        <f>IF(FN_MC!AM662="","*",FN_MC!AM662)</f>
        <v>-</v>
      </c>
      <c r="M684" s="118" t="str">
        <f>IF(FN_MC!AP662="","*",FN_MC!AP662)</f>
        <v>-</v>
      </c>
      <c r="N684" s="118" t="str">
        <f>IF(FN_MC!AM662="","*",FN_MC!AM662)</f>
        <v>-</v>
      </c>
      <c r="O684" s="136">
        <f>FN_MC!BH662</f>
        <v>0</v>
      </c>
      <c r="P684" s="78"/>
      <c r="Q684" s="120" t="str">
        <f>IF($A$2=1,IF(FN_MC!BJ662="","*",FN_MC!BJ662),IF(FN_MC!BK662="","*",FN_MC!BK662))</f>
        <v>*</v>
      </c>
    </row>
    <row r="685" spans="1:17">
      <c r="A685" s="85" t="str">
        <f>IF(FN_MC!B663="","*",FN_MC!B663)</f>
        <v>*</v>
      </c>
      <c r="B685" s="86" t="str">
        <f>IF(FN_MC!X663="","*",FN_MC!X663)</f>
        <v>*</v>
      </c>
      <c r="C685" s="87" t="str">
        <f>IF(FN_MC!S663="","*",FN_MC!S663)</f>
        <v>-</v>
      </c>
      <c r="D685" s="87" t="str">
        <f>IF(FN_MC!T663="","*",FN_MC!T663)</f>
        <v>-</v>
      </c>
      <c r="E685" s="87" t="str">
        <f>IF(FN_MC!D663="","*",FN_MC!D663)</f>
        <v>*</v>
      </c>
      <c r="F685" s="87" t="str">
        <f>IF(FN_MC!H663="","*",FN_MC!H663)</f>
        <v>*</v>
      </c>
      <c r="G685" s="87" t="str">
        <f>IF(FN_MC!M663="","*",FN_MC!M663)</f>
        <v>-</v>
      </c>
      <c r="H685" s="125" t="str">
        <f>IF(FN_MC!K663="","*",FN_MC!K663)</f>
        <v>*</v>
      </c>
      <c r="I685" s="110" t="str">
        <f>IF(FN_MC!O663="","*",FN_MC!O663)</f>
        <v>*</v>
      </c>
      <c r="J685" s="110" t="str">
        <f>IF(FN_MC!P663="","*",FN_MC!P663)</f>
        <v>*</v>
      </c>
      <c r="K685" s="118" t="str">
        <f>IF(FN_MC!AK663="","*",FN_MC!AK663)</f>
        <v>-</v>
      </c>
      <c r="L685" s="118" t="str">
        <f>IF(FN_MC!AM663="","*",FN_MC!AM663)</f>
        <v>-</v>
      </c>
      <c r="M685" s="118" t="str">
        <f>IF(FN_MC!AP663="","*",FN_MC!AP663)</f>
        <v>-</v>
      </c>
      <c r="N685" s="118" t="str">
        <f>IF(FN_MC!AM663="","*",FN_MC!AM663)</f>
        <v>-</v>
      </c>
      <c r="O685" s="136">
        <f>FN_MC!BH663</f>
        <v>0</v>
      </c>
      <c r="P685" s="78"/>
      <c r="Q685" s="120" t="str">
        <f>IF($A$2=1,IF(FN_MC!BJ663="","*",FN_MC!BJ663),IF(FN_MC!BK663="","*",FN_MC!BK663))</f>
        <v>*</v>
      </c>
    </row>
    <row r="686" spans="1:17">
      <c r="A686" s="85" t="str">
        <f>IF(FN_MC!B664="","*",FN_MC!B664)</f>
        <v>*</v>
      </c>
      <c r="B686" s="86" t="str">
        <f>IF(FN_MC!X664="","*",FN_MC!X664)</f>
        <v>*</v>
      </c>
      <c r="C686" s="87" t="str">
        <f>IF(FN_MC!S664="","*",FN_MC!S664)</f>
        <v>-</v>
      </c>
      <c r="D686" s="87" t="str">
        <f>IF(FN_MC!T664="","*",FN_MC!T664)</f>
        <v>-</v>
      </c>
      <c r="E686" s="87" t="str">
        <f>IF(FN_MC!D664="","*",FN_MC!D664)</f>
        <v>*</v>
      </c>
      <c r="F686" s="87" t="str">
        <f>IF(FN_MC!H664="","*",FN_MC!H664)</f>
        <v>*</v>
      </c>
      <c r="G686" s="87" t="str">
        <f>IF(FN_MC!M664="","*",FN_MC!M664)</f>
        <v>-</v>
      </c>
      <c r="H686" s="125" t="str">
        <f>IF(FN_MC!K664="","*",FN_MC!K664)</f>
        <v>*</v>
      </c>
      <c r="I686" s="110" t="str">
        <f>IF(FN_MC!O664="","*",FN_MC!O664)</f>
        <v>*</v>
      </c>
      <c r="J686" s="110" t="str">
        <f>IF(FN_MC!P664="","*",FN_MC!P664)</f>
        <v>*</v>
      </c>
      <c r="K686" s="118" t="str">
        <f>IF(FN_MC!AK664="","*",FN_MC!AK664)</f>
        <v>-</v>
      </c>
      <c r="L686" s="118" t="str">
        <f>IF(FN_MC!AM664="","*",FN_MC!AM664)</f>
        <v>-</v>
      </c>
      <c r="M686" s="118" t="str">
        <f>IF(FN_MC!AP664="","*",FN_MC!AP664)</f>
        <v>-</v>
      </c>
      <c r="N686" s="118" t="str">
        <f>IF(FN_MC!AM664="","*",FN_MC!AM664)</f>
        <v>-</v>
      </c>
      <c r="O686" s="136">
        <f>FN_MC!BH664</f>
        <v>0</v>
      </c>
      <c r="P686" s="78"/>
      <c r="Q686" s="120" t="str">
        <f>IF($A$2=1,IF(FN_MC!BJ664="","*",FN_MC!BJ664),IF(FN_MC!BK664="","*",FN_MC!BK664))</f>
        <v>*</v>
      </c>
    </row>
    <row r="687" spans="1:17">
      <c r="A687" s="85" t="str">
        <f>IF(FN_MC!B665="","*",FN_MC!B665)</f>
        <v>*</v>
      </c>
      <c r="B687" s="86" t="str">
        <f>IF(FN_MC!X665="","*",FN_MC!X665)</f>
        <v>*</v>
      </c>
      <c r="C687" s="87" t="str">
        <f>IF(FN_MC!S665="","*",FN_MC!S665)</f>
        <v>-</v>
      </c>
      <c r="D687" s="87" t="str">
        <f>IF(FN_MC!T665="","*",FN_MC!T665)</f>
        <v>-</v>
      </c>
      <c r="E687" s="87" t="str">
        <f>IF(FN_MC!D665="","*",FN_MC!D665)</f>
        <v>*</v>
      </c>
      <c r="F687" s="87" t="str">
        <f>IF(FN_MC!H665="","*",FN_MC!H665)</f>
        <v>*</v>
      </c>
      <c r="G687" s="87" t="str">
        <f>IF(FN_MC!M665="","*",FN_MC!M665)</f>
        <v>-</v>
      </c>
      <c r="H687" s="125" t="str">
        <f>IF(FN_MC!K665="","*",FN_MC!K665)</f>
        <v>*</v>
      </c>
      <c r="I687" s="110" t="str">
        <f>IF(FN_MC!O665="","*",FN_MC!O665)</f>
        <v>*</v>
      </c>
      <c r="J687" s="110" t="str">
        <f>IF(FN_MC!P665="","*",FN_MC!P665)</f>
        <v>*</v>
      </c>
      <c r="K687" s="118" t="str">
        <f>IF(FN_MC!AK665="","*",FN_MC!AK665)</f>
        <v>-</v>
      </c>
      <c r="L687" s="118" t="str">
        <f>IF(FN_MC!AM665="","*",FN_MC!AM665)</f>
        <v>-</v>
      </c>
      <c r="M687" s="118" t="str">
        <f>IF(FN_MC!AP665="","*",FN_MC!AP665)</f>
        <v>-</v>
      </c>
      <c r="N687" s="118" t="str">
        <f>IF(FN_MC!AM665="","*",FN_MC!AM665)</f>
        <v>-</v>
      </c>
      <c r="O687" s="136">
        <f>FN_MC!BH665</f>
        <v>0</v>
      </c>
      <c r="P687" s="78"/>
      <c r="Q687" s="120" t="str">
        <f>IF($A$2=1,IF(FN_MC!BJ665="","*",FN_MC!BJ665),IF(FN_MC!BK665="","*",FN_MC!BK665))</f>
        <v>*</v>
      </c>
    </row>
    <row r="688" spans="1:17">
      <c r="A688" s="85" t="str">
        <f>IF(FN_MC!B666="","*",FN_MC!B666)</f>
        <v>*</v>
      </c>
      <c r="B688" s="86" t="str">
        <f>IF(FN_MC!X666="","*",FN_MC!X666)</f>
        <v>*</v>
      </c>
      <c r="C688" s="87" t="str">
        <f>IF(FN_MC!S666="","*",FN_MC!S666)</f>
        <v>-</v>
      </c>
      <c r="D688" s="87" t="str">
        <f>IF(FN_MC!T666="","*",FN_MC!T666)</f>
        <v>-</v>
      </c>
      <c r="E688" s="87" t="str">
        <f>IF(FN_MC!D666="","*",FN_MC!D666)</f>
        <v>*</v>
      </c>
      <c r="F688" s="87" t="str">
        <f>IF(FN_MC!H666="","*",FN_MC!H666)</f>
        <v>*</v>
      </c>
      <c r="G688" s="87" t="str">
        <f>IF(FN_MC!M666="","*",FN_MC!M666)</f>
        <v>-</v>
      </c>
      <c r="H688" s="125" t="str">
        <f>IF(FN_MC!K666="","*",FN_MC!K666)</f>
        <v>*</v>
      </c>
      <c r="I688" s="110" t="str">
        <f>IF(FN_MC!O666="","*",FN_MC!O666)</f>
        <v>*</v>
      </c>
      <c r="J688" s="110" t="str">
        <f>IF(FN_MC!P666="","*",FN_MC!P666)</f>
        <v>*</v>
      </c>
      <c r="K688" s="118" t="str">
        <f>IF(FN_MC!AK666="","*",FN_MC!AK666)</f>
        <v>-</v>
      </c>
      <c r="L688" s="118" t="str">
        <f>IF(FN_MC!AM666="","*",FN_MC!AM666)</f>
        <v>-</v>
      </c>
      <c r="M688" s="118" t="str">
        <f>IF(FN_MC!AP666="","*",FN_MC!AP666)</f>
        <v>-</v>
      </c>
      <c r="N688" s="118" t="str">
        <f>IF(FN_MC!AM666="","*",FN_MC!AM666)</f>
        <v>-</v>
      </c>
      <c r="O688" s="136">
        <f>FN_MC!BH666</f>
        <v>0</v>
      </c>
      <c r="P688" s="78"/>
      <c r="Q688" s="120" t="str">
        <f>IF($A$2=1,IF(FN_MC!BJ666="","*",FN_MC!BJ666),IF(FN_MC!BK666="","*",FN_MC!BK666))</f>
        <v>*</v>
      </c>
    </row>
    <row r="689" spans="1:17">
      <c r="A689" s="85" t="str">
        <f>IF(FN_MC!B667="","*",FN_MC!B667)</f>
        <v>*</v>
      </c>
      <c r="B689" s="86" t="str">
        <f>IF(FN_MC!X667="","*",FN_MC!X667)</f>
        <v>*</v>
      </c>
      <c r="C689" s="87" t="str">
        <f>IF(FN_MC!S667="","*",FN_MC!S667)</f>
        <v>-</v>
      </c>
      <c r="D689" s="87" t="str">
        <f>IF(FN_MC!T667="","*",FN_MC!T667)</f>
        <v>-</v>
      </c>
      <c r="E689" s="87" t="str">
        <f>IF(FN_MC!D667="","*",FN_MC!D667)</f>
        <v>*</v>
      </c>
      <c r="F689" s="87" t="str">
        <f>IF(FN_MC!H667="","*",FN_MC!H667)</f>
        <v>*</v>
      </c>
      <c r="G689" s="87" t="str">
        <f>IF(FN_MC!M667="","*",FN_MC!M667)</f>
        <v>-</v>
      </c>
      <c r="H689" s="125" t="str">
        <f>IF(FN_MC!K667="","*",FN_MC!K667)</f>
        <v>*</v>
      </c>
      <c r="I689" s="110" t="str">
        <f>IF(FN_MC!O667="","*",FN_MC!O667)</f>
        <v>*</v>
      </c>
      <c r="J689" s="110" t="str">
        <f>IF(FN_MC!P667="","*",FN_MC!P667)</f>
        <v>*</v>
      </c>
      <c r="K689" s="118" t="str">
        <f>IF(FN_MC!AK667="","*",FN_MC!AK667)</f>
        <v>-</v>
      </c>
      <c r="L689" s="118" t="str">
        <f>IF(FN_MC!AM667="","*",FN_MC!AM667)</f>
        <v>-</v>
      </c>
      <c r="M689" s="118" t="str">
        <f>IF(FN_MC!AP667="","*",FN_MC!AP667)</f>
        <v>-</v>
      </c>
      <c r="N689" s="118" t="str">
        <f>IF(FN_MC!AM667="","*",FN_MC!AM667)</f>
        <v>-</v>
      </c>
      <c r="O689" s="136">
        <f>FN_MC!BH667</f>
        <v>0</v>
      </c>
      <c r="P689" s="78"/>
      <c r="Q689" s="120" t="str">
        <f>IF($A$2=1,IF(FN_MC!BJ667="","*",FN_MC!BJ667),IF(FN_MC!BK667="","*",FN_MC!BK667))</f>
        <v>*</v>
      </c>
    </row>
    <row r="690" spans="1:17">
      <c r="A690" s="85" t="str">
        <f>IF(FN_MC!B668="","*",FN_MC!B668)</f>
        <v>*</v>
      </c>
      <c r="B690" s="86" t="str">
        <f>IF(FN_MC!X668="","*",FN_MC!X668)</f>
        <v>*</v>
      </c>
      <c r="C690" s="87" t="str">
        <f>IF(FN_MC!S668="","*",FN_MC!S668)</f>
        <v>-</v>
      </c>
      <c r="D690" s="87" t="str">
        <f>IF(FN_MC!T668="","*",FN_MC!T668)</f>
        <v>-</v>
      </c>
      <c r="E690" s="87" t="str">
        <f>IF(FN_MC!D668="","*",FN_MC!D668)</f>
        <v>*</v>
      </c>
      <c r="F690" s="87" t="str">
        <f>IF(FN_MC!H668="","*",FN_MC!H668)</f>
        <v>*</v>
      </c>
      <c r="G690" s="87" t="str">
        <f>IF(FN_MC!M668="","*",FN_MC!M668)</f>
        <v>-</v>
      </c>
      <c r="H690" s="125" t="str">
        <f>IF(FN_MC!K668="","*",FN_MC!K668)</f>
        <v>*</v>
      </c>
      <c r="I690" s="110" t="str">
        <f>IF(FN_MC!O668="","*",FN_MC!O668)</f>
        <v>*</v>
      </c>
      <c r="J690" s="110" t="str">
        <f>IF(FN_MC!P668="","*",FN_MC!P668)</f>
        <v>*</v>
      </c>
      <c r="K690" s="118" t="str">
        <f>IF(FN_MC!AK668="","*",FN_MC!AK668)</f>
        <v>-</v>
      </c>
      <c r="L690" s="118" t="str">
        <f>IF(FN_MC!AM668="","*",FN_MC!AM668)</f>
        <v>-</v>
      </c>
      <c r="M690" s="118" t="str">
        <f>IF(FN_MC!AP668="","*",FN_MC!AP668)</f>
        <v>-</v>
      </c>
      <c r="N690" s="118" t="str">
        <f>IF(FN_MC!AM668="","*",FN_MC!AM668)</f>
        <v>-</v>
      </c>
      <c r="O690" s="136">
        <f>FN_MC!BH668</f>
        <v>0</v>
      </c>
      <c r="P690" s="78"/>
      <c r="Q690" s="120" t="str">
        <f>IF($A$2=1,IF(FN_MC!BJ668="","*",FN_MC!BJ668),IF(FN_MC!BK668="","*",FN_MC!BK668))</f>
        <v>*</v>
      </c>
    </row>
    <row r="691" spans="1:17">
      <c r="A691" s="85" t="str">
        <f>IF(FN_MC!B669="","*",FN_MC!B669)</f>
        <v>*</v>
      </c>
      <c r="B691" s="86" t="str">
        <f>IF(FN_MC!X669="","*",FN_MC!X669)</f>
        <v>*</v>
      </c>
      <c r="C691" s="87" t="str">
        <f>IF(FN_MC!S669="","*",FN_MC!S669)</f>
        <v>-</v>
      </c>
      <c r="D691" s="87" t="str">
        <f>IF(FN_MC!T669="","*",FN_MC!T669)</f>
        <v>-</v>
      </c>
      <c r="E691" s="87" t="str">
        <f>IF(FN_MC!D669="","*",FN_MC!D669)</f>
        <v>*</v>
      </c>
      <c r="F691" s="87" t="str">
        <f>IF(FN_MC!H669="","*",FN_MC!H669)</f>
        <v>*</v>
      </c>
      <c r="G691" s="87" t="str">
        <f>IF(FN_MC!M669="","*",FN_MC!M669)</f>
        <v>-</v>
      </c>
      <c r="H691" s="125" t="str">
        <f>IF(FN_MC!K669="","*",FN_MC!K669)</f>
        <v>*</v>
      </c>
      <c r="I691" s="110" t="str">
        <f>IF(FN_MC!O669="","*",FN_MC!O669)</f>
        <v>*</v>
      </c>
      <c r="J691" s="110" t="str">
        <f>IF(FN_MC!P669="","*",FN_MC!P669)</f>
        <v>*</v>
      </c>
      <c r="K691" s="118" t="str">
        <f>IF(FN_MC!AK669="","*",FN_MC!AK669)</f>
        <v>-</v>
      </c>
      <c r="L691" s="118" t="str">
        <f>IF(FN_MC!AM669="","*",FN_MC!AM669)</f>
        <v>-</v>
      </c>
      <c r="M691" s="118" t="str">
        <f>IF(FN_MC!AP669="","*",FN_MC!AP669)</f>
        <v>-</v>
      </c>
      <c r="N691" s="118" t="str">
        <f>IF(FN_MC!AM669="","*",FN_MC!AM669)</f>
        <v>-</v>
      </c>
      <c r="O691" s="136">
        <f>FN_MC!BH669</f>
        <v>0</v>
      </c>
      <c r="P691" s="78"/>
      <c r="Q691" s="120" t="str">
        <f>IF($A$2=1,IF(FN_MC!BJ669="","*",FN_MC!BJ669),IF(FN_MC!BK669="","*",FN_MC!BK669))</f>
        <v>*</v>
      </c>
    </row>
    <row r="692" spans="1:17">
      <c r="A692" s="85" t="str">
        <f>IF(FN_MC!B670="","*",FN_MC!B670)</f>
        <v>*</v>
      </c>
      <c r="B692" s="86" t="str">
        <f>IF(FN_MC!X670="","*",FN_MC!X670)</f>
        <v>*</v>
      </c>
      <c r="C692" s="87" t="str">
        <f>IF(FN_MC!S670="","*",FN_MC!S670)</f>
        <v>-</v>
      </c>
      <c r="D692" s="87" t="str">
        <f>IF(FN_MC!T670="","*",FN_MC!T670)</f>
        <v>-</v>
      </c>
      <c r="E692" s="87" t="str">
        <f>IF(FN_MC!D670="","*",FN_MC!D670)</f>
        <v>*</v>
      </c>
      <c r="F692" s="87" t="str">
        <f>IF(FN_MC!H670="","*",FN_MC!H670)</f>
        <v>*</v>
      </c>
      <c r="G692" s="87" t="str">
        <f>IF(FN_MC!M670="","*",FN_MC!M670)</f>
        <v>-</v>
      </c>
      <c r="H692" s="125" t="str">
        <f>IF(FN_MC!K670="","*",FN_MC!K670)</f>
        <v>*</v>
      </c>
      <c r="I692" s="110" t="str">
        <f>IF(FN_MC!O670="","*",FN_MC!O670)</f>
        <v>*</v>
      </c>
      <c r="J692" s="110" t="str">
        <f>IF(FN_MC!P670="","*",FN_MC!P670)</f>
        <v>*</v>
      </c>
      <c r="K692" s="118" t="str">
        <f>IF(FN_MC!AK670="","*",FN_MC!AK670)</f>
        <v>-</v>
      </c>
      <c r="L692" s="118" t="str">
        <f>IF(FN_MC!AM670="","*",FN_MC!AM670)</f>
        <v>-</v>
      </c>
      <c r="M692" s="118" t="str">
        <f>IF(FN_MC!AP670="","*",FN_MC!AP670)</f>
        <v>-</v>
      </c>
      <c r="N692" s="118" t="str">
        <f>IF(FN_MC!AM670="","*",FN_MC!AM670)</f>
        <v>-</v>
      </c>
      <c r="O692" s="136">
        <f>FN_MC!BH670</f>
        <v>0</v>
      </c>
      <c r="P692" s="78"/>
      <c r="Q692" s="120" t="str">
        <f>IF($A$2=1,IF(FN_MC!BJ670="","*",FN_MC!BJ670),IF(FN_MC!BK670="","*",FN_MC!BK670))</f>
        <v>*</v>
      </c>
    </row>
    <row r="693" spans="1:17">
      <c r="A693" s="85" t="str">
        <f>IF(FN_MC!B671="","*",FN_MC!B671)</f>
        <v>*</v>
      </c>
      <c r="B693" s="86" t="str">
        <f>IF(FN_MC!X671="","*",FN_MC!X671)</f>
        <v>*</v>
      </c>
      <c r="C693" s="87" t="str">
        <f>IF(FN_MC!S671="","*",FN_MC!S671)</f>
        <v>-</v>
      </c>
      <c r="D693" s="87" t="str">
        <f>IF(FN_MC!T671="","*",FN_MC!T671)</f>
        <v>-</v>
      </c>
      <c r="E693" s="87" t="str">
        <f>IF(FN_MC!D671="","*",FN_MC!D671)</f>
        <v>*</v>
      </c>
      <c r="F693" s="87" t="str">
        <f>IF(FN_MC!H671="","*",FN_MC!H671)</f>
        <v>*</v>
      </c>
      <c r="G693" s="87" t="str">
        <f>IF(FN_MC!M671="","*",FN_MC!M671)</f>
        <v>-</v>
      </c>
      <c r="H693" s="125" t="str">
        <f>IF(FN_MC!K671="","*",FN_MC!K671)</f>
        <v>*</v>
      </c>
      <c r="I693" s="110" t="str">
        <f>IF(FN_MC!O671="","*",FN_MC!O671)</f>
        <v>*</v>
      </c>
      <c r="J693" s="110" t="str">
        <f>IF(FN_MC!P671="","*",FN_MC!P671)</f>
        <v>*</v>
      </c>
      <c r="K693" s="118" t="str">
        <f>IF(FN_MC!AK671="","*",FN_MC!AK671)</f>
        <v>-</v>
      </c>
      <c r="L693" s="118" t="str">
        <f>IF(FN_MC!AM671="","*",FN_MC!AM671)</f>
        <v>-</v>
      </c>
      <c r="M693" s="118" t="str">
        <f>IF(FN_MC!AP671="","*",FN_MC!AP671)</f>
        <v>-</v>
      </c>
      <c r="N693" s="118" t="str">
        <f>IF(FN_MC!AM671="","*",FN_MC!AM671)</f>
        <v>-</v>
      </c>
      <c r="O693" s="136">
        <f>FN_MC!BH671</f>
        <v>0</v>
      </c>
      <c r="P693" s="78"/>
      <c r="Q693" s="120" t="str">
        <f>IF($A$2=1,IF(FN_MC!BJ671="","*",FN_MC!BJ671),IF(FN_MC!BK671="","*",FN_MC!BK671))</f>
        <v>*</v>
      </c>
    </row>
    <row r="694" spans="1:17">
      <c r="A694" s="85" t="str">
        <f>IF(FN_MC!B672="","*",FN_MC!B672)</f>
        <v>*</v>
      </c>
      <c r="B694" s="86" t="str">
        <f>IF(FN_MC!X672="","*",FN_MC!X672)</f>
        <v>*</v>
      </c>
      <c r="C694" s="87" t="str">
        <f>IF(FN_MC!S672="","*",FN_MC!S672)</f>
        <v>-</v>
      </c>
      <c r="D694" s="87" t="str">
        <f>IF(FN_MC!T672="","*",FN_MC!T672)</f>
        <v>-</v>
      </c>
      <c r="E694" s="87" t="str">
        <f>IF(FN_MC!D672="","*",FN_MC!D672)</f>
        <v>*</v>
      </c>
      <c r="F694" s="87" t="str">
        <f>IF(FN_MC!H672="","*",FN_MC!H672)</f>
        <v>*</v>
      </c>
      <c r="G694" s="87" t="str">
        <f>IF(FN_MC!M672="","*",FN_MC!M672)</f>
        <v>-</v>
      </c>
      <c r="H694" s="125" t="str">
        <f>IF(FN_MC!K672="","*",FN_MC!K672)</f>
        <v>*</v>
      </c>
      <c r="I694" s="110" t="str">
        <f>IF(FN_MC!O672="","*",FN_MC!O672)</f>
        <v>*</v>
      </c>
      <c r="J694" s="110" t="str">
        <f>IF(FN_MC!P672="","*",FN_MC!P672)</f>
        <v>*</v>
      </c>
      <c r="K694" s="118" t="str">
        <f>IF(FN_MC!AK672="","*",FN_MC!AK672)</f>
        <v>-</v>
      </c>
      <c r="L694" s="118" t="str">
        <f>IF(FN_MC!AM672="","*",FN_MC!AM672)</f>
        <v>-</v>
      </c>
      <c r="M694" s="118" t="str">
        <f>IF(FN_MC!AP672="","*",FN_MC!AP672)</f>
        <v>-</v>
      </c>
      <c r="N694" s="118" t="str">
        <f>IF(FN_MC!AM672="","*",FN_MC!AM672)</f>
        <v>-</v>
      </c>
      <c r="O694" s="136">
        <f>FN_MC!BH672</f>
        <v>0</v>
      </c>
      <c r="P694" s="78"/>
      <c r="Q694" s="120" t="str">
        <f>IF($A$2=1,IF(FN_MC!BJ672="","*",FN_MC!BJ672),IF(FN_MC!BK672="","*",FN_MC!BK672))</f>
        <v>*</v>
      </c>
    </row>
    <row r="695" spans="1:17">
      <c r="A695" s="85" t="str">
        <f>IF(FN_MC!B673="","*",FN_MC!B673)</f>
        <v>*</v>
      </c>
      <c r="B695" s="86" t="str">
        <f>IF(FN_MC!X673="","*",FN_MC!X673)</f>
        <v>*</v>
      </c>
      <c r="C695" s="87" t="str">
        <f>IF(FN_MC!S673="","*",FN_MC!S673)</f>
        <v>-</v>
      </c>
      <c r="D695" s="87" t="str">
        <f>IF(FN_MC!T673="","*",FN_MC!T673)</f>
        <v>-</v>
      </c>
      <c r="E695" s="87" t="str">
        <f>IF(FN_MC!D673="","*",FN_MC!D673)</f>
        <v>*</v>
      </c>
      <c r="F695" s="87" t="str">
        <f>IF(FN_MC!H673="","*",FN_MC!H673)</f>
        <v>*</v>
      </c>
      <c r="G695" s="87" t="str">
        <f>IF(FN_MC!M673="","*",FN_MC!M673)</f>
        <v>-</v>
      </c>
      <c r="H695" s="125" t="str">
        <f>IF(FN_MC!K673="","*",FN_MC!K673)</f>
        <v>*</v>
      </c>
      <c r="I695" s="110" t="str">
        <f>IF(FN_MC!O673="","*",FN_MC!O673)</f>
        <v>*</v>
      </c>
      <c r="J695" s="110" t="str">
        <f>IF(FN_MC!P673="","*",FN_MC!P673)</f>
        <v>*</v>
      </c>
      <c r="K695" s="118" t="str">
        <f>IF(FN_MC!AK673="","*",FN_MC!AK673)</f>
        <v>-</v>
      </c>
      <c r="L695" s="118" t="str">
        <f>IF(FN_MC!AM673="","*",FN_MC!AM673)</f>
        <v>-</v>
      </c>
      <c r="M695" s="118" t="str">
        <f>IF(FN_MC!AP673="","*",FN_MC!AP673)</f>
        <v>-</v>
      </c>
      <c r="N695" s="118" t="str">
        <f>IF(FN_MC!AM673="","*",FN_MC!AM673)</f>
        <v>-</v>
      </c>
      <c r="O695" s="136">
        <f>FN_MC!BH673</f>
        <v>0</v>
      </c>
      <c r="P695" s="78"/>
      <c r="Q695" s="120" t="str">
        <f>IF($A$2=1,IF(FN_MC!BJ673="","*",FN_MC!BJ673),IF(FN_MC!BK673="","*",FN_MC!BK673))</f>
        <v>*</v>
      </c>
    </row>
    <row r="696" spans="1:17">
      <c r="A696" s="85" t="str">
        <f>IF(FN_MC!B674="","*",FN_MC!B674)</f>
        <v>*</v>
      </c>
      <c r="B696" s="86" t="str">
        <f>IF(FN_MC!X674="","*",FN_MC!X674)</f>
        <v>*</v>
      </c>
      <c r="C696" s="87" t="str">
        <f>IF(FN_MC!S674="","*",FN_MC!S674)</f>
        <v>-</v>
      </c>
      <c r="D696" s="87" t="str">
        <f>IF(FN_MC!T674="","*",FN_MC!T674)</f>
        <v>-</v>
      </c>
      <c r="E696" s="87" t="str">
        <f>IF(FN_MC!D674="","*",FN_MC!D674)</f>
        <v>*</v>
      </c>
      <c r="F696" s="87" t="str">
        <f>IF(FN_MC!H674="","*",FN_MC!H674)</f>
        <v>*</v>
      </c>
      <c r="G696" s="87" t="str">
        <f>IF(FN_MC!M674="","*",FN_MC!M674)</f>
        <v>-</v>
      </c>
      <c r="H696" s="125" t="str">
        <f>IF(FN_MC!K674="","*",FN_MC!K674)</f>
        <v>*</v>
      </c>
      <c r="I696" s="110" t="str">
        <f>IF(FN_MC!O674="","*",FN_MC!O674)</f>
        <v>*</v>
      </c>
      <c r="J696" s="110" t="str">
        <f>IF(FN_MC!P674="","*",FN_MC!P674)</f>
        <v>*</v>
      </c>
      <c r="K696" s="118" t="str">
        <f>IF(FN_MC!AK674="","*",FN_MC!AK674)</f>
        <v>-</v>
      </c>
      <c r="L696" s="118" t="str">
        <f>IF(FN_MC!AM674="","*",FN_MC!AM674)</f>
        <v>-</v>
      </c>
      <c r="M696" s="118" t="str">
        <f>IF(FN_MC!AP674="","*",FN_MC!AP674)</f>
        <v>-</v>
      </c>
      <c r="N696" s="118" t="str">
        <f>IF(FN_MC!AM674="","*",FN_MC!AM674)</f>
        <v>-</v>
      </c>
      <c r="O696" s="136">
        <f>FN_MC!BH674</f>
        <v>0</v>
      </c>
      <c r="P696" s="78"/>
      <c r="Q696" s="120" t="str">
        <f>IF($A$2=1,IF(FN_MC!BJ674="","*",FN_MC!BJ674),IF(FN_MC!BK674="","*",FN_MC!BK674))</f>
        <v>*</v>
      </c>
    </row>
    <row r="697" spans="1:17">
      <c r="A697" s="85" t="str">
        <f>IF(FN_MC!B675="","*",FN_MC!B675)</f>
        <v>*</v>
      </c>
      <c r="B697" s="86" t="str">
        <f>IF(FN_MC!X675="","*",FN_MC!X675)</f>
        <v>*</v>
      </c>
      <c r="C697" s="87" t="str">
        <f>IF(FN_MC!S675="","*",FN_MC!S675)</f>
        <v>-</v>
      </c>
      <c r="D697" s="87" t="str">
        <f>IF(FN_MC!T675="","*",FN_MC!T675)</f>
        <v>-</v>
      </c>
      <c r="E697" s="87" t="str">
        <f>IF(FN_MC!D675="","*",FN_MC!D675)</f>
        <v>*</v>
      </c>
      <c r="F697" s="87" t="str">
        <f>IF(FN_MC!H675="","*",FN_MC!H675)</f>
        <v>*</v>
      </c>
      <c r="G697" s="87" t="str">
        <f>IF(FN_MC!M675="","*",FN_MC!M675)</f>
        <v>-</v>
      </c>
      <c r="H697" s="125" t="str">
        <f>IF(FN_MC!K675="","*",FN_MC!K675)</f>
        <v>*</v>
      </c>
      <c r="I697" s="110" t="str">
        <f>IF(FN_MC!O675="","*",FN_MC!O675)</f>
        <v>*</v>
      </c>
      <c r="J697" s="110" t="str">
        <f>IF(FN_MC!P675="","*",FN_MC!P675)</f>
        <v>*</v>
      </c>
      <c r="K697" s="118" t="str">
        <f>IF(FN_MC!AK675="","*",FN_MC!AK675)</f>
        <v>-</v>
      </c>
      <c r="L697" s="118" t="str">
        <f>IF(FN_MC!AM675="","*",FN_MC!AM675)</f>
        <v>-</v>
      </c>
      <c r="M697" s="118" t="str">
        <f>IF(FN_MC!AP675="","*",FN_MC!AP675)</f>
        <v>-</v>
      </c>
      <c r="N697" s="118" t="str">
        <f>IF(FN_MC!AM675="","*",FN_MC!AM675)</f>
        <v>-</v>
      </c>
      <c r="O697" s="136">
        <f>FN_MC!BH675</f>
        <v>0</v>
      </c>
      <c r="P697" s="78"/>
      <c r="Q697" s="120" t="str">
        <f>IF($A$2=1,IF(FN_MC!BJ675="","*",FN_MC!BJ675),IF(FN_MC!BK675="","*",FN_MC!BK675))</f>
        <v>*</v>
      </c>
    </row>
    <row r="698" spans="1:17">
      <c r="A698" s="85" t="str">
        <f>IF(FN_MC!B676="","*",FN_MC!B676)</f>
        <v>*</v>
      </c>
      <c r="B698" s="86" t="str">
        <f>IF(FN_MC!X676="","*",FN_MC!X676)</f>
        <v>*</v>
      </c>
      <c r="C698" s="87" t="str">
        <f>IF(FN_MC!S676="","*",FN_MC!S676)</f>
        <v>-</v>
      </c>
      <c r="D698" s="87" t="str">
        <f>IF(FN_MC!T676="","*",FN_MC!T676)</f>
        <v>-</v>
      </c>
      <c r="E698" s="87" t="str">
        <f>IF(FN_MC!D676="","*",FN_MC!D676)</f>
        <v>*</v>
      </c>
      <c r="F698" s="87" t="str">
        <f>IF(FN_MC!H676="","*",FN_MC!H676)</f>
        <v>*</v>
      </c>
      <c r="G698" s="87" t="str">
        <f>IF(FN_MC!M676="","*",FN_MC!M676)</f>
        <v>-</v>
      </c>
      <c r="H698" s="125" t="str">
        <f>IF(FN_MC!K676="","*",FN_MC!K676)</f>
        <v>*</v>
      </c>
      <c r="I698" s="110" t="str">
        <f>IF(FN_MC!O676="","*",FN_MC!O676)</f>
        <v>*</v>
      </c>
      <c r="J698" s="110" t="str">
        <f>IF(FN_MC!P676="","*",FN_MC!P676)</f>
        <v>*</v>
      </c>
      <c r="K698" s="118" t="str">
        <f>IF(FN_MC!AK676="","*",FN_MC!AK676)</f>
        <v>-</v>
      </c>
      <c r="L698" s="118" t="str">
        <f>IF(FN_MC!AM676="","*",FN_MC!AM676)</f>
        <v>-</v>
      </c>
      <c r="M698" s="118" t="str">
        <f>IF(FN_MC!AP676="","*",FN_MC!AP676)</f>
        <v>-</v>
      </c>
      <c r="N698" s="118" t="str">
        <f>IF(FN_MC!AM676="","*",FN_MC!AM676)</f>
        <v>-</v>
      </c>
      <c r="O698" s="136">
        <f>FN_MC!BH676</f>
        <v>0</v>
      </c>
      <c r="P698" s="78"/>
      <c r="Q698" s="120" t="str">
        <f>IF($A$2=1,IF(FN_MC!BJ676="","*",FN_MC!BJ676),IF(FN_MC!BK676="","*",FN_MC!BK676))</f>
        <v>*</v>
      </c>
    </row>
    <row r="699" spans="1:17">
      <c r="A699" s="85" t="str">
        <f>IF(FN_MC!B677="","*",FN_MC!B677)</f>
        <v>*</v>
      </c>
      <c r="B699" s="86" t="str">
        <f>IF(FN_MC!X677="","*",FN_MC!X677)</f>
        <v>*</v>
      </c>
      <c r="C699" s="87" t="str">
        <f>IF(FN_MC!S677="","*",FN_MC!S677)</f>
        <v>-</v>
      </c>
      <c r="D699" s="87" t="str">
        <f>IF(FN_MC!T677="","*",FN_MC!T677)</f>
        <v>-</v>
      </c>
      <c r="E699" s="87" t="str">
        <f>IF(FN_MC!D677="","*",FN_MC!D677)</f>
        <v>*</v>
      </c>
      <c r="F699" s="87" t="str">
        <f>IF(FN_MC!H677="","*",FN_MC!H677)</f>
        <v>*</v>
      </c>
      <c r="G699" s="87" t="str">
        <f>IF(FN_MC!M677="","*",FN_MC!M677)</f>
        <v>-</v>
      </c>
      <c r="H699" s="125" t="str">
        <f>IF(FN_MC!K677="","*",FN_MC!K677)</f>
        <v>*</v>
      </c>
      <c r="I699" s="110" t="str">
        <f>IF(FN_MC!O677="","*",FN_MC!O677)</f>
        <v>*</v>
      </c>
      <c r="J699" s="110" t="str">
        <f>IF(FN_MC!P677="","*",FN_MC!P677)</f>
        <v>*</v>
      </c>
      <c r="K699" s="118" t="str">
        <f>IF(FN_MC!AK677="","*",FN_MC!AK677)</f>
        <v>-</v>
      </c>
      <c r="L699" s="118" t="str">
        <f>IF(FN_MC!AM677="","*",FN_MC!AM677)</f>
        <v>-</v>
      </c>
      <c r="M699" s="118" t="str">
        <f>IF(FN_MC!AP677="","*",FN_MC!AP677)</f>
        <v>-</v>
      </c>
      <c r="N699" s="118" t="str">
        <f>IF(FN_MC!AM677="","*",FN_MC!AM677)</f>
        <v>-</v>
      </c>
      <c r="O699" s="136">
        <f>FN_MC!BH677</f>
        <v>0</v>
      </c>
      <c r="P699" s="78"/>
      <c r="Q699" s="120" t="str">
        <f>IF($A$2=1,IF(FN_MC!BJ677="","*",FN_MC!BJ677),IF(FN_MC!BK677="","*",FN_MC!BK677))</f>
        <v>*</v>
      </c>
    </row>
    <row r="700" spans="1:17">
      <c r="A700" s="85" t="str">
        <f>IF(FN_MC!B678="","*",FN_MC!B678)</f>
        <v>*</v>
      </c>
      <c r="B700" s="86" t="str">
        <f>IF(FN_MC!X678="","*",FN_MC!X678)</f>
        <v>*</v>
      </c>
      <c r="C700" s="87" t="str">
        <f>IF(FN_MC!S678="","*",FN_MC!S678)</f>
        <v>-</v>
      </c>
      <c r="D700" s="87" t="str">
        <f>IF(FN_MC!T678="","*",FN_MC!T678)</f>
        <v>-</v>
      </c>
      <c r="E700" s="87" t="str">
        <f>IF(FN_MC!D678="","*",FN_MC!D678)</f>
        <v>*</v>
      </c>
      <c r="F700" s="87" t="str">
        <f>IF(FN_MC!H678="","*",FN_MC!H678)</f>
        <v>*</v>
      </c>
      <c r="G700" s="87" t="str">
        <f>IF(FN_MC!M678="","*",FN_MC!M678)</f>
        <v>-</v>
      </c>
      <c r="H700" s="125" t="str">
        <f>IF(FN_MC!K678="","*",FN_MC!K678)</f>
        <v>*</v>
      </c>
      <c r="I700" s="110" t="str">
        <f>IF(FN_MC!O678="","*",FN_MC!O678)</f>
        <v>*</v>
      </c>
      <c r="J700" s="110" t="str">
        <f>IF(FN_MC!P678="","*",FN_MC!P678)</f>
        <v>*</v>
      </c>
      <c r="K700" s="118" t="str">
        <f>IF(FN_MC!AK678="","*",FN_MC!AK678)</f>
        <v>-</v>
      </c>
      <c r="L700" s="118" t="str">
        <f>IF(FN_MC!AM678="","*",FN_MC!AM678)</f>
        <v>-</v>
      </c>
      <c r="M700" s="118" t="str">
        <f>IF(FN_MC!AP678="","*",FN_MC!AP678)</f>
        <v>-</v>
      </c>
      <c r="N700" s="118" t="str">
        <f>IF(FN_MC!AM678="","*",FN_MC!AM678)</f>
        <v>-</v>
      </c>
      <c r="O700" s="136">
        <f>FN_MC!BH678</f>
        <v>0</v>
      </c>
      <c r="P700" s="78"/>
      <c r="Q700" s="120" t="str">
        <f>IF($A$2=1,IF(FN_MC!BJ678="","*",FN_MC!BJ678),IF(FN_MC!BK678="","*",FN_MC!BK678))</f>
        <v>*</v>
      </c>
    </row>
    <row r="701" spans="1:17">
      <c r="A701" s="85" t="str">
        <f>IF(FN_MC!B679="","*",FN_MC!B679)</f>
        <v>*</v>
      </c>
      <c r="B701" s="86" t="str">
        <f>IF(FN_MC!X679="","*",FN_MC!X679)</f>
        <v>*</v>
      </c>
      <c r="C701" s="87" t="str">
        <f>IF(FN_MC!S679="","*",FN_MC!S679)</f>
        <v>-</v>
      </c>
      <c r="D701" s="87" t="str">
        <f>IF(FN_MC!T679="","*",FN_MC!T679)</f>
        <v>-</v>
      </c>
      <c r="E701" s="87" t="str">
        <f>IF(FN_MC!D679="","*",FN_MC!D679)</f>
        <v>*</v>
      </c>
      <c r="F701" s="87" t="str">
        <f>IF(FN_MC!H679="","*",FN_MC!H679)</f>
        <v>*</v>
      </c>
      <c r="G701" s="87" t="str">
        <f>IF(FN_MC!M679="","*",FN_MC!M679)</f>
        <v>-</v>
      </c>
      <c r="H701" s="125" t="str">
        <f>IF(FN_MC!K679="","*",FN_MC!K679)</f>
        <v>*</v>
      </c>
      <c r="I701" s="110" t="str">
        <f>IF(FN_MC!O679="","*",FN_MC!O679)</f>
        <v>*</v>
      </c>
      <c r="J701" s="110" t="str">
        <f>IF(FN_MC!P679="","*",FN_MC!P679)</f>
        <v>*</v>
      </c>
      <c r="K701" s="118" t="str">
        <f>IF(FN_MC!AK679="","*",FN_MC!AK679)</f>
        <v>-</v>
      </c>
      <c r="L701" s="118" t="str">
        <f>IF(FN_MC!AM679="","*",FN_MC!AM679)</f>
        <v>-</v>
      </c>
      <c r="M701" s="118" t="str">
        <f>IF(FN_MC!AP679="","*",FN_MC!AP679)</f>
        <v>-</v>
      </c>
      <c r="N701" s="118" t="str">
        <f>IF(FN_MC!AM679="","*",FN_MC!AM679)</f>
        <v>-</v>
      </c>
      <c r="O701" s="136">
        <f>FN_MC!BH679</f>
        <v>0</v>
      </c>
      <c r="P701" s="78"/>
      <c r="Q701" s="120" t="str">
        <f>IF($A$2=1,IF(FN_MC!BJ679="","*",FN_MC!BJ679),IF(FN_MC!BK679="","*",FN_MC!BK679))</f>
        <v>*</v>
      </c>
    </row>
    <row r="702" spans="1:17">
      <c r="A702" s="85" t="str">
        <f>IF(FN_MC!B680="","*",FN_MC!B680)</f>
        <v>*</v>
      </c>
      <c r="B702" s="86" t="str">
        <f>IF(FN_MC!X680="","*",FN_MC!X680)</f>
        <v>*</v>
      </c>
      <c r="C702" s="87" t="str">
        <f>IF(FN_MC!S680="","*",FN_MC!S680)</f>
        <v>-</v>
      </c>
      <c r="D702" s="87" t="str">
        <f>IF(FN_MC!T680="","*",FN_MC!T680)</f>
        <v>-</v>
      </c>
      <c r="E702" s="87" t="str">
        <f>IF(FN_MC!D680="","*",FN_MC!D680)</f>
        <v>*</v>
      </c>
      <c r="F702" s="87" t="str">
        <f>IF(FN_MC!H680="","*",FN_MC!H680)</f>
        <v>*</v>
      </c>
      <c r="G702" s="87" t="str">
        <f>IF(FN_MC!M680="","*",FN_MC!M680)</f>
        <v>-</v>
      </c>
      <c r="H702" s="125" t="str">
        <f>IF(FN_MC!K680="","*",FN_MC!K680)</f>
        <v>*</v>
      </c>
      <c r="I702" s="110" t="str">
        <f>IF(FN_MC!O680="","*",FN_MC!O680)</f>
        <v>*</v>
      </c>
      <c r="J702" s="110" t="str">
        <f>IF(FN_MC!P680="","*",FN_MC!P680)</f>
        <v>*</v>
      </c>
      <c r="K702" s="118" t="str">
        <f>IF(FN_MC!AK680="","*",FN_MC!AK680)</f>
        <v>-</v>
      </c>
      <c r="L702" s="118" t="str">
        <f>IF(FN_MC!AM680="","*",FN_MC!AM680)</f>
        <v>-</v>
      </c>
      <c r="M702" s="118" t="str">
        <f>IF(FN_MC!AP680="","*",FN_MC!AP680)</f>
        <v>-</v>
      </c>
      <c r="N702" s="118" t="str">
        <f>IF(FN_MC!AM680="","*",FN_MC!AM680)</f>
        <v>-</v>
      </c>
      <c r="O702" s="136">
        <f>FN_MC!BH680</f>
        <v>0</v>
      </c>
      <c r="P702" s="78"/>
      <c r="Q702" s="120" t="str">
        <f>IF($A$2=1,IF(FN_MC!BJ680="","*",FN_MC!BJ680),IF(FN_MC!BK680="","*",FN_MC!BK680))</f>
        <v>*</v>
      </c>
    </row>
    <row r="703" spans="1:17">
      <c r="A703" s="85" t="str">
        <f>IF(FN_MC!B681="","*",FN_MC!B681)</f>
        <v>*</v>
      </c>
      <c r="B703" s="86" t="str">
        <f>IF(FN_MC!X681="","*",FN_MC!X681)</f>
        <v>*</v>
      </c>
      <c r="C703" s="87" t="str">
        <f>IF(FN_MC!S681="","*",FN_MC!S681)</f>
        <v>-</v>
      </c>
      <c r="D703" s="87" t="str">
        <f>IF(FN_MC!T681="","*",FN_MC!T681)</f>
        <v>-</v>
      </c>
      <c r="E703" s="87" t="str">
        <f>IF(FN_MC!D681="","*",FN_MC!D681)</f>
        <v>*</v>
      </c>
      <c r="F703" s="87" t="str">
        <f>IF(FN_MC!H681="","*",FN_MC!H681)</f>
        <v>*</v>
      </c>
      <c r="G703" s="87" t="str">
        <f>IF(FN_MC!M681="","*",FN_MC!M681)</f>
        <v>-</v>
      </c>
      <c r="H703" s="125" t="str">
        <f>IF(FN_MC!K681="","*",FN_MC!K681)</f>
        <v>*</v>
      </c>
      <c r="I703" s="110" t="str">
        <f>IF(FN_MC!O681="","*",FN_MC!O681)</f>
        <v>*</v>
      </c>
      <c r="J703" s="110" t="str">
        <f>IF(FN_MC!P681="","*",FN_MC!P681)</f>
        <v>*</v>
      </c>
      <c r="K703" s="118" t="str">
        <f>IF(FN_MC!AK681="","*",FN_MC!AK681)</f>
        <v>-</v>
      </c>
      <c r="L703" s="118" t="str">
        <f>IF(FN_MC!AM681="","*",FN_MC!AM681)</f>
        <v>-</v>
      </c>
      <c r="M703" s="118" t="str">
        <f>IF(FN_MC!AP681="","*",FN_MC!AP681)</f>
        <v>-</v>
      </c>
      <c r="N703" s="118" t="str">
        <f>IF(FN_MC!AM681="","*",FN_MC!AM681)</f>
        <v>-</v>
      </c>
      <c r="O703" s="136">
        <f>FN_MC!BH681</f>
        <v>0</v>
      </c>
      <c r="P703" s="78"/>
      <c r="Q703" s="120" t="str">
        <f>IF($A$2=1,IF(FN_MC!BJ681="","*",FN_MC!BJ681),IF(FN_MC!BK681="","*",FN_MC!BK681))</f>
        <v>*</v>
      </c>
    </row>
    <row r="704" spans="1:17">
      <c r="A704" s="85" t="str">
        <f>IF(FN_MC!B682="","*",FN_MC!B682)</f>
        <v>*</v>
      </c>
      <c r="B704" s="86" t="str">
        <f>IF(FN_MC!X682="","*",FN_MC!X682)</f>
        <v>*</v>
      </c>
      <c r="C704" s="87" t="str">
        <f>IF(FN_MC!S682="","*",FN_MC!S682)</f>
        <v>-</v>
      </c>
      <c r="D704" s="87" t="str">
        <f>IF(FN_MC!T682="","*",FN_MC!T682)</f>
        <v>-</v>
      </c>
      <c r="E704" s="87" t="str">
        <f>IF(FN_MC!D682="","*",FN_MC!D682)</f>
        <v>*</v>
      </c>
      <c r="F704" s="87" t="str">
        <f>IF(FN_MC!H682="","*",FN_MC!H682)</f>
        <v>*</v>
      </c>
      <c r="G704" s="87" t="str">
        <f>IF(FN_MC!M682="","*",FN_MC!M682)</f>
        <v>-</v>
      </c>
      <c r="H704" s="125" t="str">
        <f>IF(FN_MC!K682="","*",FN_MC!K682)</f>
        <v>*</v>
      </c>
      <c r="I704" s="110" t="str">
        <f>IF(FN_MC!O682="","*",FN_MC!O682)</f>
        <v>*</v>
      </c>
      <c r="J704" s="110" t="str">
        <f>IF(FN_MC!P682="","*",FN_MC!P682)</f>
        <v>*</v>
      </c>
      <c r="K704" s="118" t="str">
        <f>IF(FN_MC!AK682="","*",FN_MC!AK682)</f>
        <v>-</v>
      </c>
      <c r="L704" s="118" t="str">
        <f>IF(FN_MC!AM682="","*",FN_MC!AM682)</f>
        <v>-</v>
      </c>
      <c r="M704" s="118" t="str">
        <f>IF(FN_MC!AP682="","*",FN_MC!AP682)</f>
        <v>-</v>
      </c>
      <c r="N704" s="118" t="str">
        <f>IF(FN_MC!AM682="","*",FN_MC!AM682)</f>
        <v>-</v>
      </c>
      <c r="O704" s="136">
        <f>FN_MC!BH682</f>
        <v>0</v>
      </c>
      <c r="P704" s="78"/>
      <c r="Q704" s="120" t="str">
        <f>IF($A$2=1,IF(FN_MC!BJ682="","*",FN_MC!BJ682),IF(FN_MC!BK682="","*",FN_MC!BK682))</f>
        <v>*</v>
      </c>
    </row>
    <row r="705" spans="1:17">
      <c r="A705" s="85" t="str">
        <f>IF(FN_MC!B683="","*",FN_MC!B683)</f>
        <v>*</v>
      </c>
      <c r="B705" s="86" t="str">
        <f>IF(FN_MC!X683="","*",FN_MC!X683)</f>
        <v>*</v>
      </c>
      <c r="C705" s="87" t="str">
        <f>IF(FN_MC!S683="","*",FN_MC!S683)</f>
        <v>-</v>
      </c>
      <c r="D705" s="87" t="str">
        <f>IF(FN_MC!T683="","*",FN_MC!T683)</f>
        <v>-</v>
      </c>
      <c r="E705" s="87" t="str">
        <f>IF(FN_MC!D683="","*",FN_MC!D683)</f>
        <v>*</v>
      </c>
      <c r="F705" s="87" t="str">
        <f>IF(FN_MC!H683="","*",FN_MC!H683)</f>
        <v>*</v>
      </c>
      <c r="G705" s="87" t="str">
        <f>IF(FN_MC!M683="","*",FN_MC!M683)</f>
        <v>-</v>
      </c>
      <c r="H705" s="125" t="str">
        <f>IF(FN_MC!K683="","*",FN_MC!K683)</f>
        <v>*</v>
      </c>
      <c r="I705" s="110" t="str">
        <f>IF(FN_MC!O683="","*",FN_MC!O683)</f>
        <v>*</v>
      </c>
      <c r="J705" s="110" t="str">
        <f>IF(FN_MC!P683="","*",FN_MC!P683)</f>
        <v>*</v>
      </c>
      <c r="K705" s="118" t="str">
        <f>IF(FN_MC!AK683="","*",FN_MC!AK683)</f>
        <v>-</v>
      </c>
      <c r="L705" s="118" t="str">
        <f>IF(FN_MC!AM683="","*",FN_MC!AM683)</f>
        <v>-</v>
      </c>
      <c r="M705" s="118" t="str">
        <f>IF(FN_MC!AP683="","*",FN_MC!AP683)</f>
        <v>-</v>
      </c>
      <c r="N705" s="118" t="str">
        <f>IF(FN_MC!AM683="","*",FN_MC!AM683)</f>
        <v>-</v>
      </c>
      <c r="O705" s="136">
        <f>FN_MC!BH683</f>
        <v>0</v>
      </c>
      <c r="P705" s="78"/>
      <c r="Q705" s="120" t="str">
        <f>IF($A$2=1,IF(FN_MC!BJ683="","*",FN_MC!BJ683),IF(FN_MC!BK683="","*",FN_MC!BK683))</f>
        <v>*</v>
      </c>
    </row>
    <row r="706" spans="1:17">
      <c r="A706" s="85" t="str">
        <f>IF(FN_MC!B684="","*",FN_MC!B684)</f>
        <v>*</v>
      </c>
      <c r="B706" s="86" t="str">
        <f>IF(FN_MC!X684="","*",FN_MC!X684)</f>
        <v>*</v>
      </c>
      <c r="C706" s="87" t="str">
        <f>IF(FN_MC!S684="","*",FN_MC!S684)</f>
        <v>-</v>
      </c>
      <c r="D706" s="87" t="str">
        <f>IF(FN_MC!T684="","*",FN_MC!T684)</f>
        <v>-</v>
      </c>
      <c r="E706" s="87" t="str">
        <f>IF(FN_MC!D684="","*",FN_MC!D684)</f>
        <v>*</v>
      </c>
      <c r="F706" s="87" t="str">
        <f>IF(FN_MC!H684="","*",FN_MC!H684)</f>
        <v>*</v>
      </c>
      <c r="G706" s="87" t="str">
        <f>IF(FN_MC!M684="","*",FN_MC!M684)</f>
        <v>-</v>
      </c>
      <c r="H706" s="125" t="str">
        <f>IF(FN_MC!K684="","*",FN_MC!K684)</f>
        <v>*</v>
      </c>
      <c r="I706" s="110" t="str">
        <f>IF(FN_MC!O684="","*",FN_MC!O684)</f>
        <v>*</v>
      </c>
      <c r="J706" s="110" t="str">
        <f>IF(FN_MC!P684="","*",FN_MC!P684)</f>
        <v>*</v>
      </c>
      <c r="K706" s="118" t="str">
        <f>IF(FN_MC!AK684="","*",FN_MC!AK684)</f>
        <v>-</v>
      </c>
      <c r="L706" s="118" t="str">
        <f>IF(FN_MC!AM684="","*",FN_MC!AM684)</f>
        <v>-</v>
      </c>
      <c r="M706" s="118" t="str">
        <f>IF(FN_MC!AP684="","*",FN_MC!AP684)</f>
        <v>-</v>
      </c>
      <c r="N706" s="118" t="str">
        <f>IF(FN_MC!AM684="","*",FN_MC!AM684)</f>
        <v>-</v>
      </c>
      <c r="O706" s="136">
        <f>FN_MC!BH684</f>
        <v>0</v>
      </c>
      <c r="P706" s="78"/>
      <c r="Q706" s="120" t="str">
        <f>IF($A$2=1,IF(FN_MC!BJ684="","*",FN_MC!BJ684),IF(FN_MC!BK684="","*",FN_MC!BK684))</f>
        <v>*</v>
      </c>
    </row>
    <row r="707" spans="1:17">
      <c r="A707" s="85" t="str">
        <f>IF(FN_MC!B685="","*",FN_MC!B685)</f>
        <v>*</v>
      </c>
      <c r="B707" s="86" t="str">
        <f>IF(FN_MC!X685="","*",FN_MC!X685)</f>
        <v>*</v>
      </c>
      <c r="C707" s="87" t="str">
        <f>IF(FN_MC!S685="","*",FN_MC!S685)</f>
        <v>-</v>
      </c>
      <c r="D707" s="87" t="str">
        <f>IF(FN_MC!T685="","*",FN_MC!T685)</f>
        <v>-</v>
      </c>
      <c r="E707" s="87" t="str">
        <f>IF(FN_MC!D685="","*",FN_MC!D685)</f>
        <v>*</v>
      </c>
      <c r="F707" s="87" t="str">
        <f>IF(FN_MC!H685="","*",FN_MC!H685)</f>
        <v>*</v>
      </c>
      <c r="G707" s="87" t="str">
        <f>IF(FN_MC!M685="","*",FN_MC!M685)</f>
        <v>-</v>
      </c>
      <c r="H707" s="125" t="str">
        <f>IF(FN_MC!K685="","*",FN_MC!K685)</f>
        <v>*</v>
      </c>
      <c r="I707" s="110" t="str">
        <f>IF(FN_MC!O685="","*",FN_MC!O685)</f>
        <v>*</v>
      </c>
      <c r="J707" s="110" t="str">
        <f>IF(FN_MC!P685="","*",FN_MC!P685)</f>
        <v>*</v>
      </c>
      <c r="K707" s="118" t="str">
        <f>IF(FN_MC!AK685="","*",FN_MC!AK685)</f>
        <v>-</v>
      </c>
      <c r="L707" s="118" t="str">
        <f>IF(FN_MC!AM685="","*",FN_MC!AM685)</f>
        <v>-</v>
      </c>
      <c r="M707" s="118" t="str">
        <f>IF(FN_MC!AP685="","*",FN_MC!AP685)</f>
        <v>-</v>
      </c>
      <c r="N707" s="118" t="str">
        <f>IF(FN_MC!AM685="","*",FN_MC!AM685)</f>
        <v>-</v>
      </c>
      <c r="O707" s="136">
        <f>FN_MC!BH685</f>
        <v>0</v>
      </c>
      <c r="P707" s="78"/>
      <c r="Q707" s="120" t="str">
        <f>IF($A$2=1,IF(FN_MC!BJ685="","*",FN_MC!BJ685),IF(FN_MC!BK685="","*",FN_MC!BK685))</f>
        <v>*</v>
      </c>
    </row>
    <row r="708" spans="1:17">
      <c r="A708" s="85" t="str">
        <f>IF(FN_MC!B686="","*",FN_MC!B686)</f>
        <v>*</v>
      </c>
      <c r="B708" s="86" t="str">
        <f>IF(FN_MC!X686="","*",FN_MC!X686)</f>
        <v>*</v>
      </c>
      <c r="C708" s="87" t="str">
        <f>IF(FN_MC!S686="","*",FN_MC!S686)</f>
        <v>-</v>
      </c>
      <c r="D708" s="87" t="str">
        <f>IF(FN_MC!T686="","*",FN_MC!T686)</f>
        <v>-</v>
      </c>
      <c r="E708" s="87" t="str">
        <f>IF(FN_MC!D686="","*",FN_MC!D686)</f>
        <v>*</v>
      </c>
      <c r="F708" s="87" t="str">
        <f>IF(FN_MC!H686="","*",FN_MC!H686)</f>
        <v>*</v>
      </c>
      <c r="G708" s="87" t="str">
        <f>IF(FN_MC!M686="","*",FN_MC!M686)</f>
        <v>-</v>
      </c>
      <c r="H708" s="125" t="str">
        <f>IF(FN_MC!K686="","*",FN_MC!K686)</f>
        <v>*</v>
      </c>
      <c r="I708" s="110" t="str">
        <f>IF(FN_MC!O686="","*",FN_MC!O686)</f>
        <v>*</v>
      </c>
      <c r="J708" s="110" t="str">
        <f>IF(FN_MC!P686="","*",FN_MC!P686)</f>
        <v>*</v>
      </c>
      <c r="K708" s="118" t="str">
        <f>IF(FN_MC!AK686="","*",FN_MC!AK686)</f>
        <v>-</v>
      </c>
      <c r="L708" s="118" t="str">
        <f>IF(FN_MC!AM686="","*",FN_MC!AM686)</f>
        <v>-</v>
      </c>
      <c r="M708" s="118" t="str">
        <f>IF(FN_MC!AP686="","*",FN_MC!AP686)</f>
        <v>-</v>
      </c>
      <c r="N708" s="118" t="str">
        <f>IF(FN_MC!AM686="","*",FN_MC!AM686)</f>
        <v>-</v>
      </c>
      <c r="O708" s="136">
        <f>FN_MC!BH686</f>
        <v>0</v>
      </c>
      <c r="P708" s="78"/>
      <c r="Q708" s="120" t="str">
        <f>IF($A$2=1,IF(FN_MC!BJ686="","*",FN_MC!BJ686),IF(FN_MC!BK686="","*",FN_MC!BK686))</f>
        <v>*</v>
      </c>
    </row>
    <row r="709" spans="1:17">
      <c r="A709" s="85" t="str">
        <f>IF(FN_MC!B687="","*",FN_MC!B687)</f>
        <v>*</v>
      </c>
      <c r="B709" s="86" t="str">
        <f>IF(FN_MC!X687="","*",FN_MC!X687)</f>
        <v>*</v>
      </c>
      <c r="C709" s="87" t="str">
        <f>IF(FN_MC!S687="","*",FN_MC!S687)</f>
        <v>-</v>
      </c>
      <c r="D709" s="87" t="str">
        <f>IF(FN_MC!T687="","*",FN_MC!T687)</f>
        <v>-</v>
      </c>
      <c r="E709" s="87" t="str">
        <f>IF(FN_MC!D687="","*",FN_MC!D687)</f>
        <v>*</v>
      </c>
      <c r="F709" s="87" t="str">
        <f>IF(FN_MC!H687="","*",FN_MC!H687)</f>
        <v>*</v>
      </c>
      <c r="G709" s="87" t="str">
        <f>IF(FN_MC!M687="","*",FN_MC!M687)</f>
        <v>-</v>
      </c>
      <c r="H709" s="125" t="str">
        <f>IF(FN_MC!K687="","*",FN_MC!K687)</f>
        <v>*</v>
      </c>
      <c r="I709" s="110" t="str">
        <f>IF(FN_MC!O687="","*",FN_MC!O687)</f>
        <v>*</v>
      </c>
      <c r="J709" s="110" t="str">
        <f>IF(FN_MC!P687="","*",FN_MC!P687)</f>
        <v>*</v>
      </c>
      <c r="K709" s="118" t="str">
        <f>IF(FN_MC!AK687="","*",FN_MC!AK687)</f>
        <v>-</v>
      </c>
      <c r="L709" s="118" t="str">
        <f>IF(FN_MC!AM687="","*",FN_MC!AM687)</f>
        <v>-</v>
      </c>
      <c r="M709" s="118" t="str">
        <f>IF(FN_MC!AP687="","*",FN_MC!AP687)</f>
        <v>-</v>
      </c>
      <c r="N709" s="118" t="str">
        <f>IF(FN_MC!AM687="","*",FN_MC!AM687)</f>
        <v>-</v>
      </c>
      <c r="O709" s="136">
        <f>FN_MC!BH687</f>
        <v>0</v>
      </c>
      <c r="P709" s="78"/>
      <c r="Q709" s="120" t="str">
        <f>IF($A$2=1,IF(FN_MC!BJ687="","*",FN_MC!BJ687),IF(FN_MC!BK687="","*",FN_MC!BK687))</f>
        <v>*</v>
      </c>
    </row>
    <row r="710" spans="1:17">
      <c r="A710" s="85" t="str">
        <f>IF(FN_MC!B688="","*",FN_MC!B688)</f>
        <v>*</v>
      </c>
      <c r="B710" s="86" t="str">
        <f>IF(FN_MC!X688="","*",FN_MC!X688)</f>
        <v>*</v>
      </c>
      <c r="C710" s="87" t="str">
        <f>IF(FN_MC!S688="","*",FN_MC!S688)</f>
        <v>-</v>
      </c>
      <c r="D710" s="87" t="str">
        <f>IF(FN_MC!T688="","*",FN_MC!T688)</f>
        <v>-</v>
      </c>
      <c r="E710" s="87" t="str">
        <f>IF(FN_MC!D688="","*",FN_MC!D688)</f>
        <v>*</v>
      </c>
      <c r="F710" s="87" t="str">
        <f>IF(FN_MC!H688="","*",FN_MC!H688)</f>
        <v>*</v>
      </c>
      <c r="G710" s="87" t="str">
        <f>IF(FN_MC!M688="","*",FN_MC!M688)</f>
        <v>-</v>
      </c>
      <c r="H710" s="125" t="str">
        <f>IF(FN_MC!K688="","*",FN_MC!K688)</f>
        <v>*</v>
      </c>
      <c r="I710" s="110" t="str">
        <f>IF(FN_MC!O688="","*",FN_MC!O688)</f>
        <v>*</v>
      </c>
      <c r="J710" s="110" t="str">
        <f>IF(FN_MC!P688="","*",FN_MC!P688)</f>
        <v>*</v>
      </c>
      <c r="K710" s="118" t="str">
        <f>IF(FN_MC!AK688="","*",FN_MC!AK688)</f>
        <v>-</v>
      </c>
      <c r="L710" s="118" t="str">
        <f>IF(FN_MC!AM688="","*",FN_MC!AM688)</f>
        <v>-</v>
      </c>
      <c r="M710" s="118" t="str">
        <f>IF(FN_MC!AP688="","*",FN_MC!AP688)</f>
        <v>-</v>
      </c>
      <c r="N710" s="118" t="str">
        <f>IF(FN_MC!AM688="","*",FN_MC!AM688)</f>
        <v>-</v>
      </c>
      <c r="O710" s="136">
        <f>FN_MC!BH688</f>
        <v>0</v>
      </c>
      <c r="P710" s="78"/>
      <c r="Q710" s="120" t="str">
        <f>IF($A$2=1,IF(FN_MC!BJ688="","*",FN_MC!BJ688),IF(FN_MC!BK688="","*",FN_MC!BK688))</f>
        <v>*</v>
      </c>
    </row>
    <row r="711" spans="1:17">
      <c r="A711" s="85" t="str">
        <f>IF(FN_MC!B689="","*",FN_MC!B689)</f>
        <v>*</v>
      </c>
      <c r="B711" s="86" t="str">
        <f>IF(FN_MC!X689="","*",FN_MC!X689)</f>
        <v>*</v>
      </c>
      <c r="C711" s="87" t="str">
        <f>IF(FN_MC!S689="","*",FN_MC!S689)</f>
        <v>-</v>
      </c>
      <c r="D711" s="87" t="str">
        <f>IF(FN_MC!T689="","*",FN_MC!T689)</f>
        <v>-</v>
      </c>
      <c r="E711" s="87" t="str">
        <f>IF(FN_MC!D689="","*",FN_MC!D689)</f>
        <v>*</v>
      </c>
      <c r="F711" s="87" t="str">
        <f>IF(FN_MC!H689="","*",FN_MC!H689)</f>
        <v>*</v>
      </c>
      <c r="G711" s="87" t="str">
        <f>IF(FN_MC!M689="","*",FN_MC!M689)</f>
        <v>-</v>
      </c>
      <c r="H711" s="125" t="str">
        <f>IF(FN_MC!K689="","*",FN_MC!K689)</f>
        <v>*</v>
      </c>
      <c r="I711" s="110" t="str">
        <f>IF(FN_MC!O689="","*",FN_MC!O689)</f>
        <v>*</v>
      </c>
      <c r="J711" s="110" t="str">
        <f>IF(FN_MC!P689="","*",FN_MC!P689)</f>
        <v>*</v>
      </c>
      <c r="K711" s="118" t="str">
        <f>IF(FN_MC!AK689="","*",FN_MC!AK689)</f>
        <v>-</v>
      </c>
      <c r="L711" s="118" t="str">
        <f>IF(FN_MC!AM689="","*",FN_MC!AM689)</f>
        <v>-</v>
      </c>
      <c r="M711" s="118" t="str">
        <f>IF(FN_MC!AP689="","*",FN_MC!AP689)</f>
        <v>-</v>
      </c>
      <c r="N711" s="118" t="str">
        <f>IF(FN_MC!AM689="","*",FN_MC!AM689)</f>
        <v>-</v>
      </c>
      <c r="O711" s="136">
        <f>FN_MC!BH689</f>
        <v>0</v>
      </c>
      <c r="P711" s="78"/>
      <c r="Q711" s="120" t="str">
        <f>IF($A$2=1,IF(FN_MC!BJ689="","*",FN_MC!BJ689),IF(FN_MC!BK689="","*",FN_MC!BK689))</f>
        <v>*</v>
      </c>
    </row>
    <row r="712" spans="1:17">
      <c r="A712" s="85" t="str">
        <f>IF(FN_MC!B690="","*",FN_MC!B690)</f>
        <v>*</v>
      </c>
      <c r="B712" s="86" t="str">
        <f>IF(FN_MC!X690="","*",FN_MC!X690)</f>
        <v>*</v>
      </c>
      <c r="C712" s="87" t="str">
        <f>IF(FN_MC!S690="","*",FN_MC!S690)</f>
        <v>-</v>
      </c>
      <c r="D712" s="87" t="str">
        <f>IF(FN_MC!T690="","*",FN_MC!T690)</f>
        <v>-</v>
      </c>
      <c r="E712" s="87" t="str">
        <f>IF(FN_MC!D690="","*",FN_MC!D690)</f>
        <v>*</v>
      </c>
      <c r="F712" s="87" t="str">
        <f>IF(FN_MC!H690="","*",FN_MC!H690)</f>
        <v>*</v>
      </c>
      <c r="G712" s="87" t="str">
        <f>IF(FN_MC!M690="","*",FN_MC!M690)</f>
        <v>-</v>
      </c>
      <c r="H712" s="125" t="str">
        <f>IF(FN_MC!K690="","*",FN_MC!K690)</f>
        <v>*</v>
      </c>
      <c r="I712" s="110" t="str">
        <f>IF(FN_MC!O690="","*",FN_MC!O690)</f>
        <v>*</v>
      </c>
      <c r="J712" s="110" t="str">
        <f>IF(FN_MC!P690="","*",FN_MC!P690)</f>
        <v>*</v>
      </c>
      <c r="K712" s="118" t="str">
        <f>IF(FN_MC!AK690="","*",FN_MC!AK690)</f>
        <v>-</v>
      </c>
      <c r="L712" s="118" t="str">
        <f>IF(FN_MC!AM690="","*",FN_MC!AM690)</f>
        <v>-</v>
      </c>
      <c r="M712" s="118" t="str">
        <f>IF(FN_MC!AP690="","*",FN_MC!AP690)</f>
        <v>-</v>
      </c>
      <c r="N712" s="118" t="str">
        <f>IF(FN_MC!AM690="","*",FN_MC!AM690)</f>
        <v>-</v>
      </c>
      <c r="O712" s="136">
        <f>FN_MC!BH690</f>
        <v>0</v>
      </c>
      <c r="P712" s="78"/>
      <c r="Q712" s="120" t="str">
        <f>IF($A$2=1,IF(FN_MC!BJ690="","*",FN_MC!BJ690),IF(FN_MC!BK690="","*",FN_MC!BK690))</f>
        <v>*</v>
      </c>
    </row>
    <row r="713" spans="1:17">
      <c r="A713" s="85" t="str">
        <f>IF(FN_MC!B691="","*",FN_MC!B691)</f>
        <v>*</v>
      </c>
      <c r="B713" s="86" t="str">
        <f>IF(FN_MC!X691="","*",FN_MC!X691)</f>
        <v>*</v>
      </c>
      <c r="C713" s="87" t="str">
        <f>IF(FN_MC!S691="","*",FN_MC!S691)</f>
        <v>-</v>
      </c>
      <c r="D713" s="87" t="str">
        <f>IF(FN_MC!T691="","*",FN_MC!T691)</f>
        <v>-</v>
      </c>
      <c r="E713" s="87" t="str">
        <f>IF(FN_MC!D691="","*",FN_MC!D691)</f>
        <v>*</v>
      </c>
      <c r="F713" s="87" t="str">
        <f>IF(FN_MC!H691="","*",FN_MC!H691)</f>
        <v>*</v>
      </c>
      <c r="G713" s="87" t="str">
        <f>IF(FN_MC!M691="","*",FN_MC!M691)</f>
        <v>-</v>
      </c>
      <c r="H713" s="125" t="str">
        <f>IF(FN_MC!K691="","*",FN_MC!K691)</f>
        <v>*</v>
      </c>
      <c r="I713" s="110" t="str">
        <f>IF(FN_MC!O691="","*",FN_MC!O691)</f>
        <v>*</v>
      </c>
      <c r="J713" s="110" t="str">
        <f>IF(FN_MC!P691="","*",FN_MC!P691)</f>
        <v>*</v>
      </c>
      <c r="K713" s="118" t="str">
        <f>IF(FN_MC!AK691="","*",FN_MC!AK691)</f>
        <v>-</v>
      </c>
      <c r="L713" s="118" t="str">
        <f>IF(FN_MC!AM691="","*",FN_MC!AM691)</f>
        <v>-</v>
      </c>
      <c r="M713" s="118" t="str">
        <f>IF(FN_MC!AP691="","*",FN_MC!AP691)</f>
        <v>-</v>
      </c>
      <c r="N713" s="118" t="str">
        <f>IF(FN_MC!AM691="","*",FN_MC!AM691)</f>
        <v>-</v>
      </c>
      <c r="O713" s="136">
        <f>FN_MC!BH691</f>
        <v>0</v>
      </c>
      <c r="P713" s="78"/>
      <c r="Q713" s="120" t="str">
        <f>IF($A$2=1,IF(FN_MC!BJ691="","*",FN_MC!BJ691),IF(FN_MC!BK691="","*",FN_MC!BK691))</f>
        <v>*</v>
      </c>
    </row>
    <row r="714" spans="1:17">
      <c r="A714" s="85" t="str">
        <f>IF(FN_MC!B692="","*",FN_MC!B692)</f>
        <v>*</v>
      </c>
      <c r="B714" s="86" t="str">
        <f>IF(FN_MC!X692="","*",FN_MC!X692)</f>
        <v>*</v>
      </c>
      <c r="C714" s="87" t="str">
        <f>IF(FN_MC!S692="","*",FN_MC!S692)</f>
        <v>-</v>
      </c>
      <c r="D714" s="87" t="str">
        <f>IF(FN_MC!T692="","*",FN_MC!T692)</f>
        <v>-</v>
      </c>
      <c r="E714" s="87" t="str">
        <f>IF(FN_MC!D692="","*",FN_MC!D692)</f>
        <v>*</v>
      </c>
      <c r="F714" s="87" t="str">
        <f>IF(FN_MC!H692="","*",FN_MC!H692)</f>
        <v>*</v>
      </c>
      <c r="G714" s="87" t="str">
        <f>IF(FN_MC!M692="","*",FN_MC!M692)</f>
        <v>-</v>
      </c>
      <c r="H714" s="125" t="str">
        <f>IF(FN_MC!K692="","*",FN_MC!K692)</f>
        <v>*</v>
      </c>
      <c r="I714" s="110" t="str">
        <f>IF(FN_MC!O692="","*",FN_MC!O692)</f>
        <v>*</v>
      </c>
      <c r="J714" s="110" t="str">
        <f>IF(FN_MC!P692="","*",FN_MC!P692)</f>
        <v>*</v>
      </c>
      <c r="K714" s="118" t="str">
        <f>IF(FN_MC!AK692="","*",FN_MC!AK692)</f>
        <v>-</v>
      </c>
      <c r="L714" s="118" t="str">
        <f>IF(FN_MC!AM692="","*",FN_MC!AM692)</f>
        <v>-</v>
      </c>
      <c r="M714" s="118" t="str">
        <f>IF(FN_MC!AP692="","*",FN_MC!AP692)</f>
        <v>-</v>
      </c>
      <c r="N714" s="118" t="str">
        <f>IF(FN_MC!AM692="","*",FN_MC!AM692)</f>
        <v>-</v>
      </c>
      <c r="O714" s="136">
        <f>FN_MC!BH692</f>
        <v>0</v>
      </c>
      <c r="P714" s="78"/>
      <c r="Q714" s="120" t="str">
        <f>IF($A$2=1,IF(FN_MC!BJ692="","*",FN_MC!BJ692),IF(FN_MC!BK692="","*",FN_MC!BK692))</f>
        <v>*</v>
      </c>
    </row>
    <row r="715" spans="1:17">
      <c r="A715" s="85" t="str">
        <f>IF(FN_MC!B693="","*",FN_MC!B693)</f>
        <v>*</v>
      </c>
      <c r="B715" s="86" t="str">
        <f>IF(FN_MC!X693="","*",FN_MC!X693)</f>
        <v>*</v>
      </c>
      <c r="C715" s="87" t="str">
        <f>IF(FN_MC!S693="","*",FN_MC!S693)</f>
        <v>-</v>
      </c>
      <c r="D715" s="87" t="str">
        <f>IF(FN_MC!T693="","*",FN_MC!T693)</f>
        <v>-</v>
      </c>
      <c r="E715" s="87" t="str">
        <f>IF(FN_MC!D693="","*",FN_MC!D693)</f>
        <v>*</v>
      </c>
      <c r="F715" s="87" t="str">
        <f>IF(FN_MC!H693="","*",FN_MC!H693)</f>
        <v>*</v>
      </c>
      <c r="G715" s="87" t="str">
        <f>IF(FN_MC!M693="","*",FN_MC!M693)</f>
        <v>-</v>
      </c>
      <c r="H715" s="125" t="str">
        <f>IF(FN_MC!K693="","*",FN_MC!K693)</f>
        <v>*</v>
      </c>
      <c r="I715" s="110" t="str">
        <f>IF(FN_MC!O693="","*",FN_MC!O693)</f>
        <v>*</v>
      </c>
      <c r="J715" s="110" t="str">
        <f>IF(FN_MC!P693="","*",FN_MC!P693)</f>
        <v>*</v>
      </c>
      <c r="K715" s="118" t="str">
        <f>IF(FN_MC!AK693="","*",FN_MC!AK693)</f>
        <v>-</v>
      </c>
      <c r="L715" s="118" t="str">
        <f>IF(FN_MC!AM693="","*",FN_MC!AM693)</f>
        <v>-</v>
      </c>
      <c r="M715" s="118" t="str">
        <f>IF(FN_MC!AP693="","*",FN_MC!AP693)</f>
        <v>-</v>
      </c>
      <c r="N715" s="118" t="str">
        <f>IF(FN_MC!AM693="","*",FN_MC!AM693)</f>
        <v>-</v>
      </c>
      <c r="O715" s="136">
        <f>FN_MC!BH693</f>
        <v>0</v>
      </c>
      <c r="P715" s="78"/>
      <c r="Q715" s="120" t="str">
        <f>IF($A$2=1,IF(FN_MC!BJ693="","*",FN_MC!BJ693),IF(FN_MC!BK693="","*",FN_MC!BK693))</f>
        <v>*</v>
      </c>
    </row>
    <row r="716" spans="1:17">
      <c r="A716" s="85" t="str">
        <f>IF(FN_MC!B694="","*",FN_MC!B694)</f>
        <v>*</v>
      </c>
      <c r="B716" s="86" t="str">
        <f>IF(FN_MC!X694="","*",FN_MC!X694)</f>
        <v>*</v>
      </c>
      <c r="C716" s="87" t="str">
        <f>IF(FN_MC!S694="","*",FN_MC!S694)</f>
        <v>-</v>
      </c>
      <c r="D716" s="87" t="str">
        <f>IF(FN_MC!T694="","*",FN_MC!T694)</f>
        <v>-</v>
      </c>
      <c r="E716" s="87" t="str">
        <f>IF(FN_MC!D694="","*",FN_MC!D694)</f>
        <v>*</v>
      </c>
      <c r="F716" s="87" t="str">
        <f>IF(FN_MC!H694="","*",FN_MC!H694)</f>
        <v>*</v>
      </c>
      <c r="G716" s="87" t="str">
        <f>IF(FN_MC!M694="","*",FN_MC!M694)</f>
        <v>-</v>
      </c>
      <c r="H716" s="125" t="str">
        <f>IF(FN_MC!K694="","*",FN_MC!K694)</f>
        <v>*</v>
      </c>
      <c r="I716" s="110" t="str">
        <f>IF(FN_MC!O694="","*",FN_MC!O694)</f>
        <v>*</v>
      </c>
      <c r="J716" s="110" t="str">
        <f>IF(FN_MC!P694="","*",FN_MC!P694)</f>
        <v>*</v>
      </c>
      <c r="K716" s="118" t="str">
        <f>IF(FN_MC!AK694="","*",FN_MC!AK694)</f>
        <v>-</v>
      </c>
      <c r="L716" s="118" t="str">
        <f>IF(FN_MC!AM694="","*",FN_MC!AM694)</f>
        <v>-</v>
      </c>
      <c r="M716" s="118" t="str">
        <f>IF(FN_MC!AP694="","*",FN_MC!AP694)</f>
        <v>-</v>
      </c>
      <c r="N716" s="118" t="str">
        <f>IF(FN_MC!AM694="","*",FN_MC!AM694)</f>
        <v>-</v>
      </c>
      <c r="O716" s="136">
        <f>FN_MC!BH694</f>
        <v>0</v>
      </c>
      <c r="P716" s="78"/>
      <c r="Q716" s="120" t="str">
        <f>IF($A$2=1,IF(FN_MC!BJ694="","*",FN_MC!BJ694),IF(FN_MC!BK694="","*",FN_MC!BK694))</f>
        <v>*</v>
      </c>
    </row>
    <row r="717" spans="1:17">
      <c r="A717" s="85" t="str">
        <f>IF(FN_MC!B695="","*",FN_MC!B695)</f>
        <v>*</v>
      </c>
      <c r="B717" s="86" t="str">
        <f>IF(FN_MC!X695="","*",FN_MC!X695)</f>
        <v>*</v>
      </c>
      <c r="C717" s="87" t="str">
        <f>IF(FN_MC!S695="","*",FN_MC!S695)</f>
        <v>-</v>
      </c>
      <c r="D717" s="87" t="str">
        <f>IF(FN_MC!T695="","*",FN_MC!T695)</f>
        <v>-</v>
      </c>
      <c r="E717" s="87" t="str">
        <f>IF(FN_MC!D695="","*",FN_MC!D695)</f>
        <v>*</v>
      </c>
      <c r="F717" s="87" t="str">
        <f>IF(FN_MC!H695="","*",FN_MC!H695)</f>
        <v>*</v>
      </c>
      <c r="G717" s="87" t="str">
        <f>IF(FN_MC!M695="","*",FN_MC!M695)</f>
        <v>-</v>
      </c>
      <c r="H717" s="125" t="str">
        <f>IF(FN_MC!K695="","*",FN_MC!K695)</f>
        <v>*</v>
      </c>
      <c r="I717" s="110" t="str">
        <f>IF(FN_MC!O695="","*",FN_MC!O695)</f>
        <v>*</v>
      </c>
      <c r="J717" s="110" t="str">
        <f>IF(FN_MC!P695="","*",FN_MC!P695)</f>
        <v>*</v>
      </c>
      <c r="K717" s="118" t="str">
        <f>IF(FN_MC!AK695="","*",FN_MC!AK695)</f>
        <v>-</v>
      </c>
      <c r="L717" s="118" t="str">
        <f>IF(FN_MC!AM695="","*",FN_MC!AM695)</f>
        <v>-</v>
      </c>
      <c r="M717" s="118" t="str">
        <f>IF(FN_MC!AP695="","*",FN_MC!AP695)</f>
        <v>-</v>
      </c>
      <c r="N717" s="118" t="str">
        <f>IF(FN_MC!AM695="","*",FN_MC!AM695)</f>
        <v>-</v>
      </c>
      <c r="O717" s="136">
        <f>FN_MC!BH695</f>
        <v>0</v>
      </c>
      <c r="P717" s="78"/>
      <c r="Q717" s="120" t="str">
        <f>IF($A$2=1,IF(FN_MC!BJ695="","*",FN_MC!BJ695),IF(FN_MC!BK695="","*",FN_MC!BK695))</f>
        <v>*</v>
      </c>
    </row>
    <row r="718" spans="1:17">
      <c r="A718" s="85" t="str">
        <f>IF(FN_MC!B696="","*",FN_MC!B696)</f>
        <v>*</v>
      </c>
      <c r="B718" s="86" t="str">
        <f>IF(FN_MC!X696="","*",FN_MC!X696)</f>
        <v>*</v>
      </c>
      <c r="C718" s="87" t="str">
        <f>IF(FN_MC!S696="","*",FN_MC!S696)</f>
        <v>-</v>
      </c>
      <c r="D718" s="87" t="str">
        <f>IF(FN_MC!T696="","*",FN_MC!T696)</f>
        <v>-</v>
      </c>
      <c r="E718" s="87" t="str">
        <f>IF(FN_MC!D696="","*",FN_MC!D696)</f>
        <v>*</v>
      </c>
      <c r="F718" s="87" t="str">
        <f>IF(FN_MC!H696="","*",FN_MC!H696)</f>
        <v>*</v>
      </c>
      <c r="G718" s="87" t="str">
        <f>IF(FN_MC!M696="","*",FN_MC!M696)</f>
        <v>-</v>
      </c>
      <c r="H718" s="125" t="str">
        <f>IF(FN_MC!K696="","*",FN_MC!K696)</f>
        <v>*</v>
      </c>
      <c r="I718" s="110" t="str">
        <f>IF(FN_MC!O696="","*",FN_MC!O696)</f>
        <v>*</v>
      </c>
      <c r="J718" s="110" t="str">
        <f>IF(FN_MC!P696="","*",FN_MC!P696)</f>
        <v>*</v>
      </c>
      <c r="K718" s="118" t="str">
        <f>IF(FN_MC!AK696="","*",FN_MC!AK696)</f>
        <v>-</v>
      </c>
      <c r="L718" s="118" t="str">
        <f>IF(FN_MC!AM696="","*",FN_MC!AM696)</f>
        <v>-</v>
      </c>
      <c r="M718" s="118" t="str">
        <f>IF(FN_MC!AP696="","*",FN_MC!AP696)</f>
        <v>-</v>
      </c>
      <c r="N718" s="118" t="str">
        <f>IF(FN_MC!AM696="","*",FN_MC!AM696)</f>
        <v>-</v>
      </c>
      <c r="O718" s="136">
        <f>FN_MC!BH696</f>
        <v>0</v>
      </c>
      <c r="P718" s="78"/>
      <c r="Q718" s="120" t="str">
        <f>IF($A$2=1,IF(FN_MC!BJ696="","*",FN_MC!BJ696),IF(FN_MC!BK696="","*",FN_MC!BK696))</f>
        <v>*</v>
      </c>
    </row>
    <row r="719" spans="1:17">
      <c r="A719" s="85" t="str">
        <f>IF(FN_MC!B697="","*",FN_MC!B697)</f>
        <v>*</v>
      </c>
      <c r="B719" s="86" t="str">
        <f>IF(FN_MC!X697="","*",FN_MC!X697)</f>
        <v>*</v>
      </c>
      <c r="C719" s="87" t="str">
        <f>IF(FN_MC!S697="","*",FN_MC!S697)</f>
        <v>-</v>
      </c>
      <c r="D719" s="87" t="str">
        <f>IF(FN_MC!T697="","*",FN_MC!T697)</f>
        <v>-</v>
      </c>
      <c r="E719" s="87" t="str">
        <f>IF(FN_MC!D697="","*",FN_MC!D697)</f>
        <v>*</v>
      </c>
      <c r="F719" s="87" t="str">
        <f>IF(FN_MC!H697="","*",FN_MC!H697)</f>
        <v>*</v>
      </c>
      <c r="G719" s="87" t="str">
        <f>IF(FN_MC!M697="","*",FN_MC!M697)</f>
        <v>-</v>
      </c>
      <c r="H719" s="125" t="str">
        <f>IF(FN_MC!K697="","*",FN_MC!K697)</f>
        <v>*</v>
      </c>
      <c r="I719" s="110" t="str">
        <f>IF(FN_MC!O697="","*",FN_MC!O697)</f>
        <v>*</v>
      </c>
      <c r="J719" s="110" t="str">
        <f>IF(FN_MC!P697="","*",FN_MC!P697)</f>
        <v>*</v>
      </c>
      <c r="K719" s="118" t="str">
        <f>IF(FN_MC!AK697="","*",FN_MC!AK697)</f>
        <v>-</v>
      </c>
      <c r="L719" s="118" t="str">
        <f>IF(FN_MC!AM697="","*",FN_MC!AM697)</f>
        <v>-</v>
      </c>
      <c r="M719" s="118" t="str">
        <f>IF(FN_MC!AP697="","*",FN_MC!AP697)</f>
        <v>-</v>
      </c>
      <c r="N719" s="118" t="str">
        <f>IF(FN_MC!AM697="","*",FN_MC!AM697)</f>
        <v>-</v>
      </c>
      <c r="O719" s="136">
        <f>FN_MC!BH697</f>
        <v>0</v>
      </c>
      <c r="P719" s="78"/>
      <c r="Q719" s="120" t="str">
        <f>IF($A$2=1,IF(FN_MC!BJ697="","*",FN_MC!BJ697),IF(FN_MC!BK697="","*",FN_MC!BK697))</f>
        <v>*</v>
      </c>
    </row>
    <row r="720" spans="1:17">
      <c r="A720" s="85" t="str">
        <f>IF(FN_MC!B698="","*",FN_MC!B698)</f>
        <v>*</v>
      </c>
      <c r="B720" s="86" t="str">
        <f>IF(FN_MC!X698="","*",FN_MC!X698)</f>
        <v>*</v>
      </c>
      <c r="C720" s="87" t="str">
        <f>IF(FN_MC!S698="","*",FN_MC!S698)</f>
        <v>-</v>
      </c>
      <c r="D720" s="87" t="str">
        <f>IF(FN_MC!T698="","*",FN_MC!T698)</f>
        <v>-</v>
      </c>
      <c r="E720" s="87" t="str">
        <f>IF(FN_MC!D698="","*",FN_MC!D698)</f>
        <v>*</v>
      </c>
      <c r="F720" s="87" t="str">
        <f>IF(FN_MC!H698="","*",FN_MC!H698)</f>
        <v>*</v>
      </c>
      <c r="G720" s="87" t="str">
        <f>IF(FN_MC!M698="","*",FN_MC!M698)</f>
        <v>-</v>
      </c>
      <c r="H720" s="125" t="str">
        <f>IF(FN_MC!K698="","*",FN_MC!K698)</f>
        <v>*</v>
      </c>
      <c r="I720" s="110" t="str">
        <f>IF(FN_MC!O698="","*",FN_MC!O698)</f>
        <v>*</v>
      </c>
      <c r="J720" s="110" t="str">
        <f>IF(FN_MC!P698="","*",FN_MC!P698)</f>
        <v>*</v>
      </c>
      <c r="K720" s="118" t="str">
        <f>IF(FN_MC!AK698="","*",FN_MC!AK698)</f>
        <v>-</v>
      </c>
      <c r="L720" s="118" t="str">
        <f>IF(FN_MC!AM698="","*",FN_MC!AM698)</f>
        <v>-</v>
      </c>
      <c r="M720" s="118" t="str">
        <f>IF(FN_MC!AP698="","*",FN_MC!AP698)</f>
        <v>-</v>
      </c>
      <c r="N720" s="118" t="str">
        <f>IF(FN_MC!AM698="","*",FN_MC!AM698)</f>
        <v>-</v>
      </c>
      <c r="O720" s="136">
        <f>FN_MC!BH698</f>
        <v>0</v>
      </c>
      <c r="P720" s="78"/>
      <c r="Q720" s="120" t="str">
        <f>IF($A$2=1,IF(FN_MC!BJ698="","*",FN_MC!BJ698),IF(FN_MC!BK698="","*",FN_MC!BK698))</f>
        <v>*</v>
      </c>
    </row>
    <row r="721" spans="1:17">
      <c r="A721" s="85" t="str">
        <f>IF(FN_MC!B699="","*",FN_MC!B699)</f>
        <v>*</v>
      </c>
      <c r="B721" s="86" t="str">
        <f>IF(FN_MC!X699="","*",FN_MC!X699)</f>
        <v>*</v>
      </c>
      <c r="C721" s="87" t="str">
        <f>IF(FN_MC!S699="","*",FN_MC!S699)</f>
        <v>-</v>
      </c>
      <c r="D721" s="87" t="str">
        <f>IF(FN_MC!T699="","*",FN_MC!T699)</f>
        <v>-</v>
      </c>
      <c r="E721" s="87" t="str">
        <f>IF(FN_MC!D699="","*",FN_MC!D699)</f>
        <v>*</v>
      </c>
      <c r="F721" s="87" t="str">
        <f>IF(FN_MC!H699="","*",FN_MC!H699)</f>
        <v>*</v>
      </c>
      <c r="G721" s="87" t="str">
        <f>IF(FN_MC!M699="","*",FN_MC!M699)</f>
        <v>-</v>
      </c>
      <c r="H721" s="125" t="str">
        <f>IF(FN_MC!K699="","*",FN_MC!K699)</f>
        <v>*</v>
      </c>
      <c r="I721" s="110" t="str">
        <f>IF(FN_MC!O699="","*",FN_MC!O699)</f>
        <v>*</v>
      </c>
      <c r="J721" s="110" t="str">
        <f>IF(FN_MC!P699="","*",FN_MC!P699)</f>
        <v>*</v>
      </c>
      <c r="K721" s="118" t="str">
        <f>IF(FN_MC!AK699="","*",FN_MC!AK699)</f>
        <v>-</v>
      </c>
      <c r="L721" s="118" t="str">
        <f>IF(FN_MC!AM699="","*",FN_MC!AM699)</f>
        <v>-</v>
      </c>
      <c r="M721" s="118" t="str">
        <f>IF(FN_MC!AP699="","*",FN_MC!AP699)</f>
        <v>-</v>
      </c>
      <c r="N721" s="118" t="str">
        <f>IF(FN_MC!AM699="","*",FN_MC!AM699)</f>
        <v>-</v>
      </c>
      <c r="O721" s="136">
        <f>FN_MC!BH699</f>
        <v>0</v>
      </c>
      <c r="P721" s="78"/>
      <c r="Q721" s="120" t="str">
        <f>IF($A$2=1,IF(FN_MC!BJ699="","*",FN_MC!BJ699),IF(FN_MC!BK699="","*",FN_MC!BK699))</f>
        <v>*</v>
      </c>
    </row>
    <row r="722" spans="1:17">
      <c r="A722" s="85" t="str">
        <f>IF(FN_MC!B700="","*",FN_MC!B700)</f>
        <v>*</v>
      </c>
      <c r="B722" s="86" t="str">
        <f>IF(FN_MC!X700="","*",FN_MC!X700)</f>
        <v>*</v>
      </c>
      <c r="C722" s="87" t="str">
        <f>IF(FN_MC!S700="","*",FN_MC!S700)</f>
        <v>-</v>
      </c>
      <c r="D722" s="87" t="str">
        <f>IF(FN_MC!T700="","*",FN_MC!T700)</f>
        <v>-</v>
      </c>
      <c r="E722" s="87" t="str">
        <f>IF(FN_MC!D700="","*",FN_MC!D700)</f>
        <v>*</v>
      </c>
      <c r="F722" s="87" t="str">
        <f>IF(FN_MC!H700="","*",FN_MC!H700)</f>
        <v>*</v>
      </c>
      <c r="G722" s="87" t="str">
        <f>IF(FN_MC!M700="","*",FN_MC!M700)</f>
        <v>-</v>
      </c>
      <c r="H722" s="125" t="str">
        <f>IF(FN_MC!K700="","*",FN_MC!K700)</f>
        <v>*</v>
      </c>
      <c r="I722" s="110" t="str">
        <f>IF(FN_MC!O700="","*",FN_MC!O700)</f>
        <v>*</v>
      </c>
      <c r="J722" s="110" t="str">
        <f>IF(FN_MC!P700="","*",FN_MC!P700)</f>
        <v>*</v>
      </c>
      <c r="K722" s="118" t="str">
        <f>IF(FN_MC!AK700="","*",FN_MC!AK700)</f>
        <v>-</v>
      </c>
      <c r="L722" s="118" t="str">
        <f>IF(FN_MC!AM700="","*",FN_MC!AM700)</f>
        <v>-</v>
      </c>
      <c r="M722" s="118" t="str">
        <f>IF(FN_MC!AP700="","*",FN_MC!AP700)</f>
        <v>-</v>
      </c>
      <c r="N722" s="118" t="str">
        <f>IF(FN_MC!AM700="","*",FN_MC!AM700)</f>
        <v>-</v>
      </c>
      <c r="O722" s="136">
        <f>FN_MC!BH700</f>
        <v>0</v>
      </c>
      <c r="P722" s="78"/>
      <c r="Q722" s="120" t="str">
        <f>IF($A$2=1,IF(FN_MC!BJ700="","*",FN_MC!BJ700),IF(FN_MC!BK700="","*",FN_MC!BK700))</f>
        <v>*</v>
      </c>
    </row>
    <row r="723" spans="1:17">
      <c r="A723" s="85" t="str">
        <f>IF(FN_MC!B701="","*",FN_MC!B701)</f>
        <v>*</v>
      </c>
      <c r="B723" s="86" t="str">
        <f>IF(FN_MC!X701="","*",FN_MC!X701)</f>
        <v>*</v>
      </c>
      <c r="C723" s="87" t="str">
        <f>IF(FN_MC!S701="","*",FN_MC!S701)</f>
        <v>-</v>
      </c>
      <c r="D723" s="87" t="str">
        <f>IF(FN_MC!T701="","*",FN_MC!T701)</f>
        <v>-</v>
      </c>
      <c r="E723" s="87" t="str">
        <f>IF(FN_MC!D701="","*",FN_MC!D701)</f>
        <v>*</v>
      </c>
      <c r="F723" s="87" t="str">
        <f>IF(FN_MC!H701="","*",FN_MC!H701)</f>
        <v>*</v>
      </c>
      <c r="G723" s="87" t="str">
        <f>IF(FN_MC!M701="","*",FN_MC!M701)</f>
        <v>-</v>
      </c>
      <c r="H723" s="125" t="str">
        <f>IF(FN_MC!K701="","*",FN_MC!K701)</f>
        <v>*</v>
      </c>
      <c r="I723" s="110" t="str">
        <f>IF(FN_MC!O701="","*",FN_MC!O701)</f>
        <v>*</v>
      </c>
      <c r="J723" s="110" t="str">
        <f>IF(FN_MC!P701="","*",FN_MC!P701)</f>
        <v>*</v>
      </c>
      <c r="K723" s="118" t="str">
        <f>IF(FN_MC!AK701="","*",FN_MC!AK701)</f>
        <v>-</v>
      </c>
      <c r="L723" s="118" t="str">
        <f>IF(FN_MC!AM701="","*",FN_MC!AM701)</f>
        <v>-</v>
      </c>
      <c r="M723" s="118" t="str">
        <f>IF(FN_MC!AP701="","*",FN_MC!AP701)</f>
        <v>-</v>
      </c>
      <c r="N723" s="118" t="str">
        <f>IF(FN_MC!AM701="","*",FN_MC!AM701)</f>
        <v>-</v>
      </c>
      <c r="O723" s="136">
        <f>FN_MC!BH701</f>
        <v>0</v>
      </c>
      <c r="P723" s="78"/>
      <c r="Q723" s="120" t="str">
        <f>IF($A$2=1,IF(FN_MC!BJ701="","*",FN_MC!BJ701),IF(FN_MC!BK701="","*",FN_MC!BK701))</f>
        <v>*</v>
      </c>
    </row>
    <row r="724" spans="1:17">
      <c r="A724" s="85" t="str">
        <f>IF(FN_MC!B702="","*",FN_MC!B702)</f>
        <v>*</v>
      </c>
      <c r="B724" s="86" t="str">
        <f>IF(FN_MC!X702="","*",FN_MC!X702)</f>
        <v>*</v>
      </c>
      <c r="C724" s="87" t="str">
        <f>IF(FN_MC!S702="","*",FN_MC!S702)</f>
        <v>-</v>
      </c>
      <c r="D724" s="87" t="str">
        <f>IF(FN_MC!T702="","*",FN_MC!T702)</f>
        <v>-</v>
      </c>
      <c r="E724" s="87" t="str">
        <f>IF(FN_MC!D702="","*",FN_MC!D702)</f>
        <v>*</v>
      </c>
      <c r="F724" s="87" t="str">
        <f>IF(FN_MC!H702="","*",FN_MC!H702)</f>
        <v>*</v>
      </c>
      <c r="G724" s="87" t="str">
        <f>IF(FN_MC!M702="","*",FN_MC!M702)</f>
        <v>-</v>
      </c>
      <c r="H724" s="125" t="str">
        <f>IF(FN_MC!K702="","*",FN_MC!K702)</f>
        <v>*</v>
      </c>
      <c r="I724" s="110" t="str">
        <f>IF(FN_MC!O702="","*",FN_MC!O702)</f>
        <v>*</v>
      </c>
      <c r="J724" s="110" t="str">
        <f>IF(FN_MC!P702="","*",FN_MC!P702)</f>
        <v>*</v>
      </c>
      <c r="K724" s="118" t="str">
        <f>IF(FN_MC!AK702="","*",FN_MC!AK702)</f>
        <v>-</v>
      </c>
      <c r="L724" s="118" t="str">
        <f>IF(FN_MC!AM702="","*",FN_MC!AM702)</f>
        <v>-</v>
      </c>
      <c r="M724" s="118" t="str">
        <f>IF(FN_MC!AP702="","*",FN_MC!AP702)</f>
        <v>-</v>
      </c>
      <c r="N724" s="118" t="str">
        <f>IF(FN_MC!AM702="","*",FN_MC!AM702)</f>
        <v>-</v>
      </c>
      <c r="O724" s="136">
        <f>FN_MC!BH702</f>
        <v>0</v>
      </c>
      <c r="P724" s="78"/>
      <c r="Q724" s="120" t="str">
        <f>IF($A$2=1,IF(FN_MC!BJ702="","*",FN_MC!BJ702),IF(FN_MC!BK702="","*",FN_MC!BK702))</f>
        <v>*</v>
      </c>
    </row>
    <row r="725" spans="1:17">
      <c r="A725" s="85" t="str">
        <f>IF(FN_MC!B703="","*",FN_MC!B703)</f>
        <v>*</v>
      </c>
      <c r="B725" s="86" t="str">
        <f>IF(FN_MC!X703="","*",FN_MC!X703)</f>
        <v>*</v>
      </c>
      <c r="C725" s="87" t="str">
        <f>IF(FN_MC!S703="","*",FN_MC!S703)</f>
        <v>-</v>
      </c>
      <c r="D725" s="87" t="str">
        <f>IF(FN_MC!T703="","*",FN_MC!T703)</f>
        <v>-</v>
      </c>
      <c r="E725" s="87" t="str">
        <f>IF(FN_MC!D703="","*",FN_MC!D703)</f>
        <v>*</v>
      </c>
      <c r="F725" s="87" t="str">
        <f>IF(FN_MC!H703="","*",FN_MC!H703)</f>
        <v>*</v>
      </c>
      <c r="G725" s="87" t="str">
        <f>IF(FN_MC!M703="","*",FN_MC!M703)</f>
        <v>-</v>
      </c>
      <c r="H725" s="125" t="str">
        <f>IF(FN_MC!K703="","*",FN_MC!K703)</f>
        <v>*</v>
      </c>
      <c r="I725" s="110" t="str">
        <f>IF(FN_MC!O703="","*",FN_MC!O703)</f>
        <v>*</v>
      </c>
      <c r="J725" s="110" t="str">
        <f>IF(FN_MC!P703="","*",FN_MC!P703)</f>
        <v>*</v>
      </c>
      <c r="K725" s="118" t="str">
        <f>IF(FN_MC!AK703="","*",FN_MC!AK703)</f>
        <v>-</v>
      </c>
      <c r="L725" s="118" t="str">
        <f>IF(FN_MC!AM703="","*",FN_MC!AM703)</f>
        <v>-</v>
      </c>
      <c r="M725" s="118" t="str">
        <f>IF(FN_MC!AP703="","*",FN_MC!AP703)</f>
        <v>-</v>
      </c>
      <c r="N725" s="118" t="str">
        <f>IF(FN_MC!AM703="","*",FN_MC!AM703)</f>
        <v>-</v>
      </c>
      <c r="O725" s="136">
        <f>FN_MC!BH703</f>
        <v>0</v>
      </c>
      <c r="P725" s="78"/>
      <c r="Q725" s="120" t="str">
        <f>IF($A$2=1,IF(FN_MC!BJ703="","*",FN_MC!BJ703),IF(FN_MC!BK703="","*",FN_MC!BK703))</f>
        <v>*</v>
      </c>
    </row>
    <row r="726" spans="1:17">
      <c r="A726" s="85" t="str">
        <f>IF(FN_MC!B704="","*",FN_MC!B704)</f>
        <v>*</v>
      </c>
      <c r="B726" s="86" t="str">
        <f>IF(FN_MC!X704="","*",FN_MC!X704)</f>
        <v>*</v>
      </c>
      <c r="C726" s="87" t="str">
        <f>IF(FN_MC!S704="","*",FN_MC!S704)</f>
        <v>-</v>
      </c>
      <c r="D726" s="87" t="str">
        <f>IF(FN_MC!T704="","*",FN_MC!T704)</f>
        <v>-</v>
      </c>
      <c r="E726" s="87" t="str">
        <f>IF(FN_MC!D704="","*",FN_MC!D704)</f>
        <v>*</v>
      </c>
      <c r="F726" s="87" t="str">
        <f>IF(FN_MC!H704="","*",FN_MC!H704)</f>
        <v>*</v>
      </c>
      <c r="G726" s="87" t="str">
        <f>IF(FN_MC!M704="","*",FN_MC!M704)</f>
        <v>-</v>
      </c>
      <c r="H726" s="125" t="str">
        <f>IF(FN_MC!K704="","*",FN_MC!K704)</f>
        <v>*</v>
      </c>
      <c r="I726" s="110" t="str">
        <f>IF(FN_MC!O704="","*",FN_MC!O704)</f>
        <v>*</v>
      </c>
      <c r="J726" s="110" t="str">
        <f>IF(FN_MC!P704="","*",FN_MC!P704)</f>
        <v>*</v>
      </c>
      <c r="K726" s="118" t="str">
        <f>IF(FN_MC!AK704="","*",FN_MC!AK704)</f>
        <v>-</v>
      </c>
      <c r="L726" s="118" t="str">
        <f>IF(FN_MC!AM704="","*",FN_MC!AM704)</f>
        <v>-</v>
      </c>
      <c r="M726" s="118" t="str">
        <f>IF(FN_MC!AP704="","*",FN_MC!AP704)</f>
        <v>-</v>
      </c>
      <c r="N726" s="118" t="str">
        <f>IF(FN_MC!AM704="","*",FN_MC!AM704)</f>
        <v>-</v>
      </c>
      <c r="O726" s="136">
        <f>FN_MC!BH704</f>
        <v>0</v>
      </c>
      <c r="P726" s="78"/>
      <c r="Q726" s="120" t="str">
        <f>IF($A$2=1,IF(FN_MC!BJ704="","*",FN_MC!BJ704),IF(FN_MC!BK704="","*",FN_MC!BK704))</f>
        <v>*</v>
      </c>
    </row>
    <row r="727" spans="1:17">
      <c r="A727" s="85" t="str">
        <f>IF(FN_MC!B705="","*",FN_MC!B705)</f>
        <v>*</v>
      </c>
      <c r="B727" s="86" t="str">
        <f>IF(FN_MC!X705="","*",FN_MC!X705)</f>
        <v>*</v>
      </c>
      <c r="C727" s="87" t="str">
        <f>IF(FN_MC!S705="","*",FN_MC!S705)</f>
        <v>-</v>
      </c>
      <c r="D727" s="87" t="str">
        <f>IF(FN_MC!T705="","*",FN_MC!T705)</f>
        <v>-</v>
      </c>
      <c r="E727" s="87" t="str">
        <f>IF(FN_MC!D705="","*",FN_MC!D705)</f>
        <v>*</v>
      </c>
      <c r="F727" s="87" t="str">
        <f>IF(FN_MC!H705="","*",FN_MC!H705)</f>
        <v>*</v>
      </c>
      <c r="G727" s="87" t="str">
        <f>IF(FN_MC!M705="","*",FN_MC!M705)</f>
        <v>-</v>
      </c>
      <c r="H727" s="125" t="str">
        <f>IF(FN_MC!K705="","*",FN_MC!K705)</f>
        <v>*</v>
      </c>
      <c r="I727" s="110" t="str">
        <f>IF(FN_MC!O705="","*",FN_MC!O705)</f>
        <v>*</v>
      </c>
      <c r="J727" s="110" t="str">
        <f>IF(FN_MC!P705="","*",FN_MC!P705)</f>
        <v>*</v>
      </c>
      <c r="K727" s="118" t="str">
        <f>IF(FN_MC!AK705="","*",FN_MC!AK705)</f>
        <v>-</v>
      </c>
      <c r="L727" s="118" t="str">
        <f>IF(FN_MC!AM705="","*",FN_MC!AM705)</f>
        <v>-</v>
      </c>
      <c r="M727" s="118" t="str">
        <f>IF(FN_MC!AP705="","*",FN_MC!AP705)</f>
        <v>-</v>
      </c>
      <c r="N727" s="118" t="str">
        <f>IF(FN_MC!AM705="","*",FN_MC!AM705)</f>
        <v>-</v>
      </c>
      <c r="O727" s="136">
        <f>FN_MC!BH705</f>
        <v>0</v>
      </c>
      <c r="P727" s="78"/>
      <c r="Q727" s="120" t="str">
        <f>IF($A$2=1,IF(FN_MC!BJ705="","*",FN_MC!BJ705),IF(FN_MC!BK705="","*",FN_MC!BK705))</f>
        <v>*</v>
      </c>
    </row>
    <row r="728" spans="1:17">
      <c r="A728" s="85" t="str">
        <f>IF(FN_MC!B706="","*",FN_MC!B706)</f>
        <v>*</v>
      </c>
      <c r="B728" s="86" t="str">
        <f>IF(FN_MC!X706="","*",FN_MC!X706)</f>
        <v>*</v>
      </c>
      <c r="C728" s="87" t="str">
        <f>IF(FN_MC!S706="","*",FN_MC!S706)</f>
        <v>-</v>
      </c>
      <c r="D728" s="87" t="str">
        <f>IF(FN_MC!T706="","*",FN_MC!T706)</f>
        <v>-</v>
      </c>
      <c r="E728" s="87" t="str">
        <f>IF(FN_MC!D706="","*",FN_MC!D706)</f>
        <v>*</v>
      </c>
      <c r="F728" s="87" t="str">
        <f>IF(FN_MC!H706="","*",FN_MC!H706)</f>
        <v>*</v>
      </c>
      <c r="G728" s="87" t="str">
        <f>IF(FN_MC!M706="","*",FN_MC!M706)</f>
        <v>-</v>
      </c>
      <c r="H728" s="125" t="str">
        <f>IF(FN_MC!K706="","*",FN_MC!K706)</f>
        <v>*</v>
      </c>
      <c r="I728" s="110" t="str">
        <f>IF(FN_MC!O706="","*",FN_MC!O706)</f>
        <v>*</v>
      </c>
      <c r="J728" s="110" t="str">
        <f>IF(FN_MC!P706="","*",FN_MC!P706)</f>
        <v>*</v>
      </c>
      <c r="K728" s="118" t="str">
        <f>IF(FN_MC!AK706="","*",FN_MC!AK706)</f>
        <v>-</v>
      </c>
      <c r="L728" s="118" t="str">
        <f>IF(FN_MC!AM706="","*",FN_MC!AM706)</f>
        <v>-</v>
      </c>
      <c r="M728" s="118" t="str">
        <f>IF(FN_MC!AP706="","*",FN_MC!AP706)</f>
        <v>-</v>
      </c>
      <c r="N728" s="118" t="str">
        <f>IF(FN_MC!AM706="","*",FN_MC!AM706)</f>
        <v>-</v>
      </c>
      <c r="O728" s="136">
        <f>FN_MC!BH706</f>
        <v>0</v>
      </c>
      <c r="P728" s="78"/>
      <c r="Q728" s="120" t="str">
        <f>IF($A$2=1,IF(FN_MC!BJ706="","*",FN_MC!BJ706),IF(FN_MC!BK706="","*",FN_MC!BK706))</f>
        <v>*</v>
      </c>
    </row>
    <row r="729" spans="1:17">
      <c r="A729" s="85" t="str">
        <f>IF(FN_MC!B707="","*",FN_MC!B707)</f>
        <v>*</v>
      </c>
      <c r="B729" s="86" t="str">
        <f>IF(FN_MC!X707="","*",FN_MC!X707)</f>
        <v>*</v>
      </c>
      <c r="C729" s="87" t="str">
        <f>IF(FN_MC!S707="","*",FN_MC!S707)</f>
        <v>-</v>
      </c>
      <c r="D729" s="87" t="str">
        <f>IF(FN_MC!T707="","*",FN_MC!T707)</f>
        <v>-</v>
      </c>
      <c r="E729" s="87" t="str">
        <f>IF(FN_MC!D707="","*",FN_MC!D707)</f>
        <v>*</v>
      </c>
      <c r="F729" s="87" t="str">
        <f>IF(FN_MC!H707="","*",FN_MC!H707)</f>
        <v>*</v>
      </c>
      <c r="G729" s="87" t="str">
        <f>IF(FN_MC!M707="","*",FN_MC!M707)</f>
        <v>-</v>
      </c>
      <c r="H729" s="125" t="str">
        <f>IF(FN_MC!K707="","*",FN_MC!K707)</f>
        <v>*</v>
      </c>
      <c r="I729" s="110" t="str">
        <f>IF(FN_MC!O707="","*",FN_MC!O707)</f>
        <v>*</v>
      </c>
      <c r="J729" s="110" t="str">
        <f>IF(FN_MC!P707="","*",FN_MC!P707)</f>
        <v>*</v>
      </c>
      <c r="K729" s="118" t="str">
        <f>IF(FN_MC!AK707="","*",FN_MC!AK707)</f>
        <v>-</v>
      </c>
      <c r="L729" s="118" t="str">
        <f>IF(FN_MC!AM707="","*",FN_MC!AM707)</f>
        <v>-</v>
      </c>
      <c r="M729" s="118" t="str">
        <f>IF(FN_MC!AP707="","*",FN_MC!AP707)</f>
        <v>-</v>
      </c>
      <c r="N729" s="118" t="str">
        <f>IF(FN_MC!AM707="","*",FN_MC!AM707)</f>
        <v>-</v>
      </c>
      <c r="O729" s="136">
        <f>FN_MC!BH707</f>
        <v>0</v>
      </c>
      <c r="P729" s="78"/>
      <c r="Q729" s="120" t="str">
        <f>IF($A$2=1,IF(FN_MC!BJ707="","*",FN_MC!BJ707),IF(FN_MC!BK707="","*",FN_MC!BK707))</f>
        <v>*</v>
      </c>
    </row>
    <row r="730" spans="1:17">
      <c r="A730" s="85" t="str">
        <f>IF(FN_MC!B708="","*",FN_MC!B708)</f>
        <v>*</v>
      </c>
      <c r="B730" s="86" t="str">
        <f>IF(FN_MC!X708="","*",FN_MC!X708)</f>
        <v>*</v>
      </c>
      <c r="C730" s="87" t="str">
        <f>IF(FN_MC!S708="","*",FN_MC!S708)</f>
        <v>-</v>
      </c>
      <c r="D730" s="87" t="str">
        <f>IF(FN_MC!T708="","*",FN_MC!T708)</f>
        <v>-</v>
      </c>
      <c r="E730" s="87" t="str">
        <f>IF(FN_MC!D708="","*",FN_MC!D708)</f>
        <v>*</v>
      </c>
      <c r="F730" s="87" t="str">
        <f>IF(FN_MC!H708="","*",FN_MC!H708)</f>
        <v>*</v>
      </c>
      <c r="G730" s="87" t="str">
        <f>IF(FN_MC!M708="","*",FN_MC!M708)</f>
        <v>-</v>
      </c>
      <c r="H730" s="125" t="str">
        <f>IF(FN_MC!K708="","*",FN_MC!K708)</f>
        <v>*</v>
      </c>
      <c r="I730" s="110" t="str">
        <f>IF(FN_MC!O708="","*",FN_MC!O708)</f>
        <v>*</v>
      </c>
      <c r="J730" s="110" t="str">
        <f>IF(FN_MC!P708="","*",FN_MC!P708)</f>
        <v>*</v>
      </c>
      <c r="K730" s="118" t="str">
        <f>IF(FN_MC!AK708="","*",FN_MC!AK708)</f>
        <v>-</v>
      </c>
      <c r="L730" s="118" t="str">
        <f>IF(FN_MC!AM708="","*",FN_MC!AM708)</f>
        <v>-</v>
      </c>
      <c r="M730" s="118" t="str">
        <f>IF(FN_MC!AP708="","*",FN_MC!AP708)</f>
        <v>-</v>
      </c>
      <c r="N730" s="118" t="str">
        <f>IF(FN_MC!AM708="","*",FN_MC!AM708)</f>
        <v>-</v>
      </c>
      <c r="O730" s="136">
        <f>FN_MC!BH708</f>
        <v>0</v>
      </c>
      <c r="P730" s="78"/>
      <c r="Q730" s="120" t="str">
        <f>IF($A$2=1,IF(FN_MC!BJ708="","*",FN_MC!BJ708),IF(FN_MC!BK708="","*",FN_MC!BK708))</f>
        <v>*</v>
      </c>
    </row>
    <row r="731" spans="1:17">
      <c r="A731" s="85" t="str">
        <f>IF(FN_MC!B709="","*",FN_MC!B709)</f>
        <v>*</v>
      </c>
      <c r="B731" s="86" t="str">
        <f>IF(FN_MC!X709="","*",FN_MC!X709)</f>
        <v>*</v>
      </c>
      <c r="C731" s="87" t="str">
        <f>IF(FN_MC!S709="","*",FN_MC!S709)</f>
        <v>-</v>
      </c>
      <c r="D731" s="87" t="str">
        <f>IF(FN_MC!T709="","*",FN_MC!T709)</f>
        <v>-</v>
      </c>
      <c r="E731" s="87" t="str">
        <f>IF(FN_MC!D709="","*",FN_MC!D709)</f>
        <v>*</v>
      </c>
      <c r="F731" s="87" t="str">
        <f>IF(FN_MC!H709="","*",FN_MC!H709)</f>
        <v>*</v>
      </c>
      <c r="G731" s="87" t="str">
        <f>IF(FN_MC!M709="","*",FN_MC!M709)</f>
        <v>-</v>
      </c>
      <c r="H731" s="125" t="str">
        <f>IF(FN_MC!K709="","*",FN_MC!K709)</f>
        <v>*</v>
      </c>
      <c r="I731" s="110" t="str">
        <f>IF(FN_MC!O709="","*",FN_MC!O709)</f>
        <v>*</v>
      </c>
      <c r="J731" s="110" t="str">
        <f>IF(FN_MC!P709="","*",FN_MC!P709)</f>
        <v>*</v>
      </c>
      <c r="K731" s="118" t="str">
        <f>IF(FN_MC!AK709="","*",FN_MC!AK709)</f>
        <v>-</v>
      </c>
      <c r="L731" s="118" t="str">
        <f>IF(FN_MC!AM709="","*",FN_MC!AM709)</f>
        <v>-</v>
      </c>
      <c r="M731" s="118" t="str">
        <f>IF(FN_MC!AP709="","*",FN_MC!AP709)</f>
        <v>-</v>
      </c>
      <c r="N731" s="118" t="str">
        <f>IF(FN_MC!AM709="","*",FN_MC!AM709)</f>
        <v>-</v>
      </c>
      <c r="O731" s="136">
        <f>FN_MC!BH709</f>
        <v>0</v>
      </c>
      <c r="P731" s="78"/>
      <c r="Q731" s="120" t="str">
        <f>IF($A$2=1,IF(FN_MC!BJ709="","*",FN_MC!BJ709),IF(FN_MC!BK709="","*",FN_MC!BK709))</f>
        <v>*</v>
      </c>
    </row>
    <row r="732" spans="1:17">
      <c r="A732" s="85" t="str">
        <f>IF(FN_MC!B710="","*",FN_MC!B710)</f>
        <v>*</v>
      </c>
      <c r="B732" s="86" t="str">
        <f>IF(FN_MC!X710="","*",FN_MC!X710)</f>
        <v>*</v>
      </c>
      <c r="C732" s="87" t="str">
        <f>IF(FN_MC!S710="","*",FN_MC!S710)</f>
        <v>-</v>
      </c>
      <c r="D732" s="87" t="str">
        <f>IF(FN_MC!T710="","*",FN_MC!T710)</f>
        <v>-</v>
      </c>
      <c r="E732" s="87" t="str">
        <f>IF(FN_MC!D710="","*",FN_MC!D710)</f>
        <v>*</v>
      </c>
      <c r="F732" s="87" t="str">
        <f>IF(FN_MC!H710="","*",FN_MC!H710)</f>
        <v>*</v>
      </c>
      <c r="G732" s="87" t="str">
        <f>IF(FN_MC!M710="","*",FN_MC!M710)</f>
        <v>-</v>
      </c>
      <c r="H732" s="125" t="str">
        <f>IF(FN_MC!K710="","*",FN_MC!K710)</f>
        <v>*</v>
      </c>
      <c r="I732" s="110" t="str">
        <f>IF(FN_MC!O710="","*",FN_MC!O710)</f>
        <v>*</v>
      </c>
      <c r="J732" s="110" t="str">
        <f>IF(FN_MC!P710="","*",FN_MC!P710)</f>
        <v>*</v>
      </c>
      <c r="K732" s="118" t="str">
        <f>IF(FN_MC!AK710="","*",FN_MC!AK710)</f>
        <v>-</v>
      </c>
      <c r="L732" s="118" t="str">
        <f>IF(FN_MC!AM710="","*",FN_MC!AM710)</f>
        <v>-</v>
      </c>
      <c r="M732" s="118" t="str">
        <f>IF(FN_MC!AP710="","*",FN_MC!AP710)</f>
        <v>-</v>
      </c>
      <c r="N732" s="118" t="str">
        <f>IF(FN_MC!AM710="","*",FN_MC!AM710)</f>
        <v>-</v>
      </c>
      <c r="O732" s="136">
        <f>FN_MC!BH710</f>
        <v>0</v>
      </c>
      <c r="P732" s="78"/>
      <c r="Q732" s="120" t="str">
        <f>IF($A$2=1,IF(FN_MC!BJ710="","*",FN_MC!BJ710),IF(FN_MC!BK710="","*",FN_MC!BK710))</f>
        <v>*</v>
      </c>
    </row>
    <row r="733" spans="1:17">
      <c r="A733" s="85" t="str">
        <f>IF(FN_MC!B711="","*",FN_MC!B711)</f>
        <v>*</v>
      </c>
      <c r="B733" s="86" t="str">
        <f>IF(FN_MC!X711="","*",FN_MC!X711)</f>
        <v>*</v>
      </c>
      <c r="C733" s="87" t="str">
        <f>IF(FN_MC!S711="","*",FN_MC!S711)</f>
        <v>-</v>
      </c>
      <c r="D733" s="87" t="str">
        <f>IF(FN_MC!T711="","*",FN_MC!T711)</f>
        <v>-</v>
      </c>
      <c r="E733" s="87" t="str">
        <f>IF(FN_MC!D711="","*",FN_MC!D711)</f>
        <v>*</v>
      </c>
      <c r="F733" s="87" t="str">
        <f>IF(FN_MC!H711="","*",FN_MC!H711)</f>
        <v>*</v>
      </c>
      <c r="G733" s="87" t="str">
        <f>IF(FN_MC!M711="","*",FN_MC!M711)</f>
        <v>-</v>
      </c>
      <c r="H733" s="125" t="str">
        <f>IF(FN_MC!K711="","*",FN_MC!K711)</f>
        <v>*</v>
      </c>
      <c r="I733" s="110" t="str">
        <f>IF(FN_MC!O711="","*",FN_MC!O711)</f>
        <v>*</v>
      </c>
      <c r="J733" s="110" t="str">
        <f>IF(FN_MC!P711="","*",FN_MC!P711)</f>
        <v>*</v>
      </c>
      <c r="K733" s="118" t="str">
        <f>IF(FN_MC!AK711="","*",FN_MC!AK711)</f>
        <v>-</v>
      </c>
      <c r="L733" s="118" t="str">
        <f>IF(FN_MC!AM711="","*",FN_MC!AM711)</f>
        <v>-</v>
      </c>
      <c r="M733" s="118" t="str">
        <f>IF(FN_MC!AP711="","*",FN_MC!AP711)</f>
        <v>-</v>
      </c>
      <c r="N733" s="118" t="str">
        <f>IF(FN_MC!AM711="","*",FN_MC!AM711)</f>
        <v>-</v>
      </c>
      <c r="O733" s="136">
        <f>FN_MC!BH711</f>
        <v>0</v>
      </c>
      <c r="P733" s="78"/>
      <c r="Q733" s="120" t="str">
        <f>IF($A$2=1,IF(FN_MC!BJ711="","*",FN_MC!BJ711),IF(FN_MC!BK711="","*",FN_MC!BK711))</f>
        <v>*</v>
      </c>
    </row>
    <row r="734" spans="1:17">
      <c r="A734" s="85" t="str">
        <f>IF(FN_MC!B712="","*",FN_MC!B712)</f>
        <v>*</v>
      </c>
      <c r="B734" s="86" t="str">
        <f>IF(FN_MC!X712="","*",FN_MC!X712)</f>
        <v>*</v>
      </c>
      <c r="C734" s="87" t="str">
        <f>IF(FN_MC!S712="","*",FN_MC!S712)</f>
        <v>-</v>
      </c>
      <c r="D734" s="87" t="str">
        <f>IF(FN_MC!T712="","*",FN_MC!T712)</f>
        <v>-</v>
      </c>
      <c r="E734" s="87" t="str">
        <f>IF(FN_MC!D712="","*",FN_MC!D712)</f>
        <v>*</v>
      </c>
      <c r="F734" s="87" t="str">
        <f>IF(FN_MC!H712="","*",FN_MC!H712)</f>
        <v>*</v>
      </c>
      <c r="G734" s="87" t="str">
        <f>IF(FN_MC!M712="","*",FN_MC!M712)</f>
        <v>-</v>
      </c>
      <c r="H734" s="125" t="str">
        <f>IF(FN_MC!K712="","*",FN_MC!K712)</f>
        <v>*</v>
      </c>
      <c r="I734" s="110" t="str">
        <f>IF(FN_MC!O712="","*",FN_MC!O712)</f>
        <v>*</v>
      </c>
      <c r="J734" s="110" t="str">
        <f>IF(FN_MC!P712="","*",FN_MC!P712)</f>
        <v>*</v>
      </c>
      <c r="K734" s="118" t="str">
        <f>IF(FN_MC!AK712="","*",FN_MC!AK712)</f>
        <v>-</v>
      </c>
      <c r="L734" s="118" t="str">
        <f>IF(FN_MC!AM712="","*",FN_MC!AM712)</f>
        <v>-</v>
      </c>
      <c r="M734" s="118" t="str">
        <f>IF(FN_MC!AP712="","*",FN_MC!AP712)</f>
        <v>-</v>
      </c>
      <c r="N734" s="118" t="str">
        <f>IF(FN_MC!AM712="","*",FN_MC!AM712)</f>
        <v>-</v>
      </c>
      <c r="O734" s="136">
        <f>FN_MC!BH712</f>
        <v>0</v>
      </c>
      <c r="P734" s="78"/>
      <c r="Q734" s="120" t="str">
        <f>IF($A$2=1,IF(FN_MC!BJ712="","*",FN_MC!BJ712),IF(FN_MC!BK712="","*",FN_MC!BK712))</f>
        <v>*</v>
      </c>
    </row>
    <row r="735" spans="1:17">
      <c r="A735" s="85" t="str">
        <f>IF(FN_MC!B713="","*",FN_MC!B713)</f>
        <v>*</v>
      </c>
      <c r="B735" s="86" t="str">
        <f>IF(FN_MC!X713="","*",FN_MC!X713)</f>
        <v>*</v>
      </c>
      <c r="C735" s="87" t="str">
        <f>IF(FN_MC!S713="","*",FN_MC!S713)</f>
        <v>-</v>
      </c>
      <c r="D735" s="87" t="str">
        <f>IF(FN_MC!T713="","*",FN_MC!T713)</f>
        <v>-</v>
      </c>
      <c r="E735" s="87" t="str">
        <f>IF(FN_MC!D713="","*",FN_MC!D713)</f>
        <v>*</v>
      </c>
      <c r="F735" s="87" t="str">
        <f>IF(FN_MC!H713="","*",FN_MC!H713)</f>
        <v>*</v>
      </c>
      <c r="G735" s="87" t="str">
        <f>IF(FN_MC!M713="","*",FN_MC!M713)</f>
        <v>-</v>
      </c>
      <c r="H735" s="125" t="str">
        <f>IF(FN_MC!K713="","*",FN_MC!K713)</f>
        <v>*</v>
      </c>
      <c r="I735" s="110" t="str">
        <f>IF(FN_MC!O713="","*",FN_MC!O713)</f>
        <v>*</v>
      </c>
      <c r="J735" s="110" t="str">
        <f>IF(FN_MC!P713="","*",FN_MC!P713)</f>
        <v>*</v>
      </c>
      <c r="K735" s="118" t="str">
        <f>IF(FN_MC!AK713="","*",FN_MC!AK713)</f>
        <v>-</v>
      </c>
      <c r="L735" s="118" t="str">
        <f>IF(FN_MC!AM713="","*",FN_MC!AM713)</f>
        <v>-</v>
      </c>
      <c r="M735" s="118" t="str">
        <f>IF(FN_MC!AP713="","*",FN_MC!AP713)</f>
        <v>-</v>
      </c>
      <c r="N735" s="118" t="str">
        <f>IF(FN_MC!AM713="","*",FN_MC!AM713)</f>
        <v>-</v>
      </c>
      <c r="O735" s="136">
        <f>FN_MC!BH713</f>
        <v>0</v>
      </c>
      <c r="P735" s="78"/>
      <c r="Q735" s="120" t="str">
        <f>IF($A$2=1,IF(FN_MC!BJ713="","*",FN_MC!BJ713),IF(FN_MC!BK713="","*",FN_MC!BK713))</f>
        <v>*</v>
      </c>
    </row>
    <row r="736" spans="1:17">
      <c r="A736" s="85" t="str">
        <f>IF(FN_MC!B714="","*",FN_MC!B714)</f>
        <v>*</v>
      </c>
      <c r="B736" s="86" t="str">
        <f>IF(FN_MC!X714="","*",FN_MC!X714)</f>
        <v>*</v>
      </c>
      <c r="C736" s="87" t="str">
        <f>IF(FN_MC!S714="","*",FN_MC!S714)</f>
        <v>-</v>
      </c>
      <c r="D736" s="87" t="str">
        <f>IF(FN_MC!T714="","*",FN_MC!T714)</f>
        <v>-</v>
      </c>
      <c r="E736" s="87" t="str">
        <f>IF(FN_MC!D714="","*",FN_MC!D714)</f>
        <v>*</v>
      </c>
      <c r="F736" s="87" t="str">
        <f>IF(FN_MC!H714="","*",FN_MC!H714)</f>
        <v>*</v>
      </c>
      <c r="G736" s="87" t="str">
        <f>IF(FN_MC!M714="","*",FN_MC!M714)</f>
        <v>-</v>
      </c>
      <c r="H736" s="125" t="str">
        <f>IF(FN_MC!K714="","*",FN_MC!K714)</f>
        <v>*</v>
      </c>
      <c r="I736" s="110" t="str">
        <f>IF(FN_MC!O714="","*",FN_MC!O714)</f>
        <v>*</v>
      </c>
      <c r="J736" s="110" t="str">
        <f>IF(FN_MC!P714="","*",FN_MC!P714)</f>
        <v>*</v>
      </c>
      <c r="K736" s="118" t="str">
        <f>IF(FN_MC!AK714="","*",FN_MC!AK714)</f>
        <v>-</v>
      </c>
      <c r="L736" s="118" t="str">
        <f>IF(FN_MC!AM714="","*",FN_MC!AM714)</f>
        <v>-</v>
      </c>
      <c r="M736" s="118" t="str">
        <f>IF(FN_MC!AP714="","*",FN_MC!AP714)</f>
        <v>-</v>
      </c>
      <c r="N736" s="118" t="str">
        <f>IF(FN_MC!AM714="","*",FN_MC!AM714)</f>
        <v>-</v>
      </c>
      <c r="O736" s="136">
        <f>FN_MC!BH714</f>
        <v>0</v>
      </c>
      <c r="P736" s="78"/>
      <c r="Q736" s="120" t="str">
        <f>IF($A$2=1,IF(FN_MC!BJ714="","*",FN_MC!BJ714),IF(FN_MC!BK714="","*",FN_MC!BK714))</f>
        <v>*</v>
      </c>
    </row>
    <row r="737" spans="1:17">
      <c r="A737" s="85" t="str">
        <f>IF(FN_MC!B715="","*",FN_MC!B715)</f>
        <v>*</v>
      </c>
      <c r="B737" s="86" t="str">
        <f>IF(FN_MC!X715="","*",FN_MC!X715)</f>
        <v>*</v>
      </c>
      <c r="C737" s="87" t="str">
        <f>IF(FN_MC!S715="","*",FN_MC!S715)</f>
        <v>-</v>
      </c>
      <c r="D737" s="87" t="str">
        <f>IF(FN_MC!T715="","*",FN_MC!T715)</f>
        <v>-</v>
      </c>
      <c r="E737" s="87" t="str">
        <f>IF(FN_MC!D715="","*",FN_MC!D715)</f>
        <v>*</v>
      </c>
      <c r="F737" s="87" t="str">
        <f>IF(FN_MC!H715="","*",FN_MC!H715)</f>
        <v>*</v>
      </c>
      <c r="G737" s="87" t="str">
        <f>IF(FN_MC!M715="","*",FN_MC!M715)</f>
        <v>-</v>
      </c>
      <c r="H737" s="125" t="str">
        <f>IF(FN_MC!K715="","*",FN_MC!K715)</f>
        <v>*</v>
      </c>
      <c r="I737" s="110" t="str">
        <f>IF(FN_MC!O715="","*",FN_MC!O715)</f>
        <v>*</v>
      </c>
      <c r="J737" s="110" t="str">
        <f>IF(FN_MC!P715="","*",FN_MC!P715)</f>
        <v>*</v>
      </c>
      <c r="K737" s="118" t="str">
        <f>IF(FN_MC!AK715="","*",FN_MC!AK715)</f>
        <v>-</v>
      </c>
      <c r="L737" s="118" t="str">
        <f>IF(FN_MC!AM715="","*",FN_MC!AM715)</f>
        <v>-</v>
      </c>
      <c r="M737" s="118" t="str">
        <f>IF(FN_MC!AP715="","*",FN_MC!AP715)</f>
        <v>-</v>
      </c>
      <c r="N737" s="118" t="str">
        <f>IF(FN_MC!AM715="","*",FN_MC!AM715)</f>
        <v>-</v>
      </c>
      <c r="O737" s="136">
        <f>FN_MC!BH715</f>
        <v>0</v>
      </c>
      <c r="P737" s="78"/>
      <c r="Q737" s="120" t="str">
        <f>IF($A$2=1,IF(FN_MC!BJ715="","*",FN_MC!BJ715),IF(FN_MC!BK715="","*",FN_MC!BK715))</f>
        <v>*</v>
      </c>
    </row>
    <row r="738" spans="1:17">
      <c r="A738" s="85" t="str">
        <f>IF(FN_MC!B716="","*",FN_MC!B716)</f>
        <v>*</v>
      </c>
      <c r="B738" s="86" t="str">
        <f>IF(FN_MC!X716="","*",FN_MC!X716)</f>
        <v>*</v>
      </c>
      <c r="C738" s="87" t="str">
        <f>IF(FN_MC!S716="","*",FN_MC!S716)</f>
        <v>-</v>
      </c>
      <c r="D738" s="87" t="str">
        <f>IF(FN_MC!T716="","*",FN_MC!T716)</f>
        <v>-</v>
      </c>
      <c r="E738" s="87" t="str">
        <f>IF(FN_MC!D716="","*",FN_MC!D716)</f>
        <v>*</v>
      </c>
      <c r="F738" s="87" t="str">
        <f>IF(FN_MC!H716="","*",FN_MC!H716)</f>
        <v>*</v>
      </c>
      <c r="G738" s="87" t="str">
        <f>IF(FN_MC!M716="","*",FN_MC!M716)</f>
        <v>-</v>
      </c>
      <c r="H738" s="125" t="str">
        <f>IF(FN_MC!K716="","*",FN_MC!K716)</f>
        <v>*</v>
      </c>
      <c r="I738" s="110" t="str">
        <f>IF(FN_MC!O716="","*",FN_MC!O716)</f>
        <v>*</v>
      </c>
      <c r="J738" s="110" t="str">
        <f>IF(FN_MC!P716="","*",FN_MC!P716)</f>
        <v>*</v>
      </c>
      <c r="K738" s="118" t="str">
        <f>IF(FN_MC!AK716="","*",FN_MC!AK716)</f>
        <v>-</v>
      </c>
      <c r="L738" s="118" t="str">
        <f>IF(FN_MC!AM716="","*",FN_MC!AM716)</f>
        <v>-</v>
      </c>
      <c r="M738" s="118" t="str">
        <f>IF(FN_MC!AP716="","*",FN_MC!AP716)</f>
        <v>-</v>
      </c>
      <c r="N738" s="118" t="str">
        <f>IF(FN_MC!AM716="","*",FN_MC!AM716)</f>
        <v>-</v>
      </c>
      <c r="O738" s="136">
        <f>FN_MC!BH716</f>
        <v>0</v>
      </c>
      <c r="P738" s="78"/>
      <c r="Q738" s="120" t="str">
        <f>IF($A$2=1,IF(FN_MC!BJ716="","*",FN_MC!BJ716),IF(FN_MC!BK716="","*",FN_MC!BK716))</f>
        <v>*</v>
      </c>
    </row>
    <row r="739" spans="1:17">
      <c r="A739" s="85" t="str">
        <f>IF(FN_MC!B717="","*",FN_MC!B717)</f>
        <v>*</v>
      </c>
      <c r="B739" s="86" t="str">
        <f>IF(FN_MC!X717="","*",FN_MC!X717)</f>
        <v>*</v>
      </c>
      <c r="C739" s="87" t="str">
        <f>IF(FN_MC!S717="","*",FN_MC!S717)</f>
        <v>-</v>
      </c>
      <c r="D739" s="87" t="str">
        <f>IF(FN_MC!T717="","*",FN_MC!T717)</f>
        <v>-</v>
      </c>
      <c r="E739" s="87" t="str">
        <f>IF(FN_MC!D717="","*",FN_MC!D717)</f>
        <v>*</v>
      </c>
      <c r="F739" s="87" t="str">
        <f>IF(FN_MC!H717="","*",FN_MC!H717)</f>
        <v>*</v>
      </c>
      <c r="G739" s="87" t="str">
        <f>IF(FN_MC!M717="","*",FN_MC!M717)</f>
        <v>-</v>
      </c>
      <c r="H739" s="125" t="str">
        <f>IF(FN_MC!K717="","*",FN_MC!K717)</f>
        <v>*</v>
      </c>
      <c r="I739" s="110" t="str">
        <f>IF(FN_MC!O717="","*",FN_MC!O717)</f>
        <v>*</v>
      </c>
      <c r="J739" s="110" t="str">
        <f>IF(FN_MC!P717="","*",FN_MC!P717)</f>
        <v>*</v>
      </c>
      <c r="K739" s="118" t="str">
        <f>IF(FN_MC!AK717="","*",FN_MC!AK717)</f>
        <v>-</v>
      </c>
      <c r="L739" s="118" t="str">
        <f>IF(FN_MC!AM717="","*",FN_MC!AM717)</f>
        <v>-</v>
      </c>
      <c r="M739" s="118" t="str">
        <f>IF(FN_MC!AP717="","*",FN_MC!AP717)</f>
        <v>-</v>
      </c>
      <c r="N739" s="118" t="str">
        <f>IF(FN_MC!AM717="","*",FN_MC!AM717)</f>
        <v>-</v>
      </c>
      <c r="O739" s="136">
        <f>FN_MC!BH717</f>
        <v>0</v>
      </c>
      <c r="P739" s="78"/>
      <c r="Q739" s="120" t="str">
        <f>IF($A$2=1,IF(FN_MC!BJ717="","*",FN_MC!BJ717),IF(FN_MC!BK717="","*",FN_MC!BK717))</f>
        <v>*</v>
      </c>
    </row>
    <row r="740" spans="1:17">
      <c r="A740" s="85" t="str">
        <f>IF(FN_MC!B718="","*",FN_MC!B718)</f>
        <v>*</v>
      </c>
      <c r="B740" s="86" t="str">
        <f>IF(FN_MC!X718="","*",FN_MC!X718)</f>
        <v>*</v>
      </c>
      <c r="C740" s="87" t="str">
        <f>IF(FN_MC!S718="","*",FN_MC!S718)</f>
        <v>-</v>
      </c>
      <c r="D740" s="87" t="str">
        <f>IF(FN_MC!T718="","*",FN_MC!T718)</f>
        <v>-</v>
      </c>
      <c r="E740" s="87" t="str">
        <f>IF(FN_MC!D718="","*",FN_MC!D718)</f>
        <v>*</v>
      </c>
      <c r="F740" s="87" t="str">
        <f>IF(FN_MC!H718="","*",FN_MC!H718)</f>
        <v>*</v>
      </c>
      <c r="G740" s="87" t="str">
        <f>IF(FN_MC!M718="","*",FN_MC!M718)</f>
        <v>-</v>
      </c>
      <c r="H740" s="125" t="str">
        <f>IF(FN_MC!K718="","*",FN_MC!K718)</f>
        <v>*</v>
      </c>
      <c r="I740" s="110" t="str">
        <f>IF(FN_MC!O718="","*",FN_MC!O718)</f>
        <v>*</v>
      </c>
      <c r="J740" s="110" t="str">
        <f>IF(FN_MC!P718="","*",FN_MC!P718)</f>
        <v>*</v>
      </c>
      <c r="K740" s="118" t="str">
        <f>IF(FN_MC!AK718="","*",FN_MC!AK718)</f>
        <v>-</v>
      </c>
      <c r="L740" s="118" t="str">
        <f>IF(FN_MC!AM718="","*",FN_MC!AM718)</f>
        <v>-</v>
      </c>
      <c r="M740" s="118" t="str">
        <f>IF(FN_MC!AP718="","*",FN_MC!AP718)</f>
        <v>-</v>
      </c>
      <c r="N740" s="118" t="str">
        <f>IF(FN_MC!AM718="","*",FN_MC!AM718)</f>
        <v>-</v>
      </c>
      <c r="O740" s="136">
        <f>FN_MC!BH718</f>
        <v>0</v>
      </c>
      <c r="P740" s="78"/>
      <c r="Q740" s="120" t="str">
        <f>IF($A$2=1,IF(FN_MC!BJ718="","*",FN_MC!BJ718),IF(FN_MC!BK718="","*",FN_MC!BK718))</f>
        <v>*</v>
      </c>
    </row>
    <row r="741" spans="1:17">
      <c r="A741" s="85" t="str">
        <f>IF(FN_MC!B719="","*",FN_MC!B719)</f>
        <v>*</v>
      </c>
      <c r="B741" s="86" t="str">
        <f>IF(FN_MC!X719="","*",FN_MC!X719)</f>
        <v>*</v>
      </c>
      <c r="C741" s="87" t="str">
        <f>IF(FN_MC!S719="","*",FN_MC!S719)</f>
        <v>-</v>
      </c>
      <c r="D741" s="87" t="str">
        <f>IF(FN_MC!T719="","*",FN_MC!T719)</f>
        <v>-</v>
      </c>
      <c r="E741" s="87" t="str">
        <f>IF(FN_MC!D719="","*",FN_MC!D719)</f>
        <v>*</v>
      </c>
      <c r="F741" s="87" t="str">
        <f>IF(FN_MC!H719="","*",FN_MC!H719)</f>
        <v>*</v>
      </c>
      <c r="G741" s="87" t="str">
        <f>IF(FN_MC!M719="","*",FN_MC!M719)</f>
        <v>-</v>
      </c>
      <c r="H741" s="125" t="str">
        <f>IF(FN_MC!K719="","*",FN_MC!K719)</f>
        <v>*</v>
      </c>
      <c r="I741" s="110" t="str">
        <f>IF(FN_MC!O719="","*",FN_MC!O719)</f>
        <v>*</v>
      </c>
      <c r="J741" s="110" t="str">
        <f>IF(FN_MC!P719="","*",FN_MC!P719)</f>
        <v>*</v>
      </c>
      <c r="K741" s="118" t="str">
        <f>IF(FN_MC!AK719="","*",FN_MC!AK719)</f>
        <v>-</v>
      </c>
      <c r="L741" s="118" t="str">
        <f>IF(FN_MC!AM719="","*",FN_MC!AM719)</f>
        <v>-</v>
      </c>
      <c r="M741" s="118" t="str">
        <f>IF(FN_MC!AP719="","*",FN_MC!AP719)</f>
        <v>-</v>
      </c>
      <c r="N741" s="118" t="str">
        <f>IF(FN_MC!AM719="","*",FN_MC!AM719)</f>
        <v>-</v>
      </c>
      <c r="O741" s="136">
        <f>FN_MC!BH719</f>
        <v>0</v>
      </c>
      <c r="P741" s="78"/>
      <c r="Q741" s="120" t="str">
        <f>IF($A$2=1,IF(FN_MC!BJ719="","*",FN_MC!BJ719),IF(FN_MC!BK719="","*",FN_MC!BK719))</f>
        <v>*</v>
      </c>
    </row>
    <row r="742" spans="1:17">
      <c r="A742" s="85" t="str">
        <f>IF(FN_MC!B720="","*",FN_MC!B720)</f>
        <v>*</v>
      </c>
      <c r="B742" s="86" t="str">
        <f>IF(FN_MC!X720="","*",FN_MC!X720)</f>
        <v>*</v>
      </c>
      <c r="C742" s="87" t="str">
        <f>IF(FN_MC!S720="","*",FN_MC!S720)</f>
        <v>-</v>
      </c>
      <c r="D742" s="87" t="str">
        <f>IF(FN_MC!T720="","*",FN_MC!T720)</f>
        <v>-</v>
      </c>
      <c r="E742" s="87" t="str">
        <f>IF(FN_MC!D720="","*",FN_MC!D720)</f>
        <v>*</v>
      </c>
      <c r="F742" s="87" t="str">
        <f>IF(FN_MC!H720="","*",FN_MC!H720)</f>
        <v>*</v>
      </c>
      <c r="G742" s="87" t="str">
        <f>IF(FN_MC!M720="","*",FN_MC!M720)</f>
        <v>-</v>
      </c>
      <c r="H742" s="125" t="str">
        <f>IF(FN_MC!K720="","*",FN_MC!K720)</f>
        <v>*</v>
      </c>
      <c r="I742" s="110" t="str">
        <f>IF(FN_MC!O720="","*",FN_MC!O720)</f>
        <v>*</v>
      </c>
      <c r="J742" s="110" t="str">
        <f>IF(FN_MC!P720="","*",FN_MC!P720)</f>
        <v>*</v>
      </c>
      <c r="K742" s="118" t="str">
        <f>IF(FN_MC!AK720="","*",FN_MC!AK720)</f>
        <v>-</v>
      </c>
      <c r="L742" s="118" t="str">
        <f>IF(FN_MC!AM720="","*",FN_MC!AM720)</f>
        <v>-</v>
      </c>
      <c r="M742" s="118" t="str">
        <f>IF(FN_MC!AP720="","*",FN_MC!AP720)</f>
        <v>-</v>
      </c>
      <c r="N742" s="118" t="str">
        <f>IF(FN_MC!AM720="","*",FN_MC!AM720)</f>
        <v>-</v>
      </c>
      <c r="O742" s="136">
        <f>FN_MC!BH720</f>
        <v>0</v>
      </c>
      <c r="P742" s="78"/>
      <c r="Q742" s="120" t="str">
        <f>IF($A$2=1,IF(FN_MC!BJ720="","*",FN_MC!BJ720),IF(FN_MC!BK720="","*",FN_MC!BK720))</f>
        <v>*</v>
      </c>
    </row>
    <row r="743" spans="1:17">
      <c r="A743" s="85" t="str">
        <f>IF(FN_MC!B721="","*",FN_MC!B721)</f>
        <v>*</v>
      </c>
      <c r="B743" s="86" t="str">
        <f>IF(FN_MC!X721="","*",FN_MC!X721)</f>
        <v>*</v>
      </c>
      <c r="C743" s="87" t="str">
        <f>IF(FN_MC!S721="","*",FN_MC!S721)</f>
        <v>-</v>
      </c>
      <c r="D743" s="87" t="str">
        <f>IF(FN_MC!T721="","*",FN_MC!T721)</f>
        <v>-</v>
      </c>
      <c r="E743" s="87" t="str">
        <f>IF(FN_MC!D721="","*",FN_MC!D721)</f>
        <v>*</v>
      </c>
      <c r="F743" s="87" t="str">
        <f>IF(FN_MC!H721="","*",FN_MC!H721)</f>
        <v>*</v>
      </c>
      <c r="G743" s="87" t="str">
        <f>IF(FN_MC!M721="","*",FN_MC!M721)</f>
        <v>-</v>
      </c>
      <c r="H743" s="125" t="str">
        <f>IF(FN_MC!K721="","*",FN_MC!K721)</f>
        <v>*</v>
      </c>
      <c r="I743" s="110" t="str">
        <f>IF(FN_MC!O721="","*",FN_MC!O721)</f>
        <v>*</v>
      </c>
      <c r="J743" s="110" t="str">
        <f>IF(FN_MC!P721="","*",FN_MC!P721)</f>
        <v>*</v>
      </c>
      <c r="K743" s="118" t="str">
        <f>IF(FN_MC!AK721="","*",FN_MC!AK721)</f>
        <v>-</v>
      </c>
      <c r="L743" s="118" t="str">
        <f>IF(FN_MC!AM721="","*",FN_MC!AM721)</f>
        <v>-</v>
      </c>
      <c r="M743" s="118" t="str">
        <f>IF(FN_MC!AP721="","*",FN_MC!AP721)</f>
        <v>-</v>
      </c>
      <c r="N743" s="118" t="str">
        <f>IF(FN_MC!AM721="","*",FN_MC!AM721)</f>
        <v>-</v>
      </c>
      <c r="O743" s="136">
        <f>FN_MC!BH721</f>
        <v>0</v>
      </c>
      <c r="P743" s="78"/>
      <c r="Q743" s="120" t="str">
        <f>IF($A$2=1,IF(FN_MC!BJ721="","*",FN_MC!BJ721),IF(FN_MC!BK721="","*",FN_MC!BK721))</f>
        <v>*</v>
      </c>
    </row>
    <row r="744" spans="1:17">
      <c r="A744" s="85" t="str">
        <f>IF(FN_MC!B722="","*",FN_MC!B722)</f>
        <v>*</v>
      </c>
      <c r="B744" s="86" t="str">
        <f>IF(FN_MC!X722="","*",FN_MC!X722)</f>
        <v>*</v>
      </c>
      <c r="C744" s="87" t="str">
        <f>IF(FN_MC!S722="","*",FN_MC!S722)</f>
        <v>-</v>
      </c>
      <c r="D744" s="87" t="str">
        <f>IF(FN_MC!T722="","*",FN_MC!T722)</f>
        <v>-</v>
      </c>
      <c r="E744" s="87" t="str">
        <f>IF(FN_MC!D722="","*",FN_MC!D722)</f>
        <v>*</v>
      </c>
      <c r="F744" s="87" t="str">
        <f>IF(FN_MC!H722="","*",FN_MC!H722)</f>
        <v>*</v>
      </c>
      <c r="G744" s="87" t="str">
        <f>IF(FN_MC!M722="","*",FN_MC!M722)</f>
        <v>-</v>
      </c>
      <c r="H744" s="125" t="str">
        <f>IF(FN_MC!K722="","*",FN_MC!K722)</f>
        <v>*</v>
      </c>
      <c r="I744" s="110" t="str">
        <f>IF(FN_MC!O722="","*",FN_MC!O722)</f>
        <v>*</v>
      </c>
      <c r="J744" s="110" t="str">
        <f>IF(FN_MC!P722="","*",FN_MC!P722)</f>
        <v>*</v>
      </c>
      <c r="K744" s="118" t="str">
        <f>IF(FN_MC!AK722="","*",FN_MC!AK722)</f>
        <v>-</v>
      </c>
      <c r="L744" s="118" t="str">
        <f>IF(FN_MC!AM722="","*",FN_MC!AM722)</f>
        <v>-</v>
      </c>
      <c r="M744" s="118" t="str">
        <f>IF(FN_MC!AP722="","*",FN_MC!AP722)</f>
        <v>-</v>
      </c>
      <c r="N744" s="118" t="str">
        <f>IF(FN_MC!AM722="","*",FN_MC!AM722)</f>
        <v>-</v>
      </c>
      <c r="O744" s="136">
        <f>FN_MC!BH722</f>
        <v>0</v>
      </c>
      <c r="P744" s="78"/>
      <c r="Q744" s="120" t="str">
        <f>IF($A$2=1,IF(FN_MC!BJ722="","*",FN_MC!BJ722),IF(FN_MC!BK722="","*",FN_MC!BK722))</f>
        <v>*</v>
      </c>
    </row>
    <row r="745" spans="1:17">
      <c r="A745" s="85" t="str">
        <f>IF(FN_MC!B723="","*",FN_MC!B723)</f>
        <v>*</v>
      </c>
      <c r="B745" s="86" t="str">
        <f>IF(FN_MC!X723="","*",FN_MC!X723)</f>
        <v>*</v>
      </c>
      <c r="C745" s="87" t="str">
        <f>IF(FN_MC!S723="","*",FN_MC!S723)</f>
        <v>-</v>
      </c>
      <c r="D745" s="87" t="str">
        <f>IF(FN_MC!T723="","*",FN_MC!T723)</f>
        <v>-</v>
      </c>
      <c r="E745" s="87" t="str">
        <f>IF(FN_MC!D723="","*",FN_MC!D723)</f>
        <v>*</v>
      </c>
      <c r="F745" s="87" t="str">
        <f>IF(FN_MC!H723="","*",FN_MC!H723)</f>
        <v>*</v>
      </c>
      <c r="G745" s="87" t="str">
        <f>IF(FN_MC!M723="","*",FN_MC!M723)</f>
        <v>-</v>
      </c>
      <c r="H745" s="125" t="str">
        <f>IF(FN_MC!K723="","*",FN_MC!K723)</f>
        <v>*</v>
      </c>
      <c r="I745" s="110" t="str">
        <f>IF(FN_MC!O723="","*",FN_MC!O723)</f>
        <v>*</v>
      </c>
      <c r="J745" s="110" t="str">
        <f>IF(FN_MC!P723="","*",FN_MC!P723)</f>
        <v>*</v>
      </c>
      <c r="K745" s="118" t="str">
        <f>IF(FN_MC!AK723="","*",FN_MC!AK723)</f>
        <v>-</v>
      </c>
      <c r="L745" s="118" t="str">
        <f>IF(FN_MC!AM723="","*",FN_MC!AM723)</f>
        <v>-</v>
      </c>
      <c r="M745" s="118" t="str">
        <f>IF(FN_MC!AP723="","*",FN_MC!AP723)</f>
        <v>-</v>
      </c>
      <c r="N745" s="118" t="str">
        <f>IF(FN_MC!AM723="","*",FN_MC!AM723)</f>
        <v>-</v>
      </c>
      <c r="O745" s="136">
        <f>FN_MC!BH723</f>
        <v>0</v>
      </c>
      <c r="P745" s="78"/>
      <c r="Q745" s="120" t="str">
        <f>IF($A$2=1,IF(FN_MC!BJ723="","*",FN_MC!BJ723),IF(FN_MC!BK723="","*",FN_MC!BK723))</f>
        <v>*</v>
      </c>
    </row>
    <row r="746" spans="1:17">
      <c r="A746" s="85" t="str">
        <f>IF(FN_MC!B724="","*",FN_MC!B724)</f>
        <v>*</v>
      </c>
      <c r="B746" s="86" t="str">
        <f>IF(FN_MC!X724="","*",FN_MC!X724)</f>
        <v>*</v>
      </c>
      <c r="C746" s="87" t="str">
        <f>IF(FN_MC!S724="","*",FN_MC!S724)</f>
        <v>-</v>
      </c>
      <c r="D746" s="87" t="str">
        <f>IF(FN_MC!T724="","*",FN_MC!T724)</f>
        <v>-</v>
      </c>
      <c r="E746" s="87" t="str">
        <f>IF(FN_MC!D724="","*",FN_MC!D724)</f>
        <v>*</v>
      </c>
      <c r="F746" s="87" t="str">
        <f>IF(FN_MC!H724="","*",FN_MC!H724)</f>
        <v>*</v>
      </c>
      <c r="G746" s="87" t="str">
        <f>IF(FN_MC!M724="","*",FN_MC!M724)</f>
        <v>-</v>
      </c>
      <c r="H746" s="125" t="str">
        <f>IF(FN_MC!K724="","*",FN_MC!K724)</f>
        <v>*</v>
      </c>
      <c r="I746" s="110" t="str">
        <f>IF(FN_MC!O724="","*",FN_MC!O724)</f>
        <v>*</v>
      </c>
      <c r="J746" s="110" t="str">
        <f>IF(FN_MC!P724="","*",FN_MC!P724)</f>
        <v>*</v>
      </c>
      <c r="K746" s="118" t="str">
        <f>IF(FN_MC!AK724="","*",FN_MC!AK724)</f>
        <v>-</v>
      </c>
      <c r="L746" s="118" t="str">
        <f>IF(FN_MC!AM724="","*",FN_MC!AM724)</f>
        <v>-</v>
      </c>
      <c r="M746" s="118" t="str">
        <f>IF(FN_MC!AP724="","*",FN_MC!AP724)</f>
        <v>-</v>
      </c>
      <c r="N746" s="118" t="str">
        <f>IF(FN_MC!AM724="","*",FN_MC!AM724)</f>
        <v>-</v>
      </c>
      <c r="O746" s="136">
        <f>FN_MC!BH724</f>
        <v>0</v>
      </c>
      <c r="P746" s="78"/>
      <c r="Q746" s="120" t="str">
        <f>IF($A$2=1,IF(FN_MC!BJ724="","*",FN_MC!BJ724),IF(FN_MC!BK724="","*",FN_MC!BK724))</f>
        <v>*</v>
      </c>
    </row>
    <row r="747" spans="1:17">
      <c r="A747" s="85" t="str">
        <f>IF(FN_MC!B725="","*",FN_MC!B725)</f>
        <v>*</v>
      </c>
      <c r="B747" s="86" t="str">
        <f>IF(FN_MC!X725="","*",FN_MC!X725)</f>
        <v>*</v>
      </c>
      <c r="C747" s="87" t="str">
        <f>IF(FN_MC!S725="","*",FN_MC!S725)</f>
        <v>-</v>
      </c>
      <c r="D747" s="87" t="str">
        <f>IF(FN_MC!T725="","*",FN_MC!T725)</f>
        <v>-</v>
      </c>
      <c r="E747" s="87" t="str">
        <f>IF(FN_MC!D725="","*",FN_MC!D725)</f>
        <v>*</v>
      </c>
      <c r="F747" s="87" t="str">
        <f>IF(FN_MC!H725="","*",FN_MC!H725)</f>
        <v>*</v>
      </c>
      <c r="G747" s="87" t="str">
        <f>IF(FN_MC!M725="","*",FN_MC!M725)</f>
        <v>-</v>
      </c>
      <c r="H747" s="125" t="str">
        <f>IF(FN_MC!K725="","*",FN_MC!K725)</f>
        <v>*</v>
      </c>
      <c r="I747" s="110" t="str">
        <f>IF(FN_MC!O725="","*",FN_MC!O725)</f>
        <v>*</v>
      </c>
      <c r="J747" s="110" t="str">
        <f>IF(FN_MC!P725="","*",FN_MC!P725)</f>
        <v>*</v>
      </c>
      <c r="K747" s="118" t="str">
        <f>IF(FN_MC!AK725="","*",FN_MC!AK725)</f>
        <v>-</v>
      </c>
      <c r="L747" s="118" t="str">
        <f>IF(FN_MC!AM725="","*",FN_MC!AM725)</f>
        <v>-</v>
      </c>
      <c r="M747" s="118" t="str">
        <f>IF(FN_MC!AP725="","*",FN_MC!AP725)</f>
        <v>-</v>
      </c>
      <c r="N747" s="118" t="str">
        <f>IF(FN_MC!AM725="","*",FN_MC!AM725)</f>
        <v>-</v>
      </c>
      <c r="O747" s="136">
        <f>FN_MC!BH725</f>
        <v>0</v>
      </c>
      <c r="P747" s="78"/>
      <c r="Q747" s="120" t="str">
        <f>IF($A$2=1,IF(FN_MC!BJ725="","*",FN_MC!BJ725),IF(FN_MC!BK725="","*",FN_MC!BK725))</f>
        <v>*</v>
      </c>
    </row>
    <row r="748" spans="1:17">
      <c r="A748" s="85" t="str">
        <f>IF(FN_MC!B726="","*",FN_MC!B726)</f>
        <v>*</v>
      </c>
      <c r="B748" s="86" t="str">
        <f>IF(FN_MC!X726="","*",FN_MC!X726)</f>
        <v>*</v>
      </c>
      <c r="C748" s="87" t="str">
        <f>IF(FN_MC!S726="","*",FN_MC!S726)</f>
        <v>-</v>
      </c>
      <c r="D748" s="87" t="str">
        <f>IF(FN_MC!T726="","*",FN_MC!T726)</f>
        <v>-</v>
      </c>
      <c r="E748" s="87" t="str">
        <f>IF(FN_MC!D726="","*",FN_MC!D726)</f>
        <v>*</v>
      </c>
      <c r="F748" s="87" t="str">
        <f>IF(FN_MC!H726="","*",FN_MC!H726)</f>
        <v>*</v>
      </c>
      <c r="G748" s="87" t="str">
        <f>IF(FN_MC!M726="","*",FN_MC!M726)</f>
        <v>-</v>
      </c>
      <c r="H748" s="125" t="str">
        <f>IF(FN_MC!K726="","*",FN_MC!K726)</f>
        <v>*</v>
      </c>
      <c r="I748" s="110" t="str">
        <f>IF(FN_MC!O726="","*",FN_MC!O726)</f>
        <v>*</v>
      </c>
      <c r="J748" s="110" t="str">
        <f>IF(FN_MC!P726="","*",FN_MC!P726)</f>
        <v>*</v>
      </c>
      <c r="K748" s="118" t="str">
        <f>IF(FN_MC!AK726="","*",FN_MC!AK726)</f>
        <v>-</v>
      </c>
      <c r="L748" s="118" t="str">
        <f>IF(FN_MC!AM726="","*",FN_MC!AM726)</f>
        <v>-</v>
      </c>
      <c r="M748" s="118" t="str">
        <f>IF(FN_MC!AP726="","*",FN_MC!AP726)</f>
        <v>-</v>
      </c>
      <c r="N748" s="118" t="str">
        <f>IF(FN_MC!AM726="","*",FN_MC!AM726)</f>
        <v>-</v>
      </c>
      <c r="O748" s="136">
        <f>FN_MC!BH726</f>
        <v>0</v>
      </c>
      <c r="P748" s="78"/>
      <c r="Q748" s="120" t="str">
        <f>IF($A$2=1,IF(FN_MC!BJ726="","*",FN_MC!BJ726),IF(FN_MC!BK726="","*",FN_MC!BK726))</f>
        <v>*</v>
      </c>
    </row>
    <row r="749" spans="1:17">
      <c r="A749" s="85" t="str">
        <f>IF(FN_MC!B727="","*",FN_MC!B727)</f>
        <v>*</v>
      </c>
      <c r="B749" s="86" t="str">
        <f>IF(FN_MC!X727="","*",FN_MC!X727)</f>
        <v>*</v>
      </c>
      <c r="C749" s="87" t="str">
        <f>IF(FN_MC!S727="","*",FN_MC!S727)</f>
        <v>-</v>
      </c>
      <c r="D749" s="87" t="str">
        <f>IF(FN_MC!T727="","*",FN_MC!T727)</f>
        <v>-</v>
      </c>
      <c r="E749" s="87" t="str">
        <f>IF(FN_MC!D727="","*",FN_MC!D727)</f>
        <v>*</v>
      </c>
      <c r="F749" s="87" t="str">
        <f>IF(FN_MC!H727="","*",FN_MC!H727)</f>
        <v>*</v>
      </c>
      <c r="G749" s="87" t="str">
        <f>IF(FN_MC!M727="","*",FN_MC!M727)</f>
        <v>-</v>
      </c>
      <c r="H749" s="125" t="str">
        <f>IF(FN_MC!K727="","*",FN_MC!K727)</f>
        <v>*</v>
      </c>
      <c r="I749" s="110" t="str">
        <f>IF(FN_MC!O727="","*",FN_MC!O727)</f>
        <v>*</v>
      </c>
      <c r="J749" s="110" t="str">
        <f>IF(FN_MC!P727="","*",FN_MC!P727)</f>
        <v>*</v>
      </c>
      <c r="K749" s="118" t="str">
        <f>IF(FN_MC!AK727="","*",FN_MC!AK727)</f>
        <v>-</v>
      </c>
      <c r="L749" s="118" t="str">
        <f>IF(FN_MC!AM727="","*",FN_MC!AM727)</f>
        <v>-</v>
      </c>
      <c r="M749" s="118" t="str">
        <f>IF(FN_MC!AP727="","*",FN_MC!AP727)</f>
        <v>-</v>
      </c>
      <c r="N749" s="118" t="str">
        <f>IF(FN_MC!AM727="","*",FN_MC!AM727)</f>
        <v>-</v>
      </c>
      <c r="O749" s="136">
        <f>FN_MC!BH727</f>
        <v>0</v>
      </c>
      <c r="P749" s="78"/>
      <c r="Q749" s="120" t="str">
        <f>IF($A$2=1,IF(FN_MC!BJ727="","*",FN_MC!BJ727),IF(FN_MC!BK727="","*",FN_MC!BK727))</f>
        <v>*</v>
      </c>
    </row>
    <row r="750" spans="1:17">
      <c r="A750" s="85" t="str">
        <f>IF(FN_MC!B728="","*",FN_MC!B728)</f>
        <v>*</v>
      </c>
      <c r="B750" s="86" t="str">
        <f>IF(FN_MC!X728="","*",FN_MC!X728)</f>
        <v>*</v>
      </c>
      <c r="C750" s="87" t="str">
        <f>IF(FN_MC!S728="","*",FN_MC!S728)</f>
        <v>-</v>
      </c>
      <c r="D750" s="87" t="str">
        <f>IF(FN_MC!T728="","*",FN_MC!T728)</f>
        <v>-</v>
      </c>
      <c r="E750" s="87" t="str">
        <f>IF(FN_MC!D728="","*",FN_MC!D728)</f>
        <v>*</v>
      </c>
      <c r="F750" s="87" t="str">
        <f>IF(FN_MC!H728="","*",FN_MC!H728)</f>
        <v>*</v>
      </c>
      <c r="G750" s="87" t="str">
        <f>IF(FN_MC!M728="","*",FN_MC!M728)</f>
        <v>-</v>
      </c>
      <c r="H750" s="125" t="str">
        <f>IF(FN_MC!K728="","*",FN_MC!K728)</f>
        <v>*</v>
      </c>
      <c r="I750" s="110" t="str">
        <f>IF(FN_MC!O728="","*",FN_MC!O728)</f>
        <v>*</v>
      </c>
      <c r="J750" s="110" t="str">
        <f>IF(FN_MC!P728="","*",FN_MC!P728)</f>
        <v>*</v>
      </c>
      <c r="K750" s="118" t="str">
        <f>IF(FN_MC!AK728="","*",FN_MC!AK728)</f>
        <v>-</v>
      </c>
      <c r="L750" s="118" t="str">
        <f>IF(FN_MC!AM728="","*",FN_MC!AM728)</f>
        <v>-</v>
      </c>
      <c r="M750" s="118" t="str">
        <f>IF(FN_MC!AP728="","*",FN_MC!AP728)</f>
        <v>-</v>
      </c>
      <c r="N750" s="118" t="str">
        <f>IF(FN_MC!AM728="","*",FN_MC!AM728)</f>
        <v>-</v>
      </c>
      <c r="O750" s="136">
        <f>FN_MC!BH728</f>
        <v>0</v>
      </c>
      <c r="P750" s="78"/>
      <c r="Q750" s="120" t="str">
        <f>IF($A$2=1,IF(FN_MC!BJ728="","*",FN_MC!BJ728),IF(FN_MC!BK728="","*",FN_MC!BK728))</f>
        <v>*</v>
      </c>
    </row>
    <row r="751" spans="1:17">
      <c r="A751" s="85" t="str">
        <f>IF(FN_MC!B729="","*",FN_MC!B729)</f>
        <v>*</v>
      </c>
      <c r="B751" s="86" t="str">
        <f>IF(FN_MC!X729="","*",FN_MC!X729)</f>
        <v>*</v>
      </c>
      <c r="C751" s="87" t="str">
        <f>IF(FN_MC!S729="","*",FN_MC!S729)</f>
        <v>-</v>
      </c>
      <c r="D751" s="87" t="str">
        <f>IF(FN_MC!T729="","*",FN_MC!T729)</f>
        <v>-</v>
      </c>
      <c r="E751" s="87" t="str">
        <f>IF(FN_MC!D729="","*",FN_MC!D729)</f>
        <v>*</v>
      </c>
      <c r="F751" s="87" t="str">
        <f>IF(FN_MC!H729="","*",FN_MC!H729)</f>
        <v>*</v>
      </c>
      <c r="G751" s="87" t="str">
        <f>IF(FN_MC!M729="","*",FN_MC!M729)</f>
        <v>-</v>
      </c>
      <c r="H751" s="125" t="str">
        <f>IF(FN_MC!K729="","*",FN_MC!K729)</f>
        <v>*</v>
      </c>
      <c r="I751" s="110" t="str">
        <f>IF(FN_MC!O729="","*",FN_MC!O729)</f>
        <v>*</v>
      </c>
      <c r="J751" s="110" t="str">
        <f>IF(FN_MC!P729="","*",FN_MC!P729)</f>
        <v>*</v>
      </c>
      <c r="K751" s="118" t="str">
        <f>IF(FN_MC!AK729="","*",FN_MC!AK729)</f>
        <v>-</v>
      </c>
      <c r="L751" s="118" t="str">
        <f>IF(FN_MC!AM729="","*",FN_MC!AM729)</f>
        <v>-</v>
      </c>
      <c r="M751" s="118" t="str">
        <f>IF(FN_MC!AP729="","*",FN_MC!AP729)</f>
        <v>-</v>
      </c>
      <c r="N751" s="118" t="str">
        <f>IF(FN_MC!AM729="","*",FN_MC!AM729)</f>
        <v>-</v>
      </c>
      <c r="O751" s="136">
        <f>FN_MC!BH729</f>
        <v>0</v>
      </c>
      <c r="P751" s="78"/>
      <c r="Q751" s="120" t="str">
        <f>IF($A$2=1,IF(FN_MC!BJ729="","*",FN_MC!BJ729),IF(FN_MC!BK729="","*",FN_MC!BK729))</f>
        <v>*</v>
      </c>
    </row>
    <row r="752" spans="1:17">
      <c r="A752" s="85" t="str">
        <f>IF(FN_MC!B730="","*",FN_MC!B730)</f>
        <v>*</v>
      </c>
      <c r="B752" s="86" t="str">
        <f>IF(FN_MC!X730="","*",FN_MC!X730)</f>
        <v>*</v>
      </c>
      <c r="C752" s="87" t="str">
        <f>IF(FN_MC!S730="","*",FN_MC!S730)</f>
        <v>-</v>
      </c>
      <c r="D752" s="87" t="str">
        <f>IF(FN_MC!T730="","*",FN_MC!T730)</f>
        <v>-</v>
      </c>
      <c r="E752" s="87" t="str">
        <f>IF(FN_MC!D730="","*",FN_MC!D730)</f>
        <v>*</v>
      </c>
      <c r="F752" s="87" t="str">
        <f>IF(FN_MC!H730="","*",FN_MC!H730)</f>
        <v>*</v>
      </c>
      <c r="G752" s="87" t="str">
        <f>IF(FN_MC!M730="","*",FN_MC!M730)</f>
        <v>-</v>
      </c>
      <c r="H752" s="125" t="str">
        <f>IF(FN_MC!K730="","*",FN_MC!K730)</f>
        <v>*</v>
      </c>
      <c r="I752" s="110" t="str">
        <f>IF(FN_MC!O730="","*",FN_MC!O730)</f>
        <v>*</v>
      </c>
      <c r="J752" s="110" t="str">
        <f>IF(FN_MC!P730="","*",FN_MC!P730)</f>
        <v>*</v>
      </c>
      <c r="K752" s="118" t="str">
        <f>IF(FN_MC!AK730="","*",FN_MC!AK730)</f>
        <v>-</v>
      </c>
      <c r="L752" s="118" t="str">
        <f>IF(FN_MC!AM730="","*",FN_MC!AM730)</f>
        <v>-</v>
      </c>
      <c r="M752" s="118" t="str">
        <f>IF(FN_MC!AP730="","*",FN_MC!AP730)</f>
        <v>-</v>
      </c>
      <c r="N752" s="118" t="str">
        <f>IF(FN_MC!AM730="","*",FN_MC!AM730)</f>
        <v>-</v>
      </c>
      <c r="O752" s="136">
        <f>FN_MC!BH730</f>
        <v>0</v>
      </c>
      <c r="P752" s="78"/>
      <c r="Q752" s="120" t="str">
        <f>IF($A$2=1,IF(FN_MC!BJ730="","*",FN_MC!BJ730),IF(FN_MC!BK730="","*",FN_MC!BK730))</f>
        <v>*</v>
      </c>
    </row>
    <row r="753" spans="1:17">
      <c r="A753" s="85" t="str">
        <f>IF(FN_MC!B731="","*",FN_MC!B731)</f>
        <v>*</v>
      </c>
      <c r="B753" s="86" t="str">
        <f>IF(FN_MC!X731="","*",FN_MC!X731)</f>
        <v>*</v>
      </c>
      <c r="C753" s="87" t="str">
        <f>IF(FN_MC!S731="","*",FN_MC!S731)</f>
        <v>-</v>
      </c>
      <c r="D753" s="87" t="str">
        <f>IF(FN_MC!T731="","*",FN_MC!T731)</f>
        <v>-</v>
      </c>
      <c r="E753" s="87" t="str">
        <f>IF(FN_MC!D731="","*",FN_MC!D731)</f>
        <v>*</v>
      </c>
      <c r="F753" s="87" t="str">
        <f>IF(FN_MC!H731="","*",FN_MC!H731)</f>
        <v>*</v>
      </c>
      <c r="G753" s="87" t="str">
        <f>IF(FN_MC!M731="","*",FN_MC!M731)</f>
        <v>-</v>
      </c>
      <c r="H753" s="125" t="str">
        <f>IF(FN_MC!K731="","*",FN_MC!K731)</f>
        <v>*</v>
      </c>
      <c r="I753" s="110" t="str">
        <f>IF(FN_MC!O731="","*",FN_MC!O731)</f>
        <v>*</v>
      </c>
      <c r="J753" s="110" t="str">
        <f>IF(FN_MC!P731="","*",FN_MC!P731)</f>
        <v>*</v>
      </c>
      <c r="K753" s="118" t="str">
        <f>IF(FN_MC!AK731="","*",FN_MC!AK731)</f>
        <v>-</v>
      </c>
      <c r="L753" s="118" t="str">
        <f>IF(FN_MC!AM731="","*",FN_MC!AM731)</f>
        <v>-</v>
      </c>
      <c r="M753" s="118" t="str">
        <f>IF(FN_MC!AP731="","*",FN_MC!AP731)</f>
        <v>-</v>
      </c>
      <c r="N753" s="118" t="str">
        <f>IF(FN_MC!AM731="","*",FN_MC!AM731)</f>
        <v>-</v>
      </c>
      <c r="O753" s="136">
        <f>FN_MC!BH731</f>
        <v>0</v>
      </c>
      <c r="P753" s="78"/>
      <c r="Q753" s="120" t="str">
        <f>IF($A$2=1,IF(FN_MC!BJ731="","*",FN_MC!BJ731),IF(FN_MC!BK731="","*",FN_MC!BK731))</f>
        <v>*</v>
      </c>
    </row>
    <row r="754" spans="1:17">
      <c r="A754" s="85" t="str">
        <f>IF(FN_MC!B732="","*",FN_MC!B732)</f>
        <v>*</v>
      </c>
      <c r="B754" s="86" t="str">
        <f>IF(FN_MC!X732="","*",FN_MC!X732)</f>
        <v>*</v>
      </c>
      <c r="C754" s="87" t="str">
        <f>IF(FN_MC!S732="","*",FN_MC!S732)</f>
        <v>-</v>
      </c>
      <c r="D754" s="87" t="str">
        <f>IF(FN_MC!T732="","*",FN_MC!T732)</f>
        <v>-</v>
      </c>
      <c r="E754" s="87" t="str">
        <f>IF(FN_MC!D732="","*",FN_MC!D732)</f>
        <v>*</v>
      </c>
      <c r="F754" s="87" t="str">
        <f>IF(FN_MC!H732="","*",FN_MC!H732)</f>
        <v>*</v>
      </c>
      <c r="G754" s="87" t="str">
        <f>IF(FN_MC!M732="","*",FN_MC!M732)</f>
        <v>-</v>
      </c>
      <c r="H754" s="125" t="str">
        <f>IF(FN_MC!K732="","*",FN_MC!K732)</f>
        <v>*</v>
      </c>
      <c r="I754" s="110" t="str">
        <f>IF(FN_MC!O732="","*",FN_MC!O732)</f>
        <v>*</v>
      </c>
      <c r="J754" s="110" t="str">
        <f>IF(FN_MC!P732="","*",FN_MC!P732)</f>
        <v>*</v>
      </c>
      <c r="K754" s="118" t="str">
        <f>IF(FN_MC!AK732="","*",FN_MC!AK732)</f>
        <v>-</v>
      </c>
      <c r="L754" s="118" t="str">
        <f>IF(FN_MC!AM732="","*",FN_MC!AM732)</f>
        <v>-</v>
      </c>
      <c r="M754" s="118" t="str">
        <f>IF(FN_MC!AP732="","*",FN_MC!AP732)</f>
        <v>-</v>
      </c>
      <c r="N754" s="118" t="str">
        <f>IF(FN_MC!AM732="","*",FN_MC!AM732)</f>
        <v>-</v>
      </c>
      <c r="O754" s="136">
        <f>FN_MC!BH732</f>
        <v>0</v>
      </c>
      <c r="P754" s="78"/>
      <c r="Q754" s="120" t="str">
        <f>IF($A$2=1,IF(FN_MC!BJ732="","*",FN_MC!BJ732),IF(FN_MC!BK732="","*",FN_MC!BK732))</f>
        <v>*</v>
      </c>
    </row>
    <row r="755" spans="1:17">
      <c r="A755" s="85" t="str">
        <f>IF(FN_MC!B733="","*",FN_MC!B733)</f>
        <v>*</v>
      </c>
      <c r="B755" s="86" t="str">
        <f>IF(FN_MC!X733="","*",FN_MC!X733)</f>
        <v>*</v>
      </c>
      <c r="C755" s="87" t="str">
        <f>IF(FN_MC!S733="","*",FN_MC!S733)</f>
        <v>-</v>
      </c>
      <c r="D755" s="87" t="str">
        <f>IF(FN_MC!T733="","*",FN_MC!T733)</f>
        <v>-</v>
      </c>
      <c r="E755" s="87" t="str">
        <f>IF(FN_MC!D733="","*",FN_MC!D733)</f>
        <v>*</v>
      </c>
      <c r="F755" s="87" t="str">
        <f>IF(FN_MC!H733="","*",FN_MC!H733)</f>
        <v>*</v>
      </c>
      <c r="G755" s="87" t="str">
        <f>IF(FN_MC!M733="","*",FN_MC!M733)</f>
        <v>-</v>
      </c>
      <c r="H755" s="125" t="str">
        <f>IF(FN_MC!K733="","*",FN_MC!K733)</f>
        <v>*</v>
      </c>
      <c r="I755" s="110" t="str">
        <f>IF(FN_MC!O733="","*",FN_MC!O733)</f>
        <v>*</v>
      </c>
      <c r="J755" s="110" t="str">
        <f>IF(FN_MC!P733="","*",FN_MC!P733)</f>
        <v>*</v>
      </c>
      <c r="K755" s="118" t="str">
        <f>IF(FN_MC!AK733="","*",FN_MC!AK733)</f>
        <v>-</v>
      </c>
      <c r="L755" s="118" t="str">
        <f>IF(FN_MC!AM733="","*",FN_MC!AM733)</f>
        <v>-</v>
      </c>
      <c r="M755" s="118" t="str">
        <f>IF(FN_MC!AP733="","*",FN_MC!AP733)</f>
        <v>-</v>
      </c>
      <c r="N755" s="118" t="str">
        <f>IF(FN_MC!AM733="","*",FN_MC!AM733)</f>
        <v>-</v>
      </c>
      <c r="O755" s="136">
        <f>FN_MC!BH733</f>
        <v>0</v>
      </c>
      <c r="P755" s="78"/>
      <c r="Q755" s="120" t="str">
        <f>IF($A$2=1,IF(FN_MC!BJ733="","*",FN_MC!BJ733),IF(FN_MC!BK733="","*",FN_MC!BK733))</f>
        <v>*</v>
      </c>
    </row>
    <row r="756" spans="1:17">
      <c r="A756" s="85" t="str">
        <f>IF(FN_MC!B734="","*",FN_MC!B734)</f>
        <v>*</v>
      </c>
      <c r="B756" s="86" t="str">
        <f>IF(FN_MC!X734="","*",FN_MC!X734)</f>
        <v>*</v>
      </c>
      <c r="C756" s="87" t="str">
        <f>IF(FN_MC!S734="","*",FN_MC!S734)</f>
        <v>-</v>
      </c>
      <c r="D756" s="87" t="str">
        <f>IF(FN_MC!T734="","*",FN_MC!T734)</f>
        <v>-</v>
      </c>
      <c r="E756" s="87" t="str">
        <f>IF(FN_MC!D734="","*",FN_MC!D734)</f>
        <v>*</v>
      </c>
      <c r="F756" s="87" t="str">
        <f>IF(FN_MC!H734="","*",FN_MC!H734)</f>
        <v>*</v>
      </c>
      <c r="G756" s="87" t="str">
        <f>IF(FN_MC!M734="","*",FN_MC!M734)</f>
        <v>-</v>
      </c>
      <c r="H756" s="125" t="str">
        <f>IF(FN_MC!K734="","*",FN_MC!K734)</f>
        <v>*</v>
      </c>
      <c r="I756" s="110" t="str">
        <f>IF(FN_MC!O734="","*",FN_MC!O734)</f>
        <v>*</v>
      </c>
      <c r="J756" s="110" t="str">
        <f>IF(FN_MC!P734="","*",FN_MC!P734)</f>
        <v>*</v>
      </c>
      <c r="K756" s="118" t="str">
        <f>IF(FN_MC!AK734="","*",FN_MC!AK734)</f>
        <v>-</v>
      </c>
      <c r="L756" s="118" t="str">
        <f>IF(FN_MC!AM734="","*",FN_MC!AM734)</f>
        <v>-</v>
      </c>
      <c r="M756" s="118" t="str">
        <f>IF(FN_MC!AP734="","*",FN_MC!AP734)</f>
        <v>-</v>
      </c>
      <c r="N756" s="118" t="str">
        <f>IF(FN_MC!AM734="","*",FN_MC!AM734)</f>
        <v>-</v>
      </c>
      <c r="O756" s="136">
        <f>FN_MC!BH734</f>
        <v>0</v>
      </c>
      <c r="P756" s="78"/>
      <c r="Q756" s="120" t="str">
        <f>IF($A$2=1,IF(FN_MC!BJ734="","*",FN_MC!BJ734),IF(FN_MC!BK734="","*",FN_MC!BK734))</f>
        <v>*</v>
      </c>
    </row>
    <row r="757" spans="1:17">
      <c r="A757" s="85" t="str">
        <f>IF(FN_MC!B735="","*",FN_MC!B735)</f>
        <v>*</v>
      </c>
      <c r="B757" s="86" t="str">
        <f>IF(FN_MC!X735="","*",FN_MC!X735)</f>
        <v>*</v>
      </c>
      <c r="C757" s="87" t="str">
        <f>IF(FN_MC!S735="","*",FN_MC!S735)</f>
        <v>-</v>
      </c>
      <c r="D757" s="87" t="str">
        <f>IF(FN_MC!T735="","*",FN_MC!T735)</f>
        <v>-</v>
      </c>
      <c r="E757" s="87" t="str">
        <f>IF(FN_MC!D735="","*",FN_MC!D735)</f>
        <v>*</v>
      </c>
      <c r="F757" s="87" t="str">
        <f>IF(FN_MC!H735="","*",FN_MC!H735)</f>
        <v>*</v>
      </c>
      <c r="G757" s="87" t="str">
        <f>IF(FN_MC!M735="","*",FN_MC!M735)</f>
        <v>-</v>
      </c>
      <c r="H757" s="125" t="str">
        <f>IF(FN_MC!K735="","*",FN_MC!K735)</f>
        <v>*</v>
      </c>
      <c r="I757" s="110" t="str">
        <f>IF(FN_MC!O735="","*",FN_MC!O735)</f>
        <v>*</v>
      </c>
      <c r="J757" s="110" t="str">
        <f>IF(FN_MC!P735="","*",FN_MC!P735)</f>
        <v>*</v>
      </c>
      <c r="K757" s="118" t="str">
        <f>IF(FN_MC!AK735="","*",FN_MC!AK735)</f>
        <v>-</v>
      </c>
      <c r="L757" s="118" t="str">
        <f>IF(FN_MC!AM735="","*",FN_MC!AM735)</f>
        <v>-</v>
      </c>
      <c r="M757" s="118" t="str">
        <f>IF(FN_MC!AP735="","*",FN_MC!AP735)</f>
        <v>-</v>
      </c>
      <c r="N757" s="118" t="str">
        <f>IF(FN_MC!AM735="","*",FN_MC!AM735)</f>
        <v>-</v>
      </c>
      <c r="O757" s="136">
        <f>FN_MC!BH735</f>
        <v>0</v>
      </c>
      <c r="P757" s="78"/>
      <c r="Q757" s="120" t="str">
        <f>IF($A$2=1,IF(FN_MC!BJ735="","*",FN_MC!BJ735),IF(FN_MC!BK735="","*",FN_MC!BK735))</f>
        <v>*</v>
      </c>
    </row>
    <row r="758" spans="1:17">
      <c r="A758" s="85" t="str">
        <f>IF(FN_MC!B736="","*",FN_MC!B736)</f>
        <v>*</v>
      </c>
      <c r="B758" s="86" t="str">
        <f>IF(FN_MC!X736="","*",FN_MC!X736)</f>
        <v>*</v>
      </c>
      <c r="C758" s="87" t="str">
        <f>IF(FN_MC!S736="","*",FN_MC!S736)</f>
        <v>-</v>
      </c>
      <c r="D758" s="87" t="str">
        <f>IF(FN_MC!T736="","*",FN_MC!T736)</f>
        <v>-</v>
      </c>
      <c r="E758" s="87" t="str">
        <f>IF(FN_MC!D736="","*",FN_MC!D736)</f>
        <v>*</v>
      </c>
      <c r="F758" s="87" t="str">
        <f>IF(FN_MC!H736="","*",FN_MC!H736)</f>
        <v>*</v>
      </c>
      <c r="G758" s="87" t="str">
        <f>IF(FN_MC!M736="","*",FN_MC!M736)</f>
        <v>-</v>
      </c>
      <c r="H758" s="125" t="str">
        <f>IF(FN_MC!K736="","*",FN_MC!K736)</f>
        <v>*</v>
      </c>
      <c r="I758" s="110" t="str">
        <f>IF(FN_MC!O736="","*",FN_MC!O736)</f>
        <v>*</v>
      </c>
      <c r="J758" s="110" t="str">
        <f>IF(FN_MC!P736="","*",FN_MC!P736)</f>
        <v>*</v>
      </c>
      <c r="K758" s="118" t="str">
        <f>IF(FN_MC!AK736="","*",FN_MC!AK736)</f>
        <v>-</v>
      </c>
      <c r="L758" s="118" t="str">
        <f>IF(FN_MC!AM736="","*",FN_MC!AM736)</f>
        <v>-</v>
      </c>
      <c r="M758" s="118" t="str">
        <f>IF(FN_MC!AP736="","*",FN_MC!AP736)</f>
        <v>-</v>
      </c>
      <c r="N758" s="118" t="str">
        <f>IF(FN_MC!AM736="","*",FN_MC!AM736)</f>
        <v>-</v>
      </c>
      <c r="O758" s="136">
        <f>FN_MC!BH736</f>
        <v>0</v>
      </c>
      <c r="P758" s="78"/>
      <c r="Q758" s="120" t="str">
        <f>IF($A$2=1,IF(FN_MC!BJ736="","*",FN_MC!BJ736),IF(FN_MC!BK736="","*",FN_MC!BK736))</f>
        <v>*</v>
      </c>
    </row>
    <row r="759" spans="1:17">
      <c r="A759" s="85" t="str">
        <f>IF(FN_MC!B737="","*",FN_MC!B737)</f>
        <v>*</v>
      </c>
      <c r="B759" s="86" t="str">
        <f>IF(FN_MC!X737="","*",FN_MC!X737)</f>
        <v>*</v>
      </c>
      <c r="C759" s="87" t="str">
        <f>IF(FN_MC!S737="","*",FN_MC!S737)</f>
        <v>-</v>
      </c>
      <c r="D759" s="87" t="str">
        <f>IF(FN_MC!T737="","*",FN_MC!T737)</f>
        <v>-</v>
      </c>
      <c r="E759" s="87" t="str">
        <f>IF(FN_MC!D737="","*",FN_MC!D737)</f>
        <v>*</v>
      </c>
      <c r="F759" s="87" t="str">
        <f>IF(FN_MC!H737="","*",FN_MC!H737)</f>
        <v>*</v>
      </c>
      <c r="G759" s="87" t="str">
        <f>IF(FN_MC!M737="","*",FN_MC!M737)</f>
        <v>-</v>
      </c>
      <c r="H759" s="125" t="str">
        <f>IF(FN_MC!K737="","*",FN_MC!K737)</f>
        <v>*</v>
      </c>
      <c r="I759" s="110" t="str">
        <f>IF(FN_MC!O737="","*",FN_MC!O737)</f>
        <v>*</v>
      </c>
      <c r="J759" s="110" t="str">
        <f>IF(FN_MC!P737="","*",FN_MC!P737)</f>
        <v>*</v>
      </c>
      <c r="K759" s="118" t="str">
        <f>IF(FN_MC!AK737="","*",FN_MC!AK737)</f>
        <v>-</v>
      </c>
      <c r="L759" s="118" t="str">
        <f>IF(FN_MC!AM737="","*",FN_MC!AM737)</f>
        <v>-</v>
      </c>
      <c r="M759" s="118" t="str">
        <f>IF(FN_MC!AP737="","*",FN_MC!AP737)</f>
        <v>-</v>
      </c>
      <c r="N759" s="118" t="str">
        <f>IF(FN_MC!AM737="","*",FN_MC!AM737)</f>
        <v>-</v>
      </c>
      <c r="O759" s="136">
        <f>FN_MC!BH737</f>
        <v>0</v>
      </c>
      <c r="P759" s="78"/>
      <c r="Q759" s="120" t="str">
        <f>IF($A$2=1,IF(FN_MC!BJ737="","*",FN_MC!BJ737),IF(FN_MC!BK737="","*",FN_MC!BK737))</f>
        <v>*</v>
      </c>
    </row>
    <row r="760" spans="1:17">
      <c r="A760" s="85" t="str">
        <f>IF(FN_MC!B738="","*",FN_MC!B738)</f>
        <v>*</v>
      </c>
      <c r="B760" s="86" t="str">
        <f>IF(FN_MC!X738="","*",FN_MC!X738)</f>
        <v>*</v>
      </c>
      <c r="C760" s="87" t="str">
        <f>IF(FN_MC!S738="","*",FN_MC!S738)</f>
        <v>-</v>
      </c>
      <c r="D760" s="87" t="str">
        <f>IF(FN_MC!T738="","*",FN_MC!T738)</f>
        <v>-</v>
      </c>
      <c r="E760" s="87" t="str">
        <f>IF(FN_MC!D738="","*",FN_MC!D738)</f>
        <v>*</v>
      </c>
      <c r="F760" s="87" t="str">
        <f>IF(FN_MC!H738="","*",FN_MC!H738)</f>
        <v>*</v>
      </c>
      <c r="G760" s="87" t="str">
        <f>IF(FN_MC!M738="","*",FN_MC!M738)</f>
        <v>-</v>
      </c>
      <c r="H760" s="125" t="str">
        <f>IF(FN_MC!K738="","*",FN_MC!K738)</f>
        <v>*</v>
      </c>
      <c r="I760" s="110" t="str">
        <f>IF(FN_MC!O738="","*",FN_MC!O738)</f>
        <v>*</v>
      </c>
      <c r="J760" s="110" t="str">
        <f>IF(FN_MC!P738="","*",FN_MC!P738)</f>
        <v>*</v>
      </c>
      <c r="K760" s="118" t="str">
        <f>IF(FN_MC!AK738="","*",FN_MC!AK738)</f>
        <v>-</v>
      </c>
      <c r="L760" s="118" t="str">
        <f>IF(FN_MC!AM738="","*",FN_MC!AM738)</f>
        <v>-</v>
      </c>
      <c r="M760" s="118" t="str">
        <f>IF(FN_MC!AP738="","*",FN_MC!AP738)</f>
        <v>-</v>
      </c>
      <c r="N760" s="118" t="str">
        <f>IF(FN_MC!AM738="","*",FN_MC!AM738)</f>
        <v>-</v>
      </c>
      <c r="O760" s="136">
        <f>FN_MC!BH738</f>
        <v>0</v>
      </c>
      <c r="P760" s="78"/>
      <c r="Q760" s="120" t="str">
        <f>IF($A$2=1,IF(FN_MC!BJ738="","*",FN_MC!BJ738),IF(FN_MC!BK738="","*",FN_MC!BK738))</f>
        <v>*</v>
      </c>
    </row>
    <row r="761" spans="1:17">
      <c r="A761" s="85" t="str">
        <f>IF(FN_MC!B739="","*",FN_MC!B739)</f>
        <v>*</v>
      </c>
      <c r="B761" s="86" t="str">
        <f>IF(FN_MC!X739="","*",FN_MC!X739)</f>
        <v>*</v>
      </c>
      <c r="C761" s="87" t="str">
        <f>IF(FN_MC!S739="","*",FN_MC!S739)</f>
        <v>-</v>
      </c>
      <c r="D761" s="87" t="str">
        <f>IF(FN_MC!T739="","*",FN_MC!T739)</f>
        <v>-</v>
      </c>
      <c r="E761" s="87" t="str">
        <f>IF(FN_MC!D739="","*",FN_MC!D739)</f>
        <v>*</v>
      </c>
      <c r="F761" s="87" t="str">
        <f>IF(FN_MC!H739="","*",FN_MC!H739)</f>
        <v>*</v>
      </c>
      <c r="G761" s="87" t="str">
        <f>IF(FN_MC!M739="","*",FN_MC!M739)</f>
        <v>-</v>
      </c>
      <c r="H761" s="125" t="str">
        <f>IF(FN_MC!K739="","*",FN_MC!K739)</f>
        <v>*</v>
      </c>
      <c r="I761" s="110" t="str">
        <f>IF(FN_MC!O739="","*",FN_MC!O739)</f>
        <v>*</v>
      </c>
      <c r="J761" s="110" t="str">
        <f>IF(FN_MC!P739="","*",FN_MC!P739)</f>
        <v>*</v>
      </c>
      <c r="K761" s="118" t="str">
        <f>IF(FN_MC!AK739="","*",FN_MC!AK739)</f>
        <v>-</v>
      </c>
      <c r="L761" s="118" t="str">
        <f>IF(FN_MC!AM739="","*",FN_MC!AM739)</f>
        <v>-</v>
      </c>
      <c r="M761" s="118" t="str">
        <f>IF(FN_MC!AP739="","*",FN_MC!AP739)</f>
        <v>-</v>
      </c>
      <c r="N761" s="118" t="str">
        <f>IF(FN_MC!AM739="","*",FN_MC!AM739)</f>
        <v>-</v>
      </c>
      <c r="O761" s="136">
        <f>FN_MC!BH739</f>
        <v>0</v>
      </c>
      <c r="P761" s="78"/>
      <c r="Q761" s="120" t="str">
        <f>IF($A$2=1,IF(FN_MC!BJ739="","*",FN_MC!BJ739),IF(FN_MC!BK739="","*",FN_MC!BK739))</f>
        <v>*</v>
      </c>
    </row>
    <row r="762" spans="1:17">
      <c r="A762" s="85" t="str">
        <f>IF(FN_MC!B740="","*",FN_MC!B740)</f>
        <v>*</v>
      </c>
      <c r="B762" s="86" t="str">
        <f>IF(FN_MC!X740="","*",FN_MC!X740)</f>
        <v>*</v>
      </c>
      <c r="C762" s="87" t="str">
        <f>IF(FN_MC!S740="","*",FN_MC!S740)</f>
        <v>-</v>
      </c>
      <c r="D762" s="87" t="str">
        <f>IF(FN_MC!T740="","*",FN_MC!T740)</f>
        <v>-</v>
      </c>
      <c r="E762" s="87" t="str">
        <f>IF(FN_MC!D740="","*",FN_MC!D740)</f>
        <v>*</v>
      </c>
      <c r="F762" s="87" t="str">
        <f>IF(FN_MC!H740="","*",FN_MC!H740)</f>
        <v>*</v>
      </c>
      <c r="G762" s="87" t="str">
        <f>IF(FN_MC!M740="","*",FN_MC!M740)</f>
        <v>-</v>
      </c>
      <c r="H762" s="125" t="str">
        <f>IF(FN_MC!K740="","*",FN_MC!K740)</f>
        <v>*</v>
      </c>
      <c r="I762" s="110" t="str">
        <f>IF(FN_MC!O740="","*",FN_MC!O740)</f>
        <v>*</v>
      </c>
      <c r="J762" s="110" t="str">
        <f>IF(FN_MC!P740="","*",FN_MC!P740)</f>
        <v>*</v>
      </c>
      <c r="K762" s="118" t="str">
        <f>IF(FN_MC!AK740="","*",FN_MC!AK740)</f>
        <v>-</v>
      </c>
      <c r="L762" s="118" t="str">
        <f>IF(FN_MC!AM740="","*",FN_MC!AM740)</f>
        <v>-</v>
      </c>
      <c r="M762" s="118" t="str">
        <f>IF(FN_MC!AP740="","*",FN_MC!AP740)</f>
        <v>-</v>
      </c>
      <c r="N762" s="118" t="str">
        <f>IF(FN_MC!AM740="","*",FN_MC!AM740)</f>
        <v>-</v>
      </c>
      <c r="O762" s="136">
        <f>FN_MC!BH740</f>
        <v>0</v>
      </c>
      <c r="P762" s="78"/>
      <c r="Q762" s="120" t="str">
        <f>IF($A$2=1,IF(FN_MC!BJ740="","*",FN_MC!BJ740),IF(FN_MC!BK740="","*",FN_MC!BK740))</f>
        <v>*</v>
      </c>
    </row>
    <row r="763" spans="1:17">
      <c r="A763" s="85" t="str">
        <f>IF(FN_MC!B741="","*",FN_MC!B741)</f>
        <v>*</v>
      </c>
      <c r="B763" s="86" t="str">
        <f>IF(FN_MC!X741="","*",FN_MC!X741)</f>
        <v>*</v>
      </c>
      <c r="C763" s="87" t="str">
        <f>IF(FN_MC!S741="","*",FN_MC!S741)</f>
        <v>-</v>
      </c>
      <c r="D763" s="87" t="str">
        <f>IF(FN_MC!T741="","*",FN_MC!T741)</f>
        <v>-</v>
      </c>
      <c r="E763" s="87" t="str">
        <f>IF(FN_MC!D741="","*",FN_MC!D741)</f>
        <v>*</v>
      </c>
      <c r="F763" s="87" t="str">
        <f>IF(FN_MC!H741="","*",FN_MC!H741)</f>
        <v>*</v>
      </c>
      <c r="G763" s="87" t="str">
        <f>IF(FN_MC!M741="","*",FN_MC!M741)</f>
        <v>-</v>
      </c>
      <c r="H763" s="125" t="str">
        <f>IF(FN_MC!K741="","*",FN_MC!K741)</f>
        <v>*</v>
      </c>
      <c r="I763" s="110" t="str">
        <f>IF(FN_MC!O741="","*",FN_MC!O741)</f>
        <v>*</v>
      </c>
      <c r="J763" s="110" t="str">
        <f>IF(FN_MC!P741="","*",FN_MC!P741)</f>
        <v>*</v>
      </c>
      <c r="K763" s="118" t="str">
        <f>IF(FN_MC!AK741="","*",FN_MC!AK741)</f>
        <v>-</v>
      </c>
      <c r="L763" s="118" t="str">
        <f>IF(FN_MC!AM741="","*",FN_MC!AM741)</f>
        <v>-</v>
      </c>
      <c r="M763" s="118" t="str">
        <f>IF(FN_MC!AP741="","*",FN_MC!AP741)</f>
        <v>-</v>
      </c>
      <c r="N763" s="118" t="str">
        <f>IF(FN_MC!AM741="","*",FN_MC!AM741)</f>
        <v>-</v>
      </c>
      <c r="O763" s="136">
        <f>FN_MC!BH741</f>
        <v>0</v>
      </c>
      <c r="P763" s="78"/>
      <c r="Q763" s="120" t="str">
        <f>IF($A$2=1,IF(FN_MC!BJ741="","*",FN_MC!BJ741),IF(FN_MC!BK741="","*",FN_MC!BK741))</f>
        <v>*</v>
      </c>
    </row>
    <row r="764" spans="1:17">
      <c r="A764" s="85" t="str">
        <f>IF(FN_MC!B742="","*",FN_MC!B742)</f>
        <v>*</v>
      </c>
      <c r="B764" s="86" t="str">
        <f>IF(FN_MC!X742="","*",FN_MC!X742)</f>
        <v>*</v>
      </c>
      <c r="C764" s="87" t="str">
        <f>IF(FN_MC!S742="","*",FN_MC!S742)</f>
        <v>-</v>
      </c>
      <c r="D764" s="87" t="str">
        <f>IF(FN_MC!T742="","*",FN_MC!T742)</f>
        <v>-</v>
      </c>
      <c r="E764" s="87" t="str">
        <f>IF(FN_MC!D742="","*",FN_MC!D742)</f>
        <v>*</v>
      </c>
      <c r="F764" s="87" t="str">
        <f>IF(FN_MC!H742="","*",FN_MC!H742)</f>
        <v>*</v>
      </c>
      <c r="G764" s="87" t="str">
        <f>IF(FN_MC!M742="","*",FN_MC!M742)</f>
        <v>-</v>
      </c>
      <c r="H764" s="125" t="str">
        <f>IF(FN_MC!K742="","*",FN_MC!K742)</f>
        <v>*</v>
      </c>
      <c r="I764" s="110" t="str">
        <f>IF(FN_MC!O742="","*",FN_MC!O742)</f>
        <v>*</v>
      </c>
      <c r="J764" s="110" t="str">
        <f>IF(FN_MC!P742="","*",FN_MC!P742)</f>
        <v>*</v>
      </c>
      <c r="K764" s="118" t="str">
        <f>IF(FN_MC!AK742="","*",FN_MC!AK742)</f>
        <v>-</v>
      </c>
      <c r="L764" s="118" t="str">
        <f>IF(FN_MC!AM742="","*",FN_MC!AM742)</f>
        <v>-</v>
      </c>
      <c r="M764" s="118" t="str">
        <f>IF(FN_MC!AP742="","*",FN_MC!AP742)</f>
        <v>-</v>
      </c>
      <c r="N764" s="118" t="str">
        <f>IF(FN_MC!AM742="","*",FN_MC!AM742)</f>
        <v>-</v>
      </c>
      <c r="O764" s="136">
        <f>FN_MC!BH742</f>
        <v>0</v>
      </c>
      <c r="P764" s="78"/>
      <c r="Q764" s="120" t="str">
        <f>IF($A$2=1,IF(FN_MC!BJ742="","*",FN_MC!BJ742),IF(FN_MC!BK742="","*",FN_MC!BK742))</f>
        <v>*</v>
      </c>
    </row>
    <row r="765" spans="1:17">
      <c r="A765" s="85" t="str">
        <f>IF(FN_MC!B743="","*",FN_MC!B743)</f>
        <v>*</v>
      </c>
      <c r="B765" s="86" t="str">
        <f>IF(FN_MC!X743="","*",FN_MC!X743)</f>
        <v>*</v>
      </c>
      <c r="C765" s="87" t="str">
        <f>IF(FN_MC!S743="","*",FN_MC!S743)</f>
        <v>-</v>
      </c>
      <c r="D765" s="87" t="str">
        <f>IF(FN_MC!T743="","*",FN_MC!T743)</f>
        <v>-</v>
      </c>
      <c r="E765" s="87" t="str">
        <f>IF(FN_MC!D743="","*",FN_MC!D743)</f>
        <v>*</v>
      </c>
      <c r="F765" s="87" t="str">
        <f>IF(FN_MC!H743="","*",FN_MC!H743)</f>
        <v>*</v>
      </c>
      <c r="G765" s="87" t="str">
        <f>IF(FN_MC!M743="","*",FN_MC!M743)</f>
        <v>-</v>
      </c>
      <c r="H765" s="125" t="str">
        <f>IF(FN_MC!K743="","*",FN_MC!K743)</f>
        <v>*</v>
      </c>
      <c r="I765" s="110" t="str">
        <f>IF(FN_MC!O743="","*",FN_MC!O743)</f>
        <v>*</v>
      </c>
      <c r="J765" s="110" t="str">
        <f>IF(FN_MC!P743="","*",FN_MC!P743)</f>
        <v>*</v>
      </c>
      <c r="K765" s="118" t="str">
        <f>IF(FN_MC!AK743="","*",FN_MC!AK743)</f>
        <v>-</v>
      </c>
      <c r="L765" s="118" t="str">
        <f>IF(FN_MC!AM743="","*",FN_MC!AM743)</f>
        <v>-</v>
      </c>
      <c r="M765" s="118" t="str">
        <f>IF(FN_MC!AP743="","*",FN_MC!AP743)</f>
        <v>-</v>
      </c>
      <c r="N765" s="118" t="str">
        <f>IF(FN_MC!AM743="","*",FN_MC!AM743)</f>
        <v>-</v>
      </c>
      <c r="O765" s="136">
        <f>FN_MC!BH743</f>
        <v>0</v>
      </c>
      <c r="P765" s="78"/>
      <c r="Q765" s="120" t="str">
        <f>IF($A$2=1,IF(FN_MC!BJ743="","*",FN_MC!BJ743),IF(FN_MC!BK743="","*",FN_MC!BK743))</f>
        <v>*</v>
      </c>
    </row>
    <row r="766" spans="1:17">
      <c r="A766" s="85" t="str">
        <f>IF(FN_MC!B744="","*",FN_MC!B744)</f>
        <v>*</v>
      </c>
      <c r="B766" s="86" t="str">
        <f>IF(FN_MC!X744="","*",FN_MC!X744)</f>
        <v>*</v>
      </c>
      <c r="C766" s="87" t="str">
        <f>IF(FN_MC!S744="","*",FN_MC!S744)</f>
        <v>-</v>
      </c>
      <c r="D766" s="87" t="str">
        <f>IF(FN_MC!T744="","*",FN_MC!T744)</f>
        <v>-</v>
      </c>
      <c r="E766" s="87" t="str">
        <f>IF(FN_MC!D744="","*",FN_MC!D744)</f>
        <v>*</v>
      </c>
      <c r="F766" s="87" t="str">
        <f>IF(FN_MC!H744="","*",FN_MC!H744)</f>
        <v>*</v>
      </c>
      <c r="G766" s="87" t="str">
        <f>IF(FN_MC!M744="","*",FN_MC!M744)</f>
        <v>-</v>
      </c>
      <c r="H766" s="125" t="str">
        <f>IF(FN_MC!K744="","*",FN_MC!K744)</f>
        <v>*</v>
      </c>
      <c r="I766" s="110" t="str">
        <f>IF(FN_MC!O744="","*",FN_MC!O744)</f>
        <v>*</v>
      </c>
      <c r="J766" s="110" t="str">
        <f>IF(FN_MC!P744="","*",FN_MC!P744)</f>
        <v>*</v>
      </c>
      <c r="K766" s="118" t="str">
        <f>IF(FN_MC!AK744="","*",FN_MC!AK744)</f>
        <v>-</v>
      </c>
      <c r="L766" s="118" t="str">
        <f>IF(FN_MC!AM744="","*",FN_MC!AM744)</f>
        <v>-</v>
      </c>
      <c r="M766" s="118" t="str">
        <f>IF(FN_MC!AP744="","*",FN_MC!AP744)</f>
        <v>-</v>
      </c>
      <c r="N766" s="118" t="str">
        <f>IF(FN_MC!AM744="","*",FN_MC!AM744)</f>
        <v>-</v>
      </c>
      <c r="O766" s="136">
        <f>FN_MC!BH744</f>
        <v>0</v>
      </c>
      <c r="P766" s="78"/>
      <c r="Q766" s="120" t="str">
        <f>IF($A$2=1,IF(FN_MC!BJ744="","*",FN_MC!BJ744),IF(FN_MC!BK744="","*",FN_MC!BK744))</f>
        <v>*</v>
      </c>
    </row>
    <row r="767" spans="1:17">
      <c r="A767" s="85" t="str">
        <f>IF(FN_MC!B745="","*",FN_MC!B745)</f>
        <v>*</v>
      </c>
      <c r="B767" s="86" t="str">
        <f>IF(FN_MC!X745="","*",FN_MC!X745)</f>
        <v>*</v>
      </c>
      <c r="C767" s="87" t="str">
        <f>IF(FN_MC!S745="","*",FN_MC!S745)</f>
        <v>-</v>
      </c>
      <c r="D767" s="87" t="str">
        <f>IF(FN_MC!T745="","*",FN_MC!T745)</f>
        <v>-</v>
      </c>
      <c r="E767" s="87" t="str">
        <f>IF(FN_MC!D745="","*",FN_MC!D745)</f>
        <v>*</v>
      </c>
      <c r="F767" s="87" t="str">
        <f>IF(FN_MC!H745="","*",FN_MC!H745)</f>
        <v>*</v>
      </c>
      <c r="G767" s="87" t="str">
        <f>IF(FN_MC!M745="","*",FN_MC!M745)</f>
        <v>-</v>
      </c>
      <c r="H767" s="125" t="str">
        <f>IF(FN_MC!K745="","*",FN_MC!K745)</f>
        <v>*</v>
      </c>
      <c r="I767" s="110" t="str">
        <f>IF(FN_MC!O745="","*",FN_MC!O745)</f>
        <v>*</v>
      </c>
      <c r="J767" s="110" t="str">
        <f>IF(FN_MC!P745="","*",FN_MC!P745)</f>
        <v>*</v>
      </c>
      <c r="K767" s="118" t="str">
        <f>IF(FN_MC!AK745="","*",FN_MC!AK745)</f>
        <v>-</v>
      </c>
      <c r="L767" s="118" t="str">
        <f>IF(FN_MC!AM745="","*",FN_MC!AM745)</f>
        <v>-</v>
      </c>
      <c r="M767" s="118" t="str">
        <f>IF(FN_MC!AP745="","*",FN_MC!AP745)</f>
        <v>-</v>
      </c>
      <c r="N767" s="118" t="str">
        <f>IF(FN_MC!AM745="","*",FN_MC!AM745)</f>
        <v>-</v>
      </c>
      <c r="O767" s="136">
        <f>FN_MC!BH745</f>
        <v>0</v>
      </c>
      <c r="P767" s="78"/>
      <c r="Q767" s="120" t="str">
        <f>IF($A$2=1,IF(FN_MC!BJ745="","*",FN_MC!BJ745),IF(FN_MC!BK745="","*",FN_MC!BK745))</f>
        <v>*</v>
      </c>
    </row>
    <row r="768" spans="1:17">
      <c r="A768" s="85" t="str">
        <f>IF(FN_MC!B746="","*",FN_MC!B746)</f>
        <v>*</v>
      </c>
      <c r="B768" s="86" t="str">
        <f>IF(FN_MC!X746="","*",FN_MC!X746)</f>
        <v>*</v>
      </c>
      <c r="C768" s="87" t="str">
        <f>IF(FN_MC!S746="","*",FN_MC!S746)</f>
        <v>-</v>
      </c>
      <c r="D768" s="87" t="str">
        <f>IF(FN_MC!T746="","*",FN_MC!T746)</f>
        <v>-</v>
      </c>
      <c r="E768" s="87" t="str">
        <f>IF(FN_MC!D746="","*",FN_MC!D746)</f>
        <v>*</v>
      </c>
      <c r="F768" s="87" t="str">
        <f>IF(FN_MC!H746="","*",FN_MC!H746)</f>
        <v>*</v>
      </c>
      <c r="G768" s="87" t="str">
        <f>IF(FN_MC!M746="","*",FN_MC!M746)</f>
        <v>-</v>
      </c>
      <c r="H768" s="125" t="str">
        <f>IF(FN_MC!K746="","*",FN_MC!K746)</f>
        <v>*</v>
      </c>
      <c r="I768" s="110" t="str">
        <f>IF(FN_MC!O746="","*",FN_MC!O746)</f>
        <v>*</v>
      </c>
      <c r="J768" s="110" t="str">
        <f>IF(FN_MC!P746="","*",FN_MC!P746)</f>
        <v>*</v>
      </c>
      <c r="K768" s="118" t="str">
        <f>IF(FN_MC!AK746="","*",FN_MC!AK746)</f>
        <v>-</v>
      </c>
      <c r="L768" s="118" t="str">
        <f>IF(FN_MC!AM746="","*",FN_MC!AM746)</f>
        <v>-</v>
      </c>
      <c r="M768" s="118" t="str">
        <f>IF(FN_MC!AP746="","*",FN_MC!AP746)</f>
        <v>-</v>
      </c>
      <c r="N768" s="118" t="str">
        <f>IF(FN_MC!AM746="","*",FN_MC!AM746)</f>
        <v>-</v>
      </c>
      <c r="O768" s="136">
        <f>FN_MC!BH746</f>
        <v>0</v>
      </c>
      <c r="P768" s="78"/>
      <c r="Q768" s="120" t="str">
        <f>IF($A$2=1,IF(FN_MC!BJ746="","*",FN_MC!BJ746),IF(FN_MC!BK746="","*",FN_MC!BK746))</f>
        <v>*</v>
      </c>
    </row>
    <row r="769" spans="1:17">
      <c r="A769" s="85" t="str">
        <f>IF(FN_MC!B747="","*",FN_MC!B747)</f>
        <v>*</v>
      </c>
      <c r="B769" s="86" t="str">
        <f>IF(FN_MC!X747="","*",FN_MC!X747)</f>
        <v>*</v>
      </c>
      <c r="C769" s="87" t="str">
        <f>IF(FN_MC!S747="","*",FN_MC!S747)</f>
        <v>-</v>
      </c>
      <c r="D769" s="87" t="str">
        <f>IF(FN_MC!T747="","*",FN_MC!T747)</f>
        <v>-</v>
      </c>
      <c r="E769" s="87" t="str">
        <f>IF(FN_MC!D747="","*",FN_MC!D747)</f>
        <v>*</v>
      </c>
      <c r="F769" s="87" t="str">
        <f>IF(FN_MC!H747="","*",FN_MC!H747)</f>
        <v>*</v>
      </c>
      <c r="G769" s="87" t="str">
        <f>IF(FN_MC!M747="","*",FN_MC!M747)</f>
        <v>-</v>
      </c>
      <c r="H769" s="125" t="str">
        <f>IF(FN_MC!K747="","*",FN_MC!K747)</f>
        <v>*</v>
      </c>
      <c r="I769" s="110" t="str">
        <f>IF(FN_MC!O747="","*",FN_MC!O747)</f>
        <v>*</v>
      </c>
      <c r="J769" s="110" t="str">
        <f>IF(FN_MC!P747="","*",FN_MC!P747)</f>
        <v>*</v>
      </c>
      <c r="K769" s="118" t="str">
        <f>IF(FN_MC!AK747="","*",FN_MC!AK747)</f>
        <v>-</v>
      </c>
      <c r="L769" s="118" t="str">
        <f>IF(FN_MC!AM747="","*",FN_MC!AM747)</f>
        <v>-</v>
      </c>
      <c r="M769" s="118" t="str">
        <f>IF(FN_MC!AP747="","*",FN_MC!AP747)</f>
        <v>-</v>
      </c>
      <c r="N769" s="118" t="str">
        <f>IF(FN_MC!AM747="","*",FN_MC!AM747)</f>
        <v>-</v>
      </c>
      <c r="O769" s="136">
        <f>FN_MC!BH747</f>
        <v>0</v>
      </c>
      <c r="P769" s="78"/>
      <c r="Q769" s="120" t="str">
        <f>IF($A$2=1,IF(FN_MC!BJ747="","*",FN_MC!BJ747),IF(FN_MC!BK747="","*",FN_MC!BK747))</f>
        <v>*</v>
      </c>
    </row>
    <row r="770" spans="1:17">
      <c r="A770" s="85" t="str">
        <f>IF(FN_MC!B748="","*",FN_MC!B748)</f>
        <v>*</v>
      </c>
      <c r="B770" s="86" t="str">
        <f>IF(FN_MC!X748="","*",FN_MC!X748)</f>
        <v>*</v>
      </c>
      <c r="C770" s="87" t="str">
        <f>IF(FN_MC!S748="","*",FN_MC!S748)</f>
        <v>-</v>
      </c>
      <c r="D770" s="87" t="str">
        <f>IF(FN_MC!T748="","*",FN_MC!T748)</f>
        <v>-</v>
      </c>
      <c r="E770" s="87" t="str">
        <f>IF(FN_MC!D748="","*",FN_MC!D748)</f>
        <v>*</v>
      </c>
      <c r="F770" s="87" t="str">
        <f>IF(FN_MC!H748="","*",FN_MC!H748)</f>
        <v>*</v>
      </c>
      <c r="G770" s="87" t="str">
        <f>IF(FN_MC!M748="","*",FN_MC!M748)</f>
        <v>-</v>
      </c>
      <c r="H770" s="125" t="str">
        <f>IF(FN_MC!K748="","*",FN_MC!K748)</f>
        <v>*</v>
      </c>
      <c r="I770" s="110" t="str">
        <f>IF(FN_MC!O748="","*",FN_MC!O748)</f>
        <v>*</v>
      </c>
      <c r="J770" s="110" t="str">
        <f>IF(FN_MC!P748="","*",FN_MC!P748)</f>
        <v>*</v>
      </c>
      <c r="K770" s="118" t="str">
        <f>IF(FN_MC!AK748="","*",FN_MC!AK748)</f>
        <v>-</v>
      </c>
      <c r="L770" s="118" t="str">
        <f>IF(FN_MC!AM748="","*",FN_MC!AM748)</f>
        <v>-</v>
      </c>
      <c r="M770" s="118" t="str">
        <f>IF(FN_MC!AP748="","*",FN_MC!AP748)</f>
        <v>-</v>
      </c>
      <c r="N770" s="118" t="str">
        <f>IF(FN_MC!AM748="","*",FN_MC!AM748)</f>
        <v>-</v>
      </c>
      <c r="O770" s="136">
        <f>FN_MC!BH748</f>
        <v>0</v>
      </c>
      <c r="P770" s="78"/>
      <c r="Q770" s="120" t="str">
        <f>IF($A$2=1,IF(FN_MC!BJ748="","*",FN_MC!BJ748),IF(FN_MC!BK748="","*",FN_MC!BK748))</f>
        <v>*</v>
      </c>
    </row>
    <row r="771" spans="1:17">
      <c r="A771" s="85" t="str">
        <f>IF(FN_MC!B749="","*",FN_MC!B749)</f>
        <v>*</v>
      </c>
      <c r="B771" s="86" t="str">
        <f>IF(FN_MC!X749="","*",FN_MC!X749)</f>
        <v>*</v>
      </c>
      <c r="C771" s="87" t="str">
        <f>IF(FN_MC!S749="","*",FN_MC!S749)</f>
        <v>-</v>
      </c>
      <c r="D771" s="87" t="str">
        <f>IF(FN_MC!T749="","*",FN_MC!T749)</f>
        <v>-</v>
      </c>
      <c r="E771" s="87" t="str">
        <f>IF(FN_MC!D749="","*",FN_MC!D749)</f>
        <v>*</v>
      </c>
      <c r="F771" s="87" t="str">
        <f>IF(FN_MC!H749="","*",FN_MC!H749)</f>
        <v>*</v>
      </c>
      <c r="G771" s="87" t="str">
        <f>IF(FN_MC!M749="","*",FN_MC!M749)</f>
        <v>-</v>
      </c>
      <c r="H771" s="125" t="str">
        <f>IF(FN_MC!K749="","*",FN_MC!K749)</f>
        <v>*</v>
      </c>
      <c r="I771" s="110" t="str">
        <f>IF(FN_MC!O749="","*",FN_MC!O749)</f>
        <v>*</v>
      </c>
      <c r="J771" s="110" t="str">
        <f>IF(FN_MC!P749="","*",FN_MC!P749)</f>
        <v>*</v>
      </c>
      <c r="K771" s="118" t="str">
        <f>IF(FN_MC!AK749="","*",FN_MC!AK749)</f>
        <v>-</v>
      </c>
      <c r="L771" s="118" t="str">
        <f>IF(FN_MC!AM749="","*",FN_MC!AM749)</f>
        <v>-</v>
      </c>
      <c r="M771" s="118" t="str">
        <f>IF(FN_MC!AP749="","*",FN_MC!AP749)</f>
        <v>-</v>
      </c>
      <c r="N771" s="118" t="str">
        <f>IF(FN_MC!AM749="","*",FN_MC!AM749)</f>
        <v>-</v>
      </c>
      <c r="O771" s="136">
        <f>FN_MC!BH749</f>
        <v>0</v>
      </c>
      <c r="P771" s="78"/>
      <c r="Q771" s="120" t="str">
        <f>IF($A$2=1,IF(FN_MC!BJ749="","*",FN_MC!BJ749),IF(FN_MC!BK749="","*",FN_MC!BK749))</f>
        <v>*</v>
      </c>
    </row>
    <row r="772" spans="1:17">
      <c r="A772" s="85" t="str">
        <f>IF(FN_MC!B750="","*",FN_MC!B750)</f>
        <v>*</v>
      </c>
      <c r="B772" s="86" t="str">
        <f>IF(FN_MC!X750="","*",FN_MC!X750)</f>
        <v>*</v>
      </c>
      <c r="C772" s="87" t="str">
        <f>IF(FN_MC!S750="","*",FN_MC!S750)</f>
        <v>-</v>
      </c>
      <c r="D772" s="87" t="str">
        <f>IF(FN_MC!T750="","*",FN_MC!T750)</f>
        <v>-</v>
      </c>
      <c r="E772" s="87" t="str">
        <f>IF(FN_MC!D750="","*",FN_MC!D750)</f>
        <v>*</v>
      </c>
      <c r="F772" s="87" t="str">
        <f>IF(FN_MC!H750="","*",FN_MC!H750)</f>
        <v>*</v>
      </c>
      <c r="G772" s="87" t="str">
        <f>IF(FN_MC!M750="","*",FN_MC!M750)</f>
        <v>-</v>
      </c>
      <c r="H772" s="125" t="str">
        <f>IF(FN_MC!K750="","*",FN_MC!K750)</f>
        <v>*</v>
      </c>
      <c r="I772" s="110" t="str">
        <f>IF(FN_MC!O750="","*",FN_MC!O750)</f>
        <v>*</v>
      </c>
      <c r="J772" s="110" t="str">
        <f>IF(FN_MC!P750="","*",FN_MC!P750)</f>
        <v>*</v>
      </c>
      <c r="K772" s="118" t="str">
        <f>IF(FN_MC!AK750="","*",FN_MC!AK750)</f>
        <v>-</v>
      </c>
      <c r="L772" s="118" t="str">
        <f>IF(FN_MC!AM750="","*",FN_MC!AM750)</f>
        <v>-</v>
      </c>
      <c r="M772" s="118" t="str">
        <f>IF(FN_MC!AP750="","*",FN_MC!AP750)</f>
        <v>-</v>
      </c>
      <c r="N772" s="118" t="str">
        <f>IF(FN_MC!AM750="","*",FN_MC!AM750)</f>
        <v>-</v>
      </c>
      <c r="O772" s="136">
        <f>FN_MC!BH750</f>
        <v>0</v>
      </c>
      <c r="P772" s="78"/>
      <c r="Q772" s="120" t="str">
        <f>IF($A$2=1,IF(FN_MC!BJ750="","*",FN_MC!BJ750),IF(FN_MC!BK750="","*",FN_MC!BK750))</f>
        <v>*</v>
      </c>
    </row>
    <row r="773" spans="1:17">
      <c r="A773" s="85" t="str">
        <f>IF(FN_MC!B751="","*",FN_MC!B751)</f>
        <v>*</v>
      </c>
      <c r="B773" s="86" t="str">
        <f>IF(FN_MC!X751="","*",FN_MC!X751)</f>
        <v>*</v>
      </c>
      <c r="C773" s="87" t="str">
        <f>IF(FN_MC!S751="","*",FN_MC!S751)</f>
        <v>-</v>
      </c>
      <c r="D773" s="87" t="str">
        <f>IF(FN_MC!T751="","*",FN_MC!T751)</f>
        <v>-</v>
      </c>
      <c r="E773" s="87" t="str">
        <f>IF(FN_MC!D751="","*",FN_MC!D751)</f>
        <v>*</v>
      </c>
      <c r="F773" s="87" t="str">
        <f>IF(FN_MC!H751="","*",FN_MC!H751)</f>
        <v>*</v>
      </c>
      <c r="G773" s="87" t="str">
        <f>IF(FN_MC!M751="","*",FN_MC!M751)</f>
        <v>-</v>
      </c>
      <c r="H773" s="125" t="str">
        <f>IF(FN_MC!K751="","*",FN_MC!K751)</f>
        <v>*</v>
      </c>
      <c r="I773" s="110" t="str">
        <f>IF(FN_MC!O751="","*",FN_MC!O751)</f>
        <v>*</v>
      </c>
      <c r="J773" s="110" t="str">
        <f>IF(FN_MC!P751="","*",FN_MC!P751)</f>
        <v>*</v>
      </c>
      <c r="K773" s="118" t="str">
        <f>IF(FN_MC!AK751="","*",FN_MC!AK751)</f>
        <v>-</v>
      </c>
      <c r="L773" s="118" t="str">
        <f>IF(FN_MC!AM751="","*",FN_MC!AM751)</f>
        <v>-</v>
      </c>
      <c r="M773" s="118" t="str">
        <f>IF(FN_MC!AP751="","*",FN_MC!AP751)</f>
        <v>-</v>
      </c>
      <c r="N773" s="118" t="str">
        <f>IF(FN_MC!AM751="","*",FN_MC!AM751)</f>
        <v>-</v>
      </c>
      <c r="O773" s="136">
        <f>FN_MC!BH751</f>
        <v>0</v>
      </c>
      <c r="P773" s="78"/>
      <c r="Q773" s="120" t="str">
        <f>IF($A$2=1,IF(FN_MC!BJ751="","*",FN_MC!BJ751),IF(FN_MC!BK751="","*",FN_MC!BK751))</f>
        <v>*</v>
      </c>
    </row>
    <row r="774" spans="1:17">
      <c r="A774" s="85" t="str">
        <f>IF(FN_MC!B752="","*",FN_MC!B752)</f>
        <v>*</v>
      </c>
      <c r="B774" s="86" t="str">
        <f>IF(FN_MC!X752="","*",FN_MC!X752)</f>
        <v>*</v>
      </c>
      <c r="C774" s="87" t="str">
        <f>IF(FN_MC!S752="","*",FN_MC!S752)</f>
        <v>-</v>
      </c>
      <c r="D774" s="87" t="str">
        <f>IF(FN_MC!T752="","*",FN_MC!T752)</f>
        <v>-</v>
      </c>
      <c r="E774" s="87" t="str">
        <f>IF(FN_MC!D752="","*",FN_MC!D752)</f>
        <v>*</v>
      </c>
      <c r="F774" s="87" t="str">
        <f>IF(FN_MC!H752="","*",FN_MC!H752)</f>
        <v>*</v>
      </c>
      <c r="G774" s="87" t="str">
        <f>IF(FN_MC!M752="","*",FN_MC!M752)</f>
        <v>-</v>
      </c>
      <c r="H774" s="125" t="str">
        <f>IF(FN_MC!K752="","*",FN_MC!K752)</f>
        <v>*</v>
      </c>
      <c r="I774" s="110" t="str">
        <f>IF(FN_MC!O752="","*",FN_MC!O752)</f>
        <v>*</v>
      </c>
      <c r="J774" s="110" t="str">
        <f>IF(FN_MC!P752="","*",FN_MC!P752)</f>
        <v>*</v>
      </c>
      <c r="K774" s="118" t="str">
        <f>IF(FN_MC!AK752="","*",FN_MC!AK752)</f>
        <v>-</v>
      </c>
      <c r="L774" s="118" t="str">
        <f>IF(FN_MC!AM752="","*",FN_MC!AM752)</f>
        <v>-</v>
      </c>
      <c r="M774" s="118" t="str">
        <f>IF(FN_MC!AP752="","*",FN_MC!AP752)</f>
        <v>-</v>
      </c>
      <c r="N774" s="118" t="str">
        <f>IF(FN_MC!AM752="","*",FN_MC!AM752)</f>
        <v>-</v>
      </c>
      <c r="O774" s="136">
        <f>FN_MC!BH752</f>
        <v>0</v>
      </c>
      <c r="P774" s="78"/>
      <c r="Q774" s="120" t="str">
        <f>IF($A$2=1,IF(FN_MC!BJ752="","*",FN_MC!BJ752),IF(FN_MC!BK752="","*",FN_MC!BK752))</f>
        <v>*</v>
      </c>
    </row>
    <row r="775" spans="1:17">
      <c r="A775" s="85" t="str">
        <f>IF(FN_MC!B753="","*",FN_MC!B753)</f>
        <v>*</v>
      </c>
      <c r="B775" s="86" t="str">
        <f>IF(FN_MC!X753="","*",FN_MC!X753)</f>
        <v>*</v>
      </c>
      <c r="C775" s="87" t="str">
        <f>IF(FN_MC!S753="","*",FN_MC!S753)</f>
        <v>-</v>
      </c>
      <c r="D775" s="87" t="str">
        <f>IF(FN_MC!T753="","*",FN_MC!T753)</f>
        <v>-</v>
      </c>
      <c r="E775" s="87" t="str">
        <f>IF(FN_MC!D753="","*",FN_MC!D753)</f>
        <v>*</v>
      </c>
      <c r="F775" s="87" t="str">
        <f>IF(FN_MC!H753="","*",FN_MC!H753)</f>
        <v>*</v>
      </c>
      <c r="G775" s="87" t="str">
        <f>IF(FN_MC!M753="","*",FN_MC!M753)</f>
        <v>-</v>
      </c>
      <c r="H775" s="125" t="str">
        <f>IF(FN_MC!K753="","*",FN_MC!K753)</f>
        <v>*</v>
      </c>
      <c r="I775" s="110" t="str">
        <f>IF(FN_MC!O753="","*",FN_MC!O753)</f>
        <v>*</v>
      </c>
      <c r="J775" s="110" t="str">
        <f>IF(FN_MC!P753="","*",FN_MC!P753)</f>
        <v>*</v>
      </c>
      <c r="K775" s="118" t="str">
        <f>IF(FN_MC!AK753="","*",FN_MC!AK753)</f>
        <v>-</v>
      </c>
      <c r="L775" s="118" t="str">
        <f>IF(FN_MC!AM753="","*",FN_MC!AM753)</f>
        <v>-</v>
      </c>
      <c r="M775" s="118" t="str">
        <f>IF(FN_MC!AP753="","*",FN_MC!AP753)</f>
        <v>-</v>
      </c>
      <c r="N775" s="118" t="str">
        <f>IF(FN_MC!AM753="","*",FN_MC!AM753)</f>
        <v>-</v>
      </c>
      <c r="O775" s="136">
        <f>FN_MC!BH753</f>
        <v>0</v>
      </c>
      <c r="P775" s="78"/>
      <c r="Q775" s="120" t="str">
        <f>IF($A$2=1,IF(FN_MC!BJ753="","*",FN_MC!BJ753),IF(FN_MC!BK753="","*",FN_MC!BK753))</f>
        <v>*</v>
      </c>
    </row>
    <row r="776" spans="1:17">
      <c r="A776" s="85" t="str">
        <f>IF(FN_MC!B754="","*",FN_MC!B754)</f>
        <v>*</v>
      </c>
      <c r="B776" s="86" t="str">
        <f>IF(FN_MC!X754="","*",FN_MC!X754)</f>
        <v>*</v>
      </c>
      <c r="C776" s="87" t="str">
        <f>IF(FN_MC!S754="","*",FN_MC!S754)</f>
        <v>-</v>
      </c>
      <c r="D776" s="87" t="str">
        <f>IF(FN_MC!T754="","*",FN_MC!T754)</f>
        <v>-</v>
      </c>
      <c r="E776" s="87" t="str">
        <f>IF(FN_MC!D754="","*",FN_MC!D754)</f>
        <v>*</v>
      </c>
      <c r="F776" s="87" t="str">
        <f>IF(FN_MC!H754="","*",FN_MC!H754)</f>
        <v>*</v>
      </c>
      <c r="G776" s="87" t="str">
        <f>IF(FN_MC!M754="","*",FN_MC!M754)</f>
        <v>-</v>
      </c>
      <c r="H776" s="125" t="str">
        <f>IF(FN_MC!K754="","*",FN_MC!K754)</f>
        <v>*</v>
      </c>
      <c r="I776" s="110" t="str">
        <f>IF(FN_MC!O754="","*",FN_MC!O754)</f>
        <v>*</v>
      </c>
      <c r="J776" s="110" t="str">
        <f>IF(FN_MC!P754="","*",FN_MC!P754)</f>
        <v>*</v>
      </c>
      <c r="K776" s="118" t="str">
        <f>IF(FN_MC!AK754="","*",FN_MC!AK754)</f>
        <v>-</v>
      </c>
      <c r="L776" s="118" t="str">
        <f>IF(FN_MC!AM754="","*",FN_MC!AM754)</f>
        <v>-</v>
      </c>
      <c r="M776" s="118" t="str">
        <f>IF(FN_MC!AP754="","*",FN_MC!AP754)</f>
        <v>-</v>
      </c>
      <c r="N776" s="118" t="str">
        <f>IF(FN_MC!AM754="","*",FN_MC!AM754)</f>
        <v>-</v>
      </c>
      <c r="O776" s="136">
        <f>FN_MC!BH754</f>
        <v>0</v>
      </c>
      <c r="P776" s="78"/>
      <c r="Q776" s="120" t="str">
        <f>IF($A$2=1,IF(FN_MC!BJ754="","*",FN_MC!BJ754),IF(FN_MC!BK754="","*",FN_MC!BK754))</f>
        <v>*</v>
      </c>
    </row>
    <row r="777" spans="1:17">
      <c r="A777" s="85" t="str">
        <f>IF(FN_MC!B755="","*",FN_MC!B755)</f>
        <v>*</v>
      </c>
      <c r="B777" s="86" t="str">
        <f>IF(FN_MC!X755="","*",FN_MC!X755)</f>
        <v>*</v>
      </c>
      <c r="C777" s="87" t="str">
        <f>IF(FN_MC!S755="","*",FN_MC!S755)</f>
        <v>-</v>
      </c>
      <c r="D777" s="87" t="str">
        <f>IF(FN_MC!T755="","*",FN_MC!T755)</f>
        <v>-</v>
      </c>
      <c r="E777" s="87" t="str">
        <f>IF(FN_MC!D755="","*",FN_MC!D755)</f>
        <v>*</v>
      </c>
      <c r="F777" s="87" t="str">
        <f>IF(FN_MC!H755="","*",FN_MC!H755)</f>
        <v>*</v>
      </c>
      <c r="G777" s="87" t="str">
        <f>IF(FN_MC!M755="","*",FN_MC!M755)</f>
        <v>-</v>
      </c>
      <c r="H777" s="125" t="str">
        <f>IF(FN_MC!K755="","*",FN_MC!K755)</f>
        <v>*</v>
      </c>
      <c r="I777" s="110" t="str">
        <f>IF(FN_MC!O755="","*",FN_MC!O755)</f>
        <v>*</v>
      </c>
      <c r="J777" s="110" t="str">
        <f>IF(FN_MC!P755="","*",FN_MC!P755)</f>
        <v>*</v>
      </c>
      <c r="K777" s="118" t="str">
        <f>IF(FN_MC!AK755="","*",FN_MC!AK755)</f>
        <v>-</v>
      </c>
      <c r="L777" s="118" t="str">
        <f>IF(FN_MC!AM755="","*",FN_MC!AM755)</f>
        <v>-</v>
      </c>
      <c r="M777" s="118" t="str">
        <f>IF(FN_MC!AP755="","*",FN_MC!AP755)</f>
        <v>-</v>
      </c>
      <c r="N777" s="118" t="str">
        <f>IF(FN_MC!AM755="","*",FN_MC!AM755)</f>
        <v>-</v>
      </c>
      <c r="O777" s="136">
        <f>FN_MC!BH755</f>
        <v>0</v>
      </c>
      <c r="P777" s="78"/>
      <c r="Q777" s="120" t="str">
        <f>IF($A$2=1,IF(FN_MC!BJ755="","*",FN_MC!BJ755),IF(FN_MC!BK755="","*",FN_MC!BK755))</f>
        <v>*</v>
      </c>
    </row>
    <row r="778" spans="1:17">
      <c r="A778" s="85" t="str">
        <f>IF(FN_MC!B756="","*",FN_MC!B756)</f>
        <v>*</v>
      </c>
      <c r="B778" s="86" t="str">
        <f>IF(FN_MC!X756="","*",FN_MC!X756)</f>
        <v>*</v>
      </c>
      <c r="C778" s="87" t="str">
        <f>IF(FN_MC!S756="","*",FN_MC!S756)</f>
        <v>-</v>
      </c>
      <c r="D778" s="87" t="str">
        <f>IF(FN_MC!T756="","*",FN_MC!T756)</f>
        <v>-</v>
      </c>
      <c r="E778" s="87" t="str">
        <f>IF(FN_MC!D756="","*",FN_MC!D756)</f>
        <v>*</v>
      </c>
      <c r="F778" s="87" t="str">
        <f>IF(FN_MC!H756="","*",FN_MC!H756)</f>
        <v>*</v>
      </c>
      <c r="G778" s="87" t="str">
        <f>IF(FN_MC!M756="","*",FN_MC!M756)</f>
        <v>-</v>
      </c>
      <c r="H778" s="125" t="str">
        <f>IF(FN_MC!K756="","*",FN_MC!K756)</f>
        <v>*</v>
      </c>
      <c r="I778" s="110" t="str">
        <f>IF(FN_MC!O756="","*",FN_MC!O756)</f>
        <v>*</v>
      </c>
      <c r="J778" s="110" t="str">
        <f>IF(FN_MC!P756="","*",FN_MC!P756)</f>
        <v>*</v>
      </c>
      <c r="K778" s="118" t="str">
        <f>IF(FN_MC!AK756="","*",FN_MC!AK756)</f>
        <v>-</v>
      </c>
      <c r="L778" s="118" t="str">
        <f>IF(FN_MC!AM756="","*",FN_MC!AM756)</f>
        <v>-</v>
      </c>
      <c r="M778" s="118" t="str">
        <f>IF(FN_MC!AP756="","*",FN_MC!AP756)</f>
        <v>-</v>
      </c>
      <c r="N778" s="118" t="str">
        <f>IF(FN_MC!AM756="","*",FN_MC!AM756)</f>
        <v>-</v>
      </c>
      <c r="O778" s="136">
        <f>FN_MC!BH756</f>
        <v>0</v>
      </c>
      <c r="P778" s="78"/>
      <c r="Q778" s="120" t="str">
        <f>IF($A$2=1,IF(FN_MC!BJ756="","*",FN_MC!BJ756),IF(FN_MC!BK756="","*",FN_MC!BK756))</f>
        <v>*</v>
      </c>
    </row>
    <row r="779" spans="1:17">
      <c r="A779" s="85" t="str">
        <f>IF(FN_MC!B757="","*",FN_MC!B757)</f>
        <v>*</v>
      </c>
      <c r="B779" s="86" t="str">
        <f>IF(FN_MC!X757="","*",FN_MC!X757)</f>
        <v>*</v>
      </c>
      <c r="C779" s="87" t="str">
        <f>IF(FN_MC!S757="","*",FN_MC!S757)</f>
        <v>-</v>
      </c>
      <c r="D779" s="87" t="str">
        <f>IF(FN_MC!T757="","*",FN_MC!T757)</f>
        <v>-</v>
      </c>
      <c r="E779" s="87" t="str">
        <f>IF(FN_MC!D757="","*",FN_MC!D757)</f>
        <v>*</v>
      </c>
      <c r="F779" s="87" t="str">
        <f>IF(FN_MC!H757="","*",FN_MC!H757)</f>
        <v>*</v>
      </c>
      <c r="G779" s="87" t="str">
        <f>IF(FN_MC!M757="","*",FN_MC!M757)</f>
        <v>-</v>
      </c>
      <c r="H779" s="125" t="str">
        <f>IF(FN_MC!K757="","*",FN_MC!K757)</f>
        <v>*</v>
      </c>
      <c r="I779" s="110" t="str">
        <f>IF(FN_MC!O757="","*",FN_MC!O757)</f>
        <v>*</v>
      </c>
      <c r="J779" s="110" t="str">
        <f>IF(FN_MC!P757="","*",FN_MC!P757)</f>
        <v>*</v>
      </c>
      <c r="K779" s="118" t="str">
        <f>IF(FN_MC!AK757="","*",FN_MC!AK757)</f>
        <v>-</v>
      </c>
      <c r="L779" s="118" t="str">
        <f>IF(FN_MC!AM757="","*",FN_MC!AM757)</f>
        <v>-</v>
      </c>
      <c r="M779" s="118" t="str">
        <f>IF(FN_MC!AP757="","*",FN_MC!AP757)</f>
        <v>-</v>
      </c>
      <c r="N779" s="118" t="str">
        <f>IF(FN_MC!AM757="","*",FN_MC!AM757)</f>
        <v>-</v>
      </c>
      <c r="O779" s="136">
        <f>FN_MC!BH757</f>
        <v>0</v>
      </c>
      <c r="P779" s="78"/>
      <c r="Q779" s="120" t="str">
        <f>IF($A$2=1,IF(FN_MC!BJ757="","*",FN_MC!BJ757),IF(FN_MC!BK757="","*",FN_MC!BK757))</f>
        <v>*</v>
      </c>
    </row>
    <row r="780" spans="1:17">
      <c r="A780" s="85" t="str">
        <f>IF(FN_MC!B758="","*",FN_MC!B758)</f>
        <v>*</v>
      </c>
      <c r="B780" s="86" t="str">
        <f>IF(FN_MC!X758="","*",FN_MC!X758)</f>
        <v>*</v>
      </c>
      <c r="C780" s="87" t="str">
        <f>IF(FN_MC!S758="","*",FN_MC!S758)</f>
        <v>-</v>
      </c>
      <c r="D780" s="87" t="str">
        <f>IF(FN_MC!T758="","*",FN_MC!T758)</f>
        <v>-</v>
      </c>
      <c r="E780" s="87" t="str">
        <f>IF(FN_MC!D758="","*",FN_MC!D758)</f>
        <v>*</v>
      </c>
      <c r="F780" s="87" t="str">
        <f>IF(FN_MC!H758="","*",FN_MC!H758)</f>
        <v>*</v>
      </c>
      <c r="G780" s="87" t="str">
        <f>IF(FN_MC!M758="","*",FN_MC!M758)</f>
        <v>-</v>
      </c>
      <c r="H780" s="125" t="str">
        <f>IF(FN_MC!K758="","*",FN_MC!K758)</f>
        <v>*</v>
      </c>
      <c r="I780" s="110" t="str">
        <f>IF(FN_MC!O758="","*",FN_MC!O758)</f>
        <v>*</v>
      </c>
      <c r="J780" s="110" t="str">
        <f>IF(FN_MC!P758="","*",FN_MC!P758)</f>
        <v>*</v>
      </c>
      <c r="K780" s="118" t="str">
        <f>IF(FN_MC!AK758="","*",FN_MC!AK758)</f>
        <v>-</v>
      </c>
      <c r="L780" s="118" t="str">
        <f>IF(FN_MC!AM758="","*",FN_MC!AM758)</f>
        <v>-</v>
      </c>
      <c r="M780" s="118" t="str">
        <f>IF(FN_MC!AP758="","*",FN_MC!AP758)</f>
        <v>-</v>
      </c>
      <c r="N780" s="118" t="str">
        <f>IF(FN_MC!AM758="","*",FN_MC!AM758)</f>
        <v>-</v>
      </c>
      <c r="O780" s="136">
        <f>FN_MC!BH758</f>
        <v>0</v>
      </c>
      <c r="P780" s="78"/>
      <c r="Q780" s="120" t="str">
        <f>IF($A$2=1,IF(FN_MC!BJ758="","*",FN_MC!BJ758),IF(FN_MC!BK758="","*",FN_MC!BK758))</f>
        <v>*</v>
      </c>
    </row>
    <row r="781" spans="1:17">
      <c r="A781" s="85" t="str">
        <f>IF(FN_MC!B759="","*",FN_MC!B759)</f>
        <v>*</v>
      </c>
      <c r="B781" s="86" t="str">
        <f>IF(FN_MC!X759="","*",FN_MC!X759)</f>
        <v>*</v>
      </c>
      <c r="C781" s="87" t="str">
        <f>IF(FN_MC!S759="","*",FN_MC!S759)</f>
        <v>-</v>
      </c>
      <c r="D781" s="87" t="str">
        <f>IF(FN_MC!T759="","*",FN_MC!T759)</f>
        <v>-</v>
      </c>
      <c r="E781" s="87" t="str">
        <f>IF(FN_MC!D759="","*",FN_MC!D759)</f>
        <v>*</v>
      </c>
      <c r="F781" s="87" t="str">
        <f>IF(FN_MC!H759="","*",FN_MC!H759)</f>
        <v>*</v>
      </c>
      <c r="G781" s="87" t="str">
        <f>IF(FN_MC!M759="","*",FN_MC!M759)</f>
        <v>-</v>
      </c>
      <c r="H781" s="125" t="str">
        <f>IF(FN_MC!K759="","*",FN_MC!K759)</f>
        <v>*</v>
      </c>
      <c r="I781" s="110" t="str">
        <f>IF(FN_MC!O759="","*",FN_MC!O759)</f>
        <v>*</v>
      </c>
      <c r="J781" s="110" t="str">
        <f>IF(FN_MC!P759="","*",FN_MC!P759)</f>
        <v>*</v>
      </c>
      <c r="K781" s="118" t="str">
        <f>IF(FN_MC!AK759="","*",FN_MC!AK759)</f>
        <v>-</v>
      </c>
      <c r="L781" s="118" t="str">
        <f>IF(FN_MC!AM759="","*",FN_MC!AM759)</f>
        <v>-</v>
      </c>
      <c r="M781" s="118" t="str">
        <f>IF(FN_MC!AP759="","*",FN_MC!AP759)</f>
        <v>-</v>
      </c>
      <c r="N781" s="118" t="str">
        <f>IF(FN_MC!AM759="","*",FN_MC!AM759)</f>
        <v>-</v>
      </c>
      <c r="O781" s="136">
        <f>FN_MC!BH759</f>
        <v>0</v>
      </c>
      <c r="P781" s="78"/>
      <c r="Q781" s="120" t="str">
        <f>IF($A$2=1,IF(FN_MC!BJ759="","*",FN_MC!BJ759),IF(FN_MC!BK759="","*",FN_MC!BK759))</f>
        <v>*</v>
      </c>
    </row>
    <row r="782" spans="1:17">
      <c r="A782" s="85" t="str">
        <f>IF(FN_MC!B760="","*",FN_MC!B760)</f>
        <v>*</v>
      </c>
      <c r="B782" s="86" t="str">
        <f>IF(FN_MC!X760="","*",FN_MC!X760)</f>
        <v>*</v>
      </c>
      <c r="C782" s="87" t="str">
        <f>IF(FN_MC!S760="","*",FN_MC!S760)</f>
        <v>-</v>
      </c>
      <c r="D782" s="87" t="str">
        <f>IF(FN_MC!T760="","*",FN_MC!T760)</f>
        <v>-</v>
      </c>
      <c r="E782" s="87" t="str">
        <f>IF(FN_MC!D760="","*",FN_MC!D760)</f>
        <v>*</v>
      </c>
      <c r="F782" s="87" t="str">
        <f>IF(FN_MC!H760="","*",FN_MC!H760)</f>
        <v>*</v>
      </c>
      <c r="G782" s="87" t="str">
        <f>IF(FN_MC!M760="","*",FN_MC!M760)</f>
        <v>-</v>
      </c>
      <c r="H782" s="125" t="str">
        <f>IF(FN_MC!K760="","*",FN_MC!K760)</f>
        <v>*</v>
      </c>
      <c r="I782" s="110" t="str">
        <f>IF(FN_MC!O760="","*",FN_MC!O760)</f>
        <v>*</v>
      </c>
      <c r="J782" s="110" t="str">
        <f>IF(FN_MC!P760="","*",FN_MC!P760)</f>
        <v>*</v>
      </c>
      <c r="K782" s="118" t="str">
        <f>IF(FN_MC!AK760="","*",FN_MC!AK760)</f>
        <v>-</v>
      </c>
      <c r="L782" s="118" t="str">
        <f>IF(FN_MC!AM760="","*",FN_MC!AM760)</f>
        <v>-</v>
      </c>
      <c r="M782" s="118" t="str">
        <f>IF(FN_MC!AP760="","*",FN_MC!AP760)</f>
        <v>-</v>
      </c>
      <c r="N782" s="118" t="str">
        <f>IF(FN_MC!AM760="","*",FN_MC!AM760)</f>
        <v>-</v>
      </c>
      <c r="O782" s="136">
        <f>FN_MC!BH760</f>
        <v>0</v>
      </c>
      <c r="P782" s="78"/>
      <c r="Q782" s="120" t="str">
        <f>IF($A$2=1,IF(FN_MC!BJ760="","*",FN_MC!BJ760),IF(FN_MC!BK760="","*",FN_MC!BK760))</f>
        <v>*</v>
      </c>
    </row>
    <row r="783" spans="1:17">
      <c r="A783" s="85" t="str">
        <f>IF(FN_MC!B761="","*",FN_MC!B761)</f>
        <v>*</v>
      </c>
      <c r="B783" s="86" t="str">
        <f>IF(FN_MC!X761="","*",FN_MC!X761)</f>
        <v>*</v>
      </c>
      <c r="C783" s="87" t="str">
        <f>IF(FN_MC!S761="","*",FN_MC!S761)</f>
        <v>-</v>
      </c>
      <c r="D783" s="87" t="str">
        <f>IF(FN_MC!T761="","*",FN_MC!T761)</f>
        <v>-</v>
      </c>
      <c r="E783" s="87" t="str">
        <f>IF(FN_MC!D761="","*",FN_MC!D761)</f>
        <v>*</v>
      </c>
      <c r="F783" s="87" t="str">
        <f>IF(FN_MC!H761="","*",FN_MC!H761)</f>
        <v>*</v>
      </c>
      <c r="G783" s="87" t="str">
        <f>IF(FN_MC!M761="","*",FN_MC!M761)</f>
        <v>-</v>
      </c>
      <c r="H783" s="125" t="str">
        <f>IF(FN_MC!K761="","*",FN_MC!K761)</f>
        <v>*</v>
      </c>
      <c r="I783" s="110" t="str">
        <f>IF(FN_MC!O761="","*",FN_MC!O761)</f>
        <v>*</v>
      </c>
      <c r="J783" s="110" t="str">
        <f>IF(FN_MC!P761="","*",FN_MC!P761)</f>
        <v>*</v>
      </c>
      <c r="K783" s="118" t="str">
        <f>IF(FN_MC!AK761="","*",FN_MC!AK761)</f>
        <v>-</v>
      </c>
      <c r="L783" s="118" t="str">
        <f>IF(FN_MC!AM761="","*",FN_MC!AM761)</f>
        <v>-</v>
      </c>
      <c r="M783" s="118" t="str">
        <f>IF(FN_MC!AP761="","*",FN_MC!AP761)</f>
        <v>-</v>
      </c>
      <c r="N783" s="118" t="str">
        <f>IF(FN_MC!AM761="","*",FN_MC!AM761)</f>
        <v>-</v>
      </c>
      <c r="O783" s="136">
        <f>FN_MC!BH761</f>
        <v>0</v>
      </c>
      <c r="P783" s="78"/>
      <c r="Q783" s="120" t="str">
        <f>IF($A$2=1,IF(FN_MC!BJ761="","*",FN_MC!BJ761),IF(FN_MC!BK761="","*",FN_MC!BK761))</f>
        <v>*</v>
      </c>
    </row>
    <row r="784" spans="1:17">
      <c r="A784" s="85" t="str">
        <f>IF(FN_MC!B762="","*",FN_MC!B762)</f>
        <v>*</v>
      </c>
      <c r="B784" s="86" t="str">
        <f>IF(FN_MC!X762="","*",FN_MC!X762)</f>
        <v>*</v>
      </c>
      <c r="C784" s="87" t="str">
        <f>IF(FN_MC!S762="","*",FN_MC!S762)</f>
        <v>-</v>
      </c>
      <c r="D784" s="87" t="str">
        <f>IF(FN_MC!T762="","*",FN_MC!T762)</f>
        <v>-</v>
      </c>
      <c r="E784" s="87" t="str">
        <f>IF(FN_MC!D762="","*",FN_MC!D762)</f>
        <v>*</v>
      </c>
      <c r="F784" s="87" t="str">
        <f>IF(FN_MC!H762="","*",FN_MC!H762)</f>
        <v>*</v>
      </c>
      <c r="G784" s="87" t="str">
        <f>IF(FN_MC!M762="","*",FN_MC!M762)</f>
        <v>-</v>
      </c>
      <c r="H784" s="125" t="str">
        <f>IF(FN_MC!K762="","*",FN_MC!K762)</f>
        <v>*</v>
      </c>
      <c r="I784" s="110" t="str">
        <f>IF(FN_MC!O762="","*",FN_MC!O762)</f>
        <v>*</v>
      </c>
      <c r="J784" s="110" t="str">
        <f>IF(FN_MC!P762="","*",FN_MC!P762)</f>
        <v>*</v>
      </c>
      <c r="K784" s="118" t="str">
        <f>IF(FN_MC!AK762="","*",FN_MC!AK762)</f>
        <v>-</v>
      </c>
      <c r="L784" s="118" t="str">
        <f>IF(FN_MC!AM762="","*",FN_MC!AM762)</f>
        <v>-</v>
      </c>
      <c r="M784" s="118" t="str">
        <f>IF(FN_MC!AP762="","*",FN_MC!AP762)</f>
        <v>-</v>
      </c>
      <c r="N784" s="118" t="str">
        <f>IF(FN_MC!AM762="","*",FN_MC!AM762)</f>
        <v>-</v>
      </c>
      <c r="O784" s="136">
        <f>FN_MC!BH762</f>
        <v>0</v>
      </c>
      <c r="P784" s="78"/>
      <c r="Q784" s="120" t="str">
        <f>IF($A$2=1,IF(FN_MC!BJ762="","*",FN_MC!BJ762),IF(FN_MC!BK762="","*",FN_MC!BK762))</f>
        <v>*</v>
      </c>
    </row>
    <row r="785" spans="1:17">
      <c r="A785" s="85" t="str">
        <f>IF(FN_MC!B763="","*",FN_MC!B763)</f>
        <v>*</v>
      </c>
      <c r="B785" s="86" t="str">
        <f>IF(FN_MC!X763="","*",FN_MC!X763)</f>
        <v>*</v>
      </c>
      <c r="C785" s="87" t="str">
        <f>IF(FN_MC!S763="","*",FN_MC!S763)</f>
        <v>-</v>
      </c>
      <c r="D785" s="87" t="str">
        <f>IF(FN_MC!T763="","*",FN_MC!T763)</f>
        <v>-</v>
      </c>
      <c r="E785" s="87" t="str">
        <f>IF(FN_MC!D763="","*",FN_MC!D763)</f>
        <v>*</v>
      </c>
      <c r="F785" s="87" t="str">
        <f>IF(FN_MC!H763="","*",FN_MC!H763)</f>
        <v>*</v>
      </c>
      <c r="G785" s="87" t="str">
        <f>IF(FN_MC!M763="","*",FN_MC!M763)</f>
        <v>-</v>
      </c>
      <c r="H785" s="125" t="str">
        <f>IF(FN_MC!K763="","*",FN_MC!K763)</f>
        <v>*</v>
      </c>
      <c r="I785" s="110" t="str">
        <f>IF(FN_MC!O763="","*",FN_MC!O763)</f>
        <v>*</v>
      </c>
      <c r="J785" s="110" t="str">
        <f>IF(FN_MC!P763="","*",FN_MC!P763)</f>
        <v>*</v>
      </c>
      <c r="K785" s="118" t="str">
        <f>IF(FN_MC!AK763="","*",FN_MC!AK763)</f>
        <v>-</v>
      </c>
      <c r="L785" s="118" t="str">
        <f>IF(FN_MC!AM763="","*",FN_MC!AM763)</f>
        <v>-</v>
      </c>
      <c r="M785" s="118" t="str">
        <f>IF(FN_MC!AP763="","*",FN_MC!AP763)</f>
        <v>-</v>
      </c>
      <c r="N785" s="118" t="str">
        <f>IF(FN_MC!AM763="","*",FN_MC!AM763)</f>
        <v>-</v>
      </c>
      <c r="O785" s="136">
        <f>FN_MC!BH763</f>
        <v>0</v>
      </c>
      <c r="P785" s="78"/>
      <c r="Q785" s="120" t="str">
        <f>IF($A$2=1,IF(FN_MC!BJ763="","*",FN_MC!BJ763),IF(FN_MC!BK763="","*",FN_MC!BK763))</f>
        <v>*</v>
      </c>
    </row>
    <row r="786" spans="1:17">
      <c r="A786" s="85" t="str">
        <f>IF(FN_MC!B764="","*",FN_MC!B764)</f>
        <v>*</v>
      </c>
      <c r="B786" s="86" t="str">
        <f>IF(FN_MC!X764="","*",FN_MC!X764)</f>
        <v>*</v>
      </c>
      <c r="C786" s="87" t="str">
        <f>IF(FN_MC!S764="","*",FN_MC!S764)</f>
        <v>-</v>
      </c>
      <c r="D786" s="87" t="str">
        <f>IF(FN_MC!T764="","*",FN_MC!T764)</f>
        <v>-</v>
      </c>
      <c r="E786" s="87" t="str">
        <f>IF(FN_MC!D764="","*",FN_MC!D764)</f>
        <v>*</v>
      </c>
      <c r="F786" s="87" t="str">
        <f>IF(FN_MC!H764="","*",FN_MC!H764)</f>
        <v>*</v>
      </c>
      <c r="G786" s="87" t="str">
        <f>IF(FN_MC!M764="","*",FN_MC!M764)</f>
        <v>-</v>
      </c>
      <c r="H786" s="125" t="str">
        <f>IF(FN_MC!K764="","*",FN_MC!K764)</f>
        <v>*</v>
      </c>
      <c r="I786" s="110" t="str">
        <f>IF(FN_MC!O764="","*",FN_MC!O764)</f>
        <v>*</v>
      </c>
      <c r="J786" s="110" t="str">
        <f>IF(FN_MC!P764="","*",FN_MC!P764)</f>
        <v>*</v>
      </c>
      <c r="K786" s="118" t="str">
        <f>IF(FN_MC!AK764="","*",FN_MC!AK764)</f>
        <v>-</v>
      </c>
      <c r="L786" s="118" t="str">
        <f>IF(FN_MC!AM764="","*",FN_MC!AM764)</f>
        <v>-</v>
      </c>
      <c r="M786" s="118" t="str">
        <f>IF(FN_MC!AP764="","*",FN_MC!AP764)</f>
        <v>-</v>
      </c>
      <c r="N786" s="118" t="str">
        <f>IF(FN_MC!AM764="","*",FN_MC!AM764)</f>
        <v>-</v>
      </c>
      <c r="O786" s="136">
        <f>FN_MC!BH764</f>
        <v>0</v>
      </c>
      <c r="P786" s="78"/>
      <c r="Q786" s="120" t="str">
        <f>IF($A$2=1,IF(FN_MC!BJ764="","*",FN_MC!BJ764),IF(FN_MC!BK764="","*",FN_MC!BK764))</f>
        <v>*</v>
      </c>
    </row>
    <row r="787" spans="1:17">
      <c r="A787" s="85" t="str">
        <f>IF(FN_MC!B765="","*",FN_MC!B765)</f>
        <v>*</v>
      </c>
      <c r="B787" s="86" t="str">
        <f>IF(FN_MC!X765="","*",FN_MC!X765)</f>
        <v>*</v>
      </c>
      <c r="C787" s="87" t="str">
        <f>IF(FN_MC!S765="","*",FN_MC!S765)</f>
        <v>-</v>
      </c>
      <c r="D787" s="87" t="str">
        <f>IF(FN_MC!T765="","*",FN_MC!T765)</f>
        <v>-</v>
      </c>
      <c r="E787" s="87" t="str">
        <f>IF(FN_MC!D765="","*",FN_MC!D765)</f>
        <v>*</v>
      </c>
      <c r="F787" s="87" t="str">
        <f>IF(FN_MC!H765="","*",FN_MC!H765)</f>
        <v>*</v>
      </c>
      <c r="G787" s="87" t="str">
        <f>IF(FN_MC!M765="","*",FN_MC!M765)</f>
        <v>-</v>
      </c>
      <c r="H787" s="125" t="str">
        <f>IF(FN_MC!K765="","*",FN_MC!K765)</f>
        <v>*</v>
      </c>
      <c r="I787" s="110" t="str">
        <f>IF(FN_MC!O765="","*",FN_MC!O765)</f>
        <v>*</v>
      </c>
      <c r="J787" s="110" t="str">
        <f>IF(FN_MC!P765="","*",FN_MC!P765)</f>
        <v>*</v>
      </c>
      <c r="K787" s="118" t="str">
        <f>IF(FN_MC!AK765="","*",FN_MC!AK765)</f>
        <v>-</v>
      </c>
      <c r="L787" s="118" t="str">
        <f>IF(FN_MC!AM765="","*",FN_MC!AM765)</f>
        <v>-</v>
      </c>
      <c r="M787" s="118" t="str">
        <f>IF(FN_MC!AP765="","*",FN_MC!AP765)</f>
        <v>-</v>
      </c>
      <c r="N787" s="118" t="str">
        <f>IF(FN_MC!AM765="","*",FN_MC!AM765)</f>
        <v>-</v>
      </c>
      <c r="O787" s="136">
        <f>FN_MC!BH765</f>
        <v>0</v>
      </c>
      <c r="P787" s="78"/>
      <c r="Q787" s="120" t="str">
        <f>IF($A$2=1,IF(FN_MC!BJ765="","*",FN_MC!BJ765),IF(FN_MC!BK765="","*",FN_MC!BK765))</f>
        <v>*</v>
      </c>
    </row>
    <row r="788" spans="1:17">
      <c r="A788" s="85" t="str">
        <f>IF(FN_MC!B766="","*",FN_MC!B766)</f>
        <v>*</v>
      </c>
      <c r="B788" s="86" t="str">
        <f>IF(FN_MC!X766="","*",FN_MC!X766)</f>
        <v>*</v>
      </c>
      <c r="C788" s="87" t="str">
        <f>IF(FN_MC!S766="","*",FN_MC!S766)</f>
        <v>-</v>
      </c>
      <c r="D788" s="87" t="str">
        <f>IF(FN_MC!T766="","*",FN_MC!T766)</f>
        <v>-</v>
      </c>
      <c r="E788" s="87" t="str">
        <f>IF(FN_MC!D766="","*",FN_MC!D766)</f>
        <v>*</v>
      </c>
      <c r="F788" s="87" t="str">
        <f>IF(FN_MC!H766="","*",FN_MC!H766)</f>
        <v>*</v>
      </c>
      <c r="G788" s="87" t="str">
        <f>IF(FN_MC!M766="","*",FN_MC!M766)</f>
        <v>-</v>
      </c>
      <c r="H788" s="125" t="str">
        <f>IF(FN_MC!K766="","*",FN_MC!K766)</f>
        <v>*</v>
      </c>
      <c r="I788" s="110" t="str">
        <f>IF(FN_MC!O766="","*",FN_MC!O766)</f>
        <v>*</v>
      </c>
      <c r="J788" s="110" t="str">
        <f>IF(FN_MC!P766="","*",FN_MC!P766)</f>
        <v>*</v>
      </c>
      <c r="K788" s="118" t="str">
        <f>IF(FN_MC!AK766="","*",FN_MC!AK766)</f>
        <v>-</v>
      </c>
      <c r="L788" s="118" t="str">
        <f>IF(FN_MC!AM766="","*",FN_MC!AM766)</f>
        <v>-</v>
      </c>
      <c r="M788" s="118" t="str">
        <f>IF(FN_MC!AP766="","*",FN_MC!AP766)</f>
        <v>-</v>
      </c>
      <c r="N788" s="118" t="str">
        <f>IF(FN_MC!AM766="","*",FN_MC!AM766)</f>
        <v>-</v>
      </c>
      <c r="O788" s="136">
        <f>FN_MC!BH766</f>
        <v>0</v>
      </c>
      <c r="P788" s="78"/>
      <c r="Q788" s="120" t="str">
        <f>IF($A$2=1,IF(FN_MC!BJ766="","*",FN_MC!BJ766),IF(FN_MC!BK766="","*",FN_MC!BK766))</f>
        <v>*</v>
      </c>
    </row>
    <row r="789" spans="1:17">
      <c r="A789" s="85" t="str">
        <f>IF(FN_MC!B767="","*",FN_MC!B767)</f>
        <v>*</v>
      </c>
      <c r="B789" s="86" t="str">
        <f>IF(FN_MC!X767="","*",FN_MC!X767)</f>
        <v>*</v>
      </c>
      <c r="C789" s="87" t="str">
        <f>IF(FN_MC!S767="","*",FN_MC!S767)</f>
        <v>-</v>
      </c>
      <c r="D789" s="87" t="str">
        <f>IF(FN_MC!T767="","*",FN_MC!T767)</f>
        <v>-</v>
      </c>
      <c r="E789" s="87" t="str">
        <f>IF(FN_MC!D767="","*",FN_MC!D767)</f>
        <v>*</v>
      </c>
      <c r="F789" s="87" t="str">
        <f>IF(FN_MC!H767="","*",FN_MC!H767)</f>
        <v>*</v>
      </c>
      <c r="G789" s="87" t="str">
        <f>IF(FN_MC!M767="","*",FN_MC!M767)</f>
        <v>-</v>
      </c>
      <c r="H789" s="125" t="str">
        <f>IF(FN_MC!K767="","*",FN_MC!K767)</f>
        <v>*</v>
      </c>
      <c r="I789" s="110" t="str">
        <f>IF(FN_MC!O767="","*",FN_MC!O767)</f>
        <v>*</v>
      </c>
      <c r="J789" s="110" t="str">
        <f>IF(FN_MC!P767="","*",FN_MC!P767)</f>
        <v>*</v>
      </c>
      <c r="K789" s="118" t="str">
        <f>IF(FN_MC!AK767="","*",FN_MC!AK767)</f>
        <v>-</v>
      </c>
      <c r="L789" s="118" t="str">
        <f>IF(FN_MC!AM767="","*",FN_MC!AM767)</f>
        <v>-</v>
      </c>
      <c r="M789" s="118" t="str">
        <f>IF(FN_MC!AP767="","*",FN_MC!AP767)</f>
        <v>-</v>
      </c>
      <c r="N789" s="118" t="str">
        <f>IF(FN_MC!AM767="","*",FN_MC!AM767)</f>
        <v>-</v>
      </c>
      <c r="O789" s="136">
        <f>FN_MC!BH767</f>
        <v>0</v>
      </c>
      <c r="P789" s="78"/>
      <c r="Q789" s="120" t="str">
        <f>IF($A$2=1,IF(FN_MC!BJ767="","*",FN_MC!BJ767),IF(FN_MC!BK767="","*",FN_MC!BK767))</f>
        <v>*</v>
      </c>
    </row>
    <row r="790" spans="1:17">
      <c r="A790" s="85" t="str">
        <f>IF(FN_MC!B768="","*",FN_MC!B768)</f>
        <v>*</v>
      </c>
      <c r="B790" s="86" t="str">
        <f>IF(FN_MC!X768="","*",FN_MC!X768)</f>
        <v>*</v>
      </c>
      <c r="C790" s="87" t="str">
        <f>IF(FN_MC!S768="","*",FN_MC!S768)</f>
        <v>-</v>
      </c>
      <c r="D790" s="87" t="str">
        <f>IF(FN_MC!T768="","*",FN_MC!T768)</f>
        <v>-</v>
      </c>
      <c r="E790" s="87" t="str">
        <f>IF(FN_MC!D768="","*",FN_MC!D768)</f>
        <v>*</v>
      </c>
      <c r="F790" s="87" t="str">
        <f>IF(FN_MC!H768="","*",FN_MC!H768)</f>
        <v>*</v>
      </c>
      <c r="G790" s="87" t="str">
        <f>IF(FN_MC!M768="","*",FN_MC!M768)</f>
        <v>-</v>
      </c>
      <c r="H790" s="125" t="str">
        <f>IF(FN_MC!K768="","*",FN_MC!K768)</f>
        <v>*</v>
      </c>
      <c r="I790" s="110" t="str">
        <f>IF(FN_MC!O768="","*",FN_MC!O768)</f>
        <v>*</v>
      </c>
      <c r="J790" s="110" t="str">
        <f>IF(FN_MC!P768="","*",FN_MC!P768)</f>
        <v>*</v>
      </c>
      <c r="K790" s="118" t="str">
        <f>IF(FN_MC!AK768="","*",FN_MC!AK768)</f>
        <v>-</v>
      </c>
      <c r="L790" s="118" t="str">
        <f>IF(FN_MC!AM768="","*",FN_MC!AM768)</f>
        <v>-</v>
      </c>
      <c r="M790" s="118" t="str">
        <f>IF(FN_MC!AP768="","*",FN_MC!AP768)</f>
        <v>-</v>
      </c>
      <c r="N790" s="118" t="str">
        <f>IF(FN_MC!AM768="","*",FN_MC!AM768)</f>
        <v>-</v>
      </c>
      <c r="O790" s="136">
        <f>FN_MC!BH768</f>
        <v>0</v>
      </c>
      <c r="P790" s="78"/>
      <c r="Q790" s="120" t="str">
        <f>IF($A$2=1,IF(FN_MC!BJ768="","*",FN_MC!BJ768),IF(FN_MC!BK768="","*",FN_MC!BK768))</f>
        <v>*</v>
      </c>
    </row>
    <row r="791" spans="1:17">
      <c r="A791" s="85" t="str">
        <f>IF(FN_MC!B769="","*",FN_MC!B769)</f>
        <v>*</v>
      </c>
      <c r="B791" s="86" t="str">
        <f>IF(FN_MC!X769="","*",FN_MC!X769)</f>
        <v>*</v>
      </c>
      <c r="C791" s="87" t="str">
        <f>IF(FN_MC!S769="","*",FN_MC!S769)</f>
        <v>-</v>
      </c>
      <c r="D791" s="87" t="str">
        <f>IF(FN_MC!T769="","*",FN_MC!T769)</f>
        <v>-</v>
      </c>
      <c r="E791" s="87" t="str">
        <f>IF(FN_MC!D769="","*",FN_MC!D769)</f>
        <v>*</v>
      </c>
      <c r="F791" s="87" t="str">
        <f>IF(FN_MC!H769="","*",FN_MC!H769)</f>
        <v>*</v>
      </c>
      <c r="G791" s="87" t="str">
        <f>IF(FN_MC!M769="","*",FN_MC!M769)</f>
        <v>-</v>
      </c>
      <c r="H791" s="125" t="str">
        <f>IF(FN_MC!K769="","*",FN_MC!K769)</f>
        <v>*</v>
      </c>
      <c r="I791" s="110" t="str">
        <f>IF(FN_MC!O769="","*",FN_MC!O769)</f>
        <v>*</v>
      </c>
      <c r="J791" s="110" t="str">
        <f>IF(FN_MC!P769="","*",FN_MC!P769)</f>
        <v>*</v>
      </c>
      <c r="K791" s="118" t="str">
        <f>IF(FN_MC!AK769="","*",FN_MC!AK769)</f>
        <v>-</v>
      </c>
      <c r="L791" s="118" t="str">
        <f>IF(FN_MC!AM769="","*",FN_MC!AM769)</f>
        <v>-</v>
      </c>
      <c r="M791" s="118" t="str">
        <f>IF(FN_MC!AP769="","*",FN_MC!AP769)</f>
        <v>-</v>
      </c>
      <c r="N791" s="118" t="str">
        <f>IF(FN_MC!AM769="","*",FN_MC!AM769)</f>
        <v>-</v>
      </c>
      <c r="O791" s="136">
        <f>FN_MC!BH769</f>
        <v>0</v>
      </c>
      <c r="P791" s="78"/>
      <c r="Q791" s="120" t="str">
        <f>IF($A$2=1,IF(FN_MC!BJ769="","*",FN_MC!BJ769),IF(FN_MC!BK769="","*",FN_MC!BK769))</f>
        <v>*</v>
      </c>
    </row>
    <row r="792" spans="1:17">
      <c r="A792" s="85" t="str">
        <f>IF(FN_MC!B770="","*",FN_MC!B770)</f>
        <v>*</v>
      </c>
      <c r="B792" s="86" t="str">
        <f>IF(FN_MC!X770="","*",FN_MC!X770)</f>
        <v>*</v>
      </c>
      <c r="C792" s="87" t="str">
        <f>IF(FN_MC!S770="","*",FN_MC!S770)</f>
        <v>-</v>
      </c>
      <c r="D792" s="87" t="str">
        <f>IF(FN_MC!T770="","*",FN_MC!T770)</f>
        <v>-</v>
      </c>
      <c r="E792" s="87" t="str">
        <f>IF(FN_MC!D770="","*",FN_MC!D770)</f>
        <v>*</v>
      </c>
      <c r="F792" s="87" t="str">
        <f>IF(FN_MC!H770="","*",FN_MC!H770)</f>
        <v>*</v>
      </c>
      <c r="G792" s="87" t="str">
        <f>IF(FN_MC!M770="","*",FN_MC!M770)</f>
        <v>-</v>
      </c>
      <c r="H792" s="125" t="str">
        <f>IF(FN_MC!K770="","*",FN_MC!K770)</f>
        <v>*</v>
      </c>
      <c r="I792" s="110" t="str">
        <f>IF(FN_MC!O770="","*",FN_MC!O770)</f>
        <v>*</v>
      </c>
      <c r="J792" s="110" t="str">
        <f>IF(FN_MC!P770="","*",FN_MC!P770)</f>
        <v>*</v>
      </c>
      <c r="K792" s="118" t="str">
        <f>IF(FN_MC!AK770="","*",FN_MC!AK770)</f>
        <v>-</v>
      </c>
      <c r="L792" s="118" t="str">
        <f>IF(FN_MC!AM770="","*",FN_MC!AM770)</f>
        <v>-</v>
      </c>
      <c r="M792" s="118" t="str">
        <f>IF(FN_MC!AP770="","*",FN_MC!AP770)</f>
        <v>-</v>
      </c>
      <c r="N792" s="118" t="str">
        <f>IF(FN_MC!AM770="","*",FN_MC!AM770)</f>
        <v>-</v>
      </c>
      <c r="O792" s="136">
        <f>FN_MC!BH770</f>
        <v>0</v>
      </c>
      <c r="P792" s="78"/>
      <c r="Q792" s="120" t="str">
        <f>IF($A$2=1,IF(FN_MC!BJ770="","*",FN_MC!BJ770),IF(FN_MC!BK770="","*",FN_MC!BK770))</f>
        <v>*</v>
      </c>
    </row>
    <row r="793" spans="1:17">
      <c r="A793" s="85" t="str">
        <f>IF(FN_MC!B771="","*",FN_MC!B771)</f>
        <v>*</v>
      </c>
      <c r="B793" s="86" t="str">
        <f>IF(FN_MC!X771="","*",FN_MC!X771)</f>
        <v>*</v>
      </c>
      <c r="C793" s="87" t="str">
        <f>IF(FN_MC!S771="","*",FN_MC!S771)</f>
        <v>-</v>
      </c>
      <c r="D793" s="87" t="str">
        <f>IF(FN_MC!T771="","*",FN_MC!T771)</f>
        <v>-</v>
      </c>
      <c r="E793" s="87" t="str">
        <f>IF(FN_MC!D771="","*",FN_MC!D771)</f>
        <v>*</v>
      </c>
      <c r="F793" s="87" t="str">
        <f>IF(FN_MC!H771="","*",FN_MC!H771)</f>
        <v>*</v>
      </c>
      <c r="G793" s="87" t="str">
        <f>IF(FN_MC!M771="","*",FN_MC!M771)</f>
        <v>-</v>
      </c>
      <c r="H793" s="125" t="str">
        <f>IF(FN_MC!K771="","*",FN_MC!K771)</f>
        <v>*</v>
      </c>
      <c r="I793" s="110" t="str">
        <f>IF(FN_MC!O771="","*",FN_MC!O771)</f>
        <v>*</v>
      </c>
      <c r="J793" s="110" t="str">
        <f>IF(FN_MC!P771="","*",FN_MC!P771)</f>
        <v>*</v>
      </c>
      <c r="K793" s="118" t="str">
        <f>IF(FN_MC!AK771="","*",FN_MC!AK771)</f>
        <v>-</v>
      </c>
      <c r="L793" s="118" t="str">
        <f>IF(FN_MC!AM771="","*",FN_MC!AM771)</f>
        <v>-</v>
      </c>
      <c r="M793" s="118" t="str">
        <f>IF(FN_MC!AP771="","*",FN_MC!AP771)</f>
        <v>-</v>
      </c>
      <c r="N793" s="118" t="str">
        <f>IF(FN_MC!AM771="","*",FN_MC!AM771)</f>
        <v>-</v>
      </c>
      <c r="O793" s="136">
        <f>FN_MC!BH771</f>
        <v>0</v>
      </c>
      <c r="P793" s="78"/>
      <c r="Q793" s="120" t="str">
        <f>IF($A$2=1,IF(FN_MC!BJ771="","*",FN_MC!BJ771),IF(FN_MC!BK771="","*",FN_MC!BK771))</f>
        <v>*</v>
      </c>
    </row>
    <row r="794" spans="1:17">
      <c r="A794" s="85" t="str">
        <f>IF(FN_MC!B772="","*",FN_MC!B772)</f>
        <v>*</v>
      </c>
      <c r="B794" s="86" t="str">
        <f>IF(FN_MC!X772="","*",FN_MC!X772)</f>
        <v>*</v>
      </c>
      <c r="C794" s="87" t="str">
        <f>IF(FN_MC!S772="","*",FN_MC!S772)</f>
        <v>-</v>
      </c>
      <c r="D794" s="87" t="str">
        <f>IF(FN_MC!T772="","*",FN_MC!T772)</f>
        <v>-</v>
      </c>
      <c r="E794" s="87" t="str">
        <f>IF(FN_MC!D772="","*",FN_MC!D772)</f>
        <v>*</v>
      </c>
      <c r="F794" s="87" t="str">
        <f>IF(FN_MC!H772="","*",FN_MC!H772)</f>
        <v>*</v>
      </c>
      <c r="G794" s="87" t="str">
        <f>IF(FN_MC!M772="","*",FN_MC!M772)</f>
        <v>-</v>
      </c>
      <c r="H794" s="125" t="str">
        <f>IF(FN_MC!K772="","*",FN_MC!K772)</f>
        <v>*</v>
      </c>
      <c r="I794" s="110" t="str">
        <f>IF(FN_MC!O772="","*",FN_MC!O772)</f>
        <v>*</v>
      </c>
      <c r="J794" s="110" t="str">
        <f>IF(FN_MC!P772="","*",FN_MC!P772)</f>
        <v>*</v>
      </c>
      <c r="K794" s="118" t="str">
        <f>IF(FN_MC!AK772="","*",FN_MC!AK772)</f>
        <v>-</v>
      </c>
      <c r="L794" s="118" t="str">
        <f>IF(FN_MC!AM772="","*",FN_MC!AM772)</f>
        <v>-</v>
      </c>
      <c r="M794" s="118" t="str">
        <f>IF(FN_MC!AP772="","*",FN_MC!AP772)</f>
        <v>-</v>
      </c>
      <c r="N794" s="118" t="str">
        <f>IF(FN_MC!AM772="","*",FN_MC!AM772)</f>
        <v>-</v>
      </c>
      <c r="O794" s="136">
        <f>FN_MC!BH772</f>
        <v>0</v>
      </c>
      <c r="P794" s="78"/>
      <c r="Q794" s="120" t="str">
        <f>IF($A$2=1,IF(FN_MC!BJ772="","*",FN_MC!BJ772),IF(FN_MC!BK772="","*",FN_MC!BK772))</f>
        <v>*</v>
      </c>
    </row>
    <row r="795" spans="1:17">
      <c r="A795" s="85" t="str">
        <f>IF(FN_MC!B773="","*",FN_MC!B773)</f>
        <v>*</v>
      </c>
      <c r="B795" s="86" t="str">
        <f>IF(FN_MC!X773="","*",FN_MC!X773)</f>
        <v>*</v>
      </c>
      <c r="C795" s="87" t="str">
        <f>IF(FN_MC!S773="","*",FN_MC!S773)</f>
        <v>-</v>
      </c>
      <c r="D795" s="87" t="str">
        <f>IF(FN_MC!T773="","*",FN_MC!T773)</f>
        <v>-</v>
      </c>
      <c r="E795" s="87" t="str">
        <f>IF(FN_MC!D773="","*",FN_MC!D773)</f>
        <v>*</v>
      </c>
      <c r="F795" s="87" t="str">
        <f>IF(FN_MC!H773="","*",FN_MC!H773)</f>
        <v>*</v>
      </c>
      <c r="G795" s="87" t="str">
        <f>IF(FN_MC!M773="","*",FN_MC!M773)</f>
        <v>-</v>
      </c>
      <c r="H795" s="125" t="str">
        <f>IF(FN_MC!K773="","*",FN_MC!K773)</f>
        <v>*</v>
      </c>
      <c r="I795" s="110" t="str">
        <f>IF(FN_MC!O773="","*",FN_MC!O773)</f>
        <v>*</v>
      </c>
      <c r="J795" s="110" t="str">
        <f>IF(FN_MC!P773="","*",FN_MC!P773)</f>
        <v>*</v>
      </c>
      <c r="K795" s="118" t="str">
        <f>IF(FN_MC!AK773="","*",FN_MC!AK773)</f>
        <v>-</v>
      </c>
      <c r="L795" s="118" t="str">
        <f>IF(FN_MC!AM773="","*",FN_MC!AM773)</f>
        <v>-</v>
      </c>
      <c r="M795" s="118" t="str">
        <f>IF(FN_MC!AP773="","*",FN_MC!AP773)</f>
        <v>-</v>
      </c>
      <c r="N795" s="118" t="str">
        <f>IF(FN_MC!AM773="","*",FN_MC!AM773)</f>
        <v>-</v>
      </c>
      <c r="O795" s="136">
        <f>FN_MC!BH773</f>
        <v>0</v>
      </c>
      <c r="P795" s="78"/>
      <c r="Q795" s="120" t="str">
        <f>IF($A$2=1,IF(FN_MC!BJ773="","*",FN_MC!BJ773),IF(FN_MC!BK773="","*",FN_MC!BK773))</f>
        <v>*</v>
      </c>
    </row>
    <row r="796" spans="1:17">
      <c r="A796" s="85" t="str">
        <f>IF(FN_MC!B774="","*",FN_MC!B774)</f>
        <v>*</v>
      </c>
      <c r="B796" s="86" t="str">
        <f>IF(FN_MC!X774="","*",FN_MC!X774)</f>
        <v>*</v>
      </c>
      <c r="C796" s="87" t="str">
        <f>IF(FN_MC!S774="","*",FN_MC!S774)</f>
        <v>-</v>
      </c>
      <c r="D796" s="87" t="str">
        <f>IF(FN_MC!T774="","*",FN_MC!T774)</f>
        <v>-</v>
      </c>
      <c r="E796" s="87" t="str">
        <f>IF(FN_MC!D774="","*",FN_MC!D774)</f>
        <v>*</v>
      </c>
      <c r="F796" s="87" t="str">
        <f>IF(FN_MC!H774="","*",FN_MC!H774)</f>
        <v>*</v>
      </c>
      <c r="G796" s="87" t="str">
        <f>IF(FN_MC!M774="","*",FN_MC!M774)</f>
        <v>-</v>
      </c>
      <c r="H796" s="125" t="str">
        <f>IF(FN_MC!K774="","*",FN_MC!K774)</f>
        <v>*</v>
      </c>
      <c r="I796" s="110" t="str">
        <f>IF(FN_MC!O774="","*",FN_MC!O774)</f>
        <v>*</v>
      </c>
      <c r="J796" s="110" t="str">
        <f>IF(FN_MC!P774="","*",FN_MC!P774)</f>
        <v>*</v>
      </c>
      <c r="K796" s="118" t="str">
        <f>IF(FN_MC!AK774="","*",FN_MC!AK774)</f>
        <v>-</v>
      </c>
      <c r="L796" s="118" t="str">
        <f>IF(FN_MC!AM774="","*",FN_MC!AM774)</f>
        <v>-</v>
      </c>
      <c r="M796" s="118" t="str">
        <f>IF(FN_MC!AP774="","*",FN_MC!AP774)</f>
        <v>-</v>
      </c>
      <c r="N796" s="118" t="str">
        <f>IF(FN_MC!AM774="","*",FN_MC!AM774)</f>
        <v>-</v>
      </c>
      <c r="O796" s="136">
        <f>FN_MC!BH774</f>
        <v>0</v>
      </c>
      <c r="P796" s="78"/>
      <c r="Q796" s="120" t="str">
        <f>IF($A$2=1,IF(FN_MC!BJ774="","*",FN_MC!BJ774),IF(FN_MC!BK774="","*",FN_MC!BK774))</f>
        <v>*</v>
      </c>
    </row>
    <row r="797" spans="1:17">
      <c r="A797" s="85" t="str">
        <f>IF(FN_MC!B775="","*",FN_MC!B775)</f>
        <v>*</v>
      </c>
      <c r="B797" s="86" t="str">
        <f>IF(FN_MC!X775="","*",FN_MC!X775)</f>
        <v>*</v>
      </c>
      <c r="C797" s="87" t="str">
        <f>IF(FN_MC!S775="","*",FN_MC!S775)</f>
        <v>-</v>
      </c>
      <c r="D797" s="87" t="str">
        <f>IF(FN_MC!T775="","*",FN_MC!T775)</f>
        <v>-</v>
      </c>
      <c r="E797" s="87" t="str">
        <f>IF(FN_MC!D775="","*",FN_MC!D775)</f>
        <v>*</v>
      </c>
      <c r="F797" s="87" t="str">
        <f>IF(FN_MC!H775="","*",FN_MC!H775)</f>
        <v>*</v>
      </c>
      <c r="G797" s="87" t="str">
        <f>IF(FN_MC!M775="","*",FN_MC!M775)</f>
        <v>-</v>
      </c>
      <c r="H797" s="125" t="str">
        <f>IF(FN_MC!K775="","*",FN_MC!K775)</f>
        <v>*</v>
      </c>
      <c r="I797" s="110" t="str">
        <f>IF(FN_MC!O775="","*",FN_MC!O775)</f>
        <v>*</v>
      </c>
      <c r="J797" s="110" t="str">
        <f>IF(FN_MC!P775="","*",FN_MC!P775)</f>
        <v>*</v>
      </c>
      <c r="K797" s="118" t="str">
        <f>IF(FN_MC!AK775="","*",FN_MC!AK775)</f>
        <v>-</v>
      </c>
      <c r="L797" s="118" t="str">
        <f>IF(FN_MC!AM775="","*",FN_MC!AM775)</f>
        <v>-</v>
      </c>
      <c r="M797" s="118" t="str">
        <f>IF(FN_MC!AP775="","*",FN_MC!AP775)</f>
        <v>-</v>
      </c>
      <c r="N797" s="118" t="str">
        <f>IF(FN_MC!AM775="","*",FN_MC!AM775)</f>
        <v>-</v>
      </c>
      <c r="O797" s="136">
        <f>FN_MC!BH775</f>
        <v>0</v>
      </c>
      <c r="P797" s="78"/>
      <c r="Q797" s="120" t="str">
        <f>IF($A$2=1,IF(FN_MC!BJ775="","*",FN_MC!BJ775),IF(FN_MC!BK775="","*",FN_MC!BK775))</f>
        <v>*</v>
      </c>
    </row>
    <row r="798" spans="1:17">
      <c r="A798" s="85" t="str">
        <f>IF(FN_MC!B776="","*",FN_MC!B776)</f>
        <v>*</v>
      </c>
      <c r="B798" s="86" t="str">
        <f>IF(FN_MC!X776="","*",FN_MC!X776)</f>
        <v>*</v>
      </c>
      <c r="C798" s="87" t="str">
        <f>IF(FN_MC!S776="","*",FN_MC!S776)</f>
        <v>-</v>
      </c>
      <c r="D798" s="87" t="str">
        <f>IF(FN_MC!T776="","*",FN_MC!T776)</f>
        <v>-</v>
      </c>
      <c r="E798" s="87" t="str">
        <f>IF(FN_MC!D776="","*",FN_MC!D776)</f>
        <v>*</v>
      </c>
      <c r="F798" s="87" t="str">
        <f>IF(FN_MC!H776="","*",FN_MC!H776)</f>
        <v>*</v>
      </c>
      <c r="G798" s="87" t="str">
        <f>IF(FN_MC!M776="","*",FN_MC!M776)</f>
        <v>-</v>
      </c>
      <c r="H798" s="125" t="str">
        <f>IF(FN_MC!K776="","*",FN_MC!K776)</f>
        <v>*</v>
      </c>
      <c r="I798" s="110" t="str">
        <f>IF(FN_MC!O776="","*",FN_MC!O776)</f>
        <v>*</v>
      </c>
      <c r="J798" s="110" t="str">
        <f>IF(FN_MC!P776="","*",FN_MC!P776)</f>
        <v>*</v>
      </c>
      <c r="K798" s="118" t="str">
        <f>IF(FN_MC!AK776="","*",FN_MC!AK776)</f>
        <v>-</v>
      </c>
      <c r="L798" s="118" t="str">
        <f>IF(FN_MC!AM776="","*",FN_MC!AM776)</f>
        <v>-</v>
      </c>
      <c r="M798" s="118" t="str">
        <f>IF(FN_MC!AP776="","*",FN_MC!AP776)</f>
        <v>-</v>
      </c>
      <c r="N798" s="118" t="str">
        <f>IF(FN_MC!AM776="","*",FN_MC!AM776)</f>
        <v>-</v>
      </c>
      <c r="O798" s="136">
        <f>FN_MC!BH776</f>
        <v>0</v>
      </c>
      <c r="P798" s="78"/>
      <c r="Q798" s="120" t="str">
        <f>IF($A$2=1,IF(FN_MC!BJ776="","*",FN_MC!BJ776),IF(FN_MC!BK776="","*",FN_MC!BK776))</f>
        <v>*</v>
      </c>
    </row>
    <row r="799" spans="1:17">
      <c r="A799" s="85" t="str">
        <f>IF(FN_MC!B777="","*",FN_MC!B777)</f>
        <v>*</v>
      </c>
      <c r="B799" s="86" t="str">
        <f>IF(FN_MC!X777="","*",FN_MC!X777)</f>
        <v>*</v>
      </c>
      <c r="C799" s="87" t="str">
        <f>IF(FN_MC!S777="","*",FN_MC!S777)</f>
        <v>-</v>
      </c>
      <c r="D799" s="87" t="str">
        <f>IF(FN_MC!T777="","*",FN_MC!T777)</f>
        <v>-</v>
      </c>
      <c r="E799" s="87" t="str">
        <f>IF(FN_MC!D777="","*",FN_MC!D777)</f>
        <v>*</v>
      </c>
      <c r="F799" s="87" t="str">
        <f>IF(FN_MC!H777="","*",FN_MC!H777)</f>
        <v>*</v>
      </c>
      <c r="G799" s="87" t="str">
        <f>IF(FN_MC!M777="","*",FN_MC!M777)</f>
        <v>-</v>
      </c>
      <c r="H799" s="125" t="str">
        <f>IF(FN_MC!K777="","*",FN_MC!K777)</f>
        <v>*</v>
      </c>
      <c r="I799" s="110" t="str">
        <f>IF(FN_MC!O777="","*",FN_MC!O777)</f>
        <v>*</v>
      </c>
      <c r="J799" s="110" t="str">
        <f>IF(FN_MC!P777="","*",FN_MC!P777)</f>
        <v>*</v>
      </c>
      <c r="K799" s="118" t="str">
        <f>IF(FN_MC!AK777="","*",FN_MC!AK777)</f>
        <v>-</v>
      </c>
      <c r="L799" s="118" t="str">
        <f>IF(FN_MC!AM777="","*",FN_MC!AM777)</f>
        <v>-</v>
      </c>
      <c r="M799" s="118" t="str">
        <f>IF(FN_MC!AP777="","*",FN_MC!AP777)</f>
        <v>-</v>
      </c>
      <c r="N799" s="118" t="str">
        <f>IF(FN_MC!AM777="","*",FN_MC!AM777)</f>
        <v>-</v>
      </c>
      <c r="O799" s="136">
        <f>FN_MC!BH777</f>
        <v>0</v>
      </c>
      <c r="P799" s="78"/>
      <c r="Q799" s="120" t="str">
        <f>IF($A$2=1,IF(FN_MC!BJ777="","*",FN_MC!BJ777),IF(FN_MC!BK777="","*",FN_MC!BK777))</f>
        <v>*</v>
      </c>
    </row>
    <row r="800" spans="1:17">
      <c r="A800" s="85" t="str">
        <f>IF(FN_MC!B778="","*",FN_MC!B778)</f>
        <v>*</v>
      </c>
      <c r="B800" s="86" t="str">
        <f>IF(FN_MC!X778="","*",FN_MC!X778)</f>
        <v>*</v>
      </c>
      <c r="C800" s="87" t="str">
        <f>IF(FN_MC!S778="","*",FN_MC!S778)</f>
        <v>-</v>
      </c>
      <c r="D800" s="87" t="str">
        <f>IF(FN_MC!T778="","*",FN_MC!T778)</f>
        <v>-</v>
      </c>
      <c r="E800" s="87" t="str">
        <f>IF(FN_MC!D778="","*",FN_MC!D778)</f>
        <v>*</v>
      </c>
      <c r="F800" s="87" t="str">
        <f>IF(FN_MC!H778="","*",FN_MC!H778)</f>
        <v>*</v>
      </c>
      <c r="G800" s="87" t="str">
        <f>IF(FN_MC!M778="","*",FN_MC!M778)</f>
        <v>-</v>
      </c>
      <c r="H800" s="125" t="str">
        <f>IF(FN_MC!K778="","*",FN_MC!K778)</f>
        <v>*</v>
      </c>
      <c r="I800" s="110" t="str">
        <f>IF(FN_MC!O778="","*",FN_MC!O778)</f>
        <v>*</v>
      </c>
      <c r="J800" s="110" t="str">
        <f>IF(FN_MC!P778="","*",FN_MC!P778)</f>
        <v>*</v>
      </c>
      <c r="K800" s="118" t="str">
        <f>IF(FN_MC!AK778="","*",FN_MC!AK778)</f>
        <v>-</v>
      </c>
      <c r="L800" s="118" t="str">
        <f>IF(FN_MC!AM778="","*",FN_MC!AM778)</f>
        <v>-</v>
      </c>
      <c r="M800" s="118" t="str">
        <f>IF(FN_MC!AP778="","*",FN_MC!AP778)</f>
        <v>-</v>
      </c>
      <c r="N800" s="118" t="str">
        <f>IF(FN_MC!AM778="","*",FN_MC!AM778)</f>
        <v>-</v>
      </c>
      <c r="O800" s="136">
        <f>FN_MC!BH778</f>
        <v>0</v>
      </c>
      <c r="P800" s="78"/>
      <c r="Q800" s="120" t="str">
        <f>IF($A$2=1,IF(FN_MC!BJ778="","*",FN_MC!BJ778),IF(FN_MC!BK778="","*",FN_MC!BK778))</f>
        <v>*</v>
      </c>
    </row>
    <row r="801" spans="1:17">
      <c r="A801" s="85" t="str">
        <f>IF(FN_MC!B779="","*",FN_MC!B779)</f>
        <v>*</v>
      </c>
      <c r="B801" s="86" t="str">
        <f>IF(FN_MC!X779="","*",FN_MC!X779)</f>
        <v>*</v>
      </c>
      <c r="C801" s="87" t="str">
        <f>IF(FN_MC!S779="","*",FN_MC!S779)</f>
        <v>-</v>
      </c>
      <c r="D801" s="87" t="str">
        <f>IF(FN_MC!T779="","*",FN_MC!T779)</f>
        <v>-</v>
      </c>
      <c r="E801" s="87" t="str">
        <f>IF(FN_MC!D779="","*",FN_MC!D779)</f>
        <v>*</v>
      </c>
      <c r="F801" s="87" t="str">
        <f>IF(FN_MC!H779="","*",FN_MC!H779)</f>
        <v>*</v>
      </c>
      <c r="G801" s="87" t="str">
        <f>IF(FN_MC!M779="","*",FN_MC!M779)</f>
        <v>-</v>
      </c>
      <c r="H801" s="125" t="str">
        <f>IF(FN_MC!K779="","*",FN_MC!K779)</f>
        <v>*</v>
      </c>
      <c r="I801" s="110" t="str">
        <f>IF(FN_MC!O779="","*",FN_MC!O779)</f>
        <v>*</v>
      </c>
      <c r="J801" s="110" t="str">
        <f>IF(FN_MC!P779="","*",FN_MC!P779)</f>
        <v>*</v>
      </c>
      <c r="K801" s="118" t="str">
        <f>IF(FN_MC!AK779="","*",FN_MC!AK779)</f>
        <v>-</v>
      </c>
      <c r="L801" s="118" t="str">
        <f>IF(FN_MC!AM779="","*",FN_MC!AM779)</f>
        <v>-</v>
      </c>
      <c r="M801" s="118" t="str">
        <f>IF(FN_MC!AP779="","*",FN_MC!AP779)</f>
        <v>-</v>
      </c>
      <c r="N801" s="118" t="str">
        <f>IF(FN_MC!AM779="","*",FN_MC!AM779)</f>
        <v>-</v>
      </c>
      <c r="O801" s="136">
        <f>FN_MC!BH779</f>
        <v>0</v>
      </c>
      <c r="P801" s="78"/>
      <c r="Q801" s="120" t="str">
        <f>IF($A$2=1,IF(FN_MC!BJ779="","*",FN_MC!BJ779),IF(FN_MC!BK779="","*",FN_MC!BK779))</f>
        <v>*</v>
      </c>
    </row>
    <row r="802" spans="1:17">
      <c r="A802" s="85" t="str">
        <f>IF(FN_MC!B780="","*",FN_MC!B780)</f>
        <v>*</v>
      </c>
      <c r="B802" s="86" t="str">
        <f>IF(FN_MC!X780="","*",FN_MC!X780)</f>
        <v>*</v>
      </c>
      <c r="C802" s="87" t="str">
        <f>IF(FN_MC!S780="","*",FN_MC!S780)</f>
        <v>*</v>
      </c>
      <c r="D802" s="87" t="str">
        <f>IF(FN_MC!T780="","*",FN_MC!T780)</f>
        <v>*</v>
      </c>
      <c r="E802" s="87" t="str">
        <f>IF(FN_MC!D780="","*",FN_MC!D780)</f>
        <v>*</v>
      </c>
      <c r="F802" s="87" t="str">
        <f>IF(FN_MC!H780="","*",FN_MC!H780)</f>
        <v>*</v>
      </c>
      <c r="G802" s="87" t="str">
        <f>IF(FN_MC!M780="","*",FN_MC!M780)</f>
        <v>*</v>
      </c>
      <c r="H802" s="125" t="str">
        <f>IF(FN_MC!K780="","*",FN_MC!K780)</f>
        <v>*</v>
      </c>
      <c r="I802" s="110" t="str">
        <f>IF(FN_MC!O780="","*",FN_MC!O780)</f>
        <v>*</v>
      </c>
      <c r="J802" s="110" t="str">
        <f>IF(FN_MC!P780="","*",FN_MC!P780)</f>
        <v>*</v>
      </c>
      <c r="K802" s="118" t="str">
        <f>IF(FN_MC!AK780="","*",FN_MC!AK780)</f>
        <v>*</v>
      </c>
      <c r="L802" s="118" t="str">
        <f>IF(FN_MC!AM780="","*",FN_MC!AM780)</f>
        <v>*</v>
      </c>
      <c r="M802" s="118" t="str">
        <f>IF(FN_MC!AP780="","*",FN_MC!AP780)</f>
        <v>*</v>
      </c>
      <c r="N802" s="118" t="str">
        <f>IF(FN_MC!AM780="","*",FN_MC!AM780)</f>
        <v>*</v>
      </c>
      <c r="O802" s="136">
        <f>FN_MC!BH780</f>
        <v>0</v>
      </c>
      <c r="P802" s="78"/>
      <c r="Q802" s="120" t="str">
        <f>IF($A$2=1,IF(FN_MC!BJ780="","*",FN_MC!BJ780),IF(FN_MC!BK780="","*",FN_MC!BK780))</f>
        <v>*</v>
      </c>
    </row>
    <row r="803" spans="1:17">
      <c r="A803" s="85" t="str">
        <f>IF(FN_MC!B781="","*",FN_MC!B781)</f>
        <v>*</v>
      </c>
      <c r="B803" s="86" t="str">
        <f>IF(FN_MC!X781="","*",FN_MC!X781)</f>
        <v>*</v>
      </c>
      <c r="C803" s="87" t="str">
        <f>IF(FN_MC!S781="","*",FN_MC!S781)</f>
        <v>*</v>
      </c>
      <c r="D803" s="87" t="str">
        <f>IF(FN_MC!T781="","*",FN_MC!T781)</f>
        <v>*</v>
      </c>
      <c r="E803" s="87" t="str">
        <f>IF(FN_MC!D781="","*",FN_MC!D781)</f>
        <v>*</v>
      </c>
      <c r="F803" s="87" t="str">
        <f>IF(FN_MC!H781="","*",FN_MC!H781)</f>
        <v>*</v>
      </c>
      <c r="G803" s="87" t="str">
        <f>IF(FN_MC!M781="","*",FN_MC!M781)</f>
        <v>*</v>
      </c>
      <c r="H803" s="125" t="str">
        <f>IF(FN_MC!K781="","*",FN_MC!K781)</f>
        <v>*</v>
      </c>
      <c r="I803" s="110" t="str">
        <f>IF(FN_MC!O781="","*",FN_MC!O781)</f>
        <v>*</v>
      </c>
      <c r="J803" s="110" t="str">
        <f>IF(FN_MC!P781="","*",FN_MC!P781)</f>
        <v>*</v>
      </c>
      <c r="K803" s="118" t="str">
        <f>IF(FN_MC!AK781="","*",FN_MC!AK781)</f>
        <v>*</v>
      </c>
      <c r="L803" s="118" t="str">
        <f>IF(FN_MC!AM781="","*",FN_MC!AM781)</f>
        <v>*</v>
      </c>
      <c r="M803" s="118" t="str">
        <f>IF(FN_MC!AP781="","*",FN_MC!AP781)</f>
        <v>*</v>
      </c>
      <c r="N803" s="118" t="str">
        <f>IF(FN_MC!AM781="","*",FN_MC!AM781)</f>
        <v>*</v>
      </c>
      <c r="O803" s="136">
        <f>FN_MC!BH781</f>
        <v>0</v>
      </c>
      <c r="P803" s="78"/>
      <c r="Q803" s="120" t="str">
        <f>IF($A$2=1,IF(FN_MC!BJ781="","*",FN_MC!BJ781),IF(FN_MC!BK781="","*",FN_MC!BK781))</f>
        <v>*</v>
      </c>
    </row>
    <row r="804" spans="1:17">
      <c r="A804" s="85" t="str">
        <f>IF(FN_MC!B782="","*",FN_MC!B782)</f>
        <v>*</v>
      </c>
      <c r="B804" s="86" t="str">
        <f>IF(FN_MC!X782="","*",FN_MC!X782)</f>
        <v>*</v>
      </c>
      <c r="C804" s="87" t="str">
        <f>IF(FN_MC!S782="","*",FN_MC!S782)</f>
        <v>*</v>
      </c>
      <c r="D804" s="87" t="str">
        <f>IF(FN_MC!T782="","*",FN_MC!T782)</f>
        <v>*</v>
      </c>
      <c r="E804" s="87" t="str">
        <f>IF(FN_MC!D782="","*",FN_MC!D782)</f>
        <v>*</v>
      </c>
      <c r="F804" s="87" t="str">
        <f>IF(FN_MC!H782="","*",FN_MC!H782)</f>
        <v>*</v>
      </c>
      <c r="G804" s="87" t="str">
        <f>IF(FN_MC!M782="","*",FN_MC!M782)</f>
        <v>*</v>
      </c>
      <c r="H804" s="125" t="str">
        <f>IF(FN_MC!K782="","*",FN_MC!K782)</f>
        <v>*</v>
      </c>
      <c r="I804" s="110" t="str">
        <f>IF(FN_MC!O782="","*",FN_MC!O782)</f>
        <v>*</v>
      </c>
      <c r="J804" s="110" t="str">
        <f>IF(FN_MC!P782="","*",FN_MC!P782)</f>
        <v>*</v>
      </c>
      <c r="K804" s="118" t="str">
        <f>IF(FN_MC!AK782="","*",FN_MC!AK782)</f>
        <v>*</v>
      </c>
      <c r="L804" s="118" t="str">
        <f>IF(FN_MC!AM782="","*",FN_MC!AM782)</f>
        <v>*</v>
      </c>
      <c r="M804" s="118" t="str">
        <f>IF(FN_MC!AP782="","*",FN_MC!AP782)</f>
        <v>*</v>
      </c>
      <c r="N804" s="118" t="str">
        <f>IF(FN_MC!AM782="","*",FN_MC!AM782)</f>
        <v>*</v>
      </c>
      <c r="O804" s="136">
        <f>FN_MC!BH782</f>
        <v>0</v>
      </c>
      <c r="P804" s="78"/>
      <c r="Q804" s="120" t="str">
        <f>IF($A$2=1,IF(FN_MC!BJ782="","*",FN_MC!BJ782),IF(FN_MC!BK782="","*",FN_MC!BK782))</f>
        <v>*</v>
      </c>
    </row>
    <row r="805" spans="1:17">
      <c r="A805" s="85" t="str">
        <f>IF(FN_MC!B783="","*",FN_MC!B783)</f>
        <v>*</v>
      </c>
      <c r="B805" s="86" t="str">
        <f>IF(FN_MC!X783="","*",FN_MC!X783)</f>
        <v>*</v>
      </c>
      <c r="C805" s="87" t="str">
        <f>IF(FN_MC!S783="","*",FN_MC!S783)</f>
        <v>*</v>
      </c>
      <c r="D805" s="87" t="str">
        <f>IF(FN_MC!T783="","*",FN_MC!T783)</f>
        <v>*</v>
      </c>
      <c r="E805" s="87" t="str">
        <f>IF(FN_MC!D783="","*",FN_MC!D783)</f>
        <v>*</v>
      </c>
      <c r="F805" s="87" t="str">
        <f>IF(FN_MC!H783="","*",FN_MC!H783)</f>
        <v>*</v>
      </c>
      <c r="G805" s="87" t="str">
        <f>IF(FN_MC!M783="","*",FN_MC!M783)</f>
        <v>*</v>
      </c>
      <c r="H805" s="125" t="str">
        <f>IF(FN_MC!K783="","*",FN_MC!K783)</f>
        <v>*</v>
      </c>
      <c r="I805" s="110" t="str">
        <f>IF(FN_MC!O783="","*",FN_MC!O783)</f>
        <v>*</v>
      </c>
      <c r="J805" s="110" t="str">
        <f>IF(FN_MC!P783="","*",FN_MC!P783)</f>
        <v>*</v>
      </c>
      <c r="K805" s="118" t="str">
        <f>IF(FN_MC!AK783="","*",FN_MC!AK783)</f>
        <v>*</v>
      </c>
      <c r="L805" s="118" t="str">
        <f>IF(FN_MC!AM783="","*",FN_MC!AM783)</f>
        <v>*</v>
      </c>
      <c r="M805" s="118" t="str">
        <f>IF(FN_MC!AP783="","*",FN_MC!AP783)</f>
        <v>*</v>
      </c>
      <c r="N805" s="118" t="str">
        <f>IF(FN_MC!AM783="","*",FN_MC!AM783)</f>
        <v>*</v>
      </c>
      <c r="O805" s="136">
        <f>FN_MC!BH783</f>
        <v>0</v>
      </c>
      <c r="P805" s="78"/>
      <c r="Q805" s="120" t="str">
        <f>IF($A$2=1,IF(FN_MC!BJ783="","*",FN_MC!BJ783),IF(FN_MC!BK783="","*",FN_MC!BK783))</f>
        <v>*</v>
      </c>
    </row>
    <row r="806" spans="1:17">
      <c r="A806" s="85" t="str">
        <f>IF(FN_MC!B784="","*",FN_MC!B784)</f>
        <v>*</v>
      </c>
      <c r="B806" s="86" t="str">
        <f>IF(FN_MC!X784="","*",FN_MC!X784)</f>
        <v>*</v>
      </c>
      <c r="C806" s="87" t="str">
        <f>IF(FN_MC!S784="","*",FN_MC!S784)</f>
        <v>*</v>
      </c>
      <c r="D806" s="87" t="str">
        <f>IF(FN_MC!T784="","*",FN_MC!T784)</f>
        <v>*</v>
      </c>
      <c r="E806" s="87" t="str">
        <f>IF(FN_MC!D784="","*",FN_MC!D784)</f>
        <v>*</v>
      </c>
      <c r="F806" s="87" t="str">
        <f>IF(FN_MC!H784="","*",FN_MC!H784)</f>
        <v>*</v>
      </c>
      <c r="G806" s="87" t="str">
        <f>IF(FN_MC!M784="","*",FN_MC!M784)</f>
        <v>*</v>
      </c>
      <c r="H806" s="125" t="str">
        <f>IF(FN_MC!K784="","*",FN_MC!K784)</f>
        <v>*</v>
      </c>
      <c r="I806" s="110" t="str">
        <f>IF(FN_MC!O784="","*",FN_MC!O784)</f>
        <v>*</v>
      </c>
      <c r="J806" s="110" t="str">
        <f>IF(FN_MC!P784="","*",FN_MC!P784)</f>
        <v>*</v>
      </c>
      <c r="K806" s="118" t="str">
        <f>IF(FN_MC!AK784="","*",FN_MC!AK784)</f>
        <v>*</v>
      </c>
      <c r="L806" s="118" t="str">
        <f>IF(FN_MC!AM784="","*",FN_MC!AM784)</f>
        <v>*</v>
      </c>
      <c r="M806" s="118" t="str">
        <f>IF(FN_MC!AP784="","*",FN_MC!AP784)</f>
        <v>*</v>
      </c>
      <c r="N806" s="118" t="str">
        <f>IF(FN_MC!AM784="","*",FN_MC!AM784)</f>
        <v>*</v>
      </c>
      <c r="O806" s="136">
        <f>FN_MC!BH784</f>
        <v>0</v>
      </c>
      <c r="P806" s="78"/>
      <c r="Q806" s="120" t="str">
        <f>IF($A$2=1,IF(FN_MC!BJ784="","*",FN_MC!BJ784),IF(FN_MC!BK784="","*",FN_MC!BK784))</f>
        <v>*</v>
      </c>
    </row>
    <row r="807" spans="1:17">
      <c r="A807" s="85" t="str">
        <f>IF(FN_MC!B785="","*",FN_MC!B785)</f>
        <v>*</v>
      </c>
      <c r="B807" s="86" t="str">
        <f>IF(FN_MC!X785="","*",FN_MC!X785)</f>
        <v>*</v>
      </c>
      <c r="C807" s="87" t="str">
        <f>IF(FN_MC!S785="","*",FN_MC!S785)</f>
        <v>*</v>
      </c>
      <c r="D807" s="87" t="str">
        <f>IF(FN_MC!T785="","*",FN_MC!T785)</f>
        <v>*</v>
      </c>
      <c r="E807" s="87" t="str">
        <f>IF(FN_MC!D785="","*",FN_MC!D785)</f>
        <v>*</v>
      </c>
      <c r="F807" s="87" t="str">
        <f>IF(FN_MC!H785="","*",FN_MC!H785)</f>
        <v>*</v>
      </c>
      <c r="G807" s="87" t="str">
        <f>IF(FN_MC!M785="","*",FN_MC!M785)</f>
        <v>*</v>
      </c>
      <c r="H807" s="125" t="str">
        <f>IF(FN_MC!K785="","*",FN_MC!K785)</f>
        <v>*</v>
      </c>
      <c r="I807" s="110" t="str">
        <f>IF(FN_MC!O785="","*",FN_MC!O785)</f>
        <v>*</v>
      </c>
      <c r="J807" s="110" t="str">
        <f>IF(FN_MC!P785="","*",FN_MC!P785)</f>
        <v>*</v>
      </c>
      <c r="K807" s="118" t="str">
        <f>IF(FN_MC!AK785="","*",FN_MC!AK785)</f>
        <v>*</v>
      </c>
      <c r="L807" s="118" t="str">
        <f>IF(FN_MC!AM785="","*",FN_MC!AM785)</f>
        <v>*</v>
      </c>
      <c r="M807" s="118" t="str">
        <f>IF(FN_MC!AP785="","*",FN_MC!AP785)</f>
        <v>*</v>
      </c>
      <c r="N807" s="118" t="str">
        <f>IF(FN_MC!AM785="","*",FN_MC!AM785)</f>
        <v>*</v>
      </c>
      <c r="O807" s="136">
        <f>FN_MC!BH785</f>
        <v>0</v>
      </c>
      <c r="P807" s="78"/>
      <c r="Q807" s="120" t="str">
        <f>IF($A$2=1,IF(FN_MC!BJ785="","*",FN_MC!BJ785),IF(FN_MC!BK785="","*",FN_MC!BK785))</f>
        <v>*</v>
      </c>
    </row>
    <row r="808" spans="1:17">
      <c r="A808" s="85" t="str">
        <f>IF(FN_MC!B786="","*",FN_MC!B786)</f>
        <v>*</v>
      </c>
      <c r="B808" s="86" t="str">
        <f>IF(FN_MC!X786="","*",FN_MC!X786)</f>
        <v>*</v>
      </c>
      <c r="C808" s="87" t="str">
        <f>IF(FN_MC!S786="","*",FN_MC!S786)</f>
        <v>*</v>
      </c>
      <c r="D808" s="87" t="str">
        <f>IF(FN_MC!T786="","*",FN_MC!T786)</f>
        <v>*</v>
      </c>
      <c r="E808" s="87" t="str">
        <f>IF(FN_MC!D786="","*",FN_MC!D786)</f>
        <v>*</v>
      </c>
      <c r="F808" s="87" t="str">
        <f>IF(FN_MC!H786="","*",FN_MC!H786)</f>
        <v>*</v>
      </c>
      <c r="G808" s="87" t="str">
        <f>IF(FN_MC!M786="","*",FN_MC!M786)</f>
        <v>*</v>
      </c>
      <c r="H808" s="125" t="str">
        <f>IF(FN_MC!K786="","*",FN_MC!K786)</f>
        <v>*</v>
      </c>
      <c r="I808" s="110" t="str">
        <f>IF(FN_MC!O786="","*",FN_MC!O786)</f>
        <v>*</v>
      </c>
      <c r="J808" s="110" t="str">
        <f>IF(FN_MC!P786="","*",FN_MC!P786)</f>
        <v>*</v>
      </c>
      <c r="K808" s="118" t="str">
        <f>IF(FN_MC!AK786="","*",FN_MC!AK786)</f>
        <v>*</v>
      </c>
      <c r="L808" s="118" t="str">
        <f>IF(FN_MC!AM786="","*",FN_MC!AM786)</f>
        <v>*</v>
      </c>
      <c r="M808" s="118" t="str">
        <f>IF(FN_MC!AP786="","*",FN_MC!AP786)</f>
        <v>*</v>
      </c>
      <c r="N808" s="118" t="str">
        <f>IF(FN_MC!AM786="","*",FN_MC!AM786)</f>
        <v>*</v>
      </c>
      <c r="O808" s="136">
        <f>FN_MC!BH786</f>
        <v>0</v>
      </c>
      <c r="P808" s="78"/>
      <c r="Q808" s="120" t="str">
        <f>IF($A$2=1,IF(FN_MC!BJ786="","*",FN_MC!BJ786),IF(FN_MC!BK786="","*",FN_MC!BK786))</f>
        <v>*</v>
      </c>
    </row>
    <row r="809" spans="1:17">
      <c r="A809" s="85" t="str">
        <f>IF(FN_MC!B787="","*",FN_MC!B787)</f>
        <v>*</v>
      </c>
      <c r="B809" s="86" t="str">
        <f>IF(FN_MC!X787="","*",FN_MC!X787)</f>
        <v>*</v>
      </c>
      <c r="C809" s="87" t="str">
        <f>IF(FN_MC!S787="","*",FN_MC!S787)</f>
        <v>*</v>
      </c>
      <c r="D809" s="87" t="str">
        <f>IF(FN_MC!T787="","*",FN_MC!T787)</f>
        <v>*</v>
      </c>
      <c r="E809" s="87" t="str">
        <f>IF(FN_MC!D787="","*",FN_MC!D787)</f>
        <v>*</v>
      </c>
      <c r="F809" s="87" t="str">
        <f>IF(FN_MC!H787="","*",FN_MC!H787)</f>
        <v>*</v>
      </c>
      <c r="G809" s="87" t="str">
        <f>IF(FN_MC!M787="","*",FN_MC!M787)</f>
        <v>*</v>
      </c>
      <c r="H809" s="125" t="str">
        <f>IF(FN_MC!K787="","*",FN_MC!K787)</f>
        <v>*</v>
      </c>
      <c r="I809" s="110" t="str">
        <f>IF(FN_MC!O787="","*",FN_MC!O787)</f>
        <v>*</v>
      </c>
      <c r="J809" s="110" t="str">
        <f>IF(FN_MC!P787="","*",FN_MC!P787)</f>
        <v>*</v>
      </c>
      <c r="K809" s="118" t="str">
        <f>IF(FN_MC!AK787="","*",FN_MC!AK787)</f>
        <v>*</v>
      </c>
      <c r="L809" s="118" t="str">
        <f>IF(FN_MC!AM787="","*",FN_MC!AM787)</f>
        <v>*</v>
      </c>
      <c r="M809" s="118" t="str">
        <f>IF(FN_MC!AP787="","*",FN_MC!AP787)</f>
        <v>*</v>
      </c>
      <c r="N809" s="118" t="str">
        <f>IF(FN_MC!AM787="","*",FN_MC!AM787)</f>
        <v>*</v>
      </c>
      <c r="O809" s="136">
        <f>FN_MC!BH787</f>
        <v>0</v>
      </c>
      <c r="P809" s="78"/>
      <c r="Q809" s="120" t="str">
        <f>IF($A$2=1,IF(FN_MC!BJ787="","*",FN_MC!BJ787),IF(FN_MC!BK787="","*",FN_MC!BK787))</f>
        <v>*</v>
      </c>
    </row>
    <row r="810" spans="1:17">
      <c r="A810" s="85" t="str">
        <f>IF(FN_MC!B788="","*",FN_MC!B788)</f>
        <v>*</v>
      </c>
      <c r="B810" s="86" t="str">
        <f>IF(FN_MC!X788="","*",FN_MC!X788)</f>
        <v>*</v>
      </c>
      <c r="C810" s="87" t="str">
        <f>IF(FN_MC!S788="","*",FN_MC!S788)</f>
        <v>*</v>
      </c>
      <c r="D810" s="87" t="str">
        <f>IF(FN_MC!T788="","*",FN_MC!T788)</f>
        <v>*</v>
      </c>
      <c r="E810" s="87" t="str">
        <f>IF(FN_MC!D788="","*",FN_MC!D788)</f>
        <v>*</v>
      </c>
      <c r="F810" s="87" t="str">
        <f>IF(FN_MC!H788="","*",FN_MC!H788)</f>
        <v>*</v>
      </c>
      <c r="G810" s="87" t="str">
        <f>IF(FN_MC!M788="","*",FN_MC!M788)</f>
        <v>*</v>
      </c>
      <c r="H810" s="125" t="str">
        <f>IF(FN_MC!K788="","*",FN_MC!K788)</f>
        <v>*</v>
      </c>
      <c r="I810" s="110" t="str">
        <f>IF(FN_MC!O788="","*",FN_MC!O788)</f>
        <v>*</v>
      </c>
      <c r="J810" s="110" t="str">
        <f>IF(FN_MC!P788="","*",FN_MC!P788)</f>
        <v>*</v>
      </c>
      <c r="K810" s="118" t="str">
        <f>IF(FN_MC!AK788="","*",FN_MC!AK788)</f>
        <v>*</v>
      </c>
      <c r="L810" s="118" t="str">
        <f>IF(FN_MC!AM788="","*",FN_MC!AM788)</f>
        <v>*</v>
      </c>
      <c r="M810" s="118" t="str">
        <f>IF(FN_MC!AP788="","*",FN_MC!AP788)</f>
        <v>*</v>
      </c>
      <c r="N810" s="118" t="str">
        <f>IF(FN_MC!AM788="","*",FN_MC!AM788)</f>
        <v>*</v>
      </c>
      <c r="O810" s="136">
        <f>FN_MC!BH788</f>
        <v>0</v>
      </c>
      <c r="P810" s="78"/>
      <c r="Q810" s="120" t="str">
        <f>IF($A$2=1,IF(FN_MC!BJ788="","*",FN_MC!BJ788),IF(FN_MC!BK788="","*",FN_MC!BK788))</f>
        <v>*</v>
      </c>
    </row>
    <row r="811" spans="1:17">
      <c r="A811" s="85" t="str">
        <f>IF(FN_MC!B789="","*",FN_MC!B789)</f>
        <v>*</v>
      </c>
      <c r="B811" s="86" t="str">
        <f>IF(FN_MC!X789="","*",FN_MC!X789)</f>
        <v>*</v>
      </c>
      <c r="C811" s="87" t="str">
        <f>IF(FN_MC!S789="","*",FN_MC!S789)</f>
        <v>*</v>
      </c>
      <c r="D811" s="87" t="str">
        <f>IF(FN_MC!T789="","*",FN_MC!T789)</f>
        <v>*</v>
      </c>
      <c r="E811" s="87" t="str">
        <f>IF(FN_MC!D789="","*",FN_MC!D789)</f>
        <v>*</v>
      </c>
      <c r="F811" s="87" t="str">
        <f>IF(FN_MC!H789="","*",FN_MC!H789)</f>
        <v>*</v>
      </c>
      <c r="G811" s="87" t="str">
        <f>IF(FN_MC!M789="","*",FN_MC!M789)</f>
        <v>*</v>
      </c>
      <c r="H811" s="125" t="str">
        <f>IF(FN_MC!K789="","*",FN_MC!K789)</f>
        <v>*</v>
      </c>
      <c r="I811" s="110" t="str">
        <f>IF(FN_MC!O789="","*",FN_MC!O789)</f>
        <v>*</v>
      </c>
      <c r="J811" s="110" t="str">
        <f>IF(FN_MC!P789="","*",FN_MC!P789)</f>
        <v>*</v>
      </c>
      <c r="K811" s="118" t="str">
        <f>IF(FN_MC!AK789="","*",FN_MC!AK789)</f>
        <v>*</v>
      </c>
      <c r="L811" s="118" t="str">
        <f>IF(FN_MC!AM789="","*",FN_MC!AM789)</f>
        <v>*</v>
      </c>
      <c r="M811" s="118" t="str">
        <f>IF(FN_MC!AP789="","*",FN_MC!AP789)</f>
        <v>*</v>
      </c>
      <c r="N811" s="118" t="str">
        <f>IF(FN_MC!AM789="","*",FN_MC!AM789)</f>
        <v>*</v>
      </c>
      <c r="O811" s="136">
        <f>FN_MC!BH789</f>
        <v>0</v>
      </c>
      <c r="P811" s="78"/>
      <c r="Q811" s="120" t="str">
        <f>IF($A$2=1,IF(FN_MC!BJ789="","*",FN_MC!BJ789),IF(FN_MC!BK789="","*",FN_MC!BK789))</f>
        <v>*</v>
      </c>
    </row>
    <row r="812" spans="1:17">
      <c r="A812" s="85" t="str">
        <f>IF(FN_MC!B790="","*",FN_MC!B790)</f>
        <v>*</v>
      </c>
      <c r="B812" s="86" t="str">
        <f>IF(FN_MC!X790="","*",FN_MC!X790)</f>
        <v>*</v>
      </c>
      <c r="C812" s="87" t="str">
        <f>IF(FN_MC!S790="","*",FN_MC!S790)</f>
        <v>*</v>
      </c>
      <c r="D812" s="87" t="str">
        <f>IF(FN_MC!T790="","*",FN_MC!T790)</f>
        <v>*</v>
      </c>
      <c r="E812" s="87" t="str">
        <f>IF(FN_MC!D790="","*",FN_MC!D790)</f>
        <v>*</v>
      </c>
      <c r="F812" s="87" t="str">
        <f>IF(FN_MC!H790="","*",FN_MC!H790)</f>
        <v>*</v>
      </c>
      <c r="G812" s="87" t="str">
        <f>IF(FN_MC!M790="","*",FN_MC!M790)</f>
        <v>*</v>
      </c>
      <c r="H812" s="125" t="str">
        <f>IF(FN_MC!K790="","*",FN_MC!K790)</f>
        <v>*</v>
      </c>
      <c r="I812" s="110" t="str">
        <f>IF(FN_MC!O790="","*",FN_MC!O790)</f>
        <v>*</v>
      </c>
      <c r="J812" s="110" t="str">
        <f>IF(FN_MC!P790="","*",FN_MC!P790)</f>
        <v>*</v>
      </c>
      <c r="K812" s="118" t="str">
        <f>IF(FN_MC!AK790="","*",FN_MC!AK790)</f>
        <v>*</v>
      </c>
      <c r="L812" s="118" t="str">
        <f>IF(FN_MC!AM790="","*",FN_MC!AM790)</f>
        <v>*</v>
      </c>
      <c r="M812" s="118" t="str">
        <f>IF(FN_MC!AP790="","*",FN_MC!AP790)</f>
        <v>*</v>
      </c>
      <c r="N812" s="118" t="str">
        <f>IF(FN_MC!AM790="","*",FN_MC!AM790)</f>
        <v>*</v>
      </c>
      <c r="O812" s="136">
        <f>FN_MC!BH790</f>
        <v>0</v>
      </c>
      <c r="P812" s="78"/>
      <c r="Q812" s="120" t="str">
        <f>IF($A$2=1,IF(FN_MC!BJ790="","*",FN_MC!BJ790),IF(FN_MC!BK790="","*",FN_MC!BK790))</f>
        <v>*</v>
      </c>
    </row>
    <row r="813" spans="1:17">
      <c r="A813" s="85" t="str">
        <f>IF(FN_MC!B791="","*",FN_MC!B791)</f>
        <v>*</v>
      </c>
      <c r="B813" s="86" t="str">
        <f>IF(FN_MC!X791="","*",FN_MC!X791)</f>
        <v>*</v>
      </c>
      <c r="C813" s="87" t="str">
        <f>IF(FN_MC!S791="","*",FN_MC!S791)</f>
        <v>*</v>
      </c>
      <c r="D813" s="87" t="str">
        <f>IF(FN_MC!T791="","*",FN_MC!T791)</f>
        <v>*</v>
      </c>
      <c r="E813" s="87" t="str">
        <f>IF(FN_MC!D791="","*",FN_MC!D791)</f>
        <v>*</v>
      </c>
      <c r="F813" s="87" t="str">
        <f>IF(FN_MC!H791="","*",FN_MC!H791)</f>
        <v>*</v>
      </c>
      <c r="G813" s="87" t="str">
        <f>IF(FN_MC!M791="","*",FN_MC!M791)</f>
        <v>*</v>
      </c>
      <c r="H813" s="125" t="str">
        <f>IF(FN_MC!K791="","*",FN_MC!K791)</f>
        <v>*</v>
      </c>
      <c r="I813" s="110" t="str">
        <f>IF(FN_MC!O791="","*",FN_MC!O791)</f>
        <v>*</v>
      </c>
      <c r="J813" s="110" t="str">
        <f>IF(FN_MC!P791="","*",FN_MC!P791)</f>
        <v>*</v>
      </c>
      <c r="K813" s="118" t="str">
        <f>IF(FN_MC!AK791="","*",FN_MC!AK791)</f>
        <v>*</v>
      </c>
      <c r="L813" s="118" t="str">
        <f>IF(FN_MC!AM791="","*",FN_MC!AM791)</f>
        <v>*</v>
      </c>
      <c r="M813" s="118" t="str">
        <f>IF(FN_MC!AP791="","*",FN_MC!AP791)</f>
        <v>*</v>
      </c>
      <c r="N813" s="118" t="str">
        <f>IF(FN_MC!AM791="","*",FN_MC!AM791)</f>
        <v>*</v>
      </c>
      <c r="O813" s="136">
        <f>FN_MC!BH791</f>
        <v>0</v>
      </c>
      <c r="P813" s="78"/>
      <c r="Q813" s="120" t="str">
        <f>IF($A$2=1,IF(FN_MC!BJ791="","*",FN_MC!BJ791),IF(FN_MC!BK791="","*",FN_MC!BK791))</f>
        <v>*</v>
      </c>
    </row>
    <row r="814" spans="1:17">
      <c r="A814" s="85" t="str">
        <f>IF(FN_MC!B792="","*",FN_MC!B792)</f>
        <v>*</v>
      </c>
      <c r="B814" s="86" t="str">
        <f>IF(FN_MC!X792="","*",FN_MC!X792)</f>
        <v>*</v>
      </c>
      <c r="C814" s="87" t="str">
        <f>IF(FN_MC!S792="","*",FN_MC!S792)</f>
        <v>*</v>
      </c>
      <c r="D814" s="87" t="str">
        <f>IF(FN_MC!T792="","*",FN_MC!T792)</f>
        <v>*</v>
      </c>
      <c r="E814" s="87" t="str">
        <f>IF(FN_MC!D792="","*",FN_MC!D792)</f>
        <v>*</v>
      </c>
      <c r="F814" s="87" t="str">
        <f>IF(FN_MC!H792="","*",FN_MC!H792)</f>
        <v>*</v>
      </c>
      <c r="G814" s="87" t="str">
        <f>IF(FN_MC!M792="","*",FN_MC!M792)</f>
        <v>*</v>
      </c>
      <c r="H814" s="125" t="str">
        <f>IF(FN_MC!K792="","*",FN_MC!K792)</f>
        <v>*</v>
      </c>
      <c r="I814" s="110" t="str">
        <f>IF(FN_MC!O792="","*",FN_MC!O792)</f>
        <v>*</v>
      </c>
      <c r="J814" s="110" t="str">
        <f>IF(FN_MC!P792="","*",FN_MC!P792)</f>
        <v>*</v>
      </c>
      <c r="K814" s="118" t="str">
        <f>IF(FN_MC!AK792="","*",FN_MC!AK792)</f>
        <v>*</v>
      </c>
      <c r="L814" s="118" t="str">
        <f>IF(FN_MC!AM792="","*",FN_MC!AM792)</f>
        <v>*</v>
      </c>
      <c r="M814" s="118" t="str">
        <f>IF(FN_MC!AP792="","*",FN_MC!AP792)</f>
        <v>*</v>
      </c>
      <c r="N814" s="118" t="str">
        <f>IF(FN_MC!AM792="","*",FN_MC!AM792)</f>
        <v>*</v>
      </c>
      <c r="O814" s="136">
        <f>FN_MC!BH792</f>
        <v>0</v>
      </c>
      <c r="P814" s="78"/>
      <c r="Q814" s="120" t="str">
        <f>IF($A$2=1,IF(FN_MC!BJ792="","*",FN_MC!BJ792),IF(FN_MC!BK792="","*",FN_MC!BK792))</f>
        <v>*</v>
      </c>
    </row>
    <row r="815" spans="1:17">
      <c r="A815" s="85" t="str">
        <f>IF(FN_MC!B793="","*",FN_MC!B793)</f>
        <v>*</v>
      </c>
      <c r="B815" s="86" t="str">
        <f>IF(FN_MC!X793="","*",FN_MC!X793)</f>
        <v>*</v>
      </c>
      <c r="C815" s="87" t="str">
        <f>IF(FN_MC!S793="","*",FN_MC!S793)</f>
        <v>*</v>
      </c>
      <c r="D815" s="87" t="str">
        <f>IF(FN_MC!T793="","*",FN_MC!T793)</f>
        <v>*</v>
      </c>
      <c r="E815" s="87" t="str">
        <f>IF(FN_MC!D793="","*",FN_MC!D793)</f>
        <v>*</v>
      </c>
      <c r="F815" s="87" t="str">
        <f>IF(FN_MC!H793="","*",FN_MC!H793)</f>
        <v>*</v>
      </c>
      <c r="G815" s="87" t="str">
        <f>IF(FN_MC!M793="","*",FN_MC!M793)</f>
        <v>*</v>
      </c>
      <c r="H815" s="125" t="str">
        <f>IF(FN_MC!K793="","*",FN_MC!K793)</f>
        <v>*</v>
      </c>
      <c r="I815" s="110" t="str">
        <f>IF(FN_MC!O793="","*",FN_MC!O793)</f>
        <v>*</v>
      </c>
      <c r="J815" s="110" t="str">
        <f>IF(FN_MC!P793="","*",FN_MC!P793)</f>
        <v>*</v>
      </c>
      <c r="K815" s="118" t="str">
        <f>IF(FN_MC!AK793="","*",FN_MC!AK793)</f>
        <v>*</v>
      </c>
      <c r="L815" s="118" t="str">
        <f>IF(FN_MC!AM793="","*",FN_MC!AM793)</f>
        <v>*</v>
      </c>
      <c r="M815" s="118" t="str">
        <f>IF(FN_MC!AP793="","*",FN_MC!AP793)</f>
        <v>*</v>
      </c>
      <c r="N815" s="118" t="str">
        <f>IF(FN_MC!AM793="","*",FN_MC!AM793)</f>
        <v>*</v>
      </c>
      <c r="O815" s="136">
        <f>FN_MC!BH793</f>
        <v>0</v>
      </c>
      <c r="P815" s="78"/>
      <c r="Q815" s="120" t="str">
        <f>IF($A$2=1,IF(FN_MC!BJ793="","*",FN_MC!BJ793),IF(FN_MC!BK793="","*",FN_MC!BK793))</f>
        <v>*</v>
      </c>
    </row>
    <row r="816" spans="1:17">
      <c r="A816" s="85" t="str">
        <f>IF(FN_MC!B794="","*",FN_MC!B794)</f>
        <v>*</v>
      </c>
      <c r="B816" s="86" t="str">
        <f>IF(FN_MC!X794="","*",FN_MC!X794)</f>
        <v>*</v>
      </c>
      <c r="C816" s="87" t="str">
        <f>IF(FN_MC!S794="","*",FN_MC!S794)</f>
        <v>*</v>
      </c>
      <c r="D816" s="87" t="str">
        <f>IF(FN_MC!T794="","*",FN_MC!T794)</f>
        <v>*</v>
      </c>
      <c r="E816" s="87" t="str">
        <f>IF(FN_MC!D794="","*",FN_MC!D794)</f>
        <v>*</v>
      </c>
      <c r="F816" s="87" t="str">
        <f>IF(FN_MC!H794="","*",FN_MC!H794)</f>
        <v>*</v>
      </c>
      <c r="G816" s="87" t="str">
        <f>IF(FN_MC!M794="","*",FN_MC!M794)</f>
        <v>*</v>
      </c>
      <c r="H816" s="125" t="str">
        <f>IF(FN_MC!K794="","*",FN_MC!K794)</f>
        <v>*</v>
      </c>
      <c r="I816" s="110" t="str">
        <f>IF(FN_MC!O794="","*",FN_MC!O794)</f>
        <v>*</v>
      </c>
      <c r="J816" s="110" t="str">
        <f>IF(FN_MC!P794="","*",FN_MC!P794)</f>
        <v>*</v>
      </c>
      <c r="K816" s="118" t="str">
        <f>IF(FN_MC!AK794="","*",FN_MC!AK794)</f>
        <v>*</v>
      </c>
      <c r="L816" s="118" t="str">
        <f>IF(FN_MC!AM794="","*",FN_MC!AM794)</f>
        <v>*</v>
      </c>
      <c r="M816" s="118" t="str">
        <f>IF(FN_MC!AP794="","*",FN_MC!AP794)</f>
        <v>*</v>
      </c>
      <c r="N816" s="118" t="str">
        <f>IF(FN_MC!AM794="","*",FN_MC!AM794)</f>
        <v>*</v>
      </c>
      <c r="O816" s="136">
        <f>FN_MC!BH794</f>
        <v>0</v>
      </c>
      <c r="P816" s="78"/>
      <c r="Q816" s="120" t="str">
        <f>IF($A$2=1,IF(FN_MC!BJ794="","*",FN_MC!BJ794),IF(FN_MC!BK794="","*",FN_MC!BK794))</f>
        <v>*</v>
      </c>
    </row>
    <row r="817" spans="1:17">
      <c r="A817" s="85" t="str">
        <f>IF(FN_MC!B795="","*",FN_MC!B795)</f>
        <v>*</v>
      </c>
      <c r="B817" s="86" t="str">
        <f>IF(FN_MC!X795="","*",FN_MC!X795)</f>
        <v>*</v>
      </c>
      <c r="C817" s="87" t="str">
        <f>IF(FN_MC!S795="","*",FN_MC!S795)</f>
        <v>*</v>
      </c>
      <c r="D817" s="87" t="str">
        <f>IF(FN_MC!T795="","*",FN_MC!T795)</f>
        <v>*</v>
      </c>
      <c r="E817" s="87" t="str">
        <f>IF(FN_MC!D795="","*",FN_MC!D795)</f>
        <v>*</v>
      </c>
      <c r="F817" s="87" t="str">
        <f>IF(FN_MC!H795="","*",FN_MC!H795)</f>
        <v>*</v>
      </c>
      <c r="G817" s="87" t="str">
        <f>IF(FN_MC!M795="","*",FN_MC!M795)</f>
        <v>*</v>
      </c>
      <c r="H817" s="125" t="str">
        <f>IF(FN_MC!K795="","*",FN_MC!K795)</f>
        <v>*</v>
      </c>
      <c r="I817" s="110" t="str">
        <f>IF(FN_MC!O795="","*",FN_MC!O795)</f>
        <v>*</v>
      </c>
      <c r="J817" s="110" t="str">
        <f>IF(FN_MC!P795="","*",FN_MC!P795)</f>
        <v>*</v>
      </c>
      <c r="K817" s="118" t="str">
        <f>IF(FN_MC!AK795="","*",FN_MC!AK795)</f>
        <v>*</v>
      </c>
      <c r="L817" s="118" t="str">
        <f>IF(FN_MC!AM795="","*",FN_MC!AM795)</f>
        <v>*</v>
      </c>
      <c r="M817" s="118" t="str">
        <f>IF(FN_MC!AP795="","*",FN_MC!AP795)</f>
        <v>*</v>
      </c>
      <c r="N817" s="118" t="str">
        <f>IF(FN_MC!AM795="","*",FN_MC!AM795)</f>
        <v>*</v>
      </c>
      <c r="O817" s="136">
        <f>FN_MC!BH795</f>
        <v>0</v>
      </c>
      <c r="P817" s="78"/>
      <c r="Q817" s="120" t="str">
        <f>IF($A$2=1,IF(FN_MC!BJ795="","*",FN_MC!BJ795),IF(FN_MC!BK795="","*",FN_MC!BK795))</f>
        <v>*</v>
      </c>
    </row>
    <row r="818" spans="1:17">
      <c r="A818" s="85" t="str">
        <f>IF(FN_MC!B796="","*",FN_MC!B796)</f>
        <v>*</v>
      </c>
      <c r="B818" s="86" t="str">
        <f>IF(FN_MC!X796="","*",FN_MC!X796)</f>
        <v>*</v>
      </c>
      <c r="C818" s="87" t="str">
        <f>IF(FN_MC!S796="","*",FN_MC!S796)</f>
        <v>*</v>
      </c>
      <c r="D818" s="87" t="str">
        <f>IF(FN_MC!T796="","*",FN_MC!T796)</f>
        <v>*</v>
      </c>
      <c r="E818" s="87" t="str">
        <f>IF(FN_MC!D796="","*",FN_MC!D796)</f>
        <v>*</v>
      </c>
      <c r="F818" s="87" t="str">
        <f>IF(FN_MC!H796="","*",FN_MC!H796)</f>
        <v>*</v>
      </c>
      <c r="G818" s="87" t="str">
        <f>IF(FN_MC!M796="","*",FN_MC!M796)</f>
        <v>*</v>
      </c>
      <c r="H818" s="125" t="str">
        <f>IF(FN_MC!K796="","*",FN_MC!K796)</f>
        <v>*</v>
      </c>
      <c r="I818" s="110" t="str">
        <f>IF(FN_MC!O796="","*",FN_MC!O796)</f>
        <v>*</v>
      </c>
      <c r="J818" s="110" t="str">
        <f>IF(FN_MC!P796="","*",FN_MC!P796)</f>
        <v>*</v>
      </c>
      <c r="K818" s="118" t="str">
        <f>IF(FN_MC!AK796="","*",FN_MC!AK796)</f>
        <v>*</v>
      </c>
      <c r="L818" s="118" t="str">
        <f>IF(FN_MC!AM796="","*",FN_MC!AM796)</f>
        <v>*</v>
      </c>
      <c r="M818" s="118" t="str">
        <f>IF(FN_MC!AP796="","*",FN_MC!AP796)</f>
        <v>*</v>
      </c>
      <c r="N818" s="118" t="str">
        <f>IF(FN_MC!AM796="","*",FN_MC!AM796)</f>
        <v>*</v>
      </c>
      <c r="O818" s="136">
        <f>FN_MC!BH796</f>
        <v>0</v>
      </c>
      <c r="P818" s="78"/>
      <c r="Q818" s="120" t="str">
        <f>IF($A$2=1,IF(FN_MC!BJ796="","*",FN_MC!BJ796),IF(FN_MC!BK796="","*",FN_MC!BK796))</f>
        <v>*</v>
      </c>
    </row>
    <row r="819" spans="1:17">
      <c r="A819" s="85" t="str">
        <f>IF(FN_MC!B797="","*",FN_MC!B797)</f>
        <v>*</v>
      </c>
      <c r="B819" s="86" t="str">
        <f>IF(FN_MC!X797="","*",FN_MC!X797)</f>
        <v>*</v>
      </c>
      <c r="C819" s="87" t="str">
        <f>IF(FN_MC!S797="","*",FN_MC!S797)</f>
        <v>*</v>
      </c>
      <c r="D819" s="87" t="str">
        <f>IF(FN_MC!T797="","*",FN_MC!T797)</f>
        <v>*</v>
      </c>
      <c r="E819" s="87" t="str">
        <f>IF(FN_MC!D797="","*",FN_MC!D797)</f>
        <v>*</v>
      </c>
      <c r="F819" s="87" t="str">
        <f>IF(FN_MC!H797="","*",FN_MC!H797)</f>
        <v>*</v>
      </c>
      <c r="G819" s="87" t="str">
        <f>IF(FN_MC!M797="","*",FN_MC!M797)</f>
        <v>*</v>
      </c>
      <c r="H819" s="125" t="str">
        <f>IF(FN_MC!K797="","*",FN_MC!K797)</f>
        <v>*</v>
      </c>
      <c r="I819" s="110" t="str">
        <f>IF(FN_MC!O797="","*",FN_MC!O797)</f>
        <v>*</v>
      </c>
      <c r="J819" s="110" t="str">
        <f>IF(FN_MC!P797="","*",FN_MC!P797)</f>
        <v>*</v>
      </c>
      <c r="K819" s="118" t="str">
        <f>IF(FN_MC!AK797="","*",FN_MC!AK797)</f>
        <v>*</v>
      </c>
      <c r="L819" s="118" t="str">
        <f>IF(FN_MC!AM797="","*",FN_MC!AM797)</f>
        <v>*</v>
      </c>
      <c r="M819" s="118" t="str">
        <f>IF(FN_MC!AP797="","*",FN_MC!AP797)</f>
        <v>*</v>
      </c>
      <c r="N819" s="118" t="str">
        <f>IF(FN_MC!AM797="","*",FN_MC!AM797)</f>
        <v>*</v>
      </c>
      <c r="O819" s="136">
        <f>FN_MC!BH797</f>
        <v>0</v>
      </c>
      <c r="P819" s="78"/>
      <c r="Q819" s="120" t="str">
        <f>IF($A$2=1,IF(FN_MC!BJ797="","*",FN_MC!BJ797),IF(FN_MC!BK797="","*",FN_MC!BK797))</f>
        <v>*</v>
      </c>
    </row>
    <row r="820" spans="1:17">
      <c r="A820" s="85" t="str">
        <f>IF(FN_MC!B798="","*",FN_MC!B798)</f>
        <v>*</v>
      </c>
      <c r="B820" s="86" t="str">
        <f>IF(FN_MC!X798="","*",FN_MC!X798)</f>
        <v>*</v>
      </c>
      <c r="C820" s="87" t="str">
        <f>IF(FN_MC!S798="","*",FN_MC!S798)</f>
        <v>*</v>
      </c>
      <c r="D820" s="87" t="str">
        <f>IF(FN_MC!T798="","*",FN_MC!T798)</f>
        <v>*</v>
      </c>
      <c r="E820" s="87" t="str">
        <f>IF(FN_MC!D798="","*",FN_MC!D798)</f>
        <v>*</v>
      </c>
      <c r="F820" s="87" t="str">
        <f>IF(FN_MC!H798="","*",FN_MC!H798)</f>
        <v>*</v>
      </c>
      <c r="G820" s="87" t="str">
        <f>IF(FN_MC!M798="","*",FN_MC!M798)</f>
        <v>*</v>
      </c>
      <c r="H820" s="125" t="str">
        <f>IF(FN_MC!K798="","*",FN_MC!K798)</f>
        <v>*</v>
      </c>
      <c r="I820" s="110" t="str">
        <f>IF(FN_MC!O798="","*",FN_MC!O798)</f>
        <v>*</v>
      </c>
      <c r="J820" s="110" t="str">
        <f>IF(FN_MC!P798="","*",FN_MC!P798)</f>
        <v>*</v>
      </c>
      <c r="K820" s="118" t="str">
        <f>IF(FN_MC!AK798="","*",FN_MC!AK798)</f>
        <v>*</v>
      </c>
      <c r="L820" s="118" t="str">
        <f>IF(FN_MC!AM798="","*",FN_MC!AM798)</f>
        <v>*</v>
      </c>
      <c r="M820" s="118" t="str">
        <f>IF(FN_MC!AP798="","*",FN_MC!AP798)</f>
        <v>*</v>
      </c>
      <c r="N820" s="118" t="str">
        <f>IF(FN_MC!AM798="","*",FN_MC!AM798)</f>
        <v>*</v>
      </c>
      <c r="O820" s="136">
        <f>FN_MC!BH798</f>
        <v>0</v>
      </c>
      <c r="P820" s="78"/>
      <c r="Q820" s="120" t="str">
        <f>IF($A$2=1,IF(FN_MC!BJ798="","*",FN_MC!BJ798),IF(FN_MC!BK798="","*",FN_MC!BK798))</f>
        <v>*</v>
      </c>
    </row>
    <row r="821" spans="1:17">
      <c r="A821" s="85" t="str">
        <f>IF(FN_MC!B799="","*",FN_MC!B799)</f>
        <v>*</v>
      </c>
      <c r="B821" s="86" t="str">
        <f>IF(FN_MC!X799="","*",FN_MC!X799)</f>
        <v>*</v>
      </c>
      <c r="C821" s="87" t="str">
        <f>IF(FN_MC!S799="","*",FN_MC!S799)</f>
        <v>*</v>
      </c>
      <c r="D821" s="87" t="str">
        <f>IF(FN_MC!T799="","*",FN_MC!T799)</f>
        <v>*</v>
      </c>
      <c r="E821" s="87" t="str">
        <f>IF(FN_MC!D799="","*",FN_MC!D799)</f>
        <v>*</v>
      </c>
      <c r="F821" s="87" t="str">
        <f>IF(FN_MC!H799="","*",FN_MC!H799)</f>
        <v>*</v>
      </c>
      <c r="G821" s="87" t="str">
        <f>IF(FN_MC!M799="","*",FN_MC!M799)</f>
        <v>*</v>
      </c>
      <c r="H821" s="125" t="str">
        <f>IF(FN_MC!K799="","*",FN_MC!K799)</f>
        <v>*</v>
      </c>
      <c r="I821" s="110" t="str">
        <f>IF(FN_MC!O799="","*",FN_MC!O799)</f>
        <v>*</v>
      </c>
      <c r="J821" s="110" t="str">
        <f>IF(FN_MC!P799="","*",FN_MC!P799)</f>
        <v>*</v>
      </c>
      <c r="K821" s="118" t="str">
        <f>IF(FN_MC!AK799="","*",FN_MC!AK799)</f>
        <v>*</v>
      </c>
      <c r="L821" s="118" t="str">
        <f>IF(FN_MC!AM799="","*",FN_MC!AM799)</f>
        <v>*</v>
      </c>
      <c r="M821" s="118" t="str">
        <f>IF(FN_MC!AP799="","*",FN_MC!AP799)</f>
        <v>*</v>
      </c>
      <c r="N821" s="118" t="str">
        <f>IF(FN_MC!AM799="","*",FN_MC!AM799)</f>
        <v>*</v>
      </c>
      <c r="O821" s="136">
        <f>FN_MC!BH799</f>
        <v>0</v>
      </c>
      <c r="P821" s="78"/>
      <c r="Q821" s="120" t="str">
        <f>IF($A$2=1,IF(FN_MC!BJ799="","*",FN_MC!BJ799),IF(FN_MC!BK799="","*",FN_MC!BK799))</f>
        <v>*</v>
      </c>
    </row>
    <row r="822" spans="1:17">
      <c r="A822" s="85" t="str">
        <f>IF(FN_MC!B800="","*",FN_MC!B800)</f>
        <v>*</v>
      </c>
      <c r="B822" s="86" t="str">
        <f>IF(FN_MC!X800="","*",FN_MC!X800)</f>
        <v>*</v>
      </c>
      <c r="C822" s="87" t="str">
        <f>IF(FN_MC!S800="","*",FN_MC!S800)</f>
        <v>*</v>
      </c>
      <c r="D822" s="87" t="str">
        <f>IF(FN_MC!T800="","*",FN_MC!T800)</f>
        <v>*</v>
      </c>
      <c r="E822" s="87" t="str">
        <f>IF(FN_MC!D800="","*",FN_MC!D800)</f>
        <v>*</v>
      </c>
      <c r="F822" s="87" t="str">
        <f>IF(FN_MC!H800="","*",FN_MC!H800)</f>
        <v>*</v>
      </c>
      <c r="G822" s="87" t="str">
        <f>IF(FN_MC!M800="","*",FN_MC!M800)</f>
        <v>*</v>
      </c>
      <c r="H822" s="125" t="str">
        <f>IF(FN_MC!K800="","*",FN_MC!K800)</f>
        <v>*</v>
      </c>
      <c r="I822" s="110" t="str">
        <f>IF(FN_MC!O800="","*",FN_MC!O800)</f>
        <v>*</v>
      </c>
      <c r="J822" s="110" t="str">
        <f>IF(FN_MC!P800="","*",FN_MC!P800)</f>
        <v>*</v>
      </c>
      <c r="K822" s="118" t="str">
        <f>IF(FN_MC!AK800="","*",FN_MC!AK800)</f>
        <v>*</v>
      </c>
      <c r="L822" s="118" t="str">
        <f>IF(FN_MC!AM800="","*",FN_MC!AM800)</f>
        <v>*</v>
      </c>
      <c r="M822" s="118" t="str">
        <f>IF(FN_MC!AP800="","*",FN_MC!AP800)</f>
        <v>*</v>
      </c>
      <c r="N822" s="118" t="str">
        <f>IF(FN_MC!AM800="","*",FN_MC!AM800)</f>
        <v>*</v>
      </c>
      <c r="O822" s="136">
        <f>FN_MC!BH800</f>
        <v>0</v>
      </c>
      <c r="P822" s="78"/>
      <c r="Q822" s="120" t="str">
        <f>IF($A$2=1,IF(FN_MC!BJ800="","*",FN_MC!BJ800),IF(FN_MC!BK800="","*",FN_MC!BK800))</f>
        <v>*</v>
      </c>
    </row>
    <row r="823" spans="1:17">
      <c r="A823" s="85" t="str">
        <f>IF(FN_MC!B801="","*",FN_MC!B801)</f>
        <v>*</v>
      </c>
      <c r="B823" s="86" t="str">
        <f>IF(FN_MC!X801="","*",FN_MC!X801)</f>
        <v>*</v>
      </c>
      <c r="C823" s="87" t="str">
        <f>IF(FN_MC!S801="","*",FN_MC!S801)</f>
        <v>*</v>
      </c>
      <c r="D823" s="87" t="str">
        <f>IF(FN_MC!T801="","*",FN_MC!T801)</f>
        <v>*</v>
      </c>
      <c r="E823" s="87" t="str">
        <f>IF(FN_MC!D801="","*",FN_MC!D801)</f>
        <v>*</v>
      </c>
      <c r="F823" s="87" t="str">
        <f>IF(FN_MC!H801="","*",FN_MC!H801)</f>
        <v>*</v>
      </c>
      <c r="G823" s="87" t="str">
        <f>IF(FN_MC!M801="","*",FN_MC!M801)</f>
        <v>*</v>
      </c>
      <c r="H823" s="125" t="str">
        <f>IF(FN_MC!K801="","*",FN_MC!K801)</f>
        <v>*</v>
      </c>
      <c r="I823" s="110" t="str">
        <f>IF(FN_MC!O801="","*",FN_MC!O801)</f>
        <v>*</v>
      </c>
      <c r="J823" s="110" t="str">
        <f>IF(FN_MC!P801="","*",FN_MC!P801)</f>
        <v>*</v>
      </c>
      <c r="K823" s="118" t="str">
        <f>IF(FN_MC!AK801="","*",FN_MC!AK801)</f>
        <v>*</v>
      </c>
      <c r="L823" s="118" t="str">
        <f>IF(FN_MC!AM801="","*",FN_MC!AM801)</f>
        <v>*</v>
      </c>
      <c r="M823" s="118" t="str">
        <f>IF(FN_MC!AP801="","*",FN_MC!AP801)</f>
        <v>*</v>
      </c>
      <c r="N823" s="118" t="str">
        <f>IF(FN_MC!AM801="","*",FN_MC!AM801)</f>
        <v>*</v>
      </c>
      <c r="O823" s="136">
        <f>FN_MC!BH801</f>
        <v>0</v>
      </c>
      <c r="P823" s="78"/>
      <c r="Q823" s="120" t="str">
        <f>IF($A$2=1,IF(FN_MC!BJ801="","*",FN_MC!BJ801),IF(FN_MC!BK801="","*",FN_MC!BK801))</f>
        <v>*</v>
      </c>
    </row>
    <row r="824" spans="1:17">
      <c r="A824" s="85" t="str">
        <f>IF(FN_MC!B802="","*",FN_MC!B802)</f>
        <v>*</v>
      </c>
      <c r="B824" s="86" t="str">
        <f>IF(FN_MC!X802="","*",FN_MC!X802)</f>
        <v>*</v>
      </c>
      <c r="C824" s="87" t="str">
        <f>IF(FN_MC!S802="","*",FN_MC!S802)</f>
        <v>*</v>
      </c>
      <c r="D824" s="87" t="str">
        <f>IF(FN_MC!T802="","*",FN_MC!T802)</f>
        <v>*</v>
      </c>
      <c r="E824" s="87" t="str">
        <f>IF(FN_MC!D802="","*",FN_MC!D802)</f>
        <v>*</v>
      </c>
      <c r="F824" s="87" t="str">
        <f>IF(FN_MC!H802="","*",FN_MC!H802)</f>
        <v>*</v>
      </c>
      <c r="G824" s="87" t="str">
        <f>IF(FN_MC!M802="","*",FN_MC!M802)</f>
        <v>*</v>
      </c>
      <c r="H824" s="125" t="str">
        <f>IF(FN_MC!K802="","*",FN_MC!K802)</f>
        <v>*</v>
      </c>
      <c r="I824" s="110" t="str">
        <f>IF(FN_MC!O802="","*",FN_MC!O802)</f>
        <v>*</v>
      </c>
      <c r="J824" s="110" t="str">
        <f>IF(FN_MC!P802="","*",FN_MC!P802)</f>
        <v>*</v>
      </c>
      <c r="K824" s="118" t="str">
        <f>IF(FN_MC!AK802="","*",FN_MC!AK802)</f>
        <v>*</v>
      </c>
      <c r="L824" s="118" t="str">
        <f>IF(FN_MC!AM802="","*",FN_MC!AM802)</f>
        <v>*</v>
      </c>
      <c r="M824" s="118" t="str">
        <f>IF(FN_MC!AP802="","*",FN_MC!AP802)</f>
        <v>*</v>
      </c>
      <c r="N824" s="118" t="str">
        <f>IF(FN_MC!AM802="","*",FN_MC!AM802)</f>
        <v>*</v>
      </c>
      <c r="O824" s="136">
        <f>FN_MC!BH802</f>
        <v>0</v>
      </c>
      <c r="P824" s="78"/>
      <c r="Q824" s="120" t="str">
        <f>IF($A$2=1,IF(FN_MC!BJ802="","*",FN_MC!BJ802),IF(FN_MC!BK802="","*",FN_MC!BK802))</f>
        <v>*</v>
      </c>
    </row>
    <row r="825" spans="1:17">
      <c r="A825" s="85" t="str">
        <f>IF(FN_MC!B803="","*",FN_MC!B803)</f>
        <v>*</v>
      </c>
      <c r="B825" s="86" t="str">
        <f>IF(FN_MC!X803="","*",FN_MC!X803)</f>
        <v>*</v>
      </c>
      <c r="C825" s="87" t="str">
        <f>IF(FN_MC!S803="","*",FN_MC!S803)</f>
        <v>*</v>
      </c>
      <c r="D825" s="87" t="str">
        <f>IF(FN_MC!T803="","*",FN_MC!T803)</f>
        <v>*</v>
      </c>
      <c r="E825" s="87" t="str">
        <f>IF(FN_MC!D803="","*",FN_MC!D803)</f>
        <v>*</v>
      </c>
      <c r="F825" s="87" t="str">
        <f>IF(FN_MC!H803="","*",FN_MC!H803)</f>
        <v>*</v>
      </c>
      <c r="G825" s="87" t="str">
        <f>IF(FN_MC!M803="","*",FN_MC!M803)</f>
        <v>*</v>
      </c>
      <c r="H825" s="125" t="str">
        <f>IF(FN_MC!K803="","*",FN_MC!K803)</f>
        <v>*</v>
      </c>
      <c r="I825" s="110" t="str">
        <f>IF(FN_MC!O803="","*",FN_MC!O803)</f>
        <v>*</v>
      </c>
      <c r="J825" s="110" t="str">
        <f>IF(FN_MC!P803="","*",FN_MC!P803)</f>
        <v>*</v>
      </c>
      <c r="K825" s="118" t="str">
        <f>IF(FN_MC!AK803="","*",FN_MC!AK803)</f>
        <v>*</v>
      </c>
      <c r="L825" s="118" t="str">
        <f>IF(FN_MC!AM803="","*",FN_MC!AM803)</f>
        <v>*</v>
      </c>
      <c r="M825" s="118" t="str">
        <f>IF(FN_MC!AP803="","*",FN_MC!AP803)</f>
        <v>*</v>
      </c>
      <c r="N825" s="118" t="str">
        <f>IF(FN_MC!AM803="","*",FN_MC!AM803)</f>
        <v>*</v>
      </c>
      <c r="O825" s="136">
        <f>FN_MC!BH803</f>
        <v>0</v>
      </c>
      <c r="P825" s="78"/>
      <c r="Q825" s="120" t="str">
        <f>IF($A$2=1,IF(FN_MC!BJ803="","*",FN_MC!BJ803),IF(FN_MC!BK803="","*",FN_MC!BK803))</f>
        <v>*</v>
      </c>
    </row>
    <row r="826" spans="1:17">
      <c r="A826" s="85" t="str">
        <f>IF(FN_MC!B804="","*",FN_MC!B804)</f>
        <v>*</v>
      </c>
      <c r="B826" s="86" t="str">
        <f>IF(FN_MC!X804="","*",FN_MC!X804)</f>
        <v>*</v>
      </c>
      <c r="C826" s="87" t="str">
        <f>IF(FN_MC!S804="","*",FN_MC!S804)</f>
        <v>*</v>
      </c>
      <c r="D826" s="87" t="str">
        <f>IF(FN_MC!T804="","*",FN_MC!T804)</f>
        <v>*</v>
      </c>
      <c r="E826" s="87" t="str">
        <f>IF(FN_MC!D804="","*",FN_MC!D804)</f>
        <v>*</v>
      </c>
      <c r="F826" s="87" t="str">
        <f>IF(FN_MC!H804="","*",FN_MC!H804)</f>
        <v>*</v>
      </c>
      <c r="G826" s="87" t="str">
        <f>IF(FN_MC!M804="","*",FN_MC!M804)</f>
        <v>*</v>
      </c>
      <c r="H826" s="125" t="str">
        <f>IF(FN_MC!K804="","*",FN_MC!K804)</f>
        <v>*</v>
      </c>
      <c r="I826" s="110" t="str">
        <f>IF(FN_MC!O804="","*",FN_MC!O804)</f>
        <v>*</v>
      </c>
      <c r="J826" s="110" t="str">
        <f>IF(FN_MC!P804="","*",FN_MC!P804)</f>
        <v>*</v>
      </c>
      <c r="K826" s="118" t="str">
        <f>IF(FN_MC!AK804="","*",FN_MC!AK804)</f>
        <v>*</v>
      </c>
      <c r="L826" s="118" t="str">
        <f>IF(FN_MC!AM804="","*",FN_MC!AM804)</f>
        <v>*</v>
      </c>
      <c r="M826" s="118" t="str">
        <f>IF(FN_MC!AP804="","*",FN_MC!AP804)</f>
        <v>*</v>
      </c>
      <c r="N826" s="118" t="str">
        <f>IF(FN_MC!AM804="","*",FN_MC!AM804)</f>
        <v>*</v>
      </c>
      <c r="O826" s="136">
        <f>FN_MC!BH804</f>
        <v>0</v>
      </c>
      <c r="P826" s="78"/>
      <c r="Q826" s="120" t="str">
        <f>IF($A$2=1,IF(FN_MC!BJ804="","*",FN_MC!BJ804),IF(FN_MC!BK804="","*",FN_MC!BK804))</f>
        <v>*</v>
      </c>
    </row>
    <row r="827" spans="1:17">
      <c r="A827" s="85" t="str">
        <f>IF(FN_MC!B805="","*",FN_MC!B805)</f>
        <v>*</v>
      </c>
      <c r="B827" s="86" t="str">
        <f>IF(FN_MC!X805="","*",FN_MC!X805)</f>
        <v>*</v>
      </c>
      <c r="C827" s="87" t="str">
        <f>IF(FN_MC!S805="","*",FN_MC!S805)</f>
        <v>*</v>
      </c>
      <c r="D827" s="87" t="str">
        <f>IF(FN_MC!T805="","*",FN_MC!T805)</f>
        <v>*</v>
      </c>
      <c r="E827" s="87" t="str">
        <f>IF(FN_MC!D805="","*",FN_MC!D805)</f>
        <v>*</v>
      </c>
      <c r="F827" s="87" t="str">
        <f>IF(FN_MC!H805="","*",FN_MC!H805)</f>
        <v>*</v>
      </c>
      <c r="G827" s="87" t="str">
        <f>IF(FN_MC!M805="","*",FN_MC!M805)</f>
        <v>*</v>
      </c>
      <c r="H827" s="125" t="str">
        <f>IF(FN_MC!K805="","*",FN_MC!K805)</f>
        <v>*</v>
      </c>
      <c r="I827" s="110" t="str">
        <f>IF(FN_MC!O805="","*",FN_MC!O805)</f>
        <v>*</v>
      </c>
      <c r="J827" s="110" t="str">
        <f>IF(FN_MC!P805="","*",FN_MC!P805)</f>
        <v>*</v>
      </c>
      <c r="K827" s="118" t="str">
        <f>IF(FN_MC!AK805="","*",FN_MC!AK805)</f>
        <v>*</v>
      </c>
      <c r="L827" s="118" t="str">
        <f>IF(FN_MC!AM805="","*",FN_MC!AM805)</f>
        <v>*</v>
      </c>
      <c r="M827" s="118" t="str">
        <f>IF(FN_MC!AP805="","*",FN_MC!AP805)</f>
        <v>*</v>
      </c>
      <c r="N827" s="118" t="str">
        <f>IF(FN_MC!AM805="","*",FN_MC!AM805)</f>
        <v>*</v>
      </c>
      <c r="O827" s="136">
        <f>FN_MC!BH805</f>
        <v>0</v>
      </c>
      <c r="P827" s="78"/>
      <c r="Q827" s="120" t="str">
        <f>IF($A$2=1,IF(FN_MC!BJ805="","*",FN_MC!BJ805),IF(FN_MC!BK805="","*",FN_MC!BK805))</f>
        <v>*</v>
      </c>
    </row>
    <row r="828" spans="1:17">
      <c r="A828" s="85" t="str">
        <f>IF(FN_MC!B806="","*",FN_MC!B806)</f>
        <v>*</v>
      </c>
      <c r="B828" s="86" t="str">
        <f>IF(FN_MC!X806="","*",FN_MC!X806)</f>
        <v>*</v>
      </c>
      <c r="C828" s="87" t="str">
        <f>IF(FN_MC!S806="","*",FN_MC!S806)</f>
        <v>*</v>
      </c>
      <c r="D828" s="87" t="str">
        <f>IF(FN_MC!T806="","*",FN_MC!T806)</f>
        <v>*</v>
      </c>
      <c r="E828" s="87" t="str">
        <f>IF(FN_MC!D806="","*",FN_MC!D806)</f>
        <v>*</v>
      </c>
      <c r="F828" s="87" t="str">
        <f>IF(FN_MC!H806="","*",FN_MC!H806)</f>
        <v>*</v>
      </c>
      <c r="G828" s="87" t="str">
        <f>IF(FN_MC!M806="","*",FN_MC!M806)</f>
        <v>*</v>
      </c>
      <c r="H828" s="125" t="str">
        <f>IF(FN_MC!K806="","*",FN_MC!K806)</f>
        <v>*</v>
      </c>
      <c r="I828" s="110" t="str">
        <f>IF(FN_MC!O806="","*",FN_MC!O806)</f>
        <v>*</v>
      </c>
      <c r="J828" s="110" t="str">
        <f>IF(FN_MC!P806="","*",FN_MC!P806)</f>
        <v>*</v>
      </c>
      <c r="K828" s="118" t="str">
        <f>IF(FN_MC!AK806="","*",FN_MC!AK806)</f>
        <v>*</v>
      </c>
      <c r="L828" s="118" t="str">
        <f>IF(FN_MC!AM806="","*",FN_MC!AM806)</f>
        <v>*</v>
      </c>
      <c r="M828" s="118" t="str">
        <f>IF(FN_MC!AP806="","*",FN_MC!AP806)</f>
        <v>*</v>
      </c>
      <c r="N828" s="118" t="str">
        <f>IF(FN_MC!AM806="","*",FN_MC!AM806)</f>
        <v>*</v>
      </c>
      <c r="O828" s="136">
        <f>FN_MC!BH806</f>
        <v>0</v>
      </c>
      <c r="P828" s="78"/>
      <c r="Q828" s="120" t="str">
        <f>IF($A$2=1,IF(FN_MC!BJ806="","*",FN_MC!BJ806),IF(FN_MC!BK806="","*",FN_MC!BK806))</f>
        <v>*</v>
      </c>
    </row>
    <row r="829" spans="1:17">
      <c r="A829" s="85" t="str">
        <f>IF(FN_MC!B807="","*",FN_MC!B807)</f>
        <v>*</v>
      </c>
      <c r="B829" s="86" t="str">
        <f>IF(FN_MC!X807="","*",FN_MC!X807)</f>
        <v>*</v>
      </c>
      <c r="C829" s="87" t="str">
        <f>IF(FN_MC!S807="","*",FN_MC!S807)</f>
        <v>*</v>
      </c>
      <c r="D829" s="87" t="str">
        <f>IF(FN_MC!T807="","*",FN_MC!T807)</f>
        <v>*</v>
      </c>
      <c r="E829" s="87" t="str">
        <f>IF(FN_MC!D807="","*",FN_MC!D807)</f>
        <v>*</v>
      </c>
      <c r="F829" s="87" t="str">
        <f>IF(FN_MC!H807="","*",FN_MC!H807)</f>
        <v>*</v>
      </c>
      <c r="G829" s="87" t="str">
        <f>IF(FN_MC!M807="","*",FN_MC!M807)</f>
        <v>*</v>
      </c>
      <c r="H829" s="125" t="str">
        <f>IF(FN_MC!K807="","*",FN_MC!K807)</f>
        <v>*</v>
      </c>
      <c r="I829" s="110" t="str">
        <f>IF(FN_MC!O807="","*",FN_MC!O807)</f>
        <v>*</v>
      </c>
      <c r="J829" s="110" t="str">
        <f>IF(FN_MC!P807="","*",FN_MC!P807)</f>
        <v>*</v>
      </c>
      <c r="K829" s="118" t="str">
        <f>IF(FN_MC!AK807="","*",FN_MC!AK807)</f>
        <v>*</v>
      </c>
      <c r="L829" s="118" t="str">
        <f>IF(FN_MC!AM807="","*",FN_MC!AM807)</f>
        <v>*</v>
      </c>
      <c r="M829" s="118" t="str">
        <f>IF(FN_MC!AP807="","*",FN_MC!AP807)</f>
        <v>*</v>
      </c>
      <c r="N829" s="118" t="str">
        <f>IF(FN_MC!AM807="","*",FN_MC!AM807)</f>
        <v>*</v>
      </c>
      <c r="O829" s="136">
        <f>FN_MC!BH807</f>
        <v>0</v>
      </c>
      <c r="P829" s="78"/>
      <c r="Q829" s="120" t="str">
        <f>IF($A$2=1,IF(FN_MC!BJ807="","*",FN_MC!BJ807),IF(FN_MC!BK807="","*",FN_MC!BK807))</f>
        <v>*</v>
      </c>
    </row>
    <row r="830" spans="1:17">
      <c r="A830" s="85" t="str">
        <f>IF(FN_MC!B808="","*",FN_MC!B808)</f>
        <v>*</v>
      </c>
      <c r="B830" s="86" t="str">
        <f>IF(FN_MC!X808="","*",FN_MC!X808)</f>
        <v>*</v>
      </c>
      <c r="C830" s="87" t="str">
        <f>IF(FN_MC!S808="","*",FN_MC!S808)</f>
        <v>*</v>
      </c>
      <c r="D830" s="87" t="str">
        <f>IF(FN_MC!T808="","*",FN_MC!T808)</f>
        <v>*</v>
      </c>
      <c r="E830" s="87" t="str">
        <f>IF(FN_MC!D808="","*",FN_MC!D808)</f>
        <v>*</v>
      </c>
      <c r="F830" s="87" t="str">
        <f>IF(FN_MC!H808="","*",FN_MC!H808)</f>
        <v>*</v>
      </c>
      <c r="G830" s="87" t="str">
        <f>IF(FN_MC!M808="","*",FN_MC!M808)</f>
        <v>*</v>
      </c>
      <c r="H830" s="125" t="str">
        <f>IF(FN_MC!K808="","*",FN_MC!K808)</f>
        <v>*</v>
      </c>
      <c r="I830" s="110" t="str">
        <f>IF(FN_MC!O808="","*",FN_MC!O808)</f>
        <v>*</v>
      </c>
      <c r="J830" s="110" t="str">
        <f>IF(FN_MC!P808="","*",FN_MC!P808)</f>
        <v>*</v>
      </c>
      <c r="K830" s="118" t="str">
        <f>IF(FN_MC!AK808="","*",FN_MC!AK808)</f>
        <v>*</v>
      </c>
      <c r="L830" s="118" t="str">
        <f>IF(FN_MC!AM808="","*",FN_MC!AM808)</f>
        <v>*</v>
      </c>
      <c r="M830" s="118" t="str">
        <f>IF(FN_MC!AP808="","*",FN_MC!AP808)</f>
        <v>*</v>
      </c>
      <c r="N830" s="118" t="str">
        <f>IF(FN_MC!AM808="","*",FN_MC!AM808)</f>
        <v>*</v>
      </c>
      <c r="O830" s="136">
        <f>FN_MC!BH808</f>
        <v>0</v>
      </c>
      <c r="P830" s="78"/>
      <c r="Q830" s="120" t="str">
        <f>IF($A$2=1,IF(FN_MC!BJ808="","*",FN_MC!BJ808),IF(FN_MC!BK808="","*",FN_MC!BK808))</f>
        <v>*</v>
      </c>
    </row>
    <row r="831" spans="1:17">
      <c r="A831" s="85" t="str">
        <f>IF(FN_MC!B809="","*",FN_MC!B809)</f>
        <v>*</v>
      </c>
      <c r="B831" s="86" t="str">
        <f>IF(FN_MC!X809="","*",FN_MC!X809)</f>
        <v>*</v>
      </c>
      <c r="C831" s="87" t="str">
        <f>IF(FN_MC!S809="","*",FN_MC!S809)</f>
        <v>*</v>
      </c>
      <c r="D831" s="87" t="str">
        <f>IF(FN_MC!T809="","*",FN_MC!T809)</f>
        <v>*</v>
      </c>
      <c r="E831" s="87" t="str">
        <f>IF(FN_MC!D809="","*",FN_MC!D809)</f>
        <v>*</v>
      </c>
      <c r="F831" s="87" t="str">
        <f>IF(FN_MC!H809="","*",FN_MC!H809)</f>
        <v>*</v>
      </c>
      <c r="G831" s="87" t="str">
        <f>IF(FN_MC!M809="","*",FN_MC!M809)</f>
        <v>*</v>
      </c>
      <c r="H831" s="125" t="str">
        <f>IF(FN_MC!K809="","*",FN_MC!K809)</f>
        <v>*</v>
      </c>
      <c r="I831" s="110" t="str">
        <f>IF(FN_MC!O809="","*",FN_MC!O809)</f>
        <v>*</v>
      </c>
      <c r="J831" s="110" t="str">
        <f>IF(FN_MC!P809="","*",FN_MC!P809)</f>
        <v>*</v>
      </c>
      <c r="K831" s="118" t="str">
        <f>IF(FN_MC!AK809="","*",FN_MC!AK809)</f>
        <v>*</v>
      </c>
      <c r="L831" s="118" t="str">
        <f>IF(FN_MC!AM809="","*",FN_MC!AM809)</f>
        <v>*</v>
      </c>
      <c r="M831" s="118" t="str">
        <f>IF(FN_MC!AP809="","*",FN_MC!AP809)</f>
        <v>*</v>
      </c>
      <c r="N831" s="118" t="str">
        <f>IF(FN_MC!AM809="","*",FN_MC!AM809)</f>
        <v>*</v>
      </c>
      <c r="O831" s="136">
        <f>FN_MC!BH809</f>
        <v>0</v>
      </c>
      <c r="P831" s="78"/>
      <c r="Q831" s="120" t="str">
        <f>IF($A$2=1,IF(FN_MC!BJ809="","*",FN_MC!BJ809),IF(FN_MC!BK809="","*",FN_MC!BK809))</f>
        <v>*</v>
      </c>
    </row>
    <row r="832" spans="1:17">
      <c r="A832" s="85" t="str">
        <f>IF(FN_MC!B810="","*",FN_MC!B810)</f>
        <v>*</v>
      </c>
      <c r="B832" s="86" t="str">
        <f>IF(FN_MC!X810="","*",FN_MC!X810)</f>
        <v>*</v>
      </c>
      <c r="C832" s="87" t="str">
        <f>IF(FN_MC!S810="","*",FN_MC!S810)</f>
        <v>*</v>
      </c>
      <c r="D832" s="87" t="str">
        <f>IF(FN_MC!T810="","*",FN_MC!T810)</f>
        <v>*</v>
      </c>
      <c r="E832" s="87" t="str">
        <f>IF(FN_MC!D810="","*",FN_MC!D810)</f>
        <v>*</v>
      </c>
      <c r="F832" s="87" t="str">
        <f>IF(FN_MC!H810="","*",FN_MC!H810)</f>
        <v>*</v>
      </c>
      <c r="G832" s="87" t="str">
        <f>IF(FN_MC!M810="","*",FN_MC!M810)</f>
        <v>*</v>
      </c>
      <c r="H832" s="125" t="str">
        <f>IF(FN_MC!K810="","*",FN_MC!K810)</f>
        <v>*</v>
      </c>
      <c r="I832" s="110" t="str">
        <f>IF(FN_MC!O810="","*",FN_MC!O810)</f>
        <v>*</v>
      </c>
      <c r="J832" s="110" t="str">
        <f>IF(FN_MC!P810="","*",FN_MC!P810)</f>
        <v>*</v>
      </c>
      <c r="K832" s="118" t="str">
        <f>IF(FN_MC!AK810="","*",FN_MC!AK810)</f>
        <v>*</v>
      </c>
      <c r="L832" s="118" t="str">
        <f>IF(FN_MC!AM810="","*",FN_MC!AM810)</f>
        <v>*</v>
      </c>
      <c r="M832" s="118" t="str">
        <f>IF(FN_MC!AP810="","*",FN_MC!AP810)</f>
        <v>*</v>
      </c>
      <c r="N832" s="118" t="str">
        <f>IF(FN_MC!AM810="","*",FN_MC!AM810)</f>
        <v>*</v>
      </c>
      <c r="O832" s="136">
        <f>FN_MC!BH810</f>
        <v>0</v>
      </c>
      <c r="P832" s="78"/>
      <c r="Q832" s="120" t="str">
        <f>IF($A$2=1,IF(FN_MC!BJ810="","*",FN_MC!BJ810),IF(FN_MC!BK810="","*",FN_MC!BK810))</f>
        <v>*</v>
      </c>
    </row>
    <row r="833" spans="1:17">
      <c r="A833" s="85" t="str">
        <f>IF(FN_MC!B811="","*",FN_MC!B811)</f>
        <v>*</v>
      </c>
      <c r="B833" s="86" t="str">
        <f>IF(FN_MC!X811="","*",FN_MC!X811)</f>
        <v>*</v>
      </c>
      <c r="C833" s="87" t="str">
        <f>IF(FN_MC!S811="","*",FN_MC!S811)</f>
        <v>*</v>
      </c>
      <c r="D833" s="87" t="str">
        <f>IF(FN_MC!T811="","*",FN_MC!T811)</f>
        <v>*</v>
      </c>
      <c r="E833" s="87" t="str">
        <f>IF(FN_MC!D811="","*",FN_MC!D811)</f>
        <v>*</v>
      </c>
      <c r="F833" s="87" t="str">
        <f>IF(FN_MC!H811="","*",FN_MC!H811)</f>
        <v>*</v>
      </c>
      <c r="G833" s="87" t="str">
        <f>IF(FN_MC!M811="","*",FN_MC!M811)</f>
        <v>*</v>
      </c>
      <c r="H833" s="125" t="str">
        <f>IF(FN_MC!K811="","*",FN_MC!K811)</f>
        <v>*</v>
      </c>
      <c r="I833" s="110" t="str">
        <f>IF(FN_MC!O811="","*",FN_MC!O811)</f>
        <v>*</v>
      </c>
      <c r="J833" s="110" t="str">
        <f>IF(FN_MC!P811="","*",FN_MC!P811)</f>
        <v>*</v>
      </c>
      <c r="K833" s="118" t="str">
        <f>IF(FN_MC!AK811="","*",FN_MC!AK811)</f>
        <v>*</v>
      </c>
      <c r="L833" s="118" t="str">
        <f>IF(FN_MC!AM811="","*",FN_MC!AM811)</f>
        <v>*</v>
      </c>
      <c r="M833" s="118" t="str">
        <f>IF(FN_MC!AP811="","*",FN_MC!AP811)</f>
        <v>*</v>
      </c>
      <c r="N833" s="118" t="str">
        <f>IF(FN_MC!AM811="","*",FN_MC!AM811)</f>
        <v>*</v>
      </c>
      <c r="O833" s="136">
        <f>FN_MC!BH811</f>
        <v>0</v>
      </c>
      <c r="P833" s="78"/>
      <c r="Q833" s="120" t="str">
        <f>IF($A$2=1,IF(FN_MC!BJ811="","*",FN_MC!BJ811),IF(FN_MC!BK811="","*",FN_MC!BK811))</f>
        <v>*</v>
      </c>
    </row>
    <row r="834" spans="1:17">
      <c r="A834" s="85" t="str">
        <f>IF(FN_MC!B812="","*",FN_MC!B812)</f>
        <v>*</v>
      </c>
      <c r="B834" s="86" t="str">
        <f>IF(FN_MC!X812="","*",FN_MC!X812)</f>
        <v>*</v>
      </c>
      <c r="C834" s="87" t="str">
        <f>IF(FN_MC!S812="","*",FN_MC!S812)</f>
        <v>*</v>
      </c>
      <c r="D834" s="87" t="str">
        <f>IF(FN_MC!T812="","*",FN_MC!T812)</f>
        <v>*</v>
      </c>
      <c r="E834" s="87" t="str">
        <f>IF(FN_MC!D812="","*",FN_MC!D812)</f>
        <v>*</v>
      </c>
      <c r="F834" s="87" t="str">
        <f>IF(FN_MC!H812="","*",FN_MC!H812)</f>
        <v>*</v>
      </c>
      <c r="G834" s="87" t="str">
        <f>IF(FN_MC!M812="","*",FN_MC!M812)</f>
        <v>*</v>
      </c>
      <c r="H834" s="125" t="str">
        <f>IF(FN_MC!K812="","*",FN_MC!K812)</f>
        <v>*</v>
      </c>
      <c r="I834" s="110" t="str">
        <f>IF(FN_MC!O812="","*",FN_MC!O812)</f>
        <v>*</v>
      </c>
      <c r="J834" s="110" t="str">
        <f>IF(FN_MC!P812="","*",FN_MC!P812)</f>
        <v>*</v>
      </c>
      <c r="K834" s="118" t="str">
        <f>IF(FN_MC!AK812="","*",FN_MC!AK812)</f>
        <v>*</v>
      </c>
      <c r="L834" s="118" t="str">
        <f>IF(FN_MC!AM812="","*",FN_MC!AM812)</f>
        <v>*</v>
      </c>
      <c r="M834" s="118" t="str">
        <f>IF(FN_MC!AP812="","*",FN_MC!AP812)</f>
        <v>*</v>
      </c>
      <c r="N834" s="118" t="str">
        <f>IF(FN_MC!AM812="","*",FN_MC!AM812)</f>
        <v>*</v>
      </c>
      <c r="O834" s="136">
        <f>FN_MC!BH812</f>
        <v>0</v>
      </c>
      <c r="P834" s="78"/>
      <c r="Q834" s="120" t="str">
        <f>IF($A$2=1,IF(FN_MC!BJ812="","*",FN_MC!BJ812),IF(FN_MC!BK812="","*",FN_MC!BK812))</f>
        <v>*</v>
      </c>
    </row>
    <row r="835" spans="1:17">
      <c r="A835" s="85" t="str">
        <f>IF(FN_MC!B813="","*",FN_MC!B813)</f>
        <v>*</v>
      </c>
      <c r="B835" s="86" t="str">
        <f>IF(FN_MC!X813="","*",FN_MC!X813)</f>
        <v>*</v>
      </c>
      <c r="C835" s="87" t="str">
        <f>IF(FN_MC!S813="","*",FN_MC!S813)</f>
        <v>*</v>
      </c>
      <c r="D835" s="87" t="str">
        <f>IF(FN_MC!T813="","*",FN_MC!T813)</f>
        <v>*</v>
      </c>
      <c r="E835" s="87" t="str">
        <f>IF(FN_MC!D813="","*",FN_MC!D813)</f>
        <v>*</v>
      </c>
      <c r="F835" s="87" t="str">
        <f>IF(FN_MC!H813="","*",FN_MC!H813)</f>
        <v>*</v>
      </c>
      <c r="G835" s="87" t="str">
        <f>IF(FN_MC!M813="","*",FN_MC!M813)</f>
        <v>*</v>
      </c>
      <c r="H835" s="125" t="str">
        <f>IF(FN_MC!K813="","*",FN_MC!K813)</f>
        <v>*</v>
      </c>
      <c r="I835" s="110" t="str">
        <f>IF(FN_MC!O813="","*",FN_MC!O813)</f>
        <v>*</v>
      </c>
      <c r="J835" s="110" t="str">
        <f>IF(FN_MC!P813="","*",FN_MC!P813)</f>
        <v>*</v>
      </c>
      <c r="K835" s="118" t="str">
        <f>IF(FN_MC!AK813="","*",FN_MC!AK813)</f>
        <v>*</v>
      </c>
      <c r="L835" s="118" t="str">
        <f>IF(FN_MC!AM813="","*",FN_MC!AM813)</f>
        <v>*</v>
      </c>
      <c r="M835" s="118" t="str">
        <f>IF(FN_MC!AP813="","*",FN_MC!AP813)</f>
        <v>*</v>
      </c>
      <c r="N835" s="118" t="str">
        <f>IF(FN_MC!AM813="","*",FN_MC!AM813)</f>
        <v>*</v>
      </c>
      <c r="O835" s="136">
        <f>FN_MC!BH813</f>
        <v>0</v>
      </c>
      <c r="P835" s="78"/>
      <c r="Q835" s="120" t="str">
        <f>IF($A$2=1,IF(FN_MC!BJ813="","*",FN_MC!BJ813),IF(FN_MC!BK813="","*",FN_MC!BK813))</f>
        <v>*</v>
      </c>
    </row>
    <row r="836" spans="1:17">
      <c r="A836" s="85" t="str">
        <f>IF(FN_MC!B814="","*",FN_MC!B814)</f>
        <v>*</v>
      </c>
      <c r="B836" s="86" t="str">
        <f>IF(FN_MC!X814="","*",FN_MC!X814)</f>
        <v>*</v>
      </c>
      <c r="C836" s="87" t="str">
        <f>IF(FN_MC!S814="","*",FN_MC!S814)</f>
        <v>*</v>
      </c>
      <c r="D836" s="87" t="str">
        <f>IF(FN_MC!T814="","*",FN_MC!T814)</f>
        <v>*</v>
      </c>
      <c r="E836" s="87" t="str">
        <f>IF(FN_MC!D814="","*",FN_MC!D814)</f>
        <v>*</v>
      </c>
      <c r="F836" s="87" t="str">
        <f>IF(FN_MC!H814="","*",FN_MC!H814)</f>
        <v>*</v>
      </c>
      <c r="G836" s="87" t="str">
        <f>IF(FN_MC!M814="","*",FN_MC!M814)</f>
        <v>*</v>
      </c>
      <c r="H836" s="125" t="str">
        <f>IF(FN_MC!K814="","*",FN_MC!K814)</f>
        <v>*</v>
      </c>
      <c r="I836" s="110" t="str">
        <f>IF(FN_MC!O814="","*",FN_MC!O814)</f>
        <v>*</v>
      </c>
      <c r="J836" s="110" t="str">
        <f>IF(FN_MC!P814="","*",FN_MC!P814)</f>
        <v>*</v>
      </c>
      <c r="K836" s="118" t="str">
        <f>IF(FN_MC!AK814="","*",FN_MC!AK814)</f>
        <v>*</v>
      </c>
      <c r="L836" s="118" t="str">
        <f>IF(FN_MC!AM814="","*",FN_MC!AM814)</f>
        <v>*</v>
      </c>
      <c r="M836" s="118" t="str">
        <f>IF(FN_MC!AP814="","*",FN_MC!AP814)</f>
        <v>*</v>
      </c>
      <c r="N836" s="118" t="str">
        <f>IF(FN_MC!AM814="","*",FN_MC!AM814)</f>
        <v>*</v>
      </c>
      <c r="O836" s="136">
        <f>FN_MC!BH814</f>
        <v>0</v>
      </c>
      <c r="P836" s="78"/>
      <c r="Q836" s="120" t="str">
        <f>IF($A$2=1,IF(FN_MC!BJ814="","*",FN_MC!BJ814),IF(FN_MC!BK814="","*",FN_MC!BK814))</f>
        <v>*</v>
      </c>
    </row>
    <row r="837" spans="1:17">
      <c r="A837" s="85" t="str">
        <f>IF(FN_MC!B815="","*",FN_MC!B815)</f>
        <v>*</v>
      </c>
      <c r="B837" s="86" t="str">
        <f>IF(FN_MC!X815="","*",FN_MC!X815)</f>
        <v>*</v>
      </c>
      <c r="C837" s="87" t="str">
        <f>IF(FN_MC!S815="","*",FN_MC!S815)</f>
        <v>*</v>
      </c>
      <c r="D837" s="87" t="str">
        <f>IF(FN_MC!T815="","*",FN_MC!T815)</f>
        <v>*</v>
      </c>
      <c r="E837" s="87" t="str">
        <f>IF(FN_MC!D815="","*",FN_MC!D815)</f>
        <v>*</v>
      </c>
      <c r="F837" s="87" t="str">
        <f>IF(FN_MC!H815="","*",FN_MC!H815)</f>
        <v>*</v>
      </c>
      <c r="G837" s="87" t="str">
        <f>IF(FN_MC!M815="","*",FN_MC!M815)</f>
        <v>*</v>
      </c>
      <c r="H837" s="125" t="str">
        <f>IF(FN_MC!K815="","*",FN_MC!K815)</f>
        <v>*</v>
      </c>
      <c r="I837" s="110" t="str">
        <f>IF(FN_MC!O815="","*",FN_MC!O815)</f>
        <v>*</v>
      </c>
      <c r="J837" s="110" t="str">
        <f>IF(FN_MC!P815="","*",FN_MC!P815)</f>
        <v>*</v>
      </c>
      <c r="K837" s="118" t="str">
        <f>IF(FN_MC!AK815="","*",FN_MC!AK815)</f>
        <v>*</v>
      </c>
      <c r="L837" s="118" t="str">
        <f>IF(FN_MC!AM815="","*",FN_MC!AM815)</f>
        <v>*</v>
      </c>
      <c r="M837" s="118" t="str">
        <f>IF(FN_MC!AP815="","*",FN_MC!AP815)</f>
        <v>*</v>
      </c>
      <c r="N837" s="118" t="str">
        <f>IF(FN_MC!AM815="","*",FN_MC!AM815)</f>
        <v>*</v>
      </c>
      <c r="O837" s="136">
        <f>FN_MC!BH815</f>
        <v>0</v>
      </c>
      <c r="P837" s="78"/>
      <c r="Q837" s="120" t="str">
        <f>IF($A$2=1,IF(FN_MC!BJ815="","*",FN_MC!BJ815),IF(FN_MC!BK815="","*",FN_MC!BK815))</f>
        <v>*</v>
      </c>
    </row>
    <row r="838" spans="1:17">
      <c r="A838" s="85" t="str">
        <f>IF(FN_MC!B816="","*",FN_MC!B816)</f>
        <v>*</v>
      </c>
      <c r="B838" s="86" t="str">
        <f>IF(FN_MC!X816="","*",FN_MC!X816)</f>
        <v>*</v>
      </c>
      <c r="C838" s="87" t="str">
        <f>IF(FN_MC!S816="","*",FN_MC!S816)</f>
        <v>*</v>
      </c>
      <c r="D838" s="87" t="str">
        <f>IF(FN_MC!T816="","*",FN_MC!T816)</f>
        <v>*</v>
      </c>
      <c r="E838" s="87" t="str">
        <f>IF(FN_MC!D816="","*",FN_MC!D816)</f>
        <v>*</v>
      </c>
      <c r="F838" s="87" t="str">
        <f>IF(FN_MC!H816="","*",FN_MC!H816)</f>
        <v>*</v>
      </c>
      <c r="G838" s="87" t="str">
        <f>IF(FN_MC!M816="","*",FN_MC!M816)</f>
        <v>*</v>
      </c>
      <c r="H838" s="125" t="str">
        <f>IF(FN_MC!K816="","*",FN_MC!K816)</f>
        <v>*</v>
      </c>
      <c r="I838" s="110" t="str">
        <f>IF(FN_MC!O816="","*",FN_MC!O816)</f>
        <v>*</v>
      </c>
      <c r="J838" s="110" t="str">
        <f>IF(FN_MC!P816="","*",FN_MC!P816)</f>
        <v>*</v>
      </c>
      <c r="K838" s="118" t="str">
        <f>IF(FN_MC!AK816="","*",FN_MC!AK816)</f>
        <v>*</v>
      </c>
      <c r="L838" s="118" t="str">
        <f>IF(FN_MC!AM816="","*",FN_MC!AM816)</f>
        <v>*</v>
      </c>
      <c r="M838" s="118" t="str">
        <f>IF(FN_MC!AP816="","*",FN_MC!AP816)</f>
        <v>*</v>
      </c>
      <c r="N838" s="118" t="str">
        <f>IF(FN_MC!AM816="","*",FN_MC!AM816)</f>
        <v>*</v>
      </c>
      <c r="O838" s="136">
        <f>FN_MC!BH816</f>
        <v>0</v>
      </c>
      <c r="P838" s="78"/>
      <c r="Q838" s="120" t="str">
        <f>IF($A$2=1,IF(FN_MC!BJ816="","*",FN_MC!BJ816),IF(FN_MC!BK816="","*",FN_MC!BK816))</f>
        <v>*</v>
      </c>
    </row>
    <row r="839" spans="1:17">
      <c r="A839" s="85" t="str">
        <f>IF(FN_MC!B817="","*",FN_MC!B817)</f>
        <v>*</v>
      </c>
      <c r="B839" s="86" t="str">
        <f>IF(FN_MC!X817="","*",FN_MC!X817)</f>
        <v>*</v>
      </c>
      <c r="C839" s="87" t="str">
        <f>IF(FN_MC!S817="","*",FN_MC!S817)</f>
        <v>*</v>
      </c>
      <c r="D839" s="87" t="str">
        <f>IF(FN_MC!T817="","*",FN_MC!T817)</f>
        <v>*</v>
      </c>
      <c r="E839" s="87" t="str">
        <f>IF(FN_MC!D817="","*",FN_MC!D817)</f>
        <v>*</v>
      </c>
      <c r="F839" s="87" t="str">
        <f>IF(FN_MC!H817="","*",FN_MC!H817)</f>
        <v>*</v>
      </c>
      <c r="G839" s="87" t="str">
        <f>IF(FN_MC!M817="","*",FN_MC!M817)</f>
        <v>*</v>
      </c>
      <c r="H839" s="125" t="str">
        <f>IF(FN_MC!K817="","*",FN_MC!K817)</f>
        <v>*</v>
      </c>
      <c r="I839" s="110" t="str">
        <f>IF(FN_MC!O817="","*",FN_MC!O817)</f>
        <v>*</v>
      </c>
      <c r="J839" s="110" t="str">
        <f>IF(FN_MC!P817="","*",FN_MC!P817)</f>
        <v>*</v>
      </c>
      <c r="K839" s="118" t="str">
        <f>IF(FN_MC!AK817="","*",FN_MC!AK817)</f>
        <v>*</v>
      </c>
      <c r="L839" s="118" t="str">
        <f>IF(FN_MC!AM817="","*",FN_MC!AM817)</f>
        <v>*</v>
      </c>
      <c r="M839" s="118" t="str">
        <f>IF(FN_MC!AP817="","*",FN_MC!AP817)</f>
        <v>*</v>
      </c>
      <c r="N839" s="118" t="str">
        <f>IF(FN_MC!AM817="","*",FN_MC!AM817)</f>
        <v>*</v>
      </c>
      <c r="O839" s="136">
        <f>FN_MC!BH817</f>
        <v>0</v>
      </c>
      <c r="P839" s="78"/>
      <c r="Q839" s="120" t="str">
        <f>IF($A$2=1,IF(FN_MC!BJ817="","*",FN_MC!BJ817),IF(FN_MC!BK817="","*",FN_MC!BK817))</f>
        <v>*</v>
      </c>
    </row>
    <row r="840" spans="1:17">
      <c r="A840" s="85" t="str">
        <f>IF(FN_MC!B818="","*",FN_MC!B818)</f>
        <v>*</v>
      </c>
      <c r="B840" s="86" t="str">
        <f>IF(FN_MC!X818="","*",FN_MC!X818)</f>
        <v>*</v>
      </c>
      <c r="C840" s="87" t="str">
        <f>IF(FN_MC!S818="","*",FN_MC!S818)</f>
        <v>*</v>
      </c>
      <c r="D840" s="87" t="str">
        <f>IF(FN_MC!T818="","*",FN_MC!T818)</f>
        <v>*</v>
      </c>
      <c r="E840" s="87" t="str">
        <f>IF(FN_MC!D818="","*",FN_MC!D818)</f>
        <v>*</v>
      </c>
      <c r="F840" s="87" t="str">
        <f>IF(FN_MC!H818="","*",FN_MC!H818)</f>
        <v>*</v>
      </c>
      <c r="G840" s="87" t="str">
        <f>IF(FN_MC!M818="","*",FN_MC!M818)</f>
        <v>*</v>
      </c>
      <c r="H840" s="125" t="str">
        <f>IF(FN_MC!K818="","*",FN_MC!K818)</f>
        <v>*</v>
      </c>
      <c r="I840" s="110" t="str">
        <f>IF(FN_MC!O818="","*",FN_MC!O818)</f>
        <v>*</v>
      </c>
      <c r="J840" s="110" t="str">
        <f>IF(FN_MC!P818="","*",FN_MC!P818)</f>
        <v>*</v>
      </c>
      <c r="K840" s="118" t="str">
        <f>IF(FN_MC!AK818="","*",FN_MC!AK818)</f>
        <v>*</v>
      </c>
      <c r="L840" s="118" t="str">
        <f>IF(FN_MC!AM818="","*",FN_MC!AM818)</f>
        <v>*</v>
      </c>
      <c r="M840" s="118" t="str">
        <f>IF(FN_MC!AP818="","*",FN_MC!AP818)</f>
        <v>*</v>
      </c>
      <c r="N840" s="118" t="str">
        <f>IF(FN_MC!AM818="","*",FN_MC!AM818)</f>
        <v>*</v>
      </c>
      <c r="O840" s="136">
        <f>FN_MC!BH818</f>
        <v>0</v>
      </c>
      <c r="P840" s="78"/>
      <c r="Q840" s="120" t="str">
        <f>IF($A$2=1,IF(FN_MC!BJ818="","*",FN_MC!BJ818),IF(FN_MC!BK818="","*",FN_MC!BK818))</f>
        <v>*</v>
      </c>
    </row>
    <row r="841" spans="1:17">
      <c r="A841" s="85" t="str">
        <f>IF(FN_MC!B819="","*",FN_MC!B819)</f>
        <v>*</v>
      </c>
      <c r="B841" s="86" t="str">
        <f>IF(FN_MC!X819="","*",FN_MC!X819)</f>
        <v>*</v>
      </c>
      <c r="C841" s="87" t="str">
        <f>IF(FN_MC!S819="","*",FN_MC!S819)</f>
        <v>*</v>
      </c>
      <c r="D841" s="87" t="str">
        <f>IF(FN_MC!T819="","*",FN_MC!T819)</f>
        <v>*</v>
      </c>
      <c r="E841" s="87" t="str">
        <f>IF(FN_MC!D819="","*",FN_MC!D819)</f>
        <v>*</v>
      </c>
      <c r="F841" s="87" t="str">
        <f>IF(FN_MC!H819="","*",FN_MC!H819)</f>
        <v>*</v>
      </c>
      <c r="G841" s="87" t="str">
        <f>IF(FN_MC!M819="","*",FN_MC!M819)</f>
        <v>*</v>
      </c>
      <c r="H841" s="125" t="str">
        <f>IF(FN_MC!K819="","*",FN_MC!K819)</f>
        <v>*</v>
      </c>
      <c r="I841" s="110" t="str">
        <f>IF(FN_MC!O819="","*",FN_MC!O819)</f>
        <v>*</v>
      </c>
      <c r="J841" s="110" t="str">
        <f>IF(FN_MC!P819="","*",FN_MC!P819)</f>
        <v>*</v>
      </c>
      <c r="K841" s="118" t="str">
        <f>IF(FN_MC!AK819="","*",FN_MC!AK819)</f>
        <v>*</v>
      </c>
      <c r="L841" s="118" t="str">
        <f>IF(FN_MC!AM819="","*",FN_MC!AM819)</f>
        <v>*</v>
      </c>
      <c r="M841" s="118" t="str">
        <f>IF(FN_MC!AP819="","*",FN_MC!AP819)</f>
        <v>*</v>
      </c>
      <c r="N841" s="118" t="str">
        <f>IF(FN_MC!AM819="","*",FN_MC!AM819)</f>
        <v>*</v>
      </c>
      <c r="O841" s="136">
        <f>FN_MC!BH819</f>
        <v>0</v>
      </c>
      <c r="P841" s="78"/>
      <c r="Q841" s="120" t="str">
        <f>IF($A$2=1,IF(FN_MC!BJ819="","*",FN_MC!BJ819),IF(FN_MC!BK819="","*",FN_MC!BK819))</f>
        <v>*</v>
      </c>
    </row>
    <row r="842" spans="1:17">
      <c r="A842" s="85" t="str">
        <f>IF(FN_MC!B820="","*",FN_MC!B820)</f>
        <v>*</v>
      </c>
      <c r="B842" s="86" t="str">
        <f>IF(FN_MC!X820="","*",FN_MC!X820)</f>
        <v>*</v>
      </c>
      <c r="C842" s="87" t="str">
        <f>IF(FN_MC!S820="","*",FN_MC!S820)</f>
        <v>*</v>
      </c>
      <c r="D842" s="87" t="str">
        <f>IF(FN_MC!T820="","*",FN_MC!T820)</f>
        <v>*</v>
      </c>
      <c r="E842" s="87" t="str">
        <f>IF(FN_MC!D820="","*",FN_MC!D820)</f>
        <v>*</v>
      </c>
      <c r="F842" s="87" t="str">
        <f>IF(FN_MC!H820="","*",FN_MC!H820)</f>
        <v>*</v>
      </c>
      <c r="G842" s="87" t="str">
        <f>IF(FN_MC!M820="","*",FN_MC!M820)</f>
        <v>*</v>
      </c>
      <c r="H842" s="125" t="str">
        <f>IF(FN_MC!K820="","*",FN_MC!K820)</f>
        <v>*</v>
      </c>
      <c r="I842" s="110" t="str">
        <f>IF(FN_MC!O820="","*",FN_MC!O820)</f>
        <v>*</v>
      </c>
      <c r="J842" s="110" t="str">
        <f>IF(FN_MC!P820="","*",FN_MC!P820)</f>
        <v>*</v>
      </c>
      <c r="K842" s="118" t="str">
        <f>IF(FN_MC!AK820="","*",FN_MC!AK820)</f>
        <v>*</v>
      </c>
      <c r="L842" s="118" t="str">
        <f>IF(FN_MC!AM820="","*",FN_MC!AM820)</f>
        <v>*</v>
      </c>
      <c r="M842" s="118" t="str">
        <f>IF(FN_MC!AP820="","*",FN_MC!AP820)</f>
        <v>*</v>
      </c>
      <c r="N842" s="118" t="str">
        <f>IF(FN_MC!AM820="","*",FN_MC!AM820)</f>
        <v>*</v>
      </c>
      <c r="O842" s="136">
        <f>FN_MC!BH820</f>
        <v>0</v>
      </c>
      <c r="P842" s="78"/>
      <c r="Q842" s="120" t="str">
        <f>IF($A$2=1,IF(FN_MC!BJ820="","*",FN_MC!BJ820),IF(FN_MC!BK820="","*",FN_MC!BK820))</f>
        <v>*</v>
      </c>
    </row>
    <row r="843" spans="1:17">
      <c r="A843" s="85" t="str">
        <f>IF(FN_MC!B821="","*",FN_MC!B821)</f>
        <v>*</v>
      </c>
      <c r="B843" s="86" t="str">
        <f>IF(FN_MC!X821="","*",FN_MC!X821)</f>
        <v>*</v>
      </c>
      <c r="C843" s="87" t="str">
        <f>IF(FN_MC!S821="","*",FN_MC!S821)</f>
        <v>*</v>
      </c>
      <c r="D843" s="87" t="str">
        <f>IF(FN_MC!T821="","*",FN_MC!T821)</f>
        <v>*</v>
      </c>
      <c r="E843" s="87" t="str">
        <f>IF(FN_MC!D821="","*",FN_MC!D821)</f>
        <v>*</v>
      </c>
      <c r="F843" s="87" t="str">
        <f>IF(FN_MC!H821="","*",FN_MC!H821)</f>
        <v>*</v>
      </c>
      <c r="G843" s="87" t="str">
        <f>IF(FN_MC!M821="","*",FN_MC!M821)</f>
        <v>*</v>
      </c>
      <c r="H843" s="125" t="str">
        <f>IF(FN_MC!K821="","*",FN_MC!K821)</f>
        <v>*</v>
      </c>
      <c r="I843" s="110" t="str">
        <f>IF(FN_MC!O821="","*",FN_MC!O821)</f>
        <v>*</v>
      </c>
      <c r="J843" s="110" t="str">
        <f>IF(FN_MC!P821="","*",FN_MC!P821)</f>
        <v>*</v>
      </c>
      <c r="K843" s="118" t="str">
        <f>IF(FN_MC!AK821="","*",FN_MC!AK821)</f>
        <v>*</v>
      </c>
      <c r="L843" s="118" t="str">
        <f>IF(FN_MC!AM821="","*",FN_MC!AM821)</f>
        <v>*</v>
      </c>
      <c r="M843" s="118" t="str">
        <f>IF(FN_MC!AP821="","*",FN_MC!AP821)</f>
        <v>*</v>
      </c>
      <c r="N843" s="118" t="str">
        <f>IF(FN_MC!AM821="","*",FN_MC!AM821)</f>
        <v>*</v>
      </c>
      <c r="O843" s="136">
        <f>FN_MC!BH821</f>
        <v>0</v>
      </c>
      <c r="P843" s="78"/>
      <c r="Q843" s="120" t="str">
        <f>IF($A$2=1,IF(FN_MC!BJ821="","*",FN_MC!BJ821),IF(FN_MC!BK821="","*",FN_MC!BK821))</f>
        <v>*</v>
      </c>
    </row>
    <row r="844" spans="1:17">
      <c r="A844" s="85" t="str">
        <f>IF(FN_MC!B822="","*",FN_MC!B822)</f>
        <v>*</v>
      </c>
      <c r="B844" s="86" t="str">
        <f>IF(FN_MC!X822="","*",FN_MC!X822)</f>
        <v>*</v>
      </c>
      <c r="C844" s="87" t="str">
        <f>IF(FN_MC!S822="","*",FN_MC!S822)</f>
        <v>*</v>
      </c>
      <c r="D844" s="87" t="str">
        <f>IF(FN_MC!T822="","*",FN_MC!T822)</f>
        <v>*</v>
      </c>
      <c r="E844" s="87" t="str">
        <f>IF(FN_MC!D822="","*",FN_MC!D822)</f>
        <v>*</v>
      </c>
      <c r="F844" s="87" t="str">
        <f>IF(FN_MC!H822="","*",FN_MC!H822)</f>
        <v>*</v>
      </c>
      <c r="G844" s="87" t="str">
        <f>IF(FN_MC!M822="","*",FN_MC!M822)</f>
        <v>*</v>
      </c>
      <c r="H844" s="125" t="str">
        <f>IF(FN_MC!K822="","*",FN_MC!K822)</f>
        <v>*</v>
      </c>
      <c r="I844" s="110" t="str">
        <f>IF(FN_MC!O822="","*",FN_MC!O822)</f>
        <v>*</v>
      </c>
      <c r="J844" s="110" t="str">
        <f>IF(FN_MC!P822="","*",FN_MC!P822)</f>
        <v>*</v>
      </c>
      <c r="K844" s="118" t="str">
        <f>IF(FN_MC!AK822="","*",FN_MC!AK822)</f>
        <v>*</v>
      </c>
      <c r="L844" s="118" t="str">
        <f>IF(FN_MC!AM822="","*",FN_MC!AM822)</f>
        <v>*</v>
      </c>
      <c r="M844" s="118" t="str">
        <f>IF(FN_MC!AP822="","*",FN_MC!AP822)</f>
        <v>*</v>
      </c>
      <c r="N844" s="118" t="str">
        <f>IF(FN_MC!AM822="","*",FN_MC!AM822)</f>
        <v>*</v>
      </c>
      <c r="O844" s="136">
        <f>FN_MC!BH822</f>
        <v>0</v>
      </c>
      <c r="P844" s="78"/>
      <c r="Q844" s="120" t="str">
        <f>IF($A$2=1,IF(FN_MC!BJ822="","*",FN_MC!BJ822),IF(FN_MC!BK822="","*",FN_MC!BK822))</f>
        <v>*</v>
      </c>
    </row>
    <row r="845" spans="1:17">
      <c r="A845" s="85" t="str">
        <f>IF(FN_MC!B823="","*",FN_MC!B823)</f>
        <v>*</v>
      </c>
      <c r="B845" s="86" t="str">
        <f>IF(FN_MC!X823="","*",FN_MC!X823)</f>
        <v>*</v>
      </c>
      <c r="C845" s="87" t="str">
        <f>IF(FN_MC!S823="","*",FN_MC!S823)</f>
        <v>*</v>
      </c>
      <c r="D845" s="87" t="str">
        <f>IF(FN_MC!T823="","*",FN_MC!T823)</f>
        <v>*</v>
      </c>
      <c r="E845" s="87" t="str">
        <f>IF(FN_MC!D823="","*",FN_MC!D823)</f>
        <v>*</v>
      </c>
      <c r="F845" s="87" t="str">
        <f>IF(FN_MC!H823="","*",FN_MC!H823)</f>
        <v>*</v>
      </c>
      <c r="G845" s="87" t="str">
        <f>IF(FN_MC!M823="","*",FN_MC!M823)</f>
        <v>*</v>
      </c>
      <c r="H845" s="125" t="str">
        <f>IF(FN_MC!K823="","*",FN_MC!K823)</f>
        <v>*</v>
      </c>
      <c r="I845" s="110" t="str">
        <f>IF(FN_MC!O823="","*",FN_MC!O823)</f>
        <v>*</v>
      </c>
      <c r="J845" s="110" t="str">
        <f>IF(FN_MC!P823="","*",FN_MC!P823)</f>
        <v>*</v>
      </c>
      <c r="K845" s="118" t="str">
        <f>IF(FN_MC!AK823="","*",FN_MC!AK823)</f>
        <v>*</v>
      </c>
      <c r="L845" s="118" t="str">
        <f>IF(FN_MC!AM823="","*",FN_MC!AM823)</f>
        <v>*</v>
      </c>
      <c r="M845" s="118" t="str">
        <f>IF(FN_MC!AP823="","*",FN_MC!AP823)</f>
        <v>*</v>
      </c>
      <c r="N845" s="118" t="str">
        <f>IF(FN_MC!AM823="","*",FN_MC!AM823)</f>
        <v>*</v>
      </c>
      <c r="O845" s="136">
        <f>FN_MC!BH823</f>
        <v>0</v>
      </c>
      <c r="P845" s="78"/>
      <c r="Q845" s="120" t="str">
        <f>IF($A$2=1,IF(FN_MC!BJ823="","*",FN_MC!BJ823),IF(FN_MC!BK823="","*",FN_MC!BK823))</f>
        <v>*</v>
      </c>
    </row>
    <row r="846" spans="1:17">
      <c r="A846" s="85" t="str">
        <f>IF(FN_MC!B824="","*",FN_MC!B824)</f>
        <v>*</v>
      </c>
      <c r="B846" s="86" t="str">
        <f>IF(FN_MC!X824="","*",FN_MC!X824)</f>
        <v>*</v>
      </c>
      <c r="C846" s="87" t="str">
        <f>IF(FN_MC!S824="","*",FN_MC!S824)</f>
        <v>*</v>
      </c>
      <c r="D846" s="87" t="str">
        <f>IF(FN_MC!T824="","*",FN_MC!T824)</f>
        <v>*</v>
      </c>
      <c r="E846" s="87" t="str">
        <f>IF(FN_MC!D824="","*",FN_MC!D824)</f>
        <v>*</v>
      </c>
      <c r="F846" s="87" t="str">
        <f>IF(FN_MC!H824="","*",FN_MC!H824)</f>
        <v>*</v>
      </c>
      <c r="G846" s="87" t="str">
        <f>IF(FN_MC!M824="","*",FN_MC!M824)</f>
        <v>*</v>
      </c>
      <c r="H846" s="125" t="str">
        <f>IF(FN_MC!K824="","*",FN_MC!K824)</f>
        <v>*</v>
      </c>
      <c r="I846" s="110" t="str">
        <f>IF(FN_MC!O824="","*",FN_MC!O824)</f>
        <v>*</v>
      </c>
      <c r="J846" s="110" t="str">
        <f>IF(FN_MC!P824="","*",FN_MC!P824)</f>
        <v>*</v>
      </c>
      <c r="K846" s="118" t="str">
        <f>IF(FN_MC!AK824="","*",FN_MC!AK824)</f>
        <v>*</v>
      </c>
      <c r="L846" s="118" t="str">
        <f>IF(FN_MC!AM824="","*",FN_MC!AM824)</f>
        <v>*</v>
      </c>
      <c r="M846" s="118" t="str">
        <f>IF(FN_MC!AP824="","*",FN_MC!AP824)</f>
        <v>*</v>
      </c>
      <c r="N846" s="118" t="str">
        <f>IF(FN_MC!AM824="","*",FN_MC!AM824)</f>
        <v>*</v>
      </c>
      <c r="O846" s="136">
        <f>FN_MC!BH824</f>
        <v>0</v>
      </c>
      <c r="P846" s="78"/>
      <c r="Q846" s="120" t="str">
        <f>IF($A$2=1,IF(FN_MC!BJ824="","*",FN_MC!BJ824),IF(FN_MC!BK824="","*",FN_MC!BK824))</f>
        <v>*</v>
      </c>
    </row>
    <row r="847" spans="1:17">
      <c r="A847" s="85" t="str">
        <f>IF(FN_MC!B825="","*",FN_MC!B825)</f>
        <v>*</v>
      </c>
      <c r="B847" s="86" t="str">
        <f>IF(FN_MC!X825="","*",FN_MC!X825)</f>
        <v>*</v>
      </c>
      <c r="C847" s="87" t="str">
        <f>IF(FN_MC!S825="","*",FN_MC!S825)</f>
        <v>*</v>
      </c>
      <c r="D847" s="87" t="str">
        <f>IF(FN_MC!T825="","*",FN_MC!T825)</f>
        <v>*</v>
      </c>
      <c r="E847" s="87" t="str">
        <f>IF(FN_MC!D825="","*",FN_MC!D825)</f>
        <v>*</v>
      </c>
      <c r="F847" s="87" t="str">
        <f>IF(FN_MC!H825="","*",FN_MC!H825)</f>
        <v>*</v>
      </c>
      <c r="G847" s="87" t="str">
        <f>IF(FN_MC!M825="","*",FN_MC!M825)</f>
        <v>*</v>
      </c>
      <c r="H847" s="125" t="str">
        <f>IF(FN_MC!K825="","*",FN_MC!K825)</f>
        <v>*</v>
      </c>
      <c r="I847" s="110" t="str">
        <f>IF(FN_MC!O825="","*",FN_MC!O825)</f>
        <v>*</v>
      </c>
      <c r="J847" s="110" t="str">
        <f>IF(FN_MC!P825="","*",FN_MC!P825)</f>
        <v>*</v>
      </c>
      <c r="K847" s="118" t="str">
        <f>IF(FN_MC!AK825="","*",FN_MC!AK825)</f>
        <v>*</v>
      </c>
      <c r="L847" s="118" t="str">
        <f>IF(FN_MC!AM825="","*",FN_MC!AM825)</f>
        <v>*</v>
      </c>
      <c r="M847" s="118" t="str">
        <f>IF(FN_MC!AP825="","*",FN_MC!AP825)</f>
        <v>*</v>
      </c>
      <c r="N847" s="118" t="str">
        <f>IF(FN_MC!AM825="","*",FN_MC!AM825)</f>
        <v>*</v>
      </c>
      <c r="O847" s="136">
        <f>FN_MC!BH825</f>
        <v>0</v>
      </c>
      <c r="P847" s="78"/>
      <c r="Q847" s="120" t="str">
        <f>IF($A$2=1,IF(FN_MC!BJ825="","*",FN_MC!BJ825),IF(FN_MC!BK825="","*",FN_MC!BK825))</f>
        <v>*</v>
      </c>
    </row>
    <row r="848" spans="1:17">
      <c r="A848" s="85" t="str">
        <f>IF(FN_MC!B826="","*",FN_MC!B826)</f>
        <v>*</v>
      </c>
      <c r="B848" s="86" t="str">
        <f>IF(FN_MC!X826="","*",FN_MC!X826)</f>
        <v>*</v>
      </c>
      <c r="C848" s="87" t="str">
        <f>IF(FN_MC!S826="","*",FN_MC!S826)</f>
        <v>*</v>
      </c>
      <c r="D848" s="87" t="str">
        <f>IF(FN_MC!T826="","*",FN_MC!T826)</f>
        <v>*</v>
      </c>
      <c r="E848" s="87" t="str">
        <f>IF(FN_MC!D826="","*",FN_MC!D826)</f>
        <v>*</v>
      </c>
      <c r="F848" s="87" t="str">
        <f>IF(FN_MC!H826="","*",FN_MC!H826)</f>
        <v>*</v>
      </c>
      <c r="G848" s="87" t="str">
        <f>IF(FN_MC!M826="","*",FN_MC!M826)</f>
        <v>*</v>
      </c>
      <c r="H848" s="125" t="str">
        <f>IF(FN_MC!K826="","*",FN_MC!K826)</f>
        <v>*</v>
      </c>
      <c r="I848" s="110" t="str">
        <f>IF(FN_MC!O826="","*",FN_MC!O826)</f>
        <v>*</v>
      </c>
      <c r="J848" s="110" t="str">
        <f>IF(FN_MC!P826="","*",FN_MC!P826)</f>
        <v>*</v>
      </c>
      <c r="K848" s="118" t="str">
        <f>IF(FN_MC!AK826="","*",FN_MC!AK826)</f>
        <v>*</v>
      </c>
      <c r="L848" s="118" t="str">
        <f>IF(FN_MC!AM826="","*",FN_MC!AM826)</f>
        <v>*</v>
      </c>
      <c r="M848" s="118" t="str">
        <f>IF(FN_MC!AP826="","*",FN_MC!AP826)</f>
        <v>*</v>
      </c>
      <c r="N848" s="118" t="str">
        <f>IF(FN_MC!AM826="","*",FN_MC!AM826)</f>
        <v>*</v>
      </c>
      <c r="O848" s="136">
        <f>FN_MC!BH826</f>
        <v>0</v>
      </c>
      <c r="P848" s="78"/>
      <c r="Q848" s="120" t="str">
        <f>IF($A$2=1,IF(FN_MC!BJ826="","*",FN_MC!BJ826),IF(FN_MC!BK826="","*",FN_MC!BK826))</f>
        <v>*</v>
      </c>
    </row>
    <row r="849" spans="1:17">
      <c r="A849" s="85" t="str">
        <f>IF(FN_MC!B827="","*",FN_MC!B827)</f>
        <v>*</v>
      </c>
      <c r="B849" s="86" t="str">
        <f>IF(FN_MC!X827="","*",FN_MC!X827)</f>
        <v>*</v>
      </c>
      <c r="C849" s="87" t="str">
        <f>IF(FN_MC!S827="","*",FN_MC!S827)</f>
        <v>*</v>
      </c>
      <c r="D849" s="87" t="str">
        <f>IF(FN_MC!T827="","*",FN_MC!T827)</f>
        <v>*</v>
      </c>
      <c r="E849" s="87" t="str">
        <f>IF(FN_MC!D827="","*",FN_MC!D827)</f>
        <v>*</v>
      </c>
      <c r="F849" s="87" t="str">
        <f>IF(FN_MC!H827="","*",FN_MC!H827)</f>
        <v>*</v>
      </c>
      <c r="G849" s="87" t="str">
        <f>IF(FN_MC!M827="","*",FN_MC!M827)</f>
        <v>*</v>
      </c>
      <c r="H849" s="125" t="str">
        <f>IF(FN_MC!K827="","*",FN_MC!K827)</f>
        <v>*</v>
      </c>
      <c r="I849" s="110" t="str">
        <f>IF(FN_MC!O827="","*",FN_MC!O827)</f>
        <v>*</v>
      </c>
      <c r="J849" s="110" t="str">
        <f>IF(FN_MC!P827="","*",FN_MC!P827)</f>
        <v>*</v>
      </c>
      <c r="K849" s="118" t="str">
        <f>IF(FN_MC!AK827="","*",FN_MC!AK827)</f>
        <v>*</v>
      </c>
      <c r="L849" s="118" t="str">
        <f>IF(FN_MC!AM827="","*",FN_MC!AM827)</f>
        <v>*</v>
      </c>
      <c r="M849" s="118" t="str">
        <f>IF(FN_MC!AP827="","*",FN_MC!AP827)</f>
        <v>*</v>
      </c>
      <c r="N849" s="118" t="str">
        <f>IF(FN_MC!AM827="","*",FN_MC!AM827)</f>
        <v>*</v>
      </c>
      <c r="O849" s="136">
        <f>FN_MC!BH827</f>
        <v>0</v>
      </c>
      <c r="P849" s="78"/>
      <c r="Q849" s="120" t="str">
        <f>IF($A$2=1,IF(FN_MC!BJ827="","*",FN_MC!BJ827),IF(FN_MC!BK827="","*",FN_MC!BK827))</f>
        <v>*</v>
      </c>
    </row>
    <row r="850" spans="1:17">
      <c r="A850" s="85" t="str">
        <f>IF(FN_MC!B828="","*",FN_MC!B828)</f>
        <v>*</v>
      </c>
      <c r="B850" s="86" t="str">
        <f>IF(FN_MC!X828="","*",FN_MC!X828)</f>
        <v>*</v>
      </c>
      <c r="C850" s="87" t="str">
        <f>IF(FN_MC!S828="","*",FN_MC!S828)</f>
        <v>*</v>
      </c>
      <c r="D850" s="87" t="str">
        <f>IF(FN_MC!T828="","*",FN_MC!T828)</f>
        <v>*</v>
      </c>
      <c r="E850" s="87" t="str">
        <f>IF(FN_MC!D828="","*",FN_MC!D828)</f>
        <v>*</v>
      </c>
      <c r="F850" s="87" t="str">
        <f>IF(FN_MC!H828="","*",FN_MC!H828)</f>
        <v>*</v>
      </c>
      <c r="G850" s="87" t="str">
        <f>IF(FN_MC!M828="","*",FN_MC!M828)</f>
        <v>*</v>
      </c>
      <c r="H850" s="125" t="str">
        <f>IF(FN_MC!K828="","*",FN_MC!K828)</f>
        <v>*</v>
      </c>
      <c r="I850" s="110" t="str">
        <f>IF(FN_MC!O828="","*",FN_MC!O828)</f>
        <v>*</v>
      </c>
      <c r="J850" s="110" t="str">
        <f>IF(FN_MC!P828="","*",FN_MC!P828)</f>
        <v>*</v>
      </c>
      <c r="K850" s="118" t="str">
        <f>IF(FN_MC!AK828="","*",FN_MC!AK828)</f>
        <v>*</v>
      </c>
      <c r="L850" s="118" t="str">
        <f>IF(FN_MC!AM828="","*",FN_MC!AM828)</f>
        <v>*</v>
      </c>
      <c r="M850" s="118" t="str">
        <f>IF(FN_MC!AP828="","*",FN_MC!AP828)</f>
        <v>*</v>
      </c>
      <c r="N850" s="118" t="str">
        <f>IF(FN_MC!AM828="","*",FN_MC!AM828)</f>
        <v>*</v>
      </c>
      <c r="O850" s="136">
        <f>FN_MC!BH828</f>
        <v>0</v>
      </c>
      <c r="P850" s="78"/>
      <c r="Q850" s="120" t="str">
        <f>IF($A$2=1,IF(FN_MC!BJ828="","*",FN_MC!BJ828),IF(FN_MC!BK828="","*",FN_MC!BK828))</f>
        <v>*</v>
      </c>
    </row>
    <row r="851" spans="1:17">
      <c r="A851" s="85" t="str">
        <f>IF(FN_MC!B829="","*",FN_MC!B829)</f>
        <v>*</v>
      </c>
      <c r="B851" s="86" t="str">
        <f>IF(FN_MC!X829="","*",FN_MC!X829)</f>
        <v>*</v>
      </c>
      <c r="C851" s="87" t="str">
        <f>IF(FN_MC!S829="","*",FN_MC!S829)</f>
        <v>*</v>
      </c>
      <c r="D851" s="87" t="str">
        <f>IF(FN_MC!T829="","*",FN_MC!T829)</f>
        <v>*</v>
      </c>
      <c r="E851" s="87" t="str">
        <f>IF(FN_MC!D829="","*",FN_MC!D829)</f>
        <v>*</v>
      </c>
      <c r="F851" s="87" t="str">
        <f>IF(FN_MC!H829="","*",FN_MC!H829)</f>
        <v>*</v>
      </c>
      <c r="G851" s="87" t="str">
        <f>IF(FN_MC!M829="","*",FN_MC!M829)</f>
        <v>*</v>
      </c>
      <c r="H851" s="125" t="str">
        <f>IF(FN_MC!K829="","*",FN_MC!K829)</f>
        <v>*</v>
      </c>
      <c r="I851" s="110" t="str">
        <f>IF(FN_MC!O829="","*",FN_MC!O829)</f>
        <v>*</v>
      </c>
      <c r="J851" s="110" t="str">
        <f>IF(FN_MC!P829="","*",FN_MC!P829)</f>
        <v>*</v>
      </c>
      <c r="K851" s="118" t="str">
        <f>IF(FN_MC!AK829="","*",FN_MC!AK829)</f>
        <v>*</v>
      </c>
      <c r="L851" s="118" t="str">
        <f>IF(FN_MC!AM829="","*",FN_MC!AM829)</f>
        <v>*</v>
      </c>
      <c r="M851" s="118" t="str">
        <f>IF(FN_MC!AP829="","*",FN_MC!AP829)</f>
        <v>*</v>
      </c>
      <c r="N851" s="118" t="str">
        <f>IF(FN_MC!AM829="","*",FN_MC!AM829)</f>
        <v>*</v>
      </c>
      <c r="O851" s="136">
        <f>FN_MC!BH829</f>
        <v>0</v>
      </c>
      <c r="P851" s="78"/>
      <c r="Q851" s="120" t="str">
        <f>IF($A$2=1,IF(FN_MC!BJ829="","*",FN_MC!BJ829),IF(FN_MC!BK829="","*",FN_MC!BK829))</f>
        <v>*</v>
      </c>
    </row>
    <row r="852" spans="1:17">
      <c r="A852" s="85" t="str">
        <f>IF(FN_MC!B830="","*",FN_MC!B830)</f>
        <v>*</v>
      </c>
      <c r="B852" s="86" t="str">
        <f>IF(FN_MC!X830="","*",FN_MC!X830)</f>
        <v>*</v>
      </c>
      <c r="C852" s="87" t="str">
        <f>IF(FN_MC!S830="","*",FN_MC!S830)</f>
        <v>*</v>
      </c>
      <c r="D852" s="87" t="str">
        <f>IF(FN_MC!T830="","*",FN_MC!T830)</f>
        <v>*</v>
      </c>
      <c r="E852" s="87" t="str">
        <f>IF(FN_MC!D830="","*",FN_MC!D830)</f>
        <v>*</v>
      </c>
      <c r="F852" s="87" t="str">
        <f>IF(FN_MC!H830="","*",FN_MC!H830)</f>
        <v>*</v>
      </c>
      <c r="G852" s="87" t="str">
        <f>IF(FN_MC!M830="","*",FN_MC!M830)</f>
        <v>*</v>
      </c>
      <c r="H852" s="125" t="str">
        <f>IF(FN_MC!K830="","*",FN_MC!K830)</f>
        <v>*</v>
      </c>
      <c r="I852" s="110" t="str">
        <f>IF(FN_MC!O830="","*",FN_MC!O830)</f>
        <v>*</v>
      </c>
      <c r="J852" s="110" t="str">
        <f>IF(FN_MC!P830="","*",FN_MC!P830)</f>
        <v>*</v>
      </c>
      <c r="K852" s="118" t="str">
        <f>IF(FN_MC!AK830="","*",FN_MC!AK830)</f>
        <v>*</v>
      </c>
      <c r="L852" s="118" t="str">
        <f>IF(FN_MC!AM830="","*",FN_MC!AM830)</f>
        <v>*</v>
      </c>
      <c r="M852" s="118" t="str">
        <f>IF(FN_MC!AP830="","*",FN_MC!AP830)</f>
        <v>*</v>
      </c>
      <c r="N852" s="118" t="str">
        <f>IF(FN_MC!AM830="","*",FN_MC!AM830)</f>
        <v>*</v>
      </c>
      <c r="O852" s="136">
        <f>FN_MC!BH830</f>
        <v>0</v>
      </c>
      <c r="P852" s="78"/>
      <c r="Q852" s="120" t="str">
        <f>IF($A$2=1,IF(FN_MC!BJ830="","*",FN_MC!BJ830),IF(FN_MC!BK830="","*",FN_MC!BK830))</f>
        <v>*</v>
      </c>
    </row>
    <row r="853" spans="1:17">
      <c r="A853" s="85" t="str">
        <f>IF(FN_MC!B831="","*",FN_MC!B831)</f>
        <v>*</v>
      </c>
      <c r="B853" s="86" t="str">
        <f>IF(FN_MC!X831="","*",FN_MC!X831)</f>
        <v>*</v>
      </c>
      <c r="C853" s="87" t="str">
        <f>IF(FN_MC!S831="","*",FN_MC!S831)</f>
        <v>*</v>
      </c>
      <c r="D853" s="87" t="str">
        <f>IF(FN_MC!T831="","*",FN_MC!T831)</f>
        <v>*</v>
      </c>
      <c r="E853" s="87" t="str">
        <f>IF(FN_MC!D831="","*",FN_MC!D831)</f>
        <v>*</v>
      </c>
      <c r="F853" s="87" t="str">
        <f>IF(FN_MC!H831="","*",FN_MC!H831)</f>
        <v>*</v>
      </c>
      <c r="G853" s="87" t="str">
        <f>IF(FN_MC!M831="","*",FN_MC!M831)</f>
        <v>*</v>
      </c>
      <c r="H853" s="125" t="str">
        <f>IF(FN_MC!K831="","*",FN_MC!K831)</f>
        <v>*</v>
      </c>
      <c r="I853" s="110" t="str">
        <f>IF(FN_MC!O831="","*",FN_MC!O831)</f>
        <v>*</v>
      </c>
      <c r="J853" s="110" t="str">
        <f>IF(FN_MC!P831="","*",FN_MC!P831)</f>
        <v>*</v>
      </c>
      <c r="K853" s="118" t="str">
        <f>IF(FN_MC!AK831="","*",FN_MC!AK831)</f>
        <v>*</v>
      </c>
      <c r="L853" s="118" t="str">
        <f>IF(FN_MC!AM831="","*",FN_MC!AM831)</f>
        <v>*</v>
      </c>
      <c r="M853" s="118" t="str">
        <f>IF(FN_MC!AP831="","*",FN_MC!AP831)</f>
        <v>*</v>
      </c>
      <c r="N853" s="118" t="str">
        <f>IF(FN_MC!AM831="","*",FN_MC!AM831)</f>
        <v>*</v>
      </c>
      <c r="O853" s="136">
        <f>FN_MC!BH831</f>
        <v>0</v>
      </c>
      <c r="P853" s="78"/>
      <c r="Q853" s="120" t="str">
        <f>IF($A$2=1,IF(FN_MC!BJ831="","*",FN_MC!BJ831),IF(FN_MC!BK831="","*",FN_MC!BK831))</f>
        <v>*</v>
      </c>
    </row>
    <row r="854" spans="1:17">
      <c r="A854" s="85" t="str">
        <f>IF(FN_MC!B832="","*",FN_MC!B832)</f>
        <v>*</v>
      </c>
      <c r="B854" s="86" t="str">
        <f>IF(FN_MC!X832="","*",FN_MC!X832)</f>
        <v>*</v>
      </c>
      <c r="C854" s="87" t="str">
        <f>IF(FN_MC!S832="","*",FN_MC!S832)</f>
        <v>*</v>
      </c>
      <c r="D854" s="87" t="str">
        <f>IF(FN_MC!T832="","*",FN_MC!T832)</f>
        <v>*</v>
      </c>
      <c r="E854" s="87" t="str">
        <f>IF(FN_MC!D832="","*",FN_MC!D832)</f>
        <v>*</v>
      </c>
      <c r="F854" s="87" t="str">
        <f>IF(FN_MC!H832="","*",FN_MC!H832)</f>
        <v>*</v>
      </c>
      <c r="G854" s="87" t="str">
        <f>IF(FN_MC!M832="","*",FN_MC!M832)</f>
        <v>*</v>
      </c>
      <c r="H854" s="125" t="str">
        <f>IF(FN_MC!K832="","*",FN_MC!K832)</f>
        <v>*</v>
      </c>
      <c r="I854" s="110" t="str">
        <f>IF(FN_MC!O832="","*",FN_MC!O832)</f>
        <v>*</v>
      </c>
      <c r="J854" s="110" t="str">
        <f>IF(FN_MC!P832="","*",FN_MC!P832)</f>
        <v>*</v>
      </c>
      <c r="K854" s="118" t="str">
        <f>IF(FN_MC!AK832="","*",FN_MC!AK832)</f>
        <v>*</v>
      </c>
      <c r="L854" s="118" t="str">
        <f>IF(FN_MC!AM832="","*",FN_MC!AM832)</f>
        <v>*</v>
      </c>
      <c r="M854" s="118" t="str">
        <f>IF(FN_MC!AP832="","*",FN_MC!AP832)</f>
        <v>*</v>
      </c>
      <c r="N854" s="118" t="str">
        <f>IF(FN_MC!AM832="","*",FN_MC!AM832)</f>
        <v>*</v>
      </c>
      <c r="O854" s="136">
        <f>FN_MC!BH832</f>
        <v>0</v>
      </c>
      <c r="P854" s="78"/>
      <c r="Q854" s="120" t="str">
        <f>IF($A$2=1,IF(FN_MC!BJ832="","*",FN_MC!BJ832),IF(FN_MC!BK832="","*",FN_MC!BK832))</f>
        <v>*</v>
      </c>
    </row>
    <row r="855" spans="1:17">
      <c r="A855" s="85" t="str">
        <f>IF(FN_MC!B833="","*",FN_MC!B833)</f>
        <v>*</v>
      </c>
      <c r="B855" s="86" t="str">
        <f>IF(FN_MC!X833="","*",FN_MC!X833)</f>
        <v>*</v>
      </c>
      <c r="C855" s="87" t="str">
        <f>IF(FN_MC!S833="","*",FN_MC!S833)</f>
        <v>*</v>
      </c>
      <c r="D855" s="87" t="str">
        <f>IF(FN_MC!T833="","*",FN_MC!T833)</f>
        <v>*</v>
      </c>
      <c r="E855" s="87" t="str">
        <f>IF(FN_MC!D833="","*",FN_MC!D833)</f>
        <v>*</v>
      </c>
      <c r="F855" s="87" t="str">
        <f>IF(FN_MC!H833="","*",FN_MC!H833)</f>
        <v>*</v>
      </c>
      <c r="G855" s="87" t="str">
        <f>IF(FN_MC!M833="","*",FN_MC!M833)</f>
        <v>*</v>
      </c>
      <c r="H855" s="125" t="str">
        <f>IF(FN_MC!K833="","*",FN_MC!K833)</f>
        <v>*</v>
      </c>
      <c r="I855" s="110" t="str">
        <f>IF(FN_MC!O833="","*",FN_MC!O833)</f>
        <v>*</v>
      </c>
      <c r="J855" s="110" t="str">
        <f>IF(FN_MC!P833="","*",FN_MC!P833)</f>
        <v>*</v>
      </c>
      <c r="K855" s="118" t="str">
        <f>IF(FN_MC!AK833="","*",FN_MC!AK833)</f>
        <v>*</v>
      </c>
      <c r="L855" s="118" t="str">
        <f>IF(FN_MC!AM833="","*",FN_MC!AM833)</f>
        <v>*</v>
      </c>
      <c r="M855" s="118" t="str">
        <f>IF(FN_MC!AP833="","*",FN_MC!AP833)</f>
        <v>*</v>
      </c>
      <c r="N855" s="118" t="str">
        <f>IF(FN_MC!AM833="","*",FN_MC!AM833)</f>
        <v>*</v>
      </c>
      <c r="O855" s="136">
        <f>FN_MC!BH833</f>
        <v>0</v>
      </c>
      <c r="P855" s="78"/>
      <c r="Q855" s="120" t="str">
        <f>IF($A$2=1,IF(FN_MC!BJ833="","*",FN_MC!BJ833),IF(FN_MC!BK833="","*",FN_MC!BK833))</f>
        <v>*</v>
      </c>
    </row>
    <row r="856" spans="1:17">
      <c r="A856" s="85" t="str">
        <f>IF(FN_MC!B834="","*",FN_MC!B834)</f>
        <v>*</v>
      </c>
      <c r="B856" s="86" t="str">
        <f>IF(FN_MC!X834="","*",FN_MC!X834)</f>
        <v>*</v>
      </c>
      <c r="C856" s="87" t="str">
        <f>IF(FN_MC!S834="","*",FN_MC!S834)</f>
        <v>*</v>
      </c>
      <c r="D856" s="87" t="str">
        <f>IF(FN_MC!T834="","*",FN_MC!T834)</f>
        <v>*</v>
      </c>
      <c r="E856" s="87" t="str">
        <f>IF(FN_MC!D834="","*",FN_MC!D834)</f>
        <v>*</v>
      </c>
      <c r="F856" s="87" t="str">
        <f>IF(FN_MC!H834="","*",FN_MC!H834)</f>
        <v>*</v>
      </c>
      <c r="G856" s="87" t="str">
        <f>IF(FN_MC!M834="","*",FN_MC!M834)</f>
        <v>*</v>
      </c>
      <c r="H856" s="125" t="str">
        <f>IF(FN_MC!K834="","*",FN_MC!K834)</f>
        <v>*</v>
      </c>
      <c r="I856" s="110" t="str">
        <f>IF(FN_MC!O834="","*",FN_MC!O834)</f>
        <v>*</v>
      </c>
      <c r="J856" s="110" t="str">
        <f>IF(FN_MC!P834="","*",FN_MC!P834)</f>
        <v>*</v>
      </c>
      <c r="K856" s="118" t="str">
        <f>IF(FN_MC!AK834="","*",FN_MC!AK834)</f>
        <v>*</v>
      </c>
      <c r="L856" s="118" t="str">
        <f>IF(FN_MC!AM834="","*",FN_MC!AM834)</f>
        <v>*</v>
      </c>
      <c r="M856" s="118" t="str">
        <f>IF(FN_MC!AP834="","*",FN_MC!AP834)</f>
        <v>*</v>
      </c>
      <c r="N856" s="118" t="str">
        <f>IF(FN_MC!AM834="","*",FN_MC!AM834)</f>
        <v>*</v>
      </c>
      <c r="O856" s="136">
        <f>FN_MC!BH834</f>
        <v>0</v>
      </c>
      <c r="P856" s="78"/>
      <c r="Q856" s="120" t="str">
        <f>IF($A$2=1,IF(FN_MC!BJ834="","*",FN_MC!BJ834),IF(FN_MC!BK834="","*",FN_MC!BK834))</f>
        <v>*</v>
      </c>
    </row>
    <row r="857" spans="1:17">
      <c r="A857" s="85" t="str">
        <f>IF(FN_MC!B835="","*",FN_MC!B835)</f>
        <v>*</v>
      </c>
      <c r="B857" s="86" t="str">
        <f>IF(FN_MC!X835="","*",FN_MC!X835)</f>
        <v>*</v>
      </c>
      <c r="C857" s="87" t="str">
        <f>IF(FN_MC!S835="","*",FN_MC!S835)</f>
        <v>*</v>
      </c>
      <c r="D857" s="87" t="str">
        <f>IF(FN_MC!T835="","*",FN_MC!T835)</f>
        <v>*</v>
      </c>
      <c r="E857" s="87" t="str">
        <f>IF(FN_MC!D835="","*",FN_MC!D835)</f>
        <v>*</v>
      </c>
      <c r="F857" s="87" t="str">
        <f>IF(FN_MC!H835="","*",FN_MC!H835)</f>
        <v>*</v>
      </c>
      <c r="G857" s="87" t="str">
        <f>IF(FN_MC!M835="","*",FN_MC!M835)</f>
        <v>*</v>
      </c>
      <c r="H857" s="125" t="str">
        <f>IF(FN_MC!K835="","*",FN_MC!K835)</f>
        <v>*</v>
      </c>
      <c r="I857" s="110" t="str">
        <f>IF(FN_MC!O835="","*",FN_MC!O835)</f>
        <v>*</v>
      </c>
      <c r="J857" s="110" t="str">
        <f>IF(FN_MC!P835="","*",FN_MC!P835)</f>
        <v>*</v>
      </c>
      <c r="K857" s="118" t="str">
        <f>IF(FN_MC!AK835="","*",FN_MC!AK835)</f>
        <v>*</v>
      </c>
      <c r="L857" s="118" t="str">
        <f>IF(FN_MC!AM835="","*",FN_MC!AM835)</f>
        <v>*</v>
      </c>
      <c r="M857" s="118" t="str">
        <f>IF(FN_MC!AP835="","*",FN_MC!AP835)</f>
        <v>*</v>
      </c>
      <c r="N857" s="118" t="str">
        <f>IF(FN_MC!AM835="","*",FN_MC!AM835)</f>
        <v>*</v>
      </c>
      <c r="O857" s="136">
        <f>FN_MC!BH835</f>
        <v>0</v>
      </c>
      <c r="P857" s="78"/>
      <c r="Q857" s="120" t="str">
        <f>IF($A$2=1,IF(FN_MC!BJ835="","*",FN_MC!BJ835),IF(FN_MC!BK835="","*",FN_MC!BK835))</f>
        <v>*</v>
      </c>
    </row>
    <row r="858" spans="1:17">
      <c r="A858" s="85" t="str">
        <f>IF(FN_MC!B836="","*",FN_MC!B836)</f>
        <v>*</v>
      </c>
      <c r="B858" s="86" t="str">
        <f>IF(FN_MC!X836="","*",FN_MC!X836)</f>
        <v>*</v>
      </c>
      <c r="C858" s="87" t="str">
        <f>IF(FN_MC!S836="","*",FN_MC!S836)</f>
        <v>*</v>
      </c>
      <c r="D858" s="87" t="str">
        <f>IF(FN_MC!T836="","*",FN_MC!T836)</f>
        <v>*</v>
      </c>
      <c r="E858" s="87" t="str">
        <f>IF(FN_MC!D836="","*",FN_MC!D836)</f>
        <v>*</v>
      </c>
      <c r="F858" s="87" t="str">
        <f>IF(FN_MC!H836="","*",FN_MC!H836)</f>
        <v>*</v>
      </c>
      <c r="G858" s="87" t="str">
        <f>IF(FN_MC!M836="","*",FN_MC!M836)</f>
        <v>*</v>
      </c>
      <c r="H858" s="125" t="str">
        <f>IF(FN_MC!K836="","*",FN_MC!K836)</f>
        <v>*</v>
      </c>
      <c r="I858" s="110" t="str">
        <f>IF(FN_MC!O836="","*",FN_MC!O836)</f>
        <v>*</v>
      </c>
      <c r="J858" s="110" t="str">
        <f>IF(FN_MC!P836="","*",FN_MC!P836)</f>
        <v>*</v>
      </c>
      <c r="K858" s="118" t="str">
        <f>IF(FN_MC!AK836="","*",FN_MC!AK836)</f>
        <v>*</v>
      </c>
      <c r="L858" s="118" t="str">
        <f>IF(FN_MC!AM836="","*",FN_MC!AM836)</f>
        <v>*</v>
      </c>
      <c r="M858" s="118" t="str">
        <f>IF(FN_MC!AP836="","*",FN_MC!AP836)</f>
        <v>*</v>
      </c>
      <c r="N858" s="118" t="str">
        <f>IF(FN_MC!AM836="","*",FN_MC!AM836)</f>
        <v>*</v>
      </c>
      <c r="O858" s="136">
        <f>FN_MC!BH836</f>
        <v>0</v>
      </c>
      <c r="P858" s="78"/>
      <c r="Q858" s="120" t="str">
        <f>IF($A$2=1,IF(FN_MC!BJ836="","*",FN_MC!BJ836),IF(FN_MC!BK836="","*",FN_MC!BK836))</f>
        <v>*</v>
      </c>
    </row>
    <row r="859" spans="1:17">
      <c r="A859" s="85" t="str">
        <f>IF(FN_MC!B837="","*",FN_MC!B837)</f>
        <v>*</v>
      </c>
      <c r="B859" s="86" t="str">
        <f>IF(FN_MC!X837="","*",FN_MC!X837)</f>
        <v>*</v>
      </c>
      <c r="C859" s="87" t="str">
        <f>IF(FN_MC!S837="","*",FN_MC!S837)</f>
        <v>*</v>
      </c>
      <c r="D859" s="87" t="str">
        <f>IF(FN_MC!T837="","*",FN_MC!T837)</f>
        <v>*</v>
      </c>
      <c r="E859" s="87" t="str">
        <f>IF(FN_MC!D837="","*",FN_MC!D837)</f>
        <v>*</v>
      </c>
      <c r="F859" s="87" t="str">
        <f>IF(FN_MC!H837="","*",FN_MC!H837)</f>
        <v>*</v>
      </c>
      <c r="G859" s="87" t="str">
        <f>IF(FN_MC!M837="","*",FN_MC!M837)</f>
        <v>*</v>
      </c>
      <c r="H859" s="125" t="str">
        <f>IF(FN_MC!K837="","*",FN_MC!K837)</f>
        <v>*</v>
      </c>
      <c r="I859" s="110" t="str">
        <f>IF(FN_MC!O837="","*",FN_MC!O837)</f>
        <v>*</v>
      </c>
      <c r="J859" s="110" t="str">
        <f>IF(FN_MC!P837="","*",FN_MC!P837)</f>
        <v>*</v>
      </c>
      <c r="K859" s="118" t="str">
        <f>IF(FN_MC!AK837="","*",FN_MC!AK837)</f>
        <v>*</v>
      </c>
      <c r="L859" s="118" t="str">
        <f>IF(FN_MC!AM837="","*",FN_MC!AM837)</f>
        <v>*</v>
      </c>
      <c r="M859" s="118" t="str">
        <f>IF(FN_MC!AP837="","*",FN_MC!AP837)</f>
        <v>*</v>
      </c>
      <c r="N859" s="118" t="str">
        <f>IF(FN_MC!AM837="","*",FN_MC!AM837)</f>
        <v>*</v>
      </c>
      <c r="O859" s="136">
        <f>FN_MC!BH837</f>
        <v>0</v>
      </c>
      <c r="P859" s="78"/>
      <c r="Q859" s="120" t="str">
        <f>IF($A$2=1,IF(FN_MC!BJ837="","*",FN_MC!BJ837),IF(FN_MC!BK837="","*",FN_MC!BK837))</f>
        <v>*</v>
      </c>
    </row>
    <row r="860" spans="1:17">
      <c r="A860" s="85" t="str">
        <f>IF(FN_MC!B838="","*",FN_MC!B838)</f>
        <v>*</v>
      </c>
      <c r="B860" s="86" t="str">
        <f>IF(FN_MC!X838="","*",FN_MC!X838)</f>
        <v>*</v>
      </c>
      <c r="C860" s="87" t="str">
        <f>IF(FN_MC!S838="","*",FN_MC!S838)</f>
        <v>*</v>
      </c>
      <c r="D860" s="87" t="str">
        <f>IF(FN_MC!T838="","*",FN_MC!T838)</f>
        <v>*</v>
      </c>
      <c r="E860" s="87" t="str">
        <f>IF(FN_MC!D838="","*",FN_MC!D838)</f>
        <v>*</v>
      </c>
      <c r="F860" s="87" t="str">
        <f>IF(FN_MC!H838="","*",FN_MC!H838)</f>
        <v>*</v>
      </c>
      <c r="G860" s="87" t="str">
        <f>IF(FN_MC!M838="","*",FN_MC!M838)</f>
        <v>*</v>
      </c>
      <c r="H860" s="125" t="str">
        <f>IF(FN_MC!K838="","*",FN_MC!K838)</f>
        <v>*</v>
      </c>
      <c r="I860" s="110" t="str">
        <f>IF(FN_MC!O838="","*",FN_MC!O838)</f>
        <v>*</v>
      </c>
      <c r="J860" s="110" t="str">
        <f>IF(FN_MC!P838="","*",FN_MC!P838)</f>
        <v>*</v>
      </c>
      <c r="K860" s="118" t="str">
        <f>IF(FN_MC!AK838="","*",FN_MC!AK838)</f>
        <v>*</v>
      </c>
      <c r="L860" s="118" t="str">
        <f>IF(FN_MC!AM838="","*",FN_MC!AM838)</f>
        <v>*</v>
      </c>
      <c r="M860" s="118" t="str">
        <f>IF(FN_MC!AP838="","*",FN_MC!AP838)</f>
        <v>*</v>
      </c>
      <c r="N860" s="118" t="str">
        <f>IF(FN_MC!AM838="","*",FN_MC!AM838)</f>
        <v>*</v>
      </c>
      <c r="O860" s="136">
        <f>FN_MC!BH838</f>
        <v>0</v>
      </c>
      <c r="P860" s="78"/>
      <c r="Q860" s="120" t="str">
        <f>IF($A$2=1,IF(FN_MC!BJ838="","*",FN_MC!BJ838),IF(FN_MC!BK838="","*",FN_MC!BK838))</f>
        <v>*</v>
      </c>
    </row>
    <row r="861" spans="1:17">
      <c r="A861" s="85" t="str">
        <f>IF(FN_MC!B839="","*",FN_MC!B839)</f>
        <v>*</v>
      </c>
      <c r="B861" s="86" t="str">
        <f>IF(FN_MC!X839="","*",FN_MC!X839)</f>
        <v>*</v>
      </c>
      <c r="C861" s="87" t="str">
        <f>IF(FN_MC!S839="","*",FN_MC!S839)</f>
        <v>*</v>
      </c>
      <c r="D861" s="87" t="str">
        <f>IF(FN_MC!T839="","*",FN_MC!T839)</f>
        <v>*</v>
      </c>
      <c r="E861" s="87" t="str">
        <f>IF(FN_MC!D839="","*",FN_MC!D839)</f>
        <v>*</v>
      </c>
      <c r="F861" s="87" t="str">
        <f>IF(FN_MC!H839="","*",FN_MC!H839)</f>
        <v>*</v>
      </c>
      <c r="G861" s="87" t="str">
        <f>IF(FN_MC!M839="","*",FN_MC!M839)</f>
        <v>*</v>
      </c>
      <c r="H861" s="125" t="str">
        <f>IF(FN_MC!K839="","*",FN_MC!K839)</f>
        <v>*</v>
      </c>
      <c r="I861" s="110" t="str">
        <f>IF(FN_MC!O839="","*",FN_MC!O839)</f>
        <v>*</v>
      </c>
      <c r="J861" s="110" t="str">
        <f>IF(FN_MC!P839="","*",FN_MC!P839)</f>
        <v>*</v>
      </c>
      <c r="K861" s="118" t="str">
        <f>IF(FN_MC!AK839="","*",FN_MC!AK839)</f>
        <v>*</v>
      </c>
      <c r="L861" s="118" t="str">
        <f>IF(FN_MC!AM839="","*",FN_MC!AM839)</f>
        <v>*</v>
      </c>
      <c r="M861" s="118" t="str">
        <f>IF(FN_MC!AP839="","*",FN_MC!AP839)</f>
        <v>*</v>
      </c>
      <c r="N861" s="118" t="str">
        <f>IF(FN_MC!AM839="","*",FN_MC!AM839)</f>
        <v>*</v>
      </c>
      <c r="O861" s="136">
        <f>FN_MC!BH839</f>
        <v>0</v>
      </c>
      <c r="P861" s="78"/>
      <c r="Q861" s="120" t="str">
        <f>IF($A$2=1,IF(FN_MC!BJ839="","*",FN_MC!BJ839),IF(FN_MC!BK839="","*",FN_MC!BK839))</f>
        <v>*</v>
      </c>
    </row>
    <row r="862" spans="1:17">
      <c r="A862" s="85" t="str">
        <f>IF(FN_MC!B840="","*",FN_MC!B840)</f>
        <v>*</v>
      </c>
      <c r="B862" s="86" t="str">
        <f>IF(FN_MC!X840="","*",FN_MC!X840)</f>
        <v>*</v>
      </c>
      <c r="C862" s="87" t="str">
        <f>IF(FN_MC!S840="","*",FN_MC!S840)</f>
        <v>*</v>
      </c>
      <c r="D862" s="87" t="str">
        <f>IF(FN_MC!T840="","*",FN_MC!T840)</f>
        <v>*</v>
      </c>
      <c r="E862" s="87" t="str">
        <f>IF(FN_MC!D840="","*",FN_MC!D840)</f>
        <v>*</v>
      </c>
      <c r="F862" s="87" t="str">
        <f>IF(FN_MC!H840="","*",FN_MC!H840)</f>
        <v>*</v>
      </c>
      <c r="G862" s="87" t="str">
        <f>IF(FN_MC!M840="","*",FN_MC!M840)</f>
        <v>*</v>
      </c>
      <c r="H862" s="125" t="str">
        <f>IF(FN_MC!K840="","*",FN_MC!K840)</f>
        <v>*</v>
      </c>
      <c r="I862" s="110" t="str">
        <f>IF(FN_MC!O840="","*",FN_MC!O840)</f>
        <v>*</v>
      </c>
      <c r="J862" s="110" t="str">
        <f>IF(FN_MC!P840="","*",FN_MC!P840)</f>
        <v>*</v>
      </c>
      <c r="K862" s="118" t="str">
        <f>IF(FN_MC!AK840="","*",FN_MC!AK840)</f>
        <v>*</v>
      </c>
      <c r="L862" s="118" t="str">
        <f>IF(FN_MC!AM840="","*",FN_MC!AM840)</f>
        <v>*</v>
      </c>
      <c r="M862" s="118" t="str">
        <f>IF(FN_MC!AP840="","*",FN_MC!AP840)</f>
        <v>*</v>
      </c>
      <c r="N862" s="118" t="str">
        <f>IF(FN_MC!AM840="","*",FN_MC!AM840)</f>
        <v>*</v>
      </c>
      <c r="O862" s="136">
        <f>FN_MC!BH840</f>
        <v>0</v>
      </c>
      <c r="P862" s="78"/>
      <c r="Q862" s="120" t="str">
        <f>IF($A$2=1,IF(FN_MC!BJ840="","*",FN_MC!BJ840),IF(FN_MC!BK840="","*",FN_MC!BK840))</f>
        <v>*</v>
      </c>
    </row>
    <row r="863" spans="1:17">
      <c r="A863" s="85" t="str">
        <f>IF(FN_MC!B841="","*",FN_MC!B841)</f>
        <v>*</v>
      </c>
      <c r="B863" s="86" t="str">
        <f>IF(FN_MC!X841="","*",FN_MC!X841)</f>
        <v>*</v>
      </c>
      <c r="C863" s="87" t="str">
        <f>IF(FN_MC!S841="","*",FN_MC!S841)</f>
        <v>*</v>
      </c>
      <c r="D863" s="87" t="str">
        <f>IF(FN_MC!T841="","*",FN_MC!T841)</f>
        <v>*</v>
      </c>
      <c r="E863" s="87" t="str">
        <f>IF(FN_MC!D841="","*",FN_MC!D841)</f>
        <v>*</v>
      </c>
      <c r="F863" s="87" t="str">
        <f>IF(FN_MC!H841="","*",FN_MC!H841)</f>
        <v>*</v>
      </c>
      <c r="G863" s="87" t="str">
        <f>IF(FN_MC!M841="","*",FN_MC!M841)</f>
        <v>*</v>
      </c>
      <c r="H863" s="125" t="str">
        <f>IF(FN_MC!K841="","*",FN_MC!K841)</f>
        <v>*</v>
      </c>
      <c r="I863" s="110" t="str">
        <f>IF(FN_MC!O841="","*",FN_MC!O841)</f>
        <v>*</v>
      </c>
      <c r="J863" s="110" t="str">
        <f>IF(FN_MC!P841="","*",FN_MC!P841)</f>
        <v>*</v>
      </c>
      <c r="K863" s="118" t="str">
        <f>IF(FN_MC!AK841="","*",FN_MC!AK841)</f>
        <v>*</v>
      </c>
      <c r="L863" s="118" t="str">
        <f>IF(FN_MC!AM841="","*",FN_MC!AM841)</f>
        <v>*</v>
      </c>
      <c r="M863" s="118" t="str">
        <f>IF(FN_MC!AP841="","*",FN_MC!AP841)</f>
        <v>*</v>
      </c>
      <c r="N863" s="118" t="str">
        <f>IF(FN_MC!AM841="","*",FN_MC!AM841)</f>
        <v>*</v>
      </c>
      <c r="O863" s="136">
        <f>FN_MC!BH841</f>
        <v>0</v>
      </c>
      <c r="P863" s="78"/>
      <c r="Q863" s="120" t="str">
        <f>IF($A$2=1,IF(FN_MC!BJ841="","*",FN_MC!BJ841),IF(FN_MC!BK841="","*",FN_MC!BK841))</f>
        <v>*</v>
      </c>
    </row>
    <row r="864" spans="1:17">
      <c r="A864" s="85" t="str">
        <f>IF(FN_MC!B842="","*",FN_MC!B842)</f>
        <v>*</v>
      </c>
      <c r="B864" s="86" t="str">
        <f>IF(FN_MC!X842="","*",FN_MC!X842)</f>
        <v>*</v>
      </c>
      <c r="C864" s="87" t="str">
        <f>IF(FN_MC!S842="","*",FN_MC!S842)</f>
        <v>*</v>
      </c>
      <c r="D864" s="87" t="str">
        <f>IF(FN_MC!T842="","*",FN_MC!T842)</f>
        <v>*</v>
      </c>
      <c r="E864" s="87" t="str">
        <f>IF(FN_MC!D842="","*",FN_MC!D842)</f>
        <v>*</v>
      </c>
      <c r="F864" s="87" t="str">
        <f>IF(FN_MC!H842="","*",FN_MC!H842)</f>
        <v>*</v>
      </c>
      <c r="G864" s="87" t="str">
        <f>IF(FN_MC!M842="","*",FN_MC!M842)</f>
        <v>*</v>
      </c>
      <c r="H864" s="125" t="str">
        <f>IF(FN_MC!K842="","*",FN_MC!K842)</f>
        <v>*</v>
      </c>
      <c r="I864" s="110" t="str">
        <f>IF(FN_MC!O842="","*",FN_MC!O842)</f>
        <v>*</v>
      </c>
      <c r="J864" s="110" t="str">
        <f>IF(FN_MC!P842="","*",FN_MC!P842)</f>
        <v>*</v>
      </c>
      <c r="K864" s="118" t="str">
        <f>IF(FN_MC!AK842="","*",FN_MC!AK842)</f>
        <v>*</v>
      </c>
      <c r="L864" s="118" t="str">
        <f>IF(FN_MC!AM842="","*",FN_MC!AM842)</f>
        <v>*</v>
      </c>
      <c r="M864" s="118" t="str">
        <f>IF(FN_MC!AP842="","*",FN_MC!AP842)</f>
        <v>*</v>
      </c>
      <c r="N864" s="118" t="str">
        <f>IF(FN_MC!AM842="","*",FN_MC!AM842)</f>
        <v>*</v>
      </c>
      <c r="O864" s="136">
        <f>FN_MC!BH842</f>
        <v>0</v>
      </c>
      <c r="P864" s="78"/>
      <c r="Q864" s="120" t="str">
        <f>IF($A$2=1,IF(FN_MC!BJ842="","*",FN_MC!BJ842),IF(FN_MC!BK842="","*",FN_MC!BK842))</f>
        <v>*</v>
      </c>
    </row>
    <row r="865" spans="1:17">
      <c r="A865" s="85" t="str">
        <f>IF(FN_MC!B843="","*",FN_MC!B843)</f>
        <v>*</v>
      </c>
      <c r="B865" s="86" t="str">
        <f>IF(FN_MC!X843="","*",FN_MC!X843)</f>
        <v>*</v>
      </c>
      <c r="C865" s="87" t="str">
        <f>IF(FN_MC!S843="","*",FN_MC!S843)</f>
        <v>*</v>
      </c>
      <c r="D865" s="87" t="str">
        <f>IF(FN_MC!T843="","*",FN_MC!T843)</f>
        <v>*</v>
      </c>
      <c r="E865" s="87" t="str">
        <f>IF(FN_MC!D843="","*",FN_MC!D843)</f>
        <v>*</v>
      </c>
      <c r="F865" s="87" t="str">
        <f>IF(FN_MC!H843="","*",FN_MC!H843)</f>
        <v>*</v>
      </c>
      <c r="G865" s="87" t="str">
        <f>IF(FN_MC!M843="","*",FN_MC!M843)</f>
        <v>*</v>
      </c>
      <c r="H865" s="125" t="str">
        <f>IF(FN_MC!K843="","*",FN_MC!K843)</f>
        <v>*</v>
      </c>
      <c r="I865" s="110" t="str">
        <f>IF(FN_MC!O843="","*",FN_MC!O843)</f>
        <v>*</v>
      </c>
      <c r="J865" s="110" t="str">
        <f>IF(FN_MC!P843="","*",FN_MC!P843)</f>
        <v>*</v>
      </c>
      <c r="K865" s="118" t="str">
        <f>IF(FN_MC!AK843="","*",FN_MC!AK843)</f>
        <v>*</v>
      </c>
      <c r="L865" s="118" t="str">
        <f>IF(FN_MC!AM843="","*",FN_MC!AM843)</f>
        <v>*</v>
      </c>
      <c r="M865" s="118" t="str">
        <f>IF(FN_MC!AP843="","*",FN_MC!AP843)</f>
        <v>*</v>
      </c>
      <c r="N865" s="118" t="str">
        <f>IF(FN_MC!AM843="","*",FN_MC!AM843)</f>
        <v>*</v>
      </c>
      <c r="O865" s="136">
        <f>FN_MC!BH843</f>
        <v>0</v>
      </c>
      <c r="P865" s="78"/>
      <c r="Q865" s="120" t="str">
        <f>IF($A$2=1,IF(FN_MC!BJ843="","*",FN_MC!BJ843),IF(FN_MC!BK843="","*",FN_MC!BK843))</f>
        <v>*</v>
      </c>
    </row>
    <row r="866" spans="1:17">
      <c r="A866" s="85" t="str">
        <f>IF(FN_MC!B844="","*",FN_MC!B844)</f>
        <v>*</v>
      </c>
      <c r="B866" s="86" t="str">
        <f>IF(FN_MC!X844="","*",FN_MC!X844)</f>
        <v>*</v>
      </c>
      <c r="C866" s="87" t="str">
        <f>IF(FN_MC!S844="","*",FN_MC!S844)</f>
        <v>*</v>
      </c>
      <c r="D866" s="87" t="str">
        <f>IF(FN_MC!T844="","*",FN_MC!T844)</f>
        <v>*</v>
      </c>
      <c r="E866" s="87" t="str">
        <f>IF(FN_MC!D844="","*",FN_MC!D844)</f>
        <v>*</v>
      </c>
      <c r="F866" s="87" t="str">
        <f>IF(FN_MC!H844="","*",FN_MC!H844)</f>
        <v>*</v>
      </c>
      <c r="G866" s="87" t="str">
        <f>IF(FN_MC!M844="","*",FN_MC!M844)</f>
        <v>*</v>
      </c>
      <c r="H866" s="125" t="str">
        <f>IF(FN_MC!K844="","*",FN_MC!K844)</f>
        <v>*</v>
      </c>
      <c r="I866" s="110" t="str">
        <f>IF(FN_MC!O844="","*",FN_MC!O844)</f>
        <v>*</v>
      </c>
      <c r="J866" s="110" t="str">
        <f>IF(FN_MC!P844="","*",FN_MC!P844)</f>
        <v>*</v>
      </c>
      <c r="K866" s="118" t="str">
        <f>IF(FN_MC!AK844="","*",FN_MC!AK844)</f>
        <v>*</v>
      </c>
      <c r="L866" s="118" t="str">
        <f>IF(FN_MC!AM844="","*",FN_MC!AM844)</f>
        <v>*</v>
      </c>
      <c r="M866" s="118" t="str">
        <f>IF(FN_MC!AP844="","*",FN_MC!AP844)</f>
        <v>*</v>
      </c>
      <c r="N866" s="118" t="str">
        <f>IF(FN_MC!AM844="","*",FN_MC!AM844)</f>
        <v>*</v>
      </c>
      <c r="O866" s="136">
        <f>FN_MC!BH844</f>
        <v>0</v>
      </c>
      <c r="P866" s="78"/>
      <c r="Q866" s="120" t="str">
        <f>IF($A$2=1,IF(FN_MC!BJ844="","*",FN_MC!BJ844),IF(FN_MC!BK844="","*",FN_MC!BK844))</f>
        <v>*</v>
      </c>
    </row>
    <row r="867" spans="1:17">
      <c r="A867" s="85" t="str">
        <f>IF(FN_MC!B845="","*",FN_MC!B845)</f>
        <v>*</v>
      </c>
      <c r="B867" s="86" t="str">
        <f>IF(FN_MC!X845="","*",FN_MC!X845)</f>
        <v>*</v>
      </c>
      <c r="C867" s="87" t="str">
        <f>IF(FN_MC!S845="","*",FN_MC!S845)</f>
        <v>*</v>
      </c>
      <c r="D867" s="87" t="str">
        <f>IF(FN_MC!T845="","*",FN_MC!T845)</f>
        <v>*</v>
      </c>
      <c r="E867" s="87" t="str">
        <f>IF(FN_MC!D845="","*",FN_MC!D845)</f>
        <v>*</v>
      </c>
      <c r="F867" s="87" t="str">
        <f>IF(FN_MC!H845="","*",FN_MC!H845)</f>
        <v>*</v>
      </c>
      <c r="G867" s="87" t="str">
        <f>IF(FN_MC!M845="","*",FN_MC!M845)</f>
        <v>*</v>
      </c>
      <c r="H867" s="125" t="str">
        <f>IF(FN_MC!K845="","*",FN_MC!K845)</f>
        <v>*</v>
      </c>
      <c r="I867" s="110" t="str">
        <f>IF(FN_MC!O845="","*",FN_MC!O845)</f>
        <v>*</v>
      </c>
      <c r="J867" s="110" t="str">
        <f>IF(FN_MC!P845="","*",FN_MC!P845)</f>
        <v>*</v>
      </c>
      <c r="K867" s="118" t="str">
        <f>IF(FN_MC!AK845="","*",FN_MC!AK845)</f>
        <v>*</v>
      </c>
      <c r="L867" s="118" t="str">
        <f>IF(FN_MC!AM845="","*",FN_MC!AM845)</f>
        <v>*</v>
      </c>
      <c r="M867" s="118" t="str">
        <f>IF(FN_MC!AP845="","*",FN_MC!AP845)</f>
        <v>*</v>
      </c>
      <c r="N867" s="118" t="str">
        <f>IF(FN_MC!AM845="","*",FN_MC!AM845)</f>
        <v>*</v>
      </c>
      <c r="O867" s="136">
        <f>FN_MC!BH845</f>
        <v>0</v>
      </c>
      <c r="P867" s="78"/>
      <c r="Q867" s="120" t="str">
        <f>IF($A$2=1,IF(FN_MC!BJ845="","*",FN_MC!BJ845),IF(FN_MC!BK845="","*",FN_MC!BK845))</f>
        <v>*</v>
      </c>
    </row>
    <row r="868" spans="1:17">
      <c r="A868" s="85" t="str">
        <f>IF(FN_MC!B846="","*",FN_MC!B846)</f>
        <v>*</v>
      </c>
      <c r="B868" s="86" t="str">
        <f>IF(FN_MC!X846="","*",FN_MC!X846)</f>
        <v>*</v>
      </c>
      <c r="C868" s="87" t="str">
        <f>IF(FN_MC!S846="","*",FN_MC!S846)</f>
        <v>*</v>
      </c>
      <c r="D868" s="87" t="str">
        <f>IF(FN_MC!T846="","*",FN_MC!T846)</f>
        <v>*</v>
      </c>
      <c r="E868" s="87" t="str">
        <f>IF(FN_MC!D846="","*",FN_MC!D846)</f>
        <v>*</v>
      </c>
      <c r="F868" s="87" t="str">
        <f>IF(FN_MC!H846="","*",FN_MC!H846)</f>
        <v>*</v>
      </c>
      <c r="G868" s="87" t="str">
        <f>IF(FN_MC!M846="","*",FN_MC!M846)</f>
        <v>*</v>
      </c>
      <c r="H868" s="125" t="str">
        <f>IF(FN_MC!K846="","*",FN_MC!K846)</f>
        <v>*</v>
      </c>
      <c r="I868" s="110" t="str">
        <f>IF(FN_MC!O846="","*",FN_MC!O846)</f>
        <v>*</v>
      </c>
      <c r="J868" s="110" t="str">
        <f>IF(FN_MC!P846="","*",FN_MC!P846)</f>
        <v>*</v>
      </c>
      <c r="K868" s="118" t="str">
        <f>IF(FN_MC!AK846="","*",FN_MC!AK846)</f>
        <v>*</v>
      </c>
      <c r="L868" s="118" t="str">
        <f>IF(FN_MC!AM846="","*",FN_MC!AM846)</f>
        <v>*</v>
      </c>
      <c r="M868" s="118" t="str">
        <f>IF(FN_MC!AP846="","*",FN_MC!AP846)</f>
        <v>*</v>
      </c>
      <c r="N868" s="118" t="str">
        <f>IF(FN_MC!AM846="","*",FN_MC!AM846)</f>
        <v>*</v>
      </c>
      <c r="O868" s="136">
        <f>FN_MC!BH846</f>
        <v>0</v>
      </c>
      <c r="P868" s="78"/>
      <c r="Q868" s="120" t="str">
        <f>IF($A$2=1,IF(FN_MC!BJ846="","*",FN_MC!BJ846),IF(FN_MC!BK846="","*",FN_MC!BK846))</f>
        <v>*</v>
      </c>
    </row>
    <row r="869" spans="1:17">
      <c r="A869" s="85" t="str">
        <f>IF(FN_MC!B847="","*",FN_MC!B847)</f>
        <v>*</v>
      </c>
      <c r="B869" s="86" t="str">
        <f>IF(FN_MC!X847="","*",FN_MC!X847)</f>
        <v>*</v>
      </c>
      <c r="C869" s="87" t="str">
        <f>IF(FN_MC!S847="","*",FN_MC!S847)</f>
        <v>*</v>
      </c>
      <c r="D869" s="87" t="str">
        <f>IF(FN_MC!T847="","*",FN_MC!T847)</f>
        <v>*</v>
      </c>
      <c r="E869" s="87" t="str">
        <f>IF(FN_MC!D847="","*",FN_MC!D847)</f>
        <v>*</v>
      </c>
      <c r="F869" s="87" t="str">
        <f>IF(FN_MC!H847="","*",FN_MC!H847)</f>
        <v>*</v>
      </c>
      <c r="G869" s="87" t="str">
        <f>IF(FN_MC!M847="","*",FN_MC!M847)</f>
        <v>*</v>
      </c>
      <c r="H869" s="125" t="str">
        <f>IF(FN_MC!K847="","*",FN_MC!K847)</f>
        <v>*</v>
      </c>
      <c r="I869" s="110" t="str">
        <f>IF(FN_MC!O847="","*",FN_MC!O847)</f>
        <v>*</v>
      </c>
      <c r="J869" s="110" t="str">
        <f>IF(FN_MC!P847="","*",FN_MC!P847)</f>
        <v>*</v>
      </c>
      <c r="K869" s="118" t="str">
        <f>IF(FN_MC!AK847="","*",FN_MC!AK847)</f>
        <v>*</v>
      </c>
      <c r="L869" s="118" t="str">
        <f>IF(FN_MC!AM847="","*",FN_MC!AM847)</f>
        <v>*</v>
      </c>
      <c r="M869" s="118" t="str">
        <f>IF(FN_MC!AP847="","*",FN_MC!AP847)</f>
        <v>*</v>
      </c>
      <c r="N869" s="118" t="str">
        <f>IF(FN_MC!AM847="","*",FN_MC!AM847)</f>
        <v>*</v>
      </c>
      <c r="O869" s="136">
        <f>FN_MC!BH847</f>
        <v>0</v>
      </c>
      <c r="P869" s="78"/>
      <c r="Q869" s="120" t="str">
        <f>IF($A$2=1,IF(FN_MC!BJ847="","*",FN_MC!BJ847),IF(FN_MC!BK847="","*",FN_MC!BK847))</f>
        <v>*</v>
      </c>
    </row>
    <row r="870" spans="1:17">
      <c r="A870" s="85" t="str">
        <f>IF(FN_MC!B848="","*",FN_MC!B848)</f>
        <v>*</v>
      </c>
      <c r="B870" s="86" t="str">
        <f>IF(FN_MC!X848="","*",FN_MC!X848)</f>
        <v>*</v>
      </c>
      <c r="C870" s="87" t="str">
        <f>IF(FN_MC!S848="","*",FN_MC!S848)</f>
        <v>*</v>
      </c>
      <c r="D870" s="87" t="str">
        <f>IF(FN_MC!T848="","*",FN_MC!T848)</f>
        <v>*</v>
      </c>
      <c r="E870" s="87" t="str">
        <f>IF(FN_MC!D848="","*",FN_MC!D848)</f>
        <v>*</v>
      </c>
      <c r="F870" s="87" t="str">
        <f>IF(FN_MC!H848="","*",FN_MC!H848)</f>
        <v>*</v>
      </c>
      <c r="G870" s="87" t="str">
        <f>IF(FN_MC!M848="","*",FN_MC!M848)</f>
        <v>*</v>
      </c>
      <c r="H870" s="125" t="str">
        <f>IF(FN_MC!K848="","*",FN_MC!K848)</f>
        <v>*</v>
      </c>
      <c r="I870" s="110" t="str">
        <f>IF(FN_MC!O848="","*",FN_MC!O848)</f>
        <v>*</v>
      </c>
      <c r="J870" s="110" t="str">
        <f>IF(FN_MC!P848="","*",FN_MC!P848)</f>
        <v>*</v>
      </c>
      <c r="K870" s="118" t="str">
        <f>IF(FN_MC!AK848="","*",FN_MC!AK848)</f>
        <v>*</v>
      </c>
      <c r="L870" s="118" t="str">
        <f>IF(FN_MC!AM848="","*",FN_MC!AM848)</f>
        <v>*</v>
      </c>
      <c r="M870" s="118" t="str">
        <f>IF(FN_MC!AP848="","*",FN_MC!AP848)</f>
        <v>*</v>
      </c>
      <c r="N870" s="118" t="str">
        <f>IF(FN_MC!AM848="","*",FN_MC!AM848)</f>
        <v>*</v>
      </c>
      <c r="O870" s="136">
        <f>FN_MC!BH848</f>
        <v>0</v>
      </c>
      <c r="P870" s="78"/>
      <c r="Q870" s="120" t="str">
        <f>IF($A$2=1,IF(FN_MC!BJ848="","*",FN_MC!BJ848),IF(FN_MC!BK848="","*",FN_MC!BK848))</f>
        <v>*</v>
      </c>
    </row>
    <row r="871" spans="1:17">
      <c r="A871" s="85" t="str">
        <f>IF(FN_MC!B849="","*",FN_MC!B849)</f>
        <v>*</v>
      </c>
      <c r="B871" s="86" t="str">
        <f>IF(FN_MC!X849="","*",FN_MC!X849)</f>
        <v>*</v>
      </c>
      <c r="C871" s="87" t="str">
        <f>IF(FN_MC!S849="","*",FN_MC!S849)</f>
        <v>*</v>
      </c>
      <c r="D871" s="87" t="str">
        <f>IF(FN_MC!T849="","*",FN_MC!T849)</f>
        <v>*</v>
      </c>
      <c r="E871" s="87" t="str">
        <f>IF(FN_MC!D849="","*",FN_MC!D849)</f>
        <v>*</v>
      </c>
      <c r="F871" s="87" t="str">
        <f>IF(FN_MC!H849="","*",FN_MC!H849)</f>
        <v>*</v>
      </c>
      <c r="G871" s="87" t="str">
        <f>IF(FN_MC!M849="","*",FN_MC!M849)</f>
        <v>*</v>
      </c>
      <c r="H871" s="125" t="str">
        <f>IF(FN_MC!K849="","*",FN_MC!K849)</f>
        <v>*</v>
      </c>
      <c r="I871" s="110" t="str">
        <f>IF(FN_MC!O849="","*",FN_MC!O849)</f>
        <v>*</v>
      </c>
      <c r="J871" s="110" t="str">
        <f>IF(FN_MC!P849="","*",FN_MC!P849)</f>
        <v>*</v>
      </c>
      <c r="K871" s="118" t="str">
        <f>IF(FN_MC!AK849="","*",FN_MC!AK849)</f>
        <v>*</v>
      </c>
      <c r="L871" s="118" t="str">
        <f>IF(FN_MC!AM849="","*",FN_MC!AM849)</f>
        <v>*</v>
      </c>
      <c r="M871" s="118" t="str">
        <f>IF(FN_MC!AP849="","*",FN_MC!AP849)</f>
        <v>*</v>
      </c>
      <c r="N871" s="118" t="str">
        <f>IF(FN_MC!AM849="","*",FN_MC!AM849)</f>
        <v>*</v>
      </c>
      <c r="O871" s="136">
        <f>FN_MC!BH849</f>
        <v>0</v>
      </c>
      <c r="P871" s="78"/>
      <c r="Q871" s="120" t="str">
        <f>IF($A$2=1,IF(FN_MC!BJ849="","*",FN_MC!BJ849),IF(FN_MC!BK849="","*",FN_MC!BK849))</f>
        <v>*</v>
      </c>
    </row>
    <row r="872" spans="1:17">
      <c r="A872" s="85" t="str">
        <f>IF(FN_MC!B850="","*",FN_MC!B850)</f>
        <v>*</v>
      </c>
      <c r="B872" s="86" t="str">
        <f>IF(FN_MC!X850="","*",FN_MC!X850)</f>
        <v>*</v>
      </c>
      <c r="C872" s="87" t="str">
        <f>IF(FN_MC!S850="","*",FN_MC!S850)</f>
        <v>*</v>
      </c>
      <c r="D872" s="87" t="str">
        <f>IF(FN_MC!T850="","*",FN_MC!T850)</f>
        <v>*</v>
      </c>
      <c r="E872" s="87" t="str">
        <f>IF(FN_MC!D850="","*",FN_MC!D850)</f>
        <v>*</v>
      </c>
      <c r="F872" s="87" t="str">
        <f>IF(FN_MC!H850="","*",FN_MC!H850)</f>
        <v>*</v>
      </c>
      <c r="G872" s="87" t="str">
        <f>IF(FN_MC!M850="","*",FN_MC!M850)</f>
        <v>*</v>
      </c>
      <c r="H872" s="125" t="str">
        <f>IF(FN_MC!K850="","*",FN_MC!K850)</f>
        <v>*</v>
      </c>
      <c r="I872" s="110" t="str">
        <f>IF(FN_MC!O850="","*",FN_MC!O850)</f>
        <v>*</v>
      </c>
      <c r="J872" s="110" t="str">
        <f>IF(FN_MC!P850="","*",FN_MC!P850)</f>
        <v>*</v>
      </c>
      <c r="K872" s="118" t="str">
        <f>IF(FN_MC!AK850="","*",FN_MC!AK850)</f>
        <v>*</v>
      </c>
      <c r="L872" s="118" t="str">
        <f>IF(FN_MC!AM850="","*",FN_MC!AM850)</f>
        <v>*</v>
      </c>
      <c r="M872" s="118" t="str">
        <f>IF(FN_MC!AP850="","*",FN_MC!AP850)</f>
        <v>*</v>
      </c>
      <c r="N872" s="118" t="str">
        <f>IF(FN_MC!AM850="","*",FN_MC!AM850)</f>
        <v>*</v>
      </c>
      <c r="O872" s="136">
        <f>FN_MC!BH850</f>
        <v>0</v>
      </c>
      <c r="P872" s="78"/>
      <c r="Q872" s="120" t="str">
        <f>IF($A$2=1,IF(FN_MC!BJ850="","*",FN_MC!BJ850),IF(FN_MC!BK850="","*",FN_MC!BK850))</f>
        <v>*</v>
      </c>
    </row>
    <row r="873" spans="1:17">
      <c r="A873" s="85" t="str">
        <f>IF(FN_MC!B851="","*",FN_MC!B851)</f>
        <v>*</v>
      </c>
      <c r="B873" s="86" t="str">
        <f>IF(FN_MC!X851="","*",FN_MC!X851)</f>
        <v>*</v>
      </c>
      <c r="C873" s="87" t="str">
        <f>IF(FN_MC!S851="","*",FN_MC!S851)</f>
        <v>*</v>
      </c>
      <c r="D873" s="87" t="str">
        <f>IF(FN_MC!T851="","*",FN_MC!T851)</f>
        <v>*</v>
      </c>
      <c r="E873" s="87" t="str">
        <f>IF(FN_MC!D851="","*",FN_MC!D851)</f>
        <v>*</v>
      </c>
      <c r="F873" s="87" t="str">
        <f>IF(FN_MC!H851="","*",FN_MC!H851)</f>
        <v>*</v>
      </c>
      <c r="G873" s="87" t="str">
        <f>IF(FN_MC!M851="","*",FN_MC!M851)</f>
        <v>*</v>
      </c>
      <c r="H873" s="125" t="str">
        <f>IF(FN_MC!K851="","*",FN_MC!K851)</f>
        <v>*</v>
      </c>
      <c r="I873" s="110" t="str">
        <f>IF(FN_MC!O851="","*",FN_MC!O851)</f>
        <v>*</v>
      </c>
      <c r="J873" s="110" t="str">
        <f>IF(FN_MC!P851="","*",FN_MC!P851)</f>
        <v>*</v>
      </c>
      <c r="K873" s="118" t="str">
        <f>IF(FN_MC!AK851="","*",FN_MC!AK851)</f>
        <v>*</v>
      </c>
      <c r="L873" s="118" t="str">
        <f>IF(FN_MC!AM851="","*",FN_MC!AM851)</f>
        <v>*</v>
      </c>
      <c r="M873" s="118" t="str">
        <f>IF(FN_MC!AP851="","*",FN_MC!AP851)</f>
        <v>*</v>
      </c>
      <c r="N873" s="118" t="str">
        <f>IF(FN_MC!AM851="","*",FN_MC!AM851)</f>
        <v>*</v>
      </c>
      <c r="O873" s="136">
        <f>FN_MC!BH851</f>
        <v>0</v>
      </c>
      <c r="P873" s="78"/>
      <c r="Q873" s="120" t="str">
        <f>IF($A$2=1,IF(FN_MC!BJ851="","*",FN_MC!BJ851),IF(FN_MC!BK851="","*",FN_MC!BK851))</f>
        <v>*</v>
      </c>
    </row>
    <row r="874" spans="1:17">
      <c r="A874" s="85" t="str">
        <f>IF(FN_MC!B852="","*",FN_MC!B852)</f>
        <v>*</v>
      </c>
      <c r="B874" s="86" t="str">
        <f>IF(FN_MC!X852="","*",FN_MC!X852)</f>
        <v>*</v>
      </c>
      <c r="C874" s="87" t="str">
        <f>IF(FN_MC!S852="","*",FN_MC!S852)</f>
        <v>*</v>
      </c>
      <c r="D874" s="87" t="str">
        <f>IF(FN_MC!T852="","*",FN_MC!T852)</f>
        <v>*</v>
      </c>
      <c r="E874" s="87" t="str">
        <f>IF(FN_MC!D852="","*",FN_MC!D852)</f>
        <v>*</v>
      </c>
      <c r="F874" s="87" t="str">
        <f>IF(FN_MC!H852="","*",FN_MC!H852)</f>
        <v>*</v>
      </c>
      <c r="G874" s="87" t="str">
        <f>IF(FN_MC!M852="","*",FN_MC!M852)</f>
        <v>*</v>
      </c>
      <c r="H874" s="125" t="str">
        <f>IF(FN_MC!K852="","*",FN_MC!K852)</f>
        <v>*</v>
      </c>
      <c r="I874" s="110" t="str">
        <f>IF(FN_MC!O852="","*",FN_MC!O852)</f>
        <v>*</v>
      </c>
      <c r="J874" s="110" t="str">
        <f>IF(FN_MC!P852="","*",FN_MC!P852)</f>
        <v>*</v>
      </c>
      <c r="K874" s="118" t="str">
        <f>IF(FN_MC!AK852="","*",FN_MC!AK852)</f>
        <v>*</v>
      </c>
      <c r="L874" s="118" t="str">
        <f>IF(FN_MC!AM852="","*",FN_MC!AM852)</f>
        <v>*</v>
      </c>
      <c r="M874" s="118" t="str">
        <f>IF(FN_MC!AP852="","*",FN_MC!AP852)</f>
        <v>*</v>
      </c>
      <c r="N874" s="118" t="str">
        <f>IF(FN_MC!AM852="","*",FN_MC!AM852)</f>
        <v>*</v>
      </c>
      <c r="O874" s="136">
        <f>FN_MC!BH852</f>
        <v>0</v>
      </c>
      <c r="P874" s="78"/>
      <c r="Q874" s="120" t="str">
        <f>IF($A$2=1,IF(FN_MC!BJ852="","*",FN_MC!BJ852),IF(FN_MC!BK852="","*",FN_MC!BK852))</f>
        <v>*</v>
      </c>
    </row>
    <row r="875" spans="1:17">
      <c r="A875" s="85" t="str">
        <f>IF(FN_MC!B853="","*",FN_MC!B853)</f>
        <v>*</v>
      </c>
      <c r="B875" s="86" t="str">
        <f>IF(FN_MC!X853="","*",FN_MC!X853)</f>
        <v>*</v>
      </c>
      <c r="C875" s="87" t="str">
        <f>IF(FN_MC!S853="","*",FN_MC!S853)</f>
        <v>*</v>
      </c>
      <c r="D875" s="87" t="str">
        <f>IF(FN_MC!T853="","*",FN_MC!T853)</f>
        <v>*</v>
      </c>
      <c r="E875" s="87" t="str">
        <f>IF(FN_MC!D853="","*",FN_MC!D853)</f>
        <v>*</v>
      </c>
      <c r="F875" s="87" t="str">
        <f>IF(FN_MC!H853="","*",FN_MC!H853)</f>
        <v>*</v>
      </c>
      <c r="G875" s="87" t="str">
        <f>IF(FN_MC!M853="","*",FN_MC!M853)</f>
        <v>*</v>
      </c>
      <c r="H875" s="125" t="str">
        <f>IF(FN_MC!K853="","*",FN_MC!K853)</f>
        <v>*</v>
      </c>
      <c r="I875" s="110" t="str">
        <f>IF(FN_MC!O853="","*",FN_MC!O853)</f>
        <v>*</v>
      </c>
      <c r="J875" s="110" t="str">
        <f>IF(FN_MC!P853="","*",FN_MC!P853)</f>
        <v>*</v>
      </c>
      <c r="K875" s="118" t="str">
        <f>IF(FN_MC!AK853="","*",FN_MC!AK853)</f>
        <v>*</v>
      </c>
      <c r="L875" s="118" t="str">
        <f>IF(FN_MC!AM853="","*",FN_MC!AM853)</f>
        <v>*</v>
      </c>
      <c r="M875" s="118" t="str">
        <f>IF(FN_MC!AP853="","*",FN_MC!AP853)</f>
        <v>*</v>
      </c>
      <c r="N875" s="118" t="str">
        <f>IF(FN_MC!AM853="","*",FN_MC!AM853)</f>
        <v>*</v>
      </c>
      <c r="O875" s="136">
        <f>FN_MC!BH853</f>
        <v>0</v>
      </c>
      <c r="P875" s="78"/>
      <c r="Q875" s="120" t="str">
        <f>IF($A$2=1,IF(FN_MC!BJ853="","*",FN_MC!BJ853),IF(FN_MC!BK853="","*",FN_MC!BK853))</f>
        <v>*</v>
      </c>
    </row>
    <row r="876" spans="1:17">
      <c r="A876" s="85" t="str">
        <f>IF(FN_MC!B854="","*",FN_MC!B854)</f>
        <v>*</v>
      </c>
      <c r="B876" s="86" t="str">
        <f>IF(FN_MC!X854="","*",FN_MC!X854)</f>
        <v>*</v>
      </c>
      <c r="C876" s="87" t="str">
        <f>IF(FN_MC!S854="","*",FN_MC!S854)</f>
        <v>*</v>
      </c>
      <c r="D876" s="87" t="str">
        <f>IF(FN_MC!T854="","*",FN_MC!T854)</f>
        <v>*</v>
      </c>
      <c r="E876" s="87" t="str">
        <f>IF(FN_MC!D854="","*",FN_MC!D854)</f>
        <v>*</v>
      </c>
      <c r="F876" s="87" t="str">
        <f>IF(FN_MC!H854="","*",FN_MC!H854)</f>
        <v>*</v>
      </c>
      <c r="G876" s="87" t="str">
        <f>IF(FN_MC!M854="","*",FN_MC!M854)</f>
        <v>*</v>
      </c>
      <c r="H876" s="125" t="str">
        <f>IF(FN_MC!K854="","*",FN_MC!K854)</f>
        <v>*</v>
      </c>
      <c r="I876" s="110" t="str">
        <f>IF(FN_MC!O854="","*",FN_MC!O854)</f>
        <v>*</v>
      </c>
      <c r="J876" s="110" t="str">
        <f>IF(FN_MC!P854="","*",FN_MC!P854)</f>
        <v>*</v>
      </c>
      <c r="K876" s="118" t="str">
        <f>IF(FN_MC!AK854="","*",FN_MC!AK854)</f>
        <v>*</v>
      </c>
      <c r="L876" s="118" t="str">
        <f>IF(FN_MC!AM854="","*",FN_MC!AM854)</f>
        <v>*</v>
      </c>
      <c r="M876" s="118" t="str">
        <f>IF(FN_MC!AP854="","*",FN_MC!AP854)</f>
        <v>*</v>
      </c>
      <c r="N876" s="118" t="str">
        <f>IF(FN_MC!AM854="","*",FN_MC!AM854)</f>
        <v>*</v>
      </c>
      <c r="O876" s="136">
        <f>FN_MC!BH854</f>
        <v>0</v>
      </c>
      <c r="P876" s="78"/>
      <c r="Q876" s="120" t="str">
        <f>IF($A$2=1,IF(FN_MC!BJ854="","*",FN_MC!BJ854),IF(FN_MC!BK854="","*",FN_MC!BK854))</f>
        <v>*</v>
      </c>
    </row>
    <row r="877" spans="1:17">
      <c r="A877" s="85" t="str">
        <f>IF(FN_MC!B855="","*",FN_MC!B855)</f>
        <v>*</v>
      </c>
      <c r="B877" s="86" t="str">
        <f>IF(FN_MC!X855="","*",FN_MC!X855)</f>
        <v>*</v>
      </c>
      <c r="C877" s="87" t="str">
        <f>IF(FN_MC!S855="","*",FN_MC!S855)</f>
        <v>*</v>
      </c>
      <c r="D877" s="87" t="str">
        <f>IF(FN_MC!T855="","*",FN_MC!T855)</f>
        <v>*</v>
      </c>
      <c r="E877" s="87" t="str">
        <f>IF(FN_MC!D855="","*",FN_MC!D855)</f>
        <v>*</v>
      </c>
      <c r="F877" s="87" t="str">
        <f>IF(FN_MC!H855="","*",FN_MC!H855)</f>
        <v>*</v>
      </c>
      <c r="G877" s="87" t="str">
        <f>IF(FN_MC!M855="","*",FN_MC!M855)</f>
        <v>*</v>
      </c>
      <c r="H877" s="125" t="str">
        <f>IF(FN_MC!K855="","*",FN_MC!K855)</f>
        <v>*</v>
      </c>
      <c r="I877" s="110" t="str">
        <f>IF(FN_MC!O855="","*",FN_MC!O855)</f>
        <v>*</v>
      </c>
      <c r="J877" s="110" t="str">
        <f>IF(FN_MC!P855="","*",FN_MC!P855)</f>
        <v>*</v>
      </c>
      <c r="K877" s="118" t="str">
        <f>IF(FN_MC!AK855="","*",FN_MC!AK855)</f>
        <v>*</v>
      </c>
      <c r="L877" s="118" t="str">
        <f>IF(FN_MC!AM855="","*",FN_MC!AM855)</f>
        <v>*</v>
      </c>
      <c r="M877" s="118" t="str">
        <f>IF(FN_MC!AP855="","*",FN_MC!AP855)</f>
        <v>*</v>
      </c>
      <c r="N877" s="118" t="str">
        <f>IF(FN_MC!AM855="","*",FN_MC!AM855)</f>
        <v>*</v>
      </c>
      <c r="O877" s="136">
        <f>FN_MC!BH855</f>
        <v>0</v>
      </c>
      <c r="P877" s="78"/>
      <c r="Q877" s="120" t="str">
        <f>IF($A$2=1,IF(FN_MC!BJ855="","*",FN_MC!BJ855),IF(FN_MC!BK855="","*",FN_MC!BK855))</f>
        <v>*</v>
      </c>
    </row>
    <row r="878" spans="1:17">
      <c r="A878" s="85" t="str">
        <f>IF(FN_MC!B856="","*",FN_MC!B856)</f>
        <v>*</v>
      </c>
      <c r="B878" s="86" t="str">
        <f>IF(FN_MC!X856="","*",FN_MC!X856)</f>
        <v>*</v>
      </c>
      <c r="C878" s="87" t="str">
        <f>IF(FN_MC!S856="","*",FN_MC!S856)</f>
        <v>*</v>
      </c>
      <c r="D878" s="87" t="str">
        <f>IF(FN_MC!T856="","*",FN_MC!T856)</f>
        <v>*</v>
      </c>
      <c r="E878" s="87" t="str">
        <f>IF(FN_MC!D856="","*",FN_MC!D856)</f>
        <v>*</v>
      </c>
      <c r="F878" s="87" t="str">
        <f>IF(FN_MC!H856="","*",FN_MC!H856)</f>
        <v>*</v>
      </c>
      <c r="G878" s="87" t="str">
        <f>IF(FN_MC!M856="","*",FN_MC!M856)</f>
        <v>*</v>
      </c>
      <c r="H878" s="125" t="str">
        <f>IF(FN_MC!K856="","*",FN_MC!K856)</f>
        <v>*</v>
      </c>
      <c r="I878" s="110" t="str">
        <f>IF(FN_MC!O856="","*",FN_MC!O856)</f>
        <v>*</v>
      </c>
      <c r="J878" s="110" t="str">
        <f>IF(FN_MC!P856="","*",FN_MC!P856)</f>
        <v>*</v>
      </c>
      <c r="K878" s="118" t="str">
        <f>IF(FN_MC!AK856="","*",FN_MC!AK856)</f>
        <v>*</v>
      </c>
      <c r="L878" s="118" t="str">
        <f>IF(FN_MC!AM856="","*",FN_MC!AM856)</f>
        <v>*</v>
      </c>
      <c r="M878" s="118" t="str">
        <f>IF(FN_MC!AP856="","*",FN_MC!AP856)</f>
        <v>*</v>
      </c>
      <c r="N878" s="118" t="str">
        <f>IF(FN_MC!AM856="","*",FN_MC!AM856)</f>
        <v>*</v>
      </c>
      <c r="O878" s="136">
        <f>FN_MC!BH856</f>
        <v>0</v>
      </c>
      <c r="P878" s="78"/>
      <c r="Q878" s="120" t="str">
        <f>IF($A$2=1,IF(FN_MC!BJ856="","*",FN_MC!BJ856),IF(FN_MC!BK856="","*",FN_MC!BK856))</f>
        <v>*</v>
      </c>
    </row>
    <row r="879" spans="1:17">
      <c r="A879" s="85" t="str">
        <f>IF(FN_MC!B857="","*",FN_MC!B857)</f>
        <v>*</v>
      </c>
      <c r="B879" s="86" t="str">
        <f>IF(FN_MC!X857="","*",FN_MC!X857)</f>
        <v>*</v>
      </c>
      <c r="C879" s="87" t="str">
        <f>IF(FN_MC!S857="","*",FN_MC!S857)</f>
        <v>*</v>
      </c>
      <c r="D879" s="87" t="str">
        <f>IF(FN_MC!T857="","*",FN_MC!T857)</f>
        <v>*</v>
      </c>
      <c r="E879" s="87" t="str">
        <f>IF(FN_MC!D857="","*",FN_MC!D857)</f>
        <v>*</v>
      </c>
      <c r="F879" s="87" t="str">
        <f>IF(FN_MC!H857="","*",FN_MC!H857)</f>
        <v>*</v>
      </c>
      <c r="G879" s="87" t="str">
        <f>IF(FN_MC!M857="","*",FN_MC!M857)</f>
        <v>*</v>
      </c>
      <c r="H879" s="125" t="str">
        <f>IF(FN_MC!K857="","*",FN_MC!K857)</f>
        <v>*</v>
      </c>
      <c r="I879" s="110" t="str">
        <f>IF(FN_MC!O857="","*",FN_MC!O857)</f>
        <v>*</v>
      </c>
      <c r="J879" s="110" t="str">
        <f>IF(FN_MC!P857="","*",FN_MC!P857)</f>
        <v>*</v>
      </c>
      <c r="K879" s="118" t="str">
        <f>IF(FN_MC!AK857="","*",FN_MC!AK857)</f>
        <v>*</v>
      </c>
      <c r="L879" s="118" t="str">
        <f>IF(FN_MC!AM857="","*",FN_MC!AM857)</f>
        <v>*</v>
      </c>
      <c r="M879" s="118" t="str">
        <f>IF(FN_MC!AP857="","*",FN_MC!AP857)</f>
        <v>*</v>
      </c>
      <c r="N879" s="118" t="str">
        <f>IF(FN_MC!AM857="","*",FN_MC!AM857)</f>
        <v>*</v>
      </c>
      <c r="O879" s="136">
        <f>FN_MC!BH857</f>
        <v>0</v>
      </c>
      <c r="P879" s="78"/>
      <c r="Q879" s="120" t="str">
        <f>IF($A$2=1,IF(FN_MC!BJ857="","*",FN_MC!BJ857),IF(FN_MC!BK857="","*",FN_MC!BK857))</f>
        <v>*</v>
      </c>
    </row>
    <row r="880" spans="1:17">
      <c r="A880" s="85" t="str">
        <f>IF(FN_MC!B858="","*",FN_MC!B858)</f>
        <v>*</v>
      </c>
      <c r="B880" s="86" t="str">
        <f>IF(FN_MC!X858="","*",FN_MC!X858)</f>
        <v>*</v>
      </c>
      <c r="C880" s="87" t="str">
        <f>IF(FN_MC!S858="","*",FN_MC!S858)</f>
        <v>*</v>
      </c>
      <c r="D880" s="87" t="str">
        <f>IF(FN_MC!T858="","*",FN_MC!T858)</f>
        <v>*</v>
      </c>
      <c r="E880" s="87" t="str">
        <f>IF(FN_MC!D858="","*",FN_MC!D858)</f>
        <v>*</v>
      </c>
      <c r="F880" s="87" t="str">
        <f>IF(FN_MC!H858="","*",FN_MC!H858)</f>
        <v>*</v>
      </c>
      <c r="G880" s="87" t="str">
        <f>IF(FN_MC!M858="","*",FN_MC!M858)</f>
        <v>*</v>
      </c>
      <c r="H880" s="125" t="str">
        <f>IF(FN_MC!K858="","*",FN_MC!K858)</f>
        <v>*</v>
      </c>
      <c r="I880" s="110" t="str">
        <f>IF(FN_MC!O858="","*",FN_MC!O858)</f>
        <v>*</v>
      </c>
      <c r="J880" s="110" t="str">
        <f>IF(FN_MC!P858="","*",FN_MC!P858)</f>
        <v>*</v>
      </c>
      <c r="K880" s="118" t="str">
        <f>IF(FN_MC!AK858="","*",FN_MC!AK858)</f>
        <v>*</v>
      </c>
      <c r="L880" s="118" t="str">
        <f>IF(FN_MC!AM858="","*",FN_MC!AM858)</f>
        <v>*</v>
      </c>
      <c r="M880" s="118" t="str">
        <f>IF(FN_MC!AP858="","*",FN_MC!AP858)</f>
        <v>*</v>
      </c>
      <c r="N880" s="118" t="str">
        <f>IF(FN_MC!AM858="","*",FN_MC!AM858)</f>
        <v>*</v>
      </c>
      <c r="O880" s="136">
        <f>FN_MC!BH858</f>
        <v>0</v>
      </c>
      <c r="P880" s="78"/>
      <c r="Q880" s="120" t="str">
        <f>IF($A$2=1,IF(FN_MC!BJ858="","*",FN_MC!BJ858),IF(FN_MC!BK858="","*",FN_MC!BK858))</f>
        <v>*</v>
      </c>
    </row>
    <row r="881" spans="1:17">
      <c r="A881" s="85" t="str">
        <f>IF(FN_MC!B859="","*",FN_MC!B859)</f>
        <v>*</v>
      </c>
      <c r="B881" s="86" t="str">
        <f>IF(FN_MC!X859="","*",FN_MC!X859)</f>
        <v>*</v>
      </c>
      <c r="C881" s="87" t="str">
        <f>IF(FN_MC!S859="","*",FN_MC!S859)</f>
        <v>*</v>
      </c>
      <c r="D881" s="87" t="str">
        <f>IF(FN_MC!T859="","*",FN_MC!T859)</f>
        <v>*</v>
      </c>
      <c r="E881" s="87" t="str">
        <f>IF(FN_MC!D859="","*",FN_MC!D859)</f>
        <v>*</v>
      </c>
      <c r="F881" s="87" t="str">
        <f>IF(FN_MC!H859="","*",FN_MC!H859)</f>
        <v>*</v>
      </c>
      <c r="G881" s="87" t="str">
        <f>IF(FN_MC!M859="","*",FN_MC!M859)</f>
        <v>*</v>
      </c>
      <c r="H881" s="125" t="str">
        <f>IF(FN_MC!K859="","*",FN_MC!K859)</f>
        <v>*</v>
      </c>
      <c r="I881" s="110" t="str">
        <f>IF(FN_MC!O859="","*",FN_MC!O859)</f>
        <v>*</v>
      </c>
      <c r="J881" s="110" t="str">
        <f>IF(FN_MC!P859="","*",FN_MC!P859)</f>
        <v>*</v>
      </c>
      <c r="K881" s="118" t="str">
        <f>IF(FN_MC!AK859="","*",FN_MC!AK859)</f>
        <v>*</v>
      </c>
      <c r="L881" s="118" t="str">
        <f>IF(FN_MC!AM859="","*",FN_MC!AM859)</f>
        <v>*</v>
      </c>
      <c r="M881" s="118" t="str">
        <f>IF(FN_MC!AP859="","*",FN_MC!AP859)</f>
        <v>*</v>
      </c>
      <c r="N881" s="118" t="str">
        <f>IF(FN_MC!AM859="","*",FN_MC!AM859)</f>
        <v>*</v>
      </c>
      <c r="O881" s="136">
        <f>FN_MC!BH859</f>
        <v>0</v>
      </c>
      <c r="P881" s="78"/>
      <c r="Q881" s="120" t="str">
        <f>IF($A$2=1,IF(FN_MC!BJ859="","*",FN_MC!BJ859),IF(FN_MC!BK859="","*",FN_MC!BK859))</f>
        <v>*</v>
      </c>
    </row>
    <row r="882" spans="1:17">
      <c r="A882" s="85" t="str">
        <f>IF(FN_MC!B860="","*",FN_MC!B860)</f>
        <v>*</v>
      </c>
      <c r="B882" s="86" t="str">
        <f>IF(FN_MC!X860="","*",FN_MC!X860)</f>
        <v>*</v>
      </c>
      <c r="C882" s="87" t="str">
        <f>IF(FN_MC!S860="","*",FN_MC!S860)</f>
        <v>*</v>
      </c>
      <c r="D882" s="87" t="str">
        <f>IF(FN_MC!T860="","*",FN_MC!T860)</f>
        <v>*</v>
      </c>
      <c r="E882" s="87" t="str">
        <f>IF(FN_MC!D860="","*",FN_MC!D860)</f>
        <v>*</v>
      </c>
      <c r="F882" s="87" t="str">
        <f>IF(FN_MC!H860="","*",FN_MC!H860)</f>
        <v>*</v>
      </c>
      <c r="G882" s="87" t="str">
        <f>IF(FN_MC!M860="","*",FN_MC!M860)</f>
        <v>*</v>
      </c>
      <c r="H882" s="125" t="str">
        <f>IF(FN_MC!K860="","*",FN_MC!K860)</f>
        <v>*</v>
      </c>
      <c r="I882" s="110" t="str">
        <f>IF(FN_MC!O860="","*",FN_MC!O860)</f>
        <v>*</v>
      </c>
      <c r="J882" s="110" t="str">
        <f>IF(FN_MC!P860="","*",FN_MC!P860)</f>
        <v>*</v>
      </c>
      <c r="K882" s="118" t="str">
        <f>IF(FN_MC!AK860="","*",FN_MC!AK860)</f>
        <v>*</v>
      </c>
      <c r="L882" s="118" t="str">
        <f>IF(FN_MC!AM860="","*",FN_MC!AM860)</f>
        <v>*</v>
      </c>
      <c r="M882" s="118" t="str">
        <f>IF(FN_MC!AP860="","*",FN_MC!AP860)</f>
        <v>*</v>
      </c>
      <c r="N882" s="118" t="str">
        <f>IF(FN_MC!AM860="","*",FN_MC!AM860)</f>
        <v>*</v>
      </c>
      <c r="O882" s="136">
        <f>FN_MC!BH860</f>
        <v>0</v>
      </c>
      <c r="P882" s="78"/>
      <c r="Q882" s="120" t="str">
        <f>IF($A$2=1,IF(FN_MC!BJ860="","*",FN_MC!BJ860),IF(FN_MC!BK860="","*",FN_MC!BK860))</f>
        <v>*</v>
      </c>
    </row>
    <row r="883" spans="1:17">
      <c r="A883" s="85" t="str">
        <f>IF(FN_MC!B861="","*",FN_MC!B861)</f>
        <v>*</v>
      </c>
      <c r="B883" s="86" t="str">
        <f>IF(FN_MC!X861="","*",FN_MC!X861)</f>
        <v>*</v>
      </c>
      <c r="C883" s="87" t="str">
        <f>IF(FN_MC!S861="","*",FN_MC!S861)</f>
        <v>*</v>
      </c>
      <c r="D883" s="87" t="str">
        <f>IF(FN_MC!T861="","*",FN_MC!T861)</f>
        <v>*</v>
      </c>
      <c r="E883" s="87" t="str">
        <f>IF(FN_MC!D861="","*",FN_MC!D861)</f>
        <v>*</v>
      </c>
      <c r="F883" s="87" t="str">
        <f>IF(FN_MC!H861="","*",FN_MC!H861)</f>
        <v>*</v>
      </c>
      <c r="G883" s="87" t="str">
        <f>IF(FN_MC!M861="","*",FN_MC!M861)</f>
        <v>*</v>
      </c>
      <c r="H883" s="125" t="str">
        <f>IF(FN_MC!K861="","*",FN_MC!K861)</f>
        <v>*</v>
      </c>
      <c r="I883" s="110" t="str">
        <f>IF(FN_MC!O861="","*",FN_MC!O861)</f>
        <v>*</v>
      </c>
      <c r="J883" s="110" t="str">
        <f>IF(FN_MC!P861="","*",FN_MC!P861)</f>
        <v>*</v>
      </c>
      <c r="K883" s="118" t="str">
        <f>IF(FN_MC!AK861="","*",FN_MC!AK861)</f>
        <v>*</v>
      </c>
      <c r="L883" s="118" t="str">
        <f>IF(FN_MC!AM861="","*",FN_MC!AM861)</f>
        <v>*</v>
      </c>
      <c r="M883" s="118" t="str">
        <f>IF(FN_MC!AP861="","*",FN_MC!AP861)</f>
        <v>*</v>
      </c>
      <c r="N883" s="118" t="str">
        <f>IF(FN_MC!AM861="","*",FN_MC!AM861)</f>
        <v>*</v>
      </c>
      <c r="O883" s="136">
        <f>FN_MC!BH861</f>
        <v>0</v>
      </c>
      <c r="P883" s="78"/>
      <c r="Q883" s="120" t="str">
        <f>IF($A$2=1,IF(FN_MC!BJ861="","*",FN_MC!BJ861),IF(FN_MC!BK861="","*",FN_MC!BK861))</f>
        <v>*</v>
      </c>
    </row>
    <row r="884" spans="1:17">
      <c r="A884" s="85" t="str">
        <f>IF(FN_MC!B862="","*",FN_MC!B862)</f>
        <v>*</v>
      </c>
      <c r="B884" s="86" t="str">
        <f>IF(FN_MC!X862="","*",FN_MC!X862)</f>
        <v>*</v>
      </c>
      <c r="C884" s="87" t="str">
        <f>IF(FN_MC!S862="","*",FN_MC!S862)</f>
        <v>*</v>
      </c>
      <c r="D884" s="87" t="str">
        <f>IF(FN_MC!T862="","*",FN_MC!T862)</f>
        <v>*</v>
      </c>
      <c r="E884" s="87" t="str">
        <f>IF(FN_MC!D862="","*",FN_MC!D862)</f>
        <v>*</v>
      </c>
      <c r="F884" s="87" t="str">
        <f>IF(FN_MC!H862="","*",FN_MC!H862)</f>
        <v>*</v>
      </c>
      <c r="G884" s="87" t="str">
        <f>IF(FN_MC!M862="","*",FN_MC!M862)</f>
        <v>*</v>
      </c>
      <c r="H884" s="125" t="str">
        <f>IF(FN_MC!K862="","*",FN_MC!K862)</f>
        <v>*</v>
      </c>
      <c r="I884" s="110" t="str">
        <f>IF(FN_MC!O862="","*",FN_MC!O862)</f>
        <v>*</v>
      </c>
      <c r="J884" s="110" t="str">
        <f>IF(FN_MC!P862="","*",FN_MC!P862)</f>
        <v>*</v>
      </c>
      <c r="K884" s="118" t="str">
        <f>IF(FN_MC!AK862="","*",FN_MC!AK862)</f>
        <v>*</v>
      </c>
      <c r="L884" s="118" t="str">
        <f>IF(FN_MC!AM862="","*",FN_MC!AM862)</f>
        <v>*</v>
      </c>
      <c r="M884" s="118" t="str">
        <f>IF(FN_MC!AP862="","*",FN_MC!AP862)</f>
        <v>*</v>
      </c>
      <c r="N884" s="118" t="str">
        <f>IF(FN_MC!AM862="","*",FN_MC!AM862)</f>
        <v>*</v>
      </c>
      <c r="O884" s="136">
        <f>FN_MC!BH862</f>
        <v>0</v>
      </c>
      <c r="P884" s="78"/>
      <c r="Q884" s="120" t="str">
        <f>IF($A$2=1,IF(FN_MC!BJ862="","*",FN_MC!BJ862),IF(FN_MC!BK862="","*",FN_MC!BK862))</f>
        <v>*</v>
      </c>
    </row>
    <row r="885" spans="1:17">
      <c r="A885" s="85" t="str">
        <f>IF(FN_MC!B863="","*",FN_MC!B863)</f>
        <v>*</v>
      </c>
      <c r="B885" s="86" t="str">
        <f>IF(FN_MC!X863="","*",FN_MC!X863)</f>
        <v>*</v>
      </c>
      <c r="C885" s="87" t="str">
        <f>IF(FN_MC!S863="","*",FN_MC!S863)</f>
        <v>*</v>
      </c>
      <c r="D885" s="87" t="str">
        <f>IF(FN_MC!T863="","*",FN_MC!T863)</f>
        <v>*</v>
      </c>
      <c r="E885" s="87" t="str">
        <f>IF(FN_MC!D863="","*",FN_MC!D863)</f>
        <v>*</v>
      </c>
      <c r="F885" s="87" t="str">
        <f>IF(FN_MC!H863="","*",FN_MC!H863)</f>
        <v>*</v>
      </c>
      <c r="G885" s="87" t="str">
        <f>IF(FN_MC!M863="","*",FN_MC!M863)</f>
        <v>*</v>
      </c>
      <c r="H885" s="125" t="str">
        <f>IF(FN_MC!K863="","*",FN_MC!K863)</f>
        <v>*</v>
      </c>
      <c r="I885" s="110" t="str">
        <f>IF(FN_MC!O863="","*",FN_MC!O863)</f>
        <v>*</v>
      </c>
      <c r="J885" s="110" t="str">
        <f>IF(FN_MC!P863="","*",FN_MC!P863)</f>
        <v>*</v>
      </c>
      <c r="K885" s="118" t="str">
        <f>IF(FN_MC!AK863="","*",FN_MC!AK863)</f>
        <v>*</v>
      </c>
      <c r="L885" s="118" t="str">
        <f>IF(FN_MC!AM863="","*",FN_MC!AM863)</f>
        <v>*</v>
      </c>
      <c r="M885" s="118" t="str">
        <f>IF(FN_MC!AP863="","*",FN_MC!AP863)</f>
        <v>*</v>
      </c>
      <c r="N885" s="118" t="str">
        <f>IF(FN_MC!AM863="","*",FN_MC!AM863)</f>
        <v>*</v>
      </c>
      <c r="O885" s="136">
        <f>FN_MC!BH863</f>
        <v>0</v>
      </c>
      <c r="P885" s="78"/>
      <c r="Q885" s="120" t="str">
        <f>IF($A$2=1,IF(FN_MC!BJ863="","*",FN_MC!BJ863),IF(FN_MC!BK863="","*",FN_MC!BK863))</f>
        <v>*</v>
      </c>
    </row>
    <row r="886" spans="1:17">
      <c r="A886" s="85" t="str">
        <f>IF(FN_MC!B864="","*",FN_MC!B864)</f>
        <v>*</v>
      </c>
      <c r="B886" s="86" t="str">
        <f>IF(FN_MC!X864="","*",FN_MC!X864)</f>
        <v>*</v>
      </c>
      <c r="C886" s="87" t="str">
        <f>IF(FN_MC!S864="","*",FN_MC!S864)</f>
        <v>*</v>
      </c>
      <c r="D886" s="87" t="str">
        <f>IF(FN_MC!T864="","*",FN_MC!T864)</f>
        <v>*</v>
      </c>
      <c r="E886" s="87" t="str">
        <f>IF(FN_MC!D864="","*",FN_MC!D864)</f>
        <v>*</v>
      </c>
      <c r="F886" s="87" t="str">
        <f>IF(FN_MC!H864="","*",FN_MC!H864)</f>
        <v>*</v>
      </c>
      <c r="G886" s="87" t="str">
        <f>IF(FN_MC!M864="","*",FN_MC!M864)</f>
        <v>*</v>
      </c>
      <c r="H886" s="125" t="str">
        <f>IF(FN_MC!K864="","*",FN_MC!K864)</f>
        <v>*</v>
      </c>
      <c r="I886" s="110" t="str">
        <f>IF(FN_MC!O864="","*",FN_MC!O864)</f>
        <v>*</v>
      </c>
      <c r="J886" s="110" t="str">
        <f>IF(FN_MC!P864="","*",FN_MC!P864)</f>
        <v>*</v>
      </c>
      <c r="K886" s="118" t="str">
        <f>IF(FN_MC!AK864="","*",FN_MC!AK864)</f>
        <v>*</v>
      </c>
      <c r="L886" s="118" t="str">
        <f>IF(FN_MC!AM864="","*",FN_MC!AM864)</f>
        <v>*</v>
      </c>
      <c r="M886" s="118" t="str">
        <f>IF(FN_MC!AP864="","*",FN_MC!AP864)</f>
        <v>*</v>
      </c>
      <c r="N886" s="118" t="str">
        <f>IF(FN_MC!AM864="","*",FN_MC!AM864)</f>
        <v>*</v>
      </c>
      <c r="O886" s="136">
        <f>FN_MC!BH864</f>
        <v>0</v>
      </c>
      <c r="P886" s="78"/>
      <c r="Q886" s="120" t="str">
        <f>IF($A$2=1,IF(FN_MC!BJ864="","*",FN_MC!BJ864),IF(FN_MC!BK864="","*",FN_MC!BK864))</f>
        <v>*</v>
      </c>
    </row>
    <row r="887" spans="1:17">
      <c r="A887" s="85" t="str">
        <f>IF(FN_MC!B865="","*",FN_MC!B865)</f>
        <v>*</v>
      </c>
      <c r="B887" s="86" t="str">
        <f>IF(FN_MC!X865="","*",FN_MC!X865)</f>
        <v>*</v>
      </c>
      <c r="C887" s="87" t="str">
        <f>IF(FN_MC!S865="","*",FN_MC!S865)</f>
        <v>*</v>
      </c>
      <c r="D887" s="87" t="str">
        <f>IF(FN_MC!T865="","*",FN_MC!T865)</f>
        <v>*</v>
      </c>
      <c r="E887" s="87" t="str">
        <f>IF(FN_MC!D865="","*",FN_MC!D865)</f>
        <v>*</v>
      </c>
      <c r="F887" s="87" t="str">
        <f>IF(FN_MC!H865="","*",FN_MC!H865)</f>
        <v>*</v>
      </c>
      <c r="G887" s="87" t="str">
        <f>IF(FN_MC!M865="","*",FN_MC!M865)</f>
        <v>*</v>
      </c>
      <c r="H887" s="125" t="str">
        <f>IF(FN_MC!K865="","*",FN_MC!K865)</f>
        <v>*</v>
      </c>
      <c r="I887" s="110" t="str">
        <f>IF(FN_MC!O865="","*",FN_MC!O865)</f>
        <v>*</v>
      </c>
      <c r="J887" s="110" t="str">
        <f>IF(FN_MC!P865="","*",FN_MC!P865)</f>
        <v>*</v>
      </c>
      <c r="K887" s="118" t="str">
        <f>IF(FN_MC!AK865="","*",FN_MC!AK865)</f>
        <v>*</v>
      </c>
      <c r="L887" s="118" t="str">
        <f>IF(FN_MC!AM865="","*",FN_MC!AM865)</f>
        <v>*</v>
      </c>
      <c r="M887" s="118" t="str">
        <f>IF(FN_MC!AP865="","*",FN_MC!AP865)</f>
        <v>*</v>
      </c>
      <c r="N887" s="118" t="str">
        <f>IF(FN_MC!AM865="","*",FN_MC!AM865)</f>
        <v>*</v>
      </c>
      <c r="O887" s="136">
        <f>FN_MC!BH865</f>
        <v>0</v>
      </c>
      <c r="P887" s="78"/>
      <c r="Q887" s="120" t="str">
        <f>IF($A$2=1,IF(FN_MC!BJ865="","*",FN_MC!BJ865),IF(FN_MC!BK865="","*",FN_MC!BK865))</f>
        <v>*</v>
      </c>
    </row>
    <row r="888" spans="1:17">
      <c r="A888" s="85" t="str">
        <f>IF(FN_MC!B866="","*",FN_MC!B866)</f>
        <v>*</v>
      </c>
      <c r="B888" s="86" t="str">
        <f>IF(FN_MC!X866="","*",FN_MC!X866)</f>
        <v>*</v>
      </c>
      <c r="C888" s="87" t="str">
        <f>IF(FN_MC!S866="","*",FN_MC!S866)</f>
        <v>*</v>
      </c>
      <c r="D888" s="87" t="str">
        <f>IF(FN_MC!T866="","*",FN_MC!T866)</f>
        <v>*</v>
      </c>
      <c r="E888" s="87" t="str">
        <f>IF(FN_MC!D866="","*",FN_MC!D866)</f>
        <v>*</v>
      </c>
      <c r="F888" s="87" t="str">
        <f>IF(FN_MC!H866="","*",FN_MC!H866)</f>
        <v>*</v>
      </c>
      <c r="G888" s="87" t="str">
        <f>IF(FN_MC!M866="","*",FN_MC!M866)</f>
        <v>*</v>
      </c>
      <c r="H888" s="125" t="str">
        <f>IF(FN_MC!K866="","*",FN_MC!K866)</f>
        <v>*</v>
      </c>
      <c r="I888" s="110" t="str">
        <f>IF(FN_MC!O866="","*",FN_MC!O866)</f>
        <v>*</v>
      </c>
      <c r="J888" s="110" t="str">
        <f>IF(FN_MC!P866="","*",FN_MC!P866)</f>
        <v>*</v>
      </c>
      <c r="K888" s="118" t="str">
        <f>IF(FN_MC!AK866="","*",FN_MC!AK866)</f>
        <v>*</v>
      </c>
      <c r="L888" s="118" t="str">
        <f>IF(FN_MC!AM866="","*",FN_MC!AM866)</f>
        <v>*</v>
      </c>
      <c r="M888" s="118" t="str">
        <f>IF(FN_MC!AP866="","*",FN_MC!AP866)</f>
        <v>*</v>
      </c>
      <c r="N888" s="118" t="str">
        <f>IF(FN_MC!AM866="","*",FN_MC!AM866)</f>
        <v>*</v>
      </c>
      <c r="O888" s="136">
        <f>FN_MC!BH866</f>
        <v>0</v>
      </c>
      <c r="P888" s="78"/>
      <c r="Q888" s="120" t="str">
        <f>IF($A$2=1,IF(FN_MC!BJ866="","*",FN_MC!BJ866),IF(FN_MC!BK866="","*",FN_MC!BK866))</f>
        <v>*</v>
      </c>
    </row>
    <row r="889" spans="1:17">
      <c r="A889" s="85" t="str">
        <f>IF(FN_MC!B867="","*",FN_MC!B867)</f>
        <v>*</v>
      </c>
      <c r="B889" s="86" t="str">
        <f>IF(FN_MC!X867="","*",FN_MC!X867)</f>
        <v>*</v>
      </c>
      <c r="C889" s="87" t="str">
        <f>IF(FN_MC!S867="","*",FN_MC!S867)</f>
        <v>*</v>
      </c>
      <c r="D889" s="87" t="str">
        <f>IF(FN_MC!T867="","*",FN_MC!T867)</f>
        <v>*</v>
      </c>
      <c r="E889" s="87" t="str">
        <f>IF(FN_MC!D867="","*",FN_MC!D867)</f>
        <v>*</v>
      </c>
      <c r="F889" s="87" t="str">
        <f>IF(FN_MC!H867="","*",FN_MC!H867)</f>
        <v>*</v>
      </c>
      <c r="G889" s="87" t="str">
        <f>IF(FN_MC!M867="","*",FN_MC!M867)</f>
        <v>*</v>
      </c>
      <c r="H889" s="125" t="str">
        <f>IF(FN_MC!K867="","*",FN_MC!K867)</f>
        <v>*</v>
      </c>
      <c r="I889" s="110" t="str">
        <f>IF(FN_MC!O867="","*",FN_MC!O867)</f>
        <v>*</v>
      </c>
      <c r="J889" s="110" t="str">
        <f>IF(FN_MC!P867="","*",FN_MC!P867)</f>
        <v>*</v>
      </c>
      <c r="K889" s="118" t="str">
        <f>IF(FN_MC!AK867="","*",FN_MC!AK867)</f>
        <v>*</v>
      </c>
      <c r="L889" s="118" t="str">
        <f>IF(FN_MC!AM867="","*",FN_MC!AM867)</f>
        <v>*</v>
      </c>
      <c r="M889" s="118" t="str">
        <f>IF(FN_MC!AP867="","*",FN_MC!AP867)</f>
        <v>*</v>
      </c>
      <c r="N889" s="118" t="str">
        <f>IF(FN_MC!AM867="","*",FN_MC!AM867)</f>
        <v>*</v>
      </c>
      <c r="O889" s="136">
        <f>FN_MC!BH867</f>
        <v>0</v>
      </c>
      <c r="P889" s="78"/>
      <c r="Q889" s="120" t="str">
        <f>IF($A$2=1,IF(FN_MC!BJ867="","*",FN_MC!BJ867),IF(FN_MC!BK867="","*",FN_MC!BK867))</f>
        <v>*</v>
      </c>
    </row>
    <row r="890" spans="1:17">
      <c r="A890" s="85" t="str">
        <f>IF(FN_MC!B868="","*",FN_MC!B868)</f>
        <v>*</v>
      </c>
      <c r="B890" s="86" t="str">
        <f>IF(FN_MC!X868="","*",FN_MC!X868)</f>
        <v>*</v>
      </c>
      <c r="C890" s="87" t="str">
        <f>IF(FN_MC!S868="","*",FN_MC!S868)</f>
        <v>*</v>
      </c>
      <c r="D890" s="87" t="str">
        <f>IF(FN_MC!T868="","*",FN_MC!T868)</f>
        <v>*</v>
      </c>
      <c r="E890" s="87" t="str">
        <f>IF(FN_MC!D868="","*",FN_MC!D868)</f>
        <v>*</v>
      </c>
      <c r="F890" s="87" t="str">
        <f>IF(FN_MC!H868="","*",FN_MC!H868)</f>
        <v>*</v>
      </c>
      <c r="G890" s="87" t="str">
        <f>IF(FN_MC!M868="","*",FN_MC!M868)</f>
        <v>*</v>
      </c>
      <c r="H890" s="125" t="str">
        <f>IF(FN_MC!K868="","*",FN_MC!K868)</f>
        <v>*</v>
      </c>
      <c r="I890" s="110" t="str">
        <f>IF(FN_MC!O868="","*",FN_MC!O868)</f>
        <v>*</v>
      </c>
      <c r="J890" s="110" t="str">
        <f>IF(FN_MC!P868="","*",FN_MC!P868)</f>
        <v>*</v>
      </c>
      <c r="K890" s="118" t="str">
        <f>IF(FN_MC!AK868="","*",FN_MC!AK868)</f>
        <v>*</v>
      </c>
      <c r="L890" s="118" t="str">
        <f>IF(FN_MC!AM868="","*",FN_MC!AM868)</f>
        <v>*</v>
      </c>
      <c r="M890" s="118" t="str">
        <f>IF(FN_MC!AP868="","*",FN_MC!AP868)</f>
        <v>*</v>
      </c>
      <c r="N890" s="118" t="str">
        <f>IF(FN_MC!AM868="","*",FN_MC!AM868)</f>
        <v>*</v>
      </c>
      <c r="O890" s="136">
        <f>FN_MC!BH868</f>
        <v>0</v>
      </c>
      <c r="P890" s="78"/>
      <c r="Q890" s="120" t="str">
        <f>IF($A$2=1,IF(FN_MC!BJ868="","*",FN_MC!BJ868),IF(FN_MC!BK868="","*",FN_MC!BK868))</f>
        <v>*</v>
      </c>
    </row>
    <row r="891" spans="1:17">
      <c r="A891" s="85" t="str">
        <f>IF(FN_MC!B869="","*",FN_MC!B869)</f>
        <v>*</v>
      </c>
      <c r="B891" s="86" t="str">
        <f>IF(FN_MC!X869="","*",FN_MC!X869)</f>
        <v>*</v>
      </c>
      <c r="C891" s="87" t="str">
        <f>IF(FN_MC!S869="","*",FN_MC!S869)</f>
        <v>*</v>
      </c>
      <c r="D891" s="87" t="str">
        <f>IF(FN_MC!T869="","*",FN_MC!T869)</f>
        <v>*</v>
      </c>
      <c r="E891" s="87" t="str">
        <f>IF(FN_MC!D869="","*",FN_MC!D869)</f>
        <v>*</v>
      </c>
      <c r="F891" s="87" t="str">
        <f>IF(FN_MC!H869="","*",FN_MC!H869)</f>
        <v>*</v>
      </c>
      <c r="G891" s="87" t="str">
        <f>IF(FN_MC!M869="","*",FN_MC!M869)</f>
        <v>*</v>
      </c>
      <c r="H891" s="125" t="str">
        <f>IF(FN_MC!K869="","*",FN_MC!K869)</f>
        <v>*</v>
      </c>
      <c r="I891" s="110" t="str">
        <f>IF(FN_MC!O869="","*",FN_MC!O869)</f>
        <v>*</v>
      </c>
      <c r="J891" s="110" t="str">
        <f>IF(FN_MC!P869="","*",FN_MC!P869)</f>
        <v>*</v>
      </c>
      <c r="K891" s="118" t="str">
        <f>IF(FN_MC!AK869="","*",FN_MC!AK869)</f>
        <v>*</v>
      </c>
      <c r="L891" s="118" t="str">
        <f>IF(FN_MC!AM869="","*",FN_MC!AM869)</f>
        <v>*</v>
      </c>
      <c r="M891" s="118" t="str">
        <f>IF(FN_MC!AP869="","*",FN_MC!AP869)</f>
        <v>*</v>
      </c>
      <c r="N891" s="118" t="str">
        <f>IF(FN_MC!AM869="","*",FN_MC!AM869)</f>
        <v>*</v>
      </c>
      <c r="O891" s="136">
        <f>FN_MC!BH869</f>
        <v>0</v>
      </c>
      <c r="P891" s="78"/>
      <c r="Q891" s="120" t="str">
        <f>IF($A$2=1,IF(FN_MC!BJ869="","*",FN_MC!BJ869),IF(FN_MC!BK869="","*",FN_MC!BK869))</f>
        <v>*</v>
      </c>
    </row>
    <row r="892" spans="1:17">
      <c r="A892" s="85" t="str">
        <f>IF(FN_MC!B870="","*",FN_MC!B870)</f>
        <v>*</v>
      </c>
      <c r="B892" s="86" t="str">
        <f>IF(FN_MC!X870="","*",FN_MC!X870)</f>
        <v>*</v>
      </c>
      <c r="C892" s="87" t="str">
        <f>IF(FN_MC!S870="","*",FN_MC!S870)</f>
        <v>*</v>
      </c>
      <c r="D892" s="87" t="str">
        <f>IF(FN_MC!T870="","*",FN_MC!T870)</f>
        <v>*</v>
      </c>
      <c r="E892" s="87" t="str">
        <f>IF(FN_MC!D870="","*",FN_MC!D870)</f>
        <v>*</v>
      </c>
      <c r="F892" s="87" t="str">
        <f>IF(FN_MC!H870="","*",FN_MC!H870)</f>
        <v>*</v>
      </c>
      <c r="G892" s="87" t="str">
        <f>IF(FN_MC!M870="","*",FN_MC!M870)</f>
        <v>*</v>
      </c>
      <c r="H892" s="125" t="str">
        <f>IF(FN_MC!K870="","*",FN_MC!K870)</f>
        <v>*</v>
      </c>
      <c r="I892" s="110" t="str">
        <f>IF(FN_MC!O870="","*",FN_MC!O870)</f>
        <v>*</v>
      </c>
      <c r="J892" s="110" t="str">
        <f>IF(FN_MC!P870="","*",FN_MC!P870)</f>
        <v>*</v>
      </c>
      <c r="K892" s="118" t="str">
        <f>IF(FN_MC!AK870="","*",FN_MC!AK870)</f>
        <v>*</v>
      </c>
      <c r="L892" s="118" t="str">
        <f>IF(FN_MC!AM870="","*",FN_MC!AM870)</f>
        <v>*</v>
      </c>
      <c r="M892" s="118" t="str">
        <f>IF(FN_MC!AP870="","*",FN_MC!AP870)</f>
        <v>*</v>
      </c>
      <c r="N892" s="118" t="str">
        <f>IF(FN_MC!AM870="","*",FN_MC!AM870)</f>
        <v>*</v>
      </c>
      <c r="O892" s="136">
        <f>FN_MC!BH870</f>
        <v>0</v>
      </c>
      <c r="P892" s="78"/>
      <c r="Q892" s="120" t="str">
        <f>IF($A$2=1,IF(FN_MC!BJ870="","*",FN_MC!BJ870),IF(FN_MC!BK870="","*",FN_MC!BK870))</f>
        <v>*</v>
      </c>
    </row>
    <row r="893" spans="1:17">
      <c r="A893" s="85" t="str">
        <f>IF(FN_MC!B871="","*",FN_MC!B871)</f>
        <v>*</v>
      </c>
      <c r="B893" s="86" t="str">
        <f>IF(FN_MC!X871="","*",FN_MC!X871)</f>
        <v>*</v>
      </c>
      <c r="C893" s="87" t="str">
        <f>IF(FN_MC!S871="","*",FN_MC!S871)</f>
        <v>*</v>
      </c>
      <c r="D893" s="87" t="str">
        <f>IF(FN_MC!T871="","*",FN_MC!T871)</f>
        <v>*</v>
      </c>
      <c r="E893" s="87" t="str">
        <f>IF(FN_MC!D871="","*",FN_MC!D871)</f>
        <v>*</v>
      </c>
      <c r="F893" s="87" t="str">
        <f>IF(FN_MC!H871="","*",FN_MC!H871)</f>
        <v>*</v>
      </c>
      <c r="G893" s="87" t="str">
        <f>IF(FN_MC!M871="","*",FN_MC!M871)</f>
        <v>*</v>
      </c>
      <c r="H893" s="125" t="str">
        <f>IF(FN_MC!K871="","*",FN_MC!K871)</f>
        <v>*</v>
      </c>
      <c r="I893" s="110" t="str">
        <f>IF(FN_MC!O871="","*",FN_MC!O871)</f>
        <v>*</v>
      </c>
      <c r="J893" s="110" t="str">
        <f>IF(FN_MC!P871="","*",FN_MC!P871)</f>
        <v>*</v>
      </c>
      <c r="K893" s="118" t="str">
        <f>IF(FN_MC!AK871="","*",FN_MC!AK871)</f>
        <v>*</v>
      </c>
      <c r="L893" s="118" t="str">
        <f>IF(FN_MC!AM871="","*",FN_MC!AM871)</f>
        <v>*</v>
      </c>
      <c r="M893" s="118" t="str">
        <f>IF(FN_MC!AP871="","*",FN_MC!AP871)</f>
        <v>*</v>
      </c>
      <c r="N893" s="118" t="str">
        <f>IF(FN_MC!AM871="","*",FN_MC!AM871)</f>
        <v>*</v>
      </c>
      <c r="O893" s="136">
        <f>FN_MC!BH871</f>
        <v>0</v>
      </c>
      <c r="P893" s="78"/>
      <c r="Q893" s="120" t="str">
        <f>IF($A$2=1,IF(FN_MC!BJ871="","*",FN_MC!BJ871),IF(FN_MC!BK871="","*",FN_MC!BK871))</f>
        <v>*</v>
      </c>
    </row>
    <row r="894" spans="1:17">
      <c r="A894" s="85" t="str">
        <f>IF(FN_MC!B872="","*",FN_MC!B872)</f>
        <v>*</v>
      </c>
      <c r="B894" s="86" t="str">
        <f>IF(FN_MC!X872="","*",FN_MC!X872)</f>
        <v>*</v>
      </c>
      <c r="C894" s="87" t="str">
        <f>IF(FN_MC!S872="","*",FN_MC!S872)</f>
        <v>*</v>
      </c>
      <c r="D894" s="87" t="str">
        <f>IF(FN_MC!T872="","*",FN_MC!T872)</f>
        <v>*</v>
      </c>
      <c r="E894" s="87" t="str">
        <f>IF(FN_MC!D872="","*",FN_MC!D872)</f>
        <v>*</v>
      </c>
      <c r="F894" s="87" t="str">
        <f>IF(FN_MC!H872="","*",FN_MC!H872)</f>
        <v>*</v>
      </c>
      <c r="G894" s="87" t="str">
        <f>IF(FN_MC!M872="","*",FN_MC!M872)</f>
        <v>*</v>
      </c>
      <c r="H894" s="125" t="str">
        <f>IF(FN_MC!K872="","*",FN_MC!K872)</f>
        <v>*</v>
      </c>
      <c r="I894" s="110" t="str">
        <f>IF(FN_MC!O872="","*",FN_MC!O872)</f>
        <v>*</v>
      </c>
      <c r="J894" s="110" t="str">
        <f>IF(FN_MC!P872="","*",FN_MC!P872)</f>
        <v>*</v>
      </c>
      <c r="K894" s="118" t="str">
        <f>IF(FN_MC!AK872="","*",FN_MC!AK872)</f>
        <v>*</v>
      </c>
      <c r="L894" s="118" t="str">
        <f>IF(FN_MC!AM872="","*",FN_MC!AM872)</f>
        <v>*</v>
      </c>
      <c r="M894" s="118" t="str">
        <f>IF(FN_MC!AP872="","*",FN_MC!AP872)</f>
        <v>*</v>
      </c>
      <c r="N894" s="118" t="str">
        <f>IF(FN_MC!AM872="","*",FN_MC!AM872)</f>
        <v>*</v>
      </c>
      <c r="O894" s="136">
        <f>FN_MC!BH872</f>
        <v>0</v>
      </c>
      <c r="P894" s="78"/>
      <c r="Q894" s="120" t="str">
        <f>IF($A$2=1,IF(FN_MC!BJ872="","*",FN_MC!BJ872),IF(FN_MC!BK872="","*",FN_MC!BK872))</f>
        <v>*</v>
      </c>
    </row>
    <row r="895" spans="1:17">
      <c r="A895" s="85" t="str">
        <f>IF(FN_MC!B873="","*",FN_MC!B873)</f>
        <v>*</v>
      </c>
      <c r="B895" s="86" t="str">
        <f>IF(FN_MC!X873="","*",FN_MC!X873)</f>
        <v>*</v>
      </c>
      <c r="C895" s="87" t="str">
        <f>IF(FN_MC!S873="","*",FN_MC!S873)</f>
        <v>*</v>
      </c>
      <c r="D895" s="87" t="str">
        <f>IF(FN_MC!T873="","*",FN_MC!T873)</f>
        <v>*</v>
      </c>
      <c r="E895" s="87" t="str">
        <f>IF(FN_MC!D873="","*",FN_MC!D873)</f>
        <v>*</v>
      </c>
      <c r="F895" s="87" t="str">
        <f>IF(FN_MC!H873="","*",FN_MC!H873)</f>
        <v>*</v>
      </c>
      <c r="G895" s="87" t="str">
        <f>IF(FN_MC!M873="","*",FN_MC!M873)</f>
        <v>*</v>
      </c>
      <c r="H895" s="125" t="str">
        <f>IF(FN_MC!K873="","*",FN_MC!K873)</f>
        <v>*</v>
      </c>
      <c r="I895" s="110" t="str">
        <f>IF(FN_MC!O873="","*",FN_MC!O873)</f>
        <v>*</v>
      </c>
      <c r="J895" s="110" t="str">
        <f>IF(FN_MC!P873="","*",FN_MC!P873)</f>
        <v>*</v>
      </c>
      <c r="K895" s="118" t="str">
        <f>IF(FN_MC!AK873="","*",FN_MC!AK873)</f>
        <v>*</v>
      </c>
      <c r="L895" s="118" t="str">
        <f>IF(FN_MC!AM873="","*",FN_MC!AM873)</f>
        <v>*</v>
      </c>
      <c r="M895" s="118" t="str">
        <f>IF(FN_MC!AP873="","*",FN_MC!AP873)</f>
        <v>*</v>
      </c>
      <c r="N895" s="118" t="str">
        <f>IF(FN_MC!AM873="","*",FN_MC!AM873)</f>
        <v>*</v>
      </c>
      <c r="O895" s="136">
        <f>FN_MC!BH873</f>
        <v>0</v>
      </c>
      <c r="P895" s="78"/>
      <c r="Q895" s="120" t="str">
        <f>IF($A$2=1,IF(FN_MC!BJ873="","*",FN_MC!BJ873),IF(FN_MC!BK873="","*",FN_MC!BK873))</f>
        <v>*</v>
      </c>
    </row>
    <row r="896" spans="1:17">
      <c r="A896" s="85" t="str">
        <f>IF(FN_MC!B874="","*",FN_MC!B874)</f>
        <v>*</v>
      </c>
      <c r="B896" s="86" t="str">
        <f>IF(FN_MC!X874="","*",FN_MC!X874)</f>
        <v>*</v>
      </c>
      <c r="C896" s="87" t="str">
        <f>IF(FN_MC!S874="","*",FN_MC!S874)</f>
        <v>*</v>
      </c>
      <c r="D896" s="87" t="str">
        <f>IF(FN_MC!T874="","*",FN_MC!T874)</f>
        <v>*</v>
      </c>
      <c r="E896" s="87" t="str">
        <f>IF(FN_MC!D874="","*",FN_MC!D874)</f>
        <v>*</v>
      </c>
      <c r="F896" s="87" t="str">
        <f>IF(FN_MC!H874="","*",FN_MC!H874)</f>
        <v>*</v>
      </c>
      <c r="G896" s="87" t="str">
        <f>IF(FN_MC!M874="","*",FN_MC!M874)</f>
        <v>*</v>
      </c>
      <c r="H896" s="125" t="str">
        <f>IF(FN_MC!K874="","*",FN_MC!K874)</f>
        <v>*</v>
      </c>
      <c r="I896" s="110" t="str">
        <f>IF(FN_MC!O874="","*",FN_MC!O874)</f>
        <v>*</v>
      </c>
      <c r="J896" s="110" t="str">
        <f>IF(FN_MC!P874="","*",FN_MC!P874)</f>
        <v>*</v>
      </c>
      <c r="K896" s="118" t="str">
        <f>IF(FN_MC!AK874="","*",FN_MC!AK874)</f>
        <v>*</v>
      </c>
      <c r="L896" s="118" t="str">
        <f>IF(FN_MC!AM874="","*",FN_MC!AM874)</f>
        <v>*</v>
      </c>
      <c r="M896" s="118" t="str">
        <f>IF(FN_MC!AP874="","*",FN_MC!AP874)</f>
        <v>*</v>
      </c>
      <c r="N896" s="118" t="str">
        <f>IF(FN_MC!AM874="","*",FN_MC!AM874)</f>
        <v>*</v>
      </c>
      <c r="O896" s="136">
        <f>FN_MC!BH874</f>
        <v>0</v>
      </c>
      <c r="P896" s="78"/>
      <c r="Q896" s="120" t="str">
        <f>IF($A$2=1,IF(FN_MC!BJ874="","*",FN_MC!BJ874),IF(FN_MC!BK874="","*",FN_MC!BK874))</f>
        <v>*</v>
      </c>
    </row>
    <row r="897" spans="1:17">
      <c r="A897" s="85" t="str">
        <f>IF(FN_MC!B875="","*",FN_MC!B875)</f>
        <v>*</v>
      </c>
      <c r="B897" s="86" t="str">
        <f>IF(FN_MC!X875="","*",FN_MC!X875)</f>
        <v>*</v>
      </c>
      <c r="C897" s="87" t="str">
        <f>IF(FN_MC!S875="","*",FN_MC!S875)</f>
        <v>*</v>
      </c>
      <c r="D897" s="87" t="str">
        <f>IF(FN_MC!T875="","*",FN_MC!T875)</f>
        <v>*</v>
      </c>
      <c r="E897" s="87" t="str">
        <f>IF(FN_MC!D875="","*",FN_MC!D875)</f>
        <v>*</v>
      </c>
      <c r="F897" s="87" t="str">
        <f>IF(FN_MC!H875="","*",FN_MC!H875)</f>
        <v>*</v>
      </c>
      <c r="G897" s="87" t="str">
        <f>IF(FN_MC!M875="","*",FN_MC!M875)</f>
        <v>*</v>
      </c>
      <c r="H897" s="125" t="str">
        <f>IF(FN_MC!K875="","*",FN_MC!K875)</f>
        <v>*</v>
      </c>
      <c r="I897" s="110" t="str">
        <f>IF(FN_MC!O875="","*",FN_MC!O875)</f>
        <v>*</v>
      </c>
      <c r="J897" s="110" t="str">
        <f>IF(FN_MC!P875="","*",FN_MC!P875)</f>
        <v>*</v>
      </c>
      <c r="K897" s="118" t="str">
        <f>IF(FN_MC!AK875="","*",FN_MC!AK875)</f>
        <v>*</v>
      </c>
      <c r="L897" s="118" t="str">
        <f>IF(FN_MC!AM875="","*",FN_MC!AM875)</f>
        <v>*</v>
      </c>
      <c r="M897" s="118" t="str">
        <f>IF(FN_MC!AP875="","*",FN_MC!AP875)</f>
        <v>*</v>
      </c>
      <c r="N897" s="118" t="str">
        <f>IF(FN_MC!AM875="","*",FN_MC!AM875)</f>
        <v>*</v>
      </c>
      <c r="O897" s="136">
        <f>FN_MC!BH875</f>
        <v>0</v>
      </c>
      <c r="P897" s="78"/>
      <c r="Q897" s="120" t="str">
        <f>IF($A$2=1,IF(FN_MC!BJ875="","*",FN_MC!BJ875),IF(FN_MC!BK875="","*",FN_MC!BK875))</f>
        <v>*</v>
      </c>
    </row>
    <row r="898" spans="1:17">
      <c r="A898" s="85" t="str">
        <f>IF(FN_MC!B876="","*",FN_MC!B876)</f>
        <v>*</v>
      </c>
      <c r="B898" s="86" t="str">
        <f>IF(FN_MC!X876="","*",FN_MC!X876)</f>
        <v>*</v>
      </c>
      <c r="C898" s="87" t="str">
        <f>IF(FN_MC!S876="","*",FN_MC!S876)</f>
        <v>*</v>
      </c>
      <c r="D898" s="87" t="str">
        <f>IF(FN_MC!T876="","*",FN_MC!T876)</f>
        <v>*</v>
      </c>
      <c r="E898" s="87" t="str">
        <f>IF(FN_MC!D876="","*",FN_MC!D876)</f>
        <v>*</v>
      </c>
      <c r="F898" s="87" t="str">
        <f>IF(FN_MC!H876="","*",FN_MC!H876)</f>
        <v>*</v>
      </c>
      <c r="G898" s="87" t="str">
        <f>IF(FN_MC!M876="","*",FN_MC!M876)</f>
        <v>*</v>
      </c>
      <c r="H898" s="125" t="str">
        <f>IF(FN_MC!K876="","*",FN_MC!K876)</f>
        <v>*</v>
      </c>
      <c r="I898" s="110" t="str">
        <f>IF(FN_MC!O876="","*",FN_MC!O876)</f>
        <v>*</v>
      </c>
      <c r="J898" s="110" t="str">
        <f>IF(FN_MC!P876="","*",FN_MC!P876)</f>
        <v>*</v>
      </c>
      <c r="K898" s="118" t="str">
        <f>IF(FN_MC!AK876="","*",FN_MC!AK876)</f>
        <v>*</v>
      </c>
      <c r="L898" s="118" t="str">
        <f>IF(FN_MC!AM876="","*",FN_MC!AM876)</f>
        <v>*</v>
      </c>
      <c r="M898" s="118" t="str">
        <f>IF(FN_MC!AP876="","*",FN_MC!AP876)</f>
        <v>*</v>
      </c>
      <c r="N898" s="118" t="str">
        <f>IF(FN_MC!AM876="","*",FN_MC!AM876)</f>
        <v>*</v>
      </c>
      <c r="O898" s="136">
        <f>FN_MC!BH876</f>
        <v>0</v>
      </c>
      <c r="P898" s="78"/>
      <c r="Q898" s="120" t="str">
        <f>IF($A$2=1,IF(FN_MC!BJ876="","*",FN_MC!BJ876),IF(FN_MC!BK876="","*",FN_MC!BK876))</f>
        <v>*</v>
      </c>
    </row>
    <row r="899" spans="1:17">
      <c r="A899" s="85" t="str">
        <f>IF(FN_MC!B877="","*",FN_MC!B877)</f>
        <v>*</v>
      </c>
      <c r="B899" s="86" t="str">
        <f>IF(FN_MC!X877="","*",FN_MC!X877)</f>
        <v>*</v>
      </c>
      <c r="C899" s="87" t="str">
        <f>IF(FN_MC!S877="","*",FN_MC!S877)</f>
        <v>*</v>
      </c>
      <c r="D899" s="87" t="str">
        <f>IF(FN_MC!T877="","*",FN_MC!T877)</f>
        <v>*</v>
      </c>
      <c r="E899" s="87" t="str">
        <f>IF(FN_MC!D877="","*",FN_MC!D877)</f>
        <v>*</v>
      </c>
      <c r="F899" s="87" t="str">
        <f>IF(FN_MC!H877="","*",FN_MC!H877)</f>
        <v>*</v>
      </c>
      <c r="G899" s="87" t="str">
        <f>IF(FN_MC!M877="","*",FN_MC!M877)</f>
        <v>*</v>
      </c>
      <c r="H899" s="125" t="str">
        <f>IF(FN_MC!K877="","*",FN_MC!K877)</f>
        <v>*</v>
      </c>
      <c r="I899" s="110" t="str">
        <f>IF(FN_MC!O877="","*",FN_MC!O877)</f>
        <v>*</v>
      </c>
      <c r="J899" s="110" t="str">
        <f>IF(FN_MC!P877="","*",FN_MC!P877)</f>
        <v>*</v>
      </c>
      <c r="K899" s="118" t="str">
        <f>IF(FN_MC!AK877="","*",FN_MC!AK877)</f>
        <v>*</v>
      </c>
      <c r="L899" s="118" t="str">
        <f>IF(FN_MC!AM877="","*",FN_MC!AM877)</f>
        <v>*</v>
      </c>
      <c r="M899" s="118" t="str">
        <f>IF(FN_MC!AP877="","*",FN_MC!AP877)</f>
        <v>*</v>
      </c>
      <c r="N899" s="118" t="str">
        <f>IF(FN_MC!AM877="","*",FN_MC!AM877)</f>
        <v>*</v>
      </c>
      <c r="O899" s="136">
        <f>FN_MC!BH877</f>
        <v>0</v>
      </c>
      <c r="P899" s="78"/>
      <c r="Q899" s="120" t="str">
        <f>IF($A$2=1,IF(FN_MC!BJ877="","*",FN_MC!BJ877),IF(FN_MC!BK877="","*",FN_MC!BK877))</f>
        <v>*</v>
      </c>
    </row>
    <row r="900" spans="1:17">
      <c r="A900" s="85" t="str">
        <f>IF(FN_MC!B878="","*",FN_MC!B878)</f>
        <v>*</v>
      </c>
      <c r="B900" s="86" t="str">
        <f>IF(FN_MC!X878="","*",FN_MC!X878)</f>
        <v>*</v>
      </c>
      <c r="C900" s="87" t="str">
        <f>IF(FN_MC!S878="","*",FN_MC!S878)</f>
        <v>*</v>
      </c>
      <c r="D900" s="87" t="str">
        <f>IF(FN_MC!T878="","*",FN_MC!T878)</f>
        <v>*</v>
      </c>
      <c r="E900" s="87" t="str">
        <f>IF(FN_MC!D878="","*",FN_MC!D878)</f>
        <v>*</v>
      </c>
      <c r="F900" s="87" t="str">
        <f>IF(FN_MC!H878="","*",FN_MC!H878)</f>
        <v>*</v>
      </c>
      <c r="G900" s="87" t="str">
        <f>IF(FN_MC!M878="","*",FN_MC!M878)</f>
        <v>*</v>
      </c>
      <c r="H900" s="125" t="str">
        <f>IF(FN_MC!K878="","*",FN_MC!K878)</f>
        <v>*</v>
      </c>
      <c r="I900" s="110" t="str">
        <f>IF(FN_MC!O878="","*",FN_MC!O878)</f>
        <v>*</v>
      </c>
      <c r="J900" s="110" t="str">
        <f>IF(FN_MC!P878="","*",FN_MC!P878)</f>
        <v>*</v>
      </c>
      <c r="K900" s="118" t="str">
        <f>IF(FN_MC!AK878="","*",FN_MC!AK878)</f>
        <v>*</v>
      </c>
      <c r="L900" s="118" t="str">
        <f>IF(FN_MC!AM878="","*",FN_MC!AM878)</f>
        <v>*</v>
      </c>
      <c r="M900" s="118" t="str">
        <f>IF(FN_MC!AP878="","*",FN_MC!AP878)</f>
        <v>*</v>
      </c>
      <c r="N900" s="118" t="str">
        <f>IF(FN_MC!AM878="","*",FN_MC!AM878)</f>
        <v>*</v>
      </c>
      <c r="O900" s="136">
        <f>FN_MC!BH878</f>
        <v>0</v>
      </c>
      <c r="P900" s="78"/>
      <c r="Q900" s="120" t="str">
        <f>IF($A$2=1,IF(FN_MC!BJ878="","*",FN_MC!BJ878),IF(FN_MC!BK878="","*",FN_MC!BK878))</f>
        <v>*</v>
      </c>
    </row>
    <row r="901" spans="1:17">
      <c r="A901" s="85" t="str">
        <f>IF(FN_MC!B879="","*",FN_MC!B879)</f>
        <v>*</v>
      </c>
      <c r="B901" s="86" t="str">
        <f>IF(FN_MC!X879="","*",FN_MC!X879)</f>
        <v>*</v>
      </c>
      <c r="C901" s="87" t="str">
        <f>IF(FN_MC!S879="","*",FN_MC!S879)</f>
        <v>*</v>
      </c>
      <c r="D901" s="87" t="str">
        <f>IF(FN_MC!T879="","*",FN_MC!T879)</f>
        <v>*</v>
      </c>
      <c r="E901" s="87" t="str">
        <f>IF(FN_MC!D879="","*",FN_MC!D879)</f>
        <v>*</v>
      </c>
      <c r="F901" s="87" t="str">
        <f>IF(FN_MC!H879="","*",FN_MC!H879)</f>
        <v>*</v>
      </c>
      <c r="G901" s="87" t="str">
        <f>IF(FN_MC!M879="","*",FN_MC!M879)</f>
        <v>*</v>
      </c>
      <c r="H901" s="125" t="str">
        <f>IF(FN_MC!K879="","*",FN_MC!K879)</f>
        <v>*</v>
      </c>
      <c r="I901" s="110" t="str">
        <f>IF(FN_MC!O879="","*",FN_MC!O879)</f>
        <v>*</v>
      </c>
      <c r="J901" s="110" t="str">
        <f>IF(FN_MC!P879="","*",FN_MC!P879)</f>
        <v>*</v>
      </c>
      <c r="K901" s="118" t="str">
        <f>IF(FN_MC!AK879="","*",FN_MC!AK879)</f>
        <v>*</v>
      </c>
      <c r="L901" s="118" t="str">
        <f>IF(FN_MC!AM879="","*",FN_MC!AM879)</f>
        <v>*</v>
      </c>
      <c r="M901" s="118" t="str">
        <f>IF(FN_MC!AP879="","*",FN_MC!AP879)</f>
        <v>*</v>
      </c>
      <c r="N901" s="118" t="str">
        <f>IF(FN_MC!AM879="","*",FN_MC!AM879)</f>
        <v>*</v>
      </c>
      <c r="O901" s="136">
        <f>FN_MC!BH879</f>
        <v>0</v>
      </c>
      <c r="P901" s="78"/>
      <c r="Q901" s="120" t="str">
        <f>IF($A$2=1,IF(FN_MC!BJ879="","*",FN_MC!BJ879),IF(FN_MC!BK879="","*",FN_MC!BK879))</f>
        <v>*</v>
      </c>
    </row>
    <row r="902" spans="1:17">
      <c r="A902" s="85" t="str">
        <f>IF(FN_MC!B880="","*",FN_MC!B880)</f>
        <v>*</v>
      </c>
      <c r="B902" s="86" t="str">
        <f>IF(FN_MC!X880="","*",FN_MC!X880)</f>
        <v>*</v>
      </c>
      <c r="C902" s="87" t="str">
        <f>IF(FN_MC!S880="","*",FN_MC!S880)</f>
        <v>*</v>
      </c>
      <c r="D902" s="87" t="str">
        <f>IF(FN_MC!T880="","*",FN_MC!T880)</f>
        <v>*</v>
      </c>
      <c r="E902" s="87" t="str">
        <f>IF(FN_MC!D880="","*",FN_MC!D880)</f>
        <v>*</v>
      </c>
      <c r="F902" s="87" t="str">
        <f>IF(FN_MC!H880="","*",FN_MC!H880)</f>
        <v>*</v>
      </c>
      <c r="G902" s="87" t="str">
        <f>IF(FN_MC!M880="","*",FN_MC!M880)</f>
        <v>*</v>
      </c>
      <c r="H902" s="125" t="str">
        <f>IF(FN_MC!K880="","*",FN_MC!K880)</f>
        <v>*</v>
      </c>
      <c r="I902" s="110" t="str">
        <f>IF(FN_MC!O880="","*",FN_MC!O880)</f>
        <v>*</v>
      </c>
      <c r="J902" s="110" t="str">
        <f>IF(FN_MC!P880="","*",FN_MC!P880)</f>
        <v>*</v>
      </c>
      <c r="K902" s="118" t="str">
        <f>IF(FN_MC!AK880="","*",FN_MC!AK880)</f>
        <v>*</v>
      </c>
      <c r="L902" s="118" t="str">
        <f>IF(FN_MC!AM880="","*",FN_MC!AM880)</f>
        <v>*</v>
      </c>
      <c r="M902" s="118" t="str">
        <f>IF(FN_MC!AP880="","*",FN_MC!AP880)</f>
        <v>*</v>
      </c>
      <c r="N902" s="118" t="str">
        <f>IF(FN_MC!AM880="","*",FN_MC!AM880)</f>
        <v>*</v>
      </c>
      <c r="O902" s="136">
        <f>FN_MC!BH880</f>
        <v>0</v>
      </c>
      <c r="P902" s="78"/>
      <c r="Q902" s="120" t="str">
        <f>IF($A$2=1,IF(FN_MC!BJ880="","*",FN_MC!BJ880),IF(FN_MC!BK880="","*",FN_MC!BK880))</f>
        <v>*</v>
      </c>
    </row>
    <row r="903" spans="1:17">
      <c r="A903" s="85" t="str">
        <f>IF(FN_MC!B881="","*",FN_MC!B881)</f>
        <v>*</v>
      </c>
      <c r="B903" s="86" t="str">
        <f>IF(FN_MC!X881="","*",FN_MC!X881)</f>
        <v>*</v>
      </c>
      <c r="C903" s="87" t="str">
        <f>IF(FN_MC!S881="","*",FN_MC!S881)</f>
        <v>*</v>
      </c>
      <c r="D903" s="87" t="str">
        <f>IF(FN_MC!T881="","*",FN_MC!T881)</f>
        <v>*</v>
      </c>
      <c r="E903" s="87" t="str">
        <f>IF(FN_MC!D881="","*",FN_MC!D881)</f>
        <v>*</v>
      </c>
      <c r="F903" s="87" t="str">
        <f>IF(FN_MC!H881="","*",FN_MC!H881)</f>
        <v>*</v>
      </c>
      <c r="G903" s="87" t="str">
        <f>IF(FN_MC!M881="","*",FN_MC!M881)</f>
        <v>*</v>
      </c>
      <c r="H903" s="125" t="str">
        <f>IF(FN_MC!K881="","*",FN_MC!K881)</f>
        <v>*</v>
      </c>
      <c r="I903" s="110" t="str">
        <f>IF(FN_MC!O881="","*",FN_MC!O881)</f>
        <v>*</v>
      </c>
      <c r="J903" s="110" t="str">
        <f>IF(FN_MC!P881="","*",FN_MC!P881)</f>
        <v>*</v>
      </c>
      <c r="K903" s="118" t="str">
        <f>IF(FN_MC!AK881="","*",FN_MC!AK881)</f>
        <v>*</v>
      </c>
      <c r="L903" s="118" t="str">
        <f>IF(FN_MC!AM881="","*",FN_MC!AM881)</f>
        <v>*</v>
      </c>
      <c r="M903" s="118" t="str">
        <f>IF(FN_MC!AP881="","*",FN_MC!AP881)</f>
        <v>*</v>
      </c>
      <c r="N903" s="118" t="str">
        <f>IF(FN_MC!AM881="","*",FN_MC!AM881)</f>
        <v>*</v>
      </c>
      <c r="O903" s="136">
        <f>FN_MC!BH881</f>
        <v>0</v>
      </c>
      <c r="P903" s="78"/>
      <c r="Q903" s="120" t="str">
        <f>IF($A$2=1,IF(FN_MC!BJ881="","*",FN_MC!BJ881),IF(FN_MC!BK881="","*",FN_MC!BK881))</f>
        <v>*</v>
      </c>
    </row>
    <row r="904" spans="1:17">
      <c r="A904" s="85" t="str">
        <f>IF(FN_MC!B882="","*",FN_MC!B882)</f>
        <v>*</v>
      </c>
      <c r="B904" s="86" t="str">
        <f>IF(FN_MC!X882="","*",FN_MC!X882)</f>
        <v>*</v>
      </c>
      <c r="C904" s="87" t="str">
        <f>IF(FN_MC!S882="","*",FN_MC!S882)</f>
        <v>*</v>
      </c>
      <c r="D904" s="87" t="str">
        <f>IF(FN_MC!T882="","*",FN_MC!T882)</f>
        <v>*</v>
      </c>
      <c r="E904" s="87" t="str">
        <f>IF(FN_MC!D882="","*",FN_MC!D882)</f>
        <v>*</v>
      </c>
      <c r="F904" s="87" t="str">
        <f>IF(FN_MC!H882="","*",FN_MC!H882)</f>
        <v>*</v>
      </c>
      <c r="G904" s="87" t="str">
        <f>IF(FN_MC!M882="","*",FN_MC!M882)</f>
        <v>*</v>
      </c>
      <c r="H904" s="125" t="str">
        <f>IF(FN_MC!K882="","*",FN_MC!K882)</f>
        <v>*</v>
      </c>
      <c r="I904" s="110" t="str">
        <f>IF(FN_MC!O882="","*",FN_MC!O882)</f>
        <v>*</v>
      </c>
      <c r="J904" s="110" t="str">
        <f>IF(FN_MC!P882="","*",FN_MC!P882)</f>
        <v>*</v>
      </c>
      <c r="K904" s="118" t="str">
        <f>IF(FN_MC!AK882="","*",FN_MC!AK882)</f>
        <v>*</v>
      </c>
      <c r="L904" s="118" t="str">
        <f>IF(FN_MC!AM882="","*",FN_MC!AM882)</f>
        <v>*</v>
      </c>
      <c r="M904" s="118" t="str">
        <f>IF(FN_MC!AP882="","*",FN_MC!AP882)</f>
        <v>*</v>
      </c>
      <c r="N904" s="118" t="str">
        <f>IF(FN_MC!AM882="","*",FN_MC!AM882)</f>
        <v>*</v>
      </c>
      <c r="O904" s="136">
        <f>FN_MC!BH882</f>
        <v>0</v>
      </c>
      <c r="P904" s="78"/>
      <c r="Q904" s="120" t="str">
        <f>IF($A$2=1,IF(FN_MC!BJ882="","*",FN_MC!BJ882),IF(FN_MC!BK882="","*",FN_MC!BK882))</f>
        <v>*</v>
      </c>
    </row>
    <row r="905" spans="1:17">
      <c r="A905" s="85" t="str">
        <f>IF(FN_MC!B883="","*",FN_MC!B883)</f>
        <v>*</v>
      </c>
      <c r="B905" s="86" t="str">
        <f>IF(FN_MC!X883="","*",FN_MC!X883)</f>
        <v>*</v>
      </c>
      <c r="C905" s="87" t="str">
        <f>IF(FN_MC!S883="","*",FN_MC!S883)</f>
        <v>*</v>
      </c>
      <c r="D905" s="87" t="str">
        <f>IF(FN_MC!T883="","*",FN_MC!T883)</f>
        <v>*</v>
      </c>
      <c r="E905" s="87" t="str">
        <f>IF(FN_MC!D883="","*",FN_MC!D883)</f>
        <v>*</v>
      </c>
      <c r="F905" s="87" t="str">
        <f>IF(FN_MC!H883="","*",FN_MC!H883)</f>
        <v>*</v>
      </c>
      <c r="G905" s="87" t="str">
        <f>IF(FN_MC!M883="","*",FN_MC!M883)</f>
        <v>*</v>
      </c>
      <c r="H905" s="125" t="str">
        <f>IF(FN_MC!K883="","*",FN_MC!K883)</f>
        <v>*</v>
      </c>
      <c r="I905" s="110" t="str">
        <f>IF(FN_MC!O883="","*",FN_MC!O883)</f>
        <v>*</v>
      </c>
      <c r="J905" s="110" t="str">
        <f>IF(FN_MC!P883="","*",FN_MC!P883)</f>
        <v>*</v>
      </c>
      <c r="K905" s="118" t="str">
        <f>IF(FN_MC!AK883="","*",FN_MC!AK883)</f>
        <v>*</v>
      </c>
      <c r="L905" s="118" t="str">
        <f>IF(FN_MC!AM883="","*",FN_MC!AM883)</f>
        <v>*</v>
      </c>
      <c r="M905" s="118" t="str">
        <f>IF(FN_MC!AP883="","*",FN_MC!AP883)</f>
        <v>*</v>
      </c>
      <c r="N905" s="118" t="str">
        <f>IF(FN_MC!AM883="","*",FN_MC!AM883)</f>
        <v>*</v>
      </c>
      <c r="O905" s="136">
        <f>FN_MC!BH883</f>
        <v>0</v>
      </c>
      <c r="P905" s="78"/>
      <c r="Q905" s="120" t="str">
        <f>IF($A$2=1,IF(FN_MC!BJ883="","*",FN_MC!BJ883),IF(FN_MC!BK883="","*",FN_MC!BK883))</f>
        <v>*</v>
      </c>
    </row>
    <row r="906" spans="1:17">
      <c r="A906" s="85" t="str">
        <f>IF(FN_MC!B884="","*",FN_MC!B884)</f>
        <v>*</v>
      </c>
      <c r="B906" s="86" t="str">
        <f>IF(FN_MC!X884="","*",FN_MC!X884)</f>
        <v>*</v>
      </c>
      <c r="C906" s="87" t="str">
        <f>IF(FN_MC!S884="","*",FN_MC!S884)</f>
        <v>*</v>
      </c>
      <c r="D906" s="87" t="str">
        <f>IF(FN_MC!T884="","*",FN_MC!T884)</f>
        <v>*</v>
      </c>
      <c r="E906" s="87" t="str">
        <f>IF(FN_MC!D884="","*",FN_MC!D884)</f>
        <v>*</v>
      </c>
      <c r="F906" s="87" t="str">
        <f>IF(FN_MC!H884="","*",FN_MC!H884)</f>
        <v>*</v>
      </c>
      <c r="G906" s="87" t="str">
        <f>IF(FN_MC!M884="","*",FN_MC!M884)</f>
        <v>*</v>
      </c>
      <c r="H906" s="125" t="str">
        <f>IF(FN_MC!K884="","*",FN_MC!K884)</f>
        <v>*</v>
      </c>
      <c r="I906" s="110" t="str">
        <f>IF(FN_MC!O884="","*",FN_MC!O884)</f>
        <v>*</v>
      </c>
      <c r="J906" s="110" t="str">
        <f>IF(FN_MC!P884="","*",FN_MC!P884)</f>
        <v>*</v>
      </c>
      <c r="K906" s="118" t="str">
        <f>IF(FN_MC!AK884="","*",FN_MC!AK884)</f>
        <v>*</v>
      </c>
      <c r="L906" s="118" t="str">
        <f>IF(FN_MC!AM884="","*",FN_MC!AM884)</f>
        <v>*</v>
      </c>
      <c r="M906" s="118" t="str">
        <f>IF(FN_MC!AP884="","*",FN_MC!AP884)</f>
        <v>*</v>
      </c>
      <c r="N906" s="118" t="str">
        <f>IF(FN_MC!AM884="","*",FN_MC!AM884)</f>
        <v>*</v>
      </c>
      <c r="O906" s="136">
        <f>FN_MC!BH884</f>
        <v>0</v>
      </c>
      <c r="P906" s="78"/>
      <c r="Q906" s="120" t="str">
        <f>IF($A$2=1,IF(FN_MC!BJ884="","*",FN_MC!BJ884),IF(FN_MC!BK884="","*",FN_MC!BK884))</f>
        <v>*</v>
      </c>
    </row>
    <row r="907" spans="1:17">
      <c r="A907" s="85" t="str">
        <f>IF(FN_MC!B885="","*",FN_MC!B885)</f>
        <v>*</v>
      </c>
      <c r="B907" s="86" t="str">
        <f>IF(FN_MC!X885="","*",FN_MC!X885)</f>
        <v>*</v>
      </c>
      <c r="C907" s="87" t="str">
        <f>IF(FN_MC!S885="","*",FN_MC!S885)</f>
        <v>*</v>
      </c>
      <c r="D907" s="87" t="str">
        <f>IF(FN_MC!T885="","*",FN_MC!T885)</f>
        <v>*</v>
      </c>
      <c r="E907" s="87" t="str">
        <f>IF(FN_MC!D885="","*",FN_MC!D885)</f>
        <v>*</v>
      </c>
      <c r="F907" s="87" t="str">
        <f>IF(FN_MC!H885="","*",FN_MC!H885)</f>
        <v>*</v>
      </c>
      <c r="G907" s="87" t="str">
        <f>IF(FN_MC!M885="","*",FN_MC!M885)</f>
        <v>*</v>
      </c>
      <c r="H907" s="125" t="str">
        <f>IF(FN_MC!K885="","*",FN_MC!K885)</f>
        <v>*</v>
      </c>
      <c r="I907" s="110" t="str">
        <f>IF(FN_MC!O885="","*",FN_MC!O885)</f>
        <v>*</v>
      </c>
      <c r="J907" s="110" t="str">
        <f>IF(FN_MC!P885="","*",FN_MC!P885)</f>
        <v>*</v>
      </c>
      <c r="K907" s="118" t="str">
        <f>IF(FN_MC!AK885="","*",FN_MC!AK885)</f>
        <v>*</v>
      </c>
      <c r="L907" s="118" t="str">
        <f>IF(FN_MC!AM885="","*",FN_MC!AM885)</f>
        <v>*</v>
      </c>
      <c r="M907" s="118" t="str">
        <f>IF(FN_MC!AP885="","*",FN_MC!AP885)</f>
        <v>*</v>
      </c>
      <c r="N907" s="118" t="str">
        <f>IF(FN_MC!AM885="","*",FN_MC!AM885)</f>
        <v>*</v>
      </c>
      <c r="O907" s="136">
        <f>FN_MC!BH885</f>
        <v>0</v>
      </c>
      <c r="P907" s="78"/>
      <c r="Q907" s="120" t="str">
        <f>IF($A$2=1,IF(FN_MC!BJ885="","*",FN_MC!BJ885),IF(FN_MC!BK885="","*",FN_MC!BK885))</f>
        <v>*</v>
      </c>
    </row>
    <row r="908" spans="1:17">
      <c r="A908" s="85" t="str">
        <f>IF(FN_MC!B886="","*",FN_MC!B886)</f>
        <v>*</v>
      </c>
      <c r="B908" s="86" t="str">
        <f>IF(FN_MC!X886="","*",FN_MC!X886)</f>
        <v>*</v>
      </c>
      <c r="C908" s="87" t="str">
        <f>IF(FN_MC!S886="","*",FN_MC!S886)</f>
        <v>*</v>
      </c>
      <c r="D908" s="87" t="str">
        <f>IF(FN_MC!T886="","*",FN_MC!T886)</f>
        <v>*</v>
      </c>
      <c r="E908" s="87" t="str">
        <f>IF(FN_MC!D886="","*",FN_MC!D886)</f>
        <v>*</v>
      </c>
      <c r="F908" s="87" t="str">
        <f>IF(FN_MC!H886="","*",FN_MC!H886)</f>
        <v>*</v>
      </c>
      <c r="G908" s="87" t="str">
        <f>IF(FN_MC!M886="","*",FN_MC!M886)</f>
        <v>*</v>
      </c>
      <c r="H908" s="125" t="str">
        <f>IF(FN_MC!K886="","*",FN_MC!K886)</f>
        <v>*</v>
      </c>
      <c r="I908" s="110" t="str">
        <f>IF(FN_MC!O886="","*",FN_MC!O886)</f>
        <v>*</v>
      </c>
      <c r="J908" s="110" t="str">
        <f>IF(FN_MC!P886="","*",FN_MC!P886)</f>
        <v>*</v>
      </c>
      <c r="K908" s="118" t="str">
        <f>IF(FN_MC!AK886="","*",FN_MC!AK886)</f>
        <v>*</v>
      </c>
      <c r="L908" s="118" t="str">
        <f>IF(FN_MC!AM886="","*",FN_MC!AM886)</f>
        <v>*</v>
      </c>
      <c r="M908" s="118" t="str">
        <f>IF(FN_MC!AP886="","*",FN_MC!AP886)</f>
        <v>*</v>
      </c>
      <c r="N908" s="118" t="str">
        <f>IF(FN_MC!AM886="","*",FN_MC!AM886)</f>
        <v>*</v>
      </c>
      <c r="O908" s="136">
        <f>FN_MC!BH886</f>
        <v>0</v>
      </c>
      <c r="P908" s="78"/>
      <c r="Q908" s="120" t="str">
        <f>IF($A$2=1,IF(FN_MC!BJ886="","*",FN_MC!BJ886),IF(FN_MC!BK886="","*",FN_MC!BK886))</f>
        <v>*</v>
      </c>
    </row>
    <row r="909" spans="1:17">
      <c r="A909" s="85" t="str">
        <f>IF(FN_MC!B887="","*",FN_MC!B887)</f>
        <v>*</v>
      </c>
      <c r="B909" s="86" t="str">
        <f>IF(FN_MC!X887="","*",FN_MC!X887)</f>
        <v>*</v>
      </c>
      <c r="C909" s="87" t="str">
        <f>IF(FN_MC!S887="","*",FN_MC!S887)</f>
        <v>*</v>
      </c>
      <c r="D909" s="87" t="str">
        <f>IF(FN_MC!T887="","*",FN_MC!T887)</f>
        <v>*</v>
      </c>
      <c r="E909" s="87" t="str">
        <f>IF(FN_MC!D887="","*",FN_MC!D887)</f>
        <v>*</v>
      </c>
      <c r="F909" s="87" t="str">
        <f>IF(FN_MC!H887="","*",FN_MC!H887)</f>
        <v>*</v>
      </c>
      <c r="G909" s="87" t="str">
        <f>IF(FN_MC!M887="","*",FN_MC!M887)</f>
        <v>*</v>
      </c>
      <c r="H909" s="125" t="str">
        <f>IF(FN_MC!K887="","*",FN_MC!K887)</f>
        <v>*</v>
      </c>
      <c r="I909" s="110" t="str">
        <f>IF(FN_MC!O887="","*",FN_MC!O887)</f>
        <v>*</v>
      </c>
      <c r="J909" s="110" t="str">
        <f>IF(FN_MC!P887="","*",FN_MC!P887)</f>
        <v>*</v>
      </c>
      <c r="K909" s="118" t="str">
        <f>IF(FN_MC!AK887="","*",FN_MC!AK887)</f>
        <v>*</v>
      </c>
      <c r="L909" s="118" t="str">
        <f>IF(FN_MC!AM887="","*",FN_MC!AM887)</f>
        <v>*</v>
      </c>
      <c r="M909" s="118" t="str">
        <f>IF(FN_MC!AP887="","*",FN_MC!AP887)</f>
        <v>*</v>
      </c>
      <c r="N909" s="118" t="str">
        <f>IF(FN_MC!AM887="","*",FN_MC!AM887)</f>
        <v>*</v>
      </c>
      <c r="O909" s="136">
        <f>FN_MC!BH887</f>
        <v>0</v>
      </c>
      <c r="P909" s="78"/>
      <c r="Q909" s="120" t="str">
        <f>IF($A$2=1,IF(FN_MC!BJ887="","*",FN_MC!BJ887),IF(FN_MC!BK887="","*",FN_MC!BK887))</f>
        <v>*</v>
      </c>
    </row>
    <row r="910" spans="1:17">
      <c r="A910" s="85" t="str">
        <f>IF(FN_MC!B888="","*",FN_MC!B888)</f>
        <v>*</v>
      </c>
      <c r="B910" s="86" t="str">
        <f>IF(FN_MC!X888="","*",FN_MC!X888)</f>
        <v>*</v>
      </c>
      <c r="C910" s="87" t="str">
        <f>IF(FN_MC!S888="","*",FN_MC!S888)</f>
        <v>*</v>
      </c>
      <c r="D910" s="87" t="str">
        <f>IF(FN_MC!T888="","*",FN_MC!T888)</f>
        <v>*</v>
      </c>
      <c r="E910" s="87" t="str">
        <f>IF(FN_MC!D888="","*",FN_MC!D888)</f>
        <v>*</v>
      </c>
      <c r="F910" s="87" t="str">
        <f>IF(FN_MC!H888="","*",FN_MC!H888)</f>
        <v>*</v>
      </c>
      <c r="G910" s="87" t="str">
        <f>IF(FN_MC!M888="","*",FN_MC!M888)</f>
        <v>*</v>
      </c>
      <c r="H910" s="125" t="str">
        <f>IF(FN_MC!K888="","*",FN_MC!K888)</f>
        <v>*</v>
      </c>
      <c r="I910" s="110" t="str">
        <f>IF(FN_MC!O888="","*",FN_MC!O888)</f>
        <v>*</v>
      </c>
      <c r="J910" s="110" t="str">
        <f>IF(FN_MC!P888="","*",FN_MC!P888)</f>
        <v>*</v>
      </c>
      <c r="K910" s="118" t="str">
        <f>IF(FN_MC!AK888="","*",FN_MC!AK888)</f>
        <v>*</v>
      </c>
      <c r="L910" s="118" t="str">
        <f>IF(FN_MC!AM888="","*",FN_MC!AM888)</f>
        <v>*</v>
      </c>
      <c r="M910" s="118" t="str">
        <f>IF(FN_MC!AP888="","*",FN_MC!AP888)</f>
        <v>*</v>
      </c>
      <c r="N910" s="118" t="str">
        <f>IF(FN_MC!AM888="","*",FN_MC!AM888)</f>
        <v>*</v>
      </c>
      <c r="O910" s="136">
        <f>FN_MC!BH888</f>
        <v>0</v>
      </c>
      <c r="P910" s="78"/>
      <c r="Q910" s="120" t="str">
        <f>IF($A$2=1,IF(FN_MC!BJ888="","*",FN_MC!BJ888),IF(FN_MC!BK888="","*",FN_MC!BK888))</f>
        <v>*</v>
      </c>
    </row>
    <row r="911" spans="1:17">
      <c r="A911" s="85" t="str">
        <f>IF(FN_MC!B889="","*",FN_MC!B889)</f>
        <v>*</v>
      </c>
      <c r="B911" s="86" t="str">
        <f>IF(FN_MC!X889="","*",FN_MC!X889)</f>
        <v>*</v>
      </c>
      <c r="C911" s="87" t="str">
        <f>IF(FN_MC!S889="","*",FN_MC!S889)</f>
        <v>*</v>
      </c>
      <c r="D911" s="87" t="str">
        <f>IF(FN_MC!T889="","*",FN_MC!T889)</f>
        <v>*</v>
      </c>
      <c r="E911" s="87" t="str">
        <f>IF(FN_MC!D889="","*",FN_MC!D889)</f>
        <v>*</v>
      </c>
      <c r="F911" s="87" t="str">
        <f>IF(FN_MC!H889="","*",FN_MC!H889)</f>
        <v>*</v>
      </c>
      <c r="G911" s="87" t="str">
        <f>IF(FN_MC!M889="","*",FN_MC!M889)</f>
        <v>*</v>
      </c>
      <c r="H911" s="125" t="str">
        <f>IF(FN_MC!K889="","*",FN_MC!K889)</f>
        <v>*</v>
      </c>
      <c r="I911" s="110" t="str">
        <f>IF(FN_MC!O889="","*",FN_MC!O889)</f>
        <v>*</v>
      </c>
      <c r="J911" s="110" t="str">
        <f>IF(FN_MC!P889="","*",FN_MC!P889)</f>
        <v>*</v>
      </c>
      <c r="K911" s="118" t="str">
        <f>IF(FN_MC!AK889="","*",FN_MC!AK889)</f>
        <v>*</v>
      </c>
      <c r="L911" s="118" t="str">
        <f>IF(FN_MC!AM889="","*",FN_MC!AM889)</f>
        <v>*</v>
      </c>
      <c r="M911" s="118" t="str">
        <f>IF(FN_MC!AP889="","*",FN_MC!AP889)</f>
        <v>*</v>
      </c>
      <c r="N911" s="118" t="str">
        <f>IF(FN_MC!AM889="","*",FN_MC!AM889)</f>
        <v>*</v>
      </c>
      <c r="O911" s="136">
        <f>FN_MC!BH889</f>
        <v>0</v>
      </c>
      <c r="P911" s="78"/>
      <c r="Q911" s="120" t="str">
        <f>IF($A$2=1,IF(FN_MC!BJ889="","*",FN_MC!BJ889),IF(FN_MC!BK889="","*",FN_MC!BK889))</f>
        <v>*</v>
      </c>
    </row>
    <row r="912" spans="1:17">
      <c r="A912" s="85" t="str">
        <f>IF(FN_MC!B890="","*",FN_MC!B890)</f>
        <v>*</v>
      </c>
      <c r="B912" s="86" t="str">
        <f>IF(FN_MC!X890="","*",FN_MC!X890)</f>
        <v>*</v>
      </c>
      <c r="C912" s="87" t="str">
        <f>IF(FN_MC!S890="","*",FN_MC!S890)</f>
        <v>*</v>
      </c>
      <c r="D912" s="87" t="str">
        <f>IF(FN_MC!T890="","*",FN_MC!T890)</f>
        <v>*</v>
      </c>
      <c r="E912" s="87" t="str">
        <f>IF(FN_MC!D890="","*",FN_MC!D890)</f>
        <v>*</v>
      </c>
      <c r="F912" s="87" t="str">
        <f>IF(FN_MC!H890="","*",FN_MC!H890)</f>
        <v>*</v>
      </c>
      <c r="G912" s="87" t="str">
        <f>IF(FN_MC!M890="","*",FN_MC!M890)</f>
        <v>*</v>
      </c>
      <c r="H912" s="125" t="str">
        <f>IF(FN_MC!K890="","*",FN_MC!K890)</f>
        <v>*</v>
      </c>
      <c r="I912" s="110" t="str">
        <f>IF(FN_MC!O890="","*",FN_MC!O890)</f>
        <v>*</v>
      </c>
      <c r="J912" s="110" t="str">
        <f>IF(FN_MC!P890="","*",FN_MC!P890)</f>
        <v>*</v>
      </c>
      <c r="K912" s="118" t="str">
        <f>IF(FN_MC!AK890="","*",FN_MC!AK890)</f>
        <v>*</v>
      </c>
      <c r="L912" s="118" t="str">
        <f>IF(FN_MC!AM890="","*",FN_MC!AM890)</f>
        <v>*</v>
      </c>
      <c r="M912" s="118" t="str">
        <f>IF(FN_MC!AP890="","*",FN_MC!AP890)</f>
        <v>*</v>
      </c>
      <c r="N912" s="118" t="str">
        <f>IF(FN_MC!AM890="","*",FN_MC!AM890)</f>
        <v>*</v>
      </c>
      <c r="O912" s="136">
        <f>FN_MC!BH890</f>
        <v>0</v>
      </c>
      <c r="P912" s="78"/>
      <c r="Q912" s="120" t="str">
        <f>IF($A$2=1,IF(FN_MC!BJ890="","*",FN_MC!BJ890),IF(FN_MC!BK890="","*",FN_MC!BK890))</f>
        <v>*</v>
      </c>
    </row>
    <row r="913" spans="1:17">
      <c r="A913" s="85" t="str">
        <f>IF(FN_MC!B891="","*",FN_MC!B891)</f>
        <v>*</v>
      </c>
      <c r="B913" s="86" t="str">
        <f>IF(FN_MC!X891="","*",FN_MC!X891)</f>
        <v>*</v>
      </c>
      <c r="C913" s="87" t="str">
        <f>IF(FN_MC!S891="","*",FN_MC!S891)</f>
        <v>*</v>
      </c>
      <c r="D913" s="87" t="str">
        <f>IF(FN_MC!T891="","*",FN_MC!T891)</f>
        <v>*</v>
      </c>
      <c r="E913" s="87" t="str">
        <f>IF(FN_MC!D891="","*",FN_MC!D891)</f>
        <v>*</v>
      </c>
      <c r="F913" s="87" t="str">
        <f>IF(FN_MC!H891="","*",FN_MC!H891)</f>
        <v>*</v>
      </c>
      <c r="G913" s="87" t="str">
        <f>IF(FN_MC!M891="","*",FN_MC!M891)</f>
        <v>*</v>
      </c>
      <c r="H913" s="125" t="str">
        <f>IF(FN_MC!K891="","*",FN_MC!K891)</f>
        <v>*</v>
      </c>
      <c r="I913" s="110" t="str">
        <f>IF(FN_MC!O891="","*",FN_MC!O891)</f>
        <v>*</v>
      </c>
      <c r="J913" s="110" t="str">
        <f>IF(FN_MC!P891="","*",FN_MC!P891)</f>
        <v>*</v>
      </c>
      <c r="K913" s="118" t="str">
        <f>IF(FN_MC!AK891="","*",FN_MC!AK891)</f>
        <v>*</v>
      </c>
      <c r="L913" s="118" t="str">
        <f>IF(FN_MC!AM891="","*",FN_MC!AM891)</f>
        <v>*</v>
      </c>
      <c r="M913" s="118" t="str">
        <f>IF(FN_MC!AP891="","*",FN_MC!AP891)</f>
        <v>*</v>
      </c>
      <c r="N913" s="118" t="str">
        <f>IF(FN_MC!AM891="","*",FN_MC!AM891)</f>
        <v>*</v>
      </c>
      <c r="O913" s="136">
        <f>FN_MC!BH891</f>
        <v>0</v>
      </c>
      <c r="P913" s="78"/>
      <c r="Q913" s="120" t="str">
        <f>IF($A$2=1,IF(FN_MC!BJ891="","*",FN_MC!BJ891),IF(FN_MC!BK891="","*",FN_MC!BK891))</f>
        <v>*</v>
      </c>
    </row>
    <row r="914" spans="1:17">
      <c r="A914" s="85" t="str">
        <f>IF(FN_MC!B892="","*",FN_MC!B892)</f>
        <v>*</v>
      </c>
      <c r="B914" s="86" t="str">
        <f>IF(FN_MC!X892="","*",FN_MC!X892)</f>
        <v>*</v>
      </c>
      <c r="C914" s="87" t="str">
        <f>IF(FN_MC!S892="","*",FN_MC!S892)</f>
        <v>*</v>
      </c>
      <c r="D914" s="87" t="str">
        <f>IF(FN_MC!T892="","*",FN_MC!T892)</f>
        <v>*</v>
      </c>
      <c r="E914" s="87" t="str">
        <f>IF(FN_MC!D892="","*",FN_MC!D892)</f>
        <v>*</v>
      </c>
      <c r="F914" s="87" t="str">
        <f>IF(FN_MC!H892="","*",FN_MC!H892)</f>
        <v>*</v>
      </c>
      <c r="G914" s="87" t="str">
        <f>IF(FN_MC!M892="","*",FN_MC!M892)</f>
        <v>*</v>
      </c>
      <c r="H914" s="125" t="str">
        <f>IF(FN_MC!K892="","*",FN_MC!K892)</f>
        <v>*</v>
      </c>
      <c r="I914" s="110" t="str">
        <f>IF(FN_MC!O892="","*",FN_MC!O892)</f>
        <v>*</v>
      </c>
      <c r="J914" s="110" t="str">
        <f>IF(FN_MC!P892="","*",FN_MC!P892)</f>
        <v>*</v>
      </c>
      <c r="K914" s="118" t="str">
        <f>IF(FN_MC!AK892="","*",FN_MC!AK892)</f>
        <v>*</v>
      </c>
      <c r="L914" s="118" t="str">
        <f>IF(FN_MC!AM892="","*",FN_MC!AM892)</f>
        <v>*</v>
      </c>
      <c r="M914" s="118" t="str">
        <f>IF(FN_MC!AP892="","*",FN_MC!AP892)</f>
        <v>*</v>
      </c>
      <c r="N914" s="118" t="str">
        <f>IF(FN_MC!AM892="","*",FN_MC!AM892)</f>
        <v>*</v>
      </c>
      <c r="O914" s="136">
        <f>FN_MC!BH892</f>
        <v>0</v>
      </c>
      <c r="P914" s="78"/>
      <c r="Q914" s="120" t="str">
        <f>IF($A$2=1,IF(FN_MC!BJ892="","*",FN_MC!BJ892),IF(FN_MC!BK892="","*",FN_MC!BK892))</f>
        <v>*</v>
      </c>
    </row>
    <row r="915" spans="1:17">
      <c r="A915" s="85" t="str">
        <f>IF(FN_MC!B893="","*",FN_MC!B893)</f>
        <v>*</v>
      </c>
      <c r="B915" s="86" t="str">
        <f>IF(FN_MC!X893="","*",FN_MC!X893)</f>
        <v>*</v>
      </c>
      <c r="C915" s="87" t="str">
        <f>IF(FN_MC!S893="","*",FN_MC!S893)</f>
        <v>*</v>
      </c>
      <c r="D915" s="87" t="str">
        <f>IF(FN_MC!T893="","*",FN_MC!T893)</f>
        <v>*</v>
      </c>
      <c r="E915" s="87" t="str">
        <f>IF(FN_MC!D893="","*",FN_MC!D893)</f>
        <v>*</v>
      </c>
      <c r="F915" s="87" t="str">
        <f>IF(FN_MC!H893="","*",FN_MC!H893)</f>
        <v>*</v>
      </c>
      <c r="G915" s="87" t="str">
        <f>IF(FN_MC!M893="","*",FN_MC!M893)</f>
        <v>*</v>
      </c>
      <c r="H915" s="125" t="str">
        <f>IF(FN_MC!K893="","*",FN_MC!K893)</f>
        <v>*</v>
      </c>
      <c r="I915" s="110" t="str">
        <f>IF(FN_MC!O893="","*",FN_MC!O893)</f>
        <v>*</v>
      </c>
      <c r="J915" s="110" t="str">
        <f>IF(FN_MC!P893="","*",FN_MC!P893)</f>
        <v>*</v>
      </c>
      <c r="K915" s="118" t="str">
        <f>IF(FN_MC!AK893="","*",FN_MC!AK893)</f>
        <v>*</v>
      </c>
      <c r="L915" s="118" t="str">
        <f>IF(FN_MC!AM893="","*",FN_MC!AM893)</f>
        <v>*</v>
      </c>
      <c r="M915" s="118" t="str">
        <f>IF(FN_MC!AP893="","*",FN_MC!AP893)</f>
        <v>*</v>
      </c>
      <c r="N915" s="118" t="str">
        <f>IF(FN_MC!AM893="","*",FN_MC!AM893)</f>
        <v>*</v>
      </c>
      <c r="O915" s="136">
        <f>FN_MC!BH893</f>
        <v>0</v>
      </c>
      <c r="P915" s="78"/>
      <c r="Q915" s="120" t="str">
        <f>IF($A$2=1,IF(FN_MC!BJ893="","*",FN_MC!BJ893),IF(FN_MC!BK893="","*",FN_MC!BK893))</f>
        <v>*</v>
      </c>
    </row>
    <row r="916" spans="1:17">
      <c r="A916" s="85" t="str">
        <f>IF(FN_MC!B894="","*",FN_MC!B894)</f>
        <v>*</v>
      </c>
      <c r="B916" s="86" t="str">
        <f>IF(FN_MC!X894="","*",FN_MC!X894)</f>
        <v>*</v>
      </c>
      <c r="C916" s="87" t="str">
        <f>IF(FN_MC!S894="","*",FN_MC!S894)</f>
        <v>*</v>
      </c>
      <c r="D916" s="87" t="str">
        <f>IF(FN_MC!T894="","*",FN_MC!T894)</f>
        <v>*</v>
      </c>
      <c r="E916" s="87" t="str">
        <f>IF(FN_MC!D894="","*",FN_MC!D894)</f>
        <v>*</v>
      </c>
      <c r="F916" s="87" t="str">
        <f>IF(FN_MC!H894="","*",FN_MC!H894)</f>
        <v>*</v>
      </c>
      <c r="G916" s="87" t="str">
        <f>IF(FN_MC!M894="","*",FN_MC!M894)</f>
        <v>*</v>
      </c>
      <c r="H916" s="125" t="str">
        <f>IF(FN_MC!K894="","*",FN_MC!K894)</f>
        <v>*</v>
      </c>
      <c r="I916" s="110" t="str">
        <f>IF(FN_MC!O894="","*",FN_MC!O894)</f>
        <v>*</v>
      </c>
      <c r="J916" s="110" t="str">
        <f>IF(FN_MC!P894="","*",FN_MC!P894)</f>
        <v>*</v>
      </c>
      <c r="K916" s="118" t="str">
        <f>IF(FN_MC!AK894="","*",FN_MC!AK894)</f>
        <v>*</v>
      </c>
      <c r="L916" s="118" t="str">
        <f>IF(FN_MC!AM894="","*",FN_MC!AM894)</f>
        <v>*</v>
      </c>
      <c r="M916" s="118" t="str">
        <f>IF(FN_MC!AP894="","*",FN_MC!AP894)</f>
        <v>*</v>
      </c>
      <c r="N916" s="118" t="str">
        <f>IF(FN_MC!AM894="","*",FN_MC!AM894)</f>
        <v>*</v>
      </c>
      <c r="O916" s="136">
        <f>FN_MC!BH894</f>
        <v>0</v>
      </c>
      <c r="P916" s="78"/>
      <c r="Q916" s="120" t="str">
        <f>IF($A$2=1,IF(FN_MC!BJ894="","*",FN_MC!BJ894),IF(FN_MC!BK894="","*",FN_MC!BK894))</f>
        <v>*</v>
      </c>
    </row>
    <row r="917" spans="1:17">
      <c r="A917" s="85" t="str">
        <f>IF(FN_MC!B895="","*",FN_MC!B895)</f>
        <v>*</v>
      </c>
      <c r="B917" s="86" t="str">
        <f>IF(FN_MC!X895="","*",FN_MC!X895)</f>
        <v>*</v>
      </c>
      <c r="C917" s="87" t="str">
        <f>IF(FN_MC!S895="","*",FN_MC!S895)</f>
        <v>*</v>
      </c>
      <c r="D917" s="87" t="str">
        <f>IF(FN_MC!T895="","*",FN_MC!T895)</f>
        <v>*</v>
      </c>
      <c r="E917" s="87" t="str">
        <f>IF(FN_MC!D895="","*",FN_MC!D895)</f>
        <v>*</v>
      </c>
      <c r="F917" s="87" t="str">
        <f>IF(FN_MC!H895="","*",FN_MC!H895)</f>
        <v>*</v>
      </c>
      <c r="G917" s="87" t="str">
        <f>IF(FN_MC!M895="","*",FN_MC!M895)</f>
        <v>*</v>
      </c>
      <c r="H917" s="125" t="str">
        <f>IF(FN_MC!K895="","*",FN_MC!K895)</f>
        <v>*</v>
      </c>
      <c r="I917" s="110" t="str">
        <f>IF(FN_MC!O895="","*",FN_MC!O895)</f>
        <v>*</v>
      </c>
      <c r="J917" s="110" t="str">
        <f>IF(FN_MC!P895="","*",FN_MC!P895)</f>
        <v>*</v>
      </c>
      <c r="K917" s="118" t="str">
        <f>IF(FN_MC!AK895="","*",FN_MC!AK895)</f>
        <v>*</v>
      </c>
      <c r="L917" s="118" t="str">
        <f>IF(FN_MC!AM895="","*",FN_MC!AM895)</f>
        <v>*</v>
      </c>
      <c r="M917" s="118" t="str">
        <f>IF(FN_MC!AP895="","*",FN_MC!AP895)</f>
        <v>*</v>
      </c>
      <c r="N917" s="118" t="str">
        <f>IF(FN_MC!AM895="","*",FN_MC!AM895)</f>
        <v>*</v>
      </c>
      <c r="O917" s="136">
        <f>FN_MC!BH895</f>
        <v>0</v>
      </c>
      <c r="P917" s="78"/>
      <c r="Q917" s="120" t="str">
        <f>IF($A$2=1,IF(FN_MC!BJ895="","*",FN_MC!BJ895),IF(FN_MC!BK895="","*",FN_MC!BK895))</f>
        <v>*</v>
      </c>
    </row>
    <row r="918" spans="1:17">
      <c r="A918" s="85" t="str">
        <f>IF(FN_MC!B896="","*",FN_MC!B896)</f>
        <v>*</v>
      </c>
      <c r="B918" s="86" t="str">
        <f>IF(FN_MC!X896="","*",FN_MC!X896)</f>
        <v>*</v>
      </c>
      <c r="C918" s="87" t="str">
        <f>IF(FN_MC!S896="","*",FN_MC!S896)</f>
        <v>*</v>
      </c>
      <c r="D918" s="87" t="str">
        <f>IF(FN_MC!T896="","*",FN_MC!T896)</f>
        <v>*</v>
      </c>
      <c r="E918" s="87" t="str">
        <f>IF(FN_MC!D896="","*",FN_MC!D896)</f>
        <v>*</v>
      </c>
      <c r="F918" s="87" t="str">
        <f>IF(FN_MC!H896="","*",FN_MC!H896)</f>
        <v>*</v>
      </c>
      <c r="G918" s="87" t="str">
        <f>IF(FN_MC!M896="","*",FN_MC!M896)</f>
        <v>*</v>
      </c>
      <c r="H918" s="125" t="str">
        <f>IF(FN_MC!K896="","*",FN_MC!K896)</f>
        <v>*</v>
      </c>
      <c r="I918" s="110" t="str">
        <f>IF(FN_MC!O896="","*",FN_MC!O896)</f>
        <v>*</v>
      </c>
      <c r="J918" s="110" t="str">
        <f>IF(FN_MC!P896="","*",FN_MC!P896)</f>
        <v>*</v>
      </c>
      <c r="K918" s="118" t="str">
        <f>IF(FN_MC!AK896="","*",FN_MC!AK896)</f>
        <v>*</v>
      </c>
      <c r="L918" s="118" t="str">
        <f>IF(FN_MC!AM896="","*",FN_MC!AM896)</f>
        <v>*</v>
      </c>
      <c r="M918" s="118" t="str">
        <f>IF(FN_MC!AP896="","*",FN_MC!AP896)</f>
        <v>*</v>
      </c>
      <c r="N918" s="118" t="str">
        <f>IF(FN_MC!AM896="","*",FN_MC!AM896)</f>
        <v>*</v>
      </c>
      <c r="O918" s="136">
        <f>FN_MC!BH896</f>
        <v>0</v>
      </c>
      <c r="P918" s="78"/>
      <c r="Q918" s="120" t="str">
        <f>IF($A$2=1,IF(FN_MC!BJ896="","*",FN_MC!BJ896),IF(FN_MC!BK896="","*",FN_MC!BK896))</f>
        <v>*</v>
      </c>
    </row>
    <row r="919" spans="1:17">
      <c r="A919" s="85" t="str">
        <f>IF(FN_MC!B897="","*",FN_MC!B897)</f>
        <v>*</v>
      </c>
      <c r="B919" s="86" t="str">
        <f>IF(FN_MC!X897="","*",FN_MC!X897)</f>
        <v>*</v>
      </c>
      <c r="C919" s="87" t="str">
        <f>IF(FN_MC!S897="","*",FN_MC!S897)</f>
        <v>*</v>
      </c>
      <c r="D919" s="87" t="str">
        <f>IF(FN_MC!T897="","*",FN_MC!T897)</f>
        <v>*</v>
      </c>
      <c r="E919" s="87" t="str">
        <f>IF(FN_MC!D897="","*",FN_MC!D897)</f>
        <v>*</v>
      </c>
      <c r="F919" s="87" t="str">
        <f>IF(FN_MC!H897="","*",FN_MC!H897)</f>
        <v>*</v>
      </c>
      <c r="G919" s="87" t="str">
        <f>IF(FN_MC!M897="","*",FN_MC!M897)</f>
        <v>*</v>
      </c>
      <c r="H919" s="125" t="str">
        <f>IF(FN_MC!K897="","*",FN_MC!K897)</f>
        <v>*</v>
      </c>
      <c r="I919" s="110" t="str">
        <f>IF(FN_MC!O897="","*",FN_MC!O897)</f>
        <v>*</v>
      </c>
      <c r="J919" s="110" t="str">
        <f>IF(FN_MC!P897="","*",FN_MC!P897)</f>
        <v>*</v>
      </c>
      <c r="K919" s="118" t="str">
        <f>IF(FN_MC!AK897="","*",FN_MC!AK897)</f>
        <v>*</v>
      </c>
      <c r="L919" s="118" t="str">
        <f>IF(FN_MC!AM897="","*",FN_MC!AM897)</f>
        <v>*</v>
      </c>
      <c r="M919" s="118" t="str">
        <f>IF(FN_MC!AP897="","*",FN_MC!AP897)</f>
        <v>*</v>
      </c>
      <c r="N919" s="118" t="str">
        <f>IF(FN_MC!AM897="","*",FN_MC!AM897)</f>
        <v>*</v>
      </c>
      <c r="O919" s="136">
        <f>FN_MC!BH897</f>
        <v>0</v>
      </c>
      <c r="P919" s="78"/>
      <c r="Q919" s="120" t="str">
        <f>IF($A$2=1,IF(FN_MC!BJ897="","*",FN_MC!BJ897),IF(FN_MC!BK897="","*",FN_MC!BK897))</f>
        <v>*</v>
      </c>
    </row>
    <row r="920" spans="1:17">
      <c r="A920" s="85" t="str">
        <f>IF(FN_MC!B898="","*",FN_MC!B898)</f>
        <v>*</v>
      </c>
      <c r="B920" s="86" t="str">
        <f>IF(FN_MC!X898="","*",FN_MC!X898)</f>
        <v>*</v>
      </c>
      <c r="C920" s="87" t="str">
        <f>IF(FN_MC!S898="","*",FN_MC!S898)</f>
        <v>*</v>
      </c>
      <c r="D920" s="87" t="str">
        <f>IF(FN_MC!T898="","*",FN_MC!T898)</f>
        <v>*</v>
      </c>
      <c r="E920" s="87" t="str">
        <f>IF(FN_MC!D898="","*",FN_MC!D898)</f>
        <v>*</v>
      </c>
      <c r="F920" s="87" t="str">
        <f>IF(FN_MC!H898="","*",FN_MC!H898)</f>
        <v>*</v>
      </c>
      <c r="G920" s="87" t="str">
        <f>IF(FN_MC!M898="","*",FN_MC!M898)</f>
        <v>*</v>
      </c>
      <c r="H920" s="125" t="str">
        <f>IF(FN_MC!K898="","*",FN_MC!K898)</f>
        <v>*</v>
      </c>
      <c r="I920" s="110" t="str">
        <f>IF(FN_MC!O898="","*",FN_MC!O898)</f>
        <v>*</v>
      </c>
      <c r="J920" s="110" t="str">
        <f>IF(FN_MC!P898="","*",FN_MC!P898)</f>
        <v>*</v>
      </c>
      <c r="K920" s="118" t="str">
        <f>IF(FN_MC!AK898="","*",FN_MC!AK898)</f>
        <v>*</v>
      </c>
      <c r="L920" s="118" t="str">
        <f>IF(FN_MC!AM898="","*",FN_MC!AM898)</f>
        <v>*</v>
      </c>
      <c r="M920" s="118" t="str">
        <f>IF(FN_MC!AP898="","*",FN_MC!AP898)</f>
        <v>*</v>
      </c>
      <c r="N920" s="118" t="str">
        <f>IF(FN_MC!AM898="","*",FN_MC!AM898)</f>
        <v>*</v>
      </c>
      <c r="O920" s="136">
        <f>FN_MC!BH898</f>
        <v>0</v>
      </c>
      <c r="P920" s="78"/>
      <c r="Q920" s="120" t="str">
        <f>IF($A$2=1,IF(FN_MC!BJ898="","*",FN_MC!BJ898),IF(FN_MC!BK898="","*",FN_MC!BK898))</f>
        <v>*</v>
      </c>
    </row>
    <row r="921" spans="1:17">
      <c r="A921" s="85" t="str">
        <f>IF(FN_MC!B899="","*",FN_MC!B899)</f>
        <v>*</v>
      </c>
      <c r="B921" s="86" t="str">
        <f>IF(FN_MC!X899="","*",FN_MC!X899)</f>
        <v>*</v>
      </c>
      <c r="C921" s="87" t="str">
        <f>IF(FN_MC!S899="","*",FN_MC!S899)</f>
        <v>*</v>
      </c>
      <c r="D921" s="87" t="str">
        <f>IF(FN_MC!T899="","*",FN_MC!T899)</f>
        <v>*</v>
      </c>
      <c r="E921" s="87" t="str">
        <f>IF(FN_MC!D899="","*",FN_MC!D899)</f>
        <v>*</v>
      </c>
      <c r="F921" s="87" t="str">
        <f>IF(FN_MC!H899="","*",FN_MC!H899)</f>
        <v>*</v>
      </c>
      <c r="G921" s="87" t="str">
        <f>IF(FN_MC!M899="","*",FN_MC!M899)</f>
        <v>*</v>
      </c>
      <c r="H921" s="125" t="str">
        <f>IF(FN_MC!K899="","*",FN_MC!K899)</f>
        <v>*</v>
      </c>
      <c r="I921" s="110" t="str">
        <f>IF(FN_MC!O899="","*",FN_MC!O899)</f>
        <v>*</v>
      </c>
      <c r="J921" s="110" t="str">
        <f>IF(FN_MC!P899="","*",FN_MC!P899)</f>
        <v>*</v>
      </c>
      <c r="K921" s="118" t="str">
        <f>IF(FN_MC!AK899="","*",FN_MC!AK899)</f>
        <v>*</v>
      </c>
      <c r="L921" s="118" t="str">
        <f>IF(FN_MC!AM899="","*",FN_MC!AM899)</f>
        <v>*</v>
      </c>
      <c r="M921" s="118" t="str">
        <f>IF(FN_MC!AP899="","*",FN_MC!AP899)</f>
        <v>*</v>
      </c>
      <c r="N921" s="118" t="str">
        <f>IF(FN_MC!AM899="","*",FN_MC!AM899)</f>
        <v>*</v>
      </c>
      <c r="O921" s="136">
        <f>FN_MC!BH899</f>
        <v>0</v>
      </c>
      <c r="P921" s="78"/>
      <c r="Q921" s="120" t="str">
        <f>IF($A$2=1,IF(FN_MC!BJ899="","*",FN_MC!BJ899),IF(FN_MC!BK899="","*",FN_MC!BK899))</f>
        <v>*</v>
      </c>
    </row>
    <row r="922" spans="1:17">
      <c r="A922" s="85" t="str">
        <f>IF(FN_MC!B900="","*",FN_MC!B900)</f>
        <v>*</v>
      </c>
      <c r="B922" s="86" t="str">
        <f>IF(FN_MC!X900="","*",FN_MC!X900)</f>
        <v>*</v>
      </c>
      <c r="C922" s="87" t="str">
        <f>IF(FN_MC!S900="","*",FN_MC!S900)</f>
        <v>*</v>
      </c>
      <c r="D922" s="87" t="str">
        <f>IF(FN_MC!T900="","*",FN_MC!T900)</f>
        <v>*</v>
      </c>
      <c r="E922" s="87" t="str">
        <f>IF(FN_MC!D900="","*",FN_MC!D900)</f>
        <v>*</v>
      </c>
      <c r="F922" s="87" t="str">
        <f>IF(FN_MC!H900="","*",FN_MC!H900)</f>
        <v>*</v>
      </c>
      <c r="G922" s="87" t="str">
        <f>IF(FN_MC!M900="","*",FN_MC!M900)</f>
        <v>*</v>
      </c>
      <c r="H922" s="125" t="str">
        <f>IF(FN_MC!K900="","*",FN_MC!K900)</f>
        <v>*</v>
      </c>
      <c r="I922" s="110" t="str">
        <f>IF(FN_MC!O900="","*",FN_MC!O900)</f>
        <v>*</v>
      </c>
      <c r="J922" s="110" t="str">
        <f>IF(FN_MC!P900="","*",FN_MC!P900)</f>
        <v>*</v>
      </c>
      <c r="K922" s="118" t="str">
        <f>IF(FN_MC!AK900="","*",FN_MC!AK900)</f>
        <v>*</v>
      </c>
      <c r="L922" s="118" t="str">
        <f>IF(FN_MC!AM900="","*",FN_MC!AM900)</f>
        <v>*</v>
      </c>
      <c r="M922" s="118" t="str">
        <f>IF(FN_MC!AP900="","*",FN_MC!AP900)</f>
        <v>*</v>
      </c>
      <c r="N922" s="118" t="str">
        <f>IF(FN_MC!AM900="","*",FN_MC!AM900)</f>
        <v>*</v>
      </c>
      <c r="O922" s="136">
        <f>FN_MC!BH900</f>
        <v>0</v>
      </c>
      <c r="P922" s="78"/>
      <c r="Q922" s="120" t="str">
        <f>IF($A$2=1,IF(FN_MC!BJ900="","*",FN_MC!BJ900),IF(FN_MC!BK900="","*",FN_MC!BK900))</f>
        <v>*</v>
      </c>
    </row>
    <row r="923" spans="1:17">
      <c r="A923" s="85" t="str">
        <f>IF(FN_MC!B901="","*",FN_MC!B901)</f>
        <v>*</v>
      </c>
      <c r="B923" s="86" t="str">
        <f>IF(FN_MC!X901="","*",FN_MC!X901)</f>
        <v>*</v>
      </c>
      <c r="C923" s="87" t="str">
        <f>IF(FN_MC!S901="","*",FN_MC!S901)</f>
        <v>*</v>
      </c>
      <c r="D923" s="87" t="str">
        <f>IF(FN_MC!T901="","*",FN_MC!T901)</f>
        <v>*</v>
      </c>
      <c r="E923" s="87" t="str">
        <f>IF(FN_MC!D901="","*",FN_MC!D901)</f>
        <v>*</v>
      </c>
      <c r="F923" s="87" t="str">
        <f>IF(FN_MC!H901="","*",FN_MC!H901)</f>
        <v>*</v>
      </c>
      <c r="G923" s="87" t="str">
        <f>IF(FN_MC!M901="","*",FN_MC!M901)</f>
        <v>*</v>
      </c>
      <c r="H923" s="125" t="str">
        <f>IF(FN_MC!K901="","*",FN_MC!K901)</f>
        <v>*</v>
      </c>
      <c r="I923" s="110" t="str">
        <f>IF(FN_MC!O901="","*",FN_MC!O901)</f>
        <v>*</v>
      </c>
      <c r="J923" s="110" t="str">
        <f>IF(FN_MC!P901="","*",FN_MC!P901)</f>
        <v>*</v>
      </c>
      <c r="K923" s="118" t="str">
        <f>IF(FN_MC!AK901="","*",FN_MC!AK901)</f>
        <v>*</v>
      </c>
      <c r="L923" s="118" t="str">
        <f>IF(FN_MC!AM901="","*",FN_MC!AM901)</f>
        <v>*</v>
      </c>
      <c r="M923" s="118" t="str">
        <f>IF(FN_MC!AP901="","*",FN_MC!AP901)</f>
        <v>*</v>
      </c>
      <c r="N923" s="118" t="str">
        <f>IF(FN_MC!AM901="","*",FN_MC!AM901)</f>
        <v>*</v>
      </c>
      <c r="O923" s="136">
        <f>FN_MC!BH901</f>
        <v>0</v>
      </c>
      <c r="P923" s="78"/>
      <c r="Q923" s="120" t="str">
        <f>IF($A$2=1,IF(FN_MC!BJ901="","*",FN_MC!BJ901),IF(FN_MC!BK901="","*",FN_MC!BK901))</f>
        <v>*</v>
      </c>
    </row>
    <row r="924" spans="1:17">
      <c r="A924" s="85" t="str">
        <f>IF(FN_MC!B902="","*",FN_MC!B902)</f>
        <v>*</v>
      </c>
      <c r="B924" s="86" t="str">
        <f>IF(FN_MC!X902="","*",FN_MC!X902)</f>
        <v>*</v>
      </c>
      <c r="C924" s="87" t="str">
        <f>IF(FN_MC!S902="","*",FN_MC!S902)</f>
        <v>*</v>
      </c>
      <c r="D924" s="87" t="str">
        <f>IF(FN_MC!T902="","*",FN_MC!T902)</f>
        <v>*</v>
      </c>
      <c r="E924" s="87" t="str">
        <f>IF(FN_MC!D902="","*",FN_MC!D902)</f>
        <v>*</v>
      </c>
      <c r="F924" s="87" t="str">
        <f>IF(FN_MC!H902="","*",FN_MC!H902)</f>
        <v>*</v>
      </c>
      <c r="G924" s="87" t="str">
        <f>IF(FN_MC!M902="","*",FN_MC!M902)</f>
        <v>*</v>
      </c>
      <c r="H924" s="125" t="str">
        <f>IF(FN_MC!K902="","*",FN_MC!K902)</f>
        <v>*</v>
      </c>
      <c r="I924" s="110" t="str">
        <f>IF(FN_MC!O902="","*",FN_MC!O902)</f>
        <v>*</v>
      </c>
      <c r="J924" s="110" t="str">
        <f>IF(FN_MC!P902="","*",FN_MC!P902)</f>
        <v>*</v>
      </c>
      <c r="K924" s="118" t="str">
        <f>IF(FN_MC!AK902="","*",FN_MC!AK902)</f>
        <v>*</v>
      </c>
      <c r="L924" s="118" t="str">
        <f>IF(FN_MC!AM902="","*",FN_MC!AM902)</f>
        <v>*</v>
      </c>
      <c r="M924" s="118" t="str">
        <f>IF(FN_MC!AP902="","*",FN_MC!AP902)</f>
        <v>*</v>
      </c>
      <c r="N924" s="118" t="str">
        <f>IF(FN_MC!AM902="","*",FN_MC!AM902)</f>
        <v>*</v>
      </c>
      <c r="O924" s="136">
        <f>FN_MC!BH902</f>
        <v>0</v>
      </c>
      <c r="P924" s="78"/>
      <c r="Q924" s="120" t="str">
        <f>IF($A$2=1,IF(FN_MC!BJ902="","*",FN_MC!BJ902),IF(FN_MC!BK902="","*",FN_MC!BK902))</f>
        <v>*</v>
      </c>
    </row>
    <row r="925" spans="1:17">
      <c r="A925" s="85" t="str">
        <f>IF(FN_MC!B903="","*",FN_MC!B903)</f>
        <v>*</v>
      </c>
      <c r="B925" s="86" t="str">
        <f>IF(FN_MC!X903="","*",FN_MC!X903)</f>
        <v>*</v>
      </c>
      <c r="C925" s="87" t="str">
        <f>IF(FN_MC!S903="","*",FN_MC!S903)</f>
        <v>*</v>
      </c>
      <c r="D925" s="87" t="str">
        <f>IF(FN_MC!T903="","*",FN_MC!T903)</f>
        <v>*</v>
      </c>
      <c r="E925" s="87" t="str">
        <f>IF(FN_MC!D903="","*",FN_MC!D903)</f>
        <v>*</v>
      </c>
      <c r="F925" s="87" t="str">
        <f>IF(FN_MC!H903="","*",FN_MC!H903)</f>
        <v>*</v>
      </c>
      <c r="G925" s="87" t="str">
        <f>IF(FN_MC!M903="","*",FN_MC!M903)</f>
        <v>*</v>
      </c>
      <c r="H925" s="125" t="str">
        <f>IF(FN_MC!K903="","*",FN_MC!K903)</f>
        <v>*</v>
      </c>
      <c r="I925" s="110" t="str">
        <f>IF(FN_MC!O903="","*",FN_MC!O903)</f>
        <v>*</v>
      </c>
      <c r="J925" s="110" t="str">
        <f>IF(FN_MC!P903="","*",FN_MC!P903)</f>
        <v>*</v>
      </c>
      <c r="K925" s="118" t="str">
        <f>IF(FN_MC!AK903="","*",FN_MC!AK903)</f>
        <v>*</v>
      </c>
      <c r="L925" s="118" t="str">
        <f>IF(FN_MC!AM903="","*",FN_MC!AM903)</f>
        <v>*</v>
      </c>
      <c r="M925" s="118" t="str">
        <f>IF(FN_MC!AP903="","*",FN_MC!AP903)</f>
        <v>*</v>
      </c>
      <c r="N925" s="118" t="str">
        <f>IF(FN_MC!AM903="","*",FN_MC!AM903)</f>
        <v>*</v>
      </c>
      <c r="O925" s="136">
        <f>FN_MC!BH903</f>
        <v>0</v>
      </c>
      <c r="P925" s="78"/>
      <c r="Q925" s="120" t="str">
        <f>IF($A$2=1,IF(FN_MC!BJ903="","*",FN_MC!BJ903),IF(FN_MC!BK903="","*",FN_MC!BK903))</f>
        <v>*</v>
      </c>
    </row>
    <row r="926" spans="1:17">
      <c r="A926" s="85" t="str">
        <f>IF(FN_MC!B904="","*",FN_MC!B904)</f>
        <v>*</v>
      </c>
      <c r="B926" s="86" t="str">
        <f>IF(FN_MC!X904="","*",FN_MC!X904)</f>
        <v>*</v>
      </c>
      <c r="C926" s="87" t="str">
        <f>IF(FN_MC!S904="","*",FN_MC!S904)</f>
        <v>*</v>
      </c>
      <c r="D926" s="87" t="str">
        <f>IF(FN_MC!T904="","*",FN_MC!T904)</f>
        <v>*</v>
      </c>
      <c r="E926" s="87" t="str">
        <f>IF(FN_MC!D904="","*",FN_MC!D904)</f>
        <v>*</v>
      </c>
      <c r="F926" s="87" t="str">
        <f>IF(FN_MC!H904="","*",FN_MC!H904)</f>
        <v>*</v>
      </c>
      <c r="G926" s="87" t="str">
        <f>IF(FN_MC!M904="","*",FN_MC!M904)</f>
        <v>*</v>
      </c>
      <c r="H926" s="125" t="str">
        <f>IF(FN_MC!K904="","*",FN_MC!K904)</f>
        <v>*</v>
      </c>
      <c r="I926" s="110" t="str">
        <f>IF(FN_MC!O904="","*",FN_MC!O904)</f>
        <v>*</v>
      </c>
      <c r="J926" s="110" t="str">
        <f>IF(FN_MC!P904="","*",FN_MC!P904)</f>
        <v>*</v>
      </c>
      <c r="K926" s="118" t="str">
        <f>IF(FN_MC!AK904="","*",FN_MC!AK904)</f>
        <v>*</v>
      </c>
      <c r="L926" s="118" t="str">
        <f>IF(FN_MC!AM904="","*",FN_MC!AM904)</f>
        <v>*</v>
      </c>
      <c r="M926" s="118" t="str">
        <f>IF(FN_MC!AP904="","*",FN_MC!AP904)</f>
        <v>*</v>
      </c>
      <c r="N926" s="118" t="str">
        <f>IF(FN_MC!AM904="","*",FN_MC!AM904)</f>
        <v>*</v>
      </c>
      <c r="O926" s="136">
        <f>FN_MC!BH904</f>
        <v>0</v>
      </c>
      <c r="P926" s="78"/>
      <c r="Q926" s="120" t="str">
        <f>IF($A$2=1,IF(FN_MC!BJ904="","*",FN_MC!BJ904),IF(FN_MC!BK904="","*",FN_MC!BK904))</f>
        <v>*</v>
      </c>
    </row>
    <row r="927" spans="1:17">
      <c r="A927" s="85" t="str">
        <f>IF(FN_MC!B905="","*",FN_MC!B905)</f>
        <v>*</v>
      </c>
      <c r="B927" s="86" t="str">
        <f>IF(FN_MC!X905="","*",FN_MC!X905)</f>
        <v>*</v>
      </c>
      <c r="C927" s="87" t="str">
        <f>IF(FN_MC!S905="","*",FN_MC!S905)</f>
        <v>*</v>
      </c>
      <c r="D927" s="87" t="str">
        <f>IF(FN_MC!T905="","*",FN_MC!T905)</f>
        <v>*</v>
      </c>
      <c r="E927" s="87" t="str">
        <f>IF(FN_MC!D905="","*",FN_MC!D905)</f>
        <v>*</v>
      </c>
      <c r="F927" s="87" t="str">
        <f>IF(FN_MC!H905="","*",FN_MC!H905)</f>
        <v>*</v>
      </c>
      <c r="G927" s="87" t="str">
        <f>IF(FN_MC!M905="","*",FN_MC!M905)</f>
        <v>*</v>
      </c>
      <c r="H927" s="125" t="str">
        <f>IF(FN_MC!K905="","*",FN_MC!K905)</f>
        <v>*</v>
      </c>
      <c r="I927" s="110" t="str">
        <f>IF(FN_MC!O905="","*",FN_MC!O905)</f>
        <v>*</v>
      </c>
      <c r="J927" s="110" t="str">
        <f>IF(FN_MC!P905="","*",FN_MC!P905)</f>
        <v>*</v>
      </c>
      <c r="K927" s="118" t="str">
        <f>IF(FN_MC!AK905="","*",FN_MC!AK905)</f>
        <v>*</v>
      </c>
      <c r="L927" s="118" t="str">
        <f>IF(FN_MC!AM905="","*",FN_MC!AM905)</f>
        <v>*</v>
      </c>
      <c r="M927" s="118" t="str">
        <f>IF(FN_MC!AP905="","*",FN_MC!AP905)</f>
        <v>*</v>
      </c>
      <c r="N927" s="118" t="str">
        <f>IF(FN_MC!AM905="","*",FN_MC!AM905)</f>
        <v>*</v>
      </c>
      <c r="O927" s="136">
        <f>FN_MC!BH905</f>
        <v>0</v>
      </c>
      <c r="P927" s="78"/>
      <c r="Q927" s="120" t="str">
        <f>IF($A$2=1,IF(FN_MC!BJ905="","*",FN_MC!BJ905),IF(FN_MC!BK905="","*",FN_MC!BK905))</f>
        <v>*</v>
      </c>
    </row>
    <row r="928" spans="1:17">
      <c r="A928" s="85" t="str">
        <f>IF(FN_MC!B906="","*",FN_MC!B906)</f>
        <v>*</v>
      </c>
      <c r="B928" s="86" t="str">
        <f>IF(FN_MC!X906="","*",FN_MC!X906)</f>
        <v>*</v>
      </c>
      <c r="C928" s="87" t="str">
        <f>IF(FN_MC!S906="","*",FN_MC!S906)</f>
        <v>*</v>
      </c>
      <c r="D928" s="87" t="str">
        <f>IF(FN_MC!T906="","*",FN_MC!T906)</f>
        <v>*</v>
      </c>
      <c r="E928" s="87" t="str">
        <f>IF(FN_MC!D906="","*",FN_MC!D906)</f>
        <v>*</v>
      </c>
      <c r="F928" s="87" t="str">
        <f>IF(FN_MC!H906="","*",FN_MC!H906)</f>
        <v>*</v>
      </c>
      <c r="G928" s="87" t="str">
        <f>IF(FN_MC!M906="","*",FN_MC!M906)</f>
        <v>*</v>
      </c>
      <c r="H928" s="125" t="str">
        <f>IF(FN_MC!K906="","*",FN_MC!K906)</f>
        <v>*</v>
      </c>
      <c r="I928" s="110" t="str">
        <f>IF(FN_MC!O906="","*",FN_MC!O906)</f>
        <v>*</v>
      </c>
      <c r="J928" s="110" t="str">
        <f>IF(FN_MC!P906="","*",FN_MC!P906)</f>
        <v>*</v>
      </c>
      <c r="K928" s="118" t="str">
        <f>IF(FN_MC!AK906="","*",FN_MC!AK906)</f>
        <v>*</v>
      </c>
      <c r="L928" s="118" t="str">
        <f>IF(FN_MC!AM906="","*",FN_MC!AM906)</f>
        <v>*</v>
      </c>
      <c r="M928" s="118" t="str">
        <f>IF(FN_MC!AP906="","*",FN_MC!AP906)</f>
        <v>*</v>
      </c>
      <c r="N928" s="118" t="str">
        <f>IF(FN_MC!AM906="","*",FN_MC!AM906)</f>
        <v>*</v>
      </c>
      <c r="O928" s="136">
        <f>FN_MC!BH906</f>
        <v>0</v>
      </c>
      <c r="P928" s="78"/>
      <c r="Q928" s="120" t="str">
        <f>IF($A$2=1,IF(FN_MC!BJ906="","*",FN_MC!BJ906),IF(FN_MC!BK906="","*",FN_MC!BK906))</f>
        <v>*</v>
      </c>
    </row>
    <row r="929" spans="1:17">
      <c r="A929" s="85" t="str">
        <f>IF(FN_MC!B907="","*",FN_MC!B907)</f>
        <v>*</v>
      </c>
      <c r="B929" s="86" t="str">
        <f>IF(FN_MC!X907="","*",FN_MC!X907)</f>
        <v>*</v>
      </c>
      <c r="C929" s="87" t="str">
        <f>IF(FN_MC!S907="","*",FN_MC!S907)</f>
        <v>*</v>
      </c>
      <c r="D929" s="87" t="str">
        <f>IF(FN_MC!T907="","*",FN_MC!T907)</f>
        <v>*</v>
      </c>
      <c r="E929" s="87" t="str">
        <f>IF(FN_MC!D907="","*",FN_MC!D907)</f>
        <v>*</v>
      </c>
      <c r="F929" s="87" t="str">
        <f>IF(FN_MC!H907="","*",FN_MC!H907)</f>
        <v>*</v>
      </c>
      <c r="G929" s="87" t="str">
        <f>IF(FN_MC!M907="","*",FN_MC!M907)</f>
        <v>*</v>
      </c>
      <c r="H929" s="125" t="str">
        <f>IF(FN_MC!K907="","*",FN_MC!K907)</f>
        <v>*</v>
      </c>
      <c r="I929" s="110" t="str">
        <f>IF(FN_MC!O907="","*",FN_MC!O907)</f>
        <v>*</v>
      </c>
      <c r="J929" s="110" t="str">
        <f>IF(FN_MC!P907="","*",FN_MC!P907)</f>
        <v>*</v>
      </c>
      <c r="K929" s="118" t="str">
        <f>IF(FN_MC!AK907="","*",FN_MC!AK907)</f>
        <v>*</v>
      </c>
      <c r="L929" s="118" t="str">
        <f>IF(FN_MC!AM907="","*",FN_MC!AM907)</f>
        <v>*</v>
      </c>
      <c r="M929" s="118" t="str">
        <f>IF(FN_MC!AP907="","*",FN_MC!AP907)</f>
        <v>*</v>
      </c>
      <c r="N929" s="118" t="str">
        <f>IF(FN_MC!AM907="","*",FN_MC!AM907)</f>
        <v>*</v>
      </c>
      <c r="O929" s="136">
        <f>FN_MC!BH907</f>
        <v>0</v>
      </c>
      <c r="P929" s="78"/>
      <c r="Q929" s="120" t="str">
        <f>IF($A$2=1,IF(FN_MC!BJ907="","*",FN_MC!BJ907),IF(FN_MC!BK907="","*",FN_MC!BK907))</f>
        <v>*</v>
      </c>
    </row>
    <row r="930" spans="1:17">
      <c r="A930" s="85" t="str">
        <f>IF(FN_MC!B908="","*",FN_MC!B908)</f>
        <v>*</v>
      </c>
      <c r="B930" s="86" t="str">
        <f>IF(FN_MC!X908="","*",FN_MC!X908)</f>
        <v>*</v>
      </c>
      <c r="C930" s="87" t="str">
        <f>IF(FN_MC!S908="","*",FN_MC!S908)</f>
        <v>*</v>
      </c>
      <c r="D930" s="87" t="str">
        <f>IF(FN_MC!T908="","*",FN_MC!T908)</f>
        <v>*</v>
      </c>
      <c r="E930" s="87" t="str">
        <f>IF(FN_MC!D908="","*",FN_MC!D908)</f>
        <v>*</v>
      </c>
      <c r="F930" s="87" t="str">
        <f>IF(FN_MC!H908="","*",FN_MC!H908)</f>
        <v>*</v>
      </c>
      <c r="G930" s="87" t="str">
        <f>IF(FN_MC!M908="","*",FN_MC!M908)</f>
        <v>*</v>
      </c>
      <c r="H930" s="125" t="str">
        <f>IF(FN_MC!K908="","*",FN_MC!K908)</f>
        <v>*</v>
      </c>
      <c r="I930" s="110" t="str">
        <f>IF(FN_MC!O908="","*",FN_MC!O908)</f>
        <v>*</v>
      </c>
      <c r="J930" s="110" t="str">
        <f>IF(FN_MC!P908="","*",FN_MC!P908)</f>
        <v>*</v>
      </c>
      <c r="K930" s="118" t="str">
        <f>IF(FN_MC!AK908="","*",FN_MC!AK908)</f>
        <v>*</v>
      </c>
      <c r="L930" s="118" t="str">
        <f>IF(FN_MC!AM908="","*",FN_MC!AM908)</f>
        <v>*</v>
      </c>
      <c r="M930" s="118" t="str">
        <f>IF(FN_MC!AP908="","*",FN_MC!AP908)</f>
        <v>*</v>
      </c>
      <c r="N930" s="118" t="str">
        <f>IF(FN_MC!AM908="","*",FN_MC!AM908)</f>
        <v>*</v>
      </c>
      <c r="O930" s="136">
        <f>FN_MC!BH908</f>
        <v>0</v>
      </c>
      <c r="P930" s="78"/>
      <c r="Q930" s="120" t="str">
        <f>IF($A$2=1,IF(FN_MC!BJ908="","*",FN_MC!BJ908),IF(FN_MC!BK908="","*",FN_MC!BK908))</f>
        <v>*</v>
      </c>
    </row>
    <row r="931" spans="1:17">
      <c r="A931" s="85" t="str">
        <f>IF(FN_MC!B909="","*",FN_MC!B909)</f>
        <v>*</v>
      </c>
      <c r="B931" s="86" t="str">
        <f>IF(FN_MC!X909="","*",FN_MC!X909)</f>
        <v>*</v>
      </c>
      <c r="C931" s="87" t="str">
        <f>IF(FN_MC!S909="","*",FN_MC!S909)</f>
        <v>*</v>
      </c>
      <c r="D931" s="87" t="str">
        <f>IF(FN_MC!T909="","*",FN_MC!T909)</f>
        <v>*</v>
      </c>
      <c r="E931" s="87" t="str">
        <f>IF(FN_MC!D909="","*",FN_MC!D909)</f>
        <v>*</v>
      </c>
      <c r="F931" s="87" t="str">
        <f>IF(FN_MC!H909="","*",FN_MC!H909)</f>
        <v>*</v>
      </c>
      <c r="G931" s="87" t="str">
        <f>IF(FN_MC!M909="","*",FN_MC!M909)</f>
        <v>*</v>
      </c>
      <c r="H931" s="125" t="str">
        <f>IF(FN_MC!K909="","*",FN_MC!K909)</f>
        <v>*</v>
      </c>
      <c r="I931" s="110" t="str">
        <f>IF(FN_MC!O909="","*",FN_MC!O909)</f>
        <v>*</v>
      </c>
      <c r="J931" s="110" t="str">
        <f>IF(FN_MC!P909="","*",FN_MC!P909)</f>
        <v>*</v>
      </c>
      <c r="K931" s="118" t="str">
        <f>IF(FN_MC!AK909="","*",FN_MC!AK909)</f>
        <v>*</v>
      </c>
      <c r="L931" s="118" t="str">
        <f>IF(FN_MC!AM909="","*",FN_MC!AM909)</f>
        <v>*</v>
      </c>
      <c r="M931" s="118" t="str">
        <f>IF(FN_MC!AP909="","*",FN_MC!AP909)</f>
        <v>*</v>
      </c>
      <c r="N931" s="118" t="str">
        <f>IF(FN_MC!AM909="","*",FN_MC!AM909)</f>
        <v>*</v>
      </c>
      <c r="O931" s="136">
        <f>FN_MC!BH909</f>
        <v>0</v>
      </c>
      <c r="P931" s="78"/>
      <c r="Q931" s="120" t="str">
        <f>IF($A$2=1,IF(FN_MC!BJ909="","*",FN_MC!BJ909),IF(FN_MC!BK909="","*",FN_MC!BK909))</f>
        <v>*</v>
      </c>
    </row>
    <row r="932" spans="1:17">
      <c r="A932" s="85" t="str">
        <f>IF(FN_MC!B910="","*",FN_MC!B910)</f>
        <v>*</v>
      </c>
      <c r="B932" s="86" t="str">
        <f>IF(FN_MC!X910="","*",FN_MC!X910)</f>
        <v>*</v>
      </c>
      <c r="C932" s="87" t="str">
        <f>IF(FN_MC!S910="","*",FN_MC!S910)</f>
        <v>*</v>
      </c>
      <c r="D932" s="87" t="str">
        <f>IF(FN_MC!T910="","*",FN_MC!T910)</f>
        <v>*</v>
      </c>
      <c r="E932" s="87" t="str">
        <f>IF(FN_MC!D910="","*",FN_MC!D910)</f>
        <v>*</v>
      </c>
      <c r="F932" s="87" t="str">
        <f>IF(FN_MC!H910="","*",FN_MC!H910)</f>
        <v>*</v>
      </c>
      <c r="G932" s="87" t="str">
        <f>IF(FN_MC!M910="","*",FN_MC!M910)</f>
        <v>*</v>
      </c>
      <c r="H932" s="125" t="str">
        <f>IF(FN_MC!K910="","*",FN_MC!K910)</f>
        <v>*</v>
      </c>
      <c r="I932" s="110" t="str">
        <f>IF(FN_MC!O910="","*",FN_MC!O910)</f>
        <v>*</v>
      </c>
      <c r="J932" s="110" t="str">
        <f>IF(FN_MC!P910="","*",FN_MC!P910)</f>
        <v>*</v>
      </c>
      <c r="K932" s="118" t="str">
        <f>IF(FN_MC!AK910="","*",FN_MC!AK910)</f>
        <v>*</v>
      </c>
      <c r="L932" s="118" t="str">
        <f>IF(FN_MC!AM910="","*",FN_MC!AM910)</f>
        <v>*</v>
      </c>
      <c r="M932" s="118" t="str">
        <f>IF(FN_MC!AP910="","*",FN_MC!AP910)</f>
        <v>*</v>
      </c>
      <c r="N932" s="118" t="str">
        <f>IF(FN_MC!AM910="","*",FN_MC!AM910)</f>
        <v>*</v>
      </c>
      <c r="O932" s="136">
        <f>FN_MC!BH910</f>
        <v>0</v>
      </c>
      <c r="P932" s="78"/>
      <c r="Q932" s="120" t="str">
        <f>IF($A$2=1,IF(FN_MC!BJ910="","*",FN_MC!BJ910),IF(FN_MC!BK910="","*",FN_MC!BK910))</f>
        <v>*</v>
      </c>
    </row>
    <row r="933" spans="1:17">
      <c r="A933" s="85" t="str">
        <f>IF(FN_MC!B911="","*",FN_MC!B911)</f>
        <v>*</v>
      </c>
      <c r="B933" s="86" t="str">
        <f>IF(FN_MC!X911="","*",FN_MC!X911)</f>
        <v>*</v>
      </c>
      <c r="C933" s="87" t="str">
        <f>IF(FN_MC!S911="","*",FN_MC!S911)</f>
        <v>*</v>
      </c>
      <c r="D933" s="87" t="str">
        <f>IF(FN_MC!T911="","*",FN_MC!T911)</f>
        <v>*</v>
      </c>
      <c r="E933" s="87" t="str">
        <f>IF(FN_MC!D911="","*",FN_MC!D911)</f>
        <v>*</v>
      </c>
      <c r="F933" s="87" t="str">
        <f>IF(FN_MC!H911="","*",FN_MC!H911)</f>
        <v>*</v>
      </c>
      <c r="G933" s="87" t="str">
        <f>IF(FN_MC!M911="","*",FN_MC!M911)</f>
        <v>*</v>
      </c>
      <c r="H933" s="125" t="str">
        <f>IF(FN_MC!K911="","*",FN_MC!K911)</f>
        <v>*</v>
      </c>
      <c r="I933" s="110" t="str">
        <f>IF(FN_MC!O911="","*",FN_MC!O911)</f>
        <v>*</v>
      </c>
      <c r="J933" s="110" t="str">
        <f>IF(FN_MC!P911="","*",FN_MC!P911)</f>
        <v>*</v>
      </c>
      <c r="K933" s="118" t="str">
        <f>IF(FN_MC!AK911="","*",FN_MC!AK911)</f>
        <v>*</v>
      </c>
      <c r="L933" s="118" t="str">
        <f>IF(FN_MC!AM911="","*",FN_MC!AM911)</f>
        <v>*</v>
      </c>
      <c r="M933" s="118" t="str">
        <f>IF(FN_MC!AP911="","*",FN_MC!AP911)</f>
        <v>*</v>
      </c>
      <c r="N933" s="118" t="str">
        <f>IF(FN_MC!AM911="","*",FN_MC!AM911)</f>
        <v>*</v>
      </c>
      <c r="O933" s="136">
        <f>FN_MC!BH911</f>
        <v>0</v>
      </c>
      <c r="P933" s="78"/>
      <c r="Q933" s="120" t="str">
        <f>IF($A$2=1,IF(FN_MC!BJ911="","*",FN_MC!BJ911),IF(FN_MC!BK911="","*",FN_MC!BK911))</f>
        <v>*</v>
      </c>
    </row>
    <row r="934" spans="1:17">
      <c r="A934" s="85" t="str">
        <f>IF(FN_MC!B912="","*",FN_MC!B912)</f>
        <v>*</v>
      </c>
      <c r="B934" s="86" t="str">
        <f>IF(FN_MC!X912="","*",FN_MC!X912)</f>
        <v>*</v>
      </c>
      <c r="C934" s="87" t="str">
        <f>IF(FN_MC!S912="","*",FN_MC!S912)</f>
        <v>*</v>
      </c>
      <c r="D934" s="87" t="str">
        <f>IF(FN_MC!T912="","*",FN_MC!T912)</f>
        <v>*</v>
      </c>
      <c r="E934" s="87" t="str">
        <f>IF(FN_MC!D912="","*",FN_MC!D912)</f>
        <v>*</v>
      </c>
      <c r="F934" s="87" t="str">
        <f>IF(FN_MC!H912="","*",FN_MC!H912)</f>
        <v>*</v>
      </c>
      <c r="G934" s="87" t="str">
        <f>IF(FN_MC!M912="","*",FN_MC!M912)</f>
        <v>*</v>
      </c>
      <c r="H934" s="125" t="str">
        <f>IF(FN_MC!K912="","*",FN_MC!K912)</f>
        <v>*</v>
      </c>
      <c r="I934" s="110" t="str">
        <f>IF(FN_MC!O912="","*",FN_MC!O912)</f>
        <v>*</v>
      </c>
      <c r="J934" s="110" t="str">
        <f>IF(FN_MC!P912="","*",FN_MC!P912)</f>
        <v>*</v>
      </c>
      <c r="K934" s="118" t="str">
        <f>IF(FN_MC!AK912="","*",FN_MC!AK912)</f>
        <v>*</v>
      </c>
      <c r="L934" s="118" t="str">
        <f>IF(FN_MC!AM912="","*",FN_MC!AM912)</f>
        <v>*</v>
      </c>
      <c r="M934" s="118" t="str">
        <f>IF(FN_MC!AP912="","*",FN_MC!AP912)</f>
        <v>*</v>
      </c>
      <c r="N934" s="118" t="str">
        <f>IF(FN_MC!AM912="","*",FN_MC!AM912)</f>
        <v>*</v>
      </c>
      <c r="O934" s="136">
        <f>FN_MC!BH912</f>
        <v>0</v>
      </c>
      <c r="P934" s="78"/>
      <c r="Q934" s="120" t="str">
        <f>IF($A$2=1,IF(FN_MC!BJ912="","*",FN_MC!BJ912),IF(FN_MC!BK912="","*",FN_MC!BK912))</f>
        <v>*</v>
      </c>
    </row>
    <row r="935" spans="1:17">
      <c r="A935" s="85" t="str">
        <f>IF(FN_MC!B913="","*",FN_MC!B913)</f>
        <v>*</v>
      </c>
      <c r="B935" s="86" t="str">
        <f>IF(FN_MC!X913="","*",FN_MC!X913)</f>
        <v>*</v>
      </c>
      <c r="C935" s="87" t="str">
        <f>IF(FN_MC!S913="","*",FN_MC!S913)</f>
        <v>*</v>
      </c>
      <c r="D935" s="87" t="str">
        <f>IF(FN_MC!T913="","*",FN_MC!T913)</f>
        <v>*</v>
      </c>
      <c r="E935" s="87" t="str">
        <f>IF(FN_MC!D913="","*",FN_MC!D913)</f>
        <v>*</v>
      </c>
      <c r="F935" s="87" t="str">
        <f>IF(FN_MC!H913="","*",FN_MC!H913)</f>
        <v>*</v>
      </c>
      <c r="G935" s="87" t="str">
        <f>IF(FN_MC!M913="","*",FN_MC!M913)</f>
        <v>*</v>
      </c>
      <c r="H935" s="125" t="str">
        <f>IF(FN_MC!K913="","*",FN_MC!K913)</f>
        <v>*</v>
      </c>
      <c r="I935" s="110" t="str">
        <f>IF(FN_MC!O913="","*",FN_MC!O913)</f>
        <v>*</v>
      </c>
      <c r="J935" s="110" t="str">
        <f>IF(FN_MC!P913="","*",FN_MC!P913)</f>
        <v>*</v>
      </c>
      <c r="K935" s="118" t="str">
        <f>IF(FN_MC!AK913="","*",FN_MC!AK913)</f>
        <v>*</v>
      </c>
      <c r="L935" s="118" t="str">
        <f>IF(FN_MC!AM913="","*",FN_MC!AM913)</f>
        <v>*</v>
      </c>
      <c r="M935" s="118" t="str">
        <f>IF(FN_MC!AP913="","*",FN_MC!AP913)</f>
        <v>*</v>
      </c>
      <c r="N935" s="118" t="str">
        <f>IF(FN_MC!AM913="","*",FN_MC!AM913)</f>
        <v>*</v>
      </c>
      <c r="O935" s="136">
        <f>FN_MC!BH913</f>
        <v>0</v>
      </c>
      <c r="P935" s="78"/>
      <c r="Q935" s="120" t="str">
        <f>IF($A$2=1,IF(FN_MC!BJ913="","*",FN_MC!BJ913),IF(FN_MC!BK913="","*",FN_MC!BK913))</f>
        <v>*</v>
      </c>
    </row>
    <row r="936" spans="1:17">
      <c r="A936" s="85" t="str">
        <f>IF(FN_MC!B914="","*",FN_MC!B914)</f>
        <v>*</v>
      </c>
      <c r="B936" s="86" t="str">
        <f>IF(FN_MC!X914="","*",FN_MC!X914)</f>
        <v>*</v>
      </c>
      <c r="C936" s="87" t="str">
        <f>IF(FN_MC!S914="","*",FN_MC!S914)</f>
        <v>*</v>
      </c>
      <c r="D936" s="87" t="str">
        <f>IF(FN_MC!T914="","*",FN_MC!T914)</f>
        <v>*</v>
      </c>
      <c r="E936" s="87" t="str">
        <f>IF(FN_MC!D914="","*",FN_MC!D914)</f>
        <v>*</v>
      </c>
      <c r="F936" s="87" t="str">
        <f>IF(FN_MC!H914="","*",FN_MC!H914)</f>
        <v>*</v>
      </c>
      <c r="G936" s="87" t="str">
        <f>IF(FN_MC!M914="","*",FN_MC!M914)</f>
        <v>*</v>
      </c>
      <c r="H936" s="125" t="str">
        <f>IF(FN_MC!K914="","*",FN_MC!K914)</f>
        <v>*</v>
      </c>
      <c r="I936" s="110" t="str">
        <f>IF(FN_MC!O914="","*",FN_MC!O914)</f>
        <v>*</v>
      </c>
      <c r="J936" s="110" t="str">
        <f>IF(FN_MC!P914="","*",FN_MC!P914)</f>
        <v>*</v>
      </c>
      <c r="K936" s="118" t="str">
        <f>IF(FN_MC!AK914="","*",FN_MC!AK914)</f>
        <v>*</v>
      </c>
      <c r="L936" s="118" t="str">
        <f>IF(FN_MC!AM914="","*",FN_MC!AM914)</f>
        <v>*</v>
      </c>
      <c r="M936" s="118" t="str">
        <f>IF(FN_MC!AP914="","*",FN_MC!AP914)</f>
        <v>*</v>
      </c>
      <c r="N936" s="118" t="str">
        <f>IF(FN_MC!AM914="","*",FN_MC!AM914)</f>
        <v>*</v>
      </c>
      <c r="O936" s="136">
        <f>FN_MC!BH914</f>
        <v>0</v>
      </c>
      <c r="P936" s="78"/>
      <c r="Q936" s="120" t="str">
        <f>IF($A$2=1,IF(FN_MC!BJ914="","*",FN_MC!BJ914),IF(FN_MC!BK914="","*",FN_MC!BK914))</f>
        <v>*</v>
      </c>
    </row>
    <row r="937" spans="1:17">
      <c r="A937" s="85" t="str">
        <f>IF(FN_MC!B915="","*",FN_MC!B915)</f>
        <v>*</v>
      </c>
      <c r="B937" s="86" t="str">
        <f>IF(FN_MC!X915="","*",FN_MC!X915)</f>
        <v>*</v>
      </c>
      <c r="C937" s="87" t="str">
        <f>IF(FN_MC!S915="","*",FN_MC!S915)</f>
        <v>*</v>
      </c>
      <c r="D937" s="87" t="str">
        <f>IF(FN_MC!T915="","*",FN_MC!T915)</f>
        <v>*</v>
      </c>
      <c r="E937" s="87" t="str">
        <f>IF(FN_MC!D915="","*",FN_MC!D915)</f>
        <v>*</v>
      </c>
      <c r="F937" s="87" t="str">
        <f>IF(FN_MC!H915="","*",FN_MC!H915)</f>
        <v>*</v>
      </c>
      <c r="G937" s="87" t="str">
        <f>IF(FN_MC!M915="","*",FN_MC!M915)</f>
        <v>*</v>
      </c>
      <c r="H937" s="125" t="str">
        <f>IF(FN_MC!K915="","*",FN_MC!K915)</f>
        <v>*</v>
      </c>
      <c r="I937" s="110" t="str">
        <f>IF(FN_MC!O915="","*",FN_MC!O915)</f>
        <v>*</v>
      </c>
      <c r="J937" s="110" t="str">
        <f>IF(FN_MC!P915="","*",FN_MC!P915)</f>
        <v>*</v>
      </c>
      <c r="K937" s="118" t="str">
        <f>IF(FN_MC!AK915="","*",FN_MC!AK915)</f>
        <v>*</v>
      </c>
      <c r="L937" s="118" t="str">
        <f>IF(FN_MC!AM915="","*",FN_MC!AM915)</f>
        <v>*</v>
      </c>
      <c r="M937" s="118" t="str">
        <f>IF(FN_MC!AP915="","*",FN_MC!AP915)</f>
        <v>*</v>
      </c>
      <c r="N937" s="118" t="str">
        <f>IF(FN_MC!AM915="","*",FN_MC!AM915)</f>
        <v>*</v>
      </c>
      <c r="O937" s="136">
        <f>FN_MC!BH915</f>
        <v>0</v>
      </c>
      <c r="P937" s="78"/>
      <c r="Q937" s="120" t="str">
        <f>IF($A$2=1,IF(FN_MC!BJ915="","*",FN_MC!BJ915),IF(FN_MC!BK915="","*",FN_MC!BK915))</f>
        <v>*</v>
      </c>
    </row>
    <row r="938" spans="1:17">
      <c r="A938" s="85" t="str">
        <f>IF(FN_MC!B916="","*",FN_MC!B916)</f>
        <v>*</v>
      </c>
      <c r="B938" s="86" t="str">
        <f>IF(FN_MC!X916="","*",FN_MC!X916)</f>
        <v>*</v>
      </c>
      <c r="C938" s="87" t="str">
        <f>IF(FN_MC!S916="","*",FN_MC!S916)</f>
        <v>*</v>
      </c>
      <c r="D938" s="87" t="str">
        <f>IF(FN_MC!T916="","*",FN_MC!T916)</f>
        <v>*</v>
      </c>
      <c r="E938" s="87" t="str">
        <f>IF(FN_MC!D916="","*",FN_MC!D916)</f>
        <v>*</v>
      </c>
      <c r="F938" s="87" t="str">
        <f>IF(FN_MC!H916="","*",FN_MC!H916)</f>
        <v>*</v>
      </c>
      <c r="G938" s="87" t="str">
        <f>IF(FN_MC!M916="","*",FN_MC!M916)</f>
        <v>*</v>
      </c>
      <c r="H938" s="125" t="str">
        <f>IF(FN_MC!K916="","*",FN_MC!K916)</f>
        <v>*</v>
      </c>
      <c r="I938" s="110" t="str">
        <f>IF(FN_MC!O916="","*",FN_MC!O916)</f>
        <v>*</v>
      </c>
      <c r="J938" s="110" t="str">
        <f>IF(FN_MC!P916="","*",FN_MC!P916)</f>
        <v>*</v>
      </c>
      <c r="K938" s="118" t="str">
        <f>IF(FN_MC!AK916="","*",FN_MC!AK916)</f>
        <v>*</v>
      </c>
      <c r="L938" s="118" t="str">
        <f>IF(FN_MC!AM916="","*",FN_MC!AM916)</f>
        <v>*</v>
      </c>
      <c r="M938" s="118" t="str">
        <f>IF(FN_MC!AP916="","*",FN_MC!AP916)</f>
        <v>*</v>
      </c>
      <c r="N938" s="118" t="str">
        <f>IF(FN_MC!AM916="","*",FN_MC!AM916)</f>
        <v>*</v>
      </c>
      <c r="O938" s="136">
        <f>FN_MC!BH916</f>
        <v>0</v>
      </c>
      <c r="P938" s="78"/>
      <c r="Q938" s="120" t="str">
        <f>IF($A$2=1,IF(FN_MC!BJ916="","*",FN_MC!BJ916),IF(FN_MC!BK916="","*",FN_MC!BK916))</f>
        <v>*</v>
      </c>
    </row>
    <row r="939" spans="1:17">
      <c r="A939" s="85" t="str">
        <f>IF(FN_MC!B917="","*",FN_MC!B917)</f>
        <v>*</v>
      </c>
      <c r="B939" s="86" t="str">
        <f>IF(FN_MC!X917="","*",FN_MC!X917)</f>
        <v>*</v>
      </c>
      <c r="C939" s="87" t="str">
        <f>IF(FN_MC!S917="","*",FN_MC!S917)</f>
        <v>*</v>
      </c>
      <c r="D939" s="87" t="str">
        <f>IF(FN_MC!T917="","*",FN_MC!T917)</f>
        <v>*</v>
      </c>
      <c r="E939" s="87" t="str">
        <f>IF(FN_MC!D917="","*",FN_MC!D917)</f>
        <v>*</v>
      </c>
      <c r="F939" s="87" t="str">
        <f>IF(FN_MC!H917="","*",FN_MC!H917)</f>
        <v>*</v>
      </c>
      <c r="G939" s="87" t="str">
        <f>IF(FN_MC!M917="","*",FN_MC!M917)</f>
        <v>*</v>
      </c>
      <c r="H939" s="125" t="str">
        <f>IF(FN_MC!K917="","*",FN_MC!K917)</f>
        <v>*</v>
      </c>
      <c r="I939" s="110" t="str">
        <f>IF(FN_MC!O917="","*",FN_MC!O917)</f>
        <v>*</v>
      </c>
      <c r="J939" s="110" t="str">
        <f>IF(FN_MC!P917="","*",FN_MC!P917)</f>
        <v>*</v>
      </c>
      <c r="K939" s="118" t="str">
        <f>IF(FN_MC!AK917="","*",FN_MC!AK917)</f>
        <v>*</v>
      </c>
      <c r="L939" s="118" t="str">
        <f>IF(FN_MC!AM917="","*",FN_MC!AM917)</f>
        <v>*</v>
      </c>
      <c r="M939" s="118" t="str">
        <f>IF(FN_MC!AP917="","*",FN_MC!AP917)</f>
        <v>*</v>
      </c>
      <c r="N939" s="118" t="str">
        <f>IF(FN_MC!AM917="","*",FN_MC!AM917)</f>
        <v>*</v>
      </c>
      <c r="O939" s="136">
        <f>FN_MC!BH917</f>
        <v>0</v>
      </c>
      <c r="P939" s="78"/>
      <c r="Q939" s="120" t="str">
        <f>IF($A$2=1,IF(FN_MC!BJ917="","*",FN_MC!BJ917),IF(FN_MC!BK917="","*",FN_MC!BK917))</f>
        <v>*</v>
      </c>
    </row>
    <row r="940" spans="1:17">
      <c r="A940" s="85" t="str">
        <f>IF(FN_MC!B918="","*",FN_MC!B918)</f>
        <v>*</v>
      </c>
      <c r="B940" s="86" t="str">
        <f>IF(FN_MC!X918="","*",FN_MC!X918)</f>
        <v>*</v>
      </c>
      <c r="C940" s="87" t="str">
        <f>IF(FN_MC!S918="","*",FN_MC!S918)</f>
        <v>*</v>
      </c>
      <c r="D940" s="87" t="str">
        <f>IF(FN_MC!T918="","*",FN_MC!T918)</f>
        <v>*</v>
      </c>
      <c r="E940" s="87" t="str">
        <f>IF(FN_MC!D918="","*",FN_MC!D918)</f>
        <v>*</v>
      </c>
      <c r="F940" s="87" t="str">
        <f>IF(FN_MC!H918="","*",FN_MC!H918)</f>
        <v>*</v>
      </c>
      <c r="G940" s="87" t="str">
        <f>IF(FN_MC!M918="","*",FN_MC!M918)</f>
        <v>*</v>
      </c>
      <c r="H940" s="125" t="str">
        <f>IF(FN_MC!K918="","*",FN_MC!K918)</f>
        <v>*</v>
      </c>
      <c r="I940" s="110" t="str">
        <f>IF(FN_MC!O918="","*",FN_MC!O918)</f>
        <v>*</v>
      </c>
      <c r="J940" s="110" t="str">
        <f>IF(FN_MC!P918="","*",FN_MC!P918)</f>
        <v>*</v>
      </c>
      <c r="K940" s="118" t="str">
        <f>IF(FN_MC!AK918="","*",FN_MC!AK918)</f>
        <v>*</v>
      </c>
      <c r="L940" s="118" t="str">
        <f>IF(FN_MC!AM918="","*",FN_MC!AM918)</f>
        <v>*</v>
      </c>
      <c r="M940" s="118" t="str">
        <f>IF(FN_MC!AP918="","*",FN_MC!AP918)</f>
        <v>*</v>
      </c>
      <c r="N940" s="118" t="str">
        <f>IF(FN_MC!AM918="","*",FN_MC!AM918)</f>
        <v>*</v>
      </c>
      <c r="O940" s="136">
        <f>FN_MC!BH918</f>
        <v>0</v>
      </c>
      <c r="P940" s="78"/>
      <c r="Q940" s="120" t="str">
        <f>IF($A$2=1,IF(FN_MC!BJ918="","*",FN_MC!BJ918),IF(FN_MC!BK918="","*",FN_MC!BK918))</f>
        <v>*</v>
      </c>
    </row>
    <row r="941" spans="1:17">
      <c r="A941" s="85" t="str">
        <f>IF(FN_MC!B919="","*",FN_MC!B919)</f>
        <v>*</v>
      </c>
      <c r="B941" s="86" t="str">
        <f>IF(FN_MC!X919="","*",FN_MC!X919)</f>
        <v>*</v>
      </c>
      <c r="C941" s="87" t="str">
        <f>IF(FN_MC!S919="","*",FN_MC!S919)</f>
        <v>*</v>
      </c>
      <c r="D941" s="87" t="str">
        <f>IF(FN_MC!T919="","*",FN_MC!T919)</f>
        <v>*</v>
      </c>
      <c r="E941" s="87" t="str">
        <f>IF(FN_MC!D919="","*",FN_MC!D919)</f>
        <v>*</v>
      </c>
      <c r="F941" s="87" t="str">
        <f>IF(FN_MC!H919="","*",FN_MC!H919)</f>
        <v>*</v>
      </c>
      <c r="G941" s="87" t="str">
        <f>IF(FN_MC!M919="","*",FN_MC!M919)</f>
        <v>*</v>
      </c>
      <c r="H941" s="125" t="str">
        <f>IF(FN_MC!K919="","*",FN_MC!K919)</f>
        <v>*</v>
      </c>
      <c r="I941" s="110" t="str">
        <f>IF(FN_MC!O919="","*",FN_MC!O919)</f>
        <v>*</v>
      </c>
      <c r="J941" s="110" t="str">
        <f>IF(FN_MC!P919="","*",FN_MC!P919)</f>
        <v>*</v>
      </c>
      <c r="K941" s="118" t="str">
        <f>IF(FN_MC!AK919="","*",FN_MC!AK919)</f>
        <v>*</v>
      </c>
      <c r="L941" s="118" t="str">
        <f>IF(FN_MC!AM919="","*",FN_MC!AM919)</f>
        <v>*</v>
      </c>
      <c r="M941" s="118" t="str">
        <f>IF(FN_MC!AP919="","*",FN_MC!AP919)</f>
        <v>*</v>
      </c>
      <c r="N941" s="118" t="str">
        <f>IF(FN_MC!AM919="","*",FN_MC!AM919)</f>
        <v>*</v>
      </c>
      <c r="O941" s="136">
        <f>FN_MC!BH919</f>
        <v>0</v>
      </c>
      <c r="P941" s="78"/>
      <c r="Q941" s="120" t="str">
        <f>IF($A$2=1,IF(FN_MC!BJ919="","*",FN_MC!BJ919),IF(FN_MC!BK919="","*",FN_MC!BK919))</f>
        <v>*</v>
      </c>
    </row>
    <row r="942" spans="1:17">
      <c r="A942" s="85" t="str">
        <f>IF(FN_MC!B920="","*",FN_MC!B920)</f>
        <v>*</v>
      </c>
      <c r="B942" s="86" t="str">
        <f>IF(FN_MC!X920="","*",FN_MC!X920)</f>
        <v>*</v>
      </c>
      <c r="C942" s="87" t="str">
        <f>IF(FN_MC!S920="","*",FN_MC!S920)</f>
        <v>*</v>
      </c>
      <c r="D942" s="87" t="str">
        <f>IF(FN_MC!T920="","*",FN_MC!T920)</f>
        <v>*</v>
      </c>
      <c r="E942" s="87" t="str">
        <f>IF(FN_MC!D920="","*",FN_MC!D920)</f>
        <v>*</v>
      </c>
      <c r="F942" s="87" t="str">
        <f>IF(FN_MC!H920="","*",FN_MC!H920)</f>
        <v>*</v>
      </c>
      <c r="G942" s="87" t="str">
        <f>IF(FN_MC!M920="","*",FN_MC!M920)</f>
        <v>*</v>
      </c>
      <c r="H942" s="125" t="str">
        <f>IF(FN_MC!K920="","*",FN_MC!K920)</f>
        <v>*</v>
      </c>
      <c r="I942" s="110" t="str">
        <f>IF(FN_MC!O920="","*",FN_MC!O920)</f>
        <v>*</v>
      </c>
      <c r="J942" s="110" t="str">
        <f>IF(FN_MC!P920="","*",FN_MC!P920)</f>
        <v>*</v>
      </c>
      <c r="K942" s="118" t="str">
        <f>IF(FN_MC!AK920="","*",FN_MC!AK920)</f>
        <v>*</v>
      </c>
      <c r="L942" s="118" t="str">
        <f>IF(FN_MC!AM920="","*",FN_MC!AM920)</f>
        <v>*</v>
      </c>
      <c r="M942" s="118" t="str">
        <f>IF(FN_MC!AP920="","*",FN_MC!AP920)</f>
        <v>*</v>
      </c>
      <c r="N942" s="118" t="str">
        <f>IF(FN_MC!AM920="","*",FN_MC!AM920)</f>
        <v>*</v>
      </c>
      <c r="O942" s="136">
        <f>FN_MC!BH920</f>
        <v>0</v>
      </c>
      <c r="P942" s="78"/>
      <c r="Q942" s="120" t="str">
        <f>IF($A$2=1,IF(FN_MC!BJ920="","*",FN_MC!BJ920),IF(FN_MC!BK920="","*",FN_MC!BK920))</f>
        <v>*</v>
      </c>
    </row>
    <row r="943" spans="1:17">
      <c r="A943" s="85" t="str">
        <f>IF(FN_MC!B921="","*",FN_MC!B921)</f>
        <v>*</v>
      </c>
      <c r="B943" s="86" t="str">
        <f>IF(FN_MC!X921="","*",FN_MC!X921)</f>
        <v>*</v>
      </c>
      <c r="C943" s="87" t="str">
        <f>IF(FN_MC!S921="","*",FN_MC!S921)</f>
        <v>*</v>
      </c>
      <c r="D943" s="87" t="str">
        <f>IF(FN_MC!T921="","*",FN_MC!T921)</f>
        <v>*</v>
      </c>
      <c r="E943" s="87" t="str">
        <f>IF(FN_MC!D921="","*",FN_MC!D921)</f>
        <v>*</v>
      </c>
      <c r="F943" s="87" t="str">
        <f>IF(FN_MC!H921="","*",FN_MC!H921)</f>
        <v>*</v>
      </c>
      <c r="G943" s="87" t="str">
        <f>IF(FN_MC!M921="","*",FN_MC!M921)</f>
        <v>*</v>
      </c>
      <c r="H943" s="125" t="str">
        <f>IF(FN_MC!K921="","*",FN_MC!K921)</f>
        <v>*</v>
      </c>
      <c r="I943" s="110" t="str">
        <f>IF(FN_MC!O921="","*",FN_MC!O921)</f>
        <v>*</v>
      </c>
      <c r="J943" s="110" t="str">
        <f>IF(FN_MC!P921="","*",FN_MC!P921)</f>
        <v>*</v>
      </c>
      <c r="K943" s="118" t="str">
        <f>IF(FN_MC!AK921="","*",FN_MC!AK921)</f>
        <v>*</v>
      </c>
      <c r="L943" s="118" t="str">
        <f>IF(FN_MC!AM921="","*",FN_MC!AM921)</f>
        <v>*</v>
      </c>
      <c r="M943" s="118" t="str">
        <f>IF(FN_MC!AP921="","*",FN_MC!AP921)</f>
        <v>*</v>
      </c>
      <c r="N943" s="118" t="str">
        <f>IF(FN_MC!AM921="","*",FN_MC!AM921)</f>
        <v>*</v>
      </c>
      <c r="O943" s="136">
        <f>FN_MC!BH921</f>
        <v>0</v>
      </c>
      <c r="P943" s="78"/>
      <c r="Q943" s="120" t="str">
        <f>IF($A$2=1,IF(FN_MC!BJ921="","*",FN_MC!BJ921),IF(FN_MC!BK921="","*",FN_MC!BK921))</f>
        <v>*</v>
      </c>
    </row>
    <row r="944" spans="1:17">
      <c r="A944" s="85" t="str">
        <f>IF(FN_MC!B922="","*",FN_MC!B922)</f>
        <v>*</v>
      </c>
      <c r="B944" s="86" t="str">
        <f>IF(FN_MC!X922="","*",FN_MC!X922)</f>
        <v>*</v>
      </c>
      <c r="C944" s="87" t="str">
        <f>IF(FN_MC!S922="","*",FN_MC!S922)</f>
        <v>*</v>
      </c>
      <c r="D944" s="87" t="str">
        <f>IF(FN_MC!T922="","*",FN_MC!T922)</f>
        <v>*</v>
      </c>
      <c r="E944" s="87" t="str">
        <f>IF(FN_MC!D922="","*",FN_MC!D922)</f>
        <v>*</v>
      </c>
      <c r="F944" s="87" t="str">
        <f>IF(FN_MC!H922="","*",FN_MC!H922)</f>
        <v>*</v>
      </c>
      <c r="G944" s="87" t="str">
        <f>IF(FN_MC!M922="","*",FN_MC!M922)</f>
        <v>*</v>
      </c>
      <c r="H944" s="125" t="str">
        <f>IF(FN_MC!K922="","*",FN_MC!K922)</f>
        <v>*</v>
      </c>
      <c r="I944" s="110" t="str">
        <f>IF(FN_MC!O922="","*",FN_MC!O922)</f>
        <v>*</v>
      </c>
      <c r="J944" s="110" t="str">
        <f>IF(FN_MC!P922="","*",FN_MC!P922)</f>
        <v>*</v>
      </c>
      <c r="K944" s="118" t="str">
        <f>IF(FN_MC!AK922="","*",FN_MC!AK922)</f>
        <v>*</v>
      </c>
      <c r="L944" s="118" t="str">
        <f>IF(FN_MC!AM922="","*",FN_MC!AM922)</f>
        <v>*</v>
      </c>
      <c r="M944" s="118" t="str">
        <f>IF(FN_MC!AP922="","*",FN_MC!AP922)</f>
        <v>*</v>
      </c>
      <c r="N944" s="118" t="str">
        <f>IF(FN_MC!AM922="","*",FN_MC!AM922)</f>
        <v>*</v>
      </c>
      <c r="O944" s="136">
        <f>FN_MC!BH922</f>
        <v>0</v>
      </c>
      <c r="P944" s="78"/>
      <c r="Q944" s="120" t="str">
        <f>IF($A$2=1,IF(FN_MC!BJ922="","*",FN_MC!BJ922),IF(FN_MC!BK922="","*",FN_MC!BK922))</f>
        <v>*</v>
      </c>
    </row>
    <row r="945" spans="1:17">
      <c r="A945" s="85" t="str">
        <f>IF(FN_MC!B923="","*",FN_MC!B923)</f>
        <v>*</v>
      </c>
      <c r="B945" s="86" t="str">
        <f>IF(FN_MC!X923="","*",FN_MC!X923)</f>
        <v>*</v>
      </c>
      <c r="C945" s="87" t="str">
        <f>IF(FN_MC!S923="","*",FN_MC!S923)</f>
        <v>*</v>
      </c>
      <c r="D945" s="87" t="str">
        <f>IF(FN_MC!T923="","*",FN_MC!T923)</f>
        <v>*</v>
      </c>
      <c r="E945" s="87" t="str">
        <f>IF(FN_MC!D923="","*",FN_MC!D923)</f>
        <v>*</v>
      </c>
      <c r="F945" s="87" t="str">
        <f>IF(FN_MC!H923="","*",FN_MC!H923)</f>
        <v>*</v>
      </c>
      <c r="G945" s="87" t="str">
        <f>IF(FN_MC!M923="","*",FN_MC!M923)</f>
        <v>*</v>
      </c>
      <c r="H945" s="125" t="str">
        <f>IF(FN_MC!K923="","*",FN_MC!K923)</f>
        <v>*</v>
      </c>
      <c r="I945" s="110" t="str">
        <f>IF(FN_MC!O923="","*",FN_MC!O923)</f>
        <v>*</v>
      </c>
      <c r="J945" s="110" t="str">
        <f>IF(FN_MC!P923="","*",FN_MC!P923)</f>
        <v>*</v>
      </c>
      <c r="K945" s="118" t="str">
        <f>IF(FN_MC!AK923="","*",FN_MC!AK923)</f>
        <v>*</v>
      </c>
      <c r="L945" s="118" t="str">
        <f>IF(FN_MC!AM923="","*",FN_MC!AM923)</f>
        <v>*</v>
      </c>
      <c r="M945" s="118" t="str">
        <f>IF(FN_MC!AP923="","*",FN_MC!AP923)</f>
        <v>*</v>
      </c>
      <c r="N945" s="118" t="str">
        <f>IF(FN_MC!AM923="","*",FN_MC!AM923)</f>
        <v>*</v>
      </c>
      <c r="O945" s="136">
        <f>FN_MC!BH923</f>
        <v>0</v>
      </c>
      <c r="P945" s="78"/>
      <c r="Q945" s="120" t="str">
        <f>IF($A$2=1,IF(FN_MC!BJ923="","*",FN_MC!BJ923),IF(FN_MC!BK923="","*",FN_MC!BK923))</f>
        <v>*</v>
      </c>
    </row>
    <row r="946" spans="1:17">
      <c r="A946" s="85" t="str">
        <f>IF(FN_MC!B924="","*",FN_MC!B924)</f>
        <v>*</v>
      </c>
      <c r="B946" s="86" t="str">
        <f>IF(FN_MC!X924="","*",FN_MC!X924)</f>
        <v>*</v>
      </c>
      <c r="C946" s="87" t="str">
        <f>IF(FN_MC!S924="","*",FN_MC!S924)</f>
        <v>*</v>
      </c>
      <c r="D946" s="87" t="str">
        <f>IF(FN_MC!T924="","*",FN_MC!T924)</f>
        <v>*</v>
      </c>
      <c r="E946" s="87" t="str">
        <f>IF(FN_MC!D924="","*",FN_MC!D924)</f>
        <v>*</v>
      </c>
      <c r="F946" s="87" t="str">
        <f>IF(FN_MC!H924="","*",FN_MC!H924)</f>
        <v>*</v>
      </c>
      <c r="G946" s="87" t="str">
        <f>IF(FN_MC!M924="","*",FN_MC!M924)</f>
        <v>*</v>
      </c>
      <c r="H946" s="125" t="str">
        <f>IF(FN_MC!K924="","*",FN_MC!K924)</f>
        <v>*</v>
      </c>
      <c r="I946" s="110" t="str">
        <f>IF(FN_MC!O924="","*",FN_MC!O924)</f>
        <v>*</v>
      </c>
      <c r="J946" s="110" t="str">
        <f>IF(FN_MC!P924="","*",FN_MC!P924)</f>
        <v>*</v>
      </c>
      <c r="K946" s="118" t="str">
        <f>IF(FN_MC!AK924="","*",FN_MC!AK924)</f>
        <v>*</v>
      </c>
      <c r="L946" s="118" t="str">
        <f>IF(FN_MC!AM924="","*",FN_MC!AM924)</f>
        <v>*</v>
      </c>
      <c r="M946" s="118" t="str">
        <f>IF(FN_MC!AP924="","*",FN_MC!AP924)</f>
        <v>*</v>
      </c>
      <c r="N946" s="118" t="str">
        <f>IF(FN_MC!AM924="","*",FN_MC!AM924)</f>
        <v>*</v>
      </c>
      <c r="O946" s="136">
        <f>FN_MC!BH924</f>
        <v>0</v>
      </c>
      <c r="P946" s="78"/>
      <c r="Q946" s="120" t="str">
        <f>IF($A$2=1,IF(FN_MC!BJ924="","*",FN_MC!BJ924),IF(FN_MC!BK924="","*",FN_MC!BK924))</f>
        <v>*</v>
      </c>
    </row>
    <row r="947" spans="1:17">
      <c r="A947" s="85" t="str">
        <f>IF(FN_MC!B925="","*",FN_MC!B925)</f>
        <v>*</v>
      </c>
      <c r="B947" s="86" t="str">
        <f>IF(FN_MC!X925="","*",FN_MC!X925)</f>
        <v>*</v>
      </c>
      <c r="C947" s="87" t="str">
        <f>IF(FN_MC!S925="","*",FN_MC!S925)</f>
        <v>*</v>
      </c>
      <c r="D947" s="87" t="str">
        <f>IF(FN_MC!T925="","*",FN_MC!T925)</f>
        <v>*</v>
      </c>
      <c r="E947" s="87" t="str">
        <f>IF(FN_MC!D925="","*",FN_MC!D925)</f>
        <v>*</v>
      </c>
      <c r="F947" s="87" t="str">
        <f>IF(FN_MC!H925="","*",FN_MC!H925)</f>
        <v>*</v>
      </c>
      <c r="G947" s="87" t="str">
        <f>IF(FN_MC!M925="","*",FN_MC!M925)</f>
        <v>*</v>
      </c>
      <c r="H947" s="125" t="str">
        <f>IF(FN_MC!K925="","*",FN_MC!K925)</f>
        <v>*</v>
      </c>
      <c r="I947" s="110" t="str">
        <f>IF(FN_MC!O925="","*",FN_MC!O925)</f>
        <v>*</v>
      </c>
      <c r="J947" s="110" t="str">
        <f>IF(FN_MC!P925="","*",FN_MC!P925)</f>
        <v>*</v>
      </c>
      <c r="K947" s="118" t="str">
        <f>IF(FN_MC!AK925="","*",FN_MC!AK925)</f>
        <v>*</v>
      </c>
      <c r="L947" s="118" t="str">
        <f>IF(FN_MC!AM925="","*",FN_MC!AM925)</f>
        <v>*</v>
      </c>
      <c r="M947" s="118" t="str">
        <f>IF(FN_MC!AP925="","*",FN_MC!AP925)</f>
        <v>*</v>
      </c>
      <c r="N947" s="118" t="str">
        <f>IF(FN_MC!AM925="","*",FN_MC!AM925)</f>
        <v>*</v>
      </c>
      <c r="O947" s="136">
        <f>FN_MC!BH925</f>
        <v>0</v>
      </c>
      <c r="P947" s="78"/>
      <c r="Q947" s="120" t="str">
        <f>IF($A$2=1,IF(FN_MC!BJ925="","*",FN_MC!BJ925),IF(FN_MC!BK925="","*",FN_MC!BK925))</f>
        <v>*</v>
      </c>
    </row>
    <row r="948" spans="1:17">
      <c r="A948" s="85" t="str">
        <f>IF(FN_MC!B926="","*",FN_MC!B926)</f>
        <v>*</v>
      </c>
      <c r="B948" s="86" t="str">
        <f>IF(FN_MC!X926="","*",FN_MC!X926)</f>
        <v>*</v>
      </c>
      <c r="C948" s="87" t="str">
        <f>IF(FN_MC!S926="","*",FN_MC!S926)</f>
        <v>*</v>
      </c>
      <c r="D948" s="87" t="str">
        <f>IF(FN_MC!T926="","*",FN_MC!T926)</f>
        <v>*</v>
      </c>
      <c r="E948" s="87" t="str">
        <f>IF(FN_MC!D926="","*",FN_MC!D926)</f>
        <v>*</v>
      </c>
      <c r="F948" s="87" t="str">
        <f>IF(FN_MC!H926="","*",FN_MC!H926)</f>
        <v>*</v>
      </c>
      <c r="G948" s="87" t="str">
        <f>IF(FN_MC!M926="","*",FN_MC!M926)</f>
        <v>*</v>
      </c>
      <c r="H948" s="125" t="str">
        <f>IF(FN_MC!K926="","*",FN_MC!K926)</f>
        <v>*</v>
      </c>
      <c r="I948" s="110" t="str">
        <f>IF(FN_MC!O926="","*",FN_MC!O926)</f>
        <v>*</v>
      </c>
      <c r="J948" s="110" t="str">
        <f>IF(FN_MC!P926="","*",FN_MC!P926)</f>
        <v>*</v>
      </c>
      <c r="K948" s="118" t="str">
        <f>IF(FN_MC!AK926="","*",FN_MC!AK926)</f>
        <v>*</v>
      </c>
      <c r="L948" s="118" t="str">
        <f>IF(FN_MC!AM926="","*",FN_MC!AM926)</f>
        <v>*</v>
      </c>
      <c r="M948" s="118" t="str">
        <f>IF(FN_MC!AP926="","*",FN_MC!AP926)</f>
        <v>*</v>
      </c>
      <c r="N948" s="118" t="str">
        <f>IF(FN_MC!AM926="","*",FN_MC!AM926)</f>
        <v>*</v>
      </c>
      <c r="O948" s="136">
        <f>FN_MC!BH926</f>
        <v>0</v>
      </c>
      <c r="P948" s="78"/>
      <c r="Q948" s="120" t="str">
        <f>IF($A$2=1,IF(FN_MC!BJ926="","*",FN_MC!BJ926),IF(FN_MC!BK926="","*",FN_MC!BK926))</f>
        <v>*</v>
      </c>
    </row>
    <row r="949" spans="1:17">
      <c r="A949" s="85" t="str">
        <f>IF(FN_MC!B927="","*",FN_MC!B927)</f>
        <v>*</v>
      </c>
      <c r="B949" s="86" t="str">
        <f>IF(FN_MC!X927="","*",FN_MC!X927)</f>
        <v>*</v>
      </c>
      <c r="C949" s="87" t="str">
        <f>IF(FN_MC!S927="","*",FN_MC!S927)</f>
        <v>*</v>
      </c>
      <c r="D949" s="87" t="str">
        <f>IF(FN_MC!T927="","*",FN_MC!T927)</f>
        <v>*</v>
      </c>
      <c r="E949" s="87" t="str">
        <f>IF(FN_MC!D927="","*",FN_MC!D927)</f>
        <v>*</v>
      </c>
      <c r="F949" s="87" t="str">
        <f>IF(FN_MC!H927="","*",FN_MC!H927)</f>
        <v>*</v>
      </c>
      <c r="G949" s="87" t="str">
        <f>IF(FN_MC!M927="","*",FN_MC!M927)</f>
        <v>*</v>
      </c>
      <c r="H949" s="125" t="str">
        <f>IF(FN_MC!K927="","*",FN_MC!K927)</f>
        <v>*</v>
      </c>
      <c r="I949" s="110" t="str">
        <f>IF(FN_MC!O927="","*",FN_MC!O927)</f>
        <v>*</v>
      </c>
      <c r="J949" s="110" t="str">
        <f>IF(FN_MC!P927="","*",FN_MC!P927)</f>
        <v>*</v>
      </c>
      <c r="K949" s="118" t="str">
        <f>IF(FN_MC!AK927="","*",FN_MC!AK927)</f>
        <v>*</v>
      </c>
      <c r="L949" s="118" t="str">
        <f>IF(FN_MC!AM927="","*",FN_MC!AM927)</f>
        <v>*</v>
      </c>
      <c r="M949" s="118" t="str">
        <f>IF(FN_MC!AP927="","*",FN_MC!AP927)</f>
        <v>*</v>
      </c>
      <c r="N949" s="118" t="str">
        <f>IF(FN_MC!AM927="","*",FN_MC!AM927)</f>
        <v>*</v>
      </c>
      <c r="O949" s="136">
        <f>FN_MC!BH927</f>
        <v>0</v>
      </c>
      <c r="P949" s="78"/>
      <c r="Q949" s="120" t="str">
        <f>IF($A$2=1,IF(FN_MC!BJ927="","*",FN_MC!BJ927),IF(FN_MC!BK927="","*",FN_MC!BK927))</f>
        <v>*</v>
      </c>
    </row>
    <row r="950" spans="1:17">
      <c r="A950" s="85" t="str">
        <f>IF(FN_MC!B928="","*",FN_MC!B928)</f>
        <v>*</v>
      </c>
      <c r="B950" s="86" t="str">
        <f>IF(FN_MC!X928="","*",FN_MC!X928)</f>
        <v>*</v>
      </c>
      <c r="C950" s="87" t="str">
        <f>IF(FN_MC!S928="","*",FN_MC!S928)</f>
        <v>*</v>
      </c>
      <c r="D950" s="87" t="str">
        <f>IF(FN_MC!T928="","*",FN_MC!T928)</f>
        <v>*</v>
      </c>
      <c r="E950" s="87" t="str">
        <f>IF(FN_MC!D928="","*",FN_MC!D928)</f>
        <v>*</v>
      </c>
      <c r="F950" s="87" t="str">
        <f>IF(FN_MC!H928="","*",FN_MC!H928)</f>
        <v>*</v>
      </c>
      <c r="G950" s="87" t="str">
        <f>IF(FN_MC!M928="","*",FN_MC!M928)</f>
        <v>*</v>
      </c>
      <c r="H950" s="125" t="str">
        <f>IF(FN_MC!K928="","*",FN_MC!K928)</f>
        <v>*</v>
      </c>
      <c r="I950" s="110" t="str">
        <f>IF(FN_MC!O928="","*",FN_MC!O928)</f>
        <v>*</v>
      </c>
      <c r="J950" s="110" t="str">
        <f>IF(FN_MC!P928="","*",FN_MC!P928)</f>
        <v>*</v>
      </c>
      <c r="K950" s="118" t="str">
        <f>IF(FN_MC!AK928="","*",FN_MC!AK928)</f>
        <v>*</v>
      </c>
      <c r="L950" s="118" t="str">
        <f>IF(FN_MC!AM928="","*",FN_MC!AM928)</f>
        <v>*</v>
      </c>
      <c r="M950" s="118" t="str">
        <f>IF(FN_MC!AP928="","*",FN_MC!AP928)</f>
        <v>*</v>
      </c>
      <c r="N950" s="118" t="str">
        <f>IF(FN_MC!AM928="","*",FN_MC!AM928)</f>
        <v>*</v>
      </c>
      <c r="O950" s="136">
        <f>FN_MC!BH928</f>
        <v>0</v>
      </c>
      <c r="P950" s="78"/>
      <c r="Q950" s="120" t="str">
        <f>IF($A$2=1,IF(FN_MC!BJ928="","*",FN_MC!BJ928),IF(FN_MC!BK928="","*",FN_MC!BK928))</f>
        <v>*</v>
      </c>
    </row>
  </sheetData>
  <autoFilter ref="A6:R7" xr:uid="{BE71F736-1B3F-4C3E-BB2A-156CCB8273DD}"/>
  <mergeCells count="3">
    <mergeCell ref="C5:J5"/>
    <mergeCell ref="K5:N5"/>
    <mergeCell ref="O5:Q5"/>
  </mergeCells>
  <conditionalFormatting sqref="O951:P2003 P7:P950">
    <cfRule type="iconSet" priority="13">
      <iconSet>
        <cfvo type="percent" val="0"/>
        <cfvo type="percent" val="33"/>
        <cfvo type="percent" val="67"/>
      </iconSet>
    </cfRule>
  </conditionalFormatting>
  <conditionalFormatting sqref="A2">
    <cfRule type="iconSet" priority="1">
      <iconSet showValue="0">
        <cfvo type="percent" val="0"/>
        <cfvo type="num" val="1"/>
        <cfvo type="num" val="1" gte="0"/>
      </iconSet>
    </cfRule>
    <cfRule type="iconSet" priority="2">
      <iconSet showValue="0">
        <cfvo type="percent" val="0"/>
        <cfvo type="num" val="1"/>
        <cfvo type="num" val="1" gte="0"/>
      </iconSet>
    </cfRule>
  </conditionalFormatting>
  <conditionalFormatting sqref="O951:O1048576 O1:O6">
    <cfRule type="iconSet" priority="21710">
      <iconSet>
        <cfvo type="percent" val="0"/>
        <cfvo type="percent" val="33"/>
        <cfvo type="percent" val="67"/>
      </iconSet>
    </cfRule>
  </conditionalFormatting>
  <conditionalFormatting sqref="O7:O950">
    <cfRule type="iconSet" priority="21713">
      <iconSet showValue="0">
        <cfvo type="percent" val="0"/>
        <cfvo type="num" val="1"/>
        <cfvo type="num" val="1" gte="0"/>
      </iconSet>
    </cfRule>
    <cfRule type="iconSet" priority="21714">
      <iconSet showValue="0">
        <cfvo type="percent" val="0"/>
        <cfvo type="num" val="1"/>
        <cfvo type="num" val="1" gte="0"/>
      </iconSet>
    </cfRule>
  </conditionalFormatting>
  <dataValidations count="1">
    <dataValidation allowBlank="1" showInputMessage="1" showErrorMessage="1" sqref="A2" xr:uid="{06B66D96-5497-463D-BDCC-E51D84BE9925}"/>
  </dataValidations>
  <pageMargins left="0.511811024" right="0.511811024" top="0.78740157499999996" bottom="0.78740157499999996" header="0.31496062000000002" footer="0.31496062000000002"/>
  <pageSetup paperSize="9" orientation="portrait"/>
  <headerFooter>
    <oddFooter>&amp;L&amp;1#&amp;"Calibri"&amp;10&amp;K000000Interno</oddFooter>
  </headerFooter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��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96F2264A30177449B24C6B043F2C735C" ma:contentTypeVersion="15" ma:contentTypeDescription="Criar um novo documento." ma:contentTypeScope="" ma:versionID="24f27a7c72e40439562d31ef49eb950e">
  <xsd:schema xmlns:xsd="http://www.w3.org/2001/XMLSchema" xmlns:xs="http://www.w3.org/2001/XMLSchema" xmlns:p="http://schemas.microsoft.com/office/2006/metadata/properties" xmlns:ns2="cbfbd94f-deb9-49c5-90f7-de7285511f94" xmlns:ns3="3e3e43d4-03e6-43bb-8bd9-12347ea8d401" xmlns:ns4="a883dc56-0c0f-40d9-830a-fb77695a3905" targetNamespace="http://schemas.microsoft.com/office/2006/metadata/properties" ma:root="true" ma:fieldsID="778dbe49a9eeb4b6839817f5d13f315e" ns2:_="" ns3:_="" ns4:_="">
    <xsd:import namespace="cbfbd94f-deb9-49c5-90f7-de7285511f94"/>
    <xsd:import namespace="3e3e43d4-03e6-43bb-8bd9-12347ea8d401"/>
    <xsd:import namespace="a883dc56-0c0f-40d9-830a-fb77695a39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4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MediaLengthInSeconds" minOccurs="0"/>
                <xsd:element ref="ns2:_Flow_SignoffStatu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fbd94f-deb9-49c5-90f7-de7285511f9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m" ma:readOnly="false" ma:fieldId="{5cf76f15-5ced-4ddc-b409-7134ff3c332f}" ma:taxonomyMulti="true" ma:sspId="c4c7b921-c687-413c-ae19-3cd2bdf70da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_Flow_SignoffStatus" ma:index="22" nillable="true" ma:displayName="Estado da aprovação" ma:internalName="_x0024_Resources_x003a_core_x002c_Signoff_Status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e3e43d4-03e6-43bb-8bd9-12347ea8d401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Partilhado Com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883dc56-0c0f-40d9-830a-fb77695a390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a7c107e4-fa96-44e5-b939-5ca08f0e8e58}" ma:internalName="TaxCatchAll" ma:showField="CatchAllData" ma:web="a883dc56-0c0f-40d9-830a-fb77695a390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bfbd94f-deb9-49c5-90f7-de7285511f94">
      <Terms xmlns="http://schemas.microsoft.com/office/infopath/2007/PartnerControls"/>
    </lcf76f155ced4ddcb4097134ff3c332f>
    <TaxCatchAll xmlns="a883dc56-0c0f-40d9-830a-fb77695a3905" xsi:nil="true"/>
    <_Flow_SignoffStatus xmlns="cbfbd94f-deb9-49c5-90f7-de7285511f94" xsi:nil="true"/>
  </documentManagement>
</p:properties>
</file>

<file path=customXml/itemProps1.xml><?xml version="1.0" encoding="utf-8"?>
<ds:datastoreItem xmlns:ds="http://schemas.openxmlformats.org/officeDocument/2006/customXml" ds:itemID="{92625945-05D5-4773-8BA6-1FA1ACB2D06E}"/>
</file>

<file path=customXml/itemProps2.xml><?xml version="1.0" encoding="utf-8"?>
<ds:datastoreItem xmlns:ds="http://schemas.openxmlformats.org/officeDocument/2006/customXml" ds:itemID="{200ADBE2-482E-49FB-A485-E6D9721DDFFA}"/>
</file>

<file path=customXml/itemProps3.xml><?xml version="1.0" encoding="utf-8"?>
<ds:datastoreItem xmlns:ds="http://schemas.openxmlformats.org/officeDocument/2006/customXml" ds:itemID="{DBEB6238-D0CE-48EF-883F-3CB8BFE1B8D0}"/>
</file>

<file path=customXml/itemProps4.xml><?xml version="1.0" encoding="utf-8"?>
<ds:datastoreItem xmlns:ds="http://schemas.openxmlformats.org/officeDocument/2006/customXml" ds:itemID="{AE577B29-A12D-44B2-AE2B-B358D5AF384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Eric Binek Santanna</dc:creator>
  <cp:keywords/>
  <dc:description/>
  <cp:lastModifiedBy>Everson Luis Stadler da Silva</cp:lastModifiedBy>
  <cp:revision/>
  <dcterms:created xsi:type="dcterms:W3CDTF">2025-05-05T12:15:43Z</dcterms:created>
  <dcterms:modified xsi:type="dcterms:W3CDTF">2026-02-12T11:59:55Z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0x01010096F2264A30177449B24C6B043F2C735C</vt:lpwstr>
  </property>
  <property fmtid="{D5CDD505-2E9C-101B-9397-08002B2CF9AE}" pid="3" name="MediaServiceImageTags">
    <vt:lpwstr/>
  </property>
  <property fmtid="{D5CDD505-2E9C-101B-9397-08002B2CF9AE}" pid="4" name="_SourceUrl">
    <vt:lpwstr/>
  </property>
  <property fmtid="{D5CDD505-2E9C-101B-9397-08002B2CF9AE}" pid="5" name="_SharedFileIndex">
    <vt:lpwstr/>
  </property>
  <property fmtid="{D5CDD505-2E9C-101B-9397-08002B2CF9AE}" pid="6" name="ComplianceAssetId">
    <vt:lpwstr/>
  </property>
  <property fmtid="{D5CDD505-2E9C-101B-9397-08002B2CF9AE}" pid="7" name="_ExtendedDescription">
    <vt:lpwstr/>
  </property>
  <property fmtid="{D5CDD505-2E9C-101B-9397-08002B2CF9AE}" pid="8" name="_activity">
    <vt:lpwstr>{"FileActivityType":"9","FileActivityTimeStamp":"2025-05-13T19:04:57.293Z","FileActivityUsersOnPage":[{"DisplayName":"Eric Binek Santanna","Id":"eric.santanna@ext.rumolog.com"}],"FileActivityNavigationId":null}</vt:lpwstr>
  </property>
  <property fmtid="{D5CDD505-2E9C-101B-9397-08002B2CF9AE}" pid="9" name="TriggerFlowInfo">
    <vt:lpwstr/>
  </property>
  <property fmtid="{D5CDD505-2E9C-101B-9397-08002B2CF9AE}" pid="10" name="MSIP_Label_b438d13a-497c-430a-a45f-2646ad695914_Enabled">
    <vt:lpwstr>true</vt:lpwstr>
  </property>
  <property fmtid="{D5CDD505-2E9C-101B-9397-08002B2CF9AE}" pid="11" name="MSIP_Label_b438d13a-497c-430a-a45f-2646ad695914_SetDate">
    <vt:lpwstr>2025-05-27T16:05:45Z</vt:lpwstr>
  </property>
  <property fmtid="{D5CDD505-2E9C-101B-9397-08002B2CF9AE}" pid="12" name="MSIP_Label_b438d13a-497c-430a-a45f-2646ad695914_Method">
    <vt:lpwstr>Privileged</vt:lpwstr>
  </property>
  <property fmtid="{D5CDD505-2E9C-101B-9397-08002B2CF9AE}" pid="13" name="MSIP_Label_b438d13a-497c-430a-a45f-2646ad695914_Name">
    <vt:lpwstr>Interno</vt:lpwstr>
  </property>
  <property fmtid="{D5CDD505-2E9C-101B-9397-08002B2CF9AE}" pid="14" name="MSIP_Label_b438d13a-497c-430a-a45f-2646ad695914_SiteId">
    <vt:lpwstr>837ce9c2-30fa-4613-b9ee-1f114ce71ff1</vt:lpwstr>
  </property>
  <property fmtid="{D5CDD505-2E9C-101B-9397-08002B2CF9AE}" pid="15" name="MSIP_Label_b438d13a-497c-430a-a45f-2646ad695914_ActionId">
    <vt:lpwstr>65bb768e-c98f-4330-9bca-2543197eca7d</vt:lpwstr>
  </property>
  <property fmtid="{D5CDD505-2E9C-101B-9397-08002B2CF9AE}" pid="16" name="MSIP_Label_b438d13a-497c-430a-a45f-2646ad695914_ContentBits">
    <vt:lpwstr>3</vt:lpwstr>
  </property>
  <property fmtid="{D5CDD505-2E9C-101B-9397-08002B2CF9AE}" pid="17" name="MSIP_Label_b438d13a-497c-430a-a45f-2646ad695914_Tag">
    <vt:lpwstr>10, 0, 1, 2</vt:lpwstr>
  </property>
</Properties>
</file>